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defaultThemeVersion="166925"/>
  <mc:AlternateContent xmlns:mc="http://schemas.openxmlformats.org/markup-compatibility/2006">
    <mc:Choice Requires="x15">
      <x15ac:absPath xmlns:x15ac="http://schemas.microsoft.com/office/spreadsheetml/2010/11/ac" url="C:\Users\isaintsu\Desktop\Tous-Ensemble\Data\Cleaned\"/>
    </mc:Choice>
  </mc:AlternateContent>
  <xr:revisionPtr revIDLastSave="0" documentId="13_ncr:1_{FF1F37ED-B62A-4EF2-9F68-8DB8225DA465}" xr6:coauthVersionLast="36" xr6:coauthVersionMax="47" xr10:uidLastSave="{00000000-0000-0000-0000-000000000000}"/>
  <bookViews>
    <workbookView xWindow="0" yWindow="504" windowWidth="14844" windowHeight="15864" tabRatio="212" firstSheet="3" activeTab="3" xr2:uid="{00000000-000D-0000-FFFF-FFFF00000000}"/>
  </bookViews>
  <sheets>
    <sheet name="Table" sheetId="5" r:id="rId1"/>
    <sheet name="Rawdata" sheetId="1" r:id="rId2"/>
    <sheet name="Transform" sheetId="4" r:id="rId3"/>
    <sheet name="Tidydata" sheetId="3" r:id="rId4"/>
  </sheets>
  <calcPr calcId="191029"/>
</workbook>
</file>

<file path=xl/calcChain.xml><?xml version="1.0" encoding="utf-8"?>
<calcChain xmlns="http://schemas.openxmlformats.org/spreadsheetml/2006/main">
  <c r="I94" i="5" l="1"/>
  <c r="J94" i="5"/>
  <c r="K94" i="5"/>
  <c r="L94" i="5"/>
  <c r="M94" i="5"/>
  <c r="N94" i="5"/>
  <c r="O94" i="5"/>
  <c r="P94" i="5"/>
  <c r="Q94" i="5"/>
  <c r="R94" i="5"/>
  <c r="S94" i="5"/>
  <c r="T94" i="5"/>
  <c r="U94" i="5"/>
  <c r="V94" i="5"/>
  <c r="W94" i="5"/>
  <c r="X94" i="5"/>
  <c r="Y94" i="5"/>
  <c r="Z94" i="5"/>
  <c r="AA94" i="5"/>
  <c r="AB94" i="5"/>
  <c r="AC94" i="5"/>
  <c r="AD94" i="5"/>
  <c r="AE94" i="5"/>
  <c r="AF94" i="5"/>
  <c r="AG94" i="5"/>
  <c r="AH94" i="5"/>
  <c r="AI94" i="5"/>
  <c r="AJ94" i="5"/>
  <c r="AK94" i="5"/>
  <c r="AL94" i="5"/>
  <c r="AM94" i="5"/>
  <c r="AN94" i="5"/>
  <c r="AO94" i="5"/>
  <c r="AP94" i="5"/>
  <c r="AQ94" i="5"/>
  <c r="AR94" i="5"/>
  <c r="AS94" i="5"/>
  <c r="AT94" i="5"/>
  <c r="AU94" i="5"/>
  <c r="AV94" i="5"/>
  <c r="AW94" i="5"/>
  <c r="AX94" i="5"/>
  <c r="AY94" i="5"/>
  <c r="AZ94" i="5"/>
  <c r="BA94" i="5"/>
  <c r="BB94" i="5"/>
  <c r="BC94" i="5"/>
  <c r="BD94" i="5"/>
  <c r="BE94" i="5"/>
  <c r="BF94" i="5"/>
  <c r="BG94" i="5"/>
  <c r="BH94" i="5"/>
  <c r="BI94" i="5"/>
  <c r="BJ94" i="5"/>
  <c r="BK94" i="5"/>
  <c r="BL94" i="5"/>
  <c r="BM94" i="5"/>
  <c r="BN94" i="5"/>
  <c r="BO94" i="5"/>
  <c r="BP94" i="5"/>
  <c r="BQ94" i="5"/>
  <c r="BR94" i="5"/>
  <c r="BS94" i="5"/>
  <c r="I95" i="5"/>
  <c r="J95" i="5"/>
  <c r="K95" i="5"/>
  <c r="L95" i="5"/>
  <c r="M95" i="5"/>
  <c r="N95" i="5"/>
  <c r="O95" i="5"/>
  <c r="P95" i="5"/>
  <c r="Q95" i="5"/>
  <c r="R95" i="5"/>
  <c r="S95" i="5"/>
  <c r="T95" i="5"/>
  <c r="U95" i="5"/>
  <c r="V95" i="5"/>
  <c r="W95" i="5"/>
  <c r="X95" i="5"/>
  <c r="Y95" i="5"/>
  <c r="Z95" i="5"/>
  <c r="AA95" i="5"/>
  <c r="AB95" i="5"/>
  <c r="AC95" i="5"/>
  <c r="AD95" i="5"/>
  <c r="AE95" i="5"/>
  <c r="AF95" i="5"/>
  <c r="AG95" i="5"/>
  <c r="AH95" i="5"/>
  <c r="AI95" i="5"/>
  <c r="AJ95" i="5"/>
  <c r="AK95" i="5"/>
  <c r="AL95" i="5"/>
  <c r="AM95" i="5"/>
  <c r="AN95" i="5"/>
  <c r="AO95" i="5"/>
  <c r="AP95" i="5"/>
  <c r="AQ95" i="5"/>
  <c r="AR95" i="5"/>
  <c r="AS95" i="5"/>
  <c r="AT95" i="5"/>
  <c r="AU95" i="5"/>
  <c r="AV95" i="5"/>
  <c r="AW95" i="5"/>
  <c r="AX95" i="5"/>
  <c r="AY95" i="5"/>
  <c r="AZ95" i="5"/>
  <c r="BA95" i="5"/>
  <c r="BB95" i="5"/>
  <c r="BC95" i="5"/>
  <c r="BD95" i="5"/>
  <c r="BE95" i="5"/>
  <c r="BF95" i="5"/>
  <c r="BG95" i="5"/>
  <c r="BH95" i="5"/>
  <c r="BI95" i="5"/>
  <c r="BJ95" i="5"/>
  <c r="BK95" i="5"/>
  <c r="BL95" i="5"/>
  <c r="BM95" i="5"/>
  <c r="BN95" i="5"/>
  <c r="BO95" i="5"/>
  <c r="BP95" i="5"/>
  <c r="BQ95" i="5"/>
  <c r="BR95" i="5"/>
  <c r="BS95" i="5"/>
  <c r="H95" i="5"/>
  <c r="H94" i="5"/>
  <c r="K92" i="5"/>
  <c r="L92" i="5"/>
  <c r="M92" i="5"/>
  <c r="N92" i="5"/>
  <c r="S92" i="5"/>
  <c r="T92" i="5"/>
  <c r="U92" i="5"/>
  <c r="V92" i="5"/>
  <c r="AA92" i="5"/>
  <c r="AD92" i="5"/>
  <c r="AI92" i="5"/>
  <c r="AJ92" i="5"/>
  <c r="AK92" i="5"/>
  <c r="AQ92" i="5"/>
  <c r="AR92" i="5"/>
  <c r="AS92" i="5"/>
  <c r="AY92" i="5"/>
  <c r="BH92" i="5"/>
  <c r="BJ92" i="5"/>
  <c r="BP92" i="5"/>
  <c r="BR92" i="5"/>
  <c r="K91" i="5"/>
  <c r="L91" i="5"/>
  <c r="M91" i="5"/>
  <c r="N91" i="5"/>
  <c r="S91" i="5"/>
  <c r="T91" i="5"/>
  <c r="U91" i="5"/>
  <c r="V91" i="5"/>
  <c r="AA91" i="5"/>
  <c r="AD91" i="5"/>
  <c r="AI91" i="5"/>
  <c r="AJ91" i="5"/>
  <c r="AK91" i="5"/>
  <c r="AQ91" i="5"/>
  <c r="AR91" i="5"/>
  <c r="AS91" i="5"/>
  <c r="AY91" i="5"/>
  <c r="BH91" i="5"/>
  <c r="BJ91" i="5"/>
  <c r="BP91" i="5"/>
  <c r="BR91" i="5"/>
  <c r="BS73" i="5"/>
  <c r="BS92" i="5" s="1"/>
  <c r="BR73" i="5"/>
  <c r="BQ73" i="5"/>
  <c r="BQ92" i="5" s="1"/>
  <c r="BP73" i="5"/>
  <c r="BO73" i="5"/>
  <c r="BO92" i="5" s="1"/>
  <c r="BN73" i="5"/>
  <c r="BN92" i="5" s="1"/>
  <c r="BM73" i="5"/>
  <c r="BM92" i="5" s="1"/>
  <c r="BL73" i="5"/>
  <c r="BL92" i="5" s="1"/>
  <c r="BK73" i="5"/>
  <c r="BK92" i="5" s="1"/>
  <c r="BJ73" i="5"/>
  <c r="BI73" i="5"/>
  <c r="BI92" i="5" s="1"/>
  <c r="BH73" i="5"/>
  <c r="BF73" i="5"/>
  <c r="BF92" i="5" s="1"/>
  <c r="BF73" i="5" a="1"/>
  <c r="BE73" i="5" a="1"/>
  <c r="BE73" i="5" s="1"/>
  <c r="BD73" i="5"/>
  <c r="BD92" i="5" s="1"/>
  <c r="BC73" i="5"/>
  <c r="BC92" i="5" s="1"/>
  <c r="BB73" i="5"/>
  <c r="BB92" i="5" s="1"/>
  <c r="BA73" i="5"/>
  <c r="BA92" i="5" s="1"/>
  <c r="AZ73" i="5"/>
  <c r="AZ92" i="5" s="1"/>
  <c r="AY73" i="5"/>
  <c r="AX73" i="5" a="1"/>
  <c r="AX73" i="5" s="1"/>
  <c r="AW73" i="5" a="1"/>
  <c r="AW73" i="5" s="1"/>
  <c r="AW92" i="5" s="1"/>
  <c r="AV73" i="5" a="1"/>
  <c r="AV73" i="5" s="1"/>
  <c r="AU73" i="5"/>
  <c r="AU92" i="5" s="1"/>
  <c r="AT73" i="5"/>
  <c r="AT92" i="5" s="1"/>
  <c r="AS73" i="5"/>
  <c r="AR73" i="5"/>
  <c r="AQ73" i="5"/>
  <c r="AP73" i="5"/>
  <c r="AP92" i="5" s="1"/>
  <c r="AO73" i="5"/>
  <c r="AO92" i="5" s="1"/>
  <c r="AN73" i="5"/>
  <c r="AN92" i="5" s="1"/>
  <c r="AM73" i="5"/>
  <c r="AM92" i="5" s="1"/>
  <c r="AL73" i="5"/>
  <c r="AL92" i="5" s="1"/>
  <c r="AK73" i="5"/>
  <c r="AJ73" i="5"/>
  <c r="AI73" i="5" a="1"/>
  <c r="AI73" i="5" s="1"/>
  <c r="AH73" i="5" a="1"/>
  <c r="AH73" i="5" s="1"/>
  <c r="AG73" i="5"/>
  <c r="AG92" i="5" s="1"/>
  <c r="AG73" i="5" a="1"/>
  <c r="AF73" i="5"/>
  <c r="AF92" i="5" s="1"/>
  <c r="AF73" i="5" a="1"/>
  <c r="AE73" i="5" a="1"/>
  <c r="AE73" i="5" s="1"/>
  <c r="AE92" i="5" s="1"/>
  <c r="AD73" i="5"/>
  <c r="AD73" i="5" a="1"/>
  <c r="AC73" i="5" a="1"/>
  <c r="AC73" i="5" s="1"/>
  <c r="AB73" i="5" a="1"/>
  <c r="AB73" i="5" s="1"/>
  <c r="AA73" i="5" a="1"/>
  <c r="AA73" i="5" s="1"/>
  <c r="Z73" i="5" a="1"/>
  <c r="Z73" i="5" s="1"/>
  <c r="Y73" i="5" a="1"/>
  <c r="Y73" i="5" s="1"/>
  <c r="X73" i="5"/>
  <c r="X92" i="5" s="1"/>
  <c r="W73" i="5" a="1"/>
  <c r="W73" i="5" s="1"/>
  <c r="V73" i="5" a="1"/>
  <c r="V73" i="5" s="1"/>
  <c r="U73" i="5"/>
  <c r="T73" i="5"/>
  <c r="S73" i="5"/>
  <c r="R73" i="5"/>
  <c r="R92" i="5" s="1"/>
  <c r="Q73" i="5"/>
  <c r="Q92" i="5" s="1"/>
  <c r="P73" i="5"/>
  <c r="P92" i="5" s="1"/>
  <c r="O73" i="5"/>
  <c r="O92" i="5" s="1"/>
  <c r="N73" i="5"/>
  <c r="M73" i="5"/>
  <c r="L73" i="5"/>
  <c r="K73" i="5"/>
  <c r="J73" i="5"/>
  <c r="J92" i="5" s="1"/>
  <c r="I73" i="5"/>
  <c r="I92" i="5" s="1"/>
  <c r="H73" i="5"/>
  <c r="H92" i="5" s="1"/>
  <c r="B73" i="5"/>
  <c r="A73" i="5"/>
  <c r="D73" i="5"/>
  <c r="D2" i="5"/>
  <c r="E2" i="5"/>
  <c r="E11" i="5"/>
  <c r="E42" i="5"/>
  <c r="E21" i="5"/>
  <c r="E46" i="5"/>
  <c r="E6" i="5"/>
  <c r="E24" i="5"/>
  <c r="E55" i="5"/>
  <c r="D20" i="5"/>
  <c r="E54" i="5"/>
  <c r="D40" i="5"/>
  <c r="E5" i="5"/>
  <c r="E48" i="5"/>
  <c r="E34" i="5"/>
  <c r="E36" i="5"/>
  <c r="E44" i="5"/>
  <c r="E67" i="5"/>
  <c r="E18" i="5"/>
  <c r="E28" i="5"/>
  <c r="E31" i="5"/>
  <c r="E64" i="5"/>
  <c r="E70" i="5"/>
  <c r="E56" i="5"/>
  <c r="E61" i="5"/>
  <c r="E74" i="5"/>
  <c r="E79" i="5"/>
  <c r="E81" i="5"/>
  <c r="E82" i="5"/>
  <c r="E85" i="5"/>
  <c r="E84" i="5"/>
  <c r="E83" i="5"/>
  <c r="E12" i="5"/>
  <c r="E77" i="5"/>
  <c r="E71" i="5"/>
  <c r="E62" i="5"/>
  <c r="E80" i="5"/>
  <c r="E29" i="5"/>
  <c r="E59" i="5"/>
  <c r="E68" i="5"/>
  <c r="E65" i="5"/>
  <c r="E8" i="5"/>
  <c r="E22" i="5"/>
  <c r="E39" i="5"/>
  <c r="E53" i="5"/>
  <c r="E63" i="5"/>
  <c r="E57" i="5"/>
  <c r="E43" i="5"/>
  <c r="E47" i="5"/>
  <c r="E25" i="5"/>
  <c r="E66" i="5"/>
  <c r="E75" i="5"/>
  <c r="E30" i="5"/>
  <c r="E72" i="5"/>
  <c r="E78" i="5"/>
  <c r="E60" i="5"/>
  <c r="E69" i="5"/>
  <c r="E86" i="5"/>
  <c r="E89" i="5"/>
  <c r="E90" i="5"/>
  <c r="E32" i="5"/>
  <c r="E26" i="5"/>
  <c r="D52" i="5"/>
  <c r="D24" i="5"/>
  <c r="D55" i="5"/>
  <c r="D41" i="5"/>
  <c r="D37" i="5"/>
  <c r="D54" i="5"/>
  <c r="D16" i="5"/>
  <c r="D13" i="5"/>
  <c r="D48" i="5"/>
  <c r="D50" i="5"/>
  <c r="D49" i="5"/>
  <c r="D23" i="5"/>
  <c r="D19" i="5"/>
  <c r="D36" i="5"/>
  <c r="D9" i="5"/>
  <c r="D26" i="5"/>
  <c r="D90" i="5"/>
  <c r="D66" i="5"/>
  <c r="D47" i="5"/>
  <c r="D57" i="5"/>
  <c r="D63" i="5"/>
  <c r="D83" i="5"/>
  <c r="D84" i="5"/>
  <c r="D81" i="5"/>
  <c r="D56" i="5"/>
  <c r="D67" i="5"/>
  <c r="D4" i="5"/>
  <c r="D6" i="5"/>
  <c r="D45" i="5"/>
  <c r="D35" i="5"/>
  <c r="D10" i="5"/>
  <c r="D51" i="5"/>
  <c r="D5" i="5"/>
  <c r="D14" i="5"/>
  <c r="D3" i="5"/>
  <c r="D33" i="5"/>
  <c r="D43" i="5"/>
  <c r="D25" i="5"/>
  <c r="D75" i="5"/>
  <c r="D30" i="5"/>
  <c r="D72" i="5"/>
  <c r="D78" i="5"/>
  <c r="D60" i="5"/>
  <c r="D69" i="5"/>
  <c r="D86" i="5"/>
  <c r="D89" i="5"/>
  <c r="D32" i="5"/>
  <c r="A3" i="3"/>
  <c r="B3" i="3"/>
  <c r="C3" i="3"/>
  <c r="D3" i="3"/>
  <c r="E3" i="3"/>
  <c r="F3" i="3"/>
  <c r="G3" i="3"/>
  <c r="H3" i="3"/>
  <c r="I3" i="3"/>
  <c r="J3" i="3"/>
  <c r="K3" i="3"/>
  <c r="L3" i="3"/>
  <c r="M3" i="3"/>
  <c r="N3" i="3"/>
  <c r="O3" i="3"/>
  <c r="P3" i="3"/>
  <c r="Q3" i="3"/>
  <c r="R3" i="3"/>
  <c r="S3" i="3"/>
  <c r="T3" i="3" a="1"/>
  <c r="T3" i="3" s="1"/>
  <c r="U3" i="3" a="1"/>
  <c r="U3" i="3" s="1"/>
  <c r="V3" i="3"/>
  <c r="W3" i="3" a="1"/>
  <c r="W3" i="3" s="1"/>
  <c r="X3" i="3" a="1"/>
  <c r="X3" i="3" s="1"/>
  <c r="Y3" i="3" a="1"/>
  <c r="Y3" i="3" s="1"/>
  <c r="Z3" i="3" a="1"/>
  <c r="Z3" i="3" s="1"/>
  <c r="AA3" i="3" a="1"/>
  <c r="AA3" i="3" s="1"/>
  <c r="AB3" i="3" a="1"/>
  <c r="AB3" i="3" s="1"/>
  <c r="AC3" i="3" a="1"/>
  <c r="AC3" i="3" s="1"/>
  <c r="AD3" i="3" a="1"/>
  <c r="AD3" i="3" s="1"/>
  <c r="AE3" i="3" a="1"/>
  <c r="AE3" i="3" s="1"/>
  <c r="AF3" i="3" a="1"/>
  <c r="AF3" i="3" s="1"/>
  <c r="AG3" i="3" a="1"/>
  <c r="AG3" i="3" s="1"/>
  <c r="AH3" i="3"/>
  <c r="AI3" i="3"/>
  <c r="AJ3" i="3"/>
  <c r="AK3" i="3"/>
  <c r="AL3" i="3"/>
  <c r="AM3" i="3"/>
  <c r="AN3" i="3"/>
  <c r="AO3" i="3"/>
  <c r="AP3" i="3"/>
  <c r="AQ3" i="3"/>
  <c r="AR3" i="3"/>
  <c r="AS3" i="3"/>
  <c r="AT3" i="3" a="1"/>
  <c r="AT3" i="3" s="1"/>
  <c r="AU3" i="3" a="1"/>
  <c r="AU3" i="3" s="1"/>
  <c r="AV3" i="3" a="1"/>
  <c r="AV3" i="3"/>
  <c r="AW3" i="3"/>
  <c r="AX3" i="3"/>
  <c r="AY3" i="3"/>
  <c r="AZ3" i="3"/>
  <c r="BA3" i="3"/>
  <c r="BB3" i="3"/>
  <c r="BC3" i="3" a="1"/>
  <c r="BC3" i="3" s="1"/>
  <c r="BE3" i="3" s="1"/>
  <c r="BD3" i="3" a="1"/>
  <c r="BD3" i="3" s="1"/>
  <c r="BF3" i="3"/>
  <c r="BG3" i="3"/>
  <c r="BH3" i="3"/>
  <c r="BI3" i="3"/>
  <c r="BJ3" i="3"/>
  <c r="BK3" i="3"/>
  <c r="BL3" i="3"/>
  <c r="BM3" i="3"/>
  <c r="BN3" i="3"/>
  <c r="BO3" i="3"/>
  <c r="BP3" i="3"/>
  <c r="BQ3" i="3"/>
  <c r="A4" i="3"/>
  <c r="B4" i="3"/>
  <c r="C4" i="3"/>
  <c r="D4" i="3"/>
  <c r="E4" i="3"/>
  <c r="F4" i="3"/>
  <c r="G4" i="3"/>
  <c r="H4" i="3"/>
  <c r="I4" i="3"/>
  <c r="J4" i="3"/>
  <c r="K4" i="3"/>
  <c r="L4" i="3"/>
  <c r="M4" i="3"/>
  <c r="N4" i="3"/>
  <c r="O4" i="3"/>
  <c r="P4" i="3"/>
  <c r="Q4" i="3"/>
  <c r="R4" i="3"/>
  <c r="S4" i="3"/>
  <c r="T4" i="3" a="1"/>
  <c r="T4" i="3" s="1"/>
  <c r="U4" i="3" a="1"/>
  <c r="U4" i="3" s="1"/>
  <c r="V4" i="3"/>
  <c r="W4" i="3" a="1"/>
  <c r="W4" i="3" s="1"/>
  <c r="X4" i="3" a="1"/>
  <c r="X4" i="3" s="1"/>
  <c r="Y4" i="3" a="1"/>
  <c r="Y4" i="3" s="1"/>
  <c r="Z4" i="3" a="1"/>
  <c r="Z4" i="3" s="1"/>
  <c r="AA4" i="3" a="1"/>
  <c r="AA4" i="3" s="1"/>
  <c r="AB4" i="3" a="1"/>
  <c r="AB4" i="3" s="1"/>
  <c r="AC4" i="3" a="1"/>
  <c r="AC4" i="3" s="1"/>
  <c r="AD4" i="3" a="1"/>
  <c r="AD4" i="3" s="1"/>
  <c r="AE4" i="3" a="1"/>
  <c r="AE4" i="3" s="1"/>
  <c r="AF4" i="3" a="1"/>
  <c r="AF4" i="3" s="1"/>
  <c r="AG4" i="3" a="1"/>
  <c r="AG4" i="3" s="1"/>
  <c r="AH4" i="3"/>
  <c r="AI4" i="3"/>
  <c r="AJ4" i="3"/>
  <c r="AK4" i="3"/>
  <c r="AL4" i="3"/>
  <c r="AM4" i="3"/>
  <c r="AN4" i="3"/>
  <c r="AO4" i="3"/>
  <c r="AP4" i="3"/>
  <c r="AQ4" i="3"/>
  <c r="AR4" i="3"/>
  <c r="AS4" i="3"/>
  <c r="AT4" i="3" a="1"/>
  <c r="AT4" i="3" s="1"/>
  <c r="AU4" i="3" a="1"/>
  <c r="AU4" i="3" s="1"/>
  <c r="AV4" i="3" a="1"/>
  <c r="AV4" i="3" s="1"/>
  <c r="AW4" i="3"/>
  <c r="AX4" i="3"/>
  <c r="AY4" i="3"/>
  <c r="AZ4" i="3"/>
  <c r="BA4" i="3"/>
  <c r="BB4" i="3"/>
  <c r="BC4" i="3" a="1"/>
  <c r="BC4" i="3" s="1"/>
  <c r="BD4" i="3" a="1"/>
  <c r="BD4" i="3" s="1"/>
  <c r="BF4" i="3"/>
  <c r="BG4" i="3"/>
  <c r="BH4" i="3"/>
  <c r="BI4" i="3"/>
  <c r="BJ4" i="3"/>
  <c r="BK4" i="3"/>
  <c r="BL4" i="3"/>
  <c r="BM4" i="3"/>
  <c r="BN4" i="3"/>
  <c r="BO4" i="3"/>
  <c r="BP4" i="3"/>
  <c r="BQ4" i="3"/>
  <c r="A5" i="3"/>
  <c r="B5" i="3"/>
  <c r="C5" i="3"/>
  <c r="D5" i="3"/>
  <c r="E5" i="3"/>
  <c r="F5" i="3"/>
  <c r="G5" i="3"/>
  <c r="H5" i="3"/>
  <c r="I5" i="3"/>
  <c r="J5" i="3"/>
  <c r="K5" i="3"/>
  <c r="L5" i="3"/>
  <c r="M5" i="3"/>
  <c r="N5" i="3"/>
  <c r="O5" i="3"/>
  <c r="P5" i="3"/>
  <c r="Q5" i="3"/>
  <c r="R5" i="3"/>
  <c r="S5" i="3"/>
  <c r="T5" i="3" a="1"/>
  <c r="T5" i="3" s="1"/>
  <c r="U5" i="3" a="1"/>
  <c r="U5" i="3" s="1"/>
  <c r="V5" i="3"/>
  <c r="W5" i="3" a="1"/>
  <c r="W5" i="3" s="1"/>
  <c r="X5" i="3" a="1"/>
  <c r="X5" i="3" s="1"/>
  <c r="Y5" i="3" a="1"/>
  <c r="Y5" i="3" s="1"/>
  <c r="Z5" i="3" a="1"/>
  <c r="Z5" i="3" s="1"/>
  <c r="AA5" i="3" a="1"/>
  <c r="AA5" i="3" s="1"/>
  <c r="AB5" i="3" a="1"/>
  <c r="AB5" i="3" s="1"/>
  <c r="AC5" i="3" a="1"/>
  <c r="AC5" i="3" s="1"/>
  <c r="AD5" i="3" a="1"/>
  <c r="AD5" i="3" s="1"/>
  <c r="AE5" i="3" a="1"/>
  <c r="AE5" i="3" s="1"/>
  <c r="AF5" i="3" a="1"/>
  <c r="AF5" i="3" s="1"/>
  <c r="AG5" i="3" a="1"/>
  <c r="AG5" i="3" s="1"/>
  <c r="AH5" i="3"/>
  <c r="AI5" i="3"/>
  <c r="AJ5" i="3"/>
  <c r="AK5" i="3"/>
  <c r="AL5" i="3"/>
  <c r="AM5" i="3"/>
  <c r="AN5" i="3"/>
  <c r="AO5" i="3"/>
  <c r="AP5" i="3"/>
  <c r="AQ5" i="3"/>
  <c r="AR5" i="3"/>
  <c r="AS5" i="3"/>
  <c r="AT5" i="3" a="1"/>
  <c r="AT5" i="3" s="1"/>
  <c r="AU5" i="3" a="1"/>
  <c r="AU5" i="3" s="1"/>
  <c r="AV5" i="3" a="1"/>
  <c r="AV5" i="3" s="1"/>
  <c r="AW5" i="3"/>
  <c r="AX5" i="3"/>
  <c r="AY5" i="3"/>
  <c r="AZ5" i="3"/>
  <c r="BA5" i="3"/>
  <c r="BB5" i="3"/>
  <c r="BC5" i="3" a="1"/>
  <c r="BC5" i="3" s="1"/>
  <c r="BD5" i="3" a="1"/>
  <c r="BD5" i="3" s="1"/>
  <c r="BF5" i="3"/>
  <c r="BG5" i="3"/>
  <c r="BH5" i="3"/>
  <c r="BI5" i="3"/>
  <c r="BJ5" i="3"/>
  <c r="BK5" i="3"/>
  <c r="BL5" i="3"/>
  <c r="BM5" i="3"/>
  <c r="BN5" i="3"/>
  <c r="BO5" i="3"/>
  <c r="BP5" i="3"/>
  <c r="BQ5" i="3"/>
  <c r="A6" i="3"/>
  <c r="B6" i="3"/>
  <c r="C6" i="3"/>
  <c r="D6" i="3"/>
  <c r="E6" i="3"/>
  <c r="F6" i="3"/>
  <c r="G6" i="3"/>
  <c r="H6" i="3"/>
  <c r="I6" i="3"/>
  <c r="J6" i="3"/>
  <c r="K6" i="3"/>
  <c r="L6" i="3"/>
  <c r="M6" i="3"/>
  <c r="N6" i="3"/>
  <c r="O6" i="3"/>
  <c r="P6" i="3"/>
  <c r="Q6" i="3"/>
  <c r="R6" i="3"/>
  <c r="S6" i="3"/>
  <c r="T6" i="3" a="1"/>
  <c r="T6" i="3" s="1"/>
  <c r="U6" i="3" a="1"/>
  <c r="U6" i="3" s="1"/>
  <c r="V6" i="3"/>
  <c r="W6" i="3" a="1"/>
  <c r="W6" i="3" s="1"/>
  <c r="X6" i="3" a="1"/>
  <c r="X6" i="3" s="1"/>
  <c r="Y6" i="3" a="1"/>
  <c r="Y6" i="3" s="1"/>
  <c r="Z6" i="3" a="1"/>
  <c r="Z6" i="3" s="1"/>
  <c r="AA6" i="3" a="1"/>
  <c r="AA6" i="3" s="1"/>
  <c r="AB6" i="3" a="1"/>
  <c r="AB6" i="3" s="1"/>
  <c r="AC6" i="3" a="1"/>
  <c r="AC6" i="3"/>
  <c r="AD6" i="3" a="1"/>
  <c r="AD6" i="3" s="1"/>
  <c r="AE6" i="3" a="1"/>
  <c r="AE6" i="3" s="1"/>
  <c r="AF6" i="3" a="1"/>
  <c r="AF6" i="3" s="1"/>
  <c r="AG6" i="3" a="1"/>
  <c r="AG6" i="3" s="1"/>
  <c r="AH6" i="3"/>
  <c r="AI6" i="3"/>
  <c r="AJ6" i="3"/>
  <c r="AK6" i="3"/>
  <c r="AL6" i="3"/>
  <c r="AM6" i="3"/>
  <c r="AN6" i="3"/>
  <c r="AO6" i="3"/>
  <c r="AP6" i="3"/>
  <c r="AQ6" i="3"/>
  <c r="AR6" i="3"/>
  <c r="AS6" i="3"/>
  <c r="AT6" i="3" a="1"/>
  <c r="AT6" i="3" s="1"/>
  <c r="AU6" i="3" a="1"/>
  <c r="AU6" i="3" s="1"/>
  <c r="AV6" i="3" a="1"/>
  <c r="AV6" i="3" s="1"/>
  <c r="AW6" i="3"/>
  <c r="AX6" i="3"/>
  <c r="AY6" i="3"/>
  <c r="AZ6" i="3"/>
  <c r="BA6" i="3"/>
  <c r="BB6" i="3"/>
  <c r="BC6" i="3" a="1"/>
  <c r="BC6" i="3" s="1"/>
  <c r="BD6" i="3" a="1"/>
  <c r="BD6" i="3" s="1"/>
  <c r="BF6" i="3"/>
  <c r="BG6" i="3"/>
  <c r="BH6" i="3"/>
  <c r="BI6" i="3"/>
  <c r="BJ6" i="3"/>
  <c r="BK6" i="3"/>
  <c r="BL6" i="3"/>
  <c r="BM6" i="3"/>
  <c r="BN6" i="3"/>
  <c r="BO6" i="3"/>
  <c r="BP6" i="3"/>
  <c r="BQ6" i="3"/>
  <c r="A7" i="3"/>
  <c r="B7" i="3"/>
  <c r="C7" i="3"/>
  <c r="D7" i="3"/>
  <c r="E7" i="3"/>
  <c r="F7" i="3"/>
  <c r="G7" i="3"/>
  <c r="H7" i="3"/>
  <c r="I7" i="3"/>
  <c r="J7" i="3"/>
  <c r="K7" i="3"/>
  <c r="L7" i="3"/>
  <c r="M7" i="3"/>
  <c r="N7" i="3"/>
  <c r="O7" i="3"/>
  <c r="P7" i="3"/>
  <c r="Q7" i="3"/>
  <c r="R7" i="3"/>
  <c r="S7" i="3"/>
  <c r="T7" i="3" a="1"/>
  <c r="T7" i="3" s="1"/>
  <c r="U7" i="3" a="1"/>
  <c r="U7" i="3" s="1"/>
  <c r="V7" i="3"/>
  <c r="W7" i="3" a="1"/>
  <c r="W7" i="3" s="1"/>
  <c r="X7" i="3" a="1"/>
  <c r="X7" i="3"/>
  <c r="Y7" i="3" a="1"/>
  <c r="Y7" i="3" s="1"/>
  <c r="Z7" i="3" a="1"/>
  <c r="Z7" i="3" s="1"/>
  <c r="AA7" i="3" a="1"/>
  <c r="AA7" i="3" s="1"/>
  <c r="AB7" i="3" a="1"/>
  <c r="AB7" i="3" s="1"/>
  <c r="AC7" i="3" a="1"/>
  <c r="AC7" i="3" s="1"/>
  <c r="AD7" i="3" a="1"/>
  <c r="AD7" i="3" s="1"/>
  <c r="AE7" i="3" a="1"/>
  <c r="AE7" i="3" s="1"/>
  <c r="AF7" i="3" a="1"/>
  <c r="AF7" i="3" s="1"/>
  <c r="AG7" i="3" a="1"/>
  <c r="AG7" i="3" s="1"/>
  <c r="AH7" i="3"/>
  <c r="AI7" i="3"/>
  <c r="AJ7" i="3"/>
  <c r="AK7" i="3"/>
  <c r="AL7" i="3"/>
  <c r="AM7" i="3"/>
  <c r="AN7" i="3"/>
  <c r="AO7" i="3"/>
  <c r="AP7" i="3"/>
  <c r="AQ7" i="3"/>
  <c r="AR7" i="3"/>
  <c r="AS7" i="3"/>
  <c r="AT7" i="3" a="1"/>
  <c r="AT7" i="3" s="1"/>
  <c r="AU7" i="3" a="1"/>
  <c r="AU7" i="3" s="1"/>
  <c r="AV7" i="3" a="1"/>
  <c r="AV7" i="3" s="1"/>
  <c r="AW7" i="3"/>
  <c r="AX7" i="3"/>
  <c r="AY7" i="3"/>
  <c r="AZ7" i="3"/>
  <c r="BA7" i="3"/>
  <c r="BB7" i="3"/>
  <c r="BC7" i="3" a="1"/>
  <c r="BC7" i="3" s="1"/>
  <c r="BD7" i="3" a="1"/>
  <c r="BD7" i="3" s="1"/>
  <c r="BF7" i="3"/>
  <c r="BG7" i="3"/>
  <c r="BH7" i="3"/>
  <c r="BI7" i="3"/>
  <c r="BJ7" i="3"/>
  <c r="BK7" i="3"/>
  <c r="BL7" i="3"/>
  <c r="BM7" i="3"/>
  <c r="BN7" i="3"/>
  <c r="BO7" i="3"/>
  <c r="BP7" i="3"/>
  <c r="BQ7" i="3"/>
  <c r="A8" i="3"/>
  <c r="B8" i="3"/>
  <c r="C8" i="3"/>
  <c r="D8" i="3"/>
  <c r="E8" i="3"/>
  <c r="F8" i="3"/>
  <c r="G8" i="3"/>
  <c r="H8" i="3"/>
  <c r="I8" i="3"/>
  <c r="J8" i="3"/>
  <c r="K8" i="3"/>
  <c r="L8" i="3"/>
  <c r="M8" i="3"/>
  <c r="N8" i="3"/>
  <c r="O8" i="3"/>
  <c r="P8" i="3"/>
  <c r="Q8" i="3"/>
  <c r="R8" i="3"/>
  <c r="S8" i="3"/>
  <c r="T8" i="3" a="1"/>
  <c r="T8" i="3" s="1"/>
  <c r="U8" i="3" a="1"/>
  <c r="U8" i="3" s="1"/>
  <c r="V8" i="3"/>
  <c r="W8" i="3" a="1"/>
  <c r="W8" i="3" s="1"/>
  <c r="X8" i="3" a="1"/>
  <c r="X8" i="3" s="1"/>
  <c r="Y8" i="3" a="1"/>
  <c r="Y8" i="3" s="1"/>
  <c r="Z8" i="3" a="1"/>
  <c r="Z8" i="3" s="1"/>
  <c r="AA8" i="3" a="1"/>
  <c r="AA8" i="3" s="1"/>
  <c r="AB8" i="3" a="1"/>
  <c r="AB8" i="3" s="1"/>
  <c r="AC8" i="3" a="1"/>
  <c r="AC8" i="3" s="1"/>
  <c r="AD8" i="3" a="1"/>
  <c r="AD8" i="3" s="1"/>
  <c r="AE8" i="3" a="1"/>
  <c r="AE8" i="3" s="1"/>
  <c r="AF8" i="3" a="1"/>
  <c r="AF8" i="3" s="1"/>
  <c r="AG8" i="3" a="1"/>
  <c r="AG8" i="3" s="1"/>
  <c r="AH8" i="3"/>
  <c r="AI8" i="3"/>
  <c r="AJ8" i="3"/>
  <c r="AK8" i="3"/>
  <c r="AL8" i="3"/>
  <c r="AM8" i="3"/>
  <c r="AN8" i="3"/>
  <c r="AO8" i="3"/>
  <c r="AP8" i="3"/>
  <c r="AQ8" i="3"/>
  <c r="AR8" i="3"/>
  <c r="AS8" i="3"/>
  <c r="AT8" i="3" a="1"/>
  <c r="AT8" i="3" s="1"/>
  <c r="AU8" i="3" a="1"/>
  <c r="AU8" i="3" s="1"/>
  <c r="AV8" i="3" a="1"/>
  <c r="AV8" i="3" s="1"/>
  <c r="AW8" i="3"/>
  <c r="AX8" i="3"/>
  <c r="AY8" i="3"/>
  <c r="AZ8" i="3"/>
  <c r="BA8" i="3"/>
  <c r="BB8" i="3"/>
  <c r="BC8" i="3" a="1"/>
  <c r="BC8" i="3" s="1"/>
  <c r="BD8" i="3" a="1"/>
  <c r="BD8" i="3" s="1"/>
  <c r="BF8" i="3"/>
  <c r="BG8" i="3"/>
  <c r="BH8" i="3"/>
  <c r="BI8" i="3"/>
  <c r="BJ8" i="3"/>
  <c r="BK8" i="3"/>
  <c r="BL8" i="3"/>
  <c r="BM8" i="3"/>
  <c r="BN8" i="3"/>
  <c r="BO8" i="3"/>
  <c r="BP8" i="3"/>
  <c r="BQ8" i="3"/>
  <c r="A9" i="3"/>
  <c r="B9" i="3"/>
  <c r="C9" i="3"/>
  <c r="D9" i="3"/>
  <c r="E9" i="3"/>
  <c r="F9" i="3"/>
  <c r="G9" i="3"/>
  <c r="H9" i="3"/>
  <c r="I9" i="3"/>
  <c r="J9" i="3"/>
  <c r="K9" i="3"/>
  <c r="L9" i="3"/>
  <c r="M9" i="3"/>
  <c r="N9" i="3"/>
  <c r="O9" i="3"/>
  <c r="P9" i="3"/>
  <c r="Q9" i="3"/>
  <c r="R9" i="3"/>
  <c r="S9" i="3"/>
  <c r="T9" i="3" a="1"/>
  <c r="T9" i="3" s="1"/>
  <c r="U9" i="3" a="1"/>
  <c r="U9" i="3" s="1"/>
  <c r="V9" i="3"/>
  <c r="W9" i="3" a="1"/>
  <c r="W9" i="3" s="1"/>
  <c r="X9" i="3" a="1"/>
  <c r="X9" i="3" s="1"/>
  <c r="Y9" i="3" a="1"/>
  <c r="Y9" i="3"/>
  <c r="Z9" i="3" a="1"/>
  <c r="Z9" i="3" s="1"/>
  <c r="AA9" i="3" a="1"/>
  <c r="AA9" i="3" s="1"/>
  <c r="AB9" i="3" a="1"/>
  <c r="AB9" i="3" s="1"/>
  <c r="AC9" i="3" a="1"/>
  <c r="AC9" i="3" s="1"/>
  <c r="AD9" i="3" a="1"/>
  <c r="AD9" i="3" s="1"/>
  <c r="AE9" i="3" a="1"/>
  <c r="AE9" i="3" s="1"/>
  <c r="AF9" i="3" a="1"/>
  <c r="AF9" i="3" s="1"/>
  <c r="AG9" i="3" a="1"/>
  <c r="AG9" i="3" s="1"/>
  <c r="AH9" i="3"/>
  <c r="AI9" i="3"/>
  <c r="AJ9" i="3"/>
  <c r="AK9" i="3"/>
  <c r="AL9" i="3"/>
  <c r="AM9" i="3"/>
  <c r="AN9" i="3"/>
  <c r="AO9" i="3"/>
  <c r="AP9" i="3"/>
  <c r="AQ9" i="3"/>
  <c r="AR9" i="3"/>
  <c r="AS9" i="3"/>
  <c r="AT9" i="3" a="1"/>
  <c r="AT9" i="3" s="1"/>
  <c r="AU9" i="3" a="1"/>
  <c r="AU9" i="3" s="1"/>
  <c r="AV9" i="3" a="1"/>
  <c r="AV9" i="3" s="1"/>
  <c r="AW9" i="3"/>
  <c r="AX9" i="3"/>
  <c r="AY9" i="3"/>
  <c r="AZ9" i="3"/>
  <c r="BA9" i="3"/>
  <c r="BB9" i="3"/>
  <c r="BC9" i="3" a="1"/>
  <c r="BC9" i="3" s="1"/>
  <c r="BD9" i="3" a="1"/>
  <c r="BD9" i="3"/>
  <c r="BF9" i="3"/>
  <c r="BG9" i="3"/>
  <c r="BH9" i="3"/>
  <c r="BI9" i="3"/>
  <c r="BJ9" i="3"/>
  <c r="BK9" i="3"/>
  <c r="BL9" i="3"/>
  <c r="BM9" i="3"/>
  <c r="BN9" i="3"/>
  <c r="BO9" i="3"/>
  <c r="BP9" i="3"/>
  <c r="BQ9" i="3"/>
  <c r="A10" i="3"/>
  <c r="B10" i="3"/>
  <c r="C10" i="3"/>
  <c r="D10" i="3"/>
  <c r="E10" i="3"/>
  <c r="F10" i="3"/>
  <c r="G10" i="3"/>
  <c r="H10" i="3"/>
  <c r="I10" i="3"/>
  <c r="J10" i="3"/>
  <c r="K10" i="3"/>
  <c r="L10" i="3"/>
  <c r="M10" i="3"/>
  <c r="N10" i="3"/>
  <c r="O10" i="3"/>
  <c r="P10" i="3"/>
  <c r="Q10" i="3"/>
  <c r="R10" i="3"/>
  <c r="S10" i="3"/>
  <c r="T10" i="3" a="1"/>
  <c r="T10" i="3" s="1"/>
  <c r="U10" i="3" a="1"/>
  <c r="U10" i="3" s="1"/>
  <c r="V10" i="3"/>
  <c r="W10" i="3" a="1"/>
  <c r="W10" i="3" s="1"/>
  <c r="X10" i="3" a="1"/>
  <c r="X10" i="3" s="1"/>
  <c r="Y10" i="3" a="1"/>
  <c r="Y10" i="3" s="1"/>
  <c r="Z10" i="3" a="1"/>
  <c r="Z10" i="3" s="1"/>
  <c r="AA10" i="3" a="1"/>
  <c r="AA10" i="3" s="1"/>
  <c r="AB10" i="3" a="1"/>
  <c r="AB10" i="3" s="1"/>
  <c r="AC10" i="3" a="1"/>
  <c r="AC10" i="3" s="1"/>
  <c r="AD10" i="3" a="1"/>
  <c r="AD10" i="3" s="1"/>
  <c r="AE10" i="3" a="1"/>
  <c r="AE10" i="3" s="1"/>
  <c r="AF10" i="3" a="1"/>
  <c r="AF10" i="3" s="1"/>
  <c r="AG10" i="3" a="1"/>
  <c r="AG10" i="3" s="1"/>
  <c r="AH10" i="3"/>
  <c r="AI10" i="3"/>
  <c r="AJ10" i="3"/>
  <c r="AK10" i="3"/>
  <c r="AL10" i="3"/>
  <c r="AM10" i="3"/>
  <c r="AN10" i="3"/>
  <c r="AO10" i="3"/>
  <c r="AP10" i="3"/>
  <c r="AQ10" i="3"/>
  <c r="AR10" i="3"/>
  <c r="AS10" i="3"/>
  <c r="AT10" i="3" a="1"/>
  <c r="AT10" i="3" s="1"/>
  <c r="AU10" i="3" a="1"/>
  <c r="AU10" i="3" s="1"/>
  <c r="AV10" i="3" a="1"/>
  <c r="AV10" i="3" s="1"/>
  <c r="AW10" i="3"/>
  <c r="AX10" i="3"/>
  <c r="AY10" i="3"/>
  <c r="AZ10" i="3"/>
  <c r="BA10" i="3"/>
  <c r="BB10" i="3"/>
  <c r="BC10" i="3" a="1"/>
  <c r="BC10" i="3" s="1"/>
  <c r="BD10" i="3" a="1"/>
  <c r="BD10" i="3" s="1"/>
  <c r="BF10" i="3"/>
  <c r="BG10" i="3"/>
  <c r="BH10" i="3"/>
  <c r="BI10" i="3"/>
  <c r="BJ10" i="3"/>
  <c r="BK10" i="3"/>
  <c r="BL10" i="3"/>
  <c r="BM10" i="3"/>
  <c r="BN10" i="3"/>
  <c r="BO10" i="3"/>
  <c r="BP10" i="3"/>
  <c r="BQ10" i="3"/>
  <c r="A11" i="3"/>
  <c r="B11" i="3"/>
  <c r="C11" i="3"/>
  <c r="D11" i="3"/>
  <c r="E11" i="3"/>
  <c r="F11" i="3"/>
  <c r="G11" i="3"/>
  <c r="H11" i="3"/>
  <c r="I11" i="3"/>
  <c r="J11" i="3"/>
  <c r="K11" i="3"/>
  <c r="L11" i="3"/>
  <c r="M11" i="3"/>
  <c r="N11" i="3"/>
  <c r="O11" i="3"/>
  <c r="P11" i="3"/>
  <c r="Q11" i="3"/>
  <c r="R11" i="3"/>
  <c r="S11" i="3"/>
  <c r="T11" i="3" a="1"/>
  <c r="T11" i="3" s="1"/>
  <c r="U11" i="3" a="1"/>
  <c r="U11" i="3" s="1"/>
  <c r="V11" i="3"/>
  <c r="W11" i="3" a="1"/>
  <c r="W11" i="3" s="1"/>
  <c r="X11" i="3" a="1"/>
  <c r="X11" i="3" s="1"/>
  <c r="Y11" i="3" a="1"/>
  <c r="Y11" i="3" s="1"/>
  <c r="Z11" i="3" a="1"/>
  <c r="Z11" i="3" s="1"/>
  <c r="AA11" i="3" a="1"/>
  <c r="AA11" i="3" s="1"/>
  <c r="AB11" i="3" a="1"/>
  <c r="AB11" i="3" s="1"/>
  <c r="AC11" i="3" a="1"/>
  <c r="AC11" i="3" s="1"/>
  <c r="AD11" i="3" a="1"/>
  <c r="AD11" i="3" s="1"/>
  <c r="AE11" i="3" a="1"/>
  <c r="AE11" i="3" s="1"/>
  <c r="AF11" i="3" a="1"/>
  <c r="AF11" i="3" s="1"/>
  <c r="AG11" i="3" a="1"/>
  <c r="AG11" i="3" s="1"/>
  <c r="AH11" i="3"/>
  <c r="AI11" i="3"/>
  <c r="AJ11" i="3"/>
  <c r="AK11" i="3"/>
  <c r="AL11" i="3"/>
  <c r="AM11" i="3"/>
  <c r="AN11" i="3"/>
  <c r="AO11" i="3"/>
  <c r="AP11" i="3"/>
  <c r="AQ11" i="3"/>
  <c r="AR11" i="3"/>
  <c r="AS11" i="3"/>
  <c r="AT11" i="3" a="1"/>
  <c r="AT11" i="3" s="1"/>
  <c r="AU11" i="3" a="1"/>
  <c r="AU11" i="3" s="1"/>
  <c r="AV11" i="3" a="1"/>
  <c r="AV11" i="3"/>
  <c r="AW11" i="3"/>
  <c r="AX11" i="3"/>
  <c r="AY11" i="3"/>
  <c r="AZ11" i="3"/>
  <c r="BA11" i="3"/>
  <c r="BB11" i="3"/>
  <c r="BC11" i="3" a="1"/>
  <c r="BC11" i="3" s="1"/>
  <c r="BD11" i="3" a="1"/>
  <c r="BD11" i="3" s="1"/>
  <c r="BF11" i="3"/>
  <c r="BG11" i="3"/>
  <c r="BH11" i="3"/>
  <c r="BI11" i="3"/>
  <c r="BJ11" i="3"/>
  <c r="BK11" i="3"/>
  <c r="BL11" i="3"/>
  <c r="BM11" i="3"/>
  <c r="BN11" i="3"/>
  <c r="BO11" i="3"/>
  <c r="BP11" i="3"/>
  <c r="BQ11" i="3"/>
  <c r="A12" i="3"/>
  <c r="B12" i="3"/>
  <c r="C12" i="3"/>
  <c r="D12" i="3"/>
  <c r="E12" i="3"/>
  <c r="F12" i="3"/>
  <c r="G12" i="3"/>
  <c r="H12" i="3"/>
  <c r="I12" i="3"/>
  <c r="J12" i="3"/>
  <c r="K12" i="3"/>
  <c r="L12" i="3"/>
  <c r="M12" i="3"/>
  <c r="N12" i="3"/>
  <c r="O12" i="3"/>
  <c r="P12" i="3"/>
  <c r="Q12" i="3"/>
  <c r="R12" i="3"/>
  <c r="S12" i="3"/>
  <c r="T12" i="3" a="1"/>
  <c r="T12" i="3" s="1"/>
  <c r="U12" i="3" a="1"/>
  <c r="U12" i="3" s="1"/>
  <c r="V12" i="3"/>
  <c r="W12" i="3" a="1"/>
  <c r="W12" i="3" s="1"/>
  <c r="X12" i="3" a="1"/>
  <c r="X12" i="3" s="1"/>
  <c r="Y12" i="3" a="1"/>
  <c r="Y12" i="3" s="1"/>
  <c r="Z12" i="3" a="1"/>
  <c r="Z12" i="3" s="1"/>
  <c r="AA12" i="3" a="1"/>
  <c r="AA12" i="3" s="1"/>
  <c r="AB12" i="3" a="1"/>
  <c r="AB12" i="3" s="1"/>
  <c r="AC12" i="3" a="1"/>
  <c r="AC12" i="3" s="1"/>
  <c r="AD12" i="3" a="1"/>
  <c r="AD12" i="3" s="1"/>
  <c r="AE12" i="3" a="1"/>
  <c r="AE12" i="3" s="1"/>
  <c r="AF12" i="3" a="1"/>
  <c r="AF12" i="3" s="1"/>
  <c r="AG12" i="3" a="1"/>
  <c r="AG12" i="3" s="1"/>
  <c r="AH12" i="3"/>
  <c r="AI12" i="3"/>
  <c r="AJ12" i="3"/>
  <c r="AK12" i="3"/>
  <c r="AL12" i="3"/>
  <c r="AM12" i="3"/>
  <c r="AN12" i="3"/>
  <c r="AO12" i="3"/>
  <c r="AP12" i="3"/>
  <c r="AQ12" i="3"/>
  <c r="AR12" i="3"/>
  <c r="AS12" i="3"/>
  <c r="AT12" i="3" a="1"/>
  <c r="AT12" i="3" s="1"/>
  <c r="AU12" i="3" a="1"/>
  <c r="AU12" i="3" s="1"/>
  <c r="AV12" i="3" a="1"/>
  <c r="AV12" i="3" s="1"/>
  <c r="AW12" i="3"/>
  <c r="AX12" i="3"/>
  <c r="AY12" i="3"/>
  <c r="AZ12" i="3"/>
  <c r="BA12" i="3"/>
  <c r="BB12" i="3"/>
  <c r="BC12" i="3" a="1"/>
  <c r="BC12" i="3" s="1"/>
  <c r="BD12" i="3" a="1"/>
  <c r="BD12" i="3" s="1"/>
  <c r="BF12" i="3"/>
  <c r="BG12" i="3"/>
  <c r="BH12" i="3"/>
  <c r="BI12" i="3"/>
  <c r="BJ12" i="3"/>
  <c r="BK12" i="3"/>
  <c r="BL12" i="3"/>
  <c r="BM12" i="3"/>
  <c r="BN12" i="3"/>
  <c r="BO12" i="3"/>
  <c r="BP12" i="3"/>
  <c r="BQ12" i="3"/>
  <c r="A13" i="3"/>
  <c r="B13" i="3"/>
  <c r="C13" i="3"/>
  <c r="D13" i="3"/>
  <c r="E13" i="3"/>
  <c r="F13" i="3"/>
  <c r="G13" i="3"/>
  <c r="H13" i="3"/>
  <c r="I13" i="3"/>
  <c r="J13" i="3"/>
  <c r="K13" i="3"/>
  <c r="L13" i="3"/>
  <c r="M13" i="3"/>
  <c r="N13" i="3"/>
  <c r="O13" i="3"/>
  <c r="P13" i="3"/>
  <c r="Q13" i="3"/>
  <c r="R13" i="3"/>
  <c r="S13" i="3"/>
  <c r="T13" i="3" a="1"/>
  <c r="T13" i="3" s="1"/>
  <c r="U13" i="3" a="1"/>
  <c r="U13" i="3" s="1"/>
  <c r="V13" i="3"/>
  <c r="W13" i="3" a="1"/>
  <c r="W13" i="3" s="1"/>
  <c r="X13" i="3" a="1"/>
  <c r="X13" i="3" s="1"/>
  <c r="Y13" i="3" a="1"/>
  <c r="Y13" i="3"/>
  <c r="Z13" i="3" a="1"/>
  <c r="Z13" i="3" s="1"/>
  <c r="AA13" i="3" a="1"/>
  <c r="AA13" i="3" s="1"/>
  <c r="AB13" i="3" a="1"/>
  <c r="AB13" i="3" s="1"/>
  <c r="AC13" i="3" a="1"/>
  <c r="AC13" i="3" s="1"/>
  <c r="AD13" i="3" a="1"/>
  <c r="AD13" i="3" s="1"/>
  <c r="AE13" i="3" a="1"/>
  <c r="AE13" i="3" s="1"/>
  <c r="AF13" i="3" a="1"/>
  <c r="AF13" i="3" s="1"/>
  <c r="AG13" i="3" a="1"/>
  <c r="AG13" i="3" s="1"/>
  <c r="AH13" i="3"/>
  <c r="AI13" i="3"/>
  <c r="AJ13" i="3"/>
  <c r="AK13" i="3"/>
  <c r="AL13" i="3"/>
  <c r="AM13" i="3"/>
  <c r="AN13" i="3"/>
  <c r="AO13" i="3"/>
  <c r="AP13" i="3"/>
  <c r="AQ13" i="3"/>
  <c r="AR13" i="3"/>
  <c r="AS13" i="3"/>
  <c r="AT13" i="3" a="1"/>
  <c r="AT13" i="3" s="1"/>
  <c r="AU13" i="3" a="1"/>
  <c r="AU13" i="3" s="1"/>
  <c r="AV13" i="3" a="1"/>
  <c r="AV13" i="3" s="1"/>
  <c r="AW13" i="3"/>
  <c r="AX13" i="3"/>
  <c r="AY13" i="3"/>
  <c r="AZ13" i="3"/>
  <c r="BA13" i="3"/>
  <c r="BB13" i="3"/>
  <c r="BC13" i="3" a="1"/>
  <c r="BC13" i="3" s="1"/>
  <c r="BD13" i="3" a="1"/>
  <c r="BD13" i="3" s="1"/>
  <c r="BF13" i="3"/>
  <c r="BG13" i="3"/>
  <c r="BH13" i="3"/>
  <c r="BI13" i="3"/>
  <c r="BJ13" i="3"/>
  <c r="BK13" i="3"/>
  <c r="BL13" i="3"/>
  <c r="BM13" i="3"/>
  <c r="BN13" i="3"/>
  <c r="BO13" i="3"/>
  <c r="BP13" i="3"/>
  <c r="BQ13" i="3"/>
  <c r="A14" i="3"/>
  <c r="B14" i="3"/>
  <c r="C14" i="3"/>
  <c r="D14" i="3"/>
  <c r="E14" i="3"/>
  <c r="F14" i="3"/>
  <c r="G14" i="3"/>
  <c r="H14" i="3"/>
  <c r="I14" i="3"/>
  <c r="J14" i="3"/>
  <c r="K14" i="3"/>
  <c r="L14" i="3"/>
  <c r="M14" i="3"/>
  <c r="N14" i="3"/>
  <c r="O14" i="3"/>
  <c r="P14" i="3"/>
  <c r="Q14" i="3"/>
  <c r="R14" i="3"/>
  <c r="S14" i="3"/>
  <c r="T14" i="3" a="1"/>
  <c r="T14" i="3" s="1"/>
  <c r="U14" i="3" a="1"/>
  <c r="U14" i="3"/>
  <c r="V14" i="3"/>
  <c r="W14" i="3" a="1"/>
  <c r="W14" i="3" s="1"/>
  <c r="X14" i="3" a="1"/>
  <c r="X14" i="3" s="1"/>
  <c r="Y14" i="3" a="1"/>
  <c r="Y14" i="3" s="1"/>
  <c r="Z14" i="3" a="1"/>
  <c r="Z14" i="3" s="1"/>
  <c r="AA14" i="3" a="1"/>
  <c r="AA14" i="3" s="1"/>
  <c r="AB14" i="3" a="1"/>
  <c r="AB14" i="3" s="1"/>
  <c r="AC14" i="3" a="1"/>
  <c r="AC14" i="3" s="1"/>
  <c r="AD14" i="3" a="1"/>
  <c r="AD14" i="3" s="1"/>
  <c r="AE14" i="3" a="1"/>
  <c r="AE14" i="3" s="1"/>
  <c r="AF14" i="3" a="1"/>
  <c r="AF14" i="3" s="1"/>
  <c r="AG14" i="3" a="1"/>
  <c r="AG14" i="3" s="1"/>
  <c r="AH14" i="3"/>
  <c r="AI14" i="3"/>
  <c r="AJ14" i="3"/>
  <c r="AK14" i="3"/>
  <c r="AL14" i="3"/>
  <c r="AM14" i="3"/>
  <c r="AN14" i="3"/>
  <c r="AO14" i="3"/>
  <c r="AP14" i="3"/>
  <c r="AQ14" i="3"/>
  <c r="AR14" i="3"/>
  <c r="AS14" i="3"/>
  <c r="AT14" i="3" a="1"/>
  <c r="AT14" i="3" s="1"/>
  <c r="AU14" i="3" a="1"/>
  <c r="AU14" i="3" s="1"/>
  <c r="AV14" i="3" a="1"/>
  <c r="AV14" i="3" s="1"/>
  <c r="AW14" i="3"/>
  <c r="AX14" i="3"/>
  <c r="AY14" i="3"/>
  <c r="AZ14" i="3"/>
  <c r="BA14" i="3"/>
  <c r="BB14" i="3"/>
  <c r="BC14" i="3" a="1"/>
  <c r="BC14" i="3" s="1"/>
  <c r="BD14" i="3" a="1"/>
  <c r="BD14" i="3" s="1"/>
  <c r="BF14" i="3"/>
  <c r="BG14" i="3"/>
  <c r="BH14" i="3"/>
  <c r="BI14" i="3"/>
  <c r="BJ14" i="3"/>
  <c r="BK14" i="3"/>
  <c r="BL14" i="3"/>
  <c r="BM14" i="3"/>
  <c r="BN14" i="3"/>
  <c r="BO14" i="3"/>
  <c r="BP14" i="3"/>
  <c r="BQ14" i="3"/>
  <c r="A15" i="3"/>
  <c r="B15" i="3"/>
  <c r="C15" i="3"/>
  <c r="D15" i="3"/>
  <c r="E15" i="3"/>
  <c r="F15" i="3"/>
  <c r="G15" i="3"/>
  <c r="H15" i="3"/>
  <c r="I15" i="3"/>
  <c r="J15" i="3"/>
  <c r="K15" i="3"/>
  <c r="L15" i="3"/>
  <c r="M15" i="3"/>
  <c r="N15" i="3"/>
  <c r="O15" i="3"/>
  <c r="P15" i="3"/>
  <c r="Q15" i="3"/>
  <c r="R15" i="3"/>
  <c r="S15" i="3"/>
  <c r="T15" i="3" a="1"/>
  <c r="T15" i="3" s="1"/>
  <c r="U15" i="3" a="1"/>
  <c r="U15" i="3" s="1"/>
  <c r="V15" i="3"/>
  <c r="W15" i="3" a="1"/>
  <c r="W15" i="3" s="1"/>
  <c r="X15" i="3" a="1"/>
  <c r="X15" i="3" s="1"/>
  <c r="Y15" i="3" a="1"/>
  <c r="Y15" i="3" s="1"/>
  <c r="Z15" i="3" a="1"/>
  <c r="Z15" i="3" s="1"/>
  <c r="AA15" i="3" a="1"/>
  <c r="AA15" i="3" s="1"/>
  <c r="AB15" i="3" a="1"/>
  <c r="AB15" i="3" s="1"/>
  <c r="AC15" i="3" a="1"/>
  <c r="AC15" i="3" s="1"/>
  <c r="AD15" i="3" a="1"/>
  <c r="AD15" i="3"/>
  <c r="AE15" i="3" a="1"/>
  <c r="AE15" i="3" s="1"/>
  <c r="AF15" i="3" a="1"/>
  <c r="AF15" i="3" s="1"/>
  <c r="AG15" i="3" a="1"/>
  <c r="AG15" i="3" s="1"/>
  <c r="AH15" i="3"/>
  <c r="AI15" i="3"/>
  <c r="AJ15" i="3"/>
  <c r="AK15" i="3"/>
  <c r="AL15" i="3"/>
  <c r="AM15" i="3"/>
  <c r="AN15" i="3"/>
  <c r="AO15" i="3"/>
  <c r="AP15" i="3"/>
  <c r="AQ15" i="3"/>
  <c r="AR15" i="3"/>
  <c r="AS15" i="3"/>
  <c r="AT15" i="3" a="1"/>
  <c r="AT15" i="3" s="1"/>
  <c r="AU15" i="3" a="1"/>
  <c r="AU15" i="3" s="1"/>
  <c r="AV15" i="3" a="1"/>
  <c r="AV15" i="3" s="1"/>
  <c r="AW15" i="3"/>
  <c r="AX15" i="3"/>
  <c r="AY15" i="3"/>
  <c r="AZ15" i="3"/>
  <c r="BA15" i="3"/>
  <c r="BB15" i="3"/>
  <c r="BC15" i="3" a="1"/>
  <c r="BC15" i="3" s="1"/>
  <c r="BD15" i="3" a="1"/>
  <c r="BD15" i="3" s="1"/>
  <c r="BF15" i="3"/>
  <c r="BG15" i="3"/>
  <c r="BH15" i="3"/>
  <c r="BI15" i="3"/>
  <c r="BJ15" i="3"/>
  <c r="BK15" i="3"/>
  <c r="BL15" i="3"/>
  <c r="BM15" i="3"/>
  <c r="BN15" i="3"/>
  <c r="BO15" i="3"/>
  <c r="BP15" i="3"/>
  <c r="BQ15" i="3"/>
  <c r="A16" i="3"/>
  <c r="B16" i="3"/>
  <c r="C16" i="3"/>
  <c r="D16" i="3"/>
  <c r="E16" i="3"/>
  <c r="F16" i="3"/>
  <c r="G16" i="3"/>
  <c r="H16" i="3"/>
  <c r="I16" i="3"/>
  <c r="J16" i="3"/>
  <c r="K16" i="3"/>
  <c r="L16" i="3"/>
  <c r="M16" i="3"/>
  <c r="N16" i="3"/>
  <c r="O16" i="3"/>
  <c r="P16" i="3"/>
  <c r="Q16" i="3"/>
  <c r="R16" i="3"/>
  <c r="S16" i="3"/>
  <c r="T16" i="3" a="1"/>
  <c r="T16" i="3" s="1"/>
  <c r="U16" i="3" a="1"/>
  <c r="U16" i="3" s="1"/>
  <c r="V16" i="3"/>
  <c r="W16" i="3" a="1"/>
  <c r="W16" i="3" s="1"/>
  <c r="X16" i="3" a="1"/>
  <c r="X16" i="3" s="1"/>
  <c r="Y16" i="3" a="1"/>
  <c r="Y16" i="3" s="1"/>
  <c r="Z16" i="3" a="1"/>
  <c r="Z16" i="3"/>
  <c r="AA16" i="3" a="1"/>
  <c r="AA16" i="3" s="1"/>
  <c r="AB16" i="3" a="1"/>
  <c r="AB16" i="3" s="1"/>
  <c r="AC16" i="3" a="1"/>
  <c r="AC16" i="3" s="1"/>
  <c r="AD16" i="3" a="1"/>
  <c r="AD16" i="3" s="1"/>
  <c r="AE16" i="3" a="1"/>
  <c r="AE16" i="3" s="1"/>
  <c r="AF16" i="3" a="1"/>
  <c r="AF16" i="3" s="1"/>
  <c r="AG16" i="3" a="1"/>
  <c r="AG16" i="3" s="1"/>
  <c r="AH16" i="3"/>
  <c r="AI16" i="3"/>
  <c r="AJ16" i="3"/>
  <c r="AK16" i="3"/>
  <c r="AL16" i="3"/>
  <c r="AM16" i="3"/>
  <c r="AN16" i="3"/>
  <c r="AO16" i="3"/>
  <c r="AP16" i="3"/>
  <c r="AQ16" i="3"/>
  <c r="AR16" i="3"/>
  <c r="AS16" i="3"/>
  <c r="AT16" i="3" a="1"/>
  <c r="AT16" i="3" s="1"/>
  <c r="AU16" i="3" a="1"/>
  <c r="AU16" i="3" s="1"/>
  <c r="AV16" i="3" a="1"/>
  <c r="AV16" i="3" s="1"/>
  <c r="AW16" i="3"/>
  <c r="AX16" i="3"/>
  <c r="AY16" i="3"/>
  <c r="AZ16" i="3"/>
  <c r="BA16" i="3"/>
  <c r="BB16" i="3"/>
  <c r="BC16" i="3" a="1"/>
  <c r="BC16" i="3" s="1"/>
  <c r="BD16" i="3" a="1"/>
  <c r="BD16" i="3" s="1"/>
  <c r="BF16" i="3"/>
  <c r="BG16" i="3"/>
  <c r="BH16" i="3"/>
  <c r="BI16" i="3"/>
  <c r="BJ16" i="3"/>
  <c r="BK16" i="3"/>
  <c r="BL16" i="3"/>
  <c r="BM16" i="3"/>
  <c r="BN16" i="3"/>
  <c r="BO16" i="3"/>
  <c r="BP16" i="3"/>
  <c r="BQ16" i="3"/>
  <c r="A17" i="3"/>
  <c r="B17" i="3"/>
  <c r="C17" i="3"/>
  <c r="D17" i="3"/>
  <c r="E17" i="3"/>
  <c r="F17" i="3"/>
  <c r="G17" i="3"/>
  <c r="H17" i="3"/>
  <c r="I17" i="3"/>
  <c r="J17" i="3"/>
  <c r="K17" i="3"/>
  <c r="L17" i="3"/>
  <c r="M17" i="3"/>
  <c r="N17" i="3"/>
  <c r="O17" i="3"/>
  <c r="P17" i="3"/>
  <c r="Q17" i="3"/>
  <c r="R17" i="3"/>
  <c r="S17" i="3"/>
  <c r="T17" i="3" a="1"/>
  <c r="T17" i="3" s="1"/>
  <c r="U17" i="3" a="1"/>
  <c r="U17" i="3" s="1"/>
  <c r="V17" i="3"/>
  <c r="W17" i="3" a="1"/>
  <c r="W17" i="3" s="1"/>
  <c r="X17" i="3" a="1"/>
  <c r="X17" i="3" s="1"/>
  <c r="Y17" i="3" a="1"/>
  <c r="Y17" i="3" s="1"/>
  <c r="Z17" i="3" a="1"/>
  <c r="Z17" i="3" s="1"/>
  <c r="AA17" i="3" a="1"/>
  <c r="AA17" i="3" s="1"/>
  <c r="AB17" i="3" a="1"/>
  <c r="AB17" i="3" s="1"/>
  <c r="AC17" i="3" a="1"/>
  <c r="AC17" i="3" s="1"/>
  <c r="AD17" i="3" a="1"/>
  <c r="AD17" i="3" s="1"/>
  <c r="AE17" i="3" a="1"/>
  <c r="AE17" i="3" s="1"/>
  <c r="AF17" i="3" a="1"/>
  <c r="AF17" i="3" s="1"/>
  <c r="AG17" i="3" a="1"/>
  <c r="AG17" i="3" s="1"/>
  <c r="AH17" i="3"/>
  <c r="AI17" i="3"/>
  <c r="AJ17" i="3"/>
  <c r="AK17" i="3"/>
  <c r="AL17" i="3"/>
  <c r="AM17" i="3"/>
  <c r="AN17" i="3"/>
  <c r="AO17" i="3"/>
  <c r="AP17" i="3"/>
  <c r="AQ17" i="3"/>
  <c r="AR17" i="3"/>
  <c r="AS17" i="3"/>
  <c r="AT17" i="3" a="1"/>
  <c r="AT17" i="3" s="1"/>
  <c r="AU17" i="3" a="1"/>
  <c r="AU17" i="3" s="1"/>
  <c r="AV17" i="3" a="1"/>
  <c r="AV17" i="3" s="1"/>
  <c r="AW17" i="3"/>
  <c r="AX17" i="3"/>
  <c r="AY17" i="3"/>
  <c r="AZ17" i="3"/>
  <c r="BA17" i="3"/>
  <c r="BB17" i="3"/>
  <c r="BC17" i="3" a="1"/>
  <c r="BC17" i="3" s="1"/>
  <c r="BE17" i="3" s="1"/>
  <c r="BD17" i="3" a="1"/>
  <c r="BD17" i="3" s="1"/>
  <c r="BF17" i="3"/>
  <c r="BG17" i="3"/>
  <c r="BH17" i="3"/>
  <c r="BI17" i="3"/>
  <c r="BJ17" i="3"/>
  <c r="BK17" i="3"/>
  <c r="BL17" i="3"/>
  <c r="BM17" i="3"/>
  <c r="BN17" i="3"/>
  <c r="BO17" i="3"/>
  <c r="BP17" i="3"/>
  <c r="BQ17" i="3"/>
  <c r="A18" i="3"/>
  <c r="B18" i="3"/>
  <c r="C18" i="3"/>
  <c r="D18" i="3"/>
  <c r="E18" i="3"/>
  <c r="F18" i="3"/>
  <c r="G18" i="3"/>
  <c r="H18" i="3"/>
  <c r="I18" i="3"/>
  <c r="J18" i="3"/>
  <c r="K18" i="3"/>
  <c r="L18" i="3"/>
  <c r="M18" i="3"/>
  <c r="N18" i="3"/>
  <c r="O18" i="3"/>
  <c r="P18" i="3"/>
  <c r="Q18" i="3"/>
  <c r="R18" i="3"/>
  <c r="S18" i="3"/>
  <c r="T18" i="3" a="1"/>
  <c r="T18" i="3" s="1"/>
  <c r="U18" i="3" a="1"/>
  <c r="U18" i="3" s="1"/>
  <c r="V18" i="3"/>
  <c r="W18" i="3" a="1"/>
  <c r="W18" i="3" s="1"/>
  <c r="X18" i="3" a="1"/>
  <c r="X18" i="3" s="1"/>
  <c r="Y18" i="3" a="1"/>
  <c r="Y18" i="3" s="1"/>
  <c r="Z18" i="3" a="1"/>
  <c r="Z18" i="3" s="1"/>
  <c r="AA18" i="3" a="1"/>
  <c r="AA18" i="3" s="1"/>
  <c r="AB18" i="3" a="1"/>
  <c r="AB18" i="3" s="1"/>
  <c r="AC18" i="3" a="1"/>
  <c r="AC18" i="3" s="1"/>
  <c r="AD18" i="3" a="1"/>
  <c r="AD18" i="3" s="1"/>
  <c r="AE18" i="3" a="1"/>
  <c r="AE18" i="3" s="1"/>
  <c r="AF18" i="3" a="1"/>
  <c r="AF18" i="3" s="1"/>
  <c r="AG18" i="3" a="1"/>
  <c r="AG18" i="3" s="1"/>
  <c r="AH18" i="3"/>
  <c r="AI18" i="3"/>
  <c r="AJ18" i="3"/>
  <c r="AK18" i="3"/>
  <c r="AL18" i="3"/>
  <c r="AM18" i="3"/>
  <c r="AN18" i="3"/>
  <c r="AO18" i="3"/>
  <c r="AP18" i="3"/>
  <c r="AQ18" i="3"/>
  <c r="AR18" i="3"/>
  <c r="AS18" i="3"/>
  <c r="AT18" i="3" a="1"/>
  <c r="AT18" i="3" s="1"/>
  <c r="AU18" i="3" a="1"/>
  <c r="AU18" i="3" s="1"/>
  <c r="AV18" i="3" a="1"/>
  <c r="AV18" i="3" s="1"/>
  <c r="AW18" i="3"/>
  <c r="AX18" i="3"/>
  <c r="AY18" i="3"/>
  <c r="AZ18" i="3"/>
  <c r="BA18" i="3"/>
  <c r="BB18" i="3"/>
  <c r="BC18" i="3" a="1"/>
  <c r="BC18" i="3" s="1"/>
  <c r="BD18" i="3" a="1"/>
  <c r="BD18" i="3" s="1"/>
  <c r="BF18" i="3"/>
  <c r="BG18" i="3"/>
  <c r="BH18" i="3"/>
  <c r="BI18" i="3"/>
  <c r="BJ18" i="3"/>
  <c r="BK18" i="3"/>
  <c r="BL18" i="3"/>
  <c r="BM18" i="3"/>
  <c r="BN18" i="3"/>
  <c r="BO18" i="3"/>
  <c r="BP18" i="3"/>
  <c r="BQ18" i="3"/>
  <c r="A19" i="3"/>
  <c r="B19" i="3"/>
  <c r="C19" i="3"/>
  <c r="D19" i="3"/>
  <c r="E19" i="3"/>
  <c r="F19" i="3"/>
  <c r="G19" i="3"/>
  <c r="H19" i="3"/>
  <c r="I19" i="3"/>
  <c r="J19" i="3"/>
  <c r="K19" i="3"/>
  <c r="L19" i="3"/>
  <c r="M19" i="3"/>
  <c r="N19" i="3"/>
  <c r="O19" i="3"/>
  <c r="P19" i="3"/>
  <c r="Q19" i="3"/>
  <c r="R19" i="3"/>
  <c r="S19" i="3"/>
  <c r="T19" i="3" a="1"/>
  <c r="T19" i="3" s="1"/>
  <c r="U19" i="3" a="1"/>
  <c r="U19" i="3" s="1"/>
  <c r="V19" i="3"/>
  <c r="W19" i="3" a="1"/>
  <c r="W19" i="3" s="1"/>
  <c r="X19" i="3" a="1"/>
  <c r="X19" i="3" s="1"/>
  <c r="Y19" i="3" a="1"/>
  <c r="Y19" i="3" s="1"/>
  <c r="Z19" i="3" a="1"/>
  <c r="Z19" i="3" s="1"/>
  <c r="AA19" i="3" a="1"/>
  <c r="AA19" i="3" s="1"/>
  <c r="AB19" i="3" a="1"/>
  <c r="AB19" i="3"/>
  <c r="AC19" i="3" a="1"/>
  <c r="AC19" i="3" s="1"/>
  <c r="AD19" i="3" a="1"/>
  <c r="AD19" i="3" s="1"/>
  <c r="AE19" i="3" a="1"/>
  <c r="AE19" i="3" s="1"/>
  <c r="AF19" i="3" a="1"/>
  <c r="AF19" i="3" s="1"/>
  <c r="AG19" i="3" a="1"/>
  <c r="AG19" i="3" s="1"/>
  <c r="AH19" i="3"/>
  <c r="AI19" i="3"/>
  <c r="AJ19" i="3"/>
  <c r="AK19" i="3"/>
  <c r="AL19" i="3"/>
  <c r="AM19" i="3"/>
  <c r="AN19" i="3"/>
  <c r="AO19" i="3"/>
  <c r="AP19" i="3"/>
  <c r="AQ19" i="3"/>
  <c r="AR19" i="3"/>
  <c r="AS19" i="3"/>
  <c r="AT19" i="3" a="1"/>
  <c r="AT19" i="3" s="1"/>
  <c r="AU19" i="3" a="1"/>
  <c r="AU19" i="3" s="1"/>
  <c r="AV19" i="3" a="1"/>
  <c r="AV19" i="3" s="1"/>
  <c r="AW19" i="3"/>
  <c r="AX19" i="3"/>
  <c r="AY19" i="3"/>
  <c r="AZ19" i="3"/>
  <c r="BA19" i="3"/>
  <c r="BB19" i="3"/>
  <c r="BC19" i="3" a="1"/>
  <c r="BC19" i="3" s="1"/>
  <c r="BD19" i="3" a="1"/>
  <c r="BD19" i="3" s="1"/>
  <c r="BF19" i="3"/>
  <c r="BG19" i="3"/>
  <c r="BH19" i="3"/>
  <c r="BI19" i="3"/>
  <c r="BJ19" i="3"/>
  <c r="BK19" i="3"/>
  <c r="BL19" i="3"/>
  <c r="BM19" i="3"/>
  <c r="BN19" i="3"/>
  <c r="BO19" i="3"/>
  <c r="BP19" i="3"/>
  <c r="BQ19" i="3"/>
  <c r="A20" i="3"/>
  <c r="B20" i="3"/>
  <c r="C20" i="3"/>
  <c r="D20" i="3"/>
  <c r="E20" i="3"/>
  <c r="F20" i="3"/>
  <c r="G20" i="3"/>
  <c r="H20" i="3"/>
  <c r="I20" i="3"/>
  <c r="J20" i="3"/>
  <c r="K20" i="3"/>
  <c r="L20" i="3"/>
  <c r="M20" i="3"/>
  <c r="N20" i="3"/>
  <c r="O20" i="3"/>
  <c r="P20" i="3"/>
  <c r="Q20" i="3"/>
  <c r="R20" i="3"/>
  <c r="S20" i="3"/>
  <c r="T20" i="3" a="1"/>
  <c r="T20" i="3" s="1"/>
  <c r="U20" i="3" a="1"/>
  <c r="U20" i="3" s="1"/>
  <c r="V20" i="3"/>
  <c r="W20" i="3" a="1"/>
  <c r="W20" i="3" s="1"/>
  <c r="X20" i="3" a="1"/>
  <c r="X20" i="3" s="1"/>
  <c r="Y20" i="3" a="1"/>
  <c r="Y20" i="3" s="1"/>
  <c r="Z20" i="3" a="1"/>
  <c r="Z20" i="3" s="1"/>
  <c r="AA20" i="3" a="1"/>
  <c r="AA20" i="3" s="1"/>
  <c r="AB20" i="3" a="1"/>
  <c r="AB20" i="3" s="1"/>
  <c r="AC20" i="3" a="1"/>
  <c r="AC20" i="3" s="1"/>
  <c r="AD20" i="3" a="1"/>
  <c r="AD20" i="3" s="1"/>
  <c r="AE20" i="3" a="1"/>
  <c r="AE20" i="3" s="1"/>
  <c r="AF20" i="3" a="1"/>
  <c r="AF20" i="3" s="1"/>
  <c r="AG20" i="3" a="1"/>
  <c r="AG20" i="3" s="1"/>
  <c r="AH20" i="3"/>
  <c r="AI20" i="3"/>
  <c r="AJ20" i="3"/>
  <c r="AK20" i="3"/>
  <c r="AL20" i="3"/>
  <c r="AM20" i="3"/>
  <c r="AN20" i="3"/>
  <c r="AO20" i="3"/>
  <c r="AP20" i="3"/>
  <c r="AQ20" i="3"/>
  <c r="AR20" i="3"/>
  <c r="AS20" i="3"/>
  <c r="AT20" i="3" a="1"/>
  <c r="AT20" i="3" s="1"/>
  <c r="AU20" i="3" a="1"/>
  <c r="AU20" i="3" s="1"/>
  <c r="AV20" i="3" a="1"/>
  <c r="AV20" i="3" s="1"/>
  <c r="AW20" i="3"/>
  <c r="AX20" i="3"/>
  <c r="AY20" i="3"/>
  <c r="AZ20" i="3"/>
  <c r="BA20" i="3"/>
  <c r="BB20" i="3"/>
  <c r="BC20" i="3" a="1"/>
  <c r="BC20" i="3" s="1"/>
  <c r="BD20" i="3" a="1"/>
  <c r="BD20" i="3" s="1"/>
  <c r="BF20" i="3"/>
  <c r="BG20" i="3"/>
  <c r="BH20" i="3"/>
  <c r="BI20" i="3"/>
  <c r="BJ20" i="3"/>
  <c r="BK20" i="3"/>
  <c r="BL20" i="3"/>
  <c r="BM20" i="3"/>
  <c r="BN20" i="3"/>
  <c r="BO20" i="3"/>
  <c r="BP20" i="3"/>
  <c r="BQ20" i="3"/>
  <c r="A21" i="3"/>
  <c r="B21" i="3"/>
  <c r="C21" i="3"/>
  <c r="D21" i="3"/>
  <c r="E21" i="3"/>
  <c r="F21" i="3"/>
  <c r="G21" i="3"/>
  <c r="H21" i="3"/>
  <c r="I21" i="3"/>
  <c r="J21" i="3"/>
  <c r="K21" i="3"/>
  <c r="L21" i="3"/>
  <c r="M21" i="3"/>
  <c r="N21" i="3"/>
  <c r="O21" i="3"/>
  <c r="P21" i="3"/>
  <c r="Q21" i="3"/>
  <c r="R21" i="3"/>
  <c r="S21" i="3"/>
  <c r="T21" i="3" a="1"/>
  <c r="T21" i="3" s="1"/>
  <c r="U21" i="3" a="1"/>
  <c r="U21" i="3"/>
  <c r="V21" i="3"/>
  <c r="W21" i="3" a="1"/>
  <c r="W21" i="3" s="1"/>
  <c r="X21" i="3" a="1"/>
  <c r="X21" i="3" s="1"/>
  <c r="Y21" i="3" a="1"/>
  <c r="Y21" i="3" s="1"/>
  <c r="Z21" i="3" a="1"/>
  <c r="Z21" i="3" s="1"/>
  <c r="AA21" i="3" a="1"/>
  <c r="AA21" i="3" s="1"/>
  <c r="AB21" i="3" a="1"/>
  <c r="AB21" i="3" s="1"/>
  <c r="AC21" i="3" a="1"/>
  <c r="AC21" i="3" s="1"/>
  <c r="AD21" i="3" a="1"/>
  <c r="AD21" i="3" s="1"/>
  <c r="AE21" i="3" a="1"/>
  <c r="AE21" i="3" s="1"/>
  <c r="AF21" i="3" a="1"/>
  <c r="AF21" i="3" s="1"/>
  <c r="AG21" i="3" a="1"/>
  <c r="AG21" i="3" s="1"/>
  <c r="AH21" i="3"/>
  <c r="AI21" i="3"/>
  <c r="AJ21" i="3"/>
  <c r="AK21" i="3"/>
  <c r="AL21" i="3"/>
  <c r="AM21" i="3"/>
  <c r="AN21" i="3"/>
  <c r="AO21" i="3"/>
  <c r="AP21" i="3"/>
  <c r="AQ21" i="3"/>
  <c r="AR21" i="3"/>
  <c r="AS21" i="3"/>
  <c r="AT21" i="3" a="1"/>
  <c r="AT21" i="3" s="1"/>
  <c r="AU21" i="3" a="1"/>
  <c r="AU21" i="3" s="1"/>
  <c r="AV21" i="3" a="1"/>
  <c r="AV21" i="3" s="1"/>
  <c r="AW21" i="3"/>
  <c r="AX21" i="3"/>
  <c r="AY21" i="3"/>
  <c r="AZ21" i="3"/>
  <c r="BA21" i="3"/>
  <c r="BB21" i="3"/>
  <c r="BC21" i="3" a="1"/>
  <c r="BC21" i="3" s="1"/>
  <c r="BD21" i="3" a="1"/>
  <c r="BD21" i="3" s="1"/>
  <c r="BF21" i="3"/>
  <c r="BG21" i="3"/>
  <c r="BH21" i="3"/>
  <c r="BI21" i="3"/>
  <c r="BJ21" i="3"/>
  <c r="BK21" i="3"/>
  <c r="BL21" i="3"/>
  <c r="BM21" i="3"/>
  <c r="BN21" i="3"/>
  <c r="BO21" i="3"/>
  <c r="BP21" i="3"/>
  <c r="BQ21" i="3"/>
  <c r="A22" i="3"/>
  <c r="B22" i="3"/>
  <c r="C22" i="3"/>
  <c r="D22" i="3"/>
  <c r="E22" i="3"/>
  <c r="F22" i="3"/>
  <c r="G22" i="3"/>
  <c r="H22" i="3"/>
  <c r="I22" i="3"/>
  <c r="J22" i="3"/>
  <c r="K22" i="3"/>
  <c r="L22" i="3"/>
  <c r="M22" i="3"/>
  <c r="N22" i="3"/>
  <c r="O22" i="3"/>
  <c r="P22" i="3"/>
  <c r="Q22" i="3"/>
  <c r="R22" i="3"/>
  <c r="S22" i="3"/>
  <c r="T22" i="3" a="1"/>
  <c r="T22" i="3" s="1"/>
  <c r="U22" i="3" a="1"/>
  <c r="U22" i="3" s="1"/>
  <c r="V22" i="3"/>
  <c r="W22" i="3" a="1"/>
  <c r="W22" i="3" s="1"/>
  <c r="X22" i="3" a="1"/>
  <c r="X22" i="3" s="1"/>
  <c r="Y22" i="3" a="1"/>
  <c r="Y22" i="3"/>
  <c r="Z22" i="3" a="1"/>
  <c r="Z22" i="3" s="1"/>
  <c r="AA22" i="3" a="1"/>
  <c r="AA22" i="3" s="1"/>
  <c r="AB22" i="3" a="1"/>
  <c r="AB22" i="3" s="1"/>
  <c r="AC22" i="3" a="1"/>
  <c r="AC22" i="3" s="1"/>
  <c r="AD22" i="3" a="1"/>
  <c r="AD22" i="3" s="1"/>
  <c r="AE22" i="3" a="1"/>
  <c r="AE22" i="3" s="1"/>
  <c r="AF22" i="3" a="1"/>
  <c r="AF22" i="3" s="1"/>
  <c r="AG22" i="3" a="1"/>
  <c r="AG22" i="3" s="1"/>
  <c r="AH22" i="3"/>
  <c r="AI22" i="3"/>
  <c r="AJ22" i="3"/>
  <c r="AK22" i="3"/>
  <c r="AL22" i="3"/>
  <c r="AM22" i="3"/>
  <c r="AN22" i="3"/>
  <c r="AO22" i="3"/>
  <c r="AP22" i="3"/>
  <c r="AQ22" i="3"/>
  <c r="AR22" i="3"/>
  <c r="AS22" i="3"/>
  <c r="AT22" i="3" a="1"/>
  <c r="AT22" i="3" s="1"/>
  <c r="AU22" i="3" a="1"/>
  <c r="AU22" i="3" s="1"/>
  <c r="AV22" i="3" a="1"/>
  <c r="AV22" i="3" s="1"/>
  <c r="AW22" i="3"/>
  <c r="AX22" i="3"/>
  <c r="AY22" i="3"/>
  <c r="AZ22" i="3"/>
  <c r="BA22" i="3"/>
  <c r="BB22" i="3"/>
  <c r="BC22" i="3" a="1"/>
  <c r="BC22" i="3" s="1"/>
  <c r="BD22" i="3" a="1"/>
  <c r="BD22" i="3" s="1"/>
  <c r="BF22" i="3"/>
  <c r="BG22" i="3"/>
  <c r="BH22" i="3"/>
  <c r="BI22" i="3"/>
  <c r="BJ22" i="3"/>
  <c r="BK22" i="3"/>
  <c r="BL22" i="3"/>
  <c r="BM22" i="3"/>
  <c r="BN22" i="3"/>
  <c r="BO22" i="3"/>
  <c r="BP22" i="3"/>
  <c r="BQ22" i="3"/>
  <c r="A23" i="3"/>
  <c r="B23" i="3"/>
  <c r="C23" i="3"/>
  <c r="D23" i="3"/>
  <c r="E23" i="3"/>
  <c r="F23" i="3"/>
  <c r="G23" i="3"/>
  <c r="H23" i="3"/>
  <c r="I23" i="3"/>
  <c r="J23" i="3"/>
  <c r="K23" i="3"/>
  <c r="L23" i="3"/>
  <c r="M23" i="3"/>
  <c r="N23" i="3"/>
  <c r="O23" i="3"/>
  <c r="P23" i="3"/>
  <c r="Q23" i="3"/>
  <c r="R23" i="3"/>
  <c r="S23" i="3"/>
  <c r="T23" i="3" a="1"/>
  <c r="T23" i="3" s="1"/>
  <c r="U23" i="3" a="1"/>
  <c r="U23" i="3" s="1"/>
  <c r="V23" i="3"/>
  <c r="W23" i="3" a="1"/>
  <c r="W23" i="3" s="1"/>
  <c r="X23" i="3" a="1"/>
  <c r="X23" i="3" s="1"/>
  <c r="Y23" i="3" a="1"/>
  <c r="Y23" i="3" s="1"/>
  <c r="Z23" i="3" a="1"/>
  <c r="Z23" i="3" s="1"/>
  <c r="AA23" i="3" a="1"/>
  <c r="AA23" i="3" s="1"/>
  <c r="AB23" i="3" a="1"/>
  <c r="AB23" i="3" s="1"/>
  <c r="AC23" i="3" a="1"/>
  <c r="AC23" i="3" s="1"/>
  <c r="AD23" i="3" a="1"/>
  <c r="AD23" i="3" s="1"/>
  <c r="AE23" i="3" a="1"/>
  <c r="AE23" i="3" s="1"/>
  <c r="AF23" i="3" a="1"/>
  <c r="AF23" i="3" s="1"/>
  <c r="AG23" i="3" a="1"/>
  <c r="AG23" i="3" s="1"/>
  <c r="AH23" i="3"/>
  <c r="AI23" i="3"/>
  <c r="AJ23" i="3"/>
  <c r="AK23" i="3"/>
  <c r="AL23" i="3"/>
  <c r="AM23" i="3"/>
  <c r="AN23" i="3"/>
  <c r="AO23" i="3"/>
  <c r="AP23" i="3"/>
  <c r="AQ23" i="3"/>
  <c r="AR23" i="3"/>
  <c r="AS23" i="3"/>
  <c r="AT23" i="3" a="1"/>
  <c r="AT23" i="3"/>
  <c r="AU23" i="3" a="1"/>
  <c r="AU23" i="3" s="1"/>
  <c r="AV23" i="3" a="1"/>
  <c r="AV23" i="3" s="1"/>
  <c r="AW23" i="3"/>
  <c r="AX23" i="3"/>
  <c r="AY23" i="3"/>
  <c r="AZ23" i="3"/>
  <c r="BA23" i="3"/>
  <c r="BB23" i="3"/>
  <c r="BC23" i="3" a="1"/>
  <c r="BC23" i="3" s="1"/>
  <c r="BD23" i="3" a="1"/>
  <c r="BD23" i="3" s="1"/>
  <c r="BF23" i="3"/>
  <c r="BG23" i="3"/>
  <c r="BH23" i="3"/>
  <c r="BI23" i="3"/>
  <c r="BJ23" i="3"/>
  <c r="BK23" i="3"/>
  <c r="BL23" i="3"/>
  <c r="BM23" i="3"/>
  <c r="BN23" i="3"/>
  <c r="BO23" i="3"/>
  <c r="BP23" i="3"/>
  <c r="BQ23" i="3"/>
  <c r="A24" i="3"/>
  <c r="B24" i="3"/>
  <c r="C24" i="3"/>
  <c r="D24" i="3"/>
  <c r="E24" i="3"/>
  <c r="F24" i="3"/>
  <c r="G24" i="3"/>
  <c r="H24" i="3"/>
  <c r="I24" i="3"/>
  <c r="J24" i="3"/>
  <c r="K24" i="3"/>
  <c r="L24" i="3"/>
  <c r="M24" i="3"/>
  <c r="N24" i="3"/>
  <c r="O24" i="3"/>
  <c r="P24" i="3"/>
  <c r="Q24" i="3"/>
  <c r="R24" i="3"/>
  <c r="S24" i="3"/>
  <c r="T24" i="3" a="1"/>
  <c r="T24" i="3" s="1"/>
  <c r="U24" i="3" a="1"/>
  <c r="U24" i="3" s="1"/>
  <c r="V24" i="3"/>
  <c r="W24" i="3" a="1"/>
  <c r="W24" i="3" s="1"/>
  <c r="X24" i="3" a="1"/>
  <c r="X24" i="3" s="1"/>
  <c r="Y24" i="3" a="1"/>
  <c r="Y24" i="3" s="1"/>
  <c r="Z24" i="3" a="1"/>
  <c r="Z24" i="3" s="1"/>
  <c r="AA24" i="3" a="1"/>
  <c r="AA24" i="3" s="1"/>
  <c r="AB24" i="3" a="1"/>
  <c r="AB24" i="3" s="1"/>
  <c r="AC24" i="3" a="1"/>
  <c r="AC24" i="3" s="1"/>
  <c r="AD24" i="3" a="1"/>
  <c r="AD24" i="3" s="1"/>
  <c r="AE24" i="3" a="1"/>
  <c r="AE24" i="3" s="1"/>
  <c r="AF24" i="3" a="1"/>
  <c r="AF24" i="3" s="1"/>
  <c r="AG24" i="3" a="1"/>
  <c r="AG24" i="3" s="1"/>
  <c r="AH24" i="3"/>
  <c r="AI24" i="3"/>
  <c r="AJ24" i="3"/>
  <c r="AK24" i="3"/>
  <c r="AL24" i="3"/>
  <c r="AM24" i="3"/>
  <c r="AN24" i="3"/>
  <c r="AO24" i="3"/>
  <c r="AP24" i="3"/>
  <c r="AQ24" i="3"/>
  <c r="AR24" i="3"/>
  <c r="AS24" i="3"/>
  <c r="AT24" i="3" a="1"/>
  <c r="AT24" i="3" s="1"/>
  <c r="AU24" i="3" a="1"/>
  <c r="AU24" i="3" s="1"/>
  <c r="AV24" i="3" a="1"/>
  <c r="AV24" i="3" s="1"/>
  <c r="AW24" i="3"/>
  <c r="AX24" i="3"/>
  <c r="AY24" i="3"/>
  <c r="AZ24" i="3"/>
  <c r="BA24" i="3"/>
  <c r="BB24" i="3"/>
  <c r="BC24" i="3" a="1"/>
  <c r="BC24" i="3" s="1"/>
  <c r="BD24" i="3" a="1"/>
  <c r="BD24" i="3" s="1"/>
  <c r="BF24" i="3"/>
  <c r="BG24" i="3"/>
  <c r="BH24" i="3"/>
  <c r="BI24" i="3"/>
  <c r="BJ24" i="3"/>
  <c r="BK24" i="3"/>
  <c r="BL24" i="3"/>
  <c r="BM24" i="3"/>
  <c r="BN24" i="3"/>
  <c r="BO24" i="3"/>
  <c r="BP24" i="3"/>
  <c r="BQ24" i="3"/>
  <c r="A25" i="3"/>
  <c r="B25" i="3"/>
  <c r="C25" i="3"/>
  <c r="D25" i="3"/>
  <c r="E25" i="3"/>
  <c r="F25" i="3"/>
  <c r="G25" i="3"/>
  <c r="H25" i="3"/>
  <c r="I25" i="3"/>
  <c r="J25" i="3"/>
  <c r="K25" i="3"/>
  <c r="L25" i="3"/>
  <c r="M25" i="3"/>
  <c r="N25" i="3"/>
  <c r="O25" i="3"/>
  <c r="P25" i="3"/>
  <c r="Q25" i="3"/>
  <c r="R25" i="3"/>
  <c r="S25" i="3"/>
  <c r="T25" i="3" a="1"/>
  <c r="T25" i="3" s="1"/>
  <c r="U25" i="3" a="1"/>
  <c r="U25" i="3" s="1"/>
  <c r="V25" i="3"/>
  <c r="W25" i="3" a="1"/>
  <c r="W25" i="3" s="1"/>
  <c r="X25" i="3" a="1"/>
  <c r="X25" i="3" s="1"/>
  <c r="Y25" i="3" a="1"/>
  <c r="Y25" i="3" s="1"/>
  <c r="Z25" i="3" a="1"/>
  <c r="Z25" i="3" s="1"/>
  <c r="AA25" i="3" a="1"/>
  <c r="AA25" i="3" s="1"/>
  <c r="AB25" i="3" a="1"/>
  <c r="AB25" i="3" s="1"/>
  <c r="AC25" i="3" a="1"/>
  <c r="AC25" i="3" s="1"/>
  <c r="AD25" i="3" a="1"/>
  <c r="AD25" i="3" s="1"/>
  <c r="AE25" i="3" a="1"/>
  <c r="AE25" i="3" s="1"/>
  <c r="AF25" i="3" a="1"/>
  <c r="AF25" i="3" s="1"/>
  <c r="AG25" i="3" a="1"/>
  <c r="AG25" i="3" s="1"/>
  <c r="AH25" i="3"/>
  <c r="AI25" i="3"/>
  <c r="AJ25" i="3"/>
  <c r="AK25" i="3"/>
  <c r="AL25" i="3"/>
  <c r="AM25" i="3"/>
  <c r="AN25" i="3"/>
  <c r="AO25" i="3"/>
  <c r="AP25" i="3"/>
  <c r="AQ25" i="3"/>
  <c r="AR25" i="3"/>
  <c r="AS25" i="3"/>
  <c r="AT25" i="3" a="1"/>
  <c r="AT25" i="3" s="1"/>
  <c r="AU25" i="3" a="1"/>
  <c r="AU25" i="3"/>
  <c r="AV25" i="3" a="1"/>
  <c r="AV25" i="3" s="1"/>
  <c r="AW25" i="3"/>
  <c r="AX25" i="3"/>
  <c r="AY25" i="3"/>
  <c r="AZ25" i="3"/>
  <c r="BA25" i="3"/>
  <c r="BB25" i="3"/>
  <c r="BC25" i="3" a="1"/>
  <c r="BC25" i="3" s="1"/>
  <c r="BD25" i="3" a="1"/>
  <c r="BD25" i="3" s="1"/>
  <c r="BF25" i="3"/>
  <c r="BG25" i="3"/>
  <c r="BH25" i="3"/>
  <c r="BI25" i="3"/>
  <c r="BJ25" i="3"/>
  <c r="BK25" i="3"/>
  <c r="BL25" i="3"/>
  <c r="BM25" i="3"/>
  <c r="BN25" i="3"/>
  <c r="BO25" i="3"/>
  <c r="BP25" i="3"/>
  <c r="BQ25" i="3"/>
  <c r="A26" i="3"/>
  <c r="B26" i="3"/>
  <c r="C26" i="3"/>
  <c r="D26" i="3"/>
  <c r="E26" i="3"/>
  <c r="F26" i="3"/>
  <c r="G26" i="3"/>
  <c r="H26" i="3"/>
  <c r="I26" i="3"/>
  <c r="J26" i="3"/>
  <c r="K26" i="3"/>
  <c r="L26" i="3"/>
  <c r="M26" i="3"/>
  <c r="N26" i="3"/>
  <c r="O26" i="3"/>
  <c r="P26" i="3"/>
  <c r="Q26" i="3"/>
  <c r="R26" i="3"/>
  <c r="S26" i="3"/>
  <c r="T26" i="3" a="1"/>
  <c r="T26" i="3" s="1"/>
  <c r="U26" i="3" a="1"/>
  <c r="U26" i="3" s="1"/>
  <c r="V26" i="3"/>
  <c r="W26" i="3" a="1"/>
  <c r="W26" i="3" s="1"/>
  <c r="X26" i="3" a="1"/>
  <c r="X26" i="3" s="1"/>
  <c r="Y26" i="3" a="1"/>
  <c r="Y26" i="3" s="1"/>
  <c r="Z26" i="3" a="1"/>
  <c r="Z26" i="3" s="1"/>
  <c r="AA26" i="3" a="1"/>
  <c r="AA26" i="3" s="1"/>
  <c r="AB26" i="3" a="1"/>
  <c r="AB26" i="3" s="1"/>
  <c r="AC26" i="3" a="1"/>
  <c r="AC26" i="3" s="1"/>
  <c r="AD26" i="3" a="1"/>
  <c r="AD26" i="3" s="1"/>
  <c r="AE26" i="3" a="1"/>
  <c r="AE26" i="3" s="1"/>
  <c r="AF26" i="3" a="1"/>
  <c r="AF26" i="3" s="1"/>
  <c r="AG26" i="3" a="1"/>
  <c r="AG26" i="3" s="1"/>
  <c r="AH26" i="3"/>
  <c r="AI26" i="3"/>
  <c r="AJ26" i="3"/>
  <c r="AK26" i="3"/>
  <c r="AL26" i="3"/>
  <c r="AM26" i="3"/>
  <c r="AN26" i="3"/>
  <c r="AO26" i="3"/>
  <c r="AP26" i="3"/>
  <c r="AQ26" i="3"/>
  <c r="AR26" i="3"/>
  <c r="AS26" i="3"/>
  <c r="AT26" i="3" a="1"/>
  <c r="AT26" i="3" s="1"/>
  <c r="AU26" i="3" a="1"/>
  <c r="AU26" i="3" s="1"/>
  <c r="AV26" i="3" a="1"/>
  <c r="AV26" i="3" s="1"/>
  <c r="AW26" i="3"/>
  <c r="AX26" i="3"/>
  <c r="AY26" i="3"/>
  <c r="AZ26" i="3"/>
  <c r="BA26" i="3"/>
  <c r="BB26" i="3"/>
  <c r="BC26" i="3" a="1"/>
  <c r="BC26" i="3" s="1"/>
  <c r="BD26" i="3" a="1"/>
  <c r="BD26" i="3" s="1"/>
  <c r="BF26" i="3"/>
  <c r="BG26" i="3"/>
  <c r="BH26" i="3"/>
  <c r="BI26" i="3"/>
  <c r="BJ26" i="3"/>
  <c r="BK26" i="3"/>
  <c r="BL26" i="3"/>
  <c r="BM26" i="3"/>
  <c r="BN26" i="3"/>
  <c r="BO26" i="3"/>
  <c r="BP26" i="3"/>
  <c r="BQ26" i="3"/>
  <c r="A27" i="3"/>
  <c r="B27" i="3"/>
  <c r="C27" i="3"/>
  <c r="D27" i="3"/>
  <c r="E27" i="3"/>
  <c r="F27" i="3"/>
  <c r="G27" i="3"/>
  <c r="H27" i="3"/>
  <c r="I27" i="3"/>
  <c r="J27" i="3"/>
  <c r="K27" i="3"/>
  <c r="L27" i="3"/>
  <c r="M27" i="3"/>
  <c r="N27" i="3"/>
  <c r="O27" i="3"/>
  <c r="P27" i="3"/>
  <c r="Q27" i="3"/>
  <c r="R27" i="3"/>
  <c r="S27" i="3"/>
  <c r="T27" i="3" a="1"/>
  <c r="T27" i="3" s="1"/>
  <c r="U27" i="3" a="1"/>
  <c r="U27" i="3" s="1"/>
  <c r="V27" i="3"/>
  <c r="W27" i="3" a="1"/>
  <c r="W27" i="3" s="1"/>
  <c r="X27" i="3" a="1"/>
  <c r="X27" i="3"/>
  <c r="Y27" i="3" a="1"/>
  <c r="Y27" i="3" s="1"/>
  <c r="Z27" i="3" a="1"/>
  <c r="Z27" i="3" s="1"/>
  <c r="AA27" i="3" a="1"/>
  <c r="AA27" i="3" s="1"/>
  <c r="AB27" i="3" a="1"/>
  <c r="AB27" i="3" s="1"/>
  <c r="AC27" i="3" a="1"/>
  <c r="AC27" i="3" s="1"/>
  <c r="AD27" i="3" a="1"/>
  <c r="AD27" i="3" s="1"/>
  <c r="AE27" i="3" a="1"/>
  <c r="AE27" i="3" s="1"/>
  <c r="AF27" i="3" a="1"/>
  <c r="AF27" i="3" s="1"/>
  <c r="AG27" i="3" a="1"/>
  <c r="AG27" i="3" s="1"/>
  <c r="AH27" i="3"/>
  <c r="AI27" i="3"/>
  <c r="AJ27" i="3"/>
  <c r="AK27" i="3"/>
  <c r="AL27" i="3"/>
  <c r="AM27" i="3"/>
  <c r="AN27" i="3"/>
  <c r="AO27" i="3"/>
  <c r="AP27" i="3"/>
  <c r="AQ27" i="3"/>
  <c r="AR27" i="3"/>
  <c r="AS27" i="3"/>
  <c r="AT27" i="3" a="1"/>
  <c r="AT27" i="3" s="1"/>
  <c r="AU27" i="3" a="1"/>
  <c r="AU27" i="3" s="1"/>
  <c r="AV27" i="3" a="1"/>
  <c r="AV27" i="3" s="1"/>
  <c r="AW27" i="3"/>
  <c r="AX27" i="3"/>
  <c r="AY27" i="3"/>
  <c r="AZ27" i="3"/>
  <c r="BA27" i="3"/>
  <c r="BB27" i="3"/>
  <c r="BC27" i="3" a="1"/>
  <c r="BC27" i="3" s="1"/>
  <c r="BD27" i="3" a="1"/>
  <c r="BD27" i="3" s="1"/>
  <c r="BF27" i="3"/>
  <c r="BG27" i="3"/>
  <c r="BH27" i="3"/>
  <c r="BI27" i="3"/>
  <c r="BJ27" i="3"/>
  <c r="BK27" i="3"/>
  <c r="BL27" i="3"/>
  <c r="BM27" i="3"/>
  <c r="BN27" i="3"/>
  <c r="BO27" i="3"/>
  <c r="BP27" i="3"/>
  <c r="BQ27" i="3"/>
  <c r="A28" i="3"/>
  <c r="B28" i="3"/>
  <c r="C28" i="3"/>
  <c r="D28" i="3"/>
  <c r="E28" i="3"/>
  <c r="F28" i="3"/>
  <c r="G28" i="3"/>
  <c r="H28" i="3"/>
  <c r="I28" i="3"/>
  <c r="J28" i="3"/>
  <c r="K28" i="3"/>
  <c r="L28" i="3"/>
  <c r="M28" i="3"/>
  <c r="N28" i="3"/>
  <c r="O28" i="3"/>
  <c r="P28" i="3"/>
  <c r="Q28" i="3"/>
  <c r="R28" i="3"/>
  <c r="S28" i="3"/>
  <c r="T28" i="3" a="1"/>
  <c r="T28" i="3" s="1"/>
  <c r="U28" i="3" a="1"/>
  <c r="U28" i="3" s="1"/>
  <c r="V28" i="3"/>
  <c r="W28" i="3" a="1"/>
  <c r="W28" i="3" s="1"/>
  <c r="X28" i="3" a="1"/>
  <c r="X28" i="3" s="1"/>
  <c r="Y28" i="3" a="1"/>
  <c r="Y28" i="3" s="1"/>
  <c r="Z28" i="3" a="1"/>
  <c r="Z28" i="3" s="1"/>
  <c r="AA28" i="3" a="1"/>
  <c r="AA28" i="3" s="1"/>
  <c r="AB28" i="3" a="1"/>
  <c r="AB28" i="3" s="1"/>
  <c r="AC28" i="3" a="1"/>
  <c r="AC28" i="3" s="1"/>
  <c r="AD28" i="3" a="1"/>
  <c r="AD28" i="3" s="1"/>
  <c r="AE28" i="3" a="1"/>
  <c r="AE28" i="3" s="1"/>
  <c r="AF28" i="3" a="1"/>
  <c r="AF28" i="3" s="1"/>
  <c r="AG28" i="3" a="1"/>
  <c r="AG28" i="3" s="1"/>
  <c r="AH28" i="3"/>
  <c r="AI28" i="3"/>
  <c r="AJ28" i="3"/>
  <c r="AK28" i="3"/>
  <c r="AL28" i="3"/>
  <c r="AM28" i="3"/>
  <c r="AN28" i="3"/>
  <c r="AO28" i="3"/>
  <c r="AP28" i="3"/>
  <c r="AQ28" i="3"/>
  <c r="AR28" i="3"/>
  <c r="AS28" i="3"/>
  <c r="AT28" i="3" a="1"/>
  <c r="AT28" i="3" s="1"/>
  <c r="AU28" i="3" a="1"/>
  <c r="AU28" i="3" s="1"/>
  <c r="AV28" i="3" a="1"/>
  <c r="AV28" i="3" s="1"/>
  <c r="AW28" i="3"/>
  <c r="AX28" i="3"/>
  <c r="AY28" i="3"/>
  <c r="AZ28" i="3"/>
  <c r="BA28" i="3"/>
  <c r="BB28" i="3"/>
  <c r="BC28" i="3" a="1"/>
  <c r="BC28" i="3" s="1"/>
  <c r="BD28" i="3" a="1"/>
  <c r="BD28" i="3" s="1"/>
  <c r="BF28" i="3"/>
  <c r="BG28" i="3"/>
  <c r="BH28" i="3"/>
  <c r="BI28" i="3"/>
  <c r="BJ28" i="3"/>
  <c r="BK28" i="3"/>
  <c r="BL28" i="3"/>
  <c r="BM28" i="3"/>
  <c r="BN28" i="3"/>
  <c r="BO28" i="3"/>
  <c r="BP28" i="3"/>
  <c r="BQ28" i="3"/>
  <c r="A29" i="3"/>
  <c r="B29" i="3"/>
  <c r="C29" i="3"/>
  <c r="D29" i="3"/>
  <c r="E29" i="3"/>
  <c r="F29" i="3"/>
  <c r="G29" i="3"/>
  <c r="H29" i="3"/>
  <c r="I29" i="3"/>
  <c r="J29" i="3"/>
  <c r="K29" i="3"/>
  <c r="L29" i="3"/>
  <c r="M29" i="3"/>
  <c r="N29" i="3"/>
  <c r="O29" i="3"/>
  <c r="P29" i="3"/>
  <c r="Q29" i="3"/>
  <c r="R29" i="3"/>
  <c r="S29" i="3"/>
  <c r="T29" i="3" a="1"/>
  <c r="T29" i="3" s="1"/>
  <c r="U29" i="3" a="1"/>
  <c r="U29" i="3" s="1"/>
  <c r="V29" i="3"/>
  <c r="W29" i="3" a="1"/>
  <c r="W29" i="3" s="1"/>
  <c r="X29" i="3" a="1"/>
  <c r="X29" i="3" s="1"/>
  <c r="Y29" i="3" a="1"/>
  <c r="Y29" i="3" s="1"/>
  <c r="Z29" i="3" a="1"/>
  <c r="Z29" i="3" s="1"/>
  <c r="AA29" i="3" a="1"/>
  <c r="AA29" i="3" s="1"/>
  <c r="AB29" i="3" a="1"/>
  <c r="AB29" i="3" s="1"/>
  <c r="AC29" i="3" a="1"/>
  <c r="AC29" i="3" s="1"/>
  <c r="AD29" i="3" a="1"/>
  <c r="AD29" i="3" s="1"/>
  <c r="AE29" i="3" a="1"/>
  <c r="AE29" i="3"/>
  <c r="AF29" i="3" a="1"/>
  <c r="AF29" i="3" s="1"/>
  <c r="AG29" i="3" a="1"/>
  <c r="AG29" i="3" s="1"/>
  <c r="AH29" i="3"/>
  <c r="AI29" i="3"/>
  <c r="AJ29" i="3"/>
  <c r="AK29" i="3"/>
  <c r="AL29" i="3"/>
  <c r="AM29" i="3"/>
  <c r="AN29" i="3"/>
  <c r="AO29" i="3"/>
  <c r="AP29" i="3"/>
  <c r="AQ29" i="3"/>
  <c r="AR29" i="3"/>
  <c r="AS29" i="3"/>
  <c r="AT29" i="3" a="1"/>
  <c r="AT29" i="3" s="1"/>
  <c r="AU29" i="3" a="1"/>
  <c r="AU29" i="3" s="1"/>
  <c r="AV29" i="3" a="1"/>
  <c r="AV29" i="3" s="1"/>
  <c r="AW29" i="3"/>
  <c r="AX29" i="3"/>
  <c r="AY29" i="3"/>
  <c r="AZ29" i="3"/>
  <c r="BA29" i="3"/>
  <c r="BB29" i="3"/>
  <c r="BC29" i="3" a="1"/>
  <c r="BC29" i="3" s="1"/>
  <c r="BD29" i="3" a="1"/>
  <c r="BD29" i="3" s="1"/>
  <c r="BF29" i="3"/>
  <c r="BG29" i="3"/>
  <c r="BH29" i="3"/>
  <c r="BI29" i="3"/>
  <c r="BJ29" i="3"/>
  <c r="BK29" i="3"/>
  <c r="BL29" i="3"/>
  <c r="BM29" i="3"/>
  <c r="BN29" i="3"/>
  <c r="BO29" i="3"/>
  <c r="BP29" i="3"/>
  <c r="BQ29" i="3"/>
  <c r="A30" i="3"/>
  <c r="B30" i="3"/>
  <c r="C30" i="3"/>
  <c r="D30" i="3"/>
  <c r="E30" i="3"/>
  <c r="F30" i="3"/>
  <c r="G30" i="3"/>
  <c r="H30" i="3"/>
  <c r="I30" i="3"/>
  <c r="J30" i="3"/>
  <c r="K30" i="3"/>
  <c r="L30" i="3"/>
  <c r="M30" i="3"/>
  <c r="N30" i="3"/>
  <c r="O30" i="3"/>
  <c r="P30" i="3"/>
  <c r="Q30" i="3"/>
  <c r="R30" i="3"/>
  <c r="S30" i="3"/>
  <c r="T30" i="3" a="1"/>
  <c r="T30" i="3" s="1"/>
  <c r="U30" i="3" a="1"/>
  <c r="U30" i="3" s="1"/>
  <c r="V30" i="3"/>
  <c r="W30" i="3" a="1"/>
  <c r="W30" i="3" s="1"/>
  <c r="X30" i="3" a="1"/>
  <c r="X30" i="3" s="1"/>
  <c r="Y30" i="3" a="1"/>
  <c r="Y30" i="3" s="1"/>
  <c r="Z30" i="3" a="1"/>
  <c r="Z30" i="3" s="1"/>
  <c r="AA30" i="3" a="1"/>
  <c r="AA30" i="3" s="1"/>
  <c r="AB30" i="3" a="1"/>
  <c r="AB30" i="3" s="1"/>
  <c r="AC30" i="3" a="1"/>
  <c r="AC30" i="3" s="1"/>
  <c r="AD30" i="3" a="1"/>
  <c r="AD30" i="3" s="1"/>
  <c r="AE30" i="3" a="1"/>
  <c r="AE30" i="3" s="1"/>
  <c r="AF30" i="3" a="1"/>
  <c r="AF30" i="3" s="1"/>
  <c r="AG30" i="3" a="1"/>
  <c r="AG30" i="3" s="1"/>
  <c r="AH30" i="3"/>
  <c r="AI30" i="3"/>
  <c r="AJ30" i="3"/>
  <c r="AK30" i="3"/>
  <c r="AL30" i="3"/>
  <c r="AM30" i="3"/>
  <c r="AN30" i="3"/>
  <c r="AO30" i="3"/>
  <c r="AP30" i="3"/>
  <c r="AQ30" i="3"/>
  <c r="AR30" i="3"/>
  <c r="AS30" i="3"/>
  <c r="AT30" i="3" a="1"/>
  <c r="AT30" i="3" s="1"/>
  <c r="AU30" i="3" a="1"/>
  <c r="AU30" i="3" s="1"/>
  <c r="AV30" i="3" a="1"/>
  <c r="AV30" i="3" s="1"/>
  <c r="AW30" i="3"/>
  <c r="AX30" i="3"/>
  <c r="AY30" i="3"/>
  <c r="AZ30" i="3"/>
  <c r="BA30" i="3"/>
  <c r="BB30" i="3"/>
  <c r="BC30" i="3" a="1"/>
  <c r="BC30" i="3" s="1"/>
  <c r="BE30" i="3" s="1"/>
  <c r="BD30" i="3" a="1"/>
  <c r="BD30" i="3" s="1"/>
  <c r="BF30" i="3"/>
  <c r="BG30" i="3"/>
  <c r="BH30" i="3"/>
  <c r="BI30" i="3"/>
  <c r="BJ30" i="3"/>
  <c r="BK30" i="3"/>
  <c r="BL30" i="3"/>
  <c r="BM30" i="3"/>
  <c r="BN30" i="3"/>
  <c r="BO30" i="3"/>
  <c r="BP30" i="3"/>
  <c r="BQ30" i="3"/>
  <c r="A31" i="3"/>
  <c r="B31" i="3"/>
  <c r="C31" i="3"/>
  <c r="D31" i="3"/>
  <c r="E31" i="3"/>
  <c r="F31" i="3"/>
  <c r="G31" i="3"/>
  <c r="H31" i="3"/>
  <c r="I31" i="3"/>
  <c r="J31" i="3"/>
  <c r="K31" i="3"/>
  <c r="L31" i="3"/>
  <c r="M31" i="3"/>
  <c r="N31" i="3"/>
  <c r="O31" i="3"/>
  <c r="P31" i="3"/>
  <c r="Q31" i="3"/>
  <c r="R31" i="3"/>
  <c r="S31" i="3"/>
  <c r="T31" i="3" a="1"/>
  <c r="T31" i="3" s="1"/>
  <c r="U31" i="3" a="1"/>
  <c r="U31" i="3" s="1"/>
  <c r="V31" i="3"/>
  <c r="W31" i="3" a="1"/>
  <c r="W31" i="3" s="1"/>
  <c r="X31" i="3" a="1"/>
  <c r="X31" i="3" s="1"/>
  <c r="Y31" i="3" a="1"/>
  <c r="Y31" i="3" s="1"/>
  <c r="Z31" i="3" a="1"/>
  <c r="Z31" i="3"/>
  <c r="AA31" i="3" a="1"/>
  <c r="AA31" i="3" s="1"/>
  <c r="AB31" i="3" a="1"/>
  <c r="AB31" i="3" s="1"/>
  <c r="AC31" i="3" a="1"/>
  <c r="AC31" i="3" s="1"/>
  <c r="AD31" i="3" a="1"/>
  <c r="AD31" i="3" s="1"/>
  <c r="AE31" i="3" a="1"/>
  <c r="AE31" i="3" s="1"/>
  <c r="AF31" i="3" a="1"/>
  <c r="AF31" i="3"/>
  <c r="AG31" i="3" a="1"/>
  <c r="AG31" i="3" s="1"/>
  <c r="AH31" i="3"/>
  <c r="AI31" i="3"/>
  <c r="AJ31" i="3"/>
  <c r="AK31" i="3"/>
  <c r="AL31" i="3"/>
  <c r="AM31" i="3"/>
  <c r="AN31" i="3"/>
  <c r="AO31" i="3"/>
  <c r="AP31" i="3"/>
  <c r="AQ31" i="3"/>
  <c r="AR31" i="3"/>
  <c r="AS31" i="3"/>
  <c r="AT31" i="3" a="1"/>
  <c r="AT31" i="3" s="1"/>
  <c r="AU31" i="3" a="1"/>
  <c r="AU31" i="3" s="1"/>
  <c r="AV31" i="3" a="1"/>
  <c r="AV31" i="3" s="1"/>
  <c r="AW31" i="3"/>
  <c r="AX31" i="3"/>
  <c r="AY31" i="3"/>
  <c r="AZ31" i="3"/>
  <c r="BA31" i="3"/>
  <c r="BB31" i="3"/>
  <c r="BC31" i="3" a="1"/>
  <c r="BC31" i="3" s="1"/>
  <c r="BD31" i="3" a="1"/>
  <c r="BD31" i="3" s="1"/>
  <c r="BF31" i="3"/>
  <c r="BG31" i="3"/>
  <c r="BH31" i="3"/>
  <c r="BI31" i="3"/>
  <c r="BJ31" i="3"/>
  <c r="BK31" i="3"/>
  <c r="BL31" i="3"/>
  <c r="BM31" i="3"/>
  <c r="BN31" i="3"/>
  <c r="BO31" i="3"/>
  <c r="BP31" i="3"/>
  <c r="BQ31" i="3"/>
  <c r="A32" i="3"/>
  <c r="B32" i="3"/>
  <c r="C32" i="3"/>
  <c r="D32" i="3"/>
  <c r="E32" i="3"/>
  <c r="F32" i="3"/>
  <c r="G32" i="3"/>
  <c r="H32" i="3"/>
  <c r="I32" i="3"/>
  <c r="J32" i="3"/>
  <c r="K32" i="3"/>
  <c r="L32" i="3"/>
  <c r="M32" i="3"/>
  <c r="N32" i="3"/>
  <c r="O32" i="3"/>
  <c r="P32" i="3"/>
  <c r="Q32" i="3"/>
  <c r="R32" i="3"/>
  <c r="S32" i="3"/>
  <c r="T32" i="3" a="1"/>
  <c r="T32" i="3" s="1"/>
  <c r="U32" i="3" a="1"/>
  <c r="U32" i="3" s="1"/>
  <c r="V32" i="3"/>
  <c r="W32" i="3" a="1"/>
  <c r="W32" i="3" s="1"/>
  <c r="X32" i="3" a="1"/>
  <c r="X32" i="3" s="1"/>
  <c r="Y32" i="3" a="1"/>
  <c r="Y32" i="3" s="1"/>
  <c r="Z32" i="3" a="1"/>
  <c r="Z32" i="3" s="1"/>
  <c r="AA32" i="3" a="1"/>
  <c r="AA32" i="3" s="1"/>
  <c r="AB32" i="3" a="1"/>
  <c r="AB32" i="3" s="1"/>
  <c r="AC32" i="3" a="1"/>
  <c r="AC32" i="3" s="1"/>
  <c r="AD32" i="3" a="1"/>
  <c r="AD32" i="3" s="1"/>
  <c r="AE32" i="3" a="1"/>
  <c r="AE32" i="3" s="1"/>
  <c r="AF32" i="3" a="1"/>
  <c r="AF32" i="3" s="1"/>
  <c r="AG32" i="3" a="1"/>
  <c r="AG32" i="3" s="1"/>
  <c r="AH32" i="3"/>
  <c r="AI32" i="3"/>
  <c r="AJ32" i="3"/>
  <c r="AK32" i="3"/>
  <c r="AL32" i="3"/>
  <c r="AM32" i="3"/>
  <c r="AN32" i="3"/>
  <c r="AO32" i="3"/>
  <c r="AP32" i="3"/>
  <c r="AQ32" i="3"/>
  <c r="AR32" i="3"/>
  <c r="AS32" i="3"/>
  <c r="AT32" i="3" a="1"/>
  <c r="AT32" i="3" s="1"/>
  <c r="AU32" i="3" a="1"/>
  <c r="AU32" i="3" s="1"/>
  <c r="AV32" i="3" a="1"/>
  <c r="AV32" i="3" s="1"/>
  <c r="AW32" i="3"/>
  <c r="AX32" i="3"/>
  <c r="AY32" i="3"/>
  <c r="AZ32" i="3"/>
  <c r="BA32" i="3"/>
  <c r="BB32" i="3"/>
  <c r="BC32" i="3" a="1"/>
  <c r="BC32" i="3" s="1"/>
  <c r="BD32" i="3" a="1"/>
  <c r="BD32" i="3" s="1"/>
  <c r="BF32" i="3"/>
  <c r="BG32" i="3"/>
  <c r="BH32" i="3"/>
  <c r="BI32" i="3"/>
  <c r="BJ32" i="3"/>
  <c r="BK32" i="3"/>
  <c r="BL32" i="3"/>
  <c r="BM32" i="3"/>
  <c r="BN32" i="3"/>
  <c r="BO32" i="3"/>
  <c r="BP32" i="3"/>
  <c r="BQ32" i="3"/>
  <c r="A33" i="3"/>
  <c r="B33" i="3"/>
  <c r="C33" i="3"/>
  <c r="D33" i="3"/>
  <c r="E33" i="3"/>
  <c r="F33" i="3"/>
  <c r="G33" i="3"/>
  <c r="H33" i="3"/>
  <c r="I33" i="3"/>
  <c r="J33" i="3"/>
  <c r="K33" i="3"/>
  <c r="L33" i="3"/>
  <c r="M33" i="3"/>
  <c r="N33" i="3"/>
  <c r="O33" i="3"/>
  <c r="P33" i="3"/>
  <c r="Q33" i="3"/>
  <c r="R33" i="3"/>
  <c r="S33" i="3"/>
  <c r="T33" i="3" a="1"/>
  <c r="T33" i="3" s="1"/>
  <c r="U33" i="3" a="1"/>
  <c r="U33" i="3" s="1"/>
  <c r="V33" i="3"/>
  <c r="W33" i="3" a="1"/>
  <c r="W33" i="3" s="1"/>
  <c r="X33" i="3" a="1"/>
  <c r="X33" i="3" s="1"/>
  <c r="Y33" i="3" a="1"/>
  <c r="Y33" i="3" s="1"/>
  <c r="Z33" i="3" a="1"/>
  <c r="Z33" i="3" s="1"/>
  <c r="AA33" i="3" a="1"/>
  <c r="AA33" i="3" s="1"/>
  <c r="AB33" i="3" a="1"/>
  <c r="AB33" i="3" s="1"/>
  <c r="AC33" i="3" a="1"/>
  <c r="AC33" i="3" s="1"/>
  <c r="AD33" i="3" a="1"/>
  <c r="AD33" i="3" s="1"/>
  <c r="AE33" i="3" a="1"/>
  <c r="AE33" i="3" s="1"/>
  <c r="AF33" i="3" a="1"/>
  <c r="AF33" i="3" s="1"/>
  <c r="AG33" i="3" a="1"/>
  <c r="AG33" i="3" s="1"/>
  <c r="AH33" i="3"/>
  <c r="AI33" i="3"/>
  <c r="AJ33" i="3"/>
  <c r="AK33" i="3"/>
  <c r="AL33" i="3"/>
  <c r="AM33" i="3"/>
  <c r="AN33" i="3"/>
  <c r="AO33" i="3"/>
  <c r="AP33" i="3"/>
  <c r="AQ33" i="3"/>
  <c r="AR33" i="3"/>
  <c r="AS33" i="3"/>
  <c r="AT33" i="3" a="1"/>
  <c r="AT33" i="3" s="1"/>
  <c r="AU33" i="3" a="1"/>
  <c r="AU33" i="3" s="1"/>
  <c r="AV33" i="3" a="1"/>
  <c r="AV33" i="3"/>
  <c r="AW33" i="3"/>
  <c r="AX33" i="3"/>
  <c r="AY33" i="3"/>
  <c r="AZ33" i="3"/>
  <c r="BA33" i="3"/>
  <c r="BB33" i="3"/>
  <c r="BC33" i="3" a="1"/>
  <c r="BC33" i="3"/>
  <c r="BD33" i="3" a="1"/>
  <c r="BD33" i="3" s="1"/>
  <c r="BF33" i="3"/>
  <c r="BG33" i="3"/>
  <c r="BH33" i="3"/>
  <c r="BI33" i="3"/>
  <c r="BJ33" i="3"/>
  <c r="BK33" i="3"/>
  <c r="BL33" i="3"/>
  <c r="BM33" i="3"/>
  <c r="BN33" i="3"/>
  <c r="BO33" i="3"/>
  <c r="BP33" i="3"/>
  <c r="BQ33" i="3"/>
  <c r="A34" i="3"/>
  <c r="B34" i="3"/>
  <c r="C34" i="3"/>
  <c r="D34" i="3"/>
  <c r="E34" i="3"/>
  <c r="F34" i="3"/>
  <c r="G34" i="3"/>
  <c r="H34" i="3"/>
  <c r="I34" i="3"/>
  <c r="J34" i="3"/>
  <c r="K34" i="3"/>
  <c r="L34" i="3"/>
  <c r="M34" i="3"/>
  <c r="N34" i="3"/>
  <c r="O34" i="3"/>
  <c r="P34" i="3"/>
  <c r="Q34" i="3"/>
  <c r="R34" i="3"/>
  <c r="S34" i="3"/>
  <c r="T34" i="3" a="1"/>
  <c r="T34" i="3"/>
  <c r="U34" i="3" a="1"/>
  <c r="U34" i="3" s="1"/>
  <c r="V34" i="3"/>
  <c r="W34" i="3" a="1"/>
  <c r="W34" i="3" s="1"/>
  <c r="X34" i="3" a="1"/>
  <c r="X34" i="3" s="1"/>
  <c r="Y34" i="3" a="1"/>
  <c r="Y34" i="3" s="1"/>
  <c r="Z34" i="3" a="1"/>
  <c r="Z34" i="3" s="1"/>
  <c r="AA34" i="3" a="1"/>
  <c r="AA34" i="3" s="1"/>
  <c r="AB34" i="3" a="1"/>
  <c r="AB34" i="3" s="1"/>
  <c r="AC34" i="3" a="1"/>
  <c r="AC34" i="3" s="1"/>
  <c r="AD34" i="3" a="1"/>
  <c r="AD34" i="3" s="1"/>
  <c r="AE34" i="3" a="1"/>
  <c r="AE34" i="3" s="1"/>
  <c r="AF34" i="3" a="1"/>
  <c r="AF34" i="3" s="1"/>
  <c r="AG34" i="3" a="1"/>
  <c r="AG34" i="3" s="1"/>
  <c r="AH34" i="3"/>
  <c r="AI34" i="3"/>
  <c r="AJ34" i="3"/>
  <c r="AK34" i="3"/>
  <c r="AL34" i="3"/>
  <c r="AM34" i="3"/>
  <c r="AN34" i="3"/>
  <c r="AO34" i="3"/>
  <c r="AP34" i="3"/>
  <c r="AQ34" i="3"/>
  <c r="AR34" i="3"/>
  <c r="AS34" i="3"/>
  <c r="AT34" i="3" a="1"/>
  <c r="AT34" i="3" s="1"/>
  <c r="AU34" i="3" a="1"/>
  <c r="AU34" i="3" s="1"/>
  <c r="AV34" i="3" a="1"/>
  <c r="AV34" i="3" s="1"/>
  <c r="AW34" i="3"/>
  <c r="AX34" i="3"/>
  <c r="AY34" i="3"/>
  <c r="AZ34" i="3"/>
  <c r="BA34" i="3"/>
  <c r="BB34" i="3"/>
  <c r="BC34" i="3" a="1"/>
  <c r="BC34" i="3" s="1"/>
  <c r="BD34" i="3" a="1"/>
  <c r="BD34" i="3" s="1"/>
  <c r="BF34" i="3"/>
  <c r="BG34" i="3"/>
  <c r="BH34" i="3"/>
  <c r="BI34" i="3"/>
  <c r="BJ34" i="3"/>
  <c r="BK34" i="3"/>
  <c r="BL34" i="3"/>
  <c r="BM34" i="3"/>
  <c r="BN34" i="3"/>
  <c r="BO34" i="3"/>
  <c r="BP34" i="3"/>
  <c r="BQ34" i="3"/>
  <c r="A35" i="3"/>
  <c r="B35" i="3"/>
  <c r="C35" i="3"/>
  <c r="D35" i="3"/>
  <c r="E35" i="3"/>
  <c r="F35" i="3"/>
  <c r="G35" i="3"/>
  <c r="H35" i="3"/>
  <c r="I35" i="3"/>
  <c r="J35" i="3"/>
  <c r="K35" i="3"/>
  <c r="L35" i="3"/>
  <c r="M35" i="3"/>
  <c r="N35" i="3"/>
  <c r="O35" i="3"/>
  <c r="P35" i="3"/>
  <c r="Q35" i="3"/>
  <c r="R35" i="3"/>
  <c r="S35" i="3"/>
  <c r="T35" i="3" a="1"/>
  <c r="T35" i="3" s="1"/>
  <c r="U35" i="3" a="1"/>
  <c r="U35" i="3" s="1"/>
  <c r="V35" i="3"/>
  <c r="W35" i="3" a="1"/>
  <c r="W35" i="3" s="1"/>
  <c r="X35" i="3" a="1"/>
  <c r="X35" i="3" s="1"/>
  <c r="Y35" i="3" a="1"/>
  <c r="Y35" i="3" s="1"/>
  <c r="Z35" i="3" a="1"/>
  <c r="Z35" i="3" s="1"/>
  <c r="AA35" i="3" a="1"/>
  <c r="AA35" i="3" s="1"/>
  <c r="AB35" i="3" a="1"/>
  <c r="AB35" i="3" s="1"/>
  <c r="AC35" i="3" a="1"/>
  <c r="AC35" i="3" s="1"/>
  <c r="AD35" i="3" a="1"/>
  <c r="AD35" i="3" s="1"/>
  <c r="AE35" i="3" a="1"/>
  <c r="AE35" i="3" s="1"/>
  <c r="AF35" i="3" a="1"/>
  <c r="AF35" i="3"/>
  <c r="AG35" i="3" a="1"/>
  <c r="AG35" i="3" s="1"/>
  <c r="AH35" i="3"/>
  <c r="AI35" i="3"/>
  <c r="AJ35" i="3"/>
  <c r="AK35" i="3"/>
  <c r="AL35" i="3"/>
  <c r="AM35" i="3"/>
  <c r="AN35" i="3"/>
  <c r="AO35" i="3"/>
  <c r="AP35" i="3"/>
  <c r="AQ35" i="3"/>
  <c r="AR35" i="3"/>
  <c r="AS35" i="3"/>
  <c r="AT35" i="3" a="1"/>
  <c r="AT35" i="3" s="1"/>
  <c r="AU35" i="3" a="1"/>
  <c r="AU35" i="3" s="1"/>
  <c r="AV35" i="3" a="1"/>
  <c r="AV35" i="3" s="1"/>
  <c r="AW35" i="3"/>
  <c r="AX35" i="3"/>
  <c r="AY35" i="3"/>
  <c r="AZ35" i="3"/>
  <c r="BA35" i="3"/>
  <c r="BB35" i="3"/>
  <c r="BC35" i="3" a="1"/>
  <c r="BC35" i="3" s="1"/>
  <c r="BD35" i="3" a="1"/>
  <c r="BD35" i="3" s="1"/>
  <c r="BF35" i="3"/>
  <c r="BG35" i="3"/>
  <c r="BH35" i="3"/>
  <c r="BI35" i="3"/>
  <c r="BJ35" i="3"/>
  <c r="BK35" i="3"/>
  <c r="BL35" i="3"/>
  <c r="BM35" i="3"/>
  <c r="BN35" i="3"/>
  <c r="BO35" i="3"/>
  <c r="BP35" i="3"/>
  <c r="BQ35" i="3"/>
  <c r="A36" i="3"/>
  <c r="B36" i="3"/>
  <c r="C36" i="3"/>
  <c r="D36" i="3"/>
  <c r="E36" i="3"/>
  <c r="F36" i="3"/>
  <c r="G36" i="3"/>
  <c r="H36" i="3"/>
  <c r="I36" i="3"/>
  <c r="J36" i="3"/>
  <c r="K36" i="3"/>
  <c r="L36" i="3"/>
  <c r="M36" i="3"/>
  <c r="N36" i="3"/>
  <c r="O36" i="3"/>
  <c r="P36" i="3"/>
  <c r="Q36" i="3"/>
  <c r="R36" i="3"/>
  <c r="S36" i="3"/>
  <c r="T36" i="3" a="1"/>
  <c r="T36" i="3" s="1"/>
  <c r="U36" i="3" a="1"/>
  <c r="U36" i="3" s="1"/>
  <c r="V36" i="3"/>
  <c r="W36" i="3" a="1"/>
  <c r="W36" i="3" s="1"/>
  <c r="X36" i="3" a="1"/>
  <c r="X36" i="3" s="1"/>
  <c r="Y36" i="3" a="1"/>
  <c r="Y36" i="3" s="1"/>
  <c r="Z36" i="3" a="1"/>
  <c r="Z36" i="3" s="1"/>
  <c r="AA36" i="3" a="1"/>
  <c r="AA36" i="3" s="1"/>
  <c r="AB36" i="3" a="1"/>
  <c r="AB36" i="3" s="1"/>
  <c r="AC36" i="3" a="1"/>
  <c r="AC36" i="3" s="1"/>
  <c r="AD36" i="3" a="1"/>
  <c r="AD36" i="3" s="1"/>
  <c r="AE36" i="3" a="1"/>
  <c r="AE36" i="3" s="1"/>
  <c r="AF36" i="3" a="1"/>
  <c r="AF36" i="3" s="1"/>
  <c r="AG36" i="3" a="1"/>
  <c r="AG36" i="3" s="1"/>
  <c r="AH36" i="3"/>
  <c r="AI36" i="3"/>
  <c r="AJ36" i="3"/>
  <c r="AK36" i="3"/>
  <c r="AL36" i="3"/>
  <c r="AM36" i="3"/>
  <c r="AN36" i="3"/>
  <c r="AO36" i="3"/>
  <c r="AP36" i="3"/>
  <c r="AQ36" i="3"/>
  <c r="AR36" i="3"/>
  <c r="AS36" i="3"/>
  <c r="AT36" i="3" a="1"/>
  <c r="AT36" i="3" s="1"/>
  <c r="AU36" i="3" a="1"/>
  <c r="AU36" i="3" s="1"/>
  <c r="AV36" i="3" a="1"/>
  <c r="AV36" i="3" s="1"/>
  <c r="AW36" i="3"/>
  <c r="AX36" i="3"/>
  <c r="AY36" i="3"/>
  <c r="AZ36" i="3"/>
  <c r="BA36" i="3"/>
  <c r="BB36" i="3"/>
  <c r="BC36" i="3" a="1"/>
  <c r="BC36" i="3" s="1"/>
  <c r="BD36" i="3" a="1"/>
  <c r="BD36" i="3" s="1"/>
  <c r="BF36" i="3"/>
  <c r="BG36" i="3"/>
  <c r="BH36" i="3"/>
  <c r="BI36" i="3"/>
  <c r="BJ36" i="3"/>
  <c r="BK36" i="3"/>
  <c r="BL36" i="3"/>
  <c r="BM36" i="3"/>
  <c r="BN36" i="3"/>
  <c r="BO36" i="3"/>
  <c r="BP36" i="3"/>
  <c r="BQ36" i="3"/>
  <c r="A37" i="3"/>
  <c r="B37" i="3"/>
  <c r="C37" i="3"/>
  <c r="D37" i="3"/>
  <c r="E37" i="3"/>
  <c r="F37" i="3"/>
  <c r="G37" i="3"/>
  <c r="H37" i="3"/>
  <c r="I37" i="3"/>
  <c r="J37" i="3"/>
  <c r="K37" i="3"/>
  <c r="L37" i="3"/>
  <c r="M37" i="3"/>
  <c r="N37" i="3"/>
  <c r="O37" i="3"/>
  <c r="P37" i="3"/>
  <c r="Q37" i="3"/>
  <c r="R37" i="3"/>
  <c r="S37" i="3"/>
  <c r="T37" i="3" a="1"/>
  <c r="T37" i="3" s="1"/>
  <c r="U37" i="3" a="1"/>
  <c r="U37" i="3" s="1"/>
  <c r="V37" i="3"/>
  <c r="W37" i="3" a="1"/>
  <c r="W37" i="3" s="1"/>
  <c r="X37" i="3" a="1"/>
  <c r="X37" i="3" s="1"/>
  <c r="Y37" i="3" a="1"/>
  <c r="Y37" i="3" s="1"/>
  <c r="Z37" i="3" a="1"/>
  <c r="Z37" i="3" s="1"/>
  <c r="AA37" i="3" a="1"/>
  <c r="AA37" i="3" s="1"/>
  <c r="AB37" i="3" a="1"/>
  <c r="AB37" i="3" s="1"/>
  <c r="AC37" i="3" a="1"/>
  <c r="AC37" i="3" s="1"/>
  <c r="AD37" i="3" a="1"/>
  <c r="AD37" i="3"/>
  <c r="AE37" i="3" a="1"/>
  <c r="AE37" i="3" s="1"/>
  <c r="AF37" i="3" a="1"/>
  <c r="AF37" i="3" s="1"/>
  <c r="AG37" i="3" a="1"/>
  <c r="AG37" i="3" s="1"/>
  <c r="AH37" i="3"/>
  <c r="AI37" i="3"/>
  <c r="AJ37" i="3"/>
  <c r="AK37" i="3"/>
  <c r="AL37" i="3"/>
  <c r="AM37" i="3"/>
  <c r="AN37" i="3"/>
  <c r="AO37" i="3"/>
  <c r="AP37" i="3"/>
  <c r="AQ37" i="3"/>
  <c r="AR37" i="3"/>
  <c r="AS37" i="3"/>
  <c r="AT37" i="3" a="1"/>
  <c r="AT37" i="3" s="1"/>
  <c r="AU37" i="3" a="1"/>
  <c r="AU37" i="3" s="1"/>
  <c r="AV37" i="3" a="1"/>
  <c r="AV37" i="3" s="1"/>
  <c r="AW37" i="3"/>
  <c r="AX37" i="3"/>
  <c r="AY37" i="3"/>
  <c r="AZ37" i="3"/>
  <c r="BA37" i="3"/>
  <c r="BB37" i="3"/>
  <c r="BC37" i="3" a="1"/>
  <c r="BC37" i="3" s="1"/>
  <c r="BD37" i="3" a="1"/>
  <c r="BD37" i="3" s="1"/>
  <c r="BF37" i="3"/>
  <c r="BG37" i="3"/>
  <c r="BH37" i="3"/>
  <c r="BI37" i="3"/>
  <c r="BJ37" i="3"/>
  <c r="BK37" i="3"/>
  <c r="BL37" i="3"/>
  <c r="BM37" i="3"/>
  <c r="BN37" i="3"/>
  <c r="BO37" i="3"/>
  <c r="BP37" i="3"/>
  <c r="BQ37" i="3"/>
  <c r="A38" i="3"/>
  <c r="B38" i="3"/>
  <c r="C38" i="3"/>
  <c r="D38" i="3"/>
  <c r="E38" i="3"/>
  <c r="F38" i="3"/>
  <c r="G38" i="3"/>
  <c r="H38" i="3"/>
  <c r="I38" i="3"/>
  <c r="J38" i="3"/>
  <c r="K38" i="3"/>
  <c r="L38" i="3"/>
  <c r="M38" i="3"/>
  <c r="N38" i="3"/>
  <c r="O38" i="3"/>
  <c r="P38" i="3"/>
  <c r="Q38" i="3"/>
  <c r="R38" i="3"/>
  <c r="S38" i="3"/>
  <c r="T38" i="3" a="1"/>
  <c r="T38" i="3" s="1"/>
  <c r="U38" i="3" a="1"/>
  <c r="U38" i="3" s="1"/>
  <c r="V38" i="3"/>
  <c r="W38" i="3" a="1"/>
  <c r="W38" i="3" s="1"/>
  <c r="X38" i="3" a="1"/>
  <c r="X38" i="3" s="1"/>
  <c r="Y38" i="3" a="1"/>
  <c r="Y38" i="3" s="1"/>
  <c r="Z38" i="3" a="1"/>
  <c r="Z38" i="3" s="1"/>
  <c r="AA38" i="3" a="1"/>
  <c r="AA38" i="3" s="1"/>
  <c r="AB38" i="3" a="1"/>
  <c r="AB38" i="3" s="1"/>
  <c r="AC38" i="3" a="1"/>
  <c r="AC38" i="3" s="1"/>
  <c r="AD38" i="3" a="1"/>
  <c r="AD38" i="3" s="1"/>
  <c r="AE38" i="3" a="1"/>
  <c r="AE38" i="3" s="1"/>
  <c r="AF38" i="3" a="1"/>
  <c r="AF38" i="3" s="1"/>
  <c r="AG38" i="3" a="1"/>
  <c r="AG38" i="3" s="1"/>
  <c r="AH38" i="3"/>
  <c r="AI38" i="3"/>
  <c r="AJ38" i="3"/>
  <c r="AK38" i="3"/>
  <c r="AL38" i="3"/>
  <c r="AM38" i="3"/>
  <c r="AN38" i="3"/>
  <c r="AO38" i="3"/>
  <c r="AP38" i="3"/>
  <c r="AQ38" i="3"/>
  <c r="AR38" i="3"/>
  <c r="AS38" i="3"/>
  <c r="AT38" i="3" a="1"/>
  <c r="AT38" i="3" s="1"/>
  <c r="AU38" i="3" a="1"/>
  <c r="AU38" i="3" s="1"/>
  <c r="AV38" i="3" a="1"/>
  <c r="AV38" i="3" s="1"/>
  <c r="AW38" i="3"/>
  <c r="AX38" i="3"/>
  <c r="AY38" i="3"/>
  <c r="AZ38" i="3"/>
  <c r="BA38" i="3"/>
  <c r="BB38" i="3"/>
  <c r="BC38" i="3" a="1"/>
  <c r="BC38" i="3" s="1"/>
  <c r="BD38" i="3" a="1"/>
  <c r="BD38" i="3" s="1"/>
  <c r="BF38" i="3"/>
  <c r="BG38" i="3"/>
  <c r="BH38" i="3"/>
  <c r="BI38" i="3"/>
  <c r="BJ38" i="3"/>
  <c r="BK38" i="3"/>
  <c r="BL38" i="3"/>
  <c r="BM38" i="3"/>
  <c r="BN38" i="3"/>
  <c r="BO38" i="3"/>
  <c r="BP38" i="3"/>
  <c r="BQ38" i="3"/>
  <c r="A39" i="3"/>
  <c r="B39" i="3"/>
  <c r="C39" i="3"/>
  <c r="D39" i="3"/>
  <c r="E39" i="3"/>
  <c r="F39" i="3"/>
  <c r="G39" i="3"/>
  <c r="H39" i="3"/>
  <c r="I39" i="3"/>
  <c r="J39" i="3"/>
  <c r="K39" i="3"/>
  <c r="L39" i="3"/>
  <c r="M39" i="3"/>
  <c r="N39" i="3"/>
  <c r="O39" i="3"/>
  <c r="P39" i="3"/>
  <c r="Q39" i="3"/>
  <c r="R39" i="3"/>
  <c r="S39" i="3"/>
  <c r="T39" i="3" a="1"/>
  <c r="T39" i="3" s="1"/>
  <c r="U39" i="3" a="1"/>
  <c r="U39" i="3"/>
  <c r="V39" i="3"/>
  <c r="W39" i="3" a="1"/>
  <c r="W39" i="3" s="1"/>
  <c r="X39" i="3" a="1"/>
  <c r="X39" i="3" s="1"/>
  <c r="Y39" i="3" a="1"/>
  <c r="Y39" i="3" s="1"/>
  <c r="Z39" i="3" a="1"/>
  <c r="Z39" i="3" s="1"/>
  <c r="AA39" i="3" a="1"/>
  <c r="AA39" i="3" s="1"/>
  <c r="AB39" i="3" a="1"/>
  <c r="AB39" i="3" s="1"/>
  <c r="AC39" i="3" a="1"/>
  <c r="AC39" i="3" s="1"/>
  <c r="AD39" i="3" a="1"/>
  <c r="AD39" i="3" s="1"/>
  <c r="AE39" i="3" a="1"/>
  <c r="AE39" i="3" s="1"/>
  <c r="AF39" i="3" a="1"/>
  <c r="AF39" i="3" s="1"/>
  <c r="AG39" i="3" a="1"/>
  <c r="AG39" i="3" s="1"/>
  <c r="AH39" i="3"/>
  <c r="AI39" i="3"/>
  <c r="AJ39" i="3"/>
  <c r="AK39" i="3"/>
  <c r="AL39" i="3"/>
  <c r="AM39" i="3"/>
  <c r="AN39" i="3"/>
  <c r="AO39" i="3"/>
  <c r="AP39" i="3"/>
  <c r="AQ39" i="3"/>
  <c r="AR39" i="3"/>
  <c r="AS39" i="3"/>
  <c r="AT39" i="3" a="1"/>
  <c r="AT39" i="3" s="1"/>
  <c r="AU39" i="3" a="1"/>
  <c r="AU39" i="3" s="1"/>
  <c r="AV39" i="3" a="1"/>
  <c r="AV39" i="3" s="1"/>
  <c r="AW39" i="3"/>
  <c r="AX39" i="3"/>
  <c r="AY39" i="3"/>
  <c r="AZ39" i="3"/>
  <c r="BA39" i="3"/>
  <c r="BB39" i="3"/>
  <c r="BC39" i="3" a="1"/>
  <c r="BC39" i="3" s="1"/>
  <c r="BD39" i="3" a="1"/>
  <c r="BD39" i="3" s="1"/>
  <c r="BF39" i="3"/>
  <c r="BG39" i="3"/>
  <c r="BH39" i="3"/>
  <c r="BI39" i="3"/>
  <c r="BJ39" i="3"/>
  <c r="BK39" i="3"/>
  <c r="BL39" i="3"/>
  <c r="BM39" i="3"/>
  <c r="BN39" i="3"/>
  <c r="BO39" i="3"/>
  <c r="BP39" i="3"/>
  <c r="BQ39" i="3"/>
  <c r="A40" i="3"/>
  <c r="B40" i="3"/>
  <c r="C40" i="3"/>
  <c r="D40" i="3"/>
  <c r="E40" i="3"/>
  <c r="F40" i="3"/>
  <c r="G40" i="3"/>
  <c r="H40" i="3"/>
  <c r="I40" i="3"/>
  <c r="J40" i="3"/>
  <c r="K40" i="3"/>
  <c r="L40" i="3"/>
  <c r="M40" i="3"/>
  <c r="N40" i="3"/>
  <c r="O40" i="3"/>
  <c r="P40" i="3"/>
  <c r="Q40" i="3"/>
  <c r="R40" i="3"/>
  <c r="S40" i="3"/>
  <c r="T40" i="3" a="1"/>
  <c r="T40" i="3" s="1"/>
  <c r="U40" i="3" a="1"/>
  <c r="U40" i="3" s="1"/>
  <c r="V40" i="3"/>
  <c r="W40" i="3" a="1"/>
  <c r="W40" i="3" s="1"/>
  <c r="X40" i="3" a="1"/>
  <c r="X40" i="3" s="1"/>
  <c r="Y40" i="3" a="1"/>
  <c r="Y40" i="3" s="1"/>
  <c r="Z40" i="3" a="1"/>
  <c r="Z40" i="3" s="1"/>
  <c r="AA40" i="3" a="1"/>
  <c r="AA40" i="3" s="1"/>
  <c r="AB40" i="3" a="1"/>
  <c r="AB40" i="3" s="1"/>
  <c r="AC40" i="3" a="1"/>
  <c r="AC40" i="3" s="1"/>
  <c r="AD40" i="3" a="1"/>
  <c r="AD40" i="3" s="1"/>
  <c r="AE40" i="3" a="1"/>
  <c r="AE40" i="3" s="1"/>
  <c r="AF40" i="3" a="1"/>
  <c r="AF40" i="3" s="1"/>
  <c r="AG40" i="3" a="1"/>
  <c r="AG40" i="3" s="1"/>
  <c r="AH40" i="3"/>
  <c r="AI40" i="3"/>
  <c r="AJ40" i="3"/>
  <c r="AK40" i="3"/>
  <c r="AL40" i="3"/>
  <c r="AM40" i="3"/>
  <c r="AN40" i="3"/>
  <c r="AO40" i="3"/>
  <c r="AP40" i="3"/>
  <c r="AQ40" i="3"/>
  <c r="AR40" i="3"/>
  <c r="AS40" i="3"/>
  <c r="AT40" i="3" a="1"/>
  <c r="AT40" i="3" s="1"/>
  <c r="AU40" i="3" a="1"/>
  <c r="AU40" i="3" s="1"/>
  <c r="AV40" i="3" a="1"/>
  <c r="AV40" i="3" s="1"/>
  <c r="AW40" i="3"/>
  <c r="AX40" i="3"/>
  <c r="AY40" i="3"/>
  <c r="AZ40" i="3"/>
  <c r="BA40" i="3"/>
  <c r="BB40" i="3"/>
  <c r="BC40" i="3" a="1"/>
  <c r="BC40" i="3" s="1"/>
  <c r="BD40" i="3" a="1"/>
  <c r="BD40" i="3" s="1"/>
  <c r="BF40" i="3"/>
  <c r="BG40" i="3"/>
  <c r="BH40" i="3"/>
  <c r="BI40" i="3"/>
  <c r="BJ40" i="3"/>
  <c r="BK40" i="3"/>
  <c r="BL40" i="3"/>
  <c r="BM40" i="3"/>
  <c r="BN40" i="3"/>
  <c r="BO40" i="3"/>
  <c r="BP40" i="3"/>
  <c r="BQ40" i="3"/>
  <c r="A41" i="3"/>
  <c r="B41" i="3"/>
  <c r="C41" i="3"/>
  <c r="D41" i="3"/>
  <c r="E41" i="3"/>
  <c r="F41" i="3"/>
  <c r="G41" i="3"/>
  <c r="H41" i="3"/>
  <c r="I41" i="3"/>
  <c r="J41" i="3"/>
  <c r="K41" i="3"/>
  <c r="L41" i="3"/>
  <c r="M41" i="3"/>
  <c r="N41" i="3"/>
  <c r="O41" i="3"/>
  <c r="P41" i="3"/>
  <c r="Q41" i="3"/>
  <c r="R41" i="3"/>
  <c r="S41" i="3"/>
  <c r="T41" i="3" a="1"/>
  <c r="T41" i="3" s="1"/>
  <c r="U41" i="3" a="1"/>
  <c r="U41" i="3" s="1"/>
  <c r="V41" i="3"/>
  <c r="W41" i="3" a="1"/>
  <c r="W41" i="3" s="1"/>
  <c r="X41" i="3" a="1"/>
  <c r="X41" i="3" s="1"/>
  <c r="Y41" i="3" a="1"/>
  <c r="Y41" i="3" s="1"/>
  <c r="Z41" i="3" a="1"/>
  <c r="Z41" i="3" s="1"/>
  <c r="AA41" i="3" a="1"/>
  <c r="AA41" i="3" s="1"/>
  <c r="AB41" i="3" a="1"/>
  <c r="AB41" i="3" s="1"/>
  <c r="AC41" i="3" a="1"/>
  <c r="AC41" i="3" s="1"/>
  <c r="AD41" i="3" a="1"/>
  <c r="AD41" i="3" s="1"/>
  <c r="AE41" i="3" a="1"/>
  <c r="AE41" i="3" s="1"/>
  <c r="AF41" i="3" a="1"/>
  <c r="AF41" i="3" s="1"/>
  <c r="AG41" i="3" a="1"/>
  <c r="AG41" i="3" s="1"/>
  <c r="AH41" i="3"/>
  <c r="AI41" i="3"/>
  <c r="AJ41" i="3"/>
  <c r="AK41" i="3"/>
  <c r="AL41" i="3"/>
  <c r="AM41" i="3"/>
  <c r="AN41" i="3"/>
  <c r="AO41" i="3"/>
  <c r="AP41" i="3"/>
  <c r="AQ41" i="3"/>
  <c r="AR41" i="3"/>
  <c r="AS41" i="3"/>
  <c r="AT41" i="3" a="1"/>
  <c r="AT41" i="3" s="1"/>
  <c r="AU41" i="3" a="1"/>
  <c r="AU41" i="3" s="1"/>
  <c r="AV41" i="3" a="1"/>
  <c r="AV41" i="3" s="1"/>
  <c r="AW41" i="3"/>
  <c r="AX41" i="3"/>
  <c r="AY41" i="3"/>
  <c r="AZ41" i="3"/>
  <c r="BA41" i="3"/>
  <c r="BB41" i="3"/>
  <c r="BC41" i="3" a="1"/>
  <c r="BC41" i="3" s="1"/>
  <c r="BE41" i="3" s="1"/>
  <c r="BD41" i="3" a="1"/>
  <c r="BD41" i="3" s="1"/>
  <c r="BF41" i="3"/>
  <c r="BG41" i="3"/>
  <c r="BH41" i="3"/>
  <c r="BI41" i="3"/>
  <c r="BJ41" i="3"/>
  <c r="BK41" i="3"/>
  <c r="BL41" i="3"/>
  <c r="BM41" i="3"/>
  <c r="BN41" i="3"/>
  <c r="BO41" i="3"/>
  <c r="BP41" i="3"/>
  <c r="BQ41" i="3"/>
  <c r="A42" i="3"/>
  <c r="B42" i="3"/>
  <c r="C42" i="3"/>
  <c r="D42" i="3"/>
  <c r="E42" i="3"/>
  <c r="F42" i="3"/>
  <c r="G42" i="3"/>
  <c r="H42" i="3"/>
  <c r="I42" i="3"/>
  <c r="J42" i="3"/>
  <c r="K42" i="3"/>
  <c r="L42" i="3"/>
  <c r="M42" i="3"/>
  <c r="N42" i="3"/>
  <c r="O42" i="3"/>
  <c r="P42" i="3"/>
  <c r="Q42" i="3"/>
  <c r="R42" i="3"/>
  <c r="S42" i="3"/>
  <c r="T42" i="3" a="1"/>
  <c r="T42" i="3" s="1"/>
  <c r="U42" i="3" a="1"/>
  <c r="U42" i="3" s="1"/>
  <c r="V42" i="3"/>
  <c r="W42" i="3" a="1"/>
  <c r="W42" i="3" s="1"/>
  <c r="X42" i="3" a="1"/>
  <c r="X42" i="3" s="1"/>
  <c r="Y42" i="3" a="1"/>
  <c r="Y42" i="3" s="1"/>
  <c r="Z42" i="3" a="1"/>
  <c r="Z42" i="3" s="1"/>
  <c r="AA42" i="3" a="1"/>
  <c r="AA42" i="3" s="1"/>
  <c r="AB42" i="3" a="1"/>
  <c r="AB42" i="3" s="1"/>
  <c r="AC42" i="3" a="1"/>
  <c r="AC42" i="3" s="1"/>
  <c r="AD42" i="3" a="1"/>
  <c r="AD42" i="3" s="1"/>
  <c r="AE42" i="3" a="1"/>
  <c r="AE42" i="3" s="1"/>
  <c r="AF42" i="3" a="1"/>
  <c r="AF42" i="3" s="1"/>
  <c r="AG42" i="3" a="1"/>
  <c r="AG42" i="3" s="1"/>
  <c r="AH42" i="3"/>
  <c r="AI42" i="3"/>
  <c r="AJ42" i="3"/>
  <c r="AK42" i="3"/>
  <c r="AL42" i="3"/>
  <c r="AM42" i="3"/>
  <c r="AN42" i="3"/>
  <c r="AO42" i="3"/>
  <c r="AP42" i="3"/>
  <c r="AQ42" i="3"/>
  <c r="AR42" i="3"/>
  <c r="AS42" i="3"/>
  <c r="AT42" i="3" a="1"/>
  <c r="AT42" i="3" s="1"/>
  <c r="AU42" i="3" a="1"/>
  <c r="AU42" i="3" s="1"/>
  <c r="AV42" i="3" a="1"/>
  <c r="AV42" i="3" s="1"/>
  <c r="AW42" i="3"/>
  <c r="AX42" i="3"/>
  <c r="AY42" i="3"/>
  <c r="AZ42" i="3"/>
  <c r="BA42" i="3"/>
  <c r="BB42" i="3"/>
  <c r="BC42" i="3" a="1"/>
  <c r="BC42" i="3" s="1"/>
  <c r="BD42" i="3" a="1"/>
  <c r="BD42" i="3"/>
  <c r="BF42" i="3"/>
  <c r="BG42" i="3"/>
  <c r="BH42" i="3"/>
  <c r="BI42" i="3"/>
  <c r="BJ42" i="3"/>
  <c r="BK42" i="3"/>
  <c r="BL42" i="3"/>
  <c r="BM42" i="3"/>
  <c r="BN42" i="3"/>
  <c r="BO42" i="3"/>
  <c r="BP42" i="3"/>
  <c r="BQ42" i="3"/>
  <c r="A43" i="3"/>
  <c r="B43" i="3"/>
  <c r="C43" i="3"/>
  <c r="D43" i="3"/>
  <c r="E43" i="3"/>
  <c r="F43" i="3"/>
  <c r="G43" i="3"/>
  <c r="H43" i="3"/>
  <c r="I43" i="3"/>
  <c r="J43" i="3"/>
  <c r="K43" i="3"/>
  <c r="L43" i="3"/>
  <c r="M43" i="3"/>
  <c r="N43" i="3"/>
  <c r="O43" i="3"/>
  <c r="P43" i="3"/>
  <c r="Q43" i="3"/>
  <c r="R43" i="3"/>
  <c r="S43" i="3"/>
  <c r="T43" i="3" a="1"/>
  <c r="T43" i="3" s="1"/>
  <c r="U43" i="3" a="1"/>
  <c r="U43" i="3" s="1"/>
  <c r="V43" i="3"/>
  <c r="W43" i="3" a="1"/>
  <c r="W43" i="3" s="1"/>
  <c r="X43" i="3" a="1"/>
  <c r="X43" i="3" s="1"/>
  <c r="Y43" i="3" a="1"/>
  <c r="Y43" i="3" s="1"/>
  <c r="Z43" i="3" a="1"/>
  <c r="Z43" i="3" s="1"/>
  <c r="AA43" i="3" a="1"/>
  <c r="AA43" i="3" s="1"/>
  <c r="AB43" i="3" a="1"/>
  <c r="AB43" i="3" s="1"/>
  <c r="AC43" i="3" a="1"/>
  <c r="AC43" i="3" s="1"/>
  <c r="AD43" i="3" a="1"/>
  <c r="AD43" i="3" s="1"/>
  <c r="AE43" i="3" a="1"/>
  <c r="AE43" i="3" s="1"/>
  <c r="AF43" i="3" a="1"/>
  <c r="AF43" i="3" s="1"/>
  <c r="AG43" i="3" a="1"/>
  <c r="AG43" i="3" s="1"/>
  <c r="AH43" i="3"/>
  <c r="AI43" i="3"/>
  <c r="AJ43" i="3"/>
  <c r="AK43" i="3"/>
  <c r="AL43" i="3"/>
  <c r="AM43" i="3"/>
  <c r="AN43" i="3"/>
  <c r="AO43" i="3"/>
  <c r="AP43" i="3"/>
  <c r="AQ43" i="3"/>
  <c r="AR43" i="3"/>
  <c r="AS43" i="3"/>
  <c r="AT43" i="3" a="1"/>
  <c r="AT43" i="3" s="1"/>
  <c r="AU43" i="3" a="1"/>
  <c r="AU43" i="3" s="1"/>
  <c r="AV43" i="3" a="1"/>
  <c r="AV43" i="3" s="1"/>
  <c r="AW43" i="3"/>
  <c r="AX43" i="3"/>
  <c r="AY43" i="3"/>
  <c r="AZ43" i="3"/>
  <c r="BA43" i="3"/>
  <c r="BB43" i="3"/>
  <c r="BC43" i="3" a="1"/>
  <c r="BC43" i="3" s="1"/>
  <c r="BD43" i="3" a="1"/>
  <c r="BD43" i="3" s="1"/>
  <c r="BF43" i="3"/>
  <c r="BG43" i="3"/>
  <c r="BH43" i="3"/>
  <c r="BI43" i="3"/>
  <c r="BJ43" i="3"/>
  <c r="BK43" i="3"/>
  <c r="BL43" i="3"/>
  <c r="BM43" i="3"/>
  <c r="BN43" i="3"/>
  <c r="BO43" i="3"/>
  <c r="BP43" i="3"/>
  <c r="BQ43" i="3"/>
  <c r="A44" i="3"/>
  <c r="B44" i="3"/>
  <c r="C44" i="3"/>
  <c r="D44" i="3"/>
  <c r="E44" i="3"/>
  <c r="F44" i="3"/>
  <c r="G44" i="3"/>
  <c r="H44" i="3"/>
  <c r="I44" i="3"/>
  <c r="J44" i="3"/>
  <c r="K44" i="3"/>
  <c r="L44" i="3"/>
  <c r="M44" i="3"/>
  <c r="N44" i="3"/>
  <c r="O44" i="3"/>
  <c r="P44" i="3"/>
  <c r="Q44" i="3"/>
  <c r="R44" i="3"/>
  <c r="S44" i="3"/>
  <c r="T44" i="3" a="1"/>
  <c r="T44" i="3" s="1"/>
  <c r="U44" i="3" a="1"/>
  <c r="U44" i="3" s="1"/>
  <c r="V44" i="3"/>
  <c r="W44" i="3" a="1"/>
  <c r="W44" i="3" s="1"/>
  <c r="X44" i="3" a="1"/>
  <c r="X44" i="3" s="1"/>
  <c r="Y44" i="3" a="1"/>
  <c r="Y44" i="3" s="1"/>
  <c r="Z44" i="3" a="1"/>
  <c r="Z44" i="3" s="1"/>
  <c r="AA44" i="3" a="1"/>
  <c r="AA44" i="3" s="1"/>
  <c r="AB44" i="3" a="1"/>
  <c r="AB44" i="3" s="1"/>
  <c r="AC44" i="3" a="1"/>
  <c r="AC44" i="3" s="1"/>
  <c r="AD44" i="3" a="1"/>
  <c r="AD44" i="3" s="1"/>
  <c r="AE44" i="3" a="1"/>
  <c r="AE44" i="3"/>
  <c r="AF44" i="3" a="1"/>
  <c r="AF44" i="3" s="1"/>
  <c r="AG44" i="3" a="1"/>
  <c r="AG44" i="3" s="1"/>
  <c r="AH44" i="3"/>
  <c r="AI44" i="3"/>
  <c r="AJ44" i="3"/>
  <c r="AK44" i="3"/>
  <c r="AL44" i="3"/>
  <c r="AM44" i="3"/>
  <c r="AN44" i="3"/>
  <c r="AO44" i="3"/>
  <c r="AP44" i="3"/>
  <c r="AQ44" i="3"/>
  <c r="AR44" i="3"/>
  <c r="AS44" i="3"/>
  <c r="AT44" i="3" a="1"/>
  <c r="AT44" i="3" s="1"/>
  <c r="AU44" i="3" a="1"/>
  <c r="AU44" i="3" s="1"/>
  <c r="AV44" i="3" a="1"/>
  <c r="AV44" i="3" s="1"/>
  <c r="AW44" i="3"/>
  <c r="AX44" i="3"/>
  <c r="AY44" i="3"/>
  <c r="AZ44" i="3"/>
  <c r="BA44" i="3"/>
  <c r="BB44" i="3"/>
  <c r="BC44" i="3" a="1"/>
  <c r="BC44" i="3" s="1"/>
  <c r="BE44" i="3" s="1"/>
  <c r="BD44" i="3" a="1"/>
  <c r="BD44" i="3" s="1"/>
  <c r="BF44" i="3"/>
  <c r="BG44" i="3"/>
  <c r="BH44" i="3"/>
  <c r="BI44" i="3"/>
  <c r="BJ44" i="3"/>
  <c r="BK44" i="3"/>
  <c r="BL44" i="3"/>
  <c r="BM44" i="3"/>
  <c r="BN44" i="3"/>
  <c r="BO44" i="3"/>
  <c r="BP44" i="3"/>
  <c r="BQ44" i="3"/>
  <c r="A45" i="3"/>
  <c r="B45" i="3"/>
  <c r="C45" i="3"/>
  <c r="D45" i="3"/>
  <c r="E45" i="3"/>
  <c r="F45" i="3"/>
  <c r="G45" i="3"/>
  <c r="H45" i="3"/>
  <c r="I45" i="3"/>
  <c r="J45" i="3"/>
  <c r="K45" i="3"/>
  <c r="L45" i="3"/>
  <c r="M45" i="3"/>
  <c r="N45" i="3"/>
  <c r="O45" i="3"/>
  <c r="P45" i="3"/>
  <c r="Q45" i="3"/>
  <c r="R45" i="3"/>
  <c r="S45" i="3"/>
  <c r="T45" i="3" a="1"/>
  <c r="T45" i="3" s="1"/>
  <c r="U45" i="3" a="1"/>
  <c r="U45" i="3" s="1"/>
  <c r="V45" i="3"/>
  <c r="W45" i="3" a="1"/>
  <c r="W45" i="3" s="1"/>
  <c r="X45" i="3" a="1"/>
  <c r="X45" i="3" s="1"/>
  <c r="Y45" i="3" a="1"/>
  <c r="Y45" i="3" s="1"/>
  <c r="Z45" i="3" a="1"/>
  <c r="Z45" i="3" s="1"/>
  <c r="AA45" i="3" a="1"/>
  <c r="AA45" i="3" s="1"/>
  <c r="AB45" i="3" a="1"/>
  <c r="AB45" i="3" s="1"/>
  <c r="AC45" i="3" a="1"/>
  <c r="AC45" i="3" s="1"/>
  <c r="AD45" i="3" a="1"/>
  <c r="AD45" i="3" s="1"/>
  <c r="AE45" i="3" a="1"/>
  <c r="AE45" i="3" s="1"/>
  <c r="AF45" i="3" a="1"/>
  <c r="AF45" i="3" s="1"/>
  <c r="AG45" i="3" a="1"/>
  <c r="AG45" i="3" s="1"/>
  <c r="AH45" i="3"/>
  <c r="AI45" i="3"/>
  <c r="AJ45" i="3"/>
  <c r="AK45" i="3"/>
  <c r="AL45" i="3"/>
  <c r="AM45" i="3"/>
  <c r="AN45" i="3"/>
  <c r="AO45" i="3"/>
  <c r="AP45" i="3"/>
  <c r="AQ45" i="3"/>
  <c r="AR45" i="3"/>
  <c r="AS45" i="3"/>
  <c r="AT45" i="3" a="1"/>
  <c r="AT45" i="3" s="1"/>
  <c r="AU45" i="3" a="1"/>
  <c r="AU45" i="3" s="1"/>
  <c r="AV45" i="3" a="1"/>
  <c r="AV45" i="3" s="1"/>
  <c r="AW45" i="3"/>
  <c r="AX45" i="3"/>
  <c r="AY45" i="3"/>
  <c r="AZ45" i="3"/>
  <c r="BA45" i="3"/>
  <c r="BB45" i="3"/>
  <c r="BC45" i="3" a="1"/>
  <c r="BC45" i="3" s="1"/>
  <c r="BD45" i="3" a="1"/>
  <c r="BD45" i="3" s="1"/>
  <c r="BF45" i="3"/>
  <c r="BG45" i="3"/>
  <c r="BH45" i="3"/>
  <c r="BI45" i="3"/>
  <c r="BJ45" i="3"/>
  <c r="BK45" i="3"/>
  <c r="BL45" i="3"/>
  <c r="BM45" i="3"/>
  <c r="BN45" i="3"/>
  <c r="BO45" i="3"/>
  <c r="BP45" i="3"/>
  <c r="BQ45" i="3"/>
  <c r="A46" i="3"/>
  <c r="B46" i="3"/>
  <c r="C46" i="3"/>
  <c r="D46" i="3"/>
  <c r="E46" i="3"/>
  <c r="F46" i="3"/>
  <c r="G46" i="3"/>
  <c r="H46" i="3"/>
  <c r="I46" i="3"/>
  <c r="J46" i="3"/>
  <c r="K46" i="3"/>
  <c r="L46" i="3"/>
  <c r="M46" i="3"/>
  <c r="N46" i="3"/>
  <c r="O46" i="3"/>
  <c r="P46" i="3"/>
  <c r="Q46" i="3"/>
  <c r="R46" i="3"/>
  <c r="S46" i="3"/>
  <c r="T46" i="3" a="1"/>
  <c r="T46" i="3" s="1"/>
  <c r="U46" i="3" a="1"/>
  <c r="U46" i="3" s="1"/>
  <c r="V46" i="3"/>
  <c r="W46" i="3" a="1"/>
  <c r="W46" i="3" s="1"/>
  <c r="X46" i="3" a="1"/>
  <c r="X46" i="3" s="1"/>
  <c r="Y46" i="3" a="1"/>
  <c r="Y46" i="3" s="1"/>
  <c r="Z46" i="3" a="1"/>
  <c r="Z46" i="3" s="1"/>
  <c r="AA46" i="3" a="1"/>
  <c r="AA46" i="3" s="1"/>
  <c r="AB46" i="3" a="1"/>
  <c r="AB46" i="3" s="1"/>
  <c r="AC46" i="3" a="1"/>
  <c r="AC46" i="3" s="1"/>
  <c r="AD46" i="3" a="1"/>
  <c r="AD46" i="3" s="1"/>
  <c r="AE46" i="3" a="1"/>
  <c r="AE46" i="3" s="1"/>
  <c r="AF46" i="3" a="1"/>
  <c r="AF46" i="3" s="1"/>
  <c r="AG46" i="3" a="1"/>
  <c r="AG46" i="3" s="1"/>
  <c r="AH46" i="3"/>
  <c r="AI46" i="3"/>
  <c r="AJ46" i="3"/>
  <c r="AK46" i="3"/>
  <c r="AL46" i="3"/>
  <c r="AM46" i="3"/>
  <c r="AN46" i="3"/>
  <c r="AO46" i="3"/>
  <c r="AP46" i="3"/>
  <c r="AQ46" i="3"/>
  <c r="AR46" i="3"/>
  <c r="AS46" i="3"/>
  <c r="AT46" i="3" a="1"/>
  <c r="AT46" i="3" s="1"/>
  <c r="AU46" i="3" a="1"/>
  <c r="AU46" i="3" s="1"/>
  <c r="AV46" i="3" a="1"/>
  <c r="AV46" i="3" s="1"/>
  <c r="AW46" i="3"/>
  <c r="AX46" i="3"/>
  <c r="AY46" i="3"/>
  <c r="AZ46" i="3"/>
  <c r="BA46" i="3"/>
  <c r="BB46" i="3"/>
  <c r="BC46" i="3" a="1"/>
  <c r="BC46" i="3" s="1"/>
  <c r="BD46" i="3" a="1"/>
  <c r="BD46" i="3" s="1"/>
  <c r="BF46" i="3"/>
  <c r="BG46" i="3"/>
  <c r="BH46" i="3"/>
  <c r="BI46" i="3"/>
  <c r="BJ46" i="3"/>
  <c r="BK46" i="3"/>
  <c r="BL46" i="3"/>
  <c r="BM46" i="3"/>
  <c r="BN46" i="3"/>
  <c r="BO46" i="3"/>
  <c r="BP46" i="3"/>
  <c r="BQ46" i="3"/>
  <c r="A47" i="3"/>
  <c r="B47" i="3"/>
  <c r="C47" i="3"/>
  <c r="D47" i="3"/>
  <c r="E47" i="3"/>
  <c r="F47" i="3"/>
  <c r="G47" i="3"/>
  <c r="H47" i="3"/>
  <c r="I47" i="3"/>
  <c r="J47" i="3"/>
  <c r="K47" i="3"/>
  <c r="L47" i="3"/>
  <c r="M47" i="3"/>
  <c r="N47" i="3"/>
  <c r="O47" i="3"/>
  <c r="P47" i="3"/>
  <c r="Q47" i="3"/>
  <c r="R47" i="3"/>
  <c r="S47" i="3"/>
  <c r="T47" i="3" a="1"/>
  <c r="T47" i="3" s="1"/>
  <c r="U47" i="3" a="1"/>
  <c r="U47" i="3" s="1"/>
  <c r="V47" i="3"/>
  <c r="W47" i="3" a="1"/>
  <c r="W47" i="3" s="1"/>
  <c r="X47" i="3" a="1"/>
  <c r="X47" i="3" s="1"/>
  <c r="Y47" i="3" a="1"/>
  <c r="Y47" i="3" s="1"/>
  <c r="Z47" i="3" a="1"/>
  <c r="Z47" i="3" s="1"/>
  <c r="AA47" i="3" a="1"/>
  <c r="AA47" i="3" s="1"/>
  <c r="AB47" i="3" a="1"/>
  <c r="AB47" i="3" s="1"/>
  <c r="AC47" i="3" a="1"/>
  <c r="AC47" i="3" s="1"/>
  <c r="AD47" i="3" a="1"/>
  <c r="AD47" i="3" s="1"/>
  <c r="AE47" i="3" a="1"/>
  <c r="AE47" i="3" s="1"/>
  <c r="AF47" i="3" a="1"/>
  <c r="AF47" i="3" s="1"/>
  <c r="AG47" i="3" a="1"/>
  <c r="AG47" i="3" s="1"/>
  <c r="AH47" i="3"/>
  <c r="AI47" i="3"/>
  <c r="AJ47" i="3"/>
  <c r="AK47" i="3"/>
  <c r="AL47" i="3"/>
  <c r="AM47" i="3"/>
  <c r="AN47" i="3"/>
  <c r="AO47" i="3"/>
  <c r="AP47" i="3"/>
  <c r="AQ47" i="3"/>
  <c r="AR47" i="3"/>
  <c r="AS47" i="3"/>
  <c r="AT47" i="3" a="1"/>
  <c r="AT47" i="3" s="1"/>
  <c r="AU47" i="3" a="1"/>
  <c r="AU47" i="3" s="1"/>
  <c r="AV47" i="3" a="1"/>
  <c r="AV47" i="3" s="1"/>
  <c r="AW47" i="3"/>
  <c r="AX47" i="3"/>
  <c r="AY47" i="3"/>
  <c r="AZ47" i="3"/>
  <c r="BA47" i="3"/>
  <c r="BB47" i="3"/>
  <c r="BC47" i="3" a="1"/>
  <c r="BC47" i="3" s="1"/>
  <c r="BD47" i="3" a="1"/>
  <c r="BD47" i="3" s="1"/>
  <c r="BF47" i="3"/>
  <c r="BG47" i="3"/>
  <c r="BH47" i="3"/>
  <c r="BI47" i="3"/>
  <c r="BJ47" i="3"/>
  <c r="BK47" i="3"/>
  <c r="BL47" i="3"/>
  <c r="BM47" i="3"/>
  <c r="BN47" i="3"/>
  <c r="BO47" i="3"/>
  <c r="BP47" i="3"/>
  <c r="BQ47" i="3"/>
  <c r="A48" i="3"/>
  <c r="B48" i="3"/>
  <c r="C48" i="3"/>
  <c r="D48" i="3"/>
  <c r="E48" i="3"/>
  <c r="F48" i="3"/>
  <c r="G48" i="3"/>
  <c r="H48" i="3"/>
  <c r="I48" i="3"/>
  <c r="J48" i="3"/>
  <c r="K48" i="3"/>
  <c r="L48" i="3"/>
  <c r="M48" i="3"/>
  <c r="N48" i="3"/>
  <c r="O48" i="3"/>
  <c r="P48" i="3"/>
  <c r="Q48" i="3"/>
  <c r="R48" i="3"/>
  <c r="S48" i="3"/>
  <c r="T48" i="3" a="1"/>
  <c r="T48" i="3" s="1"/>
  <c r="U48" i="3" a="1"/>
  <c r="U48" i="3"/>
  <c r="V48" i="3"/>
  <c r="W48" i="3" a="1"/>
  <c r="W48" i="3" s="1"/>
  <c r="X48" i="3" a="1"/>
  <c r="X48" i="3" s="1"/>
  <c r="Y48" i="3" a="1"/>
  <c r="Y48" i="3" s="1"/>
  <c r="Z48" i="3" a="1"/>
  <c r="Z48" i="3" s="1"/>
  <c r="AA48" i="3" a="1"/>
  <c r="AA48" i="3" s="1"/>
  <c r="AB48" i="3" a="1"/>
  <c r="AB48" i="3" s="1"/>
  <c r="AC48" i="3" a="1"/>
  <c r="AC48" i="3" s="1"/>
  <c r="AD48" i="3" a="1"/>
  <c r="AD48" i="3" s="1"/>
  <c r="AE48" i="3" a="1"/>
  <c r="AE48" i="3" s="1"/>
  <c r="AF48" i="3" a="1"/>
  <c r="AF48" i="3" s="1"/>
  <c r="AG48" i="3" a="1"/>
  <c r="AG48" i="3" s="1"/>
  <c r="AH48" i="3"/>
  <c r="AI48" i="3"/>
  <c r="AJ48" i="3"/>
  <c r="AK48" i="3"/>
  <c r="AL48" i="3"/>
  <c r="AM48" i="3"/>
  <c r="AN48" i="3"/>
  <c r="AO48" i="3"/>
  <c r="AP48" i="3"/>
  <c r="AQ48" i="3"/>
  <c r="AR48" i="3"/>
  <c r="AS48" i="3"/>
  <c r="AT48" i="3" a="1"/>
  <c r="AT48" i="3" s="1"/>
  <c r="AU48" i="3" a="1"/>
  <c r="AU48" i="3" s="1"/>
  <c r="AV48" i="3" a="1"/>
  <c r="AV48" i="3" s="1"/>
  <c r="AW48" i="3"/>
  <c r="AX48" i="3"/>
  <c r="AY48" i="3"/>
  <c r="AZ48" i="3"/>
  <c r="BA48" i="3"/>
  <c r="BB48" i="3"/>
  <c r="BC48" i="3" a="1"/>
  <c r="BC48" i="3" s="1"/>
  <c r="BD48" i="3" a="1"/>
  <c r="BD48" i="3" s="1"/>
  <c r="BF48" i="3"/>
  <c r="BG48" i="3"/>
  <c r="BH48" i="3"/>
  <c r="BI48" i="3"/>
  <c r="BJ48" i="3"/>
  <c r="BK48" i="3"/>
  <c r="BL48" i="3"/>
  <c r="BM48" i="3"/>
  <c r="BN48" i="3"/>
  <c r="BO48" i="3"/>
  <c r="BP48" i="3"/>
  <c r="BQ48" i="3"/>
  <c r="A49" i="3"/>
  <c r="B49" i="3"/>
  <c r="C49" i="3"/>
  <c r="D49" i="3"/>
  <c r="E49" i="3"/>
  <c r="F49" i="3"/>
  <c r="G49" i="3"/>
  <c r="H49" i="3"/>
  <c r="I49" i="3"/>
  <c r="J49" i="3"/>
  <c r="K49" i="3"/>
  <c r="L49" i="3"/>
  <c r="M49" i="3"/>
  <c r="N49" i="3"/>
  <c r="O49" i="3"/>
  <c r="P49" i="3"/>
  <c r="Q49" i="3"/>
  <c r="R49" i="3"/>
  <c r="S49" i="3"/>
  <c r="T49" i="3" a="1"/>
  <c r="T49" i="3" s="1"/>
  <c r="U49" i="3" a="1"/>
  <c r="U49" i="3" s="1"/>
  <c r="V49" i="3"/>
  <c r="W49" i="3" a="1"/>
  <c r="W49" i="3" s="1"/>
  <c r="X49" i="3" a="1"/>
  <c r="X49" i="3" s="1"/>
  <c r="Y49" i="3" a="1"/>
  <c r="Y49" i="3" s="1"/>
  <c r="Z49" i="3" a="1"/>
  <c r="Z49" i="3" s="1"/>
  <c r="AA49" i="3" a="1"/>
  <c r="AA49" i="3" s="1"/>
  <c r="AB49" i="3" a="1"/>
  <c r="AB49" i="3" s="1"/>
  <c r="AC49" i="3" a="1"/>
  <c r="AC49" i="3" s="1"/>
  <c r="AD49" i="3" a="1"/>
  <c r="AD49" i="3" s="1"/>
  <c r="AE49" i="3" a="1"/>
  <c r="AE49" i="3" s="1"/>
  <c r="AF49" i="3" a="1"/>
  <c r="AF49" i="3" s="1"/>
  <c r="AG49" i="3" a="1"/>
  <c r="AG49" i="3" s="1"/>
  <c r="AH49" i="3"/>
  <c r="AI49" i="3"/>
  <c r="AJ49" i="3"/>
  <c r="AK49" i="3"/>
  <c r="AL49" i="3"/>
  <c r="AM49" i="3"/>
  <c r="AN49" i="3"/>
  <c r="AO49" i="3"/>
  <c r="AP49" i="3"/>
  <c r="AQ49" i="3"/>
  <c r="AR49" i="3"/>
  <c r="AS49" i="3"/>
  <c r="AT49" i="3" a="1"/>
  <c r="AT49" i="3" s="1"/>
  <c r="AU49" i="3" a="1"/>
  <c r="AU49" i="3" s="1"/>
  <c r="AV49" i="3" a="1"/>
  <c r="AV49" i="3" s="1"/>
  <c r="AW49" i="3"/>
  <c r="AX49" i="3"/>
  <c r="AY49" i="3"/>
  <c r="AZ49" i="3"/>
  <c r="BA49" i="3"/>
  <c r="BB49" i="3"/>
  <c r="BC49" i="3" a="1"/>
  <c r="BC49" i="3" s="1"/>
  <c r="BD49" i="3" a="1"/>
  <c r="BD49" i="3" s="1"/>
  <c r="BF49" i="3"/>
  <c r="BG49" i="3"/>
  <c r="BH49" i="3"/>
  <c r="BI49" i="3"/>
  <c r="BJ49" i="3"/>
  <c r="BK49" i="3"/>
  <c r="BL49" i="3"/>
  <c r="BM49" i="3"/>
  <c r="BN49" i="3"/>
  <c r="BO49" i="3"/>
  <c r="BP49" i="3"/>
  <c r="BQ49" i="3"/>
  <c r="A50" i="3"/>
  <c r="B50" i="3"/>
  <c r="C50" i="3"/>
  <c r="D50" i="3"/>
  <c r="E50" i="3"/>
  <c r="F50" i="3"/>
  <c r="G50" i="3"/>
  <c r="H50" i="3"/>
  <c r="I50" i="3"/>
  <c r="J50" i="3"/>
  <c r="K50" i="3"/>
  <c r="L50" i="3"/>
  <c r="M50" i="3"/>
  <c r="N50" i="3"/>
  <c r="O50" i="3"/>
  <c r="P50" i="3"/>
  <c r="Q50" i="3"/>
  <c r="R50" i="3"/>
  <c r="S50" i="3"/>
  <c r="T50" i="3" a="1"/>
  <c r="T50" i="3" s="1"/>
  <c r="U50" i="3" a="1"/>
  <c r="U50" i="3" s="1"/>
  <c r="V50" i="3"/>
  <c r="W50" i="3" a="1"/>
  <c r="W50" i="3" s="1"/>
  <c r="X50" i="3" a="1"/>
  <c r="X50" i="3" s="1"/>
  <c r="Y50" i="3" a="1"/>
  <c r="Y50" i="3" s="1"/>
  <c r="Z50" i="3" a="1"/>
  <c r="Z50" i="3" s="1"/>
  <c r="AA50" i="3" a="1"/>
  <c r="AA50" i="3" s="1"/>
  <c r="AB50" i="3" a="1"/>
  <c r="AB50" i="3" s="1"/>
  <c r="AC50" i="3" a="1"/>
  <c r="AC50" i="3" s="1"/>
  <c r="AD50" i="3" a="1"/>
  <c r="AD50" i="3" s="1"/>
  <c r="AE50" i="3" a="1"/>
  <c r="AE50" i="3" s="1"/>
  <c r="AF50" i="3" a="1"/>
  <c r="AF50" i="3" s="1"/>
  <c r="AG50" i="3" a="1"/>
  <c r="AG50" i="3" s="1"/>
  <c r="AH50" i="3"/>
  <c r="AI50" i="3"/>
  <c r="AJ50" i="3"/>
  <c r="AK50" i="3"/>
  <c r="AL50" i="3"/>
  <c r="AM50" i="3"/>
  <c r="AN50" i="3"/>
  <c r="AO50" i="3"/>
  <c r="AP50" i="3"/>
  <c r="AQ50" i="3"/>
  <c r="AR50" i="3"/>
  <c r="AS50" i="3"/>
  <c r="AT50" i="3" a="1"/>
  <c r="AT50" i="3" s="1"/>
  <c r="AU50" i="3" a="1"/>
  <c r="AU50" i="3" s="1"/>
  <c r="AV50" i="3" a="1"/>
  <c r="AV50" i="3" s="1"/>
  <c r="AW50" i="3"/>
  <c r="AX50" i="3"/>
  <c r="AY50" i="3"/>
  <c r="AZ50" i="3"/>
  <c r="BA50" i="3"/>
  <c r="BB50" i="3"/>
  <c r="BC50" i="3" a="1"/>
  <c r="BC50" i="3" s="1"/>
  <c r="BD50" i="3" a="1"/>
  <c r="BD50" i="3" s="1"/>
  <c r="BF50" i="3"/>
  <c r="BG50" i="3"/>
  <c r="BH50" i="3"/>
  <c r="BI50" i="3"/>
  <c r="BJ50" i="3"/>
  <c r="BK50" i="3"/>
  <c r="BL50" i="3"/>
  <c r="BM50" i="3"/>
  <c r="BN50" i="3"/>
  <c r="BO50" i="3"/>
  <c r="BP50" i="3"/>
  <c r="BQ50" i="3"/>
  <c r="A51" i="3"/>
  <c r="B51" i="3"/>
  <c r="C51" i="3"/>
  <c r="D51" i="3"/>
  <c r="E51" i="3"/>
  <c r="F51" i="3"/>
  <c r="G51" i="3"/>
  <c r="H51" i="3"/>
  <c r="I51" i="3"/>
  <c r="J51" i="3"/>
  <c r="K51" i="3"/>
  <c r="L51" i="3"/>
  <c r="M51" i="3"/>
  <c r="N51" i="3"/>
  <c r="O51" i="3"/>
  <c r="P51" i="3"/>
  <c r="Q51" i="3"/>
  <c r="R51" i="3"/>
  <c r="S51" i="3"/>
  <c r="T51" i="3" a="1"/>
  <c r="T51" i="3" s="1"/>
  <c r="U51" i="3" a="1"/>
  <c r="U51" i="3" s="1"/>
  <c r="V51" i="3"/>
  <c r="W51" i="3" a="1"/>
  <c r="W51" i="3" s="1"/>
  <c r="X51" i="3" a="1"/>
  <c r="X51" i="3" s="1"/>
  <c r="Y51" i="3" a="1"/>
  <c r="Y51" i="3" s="1"/>
  <c r="Z51" i="3" a="1"/>
  <c r="Z51" i="3" s="1"/>
  <c r="AA51" i="3" a="1"/>
  <c r="AA51" i="3" s="1"/>
  <c r="AB51" i="3" a="1"/>
  <c r="AB51" i="3" s="1"/>
  <c r="AC51" i="3" a="1"/>
  <c r="AC51" i="3" s="1"/>
  <c r="AD51" i="3" a="1"/>
  <c r="AD51" i="3" s="1"/>
  <c r="AE51" i="3" a="1"/>
  <c r="AE51" i="3" s="1"/>
  <c r="AF51" i="3" a="1"/>
  <c r="AF51" i="3" s="1"/>
  <c r="AG51" i="3" a="1"/>
  <c r="AG51" i="3" s="1"/>
  <c r="AH51" i="3"/>
  <c r="AI51" i="3"/>
  <c r="AJ51" i="3"/>
  <c r="AK51" i="3"/>
  <c r="AL51" i="3"/>
  <c r="AM51" i="3"/>
  <c r="AN51" i="3"/>
  <c r="AO51" i="3"/>
  <c r="AP51" i="3"/>
  <c r="AQ51" i="3"/>
  <c r="AR51" i="3"/>
  <c r="AS51" i="3"/>
  <c r="AT51" i="3" a="1"/>
  <c r="AT51" i="3" s="1"/>
  <c r="AU51" i="3" a="1"/>
  <c r="AU51" i="3" s="1"/>
  <c r="AV51" i="3" a="1"/>
  <c r="AV51" i="3" s="1"/>
  <c r="AW51" i="3"/>
  <c r="AX51" i="3"/>
  <c r="AY51" i="3"/>
  <c r="AZ51" i="3"/>
  <c r="BA51" i="3"/>
  <c r="BB51" i="3"/>
  <c r="BC51" i="3" a="1"/>
  <c r="BC51" i="3" s="1"/>
  <c r="BD51" i="3" a="1"/>
  <c r="BD51" i="3" s="1"/>
  <c r="BF51" i="3"/>
  <c r="BG51" i="3"/>
  <c r="BH51" i="3"/>
  <c r="BI51" i="3"/>
  <c r="BJ51" i="3"/>
  <c r="BK51" i="3"/>
  <c r="BL51" i="3"/>
  <c r="BM51" i="3"/>
  <c r="BN51" i="3"/>
  <c r="BO51" i="3"/>
  <c r="BP51" i="3"/>
  <c r="BQ51" i="3"/>
  <c r="A52" i="3"/>
  <c r="B52" i="3"/>
  <c r="C52" i="3"/>
  <c r="D52" i="3"/>
  <c r="E52" i="3"/>
  <c r="F52" i="3"/>
  <c r="G52" i="3"/>
  <c r="H52" i="3"/>
  <c r="I52" i="3"/>
  <c r="J52" i="3"/>
  <c r="K52" i="3"/>
  <c r="L52" i="3"/>
  <c r="M52" i="3"/>
  <c r="N52" i="3"/>
  <c r="O52" i="3"/>
  <c r="P52" i="3"/>
  <c r="Q52" i="3"/>
  <c r="R52" i="3"/>
  <c r="S52" i="3"/>
  <c r="T52" i="3" a="1"/>
  <c r="T52" i="3" s="1"/>
  <c r="U52" i="3" a="1"/>
  <c r="U52" i="3" s="1"/>
  <c r="V52" i="3"/>
  <c r="W52" i="3" a="1"/>
  <c r="W52" i="3" s="1"/>
  <c r="X52" i="3" a="1"/>
  <c r="X52" i="3" s="1"/>
  <c r="Y52" i="3" a="1"/>
  <c r="Y52" i="3" s="1"/>
  <c r="Z52" i="3" a="1"/>
  <c r="Z52" i="3" s="1"/>
  <c r="AA52" i="3" a="1"/>
  <c r="AA52" i="3" s="1"/>
  <c r="AB52" i="3" a="1"/>
  <c r="AB52" i="3" s="1"/>
  <c r="AC52" i="3" a="1"/>
  <c r="AC52" i="3" s="1"/>
  <c r="AD52" i="3" a="1"/>
  <c r="AD52" i="3" s="1"/>
  <c r="AE52" i="3" a="1"/>
  <c r="AE52" i="3" s="1"/>
  <c r="AF52" i="3" a="1"/>
  <c r="AF52" i="3" s="1"/>
  <c r="AG52" i="3" a="1"/>
  <c r="AG52" i="3" s="1"/>
  <c r="AH52" i="3"/>
  <c r="AI52" i="3"/>
  <c r="AJ52" i="3"/>
  <c r="AK52" i="3"/>
  <c r="AL52" i="3"/>
  <c r="AM52" i="3"/>
  <c r="AN52" i="3"/>
  <c r="AO52" i="3"/>
  <c r="AP52" i="3"/>
  <c r="AQ52" i="3"/>
  <c r="AR52" i="3"/>
  <c r="AS52" i="3"/>
  <c r="AT52" i="3" a="1"/>
  <c r="AT52" i="3" s="1"/>
  <c r="AU52" i="3" a="1"/>
  <c r="AU52" i="3" s="1"/>
  <c r="AV52" i="3" a="1"/>
  <c r="AV52" i="3" s="1"/>
  <c r="AW52" i="3"/>
  <c r="AX52" i="3"/>
  <c r="AY52" i="3"/>
  <c r="AZ52" i="3"/>
  <c r="BA52" i="3"/>
  <c r="BB52" i="3"/>
  <c r="BC52" i="3" a="1"/>
  <c r="BC52" i="3" s="1"/>
  <c r="BD52" i="3" a="1"/>
  <c r="BD52" i="3" s="1"/>
  <c r="BF52" i="3"/>
  <c r="BG52" i="3"/>
  <c r="BH52" i="3"/>
  <c r="BI52" i="3"/>
  <c r="BJ52" i="3"/>
  <c r="BK52" i="3"/>
  <c r="BL52" i="3"/>
  <c r="BM52" i="3"/>
  <c r="BN52" i="3"/>
  <c r="BO52" i="3"/>
  <c r="BP52" i="3"/>
  <c r="BQ52" i="3"/>
  <c r="A53" i="3"/>
  <c r="B53" i="3"/>
  <c r="C53" i="3"/>
  <c r="D53" i="3"/>
  <c r="E53" i="3"/>
  <c r="F53" i="3"/>
  <c r="G53" i="3"/>
  <c r="H53" i="3"/>
  <c r="I53" i="3"/>
  <c r="J53" i="3"/>
  <c r="K53" i="3"/>
  <c r="L53" i="3"/>
  <c r="M53" i="3"/>
  <c r="N53" i="3"/>
  <c r="O53" i="3"/>
  <c r="P53" i="3"/>
  <c r="Q53" i="3"/>
  <c r="R53" i="3"/>
  <c r="S53" i="3"/>
  <c r="T53" i="3" a="1"/>
  <c r="T53" i="3" s="1"/>
  <c r="U53" i="3" a="1"/>
  <c r="U53" i="3" s="1"/>
  <c r="V53" i="3"/>
  <c r="W53" i="3" a="1"/>
  <c r="W53" i="3" s="1"/>
  <c r="X53" i="3" a="1"/>
  <c r="X53" i="3" s="1"/>
  <c r="Y53" i="3" a="1"/>
  <c r="Y53" i="3" s="1"/>
  <c r="Z53" i="3" a="1"/>
  <c r="Z53" i="3" s="1"/>
  <c r="AA53" i="3" a="1"/>
  <c r="AA53" i="3" s="1"/>
  <c r="AB53" i="3" a="1"/>
  <c r="AB53" i="3" s="1"/>
  <c r="AC53" i="3" a="1"/>
  <c r="AC53" i="3" s="1"/>
  <c r="AD53" i="3" a="1"/>
  <c r="AD53" i="3" s="1"/>
  <c r="AE53" i="3" a="1"/>
  <c r="AE53" i="3" s="1"/>
  <c r="AF53" i="3" a="1"/>
  <c r="AF53" i="3" s="1"/>
  <c r="AG53" i="3" a="1"/>
  <c r="AG53" i="3" s="1"/>
  <c r="AH53" i="3"/>
  <c r="AI53" i="3"/>
  <c r="AJ53" i="3"/>
  <c r="AK53" i="3"/>
  <c r="AL53" i="3"/>
  <c r="AM53" i="3"/>
  <c r="AN53" i="3"/>
  <c r="AO53" i="3"/>
  <c r="AP53" i="3"/>
  <c r="AQ53" i="3"/>
  <c r="AR53" i="3"/>
  <c r="AS53" i="3"/>
  <c r="AT53" i="3" a="1"/>
  <c r="AT53" i="3" s="1"/>
  <c r="AU53" i="3" a="1"/>
  <c r="AU53" i="3" s="1"/>
  <c r="AV53" i="3" a="1"/>
  <c r="AV53" i="3" s="1"/>
  <c r="AW53" i="3"/>
  <c r="AX53" i="3"/>
  <c r="AY53" i="3"/>
  <c r="AZ53" i="3"/>
  <c r="BA53" i="3"/>
  <c r="BB53" i="3"/>
  <c r="BC53" i="3" a="1"/>
  <c r="BC53" i="3" s="1"/>
  <c r="BD53" i="3" a="1"/>
  <c r="BD53" i="3" s="1"/>
  <c r="BF53" i="3"/>
  <c r="BG53" i="3"/>
  <c r="BH53" i="3"/>
  <c r="BI53" i="3"/>
  <c r="BJ53" i="3"/>
  <c r="BK53" i="3"/>
  <c r="BL53" i="3"/>
  <c r="BM53" i="3"/>
  <c r="BN53" i="3"/>
  <c r="BO53" i="3"/>
  <c r="BP53" i="3"/>
  <c r="BQ53" i="3"/>
  <c r="A54" i="3"/>
  <c r="B54" i="3"/>
  <c r="C54" i="3"/>
  <c r="D54" i="3"/>
  <c r="E54" i="3"/>
  <c r="F54" i="3"/>
  <c r="G54" i="3"/>
  <c r="H54" i="3"/>
  <c r="I54" i="3"/>
  <c r="J54" i="3"/>
  <c r="K54" i="3"/>
  <c r="L54" i="3"/>
  <c r="M54" i="3"/>
  <c r="N54" i="3"/>
  <c r="O54" i="3"/>
  <c r="P54" i="3"/>
  <c r="Q54" i="3"/>
  <c r="R54" i="3"/>
  <c r="S54" i="3"/>
  <c r="T54" i="3" a="1"/>
  <c r="T54" i="3" s="1"/>
  <c r="U54" i="3" a="1"/>
  <c r="U54" i="3" s="1"/>
  <c r="V54" i="3"/>
  <c r="W54" i="3" a="1"/>
  <c r="W54" i="3" s="1"/>
  <c r="X54" i="3" a="1"/>
  <c r="X54" i="3" s="1"/>
  <c r="Y54" i="3" a="1"/>
  <c r="Y54" i="3"/>
  <c r="Z54" i="3" a="1"/>
  <c r="Z54" i="3" s="1"/>
  <c r="AA54" i="3" a="1"/>
  <c r="AA54" i="3" s="1"/>
  <c r="AB54" i="3" a="1"/>
  <c r="AB54" i="3"/>
  <c r="AC54" i="3" a="1"/>
  <c r="AC54" i="3"/>
  <c r="AD54" i="3" a="1"/>
  <c r="AD54" i="3" s="1"/>
  <c r="AE54" i="3" a="1"/>
  <c r="AE54" i="3" s="1"/>
  <c r="AF54" i="3" a="1"/>
  <c r="AF54" i="3" s="1"/>
  <c r="AG54" i="3" a="1"/>
  <c r="AG54" i="3" s="1"/>
  <c r="AH54" i="3"/>
  <c r="AI54" i="3"/>
  <c r="AJ54" i="3"/>
  <c r="AK54" i="3"/>
  <c r="AL54" i="3"/>
  <c r="AM54" i="3"/>
  <c r="AN54" i="3"/>
  <c r="AO54" i="3"/>
  <c r="AP54" i="3"/>
  <c r="AQ54" i="3"/>
  <c r="AR54" i="3"/>
  <c r="AS54" i="3"/>
  <c r="AT54" i="3" a="1"/>
  <c r="AT54" i="3" s="1"/>
  <c r="AU54" i="3" a="1"/>
  <c r="AU54" i="3" s="1"/>
  <c r="AV54" i="3" a="1"/>
  <c r="AV54" i="3" s="1"/>
  <c r="AW54" i="3"/>
  <c r="AX54" i="3"/>
  <c r="AY54" i="3"/>
  <c r="AZ54" i="3"/>
  <c r="BA54" i="3"/>
  <c r="BB54" i="3"/>
  <c r="BC54" i="3" a="1"/>
  <c r="BC54" i="3" s="1"/>
  <c r="BE54" i="3" s="1"/>
  <c r="BD54" i="3" a="1"/>
  <c r="BD54" i="3" s="1"/>
  <c r="BF54" i="3"/>
  <c r="BG54" i="3"/>
  <c r="BH54" i="3"/>
  <c r="BI54" i="3"/>
  <c r="BJ54" i="3"/>
  <c r="BK54" i="3"/>
  <c r="BL54" i="3"/>
  <c r="BM54" i="3"/>
  <c r="BN54" i="3"/>
  <c r="BO54" i="3"/>
  <c r="BP54" i="3"/>
  <c r="BQ54" i="3"/>
  <c r="A55" i="3"/>
  <c r="B55" i="3"/>
  <c r="C55" i="3"/>
  <c r="D55" i="3"/>
  <c r="E55" i="3"/>
  <c r="F55" i="3"/>
  <c r="G55" i="3"/>
  <c r="H55" i="3"/>
  <c r="I55" i="3"/>
  <c r="J55" i="3"/>
  <c r="K55" i="3"/>
  <c r="L55" i="3"/>
  <c r="M55" i="3"/>
  <c r="N55" i="3"/>
  <c r="O55" i="3"/>
  <c r="P55" i="3"/>
  <c r="Q55" i="3"/>
  <c r="R55" i="3"/>
  <c r="S55" i="3"/>
  <c r="T55" i="3" a="1"/>
  <c r="T55" i="3" s="1"/>
  <c r="U55" i="3" a="1"/>
  <c r="U55" i="3" s="1"/>
  <c r="V55" i="3"/>
  <c r="W55" i="3" a="1"/>
  <c r="W55" i="3" s="1"/>
  <c r="X55" i="3" a="1"/>
  <c r="X55" i="3" s="1"/>
  <c r="Y55" i="3" a="1"/>
  <c r="Y55" i="3" s="1"/>
  <c r="Z55" i="3" a="1"/>
  <c r="Z55" i="3" s="1"/>
  <c r="AA55" i="3" a="1"/>
  <c r="AA55" i="3" s="1"/>
  <c r="AB55" i="3" a="1"/>
  <c r="AB55" i="3" s="1"/>
  <c r="AC55" i="3" a="1"/>
  <c r="AC55" i="3" s="1"/>
  <c r="AD55" i="3" a="1"/>
  <c r="AD55" i="3" s="1"/>
  <c r="AE55" i="3" a="1"/>
  <c r="AE55" i="3" s="1"/>
  <c r="AF55" i="3" a="1"/>
  <c r="AF55" i="3" s="1"/>
  <c r="AG55" i="3" a="1"/>
  <c r="AG55" i="3" s="1"/>
  <c r="AH55" i="3"/>
  <c r="AI55" i="3"/>
  <c r="AJ55" i="3"/>
  <c r="AK55" i="3"/>
  <c r="AL55" i="3"/>
  <c r="AM55" i="3"/>
  <c r="AN55" i="3"/>
  <c r="AO55" i="3"/>
  <c r="AP55" i="3"/>
  <c r="AQ55" i="3"/>
  <c r="AR55" i="3"/>
  <c r="AS55" i="3"/>
  <c r="AT55" i="3" a="1"/>
  <c r="AT55" i="3" s="1"/>
  <c r="AU55" i="3" a="1"/>
  <c r="AU55" i="3" s="1"/>
  <c r="AV55" i="3" a="1"/>
  <c r="AV55" i="3" s="1"/>
  <c r="AW55" i="3"/>
  <c r="AX55" i="3"/>
  <c r="AY55" i="3"/>
  <c r="AZ55" i="3"/>
  <c r="BA55" i="3"/>
  <c r="BB55" i="3"/>
  <c r="BC55" i="3" a="1"/>
  <c r="BC55" i="3" s="1"/>
  <c r="BD55" i="3" a="1"/>
  <c r="BD55" i="3" s="1"/>
  <c r="BF55" i="3"/>
  <c r="BG55" i="3"/>
  <c r="BH55" i="3"/>
  <c r="BI55" i="3"/>
  <c r="BJ55" i="3"/>
  <c r="BK55" i="3"/>
  <c r="BL55" i="3"/>
  <c r="BM55" i="3"/>
  <c r="BN55" i="3"/>
  <c r="BO55" i="3"/>
  <c r="BP55" i="3"/>
  <c r="BQ55" i="3"/>
  <c r="A56" i="3"/>
  <c r="B56" i="3"/>
  <c r="C56" i="3"/>
  <c r="D56" i="3"/>
  <c r="E56" i="3"/>
  <c r="F56" i="3"/>
  <c r="G56" i="3"/>
  <c r="H56" i="3"/>
  <c r="I56" i="3"/>
  <c r="J56" i="3"/>
  <c r="K56" i="3"/>
  <c r="L56" i="3"/>
  <c r="M56" i="3"/>
  <c r="N56" i="3"/>
  <c r="O56" i="3"/>
  <c r="P56" i="3"/>
  <c r="Q56" i="3"/>
  <c r="R56" i="3"/>
  <c r="S56" i="3"/>
  <c r="T56" i="3" a="1"/>
  <c r="T56" i="3" s="1"/>
  <c r="U56" i="3" a="1"/>
  <c r="U56" i="3" s="1"/>
  <c r="V56" i="3"/>
  <c r="W56" i="3" a="1"/>
  <c r="W56" i="3" s="1"/>
  <c r="X56" i="3" a="1"/>
  <c r="X56" i="3" s="1"/>
  <c r="Y56" i="3" a="1"/>
  <c r="Y56" i="3" s="1"/>
  <c r="Z56" i="3" a="1"/>
  <c r="Z56" i="3" s="1"/>
  <c r="AA56" i="3" a="1"/>
  <c r="AA56" i="3" s="1"/>
  <c r="AB56" i="3" a="1"/>
  <c r="AB56" i="3" s="1"/>
  <c r="AC56" i="3" a="1"/>
  <c r="AC56" i="3" s="1"/>
  <c r="AD56" i="3" a="1"/>
  <c r="AD56" i="3" s="1"/>
  <c r="AE56" i="3" a="1"/>
  <c r="AE56" i="3" s="1"/>
  <c r="AF56" i="3" a="1"/>
  <c r="AF56" i="3" s="1"/>
  <c r="AG56" i="3" a="1"/>
  <c r="AG56" i="3" s="1"/>
  <c r="AH56" i="3"/>
  <c r="AI56" i="3"/>
  <c r="AJ56" i="3"/>
  <c r="AK56" i="3"/>
  <c r="AL56" i="3"/>
  <c r="AM56" i="3"/>
  <c r="AN56" i="3"/>
  <c r="AO56" i="3"/>
  <c r="AP56" i="3"/>
  <c r="AQ56" i="3"/>
  <c r="AR56" i="3"/>
  <c r="AS56" i="3"/>
  <c r="AT56" i="3" a="1"/>
  <c r="AT56" i="3"/>
  <c r="AU56" i="3" a="1"/>
  <c r="AU56" i="3" s="1"/>
  <c r="AV56" i="3" a="1"/>
  <c r="AV56" i="3" s="1"/>
  <c r="AW56" i="3"/>
  <c r="AX56" i="3"/>
  <c r="AY56" i="3"/>
  <c r="AZ56" i="3"/>
  <c r="BA56" i="3"/>
  <c r="BB56" i="3"/>
  <c r="BC56" i="3" a="1"/>
  <c r="BC56" i="3" s="1"/>
  <c r="BD56" i="3" a="1"/>
  <c r="BD56" i="3" s="1"/>
  <c r="BF56" i="3"/>
  <c r="BG56" i="3"/>
  <c r="BH56" i="3"/>
  <c r="BI56" i="3"/>
  <c r="BJ56" i="3"/>
  <c r="BK56" i="3"/>
  <c r="BL56" i="3"/>
  <c r="BM56" i="3"/>
  <c r="BN56" i="3"/>
  <c r="BO56" i="3"/>
  <c r="BP56" i="3"/>
  <c r="BQ56" i="3"/>
  <c r="A57" i="3"/>
  <c r="B57" i="3"/>
  <c r="C57" i="3"/>
  <c r="D57" i="3"/>
  <c r="E57" i="3"/>
  <c r="F57" i="3"/>
  <c r="G57" i="3"/>
  <c r="H57" i="3"/>
  <c r="I57" i="3"/>
  <c r="J57" i="3"/>
  <c r="K57" i="3"/>
  <c r="L57" i="3"/>
  <c r="M57" i="3"/>
  <c r="N57" i="3"/>
  <c r="O57" i="3"/>
  <c r="P57" i="3"/>
  <c r="Q57" i="3"/>
  <c r="R57" i="3"/>
  <c r="S57" i="3"/>
  <c r="T57" i="3" a="1"/>
  <c r="T57" i="3" s="1"/>
  <c r="U57" i="3" a="1"/>
  <c r="U57" i="3" s="1"/>
  <c r="V57" i="3"/>
  <c r="W57" i="3" a="1"/>
  <c r="W57" i="3" s="1"/>
  <c r="X57" i="3" a="1"/>
  <c r="X57" i="3" s="1"/>
  <c r="Y57" i="3" a="1"/>
  <c r="Y57" i="3" s="1"/>
  <c r="Z57" i="3" a="1"/>
  <c r="Z57" i="3" s="1"/>
  <c r="AA57" i="3" a="1"/>
  <c r="AA57" i="3" s="1"/>
  <c r="AB57" i="3" a="1"/>
  <c r="AB57" i="3" s="1"/>
  <c r="AC57" i="3" a="1"/>
  <c r="AC57" i="3" s="1"/>
  <c r="AD57" i="3" a="1"/>
  <c r="AD57" i="3" s="1"/>
  <c r="AE57" i="3" a="1"/>
  <c r="AE57" i="3" s="1"/>
  <c r="AF57" i="3" a="1"/>
  <c r="AF57" i="3" s="1"/>
  <c r="AG57" i="3" a="1"/>
  <c r="AG57" i="3" s="1"/>
  <c r="AH57" i="3"/>
  <c r="AI57" i="3"/>
  <c r="AJ57" i="3"/>
  <c r="AK57" i="3"/>
  <c r="AL57" i="3"/>
  <c r="AM57" i="3"/>
  <c r="AN57" i="3"/>
  <c r="AO57" i="3"/>
  <c r="AP57" i="3"/>
  <c r="AQ57" i="3"/>
  <c r="AR57" i="3"/>
  <c r="AS57" i="3"/>
  <c r="AT57" i="3" a="1"/>
  <c r="AT57" i="3" s="1"/>
  <c r="AU57" i="3" a="1"/>
  <c r="AU57" i="3" s="1"/>
  <c r="AV57" i="3" a="1"/>
  <c r="AV57" i="3" s="1"/>
  <c r="AW57" i="3"/>
  <c r="AX57" i="3"/>
  <c r="AY57" i="3"/>
  <c r="AZ57" i="3"/>
  <c r="BA57" i="3"/>
  <c r="BB57" i="3"/>
  <c r="BC57" i="3" a="1"/>
  <c r="BC57" i="3" s="1"/>
  <c r="BD57" i="3" a="1"/>
  <c r="BD57" i="3" s="1"/>
  <c r="BF57" i="3"/>
  <c r="BG57" i="3"/>
  <c r="BH57" i="3"/>
  <c r="BI57" i="3"/>
  <c r="BJ57" i="3"/>
  <c r="BK57" i="3"/>
  <c r="BL57" i="3"/>
  <c r="BM57" i="3"/>
  <c r="BN57" i="3"/>
  <c r="BO57" i="3"/>
  <c r="BP57" i="3"/>
  <c r="BQ57" i="3"/>
  <c r="A58" i="3"/>
  <c r="B58" i="3"/>
  <c r="C58" i="3"/>
  <c r="D58" i="3"/>
  <c r="E58" i="3"/>
  <c r="F58" i="3"/>
  <c r="G58" i="3"/>
  <c r="H58" i="3"/>
  <c r="I58" i="3"/>
  <c r="J58" i="3"/>
  <c r="K58" i="3"/>
  <c r="L58" i="3"/>
  <c r="M58" i="3"/>
  <c r="N58" i="3"/>
  <c r="O58" i="3"/>
  <c r="P58" i="3"/>
  <c r="Q58" i="3"/>
  <c r="R58" i="3"/>
  <c r="S58" i="3"/>
  <c r="T58" i="3" a="1"/>
  <c r="T58" i="3" s="1"/>
  <c r="U58" i="3" a="1"/>
  <c r="U58" i="3" s="1"/>
  <c r="V58" i="3"/>
  <c r="W58" i="3" a="1"/>
  <c r="W58" i="3" s="1"/>
  <c r="X58" i="3" a="1"/>
  <c r="X58" i="3" s="1"/>
  <c r="Y58" i="3" a="1"/>
  <c r="Y58" i="3" s="1"/>
  <c r="Z58" i="3" a="1"/>
  <c r="Z58" i="3" s="1"/>
  <c r="AA58" i="3" a="1"/>
  <c r="AA58" i="3" s="1"/>
  <c r="AB58" i="3" a="1"/>
  <c r="AB58" i="3" s="1"/>
  <c r="AC58" i="3" a="1"/>
  <c r="AC58" i="3" s="1"/>
  <c r="AD58" i="3" a="1"/>
  <c r="AD58" i="3" s="1"/>
  <c r="AE58" i="3" a="1"/>
  <c r="AE58" i="3" s="1"/>
  <c r="AF58" i="3" a="1"/>
  <c r="AF58" i="3" s="1"/>
  <c r="AG58" i="3" a="1"/>
  <c r="AG58" i="3" s="1"/>
  <c r="AH58" i="3"/>
  <c r="AI58" i="3"/>
  <c r="AJ58" i="3"/>
  <c r="AK58" i="3"/>
  <c r="AL58" i="3"/>
  <c r="AM58" i="3"/>
  <c r="AN58" i="3"/>
  <c r="AO58" i="3"/>
  <c r="AP58" i="3"/>
  <c r="AQ58" i="3"/>
  <c r="AR58" i="3"/>
  <c r="AS58" i="3"/>
  <c r="AT58" i="3" a="1"/>
  <c r="AT58" i="3" s="1"/>
  <c r="AU58" i="3" a="1"/>
  <c r="AU58" i="3" s="1"/>
  <c r="AV58" i="3" a="1"/>
  <c r="AV58" i="3" s="1"/>
  <c r="AW58" i="3"/>
  <c r="AX58" i="3"/>
  <c r="AY58" i="3"/>
  <c r="AZ58" i="3"/>
  <c r="BA58" i="3"/>
  <c r="BB58" i="3"/>
  <c r="BC58" i="3" a="1"/>
  <c r="BC58" i="3" s="1"/>
  <c r="BD58" i="3" a="1"/>
  <c r="BD58" i="3" s="1"/>
  <c r="BF58" i="3"/>
  <c r="BG58" i="3"/>
  <c r="BH58" i="3"/>
  <c r="BI58" i="3"/>
  <c r="BJ58" i="3"/>
  <c r="BK58" i="3"/>
  <c r="BL58" i="3"/>
  <c r="BM58" i="3"/>
  <c r="BN58" i="3"/>
  <c r="BO58" i="3"/>
  <c r="BP58" i="3"/>
  <c r="BQ58" i="3"/>
  <c r="A59" i="3"/>
  <c r="B59" i="3"/>
  <c r="C59" i="3"/>
  <c r="D59" i="3"/>
  <c r="E59" i="3"/>
  <c r="F59" i="3"/>
  <c r="G59" i="3"/>
  <c r="H59" i="3"/>
  <c r="I59" i="3"/>
  <c r="J59" i="3"/>
  <c r="K59" i="3"/>
  <c r="L59" i="3"/>
  <c r="M59" i="3"/>
  <c r="N59" i="3"/>
  <c r="O59" i="3"/>
  <c r="P59" i="3"/>
  <c r="Q59" i="3"/>
  <c r="R59" i="3"/>
  <c r="S59" i="3"/>
  <c r="T59" i="3" a="1"/>
  <c r="T59" i="3" s="1"/>
  <c r="U59" i="3" a="1"/>
  <c r="U59" i="3"/>
  <c r="V59" i="3"/>
  <c r="W59" i="3" a="1"/>
  <c r="W59" i="3" s="1"/>
  <c r="X59" i="3" a="1"/>
  <c r="X59" i="3" s="1"/>
  <c r="Y59" i="3" a="1"/>
  <c r="Y59" i="3" s="1"/>
  <c r="Z59" i="3" a="1"/>
  <c r="Z59" i="3" s="1"/>
  <c r="AA59" i="3" a="1"/>
  <c r="AA59" i="3" s="1"/>
  <c r="AB59" i="3" a="1"/>
  <c r="AB59" i="3" s="1"/>
  <c r="AC59" i="3" a="1"/>
  <c r="AC59" i="3" s="1"/>
  <c r="AD59" i="3" a="1"/>
  <c r="AD59" i="3" s="1"/>
  <c r="AE59" i="3" a="1"/>
  <c r="AE59" i="3" s="1"/>
  <c r="AF59" i="3" a="1"/>
  <c r="AF59" i="3" s="1"/>
  <c r="AG59" i="3" a="1"/>
  <c r="AG59" i="3" s="1"/>
  <c r="AH59" i="3"/>
  <c r="AI59" i="3"/>
  <c r="AJ59" i="3"/>
  <c r="AK59" i="3"/>
  <c r="AL59" i="3"/>
  <c r="AM59" i="3"/>
  <c r="AN59" i="3"/>
  <c r="AO59" i="3"/>
  <c r="AP59" i="3"/>
  <c r="AQ59" i="3"/>
  <c r="AR59" i="3"/>
  <c r="AS59" i="3"/>
  <c r="AT59" i="3" a="1"/>
  <c r="AT59" i="3" s="1"/>
  <c r="AU59" i="3" a="1"/>
  <c r="AU59" i="3" s="1"/>
  <c r="AV59" i="3" a="1"/>
  <c r="AV59" i="3" s="1"/>
  <c r="AW59" i="3"/>
  <c r="AX59" i="3"/>
  <c r="AY59" i="3"/>
  <c r="AZ59" i="3"/>
  <c r="BA59" i="3"/>
  <c r="BB59" i="3"/>
  <c r="BC59" i="3" a="1"/>
  <c r="BC59" i="3" s="1"/>
  <c r="BD59" i="3" a="1"/>
  <c r="BD59" i="3" s="1"/>
  <c r="BF59" i="3"/>
  <c r="BG59" i="3"/>
  <c r="BH59" i="3"/>
  <c r="BI59" i="3"/>
  <c r="BJ59" i="3"/>
  <c r="BK59" i="3"/>
  <c r="BL59" i="3"/>
  <c r="BM59" i="3"/>
  <c r="BN59" i="3"/>
  <c r="BO59" i="3"/>
  <c r="BP59" i="3"/>
  <c r="BQ59" i="3"/>
  <c r="A60" i="3"/>
  <c r="B60" i="3"/>
  <c r="C60" i="3"/>
  <c r="D60" i="3"/>
  <c r="E60" i="3"/>
  <c r="F60" i="3"/>
  <c r="G60" i="3"/>
  <c r="H60" i="3"/>
  <c r="I60" i="3"/>
  <c r="J60" i="3"/>
  <c r="K60" i="3"/>
  <c r="L60" i="3"/>
  <c r="M60" i="3"/>
  <c r="N60" i="3"/>
  <c r="O60" i="3"/>
  <c r="P60" i="3"/>
  <c r="Q60" i="3"/>
  <c r="R60" i="3"/>
  <c r="S60" i="3"/>
  <c r="T60" i="3" a="1"/>
  <c r="T60" i="3" s="1"/>
  <c r="U60" i="3" a="1"/>
  <c r="U60" i="3" s="1"/>
  <c r="V60" i="3"/>
  <c r="W60" i="3" a="1"/>
  <c r="W60" i="3" s="1"/>
  <c r="X60" i="3" a="1"/>
  <c r="X60" i="3" s="1"/>
  <c r="Y60" i="3" a="1"/>
  <c r="Y60" i="3" s="1"/>
  <c r="Z60" i="3" a="1"/>
  <c r="Z60" i="3" s="1"/>
  <c r="AA60" i="3" a="1"/>
  <c r="AA60" i="3" s="1"/>
  <c r="AB60" i="3" a="1"/>
  <c r="AB60" i="3" s="1"/>
  <c r="AC60" i="3" a="1"/>
  <c r="AC60" i="3" s="1"/>
  <c r="AD60" i="3" a="1"/>
  <c r="AD60" i="3" s="1"/>
  <c r="AE60" i="3" a="1"/>
  <c r="AE60" i="3" s="1"/>
  <c r="AF60" i="3" a="1"/>
  <c r="AF60" i="3" s="1"/>
  <c r="AG60" i="3" a="1"/>
  <c r="AG60" i="3"/>
  <c r="AH60" i="3"/>
  <c r="AI60" i="3"/>
  <c r="AJ60" i="3"/>
  <c r="AK60" i="3"/>
  <c r="AL60" i="3"/>
  <c r="AM60" i="3"/>
  <c r="AN60" i="3"/>
  <c r="AO60" i="3"/>
  <c r="AP60" i="3"/>
  <c r="AQ60" i="3"/>
  <c r="AR60" i="3"/>
  <c r="AS60" i="3"/>
  <c r="AT60" i="3" a="1"/>
  <c r="AT60" i="3" s="1"/>
  <c r="AU60" i="3" a="1"/>
  <c r="AU60" i="3" s="1"/>
  <c r="AV60" i="3" a="1"/>
  <c r="AV60" i="3" s="1"/>
  <c r="AW60" i="3"/>
  <c r="AX60" i="3"/>
  <c r="AY60" i="3"/>
  <c r="AZ60" i="3"/>
  <c r="BA60" i="3"/>
  <c r="BB60" i="3"/>
  <c r="BC60" i="3" a="1"/>
  <c r="BC60" i="3" s="1"/>
  <c r="BD60" i="3" a="1"/>
  <c r="BD60" i="3" s="1"/>
  <c r="BF60" i="3"/>
  <c r="BG60" i="3"/>
  <c r="BH60" i="3"/>
  <c r="BI60" i="3"/>
  <c r="BJ60" i="3"/>
  <c r="BK60" i="3"/>
  <c r="BL60" i="3"/>
  <c r="BM60" i="3"/>
  <c r="BN60" i="3"/>
  <c r="BO60" i="3"/>
  <c r="BP60" i="3"/>
  <c r="BQ60" i="3"/>
  <c r="A61" i="3"/>
  <c r="B61" i="3"/>
  <c r="C61" i="3"/>
  <c r="D61" i="3"/>
  <c r="E61" i="3"/>
  <c r="F61" i="3"/>
  <c r="G61" i="3"/>
  <c r="H61" i="3"/>
  <c r="I61" i="3"/>
  <c r="J61" i="3"/>
  <c r="K61" i="3"/>
  <c r="L61" i="3"/>
  <c r="M61" i="3"/>
  <c r="N61" i="3"/>
  <c r="O61" i="3"/>
  <c r="P61" i="3"/>
  <c r="Q61" i="3"/>
  <c r="R61" i="3"/>
  <c r="S61" i="3"/>
  <c r="T61" i="3" a="1"/>
  <c r="T61" i="3" s="1"/>
  <c r="U61" i="3" a="1"/>
  <c r="U61" i="3" s="1"/>
  <c r="V61" i="3"/>
  <c r="W61" i="3" a="1"/>
  <c r="W61" i="3" s="1"/>
  <c r="X61" i="3" a="1"/>
  <c r="X61" i="3" s="1"/>
  <c r="Y61" i="3" a="1"/>
  <c r="Y61" i="3" s="1"/>
  <c r="Z61" i="3" a="1"/>
  <c r="Z61" i="3" s="1"/>
  <c r="AA61" i="3" a="1"/>
  <c r="AA61" i="3" s="1"/>
  <c r="AB61" i="3" a="1"/>
  <c r="AB61" i="3" s="1"/>
  <c r="AC61" i="3" a="1"/>
  <c r="AC61" i="3" s="1"/>
  <c r="AD61" i="3" a="1"/>
  <c r="AD61" i="3" s="1"/>
  <c r="AE61" i="3" a="1"/>
  <c r="AE61" i="3" s="1"/>
  <c r="AF61" i="3" a="1"/>
  <c r="AF61" i="3" s="1"/>
  <c r="AG61" i="3" a="1"/>
  <c r="AG61" i="3" s="1"/>
  <c r="AH61" i="3"/>
  <c r="AI61" i="3"/>
  <c r="AJ61" i="3"/>
  <c r="AK61" i="3"/>
  <c r="AL61" i="3"/>
  <c r="AM61" i="3"/>
  <c r="AN61" i="3"/>
  <c r="AO61" i="3"/>
  <c r="AP61" i="3"/>
  <c r="AQ61" i="3"/>
  <c r="AR61" i="3"/>
  <c r="AS61" i="3"/>
  <c r="AT61" i="3" a="1"/>
  <c r="AT61" i="3" s="1"/>
  <c r="AU61" i="3" a="1"/>
  <c r="AU61" i="3" s="1"/>
  <c r="AV61" i="3" a="1"/>
  <c r="AV61" i="3" s="1"/>
  <c r="AW61" i="3"/>
  <c r="AX61" i="3"/>
  <c r="AY61" i="3"/>
  <c r="AZ61" i="3"/>
  <c r="BA61" i="3"/>
  <c r="BB61" i="3"/>
  <c r="BC61" i="3" a="1"/>
  <c r="BC61" i="3" s="1"/>
  <c r="BD61" i="3" a="1"/>
  <c r="BD61" i="3" s="1"/>
  <c r="BF61" i="3"/>
  <c r="BG61" i="3"/>
  <c r="BH61" i="3"/>
  <c r="BI61" i="3"/>
  <c r="BJ61" i="3"/>
  <c r="BK61" i="3"/>
  <c r="BL61" i="3"/>
  <c r="BM61" i="3"/>
  <c r="BN61" i="3"/>
  <c r="BO61" i="3"/>
  <c r="BP61" i="3"/>
  <c r="BQ61" i="3"/>
  <c r="A62" i="3"/>
  <c r="B62" i="3"/>
  <c r="C62" i="3"/>
  <c r="D62" i="3"/>
  <c r="E62" i="3"/>
  <c r="F62" i="3"/>
  <c r="G62" i="3"/>
  <c r="H62" i="3"/>
  <c r="I62" i="3"/>
  <c r="J62" i="3"/>
  <c r="K62" i="3"/>
  <c r="L62" i="3"/>
  <c r="M62" i="3"/>
  <c r="N62" i="3"/>
  <c r="O62" i="3"/>
  <c r="P62" i="3"/>
  <c r="Q62" i="3"/>
  <c r="R62" i="3"/>
  <c r="S62" i="3"/>
  <c r="T62" i="3" a="1"/>
  <c r="T62" i="3" s="1"/>
  <c r="U62" i="3" a="1"/>
  <c r="U62" i="3" s="1"/>
  <c r="V62" i="3"/>
  <c r="W62" i="3" a="1"/>
  <c r="W62" i="3" s="1"/>
  <c r="X62" i="3" a="1"/>
  <c r="X62" i="3" s="1"/>
  <c r="Y62" i="3" a="1"/>
  <c r="Y62" i="3" s="1"/>
  <c r="Z62" i="3" a="1"/>
  <c r="Z62" i="3" s="1"/>
  <c r="AA62" i="3" a="1"/>
  <c r="AA62" i="3" s="1"/>
  <c r="AB62" i="3" a="1"/>
  <c r="AB62" i="3" s="1"/>
  <c r="AC62" i="3" a="1"/>
  <c r="AC62" i="3" s="1"/>
  <c r="AD62" i="3" a="1"/>
  <c r="AD62" i="3" s="1"/>
  <c r="AE62" i="3" a="1"/>
  <c r="AE62" i="3" s="1"/>
  <c r="AF62" i="3" a="1"/>
  <c r="AF62" i="3" s="1"/>
  <c r="AG62" i="3" a="1"/>
  <c r="AG62" i="3" s="1"/>
  <c r="AH62" i="3"/>
  <c r="AI62" i="3"/>
  <c r="AJ62" i="3"/>
  <c r="AK62" i="3"/>
  <c r="AL62" i="3"/>
  <c r="AM62" i="3"/>
  <c r="AN62" i="3"/>
  <c r="AO62" i="3"/>
  <c r="AP62" i="3"/>
  <c r="AQ62" i="3"/>
  <c r="AR62" i="3"/>
  <c r="AS62" i="3"/>
  <c r="AT62" i="3" a="1"/>
  <c r="AT62" i="3" s="1"/>
  <c r="AU62" i="3" a="1"/>
  <c r="AU62" i="3" s="1"/>
  <c r="AV62" i="3" a="1"/>
  <c r="AV62" i="3" s="1"/>
  <c r="AW62" i="3"/>
  <c r="AX62" i="3"/>
  <c r="AY62" i="3"/>
  <c r="AZ62" i="3"/>
  <c r="BA62" i="3"/>
  <c r="BB62" i="3"/>
  <c r="BC62" i="3" a="1"/>
  <c r="BC62" i="3" s="1"/>
  <c r="BD62" i="3" a="1"/>
  <c r="BD62" i="3" s="1"/>
  <c r="BF62" i="3"/>
  <c r="BG62" i="3"/>
  <c r="BH62" i="3"/>
  <c r="BI62" i="3"/>
  <c r="BJ62" i="3"/>
  <c r="BK62" i="3"/>
  <c r="BL62" i="3"/>
  <c r="BM62" i="3"/>
  <c r="BN62" i="3"/>
  <c r="BO62" i="3"/>
  <c r="BP62" i="3"/>
  <c r="BQ62" i="3"/>
  <c r="A63" i="3"/>
  <c r="B63" i="3"/>
  <c r="C63" i="3"/>
  <c r="D63" i="3"/>
  <c r="E63" i="3"/>
  <c r="F63" i="3"/>
  <c r="G63" i="3"/>
  <c r="H63" i="3"/>
  <c r="I63" i="3"/>
  <c r="J63" i="3"/>
  <c r="K63" i="3"/>
  <c r="L63" i="3"/>
  <c r="M63" i="3"/>
  <c r="N63" i="3"/>
  <c r="O63" i="3"/>
  <c r="P63" i="3"/>
  <c r="Q63" i="3"/>
  <c r="R63" i="3"/>
  <c r="S63" i="3"/>
  <c r="T63" i="3" a="1"/>
  <c r="T63" i="3" s="1"/>
  <c r="U63" i="3" a="1"/>
  <c r="U63" i="3" s="1"/>
  <c r="V63" i="3"/>
  <c r="W63" i="3" a="1"/>
  <c r="W63" i="3" s="1"/>
  <c r="X63" i="3" a="1"/>
  <c r="X63" i="3" s="1"/>
  <c r="Y63" i="3" a="1"/>
  <c r="Y63" i="3" s="1"/>
  <c r="Z63" i="3" a="1"/>
  <c r="Z63" i="3" s="1"/>
  <c r="AA63" i="3" a="1"/>
  <c r="AA63" i="3" s="1"/>
  <c r="AB63" i="3" a="1"/>
  <c r="AB63" i="3" s="1"/>
  <c r="AC63" i="3" a="1"/>
  <c r="AC63" i="3" s="1"/>
  <c r="AD63" i="3" a="1"/>
  <c r="AD63" i="3" s="1"/>
  <c r="AE63" i="3" a="1"/>
  <c r="AE63" i="3" s="1"/>
  <c r="AF63" i="3" a="1"/>
  <c r="AF63" i="3" s="1"/>
  <c r="AG63" i="3" a="1"/>
  <c r="AG63" i="3" s="1"/>
  <c r="AH63" i="3"/>
  <c r="AI63" i="3"/>
  <c r="AJ63" i="3"/>
  <c r="AK63" i="3"/>
  <c r="AL63" i="3"/>
  <c r="AM63" i="3"/>
  <c r="AN63" i="3"/>
  <c r="AO63" i="3"/>
  <c r="AP63" i="3"/>
  <c r="AQ63" i="3"/>
  <c r="AR63" i="3"/>
  <c r="AS63" i="3"/>
  <c r="AT63" i="3" a="1"/>
  <c r="AT63" i="3" s="1"/>
  <c r="AU63" i="3" a="1"/>
  <c r="AU63" i="3" s="1"/>
  <c r="AV63" i="3" a="1"/>
  <c r="AV63" i="3" s="1"/>
  <c r="AW63" i="3"/>
  <c r="AX63" i="3"/>
  <c r="AY63" i="3"/>
  <c r="AZ63" i="3"/>
  <c r="BA63" i="3"/>
  <c r="BB63" i="3"/>
  <c r="BC63" i="3" a="1"/>
  <c r="BC63" i="3" s="1"/>
  <c r="BD63" i="3" a="1"/>
  <c r="BD63" i="3" s="1"/>
  <c r="BF63" i="3"/>
  <c r="BG63" i="3"/>
  <c r="BH63" i="3"/>
  <c r="BI63" i="3"/>
  <c r="BJ63" i="3"/>
  <c r="BK63" i="3"/>
  <c r="BL63" i="3"/>
  <c r="BM63" i="3"/>
  <c r="BN63" i="3"/>
  <c r="BO63" i="3"/>
  <c r="BP63" i="3"/>
  <c r="BQ63" i="3"/>
  <c r="A64" i="3"/>
  <c r="B64" i="3"/>
  <c r="C64" i="3"/>
  <c r="D64" i="3"/>
  <c r="E64" i="3"/>
  <c r="F64" i="3"/>
  <c r="G64" i="3"/>
  <c r="H64" i="3"/>
  <c r="I64" i="3"/>
  <c r="J64" i="3"/>
  <c r="K64" i="3"/>
  <c r="L64" i="3"/>
  <c r="M64" i="3"/>
  <c r="N64" i="3"/>
  <c r="O64" i="3"/>
  <c r="P64" i="3"/>
  <c r="Q64" i="3"/>
  <c r="R64" i="3"/>
  <c r="S64" i="3"/>
  <c r="T64" i="3" a="1"/>
  <c r="T64" i="3" s="1"/>
  <c r="U64" i="3" a="1"/>
  <c r="U64" i="3" s="1"/>
  <c r="V64" i="3"/>
  <c r="W64" i="3" a="1"/>
  <c r="W64" i="3" s="1"/>
  <c r="X64" i="3" a="1"/>
  <c r="X64" i="3" s="1"/>
  <c r="Y64" i="3" a="1"/>
  <c r="Y64" i="3" s="1"/>
  <c r="Z64" i="3" a="1"/>
  <c r="Z64" i="3" s="1"/>
  <c r="AA64" i="3" a="1"/>
  <c r="AA64" i="3" s="1"/>
  <c r="AB64" i="3" a="1"/>
  <c r="AB64" i="3" s="1"/>
  <c r="AC64" i="3" a="1"/>
  <c r="AC64" i="3" s="1"/>
  <c r="AD64" i="3" a="1"/>
  <c r="AD64" i="3" s="1"/>
  <c r="AE64" i="3" a="1"/>
  <c r="AE64" i="3" s="1"/>
  <c r="AF64" i="3" a="1"/>
  <c r="AF64" i="3" s="1"/>
  <c r="AG64" i="3" a="1"/>
  <c r="AG64" i="3" s="1"/>
  <c r="AH64" i="3"/>
  <c r="AI64" i="3"/>
  <c r="AJ64" i="3"/>
  <c r="AK64" i="3"/>
  <c r="AL64" i="3"/>
  <c r="AM64" i="3"/>
  <c r="AN64" i="3"/>
  <c r="AO64" i="3"/>
  <c r="AP64" i="3"/>
  <c r="AQ64" i="3"/>
  <c r="AR64" i="3"/>
  <c r="AS64" i="3"/>
  <c r="AT64" i="3" a="1"/>
  <c r="AT64" i="3" s="1"/>
  <c r="AU64" i="3" a="1"/>
  <c r="AU64" i="3" s="1"/>
  <c r="AV64" i="3" a="1"/>
  <c r="AV64" i="3" s="1"/>
  <c r="AW64" i="3"/>
  <c r="AX64" i="3"/>
  <c r="AY64" i="3"/>
  <c r="AZ64" i="3"/>
  <c r="BA64" i="3"/>
  <c r="BB64" i="3"/>
  <c r="BC64" i="3" a="1"/>
  <c r="BC64" i="3" s="1"/>
  <c r="BD64" i="3" a="1"/>
  <c r="BD64" i="3" s="1"/>
  <c r="BF64" i="3"/>
  <c r="BG64" i="3"/>
  <c r="BH64" i="3"/>
  <c r="BI64" i="3"/>
  <c r="BJ64" i="3"/>
  <c r="BK64" i="3"/>
  <c r="BL64" i="3"/>
  <c r="BM64" i="3"/>
  <c r="BN64" i="3"/>
  <c r="BO64" i="3"/>
  <c r="BP64" i="3"/>
  <c r="BQ64" i="3"/>
  <c r="A65" i="3"/>
  <c r="B65" i="3"/>
  <c r="C65" i="3"/>
  <c r="D65" i="3"/>
  <c r="E65" i="3"/>
  <c r="F65" i="3"/>
  <c r="G65" i="3"/>
  <c r="H65" i="3"/>
  <c r="I65" i="3"/>
  <c r="J65" i="3"/>
  <c r="K65" i="3"/>
  <c r="L65" i="3"/>
  <c r="M65" i="3"/>
  <c r="N65" i="3"/>
  <c r="O65" i="3"/>
  <c r="P65" i="3"/>
  <c r="Q65" i="3"/>
  <c r="R65" i="3"/>
  <c r="S65" i="3"/>
  <c r="T65" i="3" a="1"/>
  <c r="T65" i="3" s="1"/>
  <c r="U65" i="3" a="1"/>
  <c r="U65" i="3" s="1"/>
  <c r="V65" i="3"/>
  <c r="W65" i="3" a="1"/>
  <c r="W65" i="3" s="1"/>
  <c r="X65" i="3" a="1"/>
  <c r="X65" i="3" s="1"/>
  <c r="Y65" i="3" a="1"/>
  <c r="Y65" i="3" s="1"/>
  <c r="Z65" i="3" a="1"/>
  <c r="Z65" i="3" s="1"/>
  <c r="AA65" i="3" a="1"/>
  <c r="AA65" i="3" s="1"/>
  <c r="AB65" i="3" a="1"/>
  <c r="AB65" i="3" s="1"/>
  <c r="AC65" i="3" a="1"/>
  <c r="AC65" i="3" s="1"/>
  <c r="AD65" i="3" a="1"/>
  <c r="AD65" i="3" s="1"/>
  <c r="AE65" i="3" a="1"/>
  <c r="AE65" i="3" s="1"/>
  <c r="AF65" i="3" a="1"/>
  <c r="AF65" i="3" s="1"/>
  <c r="AG65" i="3" a="1"/>
  <c r="AG65" i="3" s="1"/>
  <c r="AH65" i="3"/>
  <c r="AI65" i="3"/>
  <c r="AJ65" i="3"/>
  <c r="AK65" i="3"/>
  <c r="AL65" i="3"/>
  <c r="AM65" i="3"/>
  <c r="AN65" i="3"/>
  <c r="AO65" i="3"/>
  <c r="AP65" i="3"/>
  <c r="AQ65" i="3"/>
  <c r="AR65" i="3"/>
  <c r="AS65" i="3"/>
  <c r="AT65" i="3" a="1"/>
  <c r="AT65" i="3" s="1"/>
  <c r="AU65" i="3" a="1"/>
  <c r="AU65" i="3" s="1"/>
  <c r="AV65" i="3" a="1"/>
  <c r="AV65" i="3" s="1"/>
  <c r="AW65" i="3"/>
  <c r="AX65" i="3"/>
  <c r="AY65" i="3"/>
  <c r="AZ65" i="3"/>
  <c r="BA65" i="3"/>
  <c r="BB65" i="3"/>
  <c r="BC65" i="3" a="1"/>
  <c r="BC65" i="3" s="1"/>
  <c r="BD65" i="3" a="1"/>
  <c r="BD65" i="3" s="1"/>
  <c r="BF65" i="3"/>
  <c r="BG65" i="3"/>
  <c r="BH65" i="3"/>
  <c r="BI65" i="3"/>
  <c r="BJ65" i="3"/>
  <c r="BK65" i="3"/>
  <c r="BL65" i="3"/>
  <c r="BM65" i="3"/>
  <c r="BN65" i="3"/>
  <c r="BO65" i="3"/>
  <c r="BP65" i="3"/>
  <c r="BQ65" i="3"/>
  <c r="A66" i="3"/>
  <c r="B66" i="3"/>
  <c r="C66" i="3"/>
  <c r="D66" i="3"/>
  <c r="E66" i="3"/>
  <c r="F66" i="3"/>
  <c r="G66" i="3"/>
  <c r="H66" i="3"/>
  <c r="I66" i="3"/>
  <c r="J66" i="3"/>
  <c r="K66" i="3"/>
  <c r="L66" i="3"/>
  <c r="M66" i="3"/>
  <c r="N66" i="3"/>
  <c r="O66" i="3"/>
  <c r="P66" i="3"/>
  <c r="Q66" i="3"/>
  <c r="R66" i="3"/>
  <c r="S66" i="3"/>
  <c r="T66" i="3" a="1"/>
  <c r="T66" i="3" s="1"/>
  <c r="U66" i="3" a="1"/>
  <c r="U66" i="3" s="1"/>
  <c r="V66" i="3"/>
  <c r="W66" i="3" a="1"/>
  <c r="W66" i="3" s="1"/>
  <c r="X66" i="3" a="1"/>
  <c r="X66" i="3" s="1"/>
  <c r="Y66" i="3" a="1"/>
  <c r="Y66" i="3" s="1"/>
  <c r="Z66" i="3" a="1"/>
  <c r="Z66" i="3" s="1"/>
  <c r="AA66" i="3" a="1"/>
  <c r="AA66" i="3" s="1"/>
  <c r="AB66" i="3" a="1"/>
  <c r="AB66" i="3" s="1"/>
  <c r="AC66" i="3" a="1"/>
  <c r="AC66" i="3" s="1"/>
  <c r="AD66" i="3" a="1"/>
  <c r="AD66" i="3" s="1"/>
  <c r="AE66" i="3" a="1"/>
  <c r="AE66" i="3" s="1"/>
  <c r="AF66" i="3" a="1"/>
  <c r="AF66" i="3" s="1"/>
  <c r="AG66" i="3" a="1"/>
  <c r="AG66" i="3" s="1"/>
  <c r="AH66" i="3"/>
  <c r="AI66" i="3"/>
  <c r="AJ66" i="3"/>
  <c r="AK66" i="3"/>
  <c r="AL66" i="3"/>
  <c r="AM66" i="3"/>
  <c r="AN66" i="3"/>
  <c r="AO66" i="3"/>
  <c r="AP66" i="3"/>
  <c r="AQ66" i="3"/>
  <c r="AR66" i="3"/>
  <c r="AS66" i="3"/>
  <c r="AT66" i="3" a="1"/>
  <c r="AT66" i="3" s="1"/>
  <c r="AU66" i="3" a="1"/>
  <c r="AU66" i="3" s="1"/>
  <c r="AV66" i="3" a="1"/>
  <c r="AV66" i="3" s="1"/>
  <c r="AW66" i="3"/>
  <c r="AX66" i="3"/>
  <c r="AY66" i="3"/>
  <c r="AZ66" i="3"/>
  <c r="BA66" i="3"/>
  <c r="BB66" i="3"/>
  <c r="BC66" i="3" a="1"/>
  <c r="BC66" i="3" s="1"/>
  <c r="BD66" i="3" a="1"/>
  <c r="BD66" i="3" s="1"/>
  <c r="BF66" i="3"/>
  <c r="BG66" i="3"/>
  <c r="BH66" i="3"/>
  <c r="BI66" i="3"/>
  <c r="BJ66" i="3"/>
  <c r="BK66" i="3"/>
  <c r="BL66" i="3"/>
  <c r="BM66" i="3"/>
  <c r="BN66" i="3"/>
  <c r="BO66" i="3"/>
  <c r="BP66" i="3"/>
  <c r="BQ66" i="3"/>
  <c r="A67" i="3"/>
  <c r="B67" i="3"/>
  <c r="C67" i="3"/>
  <c r="D67" i="3"/>
  <c r="E67" i="3"/>
  <c r="F67" i="3"/>
  <c r="G67" i="3"/>
  <c r="H67" i="3"/>
  <c r="I67" i="3"/>
  <c r="J67" i="3"/>
  <c r="K67" i="3"/>
  <c r="L67" i="3"/>
  <c r="M67" i="3"/>
  <c r="N67" i="3"/>
  <c r="O67" i="3"/>
  <c r="P67" i="3"/>
  <c r="Q67" i="3"/>
  <c r="R67" i="3"/>
  <c r="S67" i="3"/>
  <c r="T67" i="3" a="1"/>
  <c r="T67" i="3" s="1"/>
  <c r="U67" i="3" a="1"/>
  <c r="U67" i="3" s="1"/>
  <c r="V67" i="3"/>
  <c r="W67" i="3" a="1"/>
  <c r="W67" i="3" s="1"/>
  <c r="X67" i="3" a="1"/>
  <c r="X67" i="3" s="1"/>
  <c r="Y67" i="3" a="1"/>
  <c r="Y67" i="3" s="1"/>
  <c r="Z67" i="3" a="1"/>
  <c r="Z67" i="3" s="1"/>
  <c r="AA67" i="3" a="1"/>
  <c r="AA67" i="3" s="1"/>
  <c r="AB67" i="3" a="1"/>
  <c r="AB67" i="3" s="1"/>
  <c r="AC67" i="3" a="1"/>
  <c r="AC67" i="3" s="1"/>
  <c r="AD67" i="3" a="1"/>
  <c r="AD67" i="3" s="1"/>
  <c r="AE67" i="3" a="1"/>
  <c r="AE67" i="3" s="1"/>
  <c r="AF67" i="3" a="1"/>
  <c r="AF67" i="3" s="1"/>
  <c r="AG67" i="3" a="1"/>
  <c r="AG67" i="3" s="1"/>
  <c r="AH67" i="3"/>
  <c r="AI67" i="3"/>
  <c r="AJ67" i="3"/>
  <c r="AK67" i="3"/>
  <c r="AL67" i="3"/>
  <c r="AM67" i="3"/>
  <c r="AN67" i="3"/>
  <c r="AO67" i="3"/>
  <c r="AP67" i="3"/>
  <c r="AQ67" i="3"/>
  <c r="AR67" i="3"/>
  <c r="AS67" i="3"/>
  <c r="AT67" i="3" a="1"/>
  <c r="AT67" i="3" s="1"/>
  <c r="AU67" i="3" a="1"/>
  <c r="AU67" i="3" s="1"/>
  <c r="AV67" i="3" a="1"/>
  <c r="AV67" i="3" s="1"/>
  <c r="AW67" i="3"/>
  <c r="AX67" i="3"/>
  <c r="AY67" i="3"/>
  <c r="AZ67" i="3"/>
  <c r="BA67" i="3"/>
  <c r="BB67" i="3"/>
  <c r="BC67" i="3" a="1"/>
  <c r="BC67" i="3" s="1"/>
  <c r="BD67" i="3" a="1"/>
  <c r="BD67" i="3" s="1"/>
  <c r="BF67" i="3"/>
  <c r="BG67" i="3"/>
  <c r="BH67" i="3"/>
  <c r="BI67" i="3"/>
  <c r="BJ67" i="3"/>
  <c r="BK67" i="3"/>
  <c r="BL67" i="3"/>
  <c r="BM67" i="3"/>
  <c r="BN67" i="3"/>
  <c r="BO67" i="3"/>
  <c r="BP67" i="3"/>
  <c r="BQ67" i="3"/>
  <c r="A68" i="3"/>
  <c r="B68" i="3"/>
  <c r="C68" i="3"/>
  <c r="D68" i="3"/>
  <c r="E68" i="3"/>
  <c r="F68" i="3"/>
  <c r="G68" i="3"/>
  <c r="H68" i="3"/>
  <c r="I68" i="3"/>
  <c r="J68" i="3"/>
  <c r="K68" i="3"/>
  <c r="L68" i="3"/>
  <c r="M68" i="3"/>
  <c r="N68" i="3"/>
  <c r="O68" i="3"/>
  <c r="P68" i="3"/>
  <c r="Q68" i="3"/>
  <c r="R68" i="3"/>
  <c r="S68" i="3"/>
  <c r="T68" i="3" a="1"/>
  <c r="T68" i="3" s="1"/>
  <c r="U68" i="3" a="1"/>
  <c r="U68" i="3" s="1"/>
  <c r="V68" i="3"/>
  <c r="W68" i="3" a="1"/>
  <c r="W68" i="3" s="1"/>
  <c r="X68" i="3" a="1"/>
  <c r="X68" i="3" s="1"/>
  <c r="Y68" i="3" a="1"/>
  <c r="Y68" i="3" s="1"/>
  <c r="Z68" i="3" a="1"/>
  <c r="Z68" i="3"/>
  <c r="AA68" i="3" a="1"/>
  <c r="AA68" i="3" s="1"/>
  <c r="AB68" i="3" a="1"/>
  <c r="AB68" i="3" s="1"/>
  <c r="AC68" i="3" a="1"/>
  <c r="AC68" i="3" s="1"/>
  <c r="AD68" i="3" a="1"/>
  <c r="AD68" i="3" s="1"/>
  <c r="AE68" i="3" a="1"/>
  <c r="AE68" i="3" s="1"/>
  <c r="AF68" i="3" a="1"/>
  <c r="AF68" i="3" s="1"/>
  <c r="AG68" i="3" a="1"/>
  <c r="AG68" i="3" s="1"/>
  <c r="AH68" i="3"/>
  <c r="AI68" i="3"/>
  <c r="AJ68" i="3"/>
  <c r="AK68" i="3"/>
  <c r="AL68" i="3"/>
  <c r="AM68" i="3"/>
  <c r="AN68" i="3"/>
  <c r="AO68" i="3"/>
  <c r="AP68" i="3"/>
  <c r="AQ68" i="3"/>
  <c r="AR68" i="3"/>
  <c r="AS68" i="3"/>
  <c r="AT68" i="3" a="1"/>
  <c r="AT68" i="3" s="1"/>
  <c r="AU68" i="3" a="1"/>
  <c r="AU68" i="3" s="1"/>
  <c r="AV68" i="3" a="1"/>
  <c r="AV68" i="3" s="1"/>
  <c r="AW68" i="3"/>
  <c r="AX68" i="3"/>
  <c r="AY68" i="3"/>
  <c r="AZ68" i="3"/>
  <c r="BA68" i="3"/>
  <c r="BB68" i="3"/>
  <c r="BC68" i="3" a="1"/>
  <c r="BC68" i="3" s="1"/>
  <c r="BD68" i="3" a="1"/>
  <c r="BD68" i="3"/>
  <c r="BF68" i="3"/>
  <c r="BG68" i="3"/>
  <c r="BH68" i="3"/>
  <c r="BI68" i="3"/>
  <c r="BJ68" i="3"/>
  <c r="BK68" i="3"/>
  <c r="BL68" i="3"/>
  <c r="BM68" i="3"/>
  <c r="BN68" i="3"/>
  <c r="BO68" i="3"/>
  <c r="BP68" i="3"/>
  <c r="BQ68" i="3"/>
  <c r="A69" i="3"/>
  <c r="B69" i="3"/>
  <c r="C69" i="3"/>
  <c r="D69" i="3"/>
  <c r="E69" i="3"/>
  <c r="F69" i="3"/>
  <c r="G69" i="3"/>
  <c r="H69" i="3"/>
  <c r="I69" i="3"/>
  <c r="J69" i="3"/>
  <c r="K69" i="3"/>
  <c r="L69" i="3"/>
  <c r="M69" i="3"/>
  <c r="N69" i="3"/>
  <c r="O69" i="3"/>
  <c r="P69" i="3"/>
  <c r="Q69" i="3"/>
  <c r="R69" i="3"/>
  <c r="S69" i="3"/>
  <c r="T69" i="3" a="1"/>
  <c r="T69" i="3" s="1"/>
  <c r="U69" i="3" a="1"/>
  <c r="U69" i="3" s="1"/>
  <c r="V69" i="3"/>
  <c r="W69" i="3" a="1"/>
  <c r="W69" i="3" s="1"/>
  <c r="X69" i="3" a="1"/>
  <c r="X69" i="3" s="1"/>
  <c r="Y69" i="3" a="1"/>
  <c r="Y69" i="3" s="1"/>
  <c r="Z69" i="3" a="1"/>
  <c r="Z69" i="3" s="1"/>
  <c r="AA69" i="3" a="1"/>
  <c r="AA69" i="3" s="1"/>
  <c r="AB69" i="3" a="1"/>
  <c r="AB69" i="3" s="1"/>
  <c r="AC69" i="3" a="1"/>
  <c r="AC69" i="3" s="1"/>
  <c r="AD69" i="3" a="1"/>
  <c r="AD69" i="3" s="1"/>
  <c r="AE69" i="3" a="1"/>
  <c r="AE69" i="3" s="1"/>
  <c r="AF69" i="3" a="1"/>
  <c r="AF69" i="3" s="1"/>
  <c r="AG69" i="3" a="1"/>
  <c r="AG69" i="3" s="1"/>
  <c r="AH69" i="3"/>
  <c r="AI69" i="3"/>
  <c r="AJ69" i="3"/>
  <c r="AK69" i="3"/>
  <c r="AL69" i="3"/>
  <c r="AM69" i="3"/>
  <c r="AN69" i="3"/>
  <c r="AO69" i="3"/>
  <c r="AP69" i="3"/>
  <c r="AQ69" i="3"/>
  <c r="AR69" i="3"/>
  <c r="AS69" i="3"/>
  <c r="AT69" i="3" a="1"/>
  <c r="AT69" i="3" s="1"/>
  <c r="AU69" i="3" a="1"/>
  <c r="AU69" i="3"/>
  <c r="AV69" i="3" a="1"/>
  <c r="AV69" i="3" s="1"/>
  <c r="AW69" i="3"/>
  <c r="AX69" i="3"/>
  <c r="AY69" i="3"/>
  <c r="AZ69" i="3"/>
  <c r="BA69" i="3"/>
  <c r="BB69" i="3"/>
  <c r="BC69" i="3" a="1"/>
  <c r="BC69" i="3" s="1"/>
  <c r="BD69" i="3" a="1"/>
  <c r="BD69" i="3" s="1"/>
  <c r="BF69" i="3"/>
  <c r="BG69" i="3"/>
  <c r="BH69" i="3"/>
  <c r="BI69" i="3"/>
  <c r="BJ69" i="3"/>
  <c r="BK69" i="3"/>
  <c r="BL69" i="3"/>
  <c r="BM69" i="3"/>
  <c r="BN69" i="3"/>
  <c r="BO69" i="3"/>
  <c r="BP69" i="3"/>
  <c r="BQ69" i="3"/>
  <c r="A70" i="3"/>
  <c r="B70" i="3"/>
  <c r="C70" i="3"/>
  <c r="D70" i="3"/>
  <c r="E70" i="3"/>
  <c r="F70" i="3"/>
  <c r="G70" i="3"/>
  <c r="H70" i="3"/>
  <c r="I70" i="3"/>
  <c r="J70" i="3"/>
  <c r="K70" i="3"/>
  <c r="L70" i="3"/>
  <c r="M70" i="3"/>
  <c r="N70" i="3"/>
  <c r="O70" i="3"/>
  <c r="P70" i="3"/>
  <c r="Q70" i="3"/>
  <c r="R70" i="3"/>
  <c r="S70" i="3"/>
  <c r="T70" i="3" a="1"/>
  <c r="T70" i="3" s="1"/>
  <c r="U70" i="3" a="1"/>
  <c r="U70" i="3" s="1"/>
  <c r="V70" i="3"/>
  <c r="W70" i="3" a="1"/>
  <c r="W70" i="3" s="1"/>
  <c r="X70" i="3" a="1"/>
  <c r="X70" i="3" s="1"/>
  <c r="Y70" i="3" a="1"/>
  <c r="Y70" i="3" s="1"/>
  <c r="Z70" i="3" a="1"/>
  <c r="Z70" i="3" s="1"/>
  <c r="AA70" i="3" a="1"/>
  <c r="AA70" i="3" s="1"/>
  <c r="AB70" i="3" a="1"/>
  <c r="AB70" i="3"/>
  <c r="AC70" i="3" a="1"/>
  <c r="AC70" i="3" s="1"/>
  <c r="AD70" i="3" a="1"/>
  <c r="AD70" i="3" s="1"/>
  <c r="AE70" i="3" a="1"/>
  <c r="AE70" i="3" s="1"/>
  <c r="AF70" i="3" a="1"/>
  <c r="AF70" i="3" s="1"/>
  <c r="AG70" i="3" a="1"/>
  <c r="AG70" i="3" s="1"/>
  <c r="AH70" i="3"/>
  <c r="AI70" i="3"/>
  <c r="AJ70" i="3"/>
  <c r="AK70" i="3"/>
  <c r="AL70" i="3"/>
  <c r="AM70" i="3"/>
  <c r="AN70" i="3"/>
  <c r="AO70" i="3"/>
  <c r="AP70" i="3"/>
  <c r="AQ70" i="3"/>
  <c r="AR70" i="3"/>
  <c r="AS70" i="3"/>
  <c r="AT70" i="3" a="1"/>
  <c r="AT70" i="3" s="1"/>
  <c r="AU70" i="3" a="1"/>
  <c r="AU70" i="3" s="1"/>
  <c r="AV70" i="3" a="1"/>
  <c r="AV70" i="3" s="1"/>
  <c r="AW70" i="3"/>
  <c r="AX70" i="3"/>
  <c r="AY70" i="3"/>
  <c r="AZ70" i="3"/>
  <c r="BA70" i="3"/>
  <c r="BB70" i="3"/>
  <c r="BC70" i="3" a="1"/>
  <c r="BC70" i="3" s="1"/>
  <c r="BD70" i="3" a="1"/>
  <c r="BD70" i="3" s="1"/>
  <c r="BF70" i="3"/>
  <c r="BG70" i="3"/>
  <c r="BH70" i="3"/>
  <c r="BI70" i="3"/>
  <c r="BJ70" i="3"/>
  <c r="BK70" i="3"/>
  <c r="BL70" i="3"/>
  <c r="BM70" i="3"/>
  <c r="BN70" i="3"/>
  <c r="BO70" i="3"/>
  <c r="BP70" i="3"/>
  <c r="BQ70" i="3"/>
  <c r="A71" i="3"/>
  <c r="B71" i="3"/>
  <c r="C71" i="3"/>
  <c r="D71" i="3"/>
  <c r="E71" i="3"/>
  <c r="F71" i="3"/>
  <c r="G71" i="3"/>
  <c r="H71" i="3"/>
  <c r="I71" i="3"/>
  <c r="J71" i="3"/>
  <c r="K71" i="3"/>
  <c r="L71" i="3"/>
  <c r="M71" i="3"/>
  <c r="N71" i="3"/>
  <c r="O71" i="3"/>
  <c r="P71" i="3"/>
  <c r="Q71" i="3"/>
  <c r="R71" i="3"/>
  <c r="S71" i="3"/>
  <c r="T71" i="3" a="1"/>
  <c r="T71" i="3" s="1"/>
  <c r="U71" i="3" a="1"/>
  <c r="U71" i="3"/>
  <c r="V71" i="3"/>
  <c r="W71" i="3" a="1"/>
  <c r="W71" i="3" s="1"/>
  <c r="X71" i="3" a="1"/>
  <c r="X71" i="3" s="1"/>
  <c r="Y71" i="3" a="1"/>
  <c r="Y71" i="3"/>
  <c r="Z71" i="3" a="1"/>
  <c r="Z71" i="3" s="1"/>
  <c r="AA71" i="3" a="1"/>
  <c r="AA71" i="3" s="1"/>
  <c r="AB71" i="3" a="1"/>
  <c r="AB71" i="3" s="1"/>
  <c r="AC71" i="3" a="1"/>
  <c r="AC71" i="3" s="1"/>
  <c r="AD71" i="3" a="1"/>
  <c r="AD71" i="3" s="1"/>
  <c r="AE71" i="3" a="1"/>
  <c r="AE71" i="3" s="1"/>
  <c r="AF71" i="3" a="1"/>
  <c r="AF71" i="3" s="1"/>
  <c r="AG71" i="3" a="1"/>
  <c r="AG71" i="3" s="1"/>
  <c r="AH71" i="3"/>
  <c r="AI71" i="3"/>
  <c r="AJ71" i="3"/>
  <c r="AK71" i="3"/>
  <c r="AL71" i="3"/>
  <c r="AM71" i="3"/>
  <c r="AN71" i="3"/>
  <c r="AO71" i="3"/>
  <c r="AP71" i="3"/>
  <c r="AQ71" i="3"/>
  <c r="AR71" i="3"/>
  <c r="AS71" i="3"/>
  <c r="AT71" i="3" a="1"/>
  <c r="AT71" i="3" s="1"/>
  <c r="AU71" i="3" a="1"/>
  <c r="AU71" i="3" s="1"/>
  <c r="AV71" i="3" a="1"/>
  <c r="AV71" i="3" s="1"/>
  <c r="AW71" i="3"/>
  <c r="AX71" i="3"/>
  <c r="AY71" i="3"/>
  <c r="AZ71" i="3"/>
  <c r="BA71" i="3"/>
  <c r="BB71" i="3"/>
  <c r="BC71" i="3" a="1"/>
  <c r="BC71" i="3" s="1"/>
  <c r="BD71" i="3" a="1"/>
  <c r="BD71" i="3" s="1"/>
  <c r="BF71" i="3"/>
  <c r="BG71" i="3"/>
  <c r="BH71" i="3"/>
  <c r="BI71" i="3"/>
  <c r="BJ71" i="3"/>
  <c r="BK71" i="3"/>
  <c r="BL71" i="3"/>
  <c r="BM71" i="3"/>
  <c r="BN71" i="3"/>
  <c r="BO71" i="3"/>
  <c r="BP71" i="3"/>
  <c r="BQ71" i="3"/>
  <c r="A72" i="3"/>
  <c r="B72" i="3"/>
  <c r="C72" i="3"/>
  <c r="D72" i="3"/>
  <c r="E72" i="3"/>
  <c r="F72" i="3"/>
  <c r="G72" i="3"/>
  <c r="H72" i="3"/>
  <c r="I72" i="3"/>
  <c r="J72" i="3"/>
  <c r="K72" i="3"/>
  <c r="L72" i="3"/>
  <c r="M72" i="3"/>
  <c r="N72" i="3"/>
  <c r="O72" i="3"/>
  <c r="P72" i="3"/>
  <c r="Q72" i="3"/>
  <c r="R72" i="3"/>
  <c r="S72" i="3"/>
  <c r="T72" i="3" a="1"/>
  <c r="T72" i="3" s="1"/>
  <c r="U72" i="3" a="1"/>
  <c r="U72" i="3" s="1"/>
  <c r="V72" i="3"/>
  <c r="W72" i="3" a="1"/>
  <c r="W72" i="3" s="1"/>
  <c r="X72" i="3" a="1"/>
  <c r="X72" i="3" s="1"/>
  <c r="Y72" i="3" a="1"/>
  <c r="Y72" i="3" s="1"/>
  <c r="Z72" i="3" a="1"/>
  <c r="Z72" i="3" s="1"/>
  <c r="AA72" i="3" a="1"/>
  <c r="AA72" i="3" s="1"/>
  <c r="AB72" i="3" a="1"/>
  <c r="AB72" i="3" s="1"/>
  <c r="AC72" i="3" a="1"/>
  <c r="AC72" i="3" s="1"/>
  <c r="AD72" i="3" a="1"/>
  <c r="AD72" i="3" s="1"/>
  <c r="AE72" i="3" a="1"/>
  <c r="AE72" i="3" s="1"/>
  <c r="AF72" i="3" a="1"/>
  <c r="AF72" i="3" s="1"/>
  <c r="AG72" i="3" a="1"/>
  <c r="AG72" i="3" s="1"/>
  <c r="AH72" i="3"/>
  <c r="AI72" i="3"/>
  <c r="AJ72" i="3"/>
  <c r="AK72" i="3"/>
  <c r="AL72" i="3"/>
  <c r="AM72" i="3"/>
  <c r="AN72" i="3"/>
  <c r="AO72" i="3"/>
  <c r="AP72" i="3"/>
  <c r="AQ72" i="3"/>
  <c r="AR72" i="3"/>
  <c r="AS72" i="3"/>
  <c r="AT72" i="3" a="1"/>
  <c r="AT72" i="3" s="1"/>
  <c r="AU72" i="3" a="1"/>
  <c r="AU72" i="3" s="1"/>
  <c r="AV72" i="3" a="1"/>
  <c r="AV72" i="3" s="1"/>
  <c r="AW72" i="3"/>
  <c r="AX72" i="3"/>
  <c r="AY72" i="3"/>
  <c r="AZ72" i="3"/>
  <c r="BA72" i="3"/>
  <c r="BB72" i="3"/>
  <c r="BC72" i="3" a="1"/>
  <c r="BC72" i="3" s="1"/>
  <c r="BD72" i="3" a="1"/>
  <c r="BD72" i="3" s="1"/>
  <c r="BF72" i="3"/>
  <c r="BG72" i="3"/>
  <c r="BH72" i="3"/>
  <c r="BI72" i="3"/>
  <c r="BJ72" i="3"/>
  <c r="BK72" i="3"/>
  <c r="BL72" i="3"/>
  <c r="BM72" i="3"/>
  <c r="BN72" i="3"/>
  <c r="BO72" i="3"/>
  <c r="BP72" i="3"/>
  <c r="BQ72" i="3"/>
  <c r="A73" i="3"/>
  <c r="B73" i="3"/>
  <c r="C73" i="3"/>
  <c r="D73" i="3"/>
  <c r="E73" i="3"/>
  <c r="F73" i="3"/>
  <c r="G73" i="3"/>
  <c r="H73" i="3"/>
  <c r="I73" i="3"/>
  <c r="J73" i="3"/>
  <c r="K73" i="3"/>
  <c r="L73" i="3"/>
  <c r="M73" i="3"/>
  <c r="N73" i="3"/>
  <c r="O73" i="3"/>
  <c r="P73" i="3"/>
  <c r="Q73" i="3"/>
  <c r="R73" i="3"/>
  <c r="S73" i="3"/>
  <c r="T73" i="3" a="1"/>
  <c r="T73" i="3" s="1"/>
  <c r="U73" i="3" a="1"/>
  <c r="U73" i="3" s="1"/>
  <c r="V73" i="3"/>
  <c r="W73" i="3" a="1"/>
  <c r="W73" i="3" s="1"/>
  <c r="X73" i="3" a="1"/>
  <c r="X73" i="3" s="1"/>
  <c r="Y73" i="3" a="1"/>
  <c r="Y73" i="3" s="1"/>
  <c r="Z73" i="3" a="1"/>
  <c r="Z73" i="3"/>
  <c r="AA73" i="3" a="1"/>
  <c r="AA73" i="3" s="1"/>
  <c r="AB73" i="3" a="1"/>
  <c r="AB73" i="3" s="1"/>
  <c r="AC73" i="3" a="1"/>
  <c r="AC73" i="3" s="1"/>
  <c r="AD73" i="3" a="1"/>
  <c r="AD73" i="3"/>
  <c r="AE73" i="3" a="1"/>
  <c r="AE73" i="3"/>
  <c r="AF73" i="3" a="1"/>
  <c r="AF73" i="3" s="1"/>
  <c r="AG73" i="3" a="1"/>
  <c r="AG73" i="3" s="1"/>
  <c r="AH73" i="3"/>
  <c r="AI73" i="3"/>
  <c r="AJ73" i="3"/>
  <c r="AK73" i="3"/>
  <c r="AL73" i="3"/>
  <c r="AM73" i="3"/>
  <c r="AN73" i="3"/>
  <c r="AO73" i="3"/>
  <c r="AP73" i="3"/>
  <c r="AQ73" i="3"/>
  <c r="AR73" i="3"/>
  <c r="AS73" i="3"/>
  <c r="AT73" i="3" a="1"/>
  <c r="AT73" i="3" s="1"/>
  <c r="AU73" i="3" a="1"/>
  <c r="AU73" i="3" s="1"/>
  <c r="AV73" i="3" a="1"/>
  <c r="AV73" i="3"/>
  <c r="AW73" i="3"/>
  <c r="AX73" i="3"/>
  <c r="AY73" i="3"/>
  <c r="AZ73" i="3"/>
  <c r="BA73" i="3"/>
  <c r="BB73" i="3"/>
  <c r="BC73" i="3" a="1"/>
  <c r="BC73" i="3"/>
  <c r="BD73" i="3" a="1"/>
  <c r="BD73" i="3" s="1"/>
  <c r="BF73" i="3"/>
  <c r="BG73" i="3"/>
  <c r="BH73" i="3"/>
  <c r="BI73" i="3"/>
  <c r="BJ73" i="3"/>
  <c r="BK73" i="3"/>
  <c r="BL73" i="3"/>
  <c r="BM73" i="3"/>
  <c r="BN73" i="3"/>
  <c r="BO73" i="3"/>
  <c r="BP73" i="3"/>
  <c r="BQ73" i="3"/>
  <c r="A74" i="3"/>
  <c r="B74" i="3"/>
  <c r="C74" i="3"/>
  <c r="D74" i="3"/>
  <c r="E74" i="3"/>
  <c r="F74" i="3"/>
  <c r="G74" i="3"/>
  <c r="H74" i="3"/>
  <c r="I74" i="3"/>
  <c r="J74" i="3"/>
  <c r="K74" i="3"/>
  <c r="L74" i="3"/>
  <c r="M74" i="3"/>
  <c r="N74" i="3"/>
  <c r="O74" i="3"/>
  <c r="P74" i="3"/>
  <c r="Q74" i="3"/>
  <c r="R74" i="3"/>
  <c r="S74" i="3"/>
  <c r="T74" i="3" a="1"/>
  <c r="T74" i="3" s="1"/>
  <c r="U74" i="3" a="1"/>
  <c r="U74" i="3" s="1"/>
  <c r="V74" i="3"/>
  <c r="W74" i="3" a="1"/>
  <c r="W74" i="3" s="1"/>
  <c r="X74" i="3" a="1"/>
  <c r="X74" i="3" s="1"/>
  <c r="Y74" i="3" a="1"/>
  <c r="Y74" i="3" s="1"/>
  <c r="Z74" i="3" a="1"/>
  <c r="Z74" i="3" s="1"/>
  <c r="AA74" i="3" a="1"/>
  <c r="AA74" i="3" s="1"/>
  <c r="AB74" i="3" a="1"/>
  <c r="AB74" i="3" s="1"/>
  <c r="AC74" i="3" a="1"/>
  <c r="AC74" i="3" s="1"/>
  <c r="AD74" i="3" a="1"/>
  <c r="AD74" i="3" s="1"/>
  <c r="AE74" i="3" a="1"/>
  <c r="AE74" i="3" s="1"/>
  <c r="AF74" i="3" a="1"/>
  <c r="AF74" i="3"/>
  <c r="AG74" i="3" a="1"/>
  <c r="AG74" i="3" s="1"/>
  <c r="AH74" i="3"/>
  <c r="AI74" i="3"/>
  <c r="AJ74" i="3"/>
  <c r="AK74" i="3"/>
  <c r="AL74" i="3"/>
  <c r="AM74" i="3"/>
  <c r="AN74" i="3"/>
  <c r="AO74" i="3"/>
  <c r="AP74" i="3"/>
  <c r="AQ74" i="3"/>
  <c r="AR74" i="3"/>
  <c r="AS74" i="3"/>
  <c r="AT74" i="3" a="1"/>
  <c r="AT74" i="3" s="1"/>
  <c r="AU74" i="3" a="1"/>
  <c r="AU74" i="3" s="1"/>
  <c r="AV74" i="3" a="1"/>
  <c r="AV74" i="3" s="1"/>
  <c r="AW74" i="3"/>
  <c r="AX74" i="3"/>
  <c r="AY74" i="3"/>
  <c r="AZ74" i="3"/>
  <c r="BA74" i="3"/>
  <c r="BB74" i="3"/>
  <c r="BC74" i="3" a="1"/>
  <c r="BC74" i="3" s="1"/>
  <c r="BD74" i="3" a="1"/>
  <c r="BD74" i="3" s="1"/>
  <c r="BF74" i="3"/>
  <c r="BG74" i="3"/>
  <c r="BH74" i="3"/>
  <c r="BI74" i="3"/>
  <c r="BJ74" i="3"/>
  <c r="BK74" i="3"/>
  <c r="BL74" i="3"/>
  <c r="BM74" i="3"/>
  <c r="BN74" i="3"/>
  <c r="BO74" i="3"/>
  <c r="BP74" i="3"/>
  <c r="BQ74" i="3"/>
  <c r="A75" i="3"/>
  <c r="B75" i="3"/>
  <c r="C75" i="3"/>
  <c r="D75" i="3"/>
  <c r="E75" i="3"/>
  <c r="F75" i="3"/>
  <c r="G75" i="3"/>
  <c r="H75" i="3"/>
  <c r="I75" i="3"/>
  <c r="J75" i="3"/>
  <c r="K75" i="3"/>
  <c r="L75" i="3"/>
  <c r="M75" i="3"/>
  <c r="N75" i="3"/>
  <c r="O75" i="3"/>
  <c r="P75" i="3"/>
  <c r="Q75" i="3"/>
  <c r="R75" i="3"/>
  <c r="S75" i="3"/>
  <c r="T75" i="3" a="1"/>
  <c r="T75" i="3" s="1"/>
  <c r="U75" i="3" a="1"/>
  <c r="U75" i="3" s="1"/>
  <c r="V75" i="3"/>
  <c r="W75" i="3" a="1"/>
  <c r="W75" i="3" s="1"/>
  <c r="X75" i="3" a="1"/>
  <c r="X75" i="3" s="1"/>
  <c r="Y75" i="3" a="1"/>
  <c r="Y75" i="3" s="1"/>
  <c r="Z75" i="3" a="1"/>
  <c r="Z75" i="3" s="1"/>
  <c r="AA75" i="3" a="1"/>
  <c r="AA75" i="3" s="1"/>
  <c r="AB75" i="3" a="1"/>
  <c r="AB75" i="3" s="1"/>
  <c r="AC75" i="3" a="1"/>
  <c r="AC75" i="3" s="1"/>
  <c r="AD75" i="3" a="1"/>
  <c r="AD75" i="3" s="1"/>
  <c r="AE75" i="3" a="1"/>
  <c r="AE75" i="3"/>
  <c r="AF75" i="3" a="1"/>
  <c r="AF75" i="3" s="1"/>
  <c r="AG75" i="3" a="1"/>
  <c r="AG75" i="3" s="1"/>
  <c r="AH75" i="3"/>
  <c r="AI75" i="3"/>
  <c r="AJ75" i="3"/>
  <c r="AK75" i="3"/>
  <c r="AL75" i="3"/>
  <c r="AM75" i="3"/>
  <c r="AN75" i="3"/>
  <c r="AO75" i="3"/>
  <c r="AP75" i="3"/>
  <c r="AQ75" i="3"/>
  <c r="AR75" i="3"/>
  <c r="AS75" i="3"/>
  <c r="AT75" i="3" a="1"/>
  <c r="AT75" i="3" s="1"/>
  <c r="AU75" i="3" a="1"/>
  <c r="AU75" i="3" s="1"/>
  <c r="AV75" i="3" a="1"/>
  <c r="AV75" i="3" s="1"/>
  <c r="AW75" i="3"/>
  <c r="AX75" i="3"/>
  <c r="AY75" i="3"/>
  <c r="AZ75" i="3"/>
  <c r="BA75" i="3"/>
  <c r="BB75" i="3"/>
  <c r="BC75" i="3" a="1"/>
  <c r="BC75" i="3" s="1"/>
  <c r="BD75" i="3" a="1"/>
  <c r="BD75" i="3" s="1"/>
  <c r="BF75" i="3"/>
  <c r="BG75" i="3"/>
  <c r="BH75" i="3"/>
  <c r="BI75" i="3"/>
  <c r="BJ75" i="3"/>
  <c r="BK75" i="3"/>
  <c r="BL75" i="3"/>
  <c r="BM75" i="3"/>
  <c r="BN75" i="3"/>
  <c r="BO75" i="3"/>
  <c r="BP75" i="3"/>
  <c r="BQ75" i="3"/>
  <c r="A76" i="3"/>
  <c r="B76" i="3"/>
  <c r="C76" i="3"/>
  <c r="D76" i="3"/>
  <c r="E76" i="3"/>
  <c r="F76" i="3"/>
  <c r="G76" i="3"/>
  <c r="H76" i="3"/>
  <c r="I76" i="3"/>
  <c r="J76" i="3"/>
  <c r="K76" i="3"/>
  <c r="L76" i="3"/>
  <c r="M76" i="3"/>
  <c r="N76" i="3"/>
  <c r="O76" i="3"/>
  <c r="P76" i="3"/>
  <c r="Q76" i="3"/>
  <c r="R76" i="3"/>
  <c r="S76" i="3"/>
  <c r="T76" i="3" a="1"/>
  <c r="T76" i="3" s="1"/>
  <c r="U76" i="3" a="1"/>
  <c r="U76" i="3" s="1"/>
  <c r="V76" i="3"/>
  <c r="W76" i="3" a="1"/>
  <c r="W76" i="3" s="1"/>
  <c r="X76" i="3" a="1"/>
  <c r="X76" i="3" s="1"/>
  <c r="Y76" i="3" a="1"/>
  <c r="Y76" i="3" s="1"/>
  <c r="Z76" i="3" a="1"/>
  <c r="Z76" i="3" s="1"/>
  <c r="AA76" i="3" a="1"/>
  <c r="AA76" i="3"/>
  <c r="AB76" i="3" a="1"/>
  <c r="AB76" i="3" s="1"/>
  <c r="AC76" i="3" a="1"/>
  <c r="AC76" i="3" s="1"/>
  <c r="AD76" i="3" a="1"/>
  <c r="AD76" i="3" s="1"/>
  <c r="AE76" i="3" a="1"/>
  <c r="AE76" i="3" s="1"/>
  <c r="AF76" i="3" a="1"/>
  <c r="AF76" i="3" s="1"/>
  <c r="AG76" i="3" a="1"/>
  <c r="AG76" i="3" s="1"/>
  <c r="AH76" i="3"/>
  <c r="AI76" i="3"/>
  <c r="AJ76" i="3"/>
  <c r="AK76" i="3"/>
  <c r="AL76" i="3"/>
  <c r="AM76" i="3"/>
  <c r="AN76" i="3"/>
  <c r="AO76" i="3"/>
  <c r="AP76" i="3"/>
  <c r="AQ76" i="3"/>
  <c r="AR76" i="3"/>
  <c r="AS76" i="3"/>
  <c r="AT76" i="3" a="1"/>
  <c r="AT76" i="3"/>
  <c r="AU76" i="3" a="1"/>
  <c r="AU76" i="3" s="1"/>
  <c r="AV76" i="3" a="1"/>
  <c r="AV76" i="3" s="1"/>
  <c r="AW76" i="3"/>
  <c r="AX76" i="3"/>
  <c r="AY76" i="3"/>
  <c r="AZ76" i="3"/>
  <c r="BA76" i="3"/>
  <c r="BB76" i="3"/>
  <c r="BC76" i="3" a="1"/>
  <c r="BC76" i="3" s="1"/>
  <c r="BD76" i="3" a="1"/>
  <c r="BD76" i="3" s="1"/>
  <c r="BF76" i="3"/>
  <c r="BG76" i="3"/>
  <c r="BH76" i="3"/>
  <c r="BI76" i="3"/>
  <c r="BJ76" i="3"/>
  <c r="BK76" i="3"/>
  <c r="BL76" i="3"/>
  <c r="BM76" i="3"/>
  <c r="BN76" i="3"/>
  <c r="BO76" i="3"/>
  <c r="BP76" i="3"/>
  <c r="BQ76" i="3"/>
  <c r="A77" i="3"/>
  <c r="B77" i="3"/>
  <c r="C77" i="3"/>
  <c r="D77" i="3"/>
  <c r="E77" i="3"/>
  <c r="F77" i="3"/>
  <c r="G77" i="3"/>
  <c r="H77" i="3"/>
  <c r="I77" i="3"/>
  <c r="J77" i="3"/>
  <c r="K77" i="3"/>
  <c r="L77" i="3"/>
  <c r="M77" i="3"/>
  <c r="N77" i="3"/>
  <c r="O77" i="3"/>
  <c r="P77" i="3"/>
  <c r="Q77" i="3"/>
  <c r="R77" i="3"/>
  <c r="S77" i="3"/>
  <c r="T77" i="3" a="1"/>
  <c r="T77" i="3" s="1"/>
  <c r="U77" i="3" a="1"/>
  <c r="U77" i="3" s="1"/>
  <c r="V77" i="3"/>
  <c r="W77" i="3" a="1"/>
  <c r="W77" i="3" s="1"/>
  <c r="X77" i="3" a="1"/>
  <c r="X77" i="3" s="1"/>
  <c r="Y77" i="3" a="1"/>
  <c r="Y77" i="3" s="1"/>
  <c r="Z77" i="3" a="1"/>
  <c r="Z77" i="3" s="1"/>
  <c r="AA77" i="3" a="1"/>
  <c r="AA77" i="3" s="1"/>
  <c r="AB77" i="3" a="1"/>
  <c r="AB77" i="3" s="1"/>
  <c r="AC77" i="3" a="1"/>
  <c r="AC77" i="3"/>
  <c r="AD77" i="3" a="1"/>
  <c r="AD77" i="3" s="1"/>
  <c r="AE77" i="3" a="1"/>
  <c r="AE77" i="3" s="1"/>
  <c r="AF77" i="3" a="1"/>
  <c r="AF77" i="3" s="1"/>
  <c r="AG77" i="3" a="1"/>
  <c r="AG77" i="3" s="1"/>
  <c r="AH77" i="3"/>
  <c r="AI77" i="3"/>
  <c r="AJ77" i="3"/>
  <c r="AK77" i="3"/>
  <c r="AL77" i="3"/>
  <c r="AM77" i="3"/>
  <c r="AN77" i="3"/>
  <c r="AO77" i="3"/>
  <c r="AP77" i="3"/>
  <c r="AQ77" i="3"/>
  <c r="AR77" i="3"/>
  <c r="AS77" i="3"/>
  <c r="AT77" i="3" a="1"/>
  <c r="AT77" i="3" s="1"/>
  <c r="AU77" i="3" a="1"/>
  <c r="AU77" i="3" s="1"/>
  <c r="AV77" i="3" a="1"/>
  <c r="AV77" i="3"/>
  <c r="AW77" i="3"/>
  <c r="AX77" i="3"/>
  <c r="AY77" i="3"/>
  <c r="AZ77" i="3"/>
  <c r="BA77" i="3"/>
  <c r="BB77" i="3"/>
  <c r="BC77" i="3" a="1"/>
  <c r="BC77" i="3"/>
  <c r="BD77" i="3" a="1"/>
  <c r="BD77" i="3" s="1"/>
  <c r="BF77" i="3"/>
  <c r="BG77" i="3"/>
  <c r="BH77" i="3"/>
  <c r="BI77" i="3"/>
  <c r="BJ77" i="3"/>
  <c r="BK77" i="3"/>
  <c r="BL77" i="3"/>
  <c r="BM77" i="3"/>
  <c r="BN77" i="3"/>
  <c r="BO77" i="3"/>
  <c r="BP77" i="3"/>
  <c r="BQ77" i="3"/>
  <c r="A78" i="3"/>
  <c r="B78" i="3"/>
  <c r="C78" i="3"/>
  <c r="D78" i="3"/>
  <c r="E78" i="3"/>
  <c r="F78" i="3"/>
  <c r="G78" i="3"/>
  <c r="H78" i="3"/>
  <c r="I78" i="3"/>
  <c r="J78" i="3"/>
  <c r="K78" i="3"/>
  <c r="L78" i="3"/>
  <c r="M78" i="3"/>
  <c r="N78" i="3"/>
  <c r="O78" i="3"/>
  <c r="P78" i="3"/>
  <c r="Q78" i="3"/>
  <c r="R78" i="3"/>
  <c r="S78" i="3"/>
  <c r="T78" i="3" a="1"/>
  <c r="T78" i="3" s="1"/>
  <c r="U78" i="3" a="1"/>
  <c r="U78" i="3" s="1"/>
  <c r="V78" i="3"/>
  <c r="W78" i="3" a="1"/>
  <c r="W78" i="3" s="1"/>
  <c r="X78" i="3" a="1"/>
  <c r="X78" i="3" s="1"/>
  <c r="Y78" i="3" a="1"/>
  <c r="Y78" i="3" s="1"/>
  <c r="Z78" i="3" a="1"/>
  <c r="Z78" i="3" s="1"/>
  <c r="AA78" i="3" a="1"/>
  <c r="AA78" i="3" s="1"/>
  <c r="AB78" i="3" a="1"/>
  <c r="AB78" i="3" s="1"/>
  <c r="AC78" i="3" a="1"/>
  <c r="AC78" i="3"/>
  <c r="AD78" i="3" a="1"/>
  <c r="AD78" i="3"/>
  <c r="AE78" i="3" a="1"/>
  <c r="AE78" i="3" s="1"/>
  <c r="AF78" i="3" a="1"/>
  <c r="AF78" i="3" s="1"/>
  <c r="AG78" i="3" a="1"/>
  <c r="AG78" i="3" s="1"/>
  <c r="AH78" i="3"/>
  <c r="AI78" i="3"/>
  <c r="AJ78" i="3"/>
  <c r="AK78" i="3"/>
  <c r="AL78" i="3"/>
  <c r="AM78" i="3"/>
  <c r="AN78" i="3"/>
  <c r="AO78" i="3"/>
  <c r="AP78" i="3"/>
  <c r="AQ78" i="3"/>
  <c r="AR78" i="3"/>
  <c r="AS78" i="3"/>
  <c r="AT78" i="3" a="1"/>
  <c r="AT78" i="3" s="1"/>
  <c r="AU78" i="3" a="1"/>
  <c r="AU78" i="3" s="1"/>
  <c r="AV78" i="3" a="1"/>
  <c r="AV78" i="3" s="1"/>
  <c r="AW78" i="3"/>
  <c r="AX78" i="3"/>
  <c r="AY78" i="3"/>
  <c r="AZ78" i="3"/>
  <c r="BA78" i="3"/>
  <c r="BB78" i="3"/>
  <c r="BC78" i="3" a="1"/>
  <c r="BC78" i="3" s="1"/>
  <c r="BD78" i="3" a="1"/>
  <c r="BD78" i="3" s="1"/>
  <c r="BF78" i="3"/>
  <c r="BG78" i="3"/>
  <c r="BH78" i="3"/>
  <c r="BI78" i="3"/>
  <c r="BJ78" i="3"/>
  <c r="BK78" i="3"/>
  <c r="BL78" i="3"/>
  <c r="BM78" i="3"/>
  <c r="BN78" i="3"/>
  <c r="BO78" i="3"/>
  <c r="BP78" i="3"/>
  <c r="BQ78" i="3"/>
  <c r="A79" i="3"/>
  <c r="B79" i="3"/>
  <c r="C79" i="3"/>
  <c r="D79" i="3"/>
  <c r="E79" i="3"/>
  <c r="F79" i="3"/>
  <c r="G79" i="3"/>
  <c r="H79" i="3"/>
  <c r="I79" i="3"/>
  <c r="J79" i="3"/>
  <c r="K79" i="3"/>
  <c r="L79" i="3"/>
  <c r="M79" i="3"/>
  <c r="N79" i="3"/>
  <c r="O79" i="3"/>
  <c r="P79" i="3"/>
  <c r="Q79" i="3"/>
  <c r="R79" i="3"/>
  <c r="S79" i="3"/>
  <c r="T79" i="3" a="1"/>
  <c r="T79" i="3" s="1"/>
  <c r="U79" i="3" a="1"/>
  <c r="U79" i="3" s="1"/>
  <c r="V79" i="3"/>
  <c r="W79" i="3" a="1"/>
  <c r="W79" i="3" s="1"/>
  <c r="X79" i="3" a="1"/>
  <c r="X79" i="3" s="1"/>
  <c r="Y79" i="3" a="1"/>
  <c r="Y79" i="3" s="1"/>
  <c r="Z79" i="3" a="1"/>
  <c r="Z79" i="3" s="1"/>
  <c r="AA79" i="3" a="1"/>
  <c r="AA79" i="3" s="1"/>
  <c r="AB79" i="3" a="1"/>
  <c r="AB79" i="3" s="1"/>
  <c r="AC79" i="3" a="1"/>
  <c r="AC79" i="3" s="1"/>
  <c r="AD79" i="3" a="1"/>
  <c r="AD79" i="3" s="1"/>
  <c r="AE79" i="3" a="1"/>
  <c r="AE79" i="3" s="1"/>
  <c r="AF79" i="3" a="1"/>
  <c r="AF79" i="3" s="1"/>
  <c r="AG79" i="3" a="1"/>
  <c r="AG79" i="3"/>
  <c r="AH79" i="3"/>
  <c r="AI79" i="3"/>
  <c r="AJ79" i="3"/>
  <c r="AK79" i="3"/>
  <c r="AL79" i="3"/>
  <c r="AM79" i="3"/>
  <c r="AN79" i="3"/>
  <c r="AO79" i="3"/>
  <c r="AP79" i="3"/>
  <c r="AQ79" i="3"/>
  <c r="AR79" i="3"/>
  <c r="AS79" i="3"/>
  <c r="AT79" i="3" a="1"/>
  <c r="AT79" i="3" s="1"/>
  <c r="AU79" i="3" a="1"/>
  <c r="AU79" i="3" s="1"/>
  <c r="AV79" i="3" a="1"/>
  <c r="AV79" i="3" s="1"/>
  <c r="AW79" i="3"/>
  <c r="AX79" i="3"/>
  <c r="AY79" i="3"/>
  <c r="AZ79" i="3"/>
  <c r="BA79" i="3"/>
  <c r="BB79" i="3"/>
  <c r="BC79" i="3" a="1"/>
  <c r="BC79" i="3" s="1"/>
  <c r="BD79" i="3" a="1"/>
  <c r="BD79" i="3" s="1"/>
  <c r="BF79" i="3"/>
  <c r="BG79" i="3"/>
  <c r="BH79" i="3"/>
  <c r="BI79" i="3"/>
  <c r="BJ79" i="3"/>
  <c r="BK79" i="3"/>
  <c r="BL79" i="3"/>
  <c r="BM79" i="3"/>
  <c r="BN79" i="3"/>
  <c r="BO79" i="3"/>
  <c r="BP79" i="3"/>
  <c r="BQ79" i="3"/>
  <c r="A80" i="3"/>
  <c r="B80" i="3"/>
  <c r="C80" i="3"/>
  <c r="D80" i="3"/>
  <c r="E80" i="3"/>
  <c r="F80" i="3"/>
  <c r="G80" i="3"/>
  <c r="H80" i="3"/>
  <c r="I80" i="3"/>
  <c r="J80" i="3"/>
  <c r="K80" i="3"/>
  <c r="L80" i="3"/>
  <c r="M80" i="3"/>
  <c r="N80" i="3"/>
  <c r="O80" i="3"/>
  <c r="P80" i="3"/>
  <c r="Q80" i="3"/>
  <c r="R80" i="3"/>
  <c r="S80" i="3"/>
  <c r="T80" i="3" a="1"/>
  <c r="T80" i="3" s="1"/>
  <c r="U80" i="3" a="1"/>
  <c r="U80" i="3" s="1"/>
  <c r="V80" i="3"/>
  <c r="W80" i="3" a="1"/>
  <c r="W80" i="3"/>
  <c r="X80" i="3" a="1"/>
  <c r="X80" i="3" s="1"/>
  <c r="Y80" i="3" a="1"/>
  <c r="Y80" i="3" s="1"/>
  <c r="Z80" i="3" a="1"/>
  <c r="Z80" i="3" s="1"/>
  <c r="AA80" i="3" a="1"/>
  <c r="AA80" i="3" s="1"/>
  <c r="AB80" i="3" a="1"/>
  <c r="AB80" i="3" s="1"/>
  <c r="AC80" i="3" a="1"/>
  <c r="AC80" i="3" s="1"/>
  <c r="AD80" i="3" a="1"/>
  <c r="AD80" i="3" s="1"/>
  <c r="AE80" i="3" a="1"/>
  <c r="AE80" i="3" s="1"/>
  <c r="AF80" i="3" a="1"/>
  <c r="AF80" i="3" s="1"/>
  <c r="AG80" i="3" a="1"/>
  <c r="AG80" i="3" s="1"/>
  <c r="AH80" i="3"/>
  <c r="AI80" i="3"/>
  <c r="AJ80" i="3"/>
  <c r="AK80" i="3"/>
  <c r="AL80" i="3"/>
  <c r="AM80" i="3"/>
  <c r="AN80" i="3"/>
  <c r="AO80" i="3"/>
  <c r="AP80" i="3"/>
  <c r="AQ80" i="3"/>
  <c r="AR80" i="3"/>
  <c r="AS80" i="3"/>
  <c r="AT80" i="3" a="1"/>
  <c r="AT80" i="3" s="1"/>
  <c r="AU80" i="3" a="1"/>
  <c r="AU80" i="3" s="1"/>
  <c r="AV80" i="3" a="1"/>
  <c r="AV80" i="3" s="1"/>
  <c r="AW80" i="3"/>
  <c r="AX80" i="3"/>
  <c r="AY80" i="3"/>
  <c r="AZ80" i="3"/>
  <c r="BA80" i="3"/>
  <c r="BB80" i="3"/>
  <c r="BC80" i="3" a="1"/>
  <c r="BC80" i="3" s="1"/>
  <c r="BE80" i="3" s="1"/>
  <c r="BD80" i="3" a="1"/>
  <c r="BD80" i="3" s="1"/>
  <c r="BF80" i="3"/>
  <c r="BG80" i="3"/>
  <c r="BH80" i="3"/>
  <c r="BI80" i="3"/>
  <c r="BJ80" i="3"/>
  <c r="BK80" i="3"/>
  <c r="BL80" i="3"/>
  <c r="BM80" i="3"/>
  <c r="BN80" i="3"/>
  <c r="BO80" i="3"/>
  <c r="BP80" i="3"/>
  <c r="BQ80" i="3"/>
  <c r="A81" i="3"/>
  <c r="B81" i="3"/>
  <c r="C81" i="3"/>
  <c r="D81" i="3"/>
  <c r="E81" i="3"/>
  <c r="F81" i="3"/>
  <c r="G81" i="3"/>
  <c r="H81" i="3"/>
  <c r="I81" i="3"/>
  <c r="J81" i="3"/>
  <c r="K81" i="3"/>
  <c r="L81" i="3"/>
  <c r="M81" i="3"/>
  <c r="N81" i="3"/>
  <c r="O81" i="3"/>
  <c r="P81" i="3"/>
  <c r="Q81" i="3"/>
  <c r="R81" i="3"/>
  <c r="S81" i="3"/>
  <c r="T81" i="3" a="1"/>
  <c r="T81" i="3" s="1"/>
  <c r="U81" i="3" a="1"/>
  <c r="U81" i="3" s="1"/>
  <c r="V81" i="3"/>
  <c r="W81" i="3" a="1"/>
  <c r="W81" i="3" s="1"/>
  <c r="X81" i="3" a="1"/>
  <c r="X81" i="3" s="1"/>
  <c r="Y81" i="3" a="1"/>
  <c r="Y81" i="3" s="1"/>
  <c r="Z81" i="3" a="1"/>
  <c r="Z81" i="3" s="1"/>
  <c r="AA81" i="3" a="1"/>
  <c r="AA81" i="3" s="1"/>
  <c r="AB81" i="3" a="1"/>
  <c r="AB81" i="3" s="1"/>
  <c r="AC81" i="3" a="1"/>
  <c r="AC81" i="3" s="1"/>
  <c r="AD81" i="3" a="1"/>
  <c r="AD81" i="3" s="1"/>
  <c r="AE81" i="3" a="1"/>
  <c r="AE81" i="3" s="1"/>
  <c r="AF81" i="3" a="1"/>
  <c r="AF81" i="3" s="1"/>
  <c r="AG81" i="3" a="1"/>
  <c r="AG81" i="3" s="1"/>
  <c r="AH81" i="3"/>
  <c r="AI81" i="3"/>
  <c r="AJ81" i="3"/>
  <c r="AK81" i="3"/>
  <c r="AL81" i="3"/>
  <c r="AM81" i="3"/>
  <c r="AN81" i="3"/>
  <c r="AO81" i="3"/>
  <c r="AP81" i="3"/>
  <c r="AQ81" i="3"/>
  <c r="AR81" i="3"/>
  <c r="AS81" i="3"/>
  <c r="AT81" i="3" a="1"/>
  <c r="AT81" i="3" s="1"/>
  <c r="AU81" i="3" a="1"/>
  <c r="AU81" i="3" s="1"/>
  <c r="AV81" i="3" a="1"/>
  <c r="AV81" i="3" s="1"/>
  <c r="AW81" i="3"/>
  <c r="AX81" i="3"/>
  <c r="AY81" i="3"/>
  <c r="AZ81" i="3"/>
  <c r="BA81" i="3"/>
  <c r="BB81" i="3"/>
  <c r="BC81" i="3" a="1"/>
  <c r="BC81" i="3" s="1"/>
  <c r="BD81" i="3" a="1"/>
  <c r="BD81" i="3" s="1"/>
  <c r="BF81" i="3"/>
  <c r="BG81" i="3"/>
  <c r="BH81" i="3"/>
  <c r="BI81" i="3"/>
  <c r="BJ81" i="3"/>
  <c r="BK81" i="3"/>
  <c r="BL81" i="3"/>
  <c r="BM81" i="3"/>
  <c r="BN81" i="3"/>
  <c r="BO81" i="3"/>
  <c r="BP81" i="3"/>
  <c r="BQ81" i="3"/>
  <c r="A82" i="3"/>
  <c r="B82" i="3"/>
  <c r="C82" i="3"/>
  <c r="D82" i="3"/>
  <c r="E82" i="3"/>
  <c r="F82" i="3"/>
  <c r="G82" i="3"/>
  <c r="H82" i="3"/>
  <c r="I82" i="3"/>
  <c r="J82" i="3"/>
  <c r="K82" i="3"/>
  <c r="L82" i="3"/>
  <c r="M82" i="3"/>
  <c r="N82" i="3"/>
  <c r="O82" i="3"/>
  <c r="P82" i="3"/>
  <c r="Q82" i="3"/>
  <c r="R82" i="3"/>
  <c r="S82" i="3"/>
  <c r="T82" i="3" a="1"/>
  <c r="T82" i="3" s="1"/>
  <c r="U82" i="3" a="1"/>
  <c r="U82" i="3" s="1"/>
  <c r="V82" i="3"/>
  <c r="W82" i="3" a="1"/>
  <c r="W82" i="3"/>
  <c r="X82" i="3" a="1"/>
  <c r="X82" i="3" s="1"/>
  <c r="Y82" i="3" a="1"/>
  <c r="Y82" i="3" s="1"/>
  <c r="Z82" i="3" a="1"/>
  <c r="Z82" i="3"/>
  <c r="AA82" i="3" a="1"/>
  <c r="AA82" i="3"/>
  <c r="AB82" i="3" a="1"/>
  <c r="AB82" i="3" s="1"/>
  <c r="AC82" i="3" a="1"/>
  <c r="AC82" i="3" s="1"/>
  <c r="AD82" i="3" a="1"/>
  <c r="AD82" i="3" s="1"/>
  <c r="AE82" i="3" a="1"/>
  <c r="AE82" i="3" s="1"/>
  <c r="AF82" i="3" a="1"/>
  <c r="AF82" i="3" s="1"/>
  <c r="AG82" i="3" a="1"/>
  <c r="AG82" i="3" s="1"/>
  <c r="AH82" i="3"/>
  <c r="AI82" i="3"/>
  <c r="AJ82" i="3"/>
  <c r="AK82" i="3"/>
  <c r="AL82" i="3"/>
  <c r="AM82" i="3"/>
  <c r="AN82" i="3"/>
  <c r="AO82" i="3"/>
  <c r="AP82" i="3"/>
  <c r="AQ82" i="3"/>
  <c r="AR82" i="3"/>
  <c r="AS82" i="3"/>
  <c r="AT82" i="3" a="1"/>
  <c r="AT82" i="3" s="1"/>
  <c r="AU82" i="3" a="1"/>
  <c r="AU82" i="3" s="1"/>
  <c r="AV82" i="3" a="1"/>
  <c r="AV82" i="3" s="1"/>
  <c r="AW82" i="3"/>
  <c r="AX82" i="3"/>
  <c r="AY82" i="3"/>
  <c r="AZ82" i="3"/>
  <c r="BA82" i="3"/>
  <c r="BB82" i="3"/>
  <c r="BC82" i="3" a="1"/>
  <c r="BC82" i="3" s="1"/>
  <c r="BD82" i="3" a="1"/>
  <c r="BD82" i="3" s="1"/>
  <c r="BF82" i="3"/>
  <c r="BG82" i="3"/>
  <c r="BH82" i="3"/>
  <c r="BI82" i="3"/>
  <c r="BJ82" i="3"/>
  <c r="BK82" i="3"/>
  <c r="BL82" i="3"/>
  <c r="BM82" i="3"/>
  <c r="BN82" i="3"/>
  <c r="BO82" i="3"/>
  <c r="BP82" i="3"/>
  <c r="BQ82" i="3"/>
  <c r="A83" i="3"/>
  <c r="B83" i="3"/>
  <c r="C83" i="3"/>
  <c r="D83" i="3"/>
  <c r="E83" i="3"/>
  <c r="F83" i="3"/>
  <c r="G83" i="3"/>
  <c r="H83" i="3"/>
  <c r="I83" i="3"/>
  <c r="J83" i="3"/>
  <c r="K83" i="3"/>
  <c r="L83" i="3"/>
  <c r="M83" i="3"/>
  <c r="N83" i="3"/>
  <c r="O83" i="3"/>
  <c r="P83" i="3"/>
  <c r="Q83" i="3"/>
  <c r="R83" i="3"/>
  <c r="S83" i="3"/>
  <c r="T83" i="3" a="1"/>
  <c r="T83" i="3" s="1"/>
  <c r="U83" i="3" a="1"/>
  <c r="U83" i="3" s="1"/>
  <c r="V83" i="3"/>
  <c r="W83" i="3" a="1"/>
  <c r="W83" i="3" s="1"/>
  <c r="X83" i="3" a="1"/>
  <c r="X83" i="3" s="1"/>
  <c r="Y83" i="3" a="1"/>
  <c r="Y83" i="3" s="1"/>
  <c r="Z83" i="3" a="1"/>
  <c r="Z83" i="3" s="1"/>
  <c r="AA83" i="3" a="1"/>
  <c r="AA83" i="3" s="1"/>
  <c r="AB83" i="3" a="1"/>
  <c r="AB83" i="3" s="1"/>
  <c r="AC83" i="3" a="1"/>
  <c r="AC83" i="3" s="1"/>
  <c r="AD83" i="3" a="1"/>
  <c r="AD83" i="3" s="1"/>
  <c r="AE83" i="3" a="1"/>
  <c r="AE83" i="3"/>
  <c r="AF83" i="3" a="1"/>
  <c r="AF83" i="3" s="1"/>
  <c r="AG83" i="3" a="1"/>
  <c r="AG83" i="3"/>
  <c r="AH83" i="3"/>
  <c r="AI83" i="3"/>
  <c r="AJ83" i="3"/>
  <c r="AK83" i="3"/>
  <c r="AL83" i="3"/>
  <c r="AM83" i="3"/>
  <c r="AN83" i="3"/>
  <c r="AO83" i="3"/>
  <c r="AP83" i="3"/>
  <c r="AQ83" i="3"/>
  <c r="AR83" i="3"/>
  <c r="AS83" i="3"/>
  <c r="AT83" i="3" a="1"/>
  <c r="AT83" i="3" s="1"/>
  <c r="AU83" i="3" a="1"/>
  <c r="AU83" i="3" s="1"/>
  <c r="AV83" i="3" a="1"/>
  <c r="AV83" i="3" s="1"/>
  <c r="AW83" i="3"/>
  <c r="AX83" i="3"/>
  <c r="AY83" i="3"/>
  <c r="AZ83" i="3"/>
  <c r="BA83" i="3"/>
  <c r="BB83" i="3"/>
  <c r="BC83" i="3" a="1"/>
  <c r="BC83" i="3" s="1"/>
  <c r="BD83" i="3" a="1"/>
  <c r="BD83" i="3"/>
  <c r="BF83" i="3"/>
  <c r="BG83" i="3"/>
  <c r="BH83" i="3"/>
  <c r="BI83" i="3"/>
  <c r="BJ83" i="3"/>
  <c r="BK83" i="3"/>
  <c r="BL83" i="3"/>
  <c r="BM83" i="3"/>
  <c r="BN83" i="3"/>
  <c r="BO83" i="3"/>
  <c r="BP83" i="3"/>
  <c r="BQ83" i="3"/>
  <c r="A84" i="3"/>
  <c r="B84" i="3"/>
  <c r="C84" i="3"/>
  <c r="D84" i="3"/>
  <c r="E84" i="3"/>
  <c r="F84" i="3"/>
  <c r="G84" i="3"/>
  <c r="H84" i="3"/>
  <c r="I84" i="3"/>
  <c r="J84" i="3"/>
  <c r="K84" i="3"/>
  <c r="L84" i="3"/>
  <c r="M84" i="3"/>
  <c r="N84" i="3"/>
  <c r="O84" i="3"/>
  <c r="P84" i="3"/>
  <c r="Q84" i="3"/>
  <c r="R84" i="3"/>
  <c r="S84" i="3"/>
  <c r="T84" i="3" a="1"/>
  <c r="T84" i="3" s="1"/>
  <c r="U84" i="3" a="1"/>
  <c r="U84" i="3" s="1"/>
  <c r="V84" i="3"/>
  <c r="W84" i="3" a="1"/>
  <c r="W84" i="3" s="1"/>
  <c r="X84" i="3" a="1"/>
  <c r="X84" i="3" s="1"/>
  <c r="Y84" i="3" a="1"/>
  <c r="Y84" i="3" s="1"/>
  <c r="Z84" i="3" a="1"/>
  <c r="Z84" i="3" s="1"/>
  <c r="AA84" i="3" a="1"/>
  <c r="AA84" i="3" s="1"/>
  <c r="AB84" i="3" a="1"/>
  <c r="AB84" i="3" s="1"/>
  <c r="AC84" i="3" a="1"/>
  <c r="AC84" i="3" s="1"/>
  <c r="AD84" i="3" a="1"/>
  <c r="AD84" i="3" s="1"/>
  <c r="AE84" i="3" a="1"/>
  <c r="AE84" i="3" s="1"/>
  <c r="AF84" i="3" a="1"/>
  <c r="AF84" i="3" s="1"/>
  <c r="AG84" i="3" a="1"/>
  <c r="AG84" i="3" s="1"/>
  <c r="AH84" i="3"/>
  <c r="AI84" i="3"/>
  <c r="AJ84" i="3"/>
  <c r="AK84" i="3"/>
  <c r="AL84" i="3"/>
  <c r="AM84" i="3"/>
  <c r="AN84" i="3"/>
  <c r="AO84" i="3"/>
  <c r="AP84" i="3"/>
  <c r="AQ84" i="3"/>
  <c r="AR84" i="3"/>
  <c r="AS84" i="3"/>
  <c r="AT84" i="3" a="1"/>
  <c r="AT84" i="3" s="1"/>
  <c r="AU84" i="3" a="1"/>
  <c r="AU84" i="3" s="1"/>
  <c r="AV84" i="3" a="1"/>
  <c r="AV84" i="3"/>
  <c r="AW84" i="3"/>
  <c r="AX84" i="3"/>
  <c r="AY84" i="3"/>
  <c r="AZ84" i="3"/>
  <c r="BA84" i="3"/>
  <c r="BB84" i="3"/>
  <c r="BC84" i="3" a="1"/>
  <c r="BC84" i="3"/>
  <c r="BD84" i="3" a="1"/>
  <c r="BD84" i="3" s="1"/>
  <c r="BF84" i="3"/>
  <c r="BG84" i="3"/>
  <c r="BH84" i="3"/>
  <c r="BI84" i="3"/>
  <c r="BJ84" i="3"/>
  <c r="BK84" i="3"/>
  <c r="BL84" i="3"/>
  <c r="BM84" i="3"/>
  <c r="BN84" i="3"/>
  <c r="BO84" i="3"/>
  <c r="BP84" i="3"/>
  <c r="BQ84" i="3"/>
  <c r="A85" i="3"/>
  <c r="B85" i="3"/>
  <c r="C85" i="3"/>
  <c r="D85" i="3"/>
  <c r="E85" i="3"/>
  <c r="F85" i="3"/>
  <c r="G85" i="3"/>
  <c r="H85" i="3"/>
  <c r="I85" i="3"/>
  <c r="J85" i="3"/>
  <c r="K85" i="3"/>
  <c r="L85" i="3"/>
  <c r="M85" i="3"/>
  <c r="N85" i="3"/>
  <c r="O85" i="3"/>
  <c r="P85" i="3"/>
  <c r="Q85" i="3"/>
  <c r="R85" i="3"/>
  <c r="S85" i="3"/>
  <c r="T85" i="3" a="1"/>
  <c r="T85" i="3" s="1"/>
  <c r="U85" i="3" a="1"/>
  <c r="U85" i="3" s="1"/>
  <c r="V85" i="3"/>
  <c r="W85" i="3" a="1"/>
  <c r="W85" i="3" s="1"/>
  <c r="X85" i="3" a="1"/>
  <c r="X85" i="3" s="1"/>
  <c r="Y85" i="3" a="1"/>
  <c r="Y85" i="3" s="1"/>
  <c r="Z85" i="3" a="1"/>
  <c r="Z85" i="3" s="1"/>
  <c r="AA85" i="3" a="1"/>
  <c r="AA85" i="3" s="1"/>
  <c r="AB85" i="3" a="1"/>
  <c r="AB85" i="3" s="1"/>
  <c r="AC85" i="3" a="1"/>
  <c r="AC85" i="3" s="1"/>
  <c r="AD85" i="3" a="1"/>
  <c r="AD85" i="3" s="1"/>
  <c r="AE85" i="3" a="1"/>
  <c r="AE85" i="3" s="1"/>
  <c r="AF85" i="3" a="1"/>
  <c r="AF85" i="3" s="1"/>
  <c r="AG85" i="3" a="1"/>
  <c r="AG85" i="3" s="1"/>
  <c r="AH85" i="3"/>
  <c r="AI85" i="3"/>
  <c r="AJ85" i="3"/>
  <c r="AK85" i="3"/>
  <c r="AL85" i="3"/>
  <c r="AM85" i="3"/>
  <c r="AN85" i="3"/>
  <c r="AO85" i="3"/>
  <c r="AP85" i="3"/>
  <c r="AQ85" i="3"/>
  <c r="AR85" i="3"/>
  <c r="AS85" i="3"/>
  <c r="AT85" i="3" a="1"/>
  <c r="AT85" i="3" s="1"/>
  <c r="AU85" i="3" a="1"/>
  <c r="AU85" i="3" s="1"/>
  <c r="AV85" i="3" a="1"/>
  <c r="AV85" i="3" s="1"/>
  <c r="AW85" i="3"/>
  <c r="AX85" i="3"/>
  <c r="AY85" i="3"/>
  <c r="AZ85" i="3"/>
  <c r="BA85" i="3"/>
  <c r="BB85" i="3"/>
  <c r="BC85" i="3" a="1"/>
  <c r="BC85" i="3" s="1"/>
  <c r="BD85" i="3" a="1"/>
  <c r="BD85" i="3" s="1"/>
  <c r="BF85" i="3"/>
  <c r="BG85" i="3"/>
  <c r="BH85" i="3"/>
  <c r="BI85" i="3"/>
  <c r="BJ85" i="3"/>
  <c r="BK85" i="3"/>
  <c r="BL85" i="3"/>
  <c r="BM85" i="3"/>
  <c r="BN85" i="3"/>
  <c r="BO85" i="3"/>
  <c r="BP85" i="3"/>
  <c r="BQ85" i="3"/>
  <c r="A86" i="3"/>
  <c r="B86" i="3"/>
  <c r="C86" i="3"/>
  <c r="D86" i="3"/>
  <c r="E86" i="3"/>
  <c r="F86" i="3"/>
  <c r="G86" i="3"/>
  <c r="H86" i="3"/>
  <c r="I86" i="3"/>
  <c r="J86" i="3"/>
  <c r="K86" i="3"/>
  <c r="L86" i="3"/>
  <c r="M86" i="3"/>
  <c r="N86" i="3"/>
  <c r="O86" i="3"/>
  <c r="P86" i="3"/>
  <c r="Q86" i="3"/>
  <c r="R86" i="3"/>
  <c r="S86" i="3"/>
  <c r="T86" i="3" a="1"/>
  <c r="T86" i="3" s="1"/>
  <c r="U86" i="3" a="1"/>
  <c r="U86" i="3"/>
  <c r="V86" i="3"/>
  <c r="W86" i="3" a="1"/>
  <c r="W86" i="3" s="1"/>
  <c r="X86" i="3" a="1"/>
  <c r="X86" i="3" s="1"/>
  <c r="Y86" i="3" a="1"/>
  <c r="Y86" i="3" s="1"/>
  <c r="Z86" i="3" a="1"/>
  <c r="Z86" i="3" s="1"/>
  <c r="AA86" i="3" a="1"/>
  <c r="AA86" i="3" s="1"/>
  <c r="AB86" i="3" a="1"/>
  <c r="AB86" i="3" s="1"/>
  <c r="AC86" i="3" a="1"/>
  <c r="AC86" i="3" s="1"/>
  <c r="AD86" i="3" a="1"/>
  <c r="AD86" i="3" s="1"/>
  <c r="AE86" i="3" a="1"/>
  <c r="AE86" i="3" s="1"/>
  <c r="AF86" i="3" a="1"/>
  <c r="AF86" i="3" s="1"/>
  <c r="AG86" i="3" a="1"/>
  <c r="AG86" i="3" s="1"/>
  <c r="AH86" i="3"/>
  <c r="AI86" i="3"/>
  <c r="AJ86" i="3"/>
  <c r="AK86" i="3"/>
  <c r="AL86" i="3"/>
  <c r="AM86" i="3"/>
  <c r="AN86" i="3"/>
  <c r="AO86" i="3"/>
  <c r="AP86" i="3"/>
  <c r="AQ86" i="3"/>
  <c r="AR86" i="3"/>
  <c r="AS86" i="3"/>
  <c r="AT86" i="3" a="1"/>
  <c r="AT86" i="3" s="1"/>
  <c r="AU86" i="3" a="1"/>
  <c r="AU86" i="3" s="1"/>
  <c r="AV86" i="3" a="1"/>
  <c r="AV86" i="3" s="1"/>
  <c r="AW86" i="3"/>
  <c r="AX86" i="3"/>
  <c r="AY86" i="3"/>
  <c r="AZ86" i="3"/>
  <c r="BA86" i="3"/>
  <c r="BB86" i="3"/>
  <c r="BC86" i="3" a="1"/>
  <c r="BC86" i="3" s="1"/>
  <c r="BE86" i="3" s="1"/>
  <c r="BD86" i="3" a="1"/>
  <c r="BD86" i="3" s="1"/>
  <c r="BF86" i="3"/>
  <c r="BG86" i="3"/>
  <c r="BH86" i="3"/>
  <c r="BI86" i="3"/>
  <c r="BJ86" i="3"/>
  <c r="BK86" i="3"/>
  <c r="BL86" i="3"/>
  <c r="BM86" i="3"/>
  <c r="BN86" i="3"/>
  <c r="BO86" i="3"/>
  <c r="BP86" i="3"/>
  <c r="BQ86" i="3"/>
  <c r="A87" i="3"/>
  <c r="B87" i="3"/>
  <c r="C87" i="3"/>
  <c r="D87" i="3"/>
  <c r="E87" i="3"/>
  <c r="F87" i="3"/>
  <c r="G87" i="3"/>
  <c r="H87" i="3"/>
  <c r="I87" i="3"/>
  <c r="J87" i="3"/>
  <c r="K87" i="3"/>
  <c r="L87" i="3"/>
  <c r="M87" i="3"/>
  <c r="N87" i="3"/>
  <c r="O87" i="3"/>
  <c r="P87" i="3"/>
  <c r="Q87" i="3"/>
  <c r="R87" i="3"/>
  <c r="S87" i="3"/>
  <c r="T87" i="3" a="1"/>
  <c r="T87" i="3" s="1"/>
  <c r="U87" i="3" a="1"/>
  <c r="U87" i="3" s="1"/>
  <c r="V87" i="3"/>
  <c r="W87" i="3" a="1"/>
  <c r="W87" i="3" s="1"/>
  <c r="X87" i="3" a="1"/>
  <c r="X87" i="3" s="1"/>
  <c r="Y87" i="3" a="1"/>
  <c r="Y87" i="3" s="1"/>
  <c r="Z87" i="3" a="1"/>
  <c r="Z87" i="3" s="1"/>
  <c r="AA87" i="3" a="1"/>
  <c r="AA87" i="3" s="1"/>
  <c r="AB87" i="3" a="1"/>
  <c r="AB87" i="3" s="1"/>
  <c r="AC87" i="3" a="1"/>
  <c r="AC87" i="3" s="1"/>
  <c r="AD87" i="3" a="1"/>
  <c r="AD87" i="3" s="1"/>
  <c r="AE87" i="3" a="1"/>
  <c r="AE87" i="3" s="1"/>
  <c r="AF87" i="3" a="1"/>
  <c r="AF87" i="3" s="1"/>
  <c r="AG87" i="3" a="1"/>
  <c r="AG87" i="3" s="1"/>
  <c r="AH87" i="3"/>
  <c r="AI87" i="3"/>
  <c r="AJ87" i="3"/>
  <c r="AK87" i="3"/>
  <c r="AL87" i="3"/>
  <c r="AM87" i="3"/>
  <c r="AN87" i="3"/>
  <c r="AO87" i="3"/>
  <c r="AP87" i="3"/>
  <c r="AQ87" i="3"/>
  <c r="AR87" i="3"/>
  <c r="AS87" i="3"/>
  <c r="AT87" i="3" a="1"/>
  <c r="AT87" i="3" s="1"/>
  <c r="AU87" i="3" a="1"/>
  <c r="AU87" i="3" s="1"/>
  <c r="AV87" i="3" a="1"/>
  <c r="AV87" i="3" s="1"/>
  <c r="AW87" i="3"/>
  <c r="AX87" i="3"/>
  <c r="AY87" i="3"/>
  <c r="AZ87" i="3"/>
  <c r="BA87" i="3"/>
  <c r="BB87" i="3"/>
  <c r="BC87" i="3" a="1"/>
  <c r="BC87" i="3" s="1"/>
  <c r="BD87" i="3" a="1"/>
  <c r="BD87" i="3" s="1"/>
  <c r="BF87" i="3"/>
  <c r="BG87" i="3"/>
  <c r="BH87" i="3"/>
  <c r="BI87" i="3"/>
  <c r="BJ87" i="3"/>
  <c r="BK87" i="3"/>
  <c r="BL87" i="3"/>
  <c r="BM87" i="3"/>
  <c r="BN87" i="3"/>
  <c r="BO87" i="3"/>
  <c r="BP87" i="3"/>
  <c r="BQ87" i="3"/>
  <c r="A88" i="3"/>
  <c r="B88" i="3"/>
  <c r="C88" i="3"/>
  <c r="D88" i="3"/>
  <c r="E88" i="3"/>
  <c r="F88" i="3"/>
  <c r="G88" i="3"/>
  <c r="H88" i="3"/>
  <c r="I88" i="3"/>
  <c r="J88" i="3"/>
  <c r="K88" i="3"/>
  <c r="L88" i="3"/>
  <c r="M88" i="3"/>
  <c r="N88" i="3"/>
  <c r="O88" i="3"/>
  <c r="P88" i="3"/>
  <c r="Q88" i="3"/>
  <c r="R88" i="3"/>
  <c r="S88" i="3"/>
  <c r="T88" i="3" a="1"/>
  <c r="T88" i="3" s="1"/>
  <c r="U88" i="3" a="1"/>
  <c r="U88" i="3" s="1"/>
  <c r="V88" i="3"/>
  <c r="W88" i="3" a="1"/>
  <c r="W88" i="3" s="1"/>
  <c r="X88" i="3" a="1"/>
  <c r="X88" i="3" s="1"/>
  <c r="Y88" i="3" a="1"/>
  <c r="Y88" i="3" s="1"/>
  <c r="Z88" i="3" a="1"/>
  <c r="Z88" i="3" s="1"/>
  <c r="AA88" i="3" a="1"/>
  <c r="AA88" i="3" s="1"/>
  <c r="AB88" i="3" a="1"/>
  <c r="AB88" i="3" s="1"/>
  <c r="AC88" i="3" a="1"/>
  <c r="AC88" i="3" s="1"/>
  <c r="AD88" i="3" a="1"/>
  <c r="AD88" i="3" s="1"/>
  <c r="AE88" i="3" a="1"/>
  <c r="AE88" i="3" s="1"/>
  <c r="AF88" i="3" a="1"/>
  <c r="AF88" i="3" s="1"/>
  <c r="AG88" i="3" a="1"/>
  <c r="AG88" i="3" s="1"/>
  <c r="AH88" i="3"/>
  <c r="AI88" i="3"/>
  <c r="AJ88" i="3"/>
  <c r="AK88" i="3"/>
  <c r="AL88" i="3"/>
  <c r="AM88" i="3"/>
  <c r="AN88" i="3"/>
  <c r="AO88" i="3"/>
  <c r="AP88" i="3"/>
  <c r="AQ88" i="3"/>
  <c r="AR88" i="3"/>
  <c r="AS88" i="3"/>
  <c r="AT88" i="3" a="1"/>
  <c r="AT88" i="3" s="1"/>
  <c r="AU88" i="3" a="1"/>
  <c r="AU88" i="3" s="1"/>
  <c r="AV88" i="3" a="1"/>
  <c r="AV88" i="3" s="1"/>
  <c r="AW88" i="3"/>
  <c r="AX88" i="3"/>
  <c r="AY88" i="3"/>
  <c r="AZ88" i="3"/>
  <c r="BA88" i="3"/>
  <c r="BB88" i="3"/>
  <c r="BC88" i="3" a="1"/>
  <c r="BC88" i="3" s="1"/>
  <c r="BD88" i="3" a="1"/>
  <c r="BD88" i="3" s="1"/>
  <c r="BF88" i="3"/>
  <c r="BG88" i="3"/>
  <c r="BH88" i="3"/>
  <c r="BI88" i="3"/>
  <c r="BJ88" i="3"/>
  <c r="BK88" i="3"/>
  <c r="BL88" i="3"/>
  <c r="BM88" i="3"/>
  <c r="BN88" i="3"/>
  <c r="BO88" i="3"/>
  <c r="BP88" i="3"/>
  <c r="BQ88" i="3"/>
  <c r="A89" i="3"/>
  <c r="B89" i="3"/>
  <c r="C89" i="3"/>
  <c r="D89" i="3"/>
  <c r="E89" i="3"/>
  <c r="F89" i="3"/>
  <c r="G89" i="3"/>
  <c r="H89" i="3"/>
  <c r="I89" i="3"/>
  <c r="J89" i="3"/>
  <c r="K89" i="3"/>
  <c r="L89" i="3"/>
  <c r="M89" i="3"/>
  <c r="N89" i="3"/>
  <c r="O89" i="3"/>
  <c r="P89" i="3"/>
  <c r="Q89" i="3"/>
  <c r="R89" i="3"/>
  <c r="S89" i="3"/>
  <c r="T89" i="3" a="1"/>
  <c r="T89" i="3" s="1"/>
  <c r="U89" i="3" a="1"/>
  <c r="U89" i="3" s="1"/>
  <c r="V89" i="3"/>
  <c r="W89" i="3" a="1"/>
  <c r="W89" i="3" s="1"/>
  <c r="X89" i="3" a="1"/>
  <c r="X89" i="3" s="1"/>
  <c r="Y89" i="3" a="1"/>
  <c r="Y89" i="3" s="1"/>
  <c r="Z89" i="3" a="1"/>
  <c r="Z89" i="3" s="1"/>
  <c r="AA89" i="3" a="1"/>
  <c r="AA89" i="3" s="1"/>
  <c r="AB89" i="3" a="1"/>
  <c r="AB89" i="3" s="1"/>
  <c r="AC89" i="3" a="1"/>
  <c r="AC89" i="3" s="1"/>
  <c r="AD89" i="3" a="1"/>
  <c r="AD89" i="3" s="1"/>
  <c r="AE89" i="3" a="1"/>
  <c r="AE89" i="3" s="1"/>
  <c r="AF89" i="3" a="1"/>
  <c r="AF89" i="3" s="1"/>
  <c r="AG89" i="3" a="1"/>
  <c r="AG89" i="3" s="1"/>
  <c r="AH89" i="3"/>
  <c r="AI89" i="3"/>
  <c r="AJ89" i="3"/>
  <c r="AK89" i="3"/>
  <c r="AL89" i="3"/>
  <c r="AM89" i="3"/>
  <c r="AN89" i="3"/>
  <c r="AO89" i="3"/>
  <c r="AP89" i="3"/>
  <c r="AQ89" i="3"/>
  <c r="AR89" i="3"/>
  <c r="AS89" i="3"/>
  <c r="AT89" i="3" a="1"/>
  <c r="AT89" i="3" s="1"/>
  <c r="AU89" i="3" a="1"/>
  <c r="AU89" i="3" s="1"/>
  <c r="AV89" i="3" a="1"/>
  <c r="AV89" i="3" s="1"/>
  <c r="AW89" i="3"/>
  <c r="AX89" i="3"/>
  <c r="AY89" i="3"/>
  <c r="AZ89" i="3"/>
  <c r="BA89" i="3"/>
  <c r="BB89" i="3"/>
  <c r="BC89" i="3" a="1"/>
  <c r="BC89" i="3" s="1"/>
  <c r="BD89" i="3" a="1"/>
  <c r="BD89" i="3" s="1"/>
  <c r="BF89" i="3"/>
  <c r="BG89" i="3"/>
  <c r="BH89" i="3"/>
  <c r="BI89" i="3"/>
  <c r="BJ89" i="3"/>
  <c r="BK89" i="3"/>
  <c r="BL89" i="3"/>
  <c r="BM89" i="3"/>
  <c r="BN89" i="3"/>
  <c r="BO89" i="3"/>
  <c r="BP89" i="3"/>
  <c r="BQ89" i="3"/>
  <c r="A90" i="3"/>
  <c r="B90" i="3"/>
  <c r="C90" i="3"/>
  <c r="D90" i="3"/>
  <c r="E90" i="3"/>
  <c r="F90" i="3"/>
  <c r="G90" i="3"/>
  <c r="H90" i="3"/>
  <c r="I90" i="3"/>
  <c r="J90" i="3"/>
  <c r="K90" i="3"/>
  <c r="L90" i="3"/>
  <c r="M90" i="3"/>
  <c r="N90" i="3"/>
  <c r="O90" i="3"/>
  <c r="P90" i="3"/>
  <c r="Q90" i="3"/>
  <c r="R90" i="3"/>
  <c r="S90" i="3"/>
  <c r="T90" i="3" a="1"/>
  <c r="T90" i="3" s="1"/>
  <c r="U90" i="3" a="1"/>
  <c r="U90" i="3" s="1"/>
  <c r="V90" i="3"/>
  <c r="W90" i="3" a="1"/>
  <c r="W90" i="3" s="1"/>
  <c r="X90" i="3" a="1"/>
  <c r="X90" i="3" s="1"/>
  <c r="Y90" i="3" a="1"/>
  <c r="Y90" i="3" s="1"/>
  <c r="Z90" i="3" a="1"/>
  <c r="Z90" i="3" s="1"/>
  <c r="AA90" i="3" a="1"/>
  <c r="AA90" i="3" s="1"/>
  <c r="AB90" i="3" a="1"/>
  <c r="AB90" i="3" s="1"/>
  <c r="AC90" i="3" a="1"/>
  <c r="AC90" i="3" s="1"/>
  <c r="AD90" i="3" a="1"/>
  <c r="AD90" i="3" s="1"/>
  <c r="AE90" i="3" a="1"/>
  <c r="AE90" i="3" s="1"/>
  <c r="AF90" i="3" a="1"/>
  <c r="AF90" i="3" s="1"/>
  <c r="AG90" i="3" a="1"/>
  <c r="AG90" i="3" s="1"/>
  <c r="AH90" i="3"/>
  <c r="AI90" i="3"/>
  <c r="AJ90" i="3"/>
  <c r="AK90" i="3"/>
  <c r="AL90" i="3"/>
  <c r="AM90" i="3"/>
  <c r="AN90" i="3"/>
  <c r="AO90" i="3"/>
  <c r="AP90" i="3"/>
  <c r="AQ90" i="3"/>
  <c r="AR90" i="3"/>
  <c r="AS90" i="3"/>
  <c r="AT90" i="3" a="1"/>
  <c r="AT90" i="3" s="1"/>
  <c r="AU90" i="3" a="1"/>
  <c r="AU90" i="3" s="1"/>
  <c r="AV90" i="3" a="1"/>
  <c r="AV90" i="3" s="1"/>
  <c r="AW90" i="3"/>
  <c r="AX90" i="3"/>
  <c r="AY90" i="3"/>
  <c r="AZ90" i="3"/>
  <c r="BA90" i="3"/>
  <c r="BB90" i="3"/>
  <c r="BC90" i="3" a="1"/>
  <c r="BC90" i="3" s="1"/>
  <c r="BD90" i="3" a="1"/>
  <c r="BD90" i="3" s="1"/>
  <c r="BE90" i="3" s="1"/>
  <c r="BF90" i="3"/>
  <c r="BG90" i="3"/>
  <c r="BH90" i="3"/>
  <c r="BI90" i="3"/>
  <c r="BJ90" i="3"/>
  <c r="BK90" i="3"/>
  <c r="BL90" i="3"/>
  <c r="BM90" i="3"/>
  <c r="BN90" i="3"/>
  <c r="BO90" i="3"/>
  <c r="BP90" i="3"/>
  <c r="BQ90" i="3"/>
  <c r="A91" i="3"/>
  <c r="B91" i="3"/>
  <c r="C91" i="3"/>
  <c r="D91" i="3"/>
  <c r="E91" i="3"/>
  <c r="F91" i="3"/>
  <c r="G91" i="3"/>
  <c r="H91" i="3"/>
  <c r="I91" i="3"/>
  <c r="J91" i="3"/>
  <c r="K91" i="3"/>
  <c r="L91" i="3"/>
  <c r="M91" i="3"/>
  <c r="N91" i="3"/>
  <c r="O91" i="3"/>
  <c r="P91" i="3"/>
  <c r="Q91" i="3"/>
  <c r="R91" i="3"/>
  <c r="S91" i="3"/>
  <c r="T91" i="3" a="1"/>
  <c r="T91" i="3" s="1"/>
  <c r="U91" i="3" a="1"/>
  <c r="U91" i="3" s="1"/>
  <c r="V91" i="3"/>
  <c r="W91" i="3" a="1"/>
  <c r="W91" i="3" s="1"/>
  <c r="X91" i="3" a="1"/>
  <c r="X91" i="3" s="1"/>
  <c r="Y91" i="3" a="1"/>
  <c r="Y91" i="3" s="1"/>
  <c r="Z91" i="3" a="1"/>
  <c r="Z91" i="3" s="1"/>
  <c r="AA91" i="3" a="1"/>
  <c r="AA91" i="3" s="1"/>
  <c r="AB91" i="3" a="1"/>
  <c r="AB91" i="3" s="1"/>
  <c r="AC91" i="3" a="1"/>
  <c r="AC91" i="3" s="1"/>
  <c r="AD91" i="3" a="1"/>
  <c r="AD91" i="3" s="1"/>
  <c r="AE91" i="3" a="1"/>
  <c r="AE91" i="3" s="1"/>
  <c r="AF91" i="3" a="1"/>
  <c r="AF91" i="3" s="1"/>
  <c r="AG91" i="3" a="1"/>
  <c r="AG91" i="3" s="1"/>
  <c r="AH91" i="3"/>
  <c r="AI91" i="3"/>
  <c r="AJ91" i="3"/>
  <c r="AK91" i="3"/>
  <c r="AL91" i="3"/>
  <c r="AM91" i="3"/>
  <c r="AN91" i="3"/>
  <c r="AO91" i="3"/>
  <c r="AP91" i="3"/>
  <c r="AQ91" i="3"/>
  <c r="AR91" i="3"/>
  <c r="AS91" i="3"/>
  <c r="AT91" i="3" a="1"/>
  <c r="AT91" i="3" s="1"/>
  <c r="AU91" i="3" a="1"/>
  <c r="AU91" i="3" s="1"/>
  <c r="AV91" i="3" a="1"/>
  <c r="AV91" i="3" s="1"/>
  <c r="AW91" i="3"/>
  <c r="AX91" i="3"/>
  <c r="AY91" i="3"/>
  <c r="AZ91" i="3"/>
  <c r="BA91" i="3"/>
  <c r="BB91" i="3"/>
  <c r="BC91" i="3" a="1"/>
  <c r="BC91" i="3" s="1"/>
  <c r="BD91" i="3" a="1"/>
  <c r="BD91" i="3" s="1"/>
  <c r="BF91" i="3"/>
  <c r="BG91" i="3"/>
  <c r="BH91" i="3"/>
  <c r="BI91" i="3"/>
  <c r="BJ91" i="3"/>
  <c r="BK91" i="3"/>
  <c r="BL91" i="3"/>
  <c r="BM91" i="3"/>
  <c r="BN91" i="3"/>
  <c r="BO91" i="3"/>
  <c r="BP91" i="3"/>
  <c r="BQ91" i="3"/>
  <c r="A92" i="3"/>
  <c r="B92" i="3"/>
  <c r="C92" i="3"/>
  <c r="D92" i="3"/>
  <c r="E92" i="3"/>
  <c r="F92" i="3"/>
  <c r="G92" i="3"/>
  <c r="H92" i="3"/>
  <c r="I92" i="3"/>
  <c r="J92" i="3"/>
  <c r="K92" i="3"/>
  <c r="L92" i="3"/>
  <c r="M92" i="3"/>
  <c r="N92" i="3"/>
  <c r="O92" i="3"/>
  <c r="P92" i="3"/>
  <c r="Q92" i="3"/>
  <c r="R92" i="3"/>
  <c r="S92" i="3"/>
  <c r="T92" i="3" a="1"/>
  <c r="T92" i="3" s="1"/>
  <c r="U92" i="3" a="1"/>
  <c r="U92" i="3" s="1"/>
  <c r="V92" i="3"/>
  <c r="W92" i="3" a="1"/>
  <c r="W92" i="3" s="1"/>
  <c r="X92" i="3" a="1"/>
  <c r="X92" i="3" s="1"/>
  <c r="Y92" i="3" a="1"/>
  <c r="Y92" i="3" s="1"/>
  <c r="Z92" i="3" a="1"/>
  <c r="Z92" i="3" s="1"/>
  <c r="AA92" i="3" a="1"/>
  <c r="AA92" i="3" s="1"/>
  <c r="AB92" i="3" a="1"/>
  <c r="AB92" i="3"/>
  <c r="AC92" i="3" a="1"/>
  <c r="AC92" i="3" s="1"/>
  <c r="AD92" i="3" a="1"/>
  <c r="AD92" i="3" s="1"/>
  <c r="AE92" i="3" a="1"/>
  <c r="AE92" i="3" s="1"/>
  <c r="AF92" i="3" a="1"/>
  <c r="AF92" i="3" s="1"/>
  <c r="AG92" i="3" a="1"/>
  <c r="AG92" i="3" s="1"/>
  <c r="AH92" i="3"/>
  <c r="AI92" i="3"/>
  <c r="AJ92" i="3"/>
  <c r="AK92" i="3"/>
  <c r="AL92" i="3"/>
  <c r="AM92" i="3"/>
  <c r="AN92" i="3"/>
  <c r="AO92" i="3"/>
  <c r="AP92" i="3"/>
  <c r="AQ92" i="3"/>
  <c r="AR92" i="3"/>
  <c r="AS92" i="3"/>
  <c r="AT92" i="3" a="1"/>
  <c r="AT92" i="3" s="1"/>
  <c r="AU92" i="3" a="1"/>
  <c r="AU92" i="3" s="1"/>
  <c r="AV92" i="3" a="1"/>
  <c r="AV92" i="3"/>
  <c r="AW92" i="3"/>
  <c r="AX92" i="3"/>
  <c r="AY92" i="3"/>
  <c r="AZ92" i="3"/>
  <c r="BA92" i="3"/>
  <c r="BB92" i="3"/>
  <c r="BC92" i="3" a="1"/>
  <c r="BC92" i="3"/>
  <c r="BD92" i="3" a="1"/>
  <c r="BD92" i="3" s="1"/>
  <c r="BF92" i="3"/>
  <c r="BG92" i="3"/>
  <c r="BH92" i="3"/>
  <c r="BI92" i="3"/>
  <c r="BJ92" i="3"/>
  <c r="BK92" i="3"/>
  <c r="BL92" i="3"/>
  <c r="BM92" i="3"/>
  <c r="BN92" i="3"/>
  <c r="BO92" i="3"/>
  <c r="BP92" i="3"/>
  <c r="BQ92" i="3"/>
  <c r="A93" i="3"/>
  <c r="B93" i="3"/>
  <c r="C93" i="3"/>
  <c r="D93" i="3"/>
  <c r="E93" i="3"/>
  <c r="F93" i="3"/>
  <c r="G93" i="3"/>
  <c r="H93" i="3"/>
  <c r="I93" i="3"/>
  <c r="J93" i="3"/>
  <c r="K93" i="3"/>
  <c r="L93" i="3"/>
  <c r="M93" i="3"/>
  <c r="N93" i="3"/>
  <c r="O93" i="3"/>
  <c r="P93" i="3"/>
  <c r="Q93" i="3"/>
  <c r="R93" i="3"/>
  <c r="S93" i="3"/>
  <c r="T93" i="3" a="1"/>
  <c r="T93" i="3" s="1"/>
  <c r="U93" i="3" a="1"/>
  <c r="U93" i="3" s="1"/>
  <c r="V93" i="3"/>
  <c r="W93" i="3" a="1"/>
  <c r="W93" i="3" s="1"/>
  <c r="X93" i="3" a="1"/>
  <c r="X93" i="3" s="1"/>
  <c r="Y93" i="3" a="1"/>
  <c r="Y93" i="3" s="1"/>
  <c r="Z93" i="3" a="1"/>
  <c r="Z93" i="3" s="1"/>
  <c r="AA93" i="3" a="1"/>
  <c r="AA93" i="3" s="1"/>
  <c r="AB93" i="3" a="1"/>
  <c r="AB93" i="3" s="1"/>
  <c r="AC93" i="3" a="1"/>
  <c r="AC93" i="3" s="1"/>
  <c r="AD93" i="3" a="1"/>
  <c r="AD93" i="3" s="1"/>
  <c r="AE93" i="3" a="1"/>
  <c r="AE93" i="3" s="1"/>
  <c r="AF93" i="3" a="1"/>
  <c r="AF93" i="3" s="1"/>
  <c r="AG93" i="3" a="1"/>
  <c r="AG93" i="3" s="1"/>
  <c r="AH93" i="3"/>
  <c r="AI93" i="3"/>
  <c r="AJ93" i="3"/>
  <c r="AK93" i="3"/>
  <c r="AL93" i="3"/>
  <c r="AM93" i="3"/>
  <c r="AN93" i="3"/>
  <c r="AO93" i="3"/>
  <c r="AP93" i="3"/>
  <c r="AQ93" i="3"/>
  <c r="AR93" i="3"/>
  <c r="AS93" i="3"/>
  <c r="AT93" i="3" a="1"/>
  <c r="AT93" i="3" s="1"/>
  <c r="AU93" i="3" a="1"/>
  <c r="AU93" i="3" s="1"/>
  <c r="AV93" i="3" a="1"/>
  <c r="AV93" i="3"/>
  <c r="AW93" i="3"/>
  <c r="AX93" i="3"/>
  <c r="AY93" i="3"/>
  <c r="AZ93" i="3"/>
  <c r="BA93" i="3"/>
  <c r="BB93" i="3"/>
  <c r="BC93" i="3" a="1"/>
  <c r="BC93" i="3"/>
  <c r="BD93" i="3" a="1"/>
  <c r="BD93" i="3" s="1"/>
  <c r="BF93" i="3"/>
  <c r="BG93" i="3"/>
  <c r="BH93" i="3"/>
  <c r="BI93" i="3"/>
  <c r="BJ93" i="3"/>
  <c r="BK93" i="3"/>
  <c r="BL93" i="3"/>
  <c r="BM93" i="3"/>
  <c r="BN93" i="3"/>
  <c r="BO93" i="3"/>
  <c r="BP93" i="3"/>
  <c r="BQ93" i="3"/>
  <c r="A94" i="3"/>
  <c r="B94" i="3"/>
  <c r="C94" i="3"/>
  <c r="D94" i="3"/>
  <c r="E94" i="3"/>
  <c r="F94" i="3"/>
  <c r="G94" i="3"/>
  <c r="H94" i="3"/>
  <c r="I94" i="3"/>
  <c r="J94" i="3"/>
  <c r="K94" i="3"/>
  <c r="L94" i="3"/>
  <c r="M94" i="3"/>
  <c r="N94" i="3"/>
  <c r="O94" i="3"/>
  <c r="P94" i="3"/>
  <c r="Q94" i="3"/>
  <c r="R94" i="3"/>
  <c r="S94" i="3"/>
  <c r="T94" i="3" a="1"/>
  <c r="T94" i="3" s="1"/>
  <c r="U94" i="3" a="1"/>
  <c r="U94" i="3" s="1"/>
  <c r="V94" i="3"/>
  <c r="W94" i="3" a="1"/>
  <c r="W94" i="3" s="1"/>
  <c r="X94" i="3" a="1"/>
  <c r="X94" i="3" s="1"/>
  <c r="Y94" i="3" a="1"/>
  <c r="Y94" i="3" s="1"/>
  <c r="Z94" i="3" a="1"/>
  <c r="Z94" i="3" s="1"/>
  <c r="AA94" i="3" a="1"/>
  <c r="AA94" i="3" s="1"/>
  <c r="AB94" i="3" a="1"/>
  <c r="AB94" i="3" s="1"/>
  <c r="AC94" i="3" a="1"/>
  <c r="AC94" i="3" s="1"/>
  <c r="AD94" i="3" a="1"/>
  <c r="AD94" i="3" s="1"/>
  <c r="AE94" i="3" a="1"/>
  <c r="AE94" i="3" s="1"/>
  <c r="AF94" i="3" a="1"/>
  <c r="AF94" i="3" s="1"/>
  <c r="AG94" i="3" a="1"/>
  <c r="AG94" i="3" s="1"/>
  <c r="AH94" i="3"/>
  <c r="AI94" i="3"/>
  <c r="AJ94" i="3"/>
  <c r="AK94" i="3"/>
  <c r="AL94" i="3"/>
  <c r="AM94" i="3"/>
  <c r="AN94" i="3"/>
  <c r="AO94" i="3"/>
  <c r="AP94" i="3"/>
  <c r="AQ94" i="3"/>
  <c r="AR94" i="3"/>
  <c r="AS94" i="3"/>
  <c r="AT94" i="3" a="1"/>
  <c r="AT94" i="3" s="1"/>
  <c r="AU94" i="3" a="1"/>
  <c r="AU94" i="3" s="1"/>
  <c r="AV94" i="3" a="1"/>
  <c r="AV94" i="3" s="1"/>
  <c r="AW94" i="3"/>
  <c r="AX94" i="3"/>
  <c r="AY94" i="3"/>
  <c r="AZ94" i="3"/>
  <c r="BA94" i="3"/>
  <c r="BB94" i="3"/>
  <c r="BC94" i="3" a="1"/>
  <c r="BC94" i="3" s="1"/>
  <c r="BE94" i="3" s="1"/>
  <c r="BD94" i="3" a="1"/>
  <c r="BD94" i="3" s="1"/>
  <c r="BF94" i="3"/>
  <c r="BG94" i="3"/>
  <c r="BH94" i="3"/>
  <c r="BI94" i="3"/>
  <c r="BJ94" i="3"/>
  <c r="BK94" i="3"/>
  <c r="BL94" i="3"/>
  <c r="BM94" i="3"/>
  <c r="BN94" i="3"/>
  <c r="BO94" i="3"/>
  <c r="BP94" i="3"/>
  <c r="BQ94" i="3"/>
  <c r="A95" i="3"/>
  <c r="B95" i="3"/>
  <c r="C95" i="3"/>
  <c r="D95" i="3"/>
  <c r="E95" i="3"/>
  <c r="F95" i="3"/>
  <c r="G95" i="3"/>
  <c r="H95" i="3"/>
  <c r="I95" i="3"/>
  <c r="J95" i="3"/>
  <c r="K95" i="3"/>
  <c r="L95" i="3"/>
  <c r="M95" i="3"/>
  <c r="N95" i="3"/>
  <c r="O95" i="3"/>
  <c r="P95" i="3"/>
  <c r="Q95" i="3"/>
  <c r="R95" i="3"/>
  <c r="S95" i="3"/>
  <c r="T95" i="3" a="1"/>
  <c r="T95" i="3" s="1"/>
  <c r="U95" i="3" a="1"/>
  <c r="U95" i="3"/>
  <c r="V95" i="3"/>
  <c r="W95" i="3" a="1"/>
  <c r="W95" i="3"/>
  <c r="X95" i="3" a="1"/>
  <c r="X95" i="3" s="1"/>
  <c r="Y95" i="3" a="1"/>
  <c r="Y95" i="3" s="1"/>
  <c r="Z95" i="3" a="1"/>
  <c r="Z95" i="3"/>
  <c r="AA95" i="3" a="1"/>
  <c r="AA95" i="3" s="1"/>
  <c r="AB95" i="3" a="1"/>
  <c r="AB95" i="3" s="1"/>
  <c r="AC95" i="3" a="1"/>
  <c r="AC95" i="3" s="1"/>
  <c r="AD95" i="3" a="1"/>
  <c r="AD95" i="3" s="1"/>
  <c r="AE95" i="3" a="1"/>
  <c r="AE95" i="3" s="1"/>
  <c r="AF95" i="3" a="1"/>
  <c r="AF95" i="3" s="1"/>
  <c r="AG95" i="3" a="1"/>
  <c r="AG95" i="3" s="1"/>
  <c r="AH95" i="3"/>
  <c r="AI95" i="3"/>
  <c r="AJ95" i="3"/>
  <c r="AK95" i="3"/>
  <c r="AL95" i="3"/>
  <c r="AM95" i="3"/>
  <c r="AN95" i="3"/>
  <c r="AO95" i="3"/>
  <c r="AP95" i="3"/>
  <c r="AQ95" i="3"/>
  <c r="AR95" i="3"/>
  <c r="AS95" i="3"/>
  <c r="AT95" i="3" a="1"/>
  <c r="AT95" i="3" s="1"/>
  <c r="AU95" i="3" a="1"/>
  <c r="AU95" i="3" s="1"/>
  <c r="AV95" i="3" a="1"/>
  <c r="AV95" i="3" s="1"/>
  <c r="AW95" i="3"/>
  <c r="AX95" i="3"/>
  <c r="AY95" i="3"/>
  <c r="AZ95" i="3"/>
  <c r="BA95" i="3"/>
  <c r="BB95" i="3"/>
  <c r="BC95" i="3" a="1"/>
  <c r="BC95" i="3" s="1"/>
  <c r="BD95" i="3" a="1"/>
  <c r="BD95" i="3" s="1"/>
  <c r="BF95" i="3"/>
  <c r="BG95" i="3"/>
  <c r="BH95" i="3"/>
  <c r="BI95" i="3"/>
  <c r="BJ95" i="3"/>
  <c r="BK95" i="3"/>
  <c r="BL95" i="3"/>
  <c r="BM95" i="3"/>
  <c r="BN95" i="3"/>
  <c r="BO95" i="3"/>
  <c r="BP95" i="3"/>
  <c r="BQ95" i="3"/>
  <c r="A96" i="3"/>
  <c r="B96" i="3"/>
  <c r="C96" i="3"/>
  <c r="D96" i="3"/>
  <c r="E96" i="3"/>
  <c r="F96" i="3"/>
  <c r="G96" i="3"/>
  <c r="H96" i="3"/>
  <c r="I96" i="3"/>
  <c r="J96" i="3"/>
  <c r="K96" i="3"/>
  <c r="L96" i="3"/>
  <c r="M96" i="3"/>
  <c r="N96" i="3"/>
  <c r="O96" i="3"/>
  <c r="P96" i="3"/>
  <c r="Q96" i="3"/>
  <c r="R96" i="3"/>
  <c r="S96" i="3"/>
  <c r="T96" i="3" a="1"/>
  <c r="T96" i="3" s="1"/>
  <c r="U96" i="3" a="1"/>
  <c r="U96" i="3" s="1"/>
  <c r="V96" i="3"/>
  <c r="W96" i="3" a="1"/>
  <c r="W96" i="3" s="1"/>
  <c r="X96" i="3" a="1"/>
  <c r="X96" i="3" s="1"/>
  <c r="Y96" i="3" a="1"/>
  <c r="Y96" i="3" s="1"/>
  <c r="Z96" i="3" a="1"/>
  <c r="Z96" i="3" s="1"/>
  <c r="AA96" i="3" a="1"/>
  <c r="AA96" i="3" s="1"/>
  <c r="AB96" i="3" a="1"/>
  <c r="AB96" i="3" s="1"/>
  <c r="AC96" i="3" a="1"/>
  <c r="AC96" i="3" s="1"/>
  <c r="AD96" i="3" a="1"/>
  <c r="AD96" i="3" s="1"/>
  <c r="AE96" i="3" a="1"/>
  <c r="AE96" i="3" s="1"/>
  <c r="AF96" i="3" a="1"/>
  <c r="AF96" i="3" s="1"/>
  <c r="AG96" i="3" a="1"/>
  <c r="AG96" i="3" s="1"/>
  <c r="AH96" i="3"/>
  <c r="AI96" i="3"/>
  <c r="AJ96" i="3"/>
  <c r="AK96" i="3"/>
  <c r="AL96" i="3"/>
  <c r="AM96" i="3"/>
  <c r="AN96" i="3"/>
  <c r="AO96" i="3"/>
  <c r="AP96" i="3"/>
  <c r="AQ96" i="3"/>
  <c r="AR96" i="3"/>
  <c r="AS96" i="3"/>
  <c r="AT96" i="3" a="1"/>
  <c r="AT96" i="3"/>
  <c r="AU96" i="3" a="1"/>
  <c r="AU96" i="3" s="1"/>
  <c r="AV96" i="3" a="1"/>
  <c r="AV96" i="3" s="1"/>
  <c r="AW96" i="3"/>
  <c r="AX96" i="3"/>
  <c r="AY96" i="3"/>
  <c r="AZ96" i="3"/>
  <c r="BA96" i="3"/>
  <c r="BB96" i="3"/>
  <c r="BC96" i="3" a="1"/>
  <c r="BC96" i="3" s="1"/>
  <c r="BD96" i="3" a="1"/>
  <c r="BD96" i="3" s="1"/>
  <c r="BF96" i="3"/>
  <c r="BG96" i="3"/>
  <c r="BH96" i="3"/>
  <c r="BI96" i="3"/>
  <c r="BJ96" i="3"/>
  <c r="BK96" i="3"/>
  <c r="BL96" i="3"/>
  <c r="BM96" i="3"/>
  <c r="BN96" i="3"/>
  <c r="BO96" i="3"/>
  <c r="BP96" i="3"/>
  <c r="BQ96" i="3"/>
  <c r="A97" i="3"/>
  <c r="B97" i="3"/>
  <c r="C97" i="3"/>
  <c r="D97" i="3"/>
  <c r="E97" i="3"/>
  <c r="F97" i="3"/>
  <c r="G97" i="3"/>
  <c r="H97" i="3"/>
  <c r="I97" i="3"/>
  <c r="J97" i="3"/>
  <c r="K97" i="3"/>
  <c r="L97" i="3"/>
  <c r="M97" i="3"/>
  <c r="N97" i="3"/>
  <c r="O97" i="3"/>
  <c r="P97" i="3"/>
  <c r="Q97" i="3"/>
  <c r="R97" i="3"/>
  <c r="S97" i="3"/>
  <c r="T97" i="3" a="1"/>
  <c r="T97" i="3" s="1"/>
  <c r="U97" i="3" a="1"/>
  <c r="U97" i="3" s="1"/>
  <c r="V97" i="3"/>
  <c r="W97" i="3" a="1"/>
  <c r="W97" i="3" s="1"/>
  <c r="X97" i="3" a="1"/>
  <c r="X97" i="3" s="1"/>
  <c r="Y97" i="3" a="1"/>
  <c r="Y97" i="3" s="1"/>
  <c r="Z97" i="3" a="1"/>
  <c r="Z97" i="3" s="1"/>
  <c r="AA97" i="3" a="1"/>
  <c r="AA97" i="3" s="1"/>
  <c r="AB97" i="3" a="1"/>
  <c r="AB97" i="3" s="1"/>
  <c r="AC97" i="3" a="1"/>
  <c r="AC97" i="3" s="1"/>
  <c r="AD97" i="3" a="1"/>
  <c r="AD97" i="3" s="1"/>
  <c r="AE97" i="3" a="1"/>
  <c r="AE97" i="3" s="1"/>
  <c r="AF97" i="3" a="1"/>
  <c r="AF97" i="3" s="1"/>
  <c r="AG97" i="3" a="1"/>
  <c r="AG97" i="3" s="1"/>
  <c r="AH97" i="3"/>
  <c r="AI97" i="3"/>
  <c r="AJ97" i="3"/>
  <c r="AK97" i="3"/>
  <c r="AL97" i="3"/>
  <c r="AM97" i="3"/>
  <c r="AN97" i="3"/>
  <c r="AO97" i="3"/>
  <c r="AP97" i="3"/>
  <c r="AQ97" i="3"/>
  <c r="AR97" i="3"/>
  <c r="AS97" i="3"/>
  <c r="AT97" i="3" a="1"/>
  <c r="AT97" i="3" s="1"/>
  <c r="AU97" i="3" a="1"/>
  <c r="AU97" i="3" s="1"/>
  <c r="AV97" i="3" a="1"/>
  <c r="AV97" i="3" s="1"/>
  <c r="AW97" i="3"/>
  <c r="AX97" i="3"/>
  <c r="AY97" i="3"/>
  <c r="AZ97" i="3"/>
  <c r="BA97" i="3"/>
  <c r="BB97" i="3"/>
  <c r="BC97" i="3" a="1"/>
  <c r="BC97" i="3" s="1"/>
  <c r="BD97" i="3" a="1"/>
  <c r="BD97" i="3" s="1"/>
  <c r="BF97" i="3"/>
  <c r="BG97" i="3"/>
  <c r="BH97" i="3"/>
  <c r="BI97" i="3"/>
  <c r="BJ97" i="3"/>
  <c r="BK97" i="3"/>
  <c r="BL97" i="3"/>
  <c r="BM97" i="3"/>
  <c r="BN97" i="3"/>
  <c r="BO97" i="3"/>
  <c r="BP97" i="3"/>
  <c r="BQ97" i="3"/>
  <c r="A98" i="3"/>
  <c r="B98" i="3"/>
  <c r="C98" i="3"/>
  <c r="D98" i="3"/>
  <c r="E98" i="3"/>
  <c r="F98" i="3"/>
  <c r="G98" i="3"/>
  <c r="H98" i="3"/>
  <c r="I98" i="3"/>
  <c r="J98" i="3"/>
  <c r="K98" i="3"/>
  <c r="L98" i="3"/>
  <c r="M98" i="3"/>
  <c r="N98" i="3"/>
  <c r="O98" i="3"/>
  <c r="P98" i="3"/>
  <c r="Q98" i="3"/>
  <c r="R98" i="3"/>
  <c r="S98" i="3"/>
  <c r="T98" i="3" a="1"/>
  <c r="T98" i="3" s="1"/>
  <c r="U98" i="3" a="1"/>
  <c r="U98" i="3" s="1"/>
  <c r="V98" i="3"/>
  <c r="W98" i="3" a="1"/>
  <c r="W98" i="3" s="1"/>
  <c r="X98" i="3" a="1"/>
  <c r="X98" i="3" s="1"/>
  <c r="Y98" i="3" a="1"/>
  <c r="Y98" i="3" s="1"/>
  <c r="Z98" i="3" a="1"/>
  <c r="Z98" i="3" s="1"/>
  <c r="AA98" i="3" a="1"/>
  <c r="AA98" i="3" s="1"/>
  <c r="AB98" i="3" a="1"/>
  <c r="AB98" i="3" s="1"/>
  <c r="AC98" i="3" a="1"/>
  <c r="AC98" i="3" s="1"/>
  <c r="AD98" i="3" a="1"/>
  <c r="AD98" i="3" s="1"/>
  <c r="AE98" i="3" a="1"/>
  <c r="AE98" i="3" s="1"/>
  <c r="AF98" i="3" a="1"/>
  <c r="AF98" i="3" s="1"/>
  <c r="AG98" i="3" a="1"/>
  <c r="AG98" i="3"/>
  <c r="AH98" i="3"/>
  <c r="AI98" i="3"/>
  <c r="AJ98" i="3"/>
  <c r="AK98" i="3"/>
  <c r="AL98" i="3"/>
  <c r="AM98" i="3"/>
  <c r="AN98" i="3"/>
  <c r="AO98" i="3"/>
  <c r="AP98" i="3"/>
  <c r="AQ98" i="3"/>
  <c r="AR98" i="3"/>
  <c r="AS98" i="3"/>
  <c r="AT98" i="3" a="1"/>
  <c r="AT98" i="3" s="1"/>
  <c r="AU98" i="3" a="1"/>
  <c r="AU98" i="3" s="1"/>
  <c r="AV98" i="3" a="1"/>
  <c r="AV98" i="3" s="1"/>
  <c r="AW98" i="3"/>
  <c r="AX98" i="3"/>
  <c r="AY98" i="3"/>
  <c r="AZ98" i="3"/>
  <c r="BA98" i="3"/>
  <c r="BB98" i="3"/>
  <c r="BC98" i="3" a="1"/>
  <c r="BC98" i="3" s="1"/>
  <c r="BD98" i="3" a="1"/>
  <c r="BD98" i="3" s="1"/>
  <c r="BF98" i="3"/>
  <c r="BG98" i="3"/>
  <c r="BH98" i="3"/>
  <c r="BI98" i="3"/>
  <c r="BJ98" i="3"/>
  <c r="BK98" i="3"/>
  <c r="BL98" i="3"/>
  <c r="BM98" i="3"/>
  <c r="BN98" i="3"/>
  <c r="BO98" i="3"/>
  <c r="BP98" i="3"/>
  <c r="BQ98" i="3"/>
  <c r="A99" i="3"/>
  <c r="B99" i="3"/>
  <c r="C99" i="3"/>
  <c r="D99" i="3"/>
  <c r="E99" i="3"/>
  <c r="F99" i="3"/>
  <c r="G99" i="3"/>
  <c r="H99" i="3"/>
  <c r="I99" i="3"/>
  <c r="J99" i="3"/>
  <c r="K99" i="3"/>
  <c r="L99" i="3"/>
  <c r="M99" i="3"/>
  <c r="N99" i="3"/>
  <c r="O99" i="3"/>
  <c r="P99" i="3"/>
  <c r="Q99" i="3"/>
  <c r="R99" i="3"/>
  <c r="S99" i="3"/>
  <c r="T99" i="3" a="1"/>
  <c r="T99" i="3" s="1"/>
  <c r="U99" i="3" a="1"/>
  <c r="U99" i="3" s="1"/>
  <c r="V99" i="3"/>
  <c r="W99" i="3" a="1"/>
  <c r="W99" i="3" s="1"/>
  <c r="X99" i="3" a="1"/>
  <c r="X99" i="3" s="1"/>
  <c r="Y99" i="3" a="1"/>
  <c r="Y99" i="3" s="1"/>
  <c r="Z99" i="3" a="1"/>
  <c r="Z99" i="3" s="1"/>
  <c r="AA99" i="3" a="1"/>
  <c r="AA99" i="3" s="1"/>
  <c r="AB99" i="3" a="1"/>
  <c r="AB99" i="3" s="1"/>
  <c r="AC99" i="3" a="1"/>
  <c r="AC99" i="3" s="1"/>
  <c r="AD99" i="3" a="1"/>
  <c r="AD99" i="3" s="1"/>
  <c r="AE99" i="3" a="1"/>
  <c r="AE99" i="3" s="1"/>
  <c r="AF99" i="3" a="1"/>
  <c r="AF99" i="3"/>
  <c r="AG99" i="3" a="1"/>
  <c r="AG99" i="3" s="1"/>
  <c r="AH99" i="3"/>
  <c r="AI99" i="3"/>
  <c r="AJ99" i="3"/>
  <c r="AK99" i="3"/>
  <c r="AL99" i="3"/>
  <c r="AM99" i="3"/>
  <c r="AN99" i="3"/>
  <c r="AO99" i="3"/>
  <c r="AP99" i="3"/>
  <c r="AQ99" i="3"/>
  <c r="AR99" i="3"/>
  <c r="AS99" i="3"/>
  <c r="AT99" i="3" a="1"/>
  <c r="AT99" i="3"/>
  <c r="AU99" i="3" a="1"/>
  <c r="AU99" i="3" s="1"/>
  <c r="AV99" i="3" a="1"/>
  <c r="AV99" i="3" s="1"/>
  <c r="AW99" i="3"/>
  <c r="AX99" i="3"/>
  <c r="AY99" i="3"/>
  <c r="AZ99" i="3"/>
  <c r="BA99" i="3"/>
  <c r="BB99" i="3"/>
  <c r="BC99" i="3" a="1"/>
  <c r="BC99" i="3" s="1"/>
  <c r="BD99" i="3" a="1"/>
  <c r="BD99" i="3" s="1"/>
  <c r="BF99" i="3"/>
  <c r="BG99" i="3"/>
  <c r="BH99" i="3"/>
  <c r="BI99" i="3"/>
  <c r="BJ99" i="3"/>
  <c r="BK99" i="3"/>
  <c r="BL99" i="3"/>
  <c r="BM99" i="3"/>
  <c r="BN99" i="3"/>
  <c r="BO99" i="3"/>
  <c r="BP99" i="3"/>
  <c r="BQ99" i="3"/>
  <c r="A100" i="3"/>
  <c r="B100" i="3"/>
  <c r="C100" i="3"/>
  <c r="D100" i="3"/>
  <c r="E100" i="3"/>
  <c r="F100" i="3"/>
  <c r="G100" i="3"/>
  <c r="H100" i="3"/>
  <c r="I100" i="3"/>
  <c r="J100" i="3"/>
  <c r="K100" i="3"/>
  <c r="L100" i="3"/>
  <c r="M100" i="3"/>
  <c r="N100" i="3"/>
  <c r="O100" i="3"/>
  <c r="P100" i="3"/>
  <c r="Q100" i="3"/>
  <c r="R100" i="3"/>
  <c r="S100" i="3"/>
  <c r="T100" i="3" a="1"/>
  <c r="T100" i="3" s="1"/>
  <c r="U100" i="3" a="1"/>
  <c r="U100" i="3" s="1"/>
  <c r="V100" i="3"/>
  <c r="W100" i="3" a="1"/>
  <c r="W100" i="3" s="1"/>
  <c r="X100" i="3" a="1"/>
  <c r="X100" i="3" s="1"/>
  <c r="Y100" i="3" a="1"/>
  <c r="Y100" i="3"/>
  <c r="Z100" i="3" a="1"/>
  <c r="Z100" i="3" s="1"/>
  <c r="AA100" i="3" a="1"/>
  <c r="AA100" i="3" s="1"/>
  <c r="AB100" i="3" a="1"/>
  <c r="AB100" i="3" s="1"/>
  <c r="AC100" i="3" a="1"/>
  <c r="AC100" i="3" s="1"/>
  <c r="AD100" i="3" a="1"/>
  <c r="AD100" i="3" s="1"/>
  <c r="AE100" i="3" a="1"/>
  <c r="AE100" i="3" s="1"/>
  <c r="AF100" i="3" a="1"/>
  <c r="AF100" i="3" s="1"/>
  <c r="AG100" i="3" a="1"/>
  <c r="AG100" i="3" s="1"/>
  <c r="AH100" i="3"/>
  <c r="AI100" i="3"/>
  <c r="AJ100" i="3"/>
  <c r="AK100" i="3"/>
  <c r="AL100" i="3"/>
  <c r="AM100" i="3"/>
  <c r="AN100" i="3"/>
  <c r="AO100" i="3"/>
  <c r="AP100" i="3"/>
  <c r="AQ100" i="3"/>
  <c r="AR100" i="3"/>
  <c r="AS100" i="3"/>
  <c r="AT100" i="3" a="1"/>
  <c r="AT100" i="3" s="1"/>
  <c r="AU100" i="3" a="1"/>
  <c r="AU100" i="3" s="1"/>
  <c r="AV100" i="3" a="1"/>
  <c r="AV100" i="3" s="1"/>
  <c r="AW100" i="3"/>
  <c r="AX100" i="3"/>
  <c r="AY100" i="3"/>
  <c r="AZ100" i="3"/>
  <c r="BA100" i="3"/>
  <c r="BB100" i="3"/>
  <c r="BC100" i="3" a="1"/>
  <c r="BC100" i="3" s="1"/>
  <c r="BD100" i="3" a="1"/>
  <c r="BD100" i="3" s="1"/>
  <c r="BF100" i="3"/>
  <c r="BG100" i="3"/>
  <c r="BH100" i="3"/>
  <c r="BI100" i="3"/>
  <c r="BJ100" i="3"/>
  <c r="BK100" i="3"/>
  <c r="BL100" i="3"/>
  <c r="BM100" i="3"/>
  <c r="BN100" i="3"/>
  <c r="BO100" i="3"/>
  <c r="BP100" i="3"/>
  <c r="BQ100" i="3"/>
  <c r="A101" i="3"/>
  <c r="B101" i="3"/>
  <c r="C101" i="3"/>
  <c r="D101" i="3"/>
  <c r="E101" i="3"/>
  <c r="F101" i="3"/>
  <c r="G101" i="3"/>
  <c r="H101" i="3"/>
  <c r="I101" i="3"/>
  <c r="J101" i="3"/>
  <c r="K101" i="3"/>
  <c r="L101" i="3"/>
  <c r="M101" i="3"/>
  <c r="N101" i="3"/>
  <c r="O101" i="3"/>
  <c r="P101" i="3"/>
  <c r="Q101" i="3"/>
  <c r="R101" i="3"/>
  <c r="S101" i="3"/>
  <c r="T101" i="3" a="1"/>
  <c r="T101" i="3" s="1"/>
  <c r="U101" i="3" a="1"/>
  <c r="U101" i="3" s="1"/>
  <c r="V101" i="3"/>
  <c r="W101" i="3" a="1"/>
  <c r="W101" i="3" s="1"/>
  <c r="X101" i="3" a="1"/>
  <c r="X101" i="3" s="1"/>
  <c r="Y101" i="3" a="1"/>
  <c r="Y101" i="3" s="1"/>
  <c r="Z101" i="3" a="1"/>
  <c r="Z101" i="3" s="1"/>
  <c r="AA101" i="3" a="1"/>
  <c r="AA101" i="3" s="1"/>
  <c r="AB101" i="3" a="1"/>
  <c r="AB101" i="3" s="1"/>
  <c r="AC101" i="3" a="1"/>
  <c r="AC101" i="3" s="1"/>
  <c r="AD101" i="3" a="1"/>
  <c r="AD101" i="3" s="1"/>
  <c r="AE101" i="3" a="1"/>
  <c r="AE101" i="3" s="1"/>
  <c r="AF101" i="3" a="1"/>
  <c r="AF101" i="3" s="1"/>
  <c r="AG101" i="3" a="1"/>
  <c r="AG101" i="3" s="1"/>
  <c r="AH101" i="3"/>
  <c r="AI101" i="3"/>
  <c r="AJ101" i="3"/>
  <c r="AK101" i="3"/>
  <c r="AL101" i="3"/>
  <c r="AM101" i="3"/>
  <c r="AN101" i="3"/>
  <c r="AO101" i="3"/>
  <c r="AP101" i="3"/>
  <c r="AQ101" i="3"/>
  <c r="AR101" i="3"/>
  <c r="AS101" i="3"/>
  <c r="AT101" i="3" a="1"/>
  <c r="AT101" i="3" s="1"/>
  <c r="AU101" i="3" a="1"/>
  <c r="AU101" i="3" s="1"/>
  <c r="AV101" i="3" a="1"/>
  <c r="AV101" i="3" s="1"/>
  <c r="AW101" i="3"/>
  <c r="AX101" i="3"/>
  <c r="AY101" i="3"/>
  <c r="AZ101" i="3"/>
  <c r="BA101" i="3"/>
  <c r="BB101" i="3"/>
  <c r="BC101" i="3" a="1"/>
  <c r="BC101" i="3" s="1"/>
  <c r="BD101" i="3" a="1"/>
  <c r="BD101" i="3" s="1"/>
  <c r="BF101" i="3"/>
  <c r="BG101" i="3"/>
  <c r="BH101" i="3"/>
  <c r="BI101" i="3"/>
  <c r="BJ101" i="3"/>
  <c r="BK101" i="3"/>
  <c r="BL101" i="3"/>
  <c r="BM101" i="3"/>
  <c r="BN101" i="3"/>
  <c r="BO101" i="3"/>
  <c r="BP101" i="3"/>
  <c r="BQ101" i="3"/>
  <c r="A102" i="3"/>
  <c r="B102" i="3"/>
  <c r="C102" i="3"/>
  <c r="D102" i="3"/>
  <c r="E102" i="3"/>
  <c r="F102" i="3"/>
  <c r="G102" i="3"/>
  <c r="H102" i="3"/>
  <c r="I102" i="3"/>
  <c r="J102" i="3"/>
  <c r="K102" i="3"/>
  <c r="L102" i="3"/>
  <c r="M102" i="3"/>
  <c r="N102" i="3"/>
  <c r="O102" i="3"/>
  <c r="P102" i="3"/>
  <c r="Q102" i="3"/>
  <c r="R102" i="3"/>
  <c r="S102" i="3"/>
  <c r="T102" i="3" a="1"/>
  <c r="T102" i="3" s="1"/>
  <c r="U102" i="3" a="1"/>
  <c r="U102" i="3" s="1"/>
  <c r="V102" i="3"/>
  <c r="W102" i="3" a="1"/>
  <c r="W102" i="3" s="1"/>
  <c r="X102" i="3" a="1"/>
  <c r="X102" i="3" s="1"/>
  <c r="Y102" i="3" a="1"/>
  <c r="Y102" i="3" s="1"/>
  <c r="Z102" i="3" a="1"/>
  <c r="Z102" i="3" s="1"/>
  <c r="AA102" i="3" a="1"/>
  <c r="AA102" i="3" s="1"/>
  <c r="AB102" i="3" a="1"/>
  <c r="AB102" i="3" s="1"/>
  <c r="AC102" i="3" a="1"/>
  <c r="AC102" i="3" s="1"/>
  <c r="AD102" i="3" a="1"/>
  <c r="AD102" i="3"/>
  <c r="AE102" i="3" a="1"/>
  <c r="AE102" i="3" s="1"/>
  <c r="AF102" i="3" a="1"/>
  <c r="AF102" i="3" s="1"/>
  <c r="AG102" i="3" a="1"/>
  <c r="AG102" i="3" s="1"/>
  <c r="AH102" i="3"/>
  <c r="AI102" i="3"/>
  <c r="AJ102" i="3"/>
  <c r="AK102" i="3"/>
  <c r="AL102" i="3"/>
  <c r="AM102" i="3"/>
  <c r="AN102" i="3"/>
  <c r="AO102" i="3"/>
  <c r="AP102" i="3"/>
  <c r="AQ102" i="3"/>
  <c r="AR102" i="3"/>
  <c r="AS102" i="3"/>
  <c r="AT102" i="3" a="1"/>
  <c r="AT102" i="3" s="1"/>
  <c r="AU102" i="3" a="1"/>
  <c r="AU102" i="3" s="1"/>
  <c r="AV102" i="3" a="1"/>
  <c r="AV102" i="3" s="1"/>
  <c r="AW102" i="3"/>
  <c r="AX102" i="3"/>
  <c r="AY102" i="3"/>
  <c r="AZ102" i="3"/>
  <c r="BA102" i="3"/>
  <c r="BB102" i="3"/>
  <c r="BC102" i="3" a="1"/>
  <c r="BC102" i="3" s="1"/>
  <c r="BD102" i="3" a="1"/>
  <c r="BD102" i="3" s="1"/>
  <c r="BF102" i="3"/>
  <c r="BG102" i="3"/>
  <c r="BH102" i="3"/>
  <c r="BI102" i="3"/>
  <c r="BJ102" i="3"/>
  <c r="BK102" i="3"/>
  <c r="BL102" i="3"/>
  <c r="BM102" i="3"/>
  <c r="BN102" i="3"/>
  <c r="BO102" i="3"/>
  <c r="BP102" i="3"/>
  <c r="BQ102" i="3"/>
  <c r="A103" i="3"/>
  <c r="B103" i="3"/>
  <c r="C103" i="3"/>
  <c r="D103" i="3"/>
  <c r="E103" i="3"/>
  <c r="F103" i="3"/>
  <c r="G103" i="3"/>
  <c r="H103" i="3"/>
  <c r="I103" i="3"/>
  <c r="J103" i="3"/>
  <c r="K103" i="3"/>
  <c r="L103" i="3"/>
  <c r="M103" i="3"/>
  <c r="N103" i="3"/>
  <c r="O103" i="3"/>
  <c r="P103" i="3"/>
  <c r="Q103" i="3"/>
  <c r="R103" i="3"/>
  <c r="S103" i="3"/>
  <c r="T103" i="3" a="1"/>
  <c r="T103" i="3" s="1"/>
  <c r="U103" i="3" a="1"/>
  <c r="U103" i="3" s="1"/>
  <c r="V103" i="3"/>
  <c r="W103" i="3" a="1"/>
  <c r="W103" i="3" s="1"/>
  <c r="X103" i="3" a="1"/>
  <c r="X103" i="3" s="1"/>
  <c r="Y103" i="3" a="1"/>
  <c r="Y103" i="3" s="1"/>
  <c r="Z103" i="3" a="1"/>
  <c r="Z103" i="3" s="1"/>
  <c r="AA103" i="3" a="1"/>
  <c r="AA103" i="3" s="1"/>
  <c r="AB103" i="3" a="1"/>
  <c r="AB103" i="3" s="1"/>
  <c r="AC103" i="3" a="1"/>
  <c r="AC103" i="3" s="1"/>
  <c r="AD103" i="3" a="1"/>
  <c r="AD103" i="3" s="1"/>
  <c r="AE103" i="3" a="1"/>
  <c r="AE103" i="3" s="1"/>
  <c r="AF103" i="3" a="1"/>
  <c r="AF103" i="3" s="1"/>
  <c r="AG103" i="3" a="1"/>
  <c r="AG103" i="3" s="1"/>
  <c r="AH103" i="3"/>
  <c r="AI103" i="3"/>
  <c r="AJ103" i="3"/>
  <c r="AK103" i="3"/>
  <c r="AL103" i="3"/>
  <c r="AM103" i="3"/>
  <c r="AN103" i="3"/>
  <c r="AO103" i="3"/>
  <c r="AP103" i="3"/>
  <c r="AQ103" i="3"/>
  <c r="AR103" i="3"/>
  <c r="AS103" i="3"/>
  <c r="AT103" i="3" a="1"/>
  <c r="AT103" i="3" s="1"/>
  <c r="AU103" i="3" a="1"/>
  <c r="AU103" i="3" s="1"/>
  <c r="AV103" i="3" a="1"/>
  <c r="AV103" i="3" s="1"/>
  <c r="AW103" i="3"/>
  <c r="AX103" i="3"/>
  <c r="AY103" i="3"/>
  <c r="AZ103" i="3"/>
  <c r="BA103" i="3"/>
  <c r="BB103" i="3"/>
  <c r="BC103" i="3" a="1"/>
  <c r="BC103" i="3" s="1"/>
  <c r="BD103" i="3" a="1"/>
  <c r="BD103" i="3" s="1"/>
  <c r="BF103" i="3"/>
  <c r="BG103" i="3"/>
  <c r="BH103" i="3"/>
  <c r="BI103" i="3"/>
  <c r="BJ103" i="3"/>
  <c r="BK103" i="3"/>
  <c r="BL103" i="3"/>
  <c r="BM103" i="3"/>
  <c r="BN103" i="3"/>
  <c r="BO103" i="3"/>
  <c r="BP103" i="3"/>
  <c r="BQ103" i="3"/>
  <c r="A104" i="3"/>
  <c r="B104" i="3"/>
  <c r="C104" i="3"/>
  <c r="D104" i="3"/>
  <c r="E104" i="3"/>
  <c r="F104" i="3"/>
  <c r="G104" i="3"/>
  <c r="H104" i="3"/>
  <c r="I104" i="3"/>
  <c r="J104" i="3"/>
  <c r="K104" i="3"/>
  <c r="L104" i="3"/>
  <c r="M104" i="3"/>
  <c r="N104" i="3"/>
  <c r="O104" i="3"/>
  <c r="P104" i="3"/>
  <c r="Q104" i="3"/>
  <c r="R104" i="3"/>
  <c r="S104" i="3"/>
  <c r="T104" i="3" a="1"/>
  <c r="T104" i="3" s="1"/>
  <c r="U104" i="3" a="1"/>
  <c r="U104" i="3" s="1"/>
  <c r="V104" i="3"/>
  <c r="W104" i="3" a="1"/>
  <c r="W104" i="3" s="1"/>
  <c r="X104" i="3" a="1"/>
  <c r="X104" i="3" s="1"/>
  <c r="Y104" i="3" a="1"/>
  <c r="Y104" i="3" s="1"/>
  <c r="Z104" i="3" a="1"/>
  <c r="Z104" i="3" s="1"/>
  <c r="AA104" i="3" a="1"/>
  <c r="AA104" i="3" s="1"/>
  <c r="AB104" i="3" a="1"/>
  <c r="AB104" i="3" s="1"/>
  <c r="AC104" i="3" a="1"/>
  <c r="AC104" i="3" s="1"/>
  <c r="AD104" i="3" a="1"/>
  <c r="AD104" i="3" s="1"/>
  <c r="AE104" i="3" a="1"/>
  <c r="AE104" i="3"/>
  <c r="AF104" i="3" a="1"/>
  <c r="AF104" i="3" s="1"/>
  <c r="AG104" i="3" a="1"/>
  <c r="AG104" i="3" s="1"/>
  <c r="AH104" i="3"/>
  <c r="AI104" i="3"/>
  <c r="AJ104" i="3"/>
  <c r="AK104" i="3"/>
  <c r="AL104" i="3"/>
  <c r="AM104" i="3"/>
  <c r="AN104" i="3"/>
  <c r="AO104" i="3"/>
  <c r="AP104" i="3"/>
  <c r="AQ104" i="3"/>
  <c r="AR104" i="3"/>
  <c r="AS104" i="3"/>
  <c r="AT104" i="3" a="1"/>
  <c r="AT104" i="3" s="1"/>
  <c r="AU104" i="3" a="1"/>
  <c r="AU104" i="3" s="1"/>
  <c r="AV104" i="3" a="1"/>
  <c r="AV104" i="3" s="1"/>
  <c r="AW104" i="3"/>
  <c r="AX104" i="3"/>
  <c r="AY104" i="3"/>
  <c r="AZ104" i="3"/>
  <c r="BA104" i="3"/>
  <c r="BB104" i="3"/>
  <c r="BC104" i="3" a="1"/>
  <c r="BC104" i="3" s="1"/>
  <c r="BD104" i="3" a="1"/>
  <c r="BD104" i="3" s="1"/>
  <c r="BF104" i="3"/>
  <c r="BG104" i="3"/>
  <c r="BH104" i="3"/>
  <c r="BI104" i="3"/>
  <c r="BJ104" i="3"/>
  <c r="BK104" i="3"/>
  <c r="BL104" i="3"/>
  <c r="BM104" i="3"/>
  <c r="BN104" i="3"/>
  <c r="BO104" i="3"/>
  <c r="BP104" i="3"/>
  <c r="BQ104" i="3"/>
  <c r="A3" i="4"/>
  <c r="B3" i="4"/>
  <c r="C3" i="4"/>
  <c r="D3" i="4"/>
  <c r="E3" i="4"/>
  <c r="F3" i="4" a="1"/>
  <c r="F3" i="4"/>
  <c r="G3" i="4" a="1"/>
  <c r="G3" i="4" s="1"/>
  <c r="H3" i="4" a="1"/>
  <c r="H3" i="4" s="1"/>
  <c r="I3" i="4" a="1"/>
  <c r="I3" i="4" s="1"/>
  <c r="J3" i="4" a="1"/>
  <c r="J3" i="4"/>
  <c r="K3" i="4" a="1"/>
  <c r="K3" i="4" s="1"/>
  <c r="L3" i="4" a="1"/>
  <c r="L3" i="4" s="1"/>
  <c r="M3" i="4" a="1"/>
  <c r="M3" i="4" s="1"/>
  <c r="N3" i="4" a="1"/>
  <c r="N3" i="4"/>
  <c r="O3" i="4" a="1"/>
  <c r="O3" i="4" s="1"/>
  <c r="P3" i="4" a="1"/>
  <c r="P3" i="4" s="1"/>
  <c r="Q3" i="4" a="1"/>
  <c r="Q3" i="4" s="1"/>
  <c r="R3" i="4" a="1"/>
  <c r="R3" i="4"/>
  <c r="S3" i="4" a="1"/>
  <c r="S3" i="4" s="1"/>
  <c r="T3" i="4" a="1"/>
  <c r="T3" i="4" s="1"/>
  <c r="U3" i="4" a="1"/>
  <c r="U3" i="4" s="1"/>
  <c r="V3" i="4" a="1"/>
  <c r="V3" i="4"/>
  <c r="W3" i="4" a="1"/>
  <c r="W3" i="4" s="1"/>
  <c r="X3" i="4" a="1"/>
  <c r="X3" i="4" s="1"/>
  <c r="Y3" i="4" a="1"/>
  <c r="Y3" i="4" s="1"/>
  <c r="Z3" i="4" a="1"/>
  <c r="Z3" i="4"/>
  <c r="AA3" i="4" a="1"/>
  <c r="AA3" i="4" s="1"/>
  <c r="AB3" i="4" a="1"/>
  <c r="AB3" i="4" s="1"/>
  <c r="AC3" i="4"/>
  <c r="AD3" i="4"/>
  <c r="AE3" i="4"/>
  <c r="AF3" i="4"/>
  <c r="AG3" i="4"/>
  <c r="AH3" i="4"/>
  <c r="AI3" i="4"/>
  <c r="AJ3" i="4"/>
  <c r="AK3" i="4"/>
  <c r="AL3" i="4"/>
  <c r="AM3" i="4"/>
  <c r="AN3" i="4"/>
  <c r="AO3" i="4"/>
  <c r="AP3" i="4"/>
  <c r="AQ3" i="4"/>
  <c r="AR3" i="4"/>
  <c r="AS3" i="4"/>
  <c r="AT3" i="4"/>
  <c r="AU3" i="4"/>
  <c r="AV3" i="4"/>
  <c r="AW3" i="4"/>
  <c r="AX3" i="4"/>
  <c r="AY3" i="4"/>
  <c r="AZ3" i="4"/>
  <c r="BA3" i="4"/>
  <c r="BB3" i="4"/>
  <c r="BC3" i="4"/>
  <c r="BD3" i="4"/>
  <c r="BE3" i="4"/>
  <c r="BF3" i="4"/>
  <c r="BG3" i="4"/>
  <c r="BH3" i="4"/>
  <c r="BI3" i="4"/>
  <c r="BJ3" i="4"/>
  <c r="BK3" i="4"/>
  <c r="BL3" i="4"/>
  <c r="BM3" i="4"/>
  <c r="BN3" i="4"/>
  <c r="BO3" i="4"/>
  <c r="BP3" i="4"/>
  <c r="BQ3" i="4"/>
  <c r="BR3" i="4"/>
  <c r="BS3" i="4"/>
  <c r="BT3" i="4"/>
  <c r="BU3" i="4"/>
  <c r="BV3" i="4"/>
  <c r="BW3" i="4"/>
  <c r="BX3" i="4"/>
  <c r="BY3" i="4"/>
  <c r="BZ3" i="4"/>
  <c r="CA3" i="4"/>
  <c r="CB3" i="4"/>
  <c r="CC3" i="4"/>
  <c r="CD3" i="4"/>
  <c r="CE3" i="4"/>
  <c r="CF3" i="4"/>
  <c r="CG3" i="4"/>
  <c r="CH3" i="4"/>
  <c r="CI3" i="4"/>
  <c r="CJ3" i="4"/>
  <c r="CK3" i="4"/>
  <c r="CL3" i="4"/>
  <c r="CM3" i="4"/>
  <c r="CN3" i="4"/>
  <c r="CO3" i="4"/>
  <c r="CP3" i="4"/>
  <c r="CQ3" i="4"/>
  <c r="CR3" i="4"/>
  <c r="CS3" i="4"/>
  <c r="CT3" i="4"/>
  <c r="CU3" i="4"/>
  <c r="CV3" i="4"/>
  <c r="CW3" i="4"/>
  <c r="CX3" i="4"/>
  <c r="CY3" i="4"/>
  <c r="CZ3" i="4"/>
  <c r="DA3" i="4"/>
  <c r="DB3" i="4"/>
  <c r="DC3" i="4"/>
  <c r="DD3" i="4"/>
  <c r="DE3" i="4"/>
  <c r="DF3" i="4"/>
  <c r="DG3" i="4"/>
  <c r="DH3" i="4"/>
  <c r="DI3" i="4"/>
  <c r="DJ3" i="4"/>
  <c r="DK3" i="4"/>
  <c r="DL3" i="4"/>
  <c r="DM3" i="4"/>
  <c r="DN3" i="4"/>
  <c r="DO3" i="4"/>
  <c r="DP3" i="4"/>
  <c r="DQ3" i="4"/>
  <c r="DR3" i="4"/>
  <c r="DS3" i="4"/>
  <c r="DT3" i="4"/>
  <c r="DU3" i="4"/>
  <c r="DV3" i="4"/>
  <c r="DW3" i="4"/>
  <c r="DX3" i="4"/>
  <c r="DY3" i="4"/>
  <c r="DZ3" i="4"/>
  <c r="EA3" i="4"/>
  <c r="EB3" i="4"/>
  <c r="EC3" i="4"/>
  <c r="ED3" i="4"/>
  <c r="EE3" i="4"/>
  <c r="EF3" i="4"/>
  <c r="EG3" i="4"/>
  <c r="EH3" i="4"/>
  <c r="EI3" i="4"/>
  <c r="EJ3" i="4"/>
  <c r="EK3" i="4"/>
  <c r="EL3" i="4"/>
  <c r="EM3" i="4"/>
  <c r="EN3" i="4"/>
  <c r="EO3" i="4"/>
  <c r="EP3" i="4"/>
  <c r="EQ3" i="4"/>
  <c r="ER3" i="4"/>
  <c r="ES3" i="4"/>
  <c r="ET3" i="4"/>
  <c r="EU3" i="4"/>
  <c r="EV3" i="4"/>
  <c r="EW3" i="4"/>
  <c r="EX3" i="4"/>
  <c r="EY3" i="4"/>
  <c r="EZ3" i="4"/>
  <c r="FA3" i="4"/>
  <c r="FB3" i="4"/>
  <c r="FC3" i="4"/>
  <c r="FD3" i="4"/>
  <c r="FE3" i="4"/>
  <c r="FF3" i="4"/>
  <c r="FG3" i="4"/>
  <c r="FH3" i="4"/>
  <c r="FI3" i="4"/>
  <c r="FJ3" i="4"/>
  <c r="FK3" i="4"/>
  <c r="FL3" i="4"/>
  <c r="FM3" i="4"/>
  <c r="FN3" i="4"/>
  <c r="FO3" i="4"/>
  <c r="FP3" i="4"/>
  <c r="FQ3" i="4"/>
  <c r="FR3" i="4"/>
  <c r="FS3" i="4"/>
  <c r="FT3" i="4"/>
  <c r="FU3" i="4"/>
  <c r="FV3" i="4"/>
  <c r="FW3" i="4"/>
  <c r="FX3" i="4"/>
  <c r="FY3" i="4"/>
  <c r="FZ3" i="4"/>
  <c r="GA3" i="4"/>
  <c r="GB3" i="4"/>
  <c r="GC3" i="4"/>
  <c r="GD3" i="4"/>
  <c r="GE3" i="4"/>
  <c r="GF3" i="4"/>
  <c r="GG3" i="4"/>
  <c r="GH3" i="4"/>
  <c r="GI3" i="4"/>
  <c r="GJ3" i="4"/>
  <c r="GK3" i="4"/>
  <c r="GL3" i="4"/>
  <c r="GM3" i="4"/>
  <c r="GN3" i="4"/>
  <c r="GO3" i="4"/>
  <c r="GP3" i="4"/>
  <c r="GQ3" i="4"/>
  <c r="GR3" i="4"/>
  <c r="GS3" i="4"/>
  <c r="GT3" i="4"/>
  <c r="GU3" i="4"/>
  <c r="GV3" i="4"/>
  <c r="GW3" i="4"/>
  <c r="GX3" i="4"/>
  <c r="GY3" i="4"/>
  <c r="GZ3" i="4"/>
  <c r="HA3" i="4"/>
  <c r="HB3" i="4"/>
  <c r="HC3" i="4"/>
  <c r="HD3" i="4"/>
  <c r="HE3" i="4"/>
  <c r="HF3" i="4"/>
  <c r="HG3" i="4"/>
  <c r="HH3" i="4"/>
  <c r="HI3" i="4"/>
  <c r="HJ3" i="4"/>
  <c r="HK3" i="4"/>
  <c r="HL3" i="4"/>
  <c r="HM3" i="4"/>
  <c r="HN3" i="4"/>
  <c r="HO3" i="4"/>
  <c r="HP3" i="4"/>
  <c r="HQ3" i="4"/>
  <c r="HR3" i="4"/>
  <c r="HS3" i="4"/>
  <c r="HT3" i="4"/>
  <c r="HU3" i="4"/>
  <c r="HV3" i="4"/>
  <c r="HW3" i="4"/>
  <c r="HX3" i="4"/>
  <c r="HY3" i="4"/>
  <c r="HZ3" i="4"/>
  <c r="IA3" i="4"/>
  <c r="IB3" i="4"/>
  <c r="IC3" i="4"/>
  <c r="ID3" i="4"/>
  <c r="IE3" i="4"/>
  <c r="IF3" i="4"/>
  <c r="IG3" i="4"/>
  <c r="IH3" i="4"/>
  <c r="II3" i="4"/>
  <c r="IJ3" i="4"/>
  <c r="IK3" i="4"/>
  <c r="IL3" i="4"/>
  <c r="IM3" i="4"/>
  <c r="IN3" i="4"/>
  <c r="IO3" i="4"/>
  <c r="IP3" i="4"/>
  <c r="IQ3" i="4"/>
  <c r="IR3" i="4"/>
  <c r="IS3" i="4"/>
  <c r="IT3" i="4"/>
  <c r="IU3" i="4"/>
  <c r="IV3" i="4"/>
  <c r="IW3" i="4"/>
  <c r="IX3" i="4"/>
  <c r="IY3" i="4"/>
  <c r="IZ3" i="4"/>
  <c r="JA3" i="4"/>
  <c r="JB3" i="4"/>
  <c r="JC3" i="4"/>
  <c r="JD3" i="4"/>
  <c r="JE3" i="4"/>
  <c r="JF3" i="4"/>
  <c r="JG3" i="4"/>
  <c r="JH3" i="4"/>
  <c r="JI3" i="4"/>
  <c r="JJ3" i="4"/>
  <c r="JK3" i="4"/>
  <c r="JL3" i="4"/>
  <c r="JM3" i="4"/>
  <c r="JN3" i="4"/>
  <c r="JO3" i="4"/>
  <c r="JP3" i="4"/>
  <c r="JQ3" i="4"/>
  <c r="JR3" i="4"/>
  <c r="JS3" i="4"/>
  <c r="JT3" i="4"/>
  <c r="JU3" i="4"/>
  <c r="JV3" i="4"/>
  <c r="JW3" i="4"/>
  <c r="JX3" i="4"/>
  <c r="JY3" i="4"/>
  <c r="JZ3" i="4"/>
  <c r="KA3" i="4"/>
  <c r="KB3" i="4"/>
  <c r="KC3" i="4"/>
  <c r="KD3" i="4"/>
  <c r="KE3" i="4"/>
  <c r="KF3" i="4"/>
  <c r="KG3" i="4"/>
  <c r="KH3" i="4"/>
  <c r="KI3" i="4"/>
  <c r="KJ3" i="4"/>
  <c r="KK3" i="4"/>
  <c r="KL3" i="4"/>
  <c r="KM3" i="4"/>
  <c r="KN3" i="4"/>
  <c r="KO3" i="4"/>
  <c r="KP3" i="4"/>
  <c r="KQ3" i="4"/>
  <c r="KR3" i="4"/>
  <c r="KS3" i="4"/>
  <c r="KT3" i="4"/>
  <c r="KU3" i="4"/>
  <c r="KV3" i="4"/>
  <c r="KW3" i="4"/>
  <c r="KX3" i="4"/>
  <c r="A4" i="4"/>
  <c r="B4" i="4"/>
  <c r="C4" i="4"/>
  <c r="D4" i="4"/>
  <c r="E4" i="4"/>
  <c r="F4" i="4" a="1"/>
  <c r="F4" i="4"/>
  <c r="G4" i="4" a="1"/>
  <c r="G4" i="4"/>
  <c r="H4" i="4" a="1"/>
  <c r="H4" i="4" s="1"/>
  <c r="I4" i="4" a="1"/>
  <c r="I4" i="4"/>
  <c r="J4" i="4" a="1"/>
  <c r="J4" i="4"/>
  <c r="K4" i="4" a="1"/>
  <c r="K4" i="4"/>
  <c r="L4" i="4" a="1"/>
  <c r="L4" i="4" s="1"/>
  <c r="M4" i="4" a="1"/>
  <c r="M4" i="4"/>
  <c r="N4" i="4" a="1"/>
  <c r="N4" i="4"/>
  <c r="O4" i="4" a="1"/>
  <c r="O4" i="4"/>
  <c r="P4" i="4" a="1"/>
  <c r="P4" i="4" s="1"/>
  <c r="Q4" i="4" a="1"/>
  <c r="Q4" i="4"/>
  <c r="R4" i="4" a="1"/>
  <c r="R4" i="4"/>
  <c r="S4" i="4" a="1"/>
  <c r="S4" i="4"/>
  <c r="T4" i="4" a="1"/>
  <c r="T4" i="4" s="1"/>
  <c r="U4" i="4" a="1"/>
  <c r="U4" i="4"/>
  <c r="V4" i="4" a="1"/>
  <c r="V4" i="4"/>
  <c r="W4" i="4" a="1"/>
  <c r="W4" i="4"/>
  <c r="X4" i="4" a="1"/>
  <c r="X4" i="4" s="1"/>
  <c r="Y4" i="4" a="1"/>
  <c r="Y4" i="4"/>
  <c r="Z4" i="4" a="1"/>
  <c r="Z4" i="4"/>
  <c r="AA4" i="4" a="1"/>
  <c r="AA4" i="4" s="1"/>
  <c r="AB4" i="4" a="1"/>
  <c r="AB4" i="4" s="1"/>
  <c r="AC4" i="4"/>
  <c r="AD4" i="4"/>
  <c r="AE4" i="4"/>
  <c r="AF4" i="4"/>
  <c r="AG4" i="4"/>
  <c r="AH4" i="4"/>
  <c r="AI4" i="4"/>
  <c r="AJ4" i="4"/>
  <c r="AK4" i="4"/>
  <c r="AL4" i="4"/>
  <c r="AM4" i="4"/>
  <c r="AN4" i="4"/>
  <c r="AO4" i="4"/>
  <c r="AP4" i="4"/>
  <c r="AQ4" i="4"/>
  <c r="AR4" i="4"/>
  <c r="AS4" i="4"/>
  <c r="AT4" i="4"/>
  <c r="AU4" i="4"/>
  <c r="AV4" i="4"/>
  <c r="AW4" i="4"/>
  <c r="AX4" i="4"/>
  <c r="AY4" i="4"/>
  <c r="AZ4" i="4"/>
  <c r="BA4" i="4"/>
  <c r="BB4" i="4"/>
  <c r="BC4" i="4"/>
  <c r="BD4" i="4"/>
  <c r="BE4" i="4"/>
  <c r="BF4" i="4"/>
  <c r="BG4" i="4"/>
  <c r="BH4" i="4"/>
  <c r="BI4" i="4"/>
  <c r="BJ4" i="4"/>
  <c r="BK4" i="4"/>
  <c r="BL4" i="4"/>
  <c r="BM4" i="4"/>
  <c r="BN4" i="4"/>
  <c r="BO4" i="4"/>
  <c r="BP4" i="4"/>
  <c r="BQ4" i="4"/>
  <c r="BR4" i="4"/>
  <c r="BS4" i="4"/>
  <c r="BT4" i="4"/>
  <c r="BU4" i="4"/>
  <c r="BV4" i="4"/>
  <c r="BW4" i="4"/>
  <c r="BX4" i="4"/>
  <c r="BY4" i="4"/>
  <c r="BZ4" i="4"/>
  <c r="CA4" i="4"/>
  <c r="CB4" i="4"/>
  <c r="CC4" i="4"/>
  <c r="CD4" i="4"/>
  <c r="CE4" i="4"/>
  <c r="CF4" i="4"/>
  <c r="CG4" i="4"/>
  <c r="CH4" i="4"/>
  <c r="CI4" i="4"/>
  <c r="CJ4" i="4"/>
  <c r="CK4" i="4"/>
  <c r="CL4" i="4"/>
  <c r="CM4" i="4"/>
  <c r="CN4" i="4"/>
  <c r="CO4" i="4"/>
  <c r="CP4" i="4"/>
  <c r="CQ4" i="4"/>
  <c r="CR4" i="4"/>
  <c r="CS4" i="4"/>
  <c r="CT4" i="4"/>
  <c r="CU4" i="4"/>
  <c r="CV4" i="4"/>
  <c r="CW4" i="4"/>
  <c r="CX4" i="4"/>
  <c r="CY4" i="4"/>
  <c r="CZ4" i="4"/>
  <c r="DA4" i="4"/>
  <c r="DB4" i="4"/>
  <c r="DC4" i="4"/>
  <c r="DD4" i="4"/>
  <c r="DE4" i="4"/>
  <c r="DF4" i="4"/>
  <c r="DG4" i="4"/>
  <c r="DH4" i="4"/>
  <c r="DI4" i="4"/>
  <c r="DJ4" i="4"/>
  <c r="DK4" i="4"/>
  <c r="DL4" i="4"/>
  <c r="DM4" i="4"/>
  <c r="DN4" i="4"/>
  <c r="DO4" i="4"/>
  <c r="DP4" i="4"/>
  <c r="DQ4" i="4"/>
  <c r="DR4" i="4"/>
  <c r="DS4" i="4"/>
  <c r="DT4" i="4"/>
  <c r="DU4" i="4"/>
  <c r="DV4" i="4"/>
  <c r="DW4" i="4"/>
  <c r="DX4" i="4"/>
  <c r="DY4" i="4"/>
  <c r="DZ4" i="4"/>
  <c r="EA4" i="4"/>
  <c r="EB4" i="4"/>
  <c r="EC4" i="4"/>
  <c r="ED4" i="4"/>
  <c r="EE4" i="4"/>
  <c r="EF4" i="4"/>
  <c r="EG4" i="4"/>
  <c r="EH4" i="4"/>
  <c r="EI4" i="4"/>
  <c r="EJ4" i="4"/>
  <c r="EK4" i="4"/>
  <c r="EL4" i="4"/>
  <c r="EM4" i="4"/>
  <c r="EN4" i="4"/>
  <c r="EO4" i="4"/>
  <c r="EP4" i="4"/>
  <c r="EQ4" i="4"/>
  <c r="ER4" i="4"/>
  <c r="ES4" i="4"/>
  <c r="ET4" i="4"/>
  <c r="EU4" i="4"/>
  <c r="EV4" i="4"/>
  <c r="EW4" i="4"/>
  <c r="EX4" i="4"/>
  <c r="EY4" i="4"/>
  <c r="EZ4" i="4"/>
  <c r="FA4" i="4"/>
  <c r="FB4" i="4"/>
  <c r="FC4" i="4"/>
  <c r="FD4" i="4"/>
  <c r="FE4" i="4"/>
  <c r="FF4" i="4"/>
  <c r="FG4" i="4"/>
  <c r="FH4" i="4"/>
  <c r="FI4" i="4"/>
  <c r="FJ4" i="4"/>
  <c r="FK4" i="4"/>
  <c r="FL4" i="4"/>
  <c r="FM4" i="4"/>
  <c r="FN4" i="4"/>
  <c r="FO4" i="4"/>
  <c r="FP4" i="4"/>
  <c r="FQ4" i="4"/>
  <c r="FR4" i="4"/>
  <c r="FS4" i="4"/>
  <c r="FT4" i="4"/>
  <c r="FU4" i="4"/>
  <c r="FV4" i="4"/>
  <c r="FW4" i="4"/>
  <c r="FX4" i="4"/>
  <c r="FY4" i="4"/>
  <c r="FZ4" i="4"/>
  <c r="GA4" i="4"/>
  <c r="GB4" i="4"/>
  <c r="GC4" i="4"/>
  <c r="GD4" i="4"/>
  <c r="GE4" i="4"/>
  <c r="GF4" i="4"/>
  <c r="GG4" i="4"/>
  <c r="GH4" i="4"/>
  <c r="GI4" i="4"/>
  <c r="GJ4" i="4"/>
  <c r="GK4" i="4"/>
  <c r="GL4" i="4"/>
  <c r="GM4" i="4"/>
  <c r="GN4" i="4"/>
  <c r="GO4" i="4"/>
  <c r="GP4" i="4"/>
  <c r="GQ4" i="4"/>
  <c r="GR4" i="4"/>
  <c r="GS4" i="4"/>
  <c r="GT4" i="4"/>
  <c r="GU4" i="4"/>
  <c r="GV4" i="4"/>
  <c r="GW4" i="4"/>
  <c r="GX4" i="4"/>
  <c r="GY4" i="4"/>
  <c r="GZ4" i="4"/>
  <c r="HA4" i="4"/>
  <c r="HB4" i="4"/>
  <c r="HC4" i="4"/>
  <c r="HD4" i="4"/>
  <c r="HE4" i="4"/>
  <c r="HF4" i="4"/>
  <c r="HG4" i="4"/>
  <c r="HH4" i="4"/>
  <c r="HI4" i="4"/>
  <c r="HJ4" i="4"/>
  <c r="HK4" i="4"/>
  <c r="HL4" i="4"/>
  <c r="HM4" i="4"/>
  <c r="HN4" i="4"/>
  <c r="HO4" i="4"/>
  <c r="HP4" i="4"/>
  <c r="HQ4" i="4"/>
  <c r="HR4" i="4"/>
  <c r="HS4" i="4"/>
  <c r="HT4" i="4"/>
  <c r="HU4" i="4"/>
  <c r="HV4" i="4"/>
  <c r="HW4" i="4"/>
  <c r="HX4" i="4"/>
  <c r="HY4" i="4"/>
  <c r="HZ4" i="4"/>
  <c r="IA4" i="4"/>
  <c r="IB4" i="4"/>
  <c r="IC4" i="4"/>
  <c r="ID4" i="4"/>
  <c r="IE4" i="4"/>
  <c r="IF4" i="4"/>
  <c r="IG4" i="4"/>
  <c r="IH4" i="4"/>
  <c r="II4" i="4"/>
  <c r="IJ4" i="4"/>
  <c r="IK4" i="4"/>
  <c r="IL4" i="4"/>
  <c r="IM4" i="4"/>
  <c r="IN4" i="4"/>
  <c r="IO4" i="4"/>
  <c r="IP4" i="4"/>
  <c r="IQ4" i="4"/>
  <c r="IR4" i="4"/>
  <c r="IS4" i="4"/>
  <c r="IT4" i="4"/>
  <c r="IU4" i="4"/>
  <c r="IV4" i="4"/>
  <c r="IW4" i="4"/>
  <c r="IX4" i="4"/>
  <c r="IY4" i="4"/>
  <c r="IZ4" i="4"/>
  <c r="JA4" i="4"/>
  <c r="JB4" i="4"/>
  <c r="JC4" i="4"/>
  <c r="JD4" i="4"/>
  <c r="JE4" i="4"/>
  <c r="JF4" i="4"/>
  <c r="JG4" i="4"/>
  <c r="JH4" i="4"/>
  <c r="JI4" i="4"/>
  <c r="JJ4" i="4"/>
  <c r="JK4" i="4"/>
  <c r="JL4" i="4"/>
  <c r="JM4" i="4"/>
  <c r="JN4" i="4"/>
  <c r="JO4" i="4"/>
  <c r="JP4" i="4"/>
  <c r="JQ4" i="4"/>
  <c r="JR4" i="4"/>
  <c r="JS4" i="4"/>
  <c r="JT4" i="4"/>
  <c r="JU4" i="4"/>
  <c r="JV4" i="4"/>
  <c r="JW4" i="4"/>
  <c r="JX4" i="4"/>
  <c r="JY4" i="4"/>
  <c r="JZ4" i="4"/>
  <c r="KA4" i="4"/>
  <c r="KB4" i="4"/>
  <c r="KC4" i="4"/>
  <c r="KD4" i="4"/>
  <c r="KE4" i="4"/>
  <c r="KF4" i="4"/>
  <c r="KG4" i="4"/>
  <c r="KH4" i="4"/>
  <c r="KI4" i="4"/>
  <c r="KJ4" i="4"/>
  <c r="KK4" i="4"/>
  <c r="KL4" i="4"/>
  <c r="KM4" i="4"/>
  <c r="KN4" i="4"/>
  <c r="KO4" i="4"/>
  <c r="KP4" i="4"/>
  <c r="KQ4" i="4"/>
  <c r="KR4" i="4"/>
  <c r="KS4" i="4"/>
  <c r="KT4" i="4"/>
  <c r="KU4" i="4"/>
  <c r="KV4" i="4"/>
  <c r="KW4" i="4"/>
  <c r="KX4" i="4"/>
  <c r="A5" i="4"/>
  <c r="B5" i="4"/>
  <c r="C5" i="4"/>
  <c r="D5" i="4"/>
  <c r="E5" i="4"/>
  <c r="F5" i="4" a="1"/>
  <c r="F5" i="4" s="1"/>
  <c r="G5" i="4" a="1"/>
  <c r="G5" i="4" s="1"/>
  <c r="H5" i="4" a="1"/>
  <c r="H5" i="4" s="1"/>
  <c r="I5" i="4" a="1"/>
  <c r="I5" i="4"/>
  <c r="J5" i="4" a="1"/>
  <c r="J5" i="4" s="1"/>
  <c r="K5" i="4" a="1"/>
  <c r="K5" i="4" s="1"/>
  <c r="L5" i="4" a="1"/>
  <c r="L5" i="4" s="1"/>
  <c r="M5" i="4" a="1"/>
  <c r="M5" i="4"/>
  <c r="N5" i="4" a="1"/>
  <c r="N5" i="4" s="1"/>
  <c r="O5" i="4" a="1"/>
  <c r="O5" i="4" s="1"/>
  <c r="P5" i="4" a="1"/>
  <c r="P5" i="4" s="1"/>
  <c r="Q5" i="4" a="1"/>
  <c r="Q5" i="4"/>
  <c r="R5" i="4" a="1"/>
  <c r="R5" i="4" s="1"/>
  <c r="S5" i="4" a="1"/>
  <c r="S5" i="4" s="1"/>
  <c r="T5" i="4" a="1"/>
  <c r="T5" i="4" s="1"/>
  <c r="U5" i="4" a="1"/>
  <c r="U5" i="4"/>
  <c r="V5" i="4" a="1"/>
  <c r="V5" i="4" s="1"/>
  <c r="W5" i="4" a="1"/>
  <c r="W5" i="4" s="1"/>
  <c r="X5" i="4" a="1"/>
  <c r="X5" i="4" s="1"/>
  <c r="Y5" i="4" a="1"/>
  <c r="Y5" i="4"/>
  <c r="Z5" i="4" a="1"/>
  <c r="Z5" i="4" s="1"/>
  <c r="AA5" i="4" a="1"/>
  <c r="AA5" i="4" s="1"/>
  <c r="AB5" i="4" a="1"/>
  <c r="AB5" i="4" s="1"/>
  <c r="AC5" i="4"/>
  <c r="AD5" i="4"/>
  <c r="AE5" i="4"/>
  <c r="AF5" i="4"/>
  <c r="AG5" i="4"/>
  <c r="AH5" i="4"/>
  <c r="AI5" i="4"/>
  <c r="AJ5" i="4"/>
  <c r="AK5" i="4"/>
  <c r="AL5" i="4"/>
  <c r="AM5" i="4"/>
  <c r="AN5" i="4"/>
  <c r="AO5" i="4"/>
  <c r="AP5" i="4"/>
  <c r="AQ5" i="4"/>
  <c r="AR5" i="4"/>
  <c r="AS5" i="4"/>
  <c r="AT5" i="4"/>
  <c r="AU5" i="4"/>
  <c r="AV5" i="4"/>
  <c r="AW5" i="4"/>
  <c r="AX5" i="4"/>
  <c r="AY5" i="4"/>
  <c r="AZ5" i="4"/>
  <c r="BA5" i="4"/>
  <c r="BB5" i="4"/>
  <c r="BC5" i="4"/>
  <c r="BD5" i="4"/>
  <c r="BE5" i="4"/>
  <c r="BF5" i="4"/>
  <c r="BG5" i="4"/>
  <c r="BH5" i="4"/>
  <c r="BI5" i="4"/>
  <c r="BJ5" i="4"/>
  <c r="BK5" i="4"/>
  <c r="BL5" i="4"/>
  <c r="BM5" i="4"/>
  <c r="BN5" i="4"/>
  <c r="BO5" i="4"/>
  <c r="BP5" i="4"/>
  <c r="BQ5" i="4"/>
  <c r="BR5" i="4"/>
  <c r="BS5" i="4"/>
  <c r="BT5" i="4"/>
  <c r="BU5" i="4"/>
  <c r="BV5" i="4"/>
  <c r="BW5" i="4"/>
  <c r="BX5" i="4"/>
  <c r="BY5" i="4"/>
  <c r="BZ5" i="4"/>
  <c r="CA5" i="4"/>
  <c r="CB5" i="4"/>
  <c r="CC5" i="4"/>
  <c r="CD5" i="4"/>
  <c r="CE5" i="4"/>
  <c r="CF5" i="4"/>
  <c r="CG5" i="4"/>
  <c r="CH5" i="4"/>
  <c r="CI5" i="4"/>
  <c r="CJ5" i="4"/>
  <c r="CK5" i="4"/>
  <c r="CL5" i="4"/>
  <c r="CM5" i="4"/>
  <c r="CN5" i="4"/>
  <c r="CO5" i="4"/>
  <c r="CP5" i="4"/>
  <c r="CQ5" i="4"/>
  <c r="CR5" i="4"/>
  <c r="CS5" i="4"/>
  <c r="CT5" i="4"/>
  <c r="CU5" i="4"/>
  <c r="CV5" i="4"/>
  <c r="CW5" i="4"/>
  <c r="CX5" i="4"/>
  <c r="CY5" i="4"/>
  <c r="CZ5" i="4"/>
  <c r="DA5" i="4"/>
  <c r="DB5" i="4"/>
  <c r="DC5" i="4"/>
  <c r="DD5" i="4"/>
  <c r="DE5" i="4"/>
  <c r="DF5" i="4"/>
  <c r="DG5" i="4"/>
  <c r="DH5" i="4"/>
  <c r="DI5" i="4"/>
  <c r="DJ5" i="4"/>
  <c r="DK5" i="4"/>
  <c r="DL5" i="4"/>
  <c r="DM5" i="4"/>
  <c r="DN5" i="4"/>
  <c r="DO5" i="4"/>
  <c r="DP5" i="4"/>
  <c r="DQ5" i="4"/>
  <c r="DR5" i="4"/>
  <c r="DS5" i="4"/>
  <c r="DT5" i="4"/>
  <c r="DU5" i="4"/>
  <c r="DV5" i="4"/>
  <c r="DW5" i="4"/>
  <c r="DX5" i="4"/>
  <c r="DY5" i="4"/>
  <c r="DZ5" i="4"/>
  <c r="EA5" i="4"/>
  <c r="EB5" i="4"/>
  <c r="EC5" i="4"/>
  <c r="ED5" i="4"/>
  <c r="EE5" i="4"/>
  <c r="EF5" i="4"/>
  <c r="EG5" i="4"/>
  <c r="EH5" i="4"/>
  <c r="EI5" i="4"/>
  <c r="EJ5" i="4"/>
  <c r="EK5" i="4"/>
  <c r="EL5" i="4"/>
  <c r="EM5" i="4"/>
  <c r="EN5" i="4"/>
  <c r="EO5" i="4"/>
  <c r="EP5" i="4"/>
  <c r="EQ5" i="4"/>
  <c r="ER5" i="4"/>
  <c r="ES5" i="4"/>
  <c r="ET5" i="4"/>
  <c r="EU5" i="4"/>
  <c r="EV5" i="4"/>
  <c r="EW5" i="4"/>
  <c r="EX5" i="4"/>
  <c r="EY5" i="4"/>
  <c r="EZ5" i="4"/>
  <c r="FA5" i="4"/>
  <c r="FB5" i="4"/>
  <c r="FC5" i="4"/>
  <c r="FD5" i="4"/>
  <c r="FE5" i="4"/>
  <c r="FF5" i="4"/>
  <c r="FG5" i="4"/>
  <c r="FH5" i="4"/>
  <c r="FI5" i="4"/>
  <c r="FJ5" i="4"/>
  <c r="FK5" i="4"/>
  <c r="FL5" i="4"/>
  <c r="FM5" i="4"/>
  <c r="FN5" i="4"/>
  <c r="FO5" i="4"/>
  <c r="FP5" i="4"/>
  <c r="FQ5" i="4"/>
  <c r="FR5" i="4"/>
  <c r="FS5" i="4"/>
  <c r="FT5" i="4"/>
  <c r="FU5" i="4"/>
  <c r="FV5" i="4"/>
  <c r="FW5" i="4"/>
  <c r="FX5" i="4"/>
  <c r="FY5" i="4"/>
  <c r="FZ5" i="4"/>
  <c r="GA5" i="4"/>
  <c r="GB5" i="4"/>
  <c r="GC5" i="4"/>
  <c r="GD5" i="4"/>
  <c r="GE5" i="4"/>
  <c r="GF5" i="4"/>
  <c r="GG5" i="4"/>
  <c r="GH5" i="4"/>
  <c r="GI5" i="4"/>
  <c r="GJ5" i="4"/>
  <c r="GK5" i="4"/>
  <c r="GL5" i="4"/>
  <c r="GM5" i="4"/>
  <c r="GN5" i="4"/>
  <c r="GO5" i="4"/>
  <c r="GP5" i="4"/>
  <c r="GQ5" i="4"/>
  <c r="GR5" i="4"/>
  <c r="GS5" i="4"/>
  <c r="GT5" i="4"/>
  <c r="GU5" i="4"/>
  <c r="GV5" i="4"/>
  <c r="GW5" i="4"/>
  <c r="GX5" i="4"/>
  <c r="GY5" i="4"/>
  <c r="GZ5" i="4"/>
  <c r="HA5" i="4"/>
  <c r="HB5" i="4"/>
  <c r="HC5" i="4"/>
  <c r="HD5" i="4"/>
  <c r="HE5" i="4"/>
  <c r="HF5" i="4"/>
  <c r="HG5" i="4"/>
  <c r="HH5" i="4"/>
  <c r="HI5" i="4"/>
  <c r="HJ5" i="4"/>
  <c r="HK5" i="4"/>
  <c r="HL5" i="4"/>
  <c r="HM5" i="4"/>
  <c r="HN5" i="4"/>
  <c r="HO5" i="4"/>
  <c r="HP5" i="4"/>
  <c r="HQ5" i="4"/>
  <c r="HR5" i="4"/>
  <c r="HS5" i="4"/>
  <c r="HT5" i="4"/>
  <c r="HU5" i="4"/>
  <c r="HV5" i="4"/>
  <c r="HW5" i="4"/>
  <c r="HX5" i="4"/>
  <c r="HY5" i="4"/>
  <c r="HZ5" i="4"/>
  <c r="IA5" i="4"/>
  <c r="IB5" i="4"/>
  <c r="IC5" i="4"/>
  <c r="ID5" i="4"/>
  <c r="IE5" i="4"/>
  <c r="IF5" i="4"/>
  <c r="IG5" i="4"/>
  <c r="IH5" i="4"/>
  <c r="II5" i="4"/>
  <c r="IJ5" i="4"/>
  <c r="IK5" i="4"/>
  <c r="IL5" i="4"/>
  <c r="IM5" i="4"/>
  <c r="IN5" i="4"/>
  <c r="IO5" i="4"/>
  <c r="IP5" i="4"/>
  <c r="IQ5" i="4"/>
  <c r="IR5" i="4"/>
  <c r="IS5" i="4"/>
  <c r="IT5" i="4"/>
  <c r="IU5" i="4"/>
  <c r="IV5" i="4"/>
  <c r="IW5" i="4"/>
  <c r="IX5" i="4"/>
  <c r="IY5" i="4"/>
  <c r="IZ5" i="4"/>
  <c r="JA5" i="4"/>
  <c r="JB5" i="4"/>
  <c r="JC5" i="4"/>
  <c r="JD5" i="4"/>
  <c r="JE5" i="4"/>
  <c r="JF5" i="4"/>
  <c r="JG5" i="4"/>
  <c r="JH5" i="4"/>
  <c r="JI5" i="4"/>
  <c r="JJ5" i="4"/>
  <c r="JK5" i="4"/>
  <c r="JL5" i="4"/>
  <c r="JM5" i="4"/>
  <c r="JN5" i="4"/>
  <c r="JO5" i="4"/>
  <c r="JP5" i="4"/>
  <c r="JQ5" i="4"/>
  <c r="JR5" i="4"/>
  <c r="JS5" i="4"/>
  <c r="JT5" i="4"/>
  <c r="JU5" i="4"/>
  <c r="JV5" i="4"/>
  <c r="JW5" i="4"/>
  <c r="JX5" i="4"/>
  <c r="JY5" i="4"/>
  <c r="JZ5" i="4"/>
  <c r="KA5" i="4"/>
  <c r="KB5" i="4"/>
  <c r="KC5" i="4"/>
  <c r="KD5" i="4"/>
  <c r="KE5" i="4"/>
  <c r="KF5" i="4"/>
  <c r="KG5" i="4"/>
  <c r="KH5" i="4"/>
  <c r="KI5" i="4"/>
  <c r="KJ5" i="4"/>
  <c r="KK5" i="4"/>
  <c r="KL5" i="4"/>
  <c r="KM5" i="4"/>
  <c r="KN5" i="4"/>
  <c r="KO5" i="4"/>
  <c r="KP5" i="4"/>
  <c r="KQ5" i="4"/>
  <c r="KR5" i="4"/>
  <c r="KS5" i="4"/>
  <c r="KT5" i="4"/>
  <c r="KU5" i="4"/>
  <c r="KV5" i="4"/>
  <c r="KW5" i="4"/>
  <c r="KX5" i="4"/>
  <c r="A6" i="4"/>
  <c r="B6" i="4"/>
  <c r="C6" i="4"/>
  <c r="D6" i="4"/>
  <c r="E6" i="4"/>
  <c r="F6" i="4" a="1"/>
  <c r="F6" i="4"/>
  <c r="G6" i="4" a="1"/>
  <c r="G6" i="4" s="1"/>
  <c r="H6" i="4" a="1"/>
  <c r="H6" i="4"/>
  <c r="I6" i="4" a="1"/>
  <c r="I6" i="4"/>
  <c r="J6" i="4" a="1"/>
  <c r="J6" i="4"/>
  <c r="K6" i="4" a="1"/>
  <c r="K6" i="4" s="1"/>
  <c r="L6" i="4" a="1"/>
  <c r="L6" i="4"/>
  <c r="M6" i="4" a="1"/>
  <c r="M6" i="4"/>
  <c r="N6" i="4" a="1"/>
  <c r="N6" i="4"/>
  <c r="O6" i="4" a="1"/>
  <c r="O6" i="4" s="1"/>
  <c r="P6" i="4" a="1"/>
  <c r="P6" i="4"/>
  <c r="Q6" i="4" a="1"/>
  <c r="Q6" i="4"/>
  <c r="R6" i="4" a="1"/>
  <c r="R6" i="4"/>
  <c r="S6" i="4" a="1"/>
  <c r="S6" i="4" s="1"/>
  <c r="T6" i="4" a="1"/>
  <c r="T6" i="4"/>
  <c r="U6" i="4" a="1"/>
  <c r="U6" i="4"/>
  <c r="V6" i="4" a="1"/>
  <c r="V6" i="4"/>
  <c r="W6" i="4" a="1"/>
  <c r="W6" i="4" s="1"/>
  <c r="X6" i="4" a="1"/>
  <c r="X6" i="4"/>
  <c r="Y6" i="4" a="1"/>
  <c r="Y6" i="4"/>
  <c r="Z6" i="4" a="1"/>
  <c r="Z6" i="4"/>
  <c r="AA6" i="4" a="1"/>
  <c r="AA6" i="4" s="1"/>
  <c r="AB6" i="4" a="1"/>
  <c r="AB6" i="4"/>
  <c r="AC6" i="4"/>
  <c r="AD6" i="4"/>
  <c r="AE6" i="4"/>
  <c r="AF6" i="4"/>
  <c r="AG6" i="4"/>
  <c r="AH6" i="4"/>
  <c r="AI6" i="4"/>
  <c r="AJ6" i="4"/>
  <c r="AK6" i="4"/>
  <c r="AL6" i="4"/>
  <c r="AM6" i="4"/>
  <c r="AN6" i="4"/>
  <c r="AO6" i="4"/>
  <c r="AP6" i="4"/>
  <c r="AQ6" i="4"/>
  <c r="AR6" i="4"/>
  <c r="AS6" i="4"/>
  <c r="AT6" i="4"/>
  <c r="AU6" i="4"/>
  <c r="AV6" i="4"/>
  <c r="AW6" i="4"/>
  <c r="AX6" i="4"/>
  <c r="AY6" i="4"/>
  <c r="AZ6" i="4"/>
  <c r="BA6" i="4"/>
  <c r="BB6" i="4"/>
  <c r="BC6" i="4"/>
  <c r="BD6" i="4"/>
  <c r="BE6" i="4"/>
  <c r="BF6" i="4"/>
  <c r="BG6" i="4"/>
  <c r="BH6" i="4"/>
  <c r="BI6" i="4"/>
  <c r="BJ6" i="4"/>
  <c r="BK6" i="4"/>
  <c r="BL6" i="4"/>
  <c r="BM6" i="4"/>
  <c r="BN6" i="4"/>
  <c r="BO6" i="4"/>
  <c r="BP6" i="4"/>
  <c r="BQ6" i="4"/>
  <c r="BR6" i="4"/>
  <c r="BS6" i="4"/>
  <c r="BT6" i="4"/>
  <c r="BU6" i="4"/>
  <c r="BV6" i="4"/>
  <c r="BW6" i="4"/>
  <c r="BX6" i="4"/>
  <c r="BY6" i="4"/>
  <c r="BZ6" i="4"/>
  <c r="CA6" i="4"/>
  <c r="CB6" i="4"/>
  <c r="CC6" i="4"/>
  <c r="CD6" i="4"/>
  <c r="CE6" i="4"/>
  <c r="CF6" i="4"/>
  <c r="CG6" i="4"/>
  <c r="CH6" i="4"/>
  <c r="CI6" i="4"/>
  <c r="CJ6" i="4"/>
  <c r="CK6" i="4"/>
  <c r="CL6" i="4"/>
  <c r="CM6" i="4"/>
  <c r="CN6" i="4"/>
  <c r="CO6" i="4"/>
  <c r="CP6" i="4"/>
  <c r="CQ6" i="4"/>
  <c r="CR6" i="4"/>
  <c r="CS6" i="4"/>
  <c r="CT6" i="4"/>
  <c r="CU6" i="4"/>
  <c r="CV6" i="4"/>
  <c r="CW6" i="4"/>
  <c r="CX6" i="4"/>
  <c r="CY6" i="4"/>
  <c r="CZ6" i="4"/>
  <c r="DA6" i="4"/>
  <c r="DB6" i="4"/>
  <c r="DC6" i="4"/>
  <c r="DD6" i="4"/>
  <c r="DE6" i="4"/>
  <c r="DF6" i="4"/>
  <c r="DG6" i="4"/>
  <c r="DH6" i="4"/>
  <c r="DI6" i="4"/>
  <c r="DJ6" i="4"/>
  <c r="DK6" i="4"/>
  <c r="DL6" i="4"/>
  <c r="DM6" i="4"/>
  <c r="DN6" i="4"/>
  <c r="DO6" i="4"/>
  <c r="DP6" i="4"/>
  <c r="DQ6" i="4"/>
  <c r="DR6" i="4"/>
  <c r="DS6" i="4"/>
  <c r="DT6" i="4"/>
  <c r="DU6" i="4"/>
  <c r="DV6" i="4"/>
  <c r="DW6" i="4"/>
  <c r="DX6" i="4"/>
  <c r="DY6" i="4"/>
  <c r="DZ6" i="4"/>
  <c r="EA6" i="4"/>
  <c r="EB6" i="4"/>
  <c r="EC6" i="4"/>
  <c r="ED6" i="4"/>
  <c r="EE6" i="4"/>
  <c r="EF6" i="4"/>
  <c r="EG6" i="4"/>
  <c r="EH6" i="4"/>
  <c r="EI6" i="4"/>
  <c r="EJ6" i="4"/>
  <c r="EK6" i="4"/>
  <c r="EL6" i="4"/>
  <c r="EM6" i="4"/>
  <c r="EN6" i="4"/>
  <c r="EO6" i="4"/>
  <c r="EP6" i="4"/>
  <c r="EQ6" i="4"/>
  <c r="ER6" i="4"/>
  <c r="ES6" i="4"/>
  <c r="ET6" i="4"/>
  <c r="EU6" i="4"/>
  <c r="EV6" i="4"/>
  <c r="EW6" i="4"/>
  <c r="EX6" i="4"/>
  <c r="EY6" i="4"/>
  <c r="EZ6" i="4"/>
  <c r="FA6" i="4"/>
  <c r="FB6" i="4"/>
  <c r="FC6" i="4"/>
  <c r="FD6" i="4"/>
  <c r="FE6" i="4"/>
  <c r="FF6" i="4"/>
  <c r="FG6" i="4"/>
  <c r="FH6" i="4"/>
  <c r="FI6" i="4"/>
  <c r="FJ6" i="4"/>
  <c r="FK6" i="4"/>
  <c r="FL6" i="4"/>
  <c r="FM6" i="4"/>
  <c r="FN6" i="4"/>
  <c r="FO6" i="4"/>
  <c r="FP6" i="4"/>
  <c r="FQ6" i="4"/>
  <c r="FR6" i="4"/>
  <c r="FS6" i="4"/>
  <c r="FT6" i="4"/>
  <c r="FU6" i="4"/>
  <c r="FV6" i="4"/>
  <c r="FW6" i="4"/>
  <c r="FX6" i="4"/>
  <c r="FY6" i="4"/>
  <c r="FZ6" i="4"/>
  <c r="GA6" i="4"/>
  <c r="GB6" i="4"/>
  <c r="GC6" i="4"/>
  <c r="GD6" i="4"/>
  <c r="GE6" i="4"/>
  <c r="GF6" i="4"/>
  <c r="GG6" i="4"/>
  <c r="GH6" i="4"/>
  <c r="GI6" i="4"/>
  <c r="GJ6" i="4"/>
  <c r="GK6" i="4"/>
  <c r="GL6" i="4"/>
  <c r="GM6" i="4"/>
  <c r="GN6" i="4"/>
  <c r="GO6" i="4"/>
  <c r="GP6" i="4"/>
  <c r="GQ6" i="4"/>
  <c r="GR6" i="4"/>
  <c r="GS6" i="4"/>
  <c r="GT6" i="4"/>
  <c r="GU6" i="4"/>
  <c r="GV6" i="4"/>
  <c r="GW6" i="4"/>
  <c r="GX6" i="4"/>
  <c r="GY6" i="4"/>
  <c r="GZ6" i="4"/>
  <c r="HA6" i="4"/>
  <c r="HB6" i="4"/>
  <c r="HC6" i="4"/>
  <c r="HD6" i="4"/>
  <c r="HE6" i="4"/>
  <c r="HF6" i="4"/>
  <c r="HG6" i="4"/>
  <c r="HH6" i="4"/>
  <c r="HI6" i="4"/>
  <c r="HJ6" i="4"/>
  <c r="HK6" i="4"/>
  <c r="HL6" i="4"/>
  <c r="HM6" i="4"/>
  <c r="HN6" i="4"/>
  <c r="HO6" i="4"/>
  <c r="HP6" i="4"/>
  <c r="HQ6" i="4"/>
  <c r="HR6" i="4"/>
  <c r="HS6" i="4"/>
  <c r="HT6" i="4"/>
  <c r="HU6" i="4"/>
  <c r="HV6" i="4"/>
  <c r="HW6" i="4"/>
  <c r="HX6" i="4"/>
  <c r="HY6" i="4"/>
  <c r="HZ6" i="4"/>
  <c r="IA6" i="4"/>
  <c r="IB6" i="4"/>
  <c r="IC6" i="4"/>
  <c r="ID6" i="4"/>
  <c r="IE6" i="4"/>
  <c r="IF6" i="4"/>
  <c r="IG6" i="4"/>
  <c r="IH6" i="4"/>
  <c r="II6" i="4"/>
  <c r="IJ6" i="4"/>
  <c r="IK6" i="4"/>
  <c r="IL6" i="4"/>
  <c r="IM6" i="4"/>
  <c r="IN6" i="4"/>
  <c r="IO6" i="4"/>
  <c r="IP6" i="4"/>
  <c r="IQ6" i="4"/>
  <c r="IR6" i="4"/>
  <c r="IS6" i="4"/>
  <c r="IT6" i="4"/>
  <c r="IU6" i="4"/>
  <c r="IV6" i="4"/>
  <c r="IW6" i="4"/>
  <c r="IX6" i="4"/>
  <c r="IY6" i="4"/>
  <c r="IZ6" i="4"/>
  <c r="JA6" i="4"/>
  <c r="JB6" i="4"/>
  <c r="JC6" i="4"/>
  <c r="JD6" i="4"/>
  <c r="JE6" i="4"/>
  <c r="JF6" i="4"/>
  <c r="JG6" i="4"/>
  <c r="JH6" i="4"/>
  <c r="JI6" i="4"/>
  <c r="JJ6" i="4"/>
  <c r="JK6" i="4"/>
  <c r="JL6" i="4"/>
  <c r="JM6" i="4"/>
  <c r="JN6" i="4"/>
  <c r="JO6" i="4"/>
  <c r="JP6" i="4"/>
  <c r="JQ6" i="4"/>
  <c r="JR6" i="4"/>
  <c r="JS6" i="4"/>
  <c r="JT6" i="4"/>
  <c r="JU6" i="4"/>
  <c r="JV6" i="4"/>
  <c r="JW6" i="4"/>
  <c r="JX6" i="4"/>
  <c r="JY6" i="4"/>
  <c r="JZ6" i="4"/>
  <c r="KA6" i="4"/>
  <c r="KB6" i="4"/>
  <c r="KC6" i="4"/>
  <c r="KD6" i="4"/>
  <c r="KE6" i="4"/>
  <c r="KF6" i="4"/>
  <c r="KG6" i="4"/>
  <c r="KH6" i="4"/>
  <c r="KI6" i="4"/>
  <c r="KJ6" i="4"/>
  <c r="KK6" i="4"/>
  <c r="KL6" i="4"/>
  <c r="KM6" i="4"/>
  <c r="KN6" i="4"/>
  <c r="KO6" i="4"/>
  <c r="KP6" i="4"/>
  <c r="KQ6" i="4"/>
  <c r="KR6" i="4"/>
  <c r="KS6" i="4"/>
  <c r="KT6" i="4"/>
  <c r="KU6" i="4"/>
  <c r="KV6" i="4"/>
  <c r="KW6" i="4"/>
  <c r="KX6" i="4"/>
  <c r="A7" i="4"/>
  <c r="B7" i="4"/>
  <c r="C7" i="4"/>
  <c r="D7" i="4"/>
  <c r="E7" i="4"/>
  <c r="F7" i="4" a="1"/>
  <c r="F7" i="4" s="1"/>
  <c r="G7" i="4" a="1"/>
  <c r="G7" i="4"/>
  <c r="H7" i="4" a="1"/>
  <c r="H7" i="4"/>
  <c r="I7" i="4" a="1"/>
  <c r="I7" i="4" s="1"/>
  <c r="J7" i="4" a="1"/>
  <c r="J7" i="4" s="1"/>
  <c r="K7" i="4" a="1"/>
  <c r="K7" i="4"/>
  <c r="L7" i="4" a="1"/>
  <c r="L7" i="4"/>
  <c r="M7" i="4" a="1"/>
  <c r="M7" i="4" s="1"/>
  <c r="N7" i="4" a="1"/>
  <c r="N7" i="4" s="1"/>
  <c r="O7" i="4" a="1"/>
  <c r="O7" i="4" s="1"/>
  <c r="P7" i="4" a="1"/>
  <c r="P7" i="4"/>
  <c r="Q7" i="4" a="1"/>
  <c r="Q7" i="4" s="1"/>
  <c r="R7" i="4" a="1"/>
  <c r="R7" i="4" s="1"/>
  <c r="S7" i="4" a="1"/>
  <c r="S7" i="4" s="1"/>
  <c r="T7" i="4" a="1"/>
  <c r="T7" i="4"/>
  <c r="U7" i="4" a="1"/>
  <c r="U7" i="4" s="1"/>
  <c r="V7" i="4" a="1"/>
  <c r="V7" i="4" s="1"/>
  <c r="W7" i="4" a="1"/>
  <c r="W7" i="4" s="1"/>
  <c r="X7" i="4" a="1"/>
  <c r="X7" i="4"/>
  <c r="Y7" i="4" a="1"/>
  <c r="Y7" i="4" s="1"/>
  <c r="Z7" i="4" a="1"/>
  <c r="Z7" i="4" s="1"/>
  <c r="AA7" i="4" a="1"/>
  <c r="AA7" i="4" s="1"/>
  <c r="AB7" i="4" a="1"/>
  <c r="AB7" i="4"/>
  <c r="AC7" i="4"/>
  <c r="AD7" i="4"/>
  <c r="AE7" i="4"/>
  <c r="AF7" i="4"/>
  <c r="AG7" i="4"/>
  <c r="AH7" i="4"/>
  <c r="AI7" i="4"/>
  <c r="AJ7" i="4"/>
  <c r="AK7" i="4"/>
  <c r="AL7" i="4"/>
  <c r="AM7" i="4"/>
  <c r="AN7" i="4"/>
  <c r="AO7" i="4"/>
  <c r="AP7" i="4"/>
  <c r="AQ7" i="4"/>
  <c r="AR7" i="4"/>
  <c r="AS7" i="4"/>
  <c r="AT7" i="4"/>
  <c r="AU7" i="4"/>
  <c r="AV7" i="4"/>
  <c r="AW7" i="4"/>
  <c r="AX7" i="4"/>
  <c r="AY7" i="4"/>
  <c r="AZ7" i="4"/>
  <c r="BA7" i="4"/>
  <c r="BB7" i="4"/>
  <c r="BC7" i="4"/>
  <c r="BD7" i="4"/>
  <c r="BE7" i="4"/>
  <c r="BF7" i="4"/>
  <c r="BG7" i="4"/>
  <c r="BH7" i="4"/>
  <c r="BI7" i="4"/>
  <c r="BJ7" i="4"/>
  <c r="BK7" i="4"/>
  <c r="BL7" i="4"/>
  <c r="BM7" i="4"/>
  <c r="BN7" i="4"/>
  <c r="BO7" i="4"/>
  <c r="BP7" i="4"/>
  <c r="BQ7" i="4"/>
  <c r="BR7" i="4"/>
  <c r="BS7" i="4"/>
  <c r="BT7" i="4"/>
  <c r="BU7" i="4"/>
  <c r="BV7" i="4"/>
  <c r="BW7" i="4"/>
  <c r="BX7" i="4"/>
  <c r="BY7" i="4"/>
  <c r="BZ7" i="4"/>
  <c r="CA7" i="4"/>
  <c r="CB7" i="4"/>
  <c r="CC7" i="4"/>
  <c r="CD7" i="4"/>
  <c r="CE7" i="4"/>
  <c r="CF7" i="4"/>
  <c r="CG7" i="4"/>
  <c r="CH7" i="4"/>
  <c r="CI7" i="4"/>
  <c r="CJ7" i="4"/>
  <c r="CK7" i="4"/>
  <c r="CL7" i="4"/>
  <c r="CM7" i="4"/>
  <c r="CN7" i="4"/>
  <c r="CO7" i="4"/>
  <c r="CP7" i="4"/>
  <c r="CQ7" i="4"/>
  <c r="CR7" i="4"/>
  <c r="CS7" i="4"/>
  <c r="CT7" i="4"/>
  <c r="CU7" i="4"/>
  <c r="CV7" i="4"/>
  <c r="CW7" i="4"/>
  <c r="CX7" i="4"/>
  <c r="CY7" i="4"/>
  <c r="CZ7" i="4"/>
  <c r="DA7" i="4"/>
  <c r="DB7" i="4"/>
  <c r="DC7" i="4"/>
  <c r="DD7" i="4"/>
  <c r="DE7" i="4"/>
  <c r="DF7" i="4"/>
  <c r="DG7" i="4"/>
  <c r="DH7" i="4"/>
  <c r="DI7" i="4"/>
  <c r="DJ7" i="4"/>
  <c r="DK7" i="4"/>
  <c r="DL7" i="4"/>
  <c r="DM7" i="4"/>
  <c r="DN7" i="4"/>
  <c r="DO7" i="4"/>
  <c r="DP7" i="4"/>
  <c r="DQ7" i="4"/>
  <c r="DR7" i="4"/>
  <c r="DS7" i="4"/>
  <c r="DT7" i="4"/>
  <c r="DU7" i="4"/>
  <c r="DV7" i="4"/>
  <c r="DW7" i="4"/>
  <c r="DX7" i="4"/>
  <c r="DY7" i="4"/>
  <c r="DZ7" i="4"/>
  <c r="EA7" i="4"/>
  <c r="EB7" i="4"/>
  <c r="EC7" i="4"/>
  <c r="ED7" i="4"/>
  <c r="EE7" i="4"/>
  <c r="EF7" i="4"/>
  <c r="EG7" i="4"/>
  <c r="EH7" i="4"/>
  <c r="EI7" i="4"/>
  <c r="EJ7" i="4"/>
  <c r="EK7" i="4"/>
  <c r="EL7" i="4"/>
  <c r="EM7" i="4"/>
  <c r="EN7" i="4"/>
  <c r="EO7" i="4"/>
  <c r="EP7" i="4"/>
  <c r="EQ7" i="4"/>
  <c r="ER7" i="4"/>
  <c r="ES7" i="4"/>
  <c r="ET7" i="4"/>
  <c r="EU7" i="4"/>
  <c r="EV7" i="4"/>
  <c r="EW7" i="4"/>
  <c r="EX7" i="4"/>
  <c r="EY7" i="4"/>
  <c r="EZ7" i="4"/>
  <c r="FA7" i="4"/>
  <c r="FB7" i="4"/>
  <c r="FC7" i="4"/>
  <c r="FD7" i="4"/>
  <c r="FE7" i="4"/>
  <c r="FF7" i="4"/>
  <c r="FG7" i="4"/>
  <c r="FH7" i="4"/>
  <c r="FI7" i="4"/>
  <c r="FJ7" i="4"/>
  <c r="FK7" i="4"/>
  <c r="FL7" i="4"/>
  <c r="FM7" i="4"/>
  <c r="FN7" i="4"/>
  <c r="FO7" i="4"/>
  <c r="FP7" i="4"/>
  <c r="FQ7" i="4"/>
  <c r="FR7" i="4"/>
  <c r="FS7" i="4"/>
  <c r="FT7" i="4"/>
  <c r="FU7" i="4"/>
  <c r="FV7" i="4"/>
  <c r="FW7" i="4"/>
  <c r="FX7" i="4"/>
  <c r="FY7" i="4"/>
  <c r="FZ7" i="4"/>
  <c r="GA7" i="4"/>
  <c r="GB7" i="4"/>
  <c r="GC7" i="4"/>
  <c r="GD7" i="4"/>
  <c r="GE7" i="4"/>
  <c r="GF7" i="4"/>
  <c r="GG7" i="4"/>
  <c r="GH7" i="4"/>
  <c r="GI7" i="4"/>
  <c r="GJ7" i="4"/>
  <c r="GK7" i="4"/>
  <c r="GL7" i="4"/>
  <c r="GM7" i="4"/>
  <c r="GN7" i="4"/>
  <c r="GO7" i="4"/>
  <c r="GP7" i="4"/>
  <c r="GQ7" i="4"/>
  <c r="GR7" i="4"/>
  <c r="GS7" i="4"/>
  <c r="GT7" i="4"/>
  <c r="GU7" i="4"/>
  <c r="GV7" i="4"/>
  <c r="GW7" i="4"/>
  <c r="GX7" i="4"/>
  <c r="GY7" i="4"/>
  <c r="GZ7" i="4"/>
  <c r="HA7" i="4"/>
  <c r="HB7" i="4"/>
  <c r="HC7" i="4"/>
  <c r="HD7" i="4"/>
  <c r="HE7" i="4"/>
  <c r="HF7" i="4"/>
  <c r="HG7" i="4"/>
  <c r="HH7" i="4"/>
  <c r="HI7" i="4"/>
  <c r="HJ7" i="4"/>
  <c r="HK7" i="4"/>
  <c r="HL7" i="4"/>
  <c r="HM7" i="4"/>
  <c r="HN7" i="4"/>
  <c r="HO7" i="4"/>
  <c r="HP7" i="4"/>
  <c r="HQ7" i="4"/>
  <c r="HR7" i="4"/>
  <c r="HS7" i="4"/>
  <c r="HT7" i="4"/>
  <c r="HU7" i="4"/>
  <c r="HV7" i="4"/>
  <c r="HW7" i="4"/>
  <c r="HX7" i="4"/>
  <c r="HY7" i="4"/>
  <c r="HZ7" i="4"/>
  <c r="IA7" i="4"/>
  <c r="IB7" i="4"/>
  <c r="IC7" i="4"/>
  <c r="ID7" i="4"/>
  <c r="IE7" i="4"/>
  <c r="IF7" i="4"/>
  <c r="IG7" i="4"/>
  <c r="IH7" i="4"/>
  <c r="II7" i="4"/>
  <c r="IJ7" i="4"/>
  <c r="IK7" i="4"/>
  <c r="IL7" i="4"/>
  <c r="IM7" i="4"/>
  <c r="IN7" i="4"/>
  <c r="IO7" i="4"/>
  <c r="IP7" i="4"/>
  <c r="IQ7" i="4"/>
  <c r="IR7" i="4"/>
  <c r="IS7" i="4"/>
  <c r="IT7" i="4"/>
  <c r="IU7" i="4"/>
  <c r="IV7" i="4"/>
  <c r="IW7" i="4"/>
  <c r="IX7" i="4"/>
  <c r="IY7" i="4"/>
  <c r="IZ7" i="4"/>
  <c r="JA7" i="4"/>
  <c r="JB7" i="4"/>
  <c r="JC7" i="4"/>
  <c r="JD7" i="4"/>
  <c r="JE7" i="4"/>
  <c r="JF7" i="4"/>
  <c r="JG7" i="4"/>
  <c r="JH7" i="4"/>
  <c r="JI7" i="4"/>
  <c r="JJ7" i="4"/>
  <c r="JK7" i="4"/>
  <c r="JL7" i="4"/>
  <c r="JM7" i="4"/>
  <c r="JN7" i="4"/>
  <c r="JO7" i="4"/>
  <c r="JP7" i="4"/>
  <c r="JQ7" i="4"/>
  <c r="JR7" i="4"/>
  <c r="JS7" i="4"/>
  <c r="JT7" i="4"/>
  <c r="JU7" i="4"/>
  <c r="JV7" i="4"/>
  <c r="JW7" i="4"/>
  <c r="JX7" i="4"/>
  <c r="JY7" i="4"/>
  <c r="JZ7" i="4"/>
  <c r="KA7" i="4"/>
  <c r="KB7" i="4"/>
  <c r="KC7" i="4"/>
  <c r="KD7" i="4"/>
  <c r="KE7" i="4"/>
  <c r="KF7" i="4"/>
  <c r="KG7" i="4"/>
  <c r="KH7" i="4"/>
  <c r="KI7" i="4"/>
  <c r="KJ7" i="4"/>
  <c r="KK7" i="4"/>
  <c r="KL7" i="4"/>
  <c r="KM7" i="4"/>
  <c r="KN7" i="4"/>
  <c r="KO7" i="4"/>
  <c r="KP7" i="4"/>
  <c r="KQ7" i="4"/>
  <c r="KR7" i="4"/>
  <c r="KS7" i="4"/>
  <c r="KT7" i="4"/>
  <c r="KU7" i="4"/>
  <c r="KV7" i="4"/>
  <c r="KW7" i="4"/>
  <c r="KX7" i="4"/>
  <c r="A8" i="4"/>
  <c r="B8" i="4"/>
  <c r="C8" i="4"/>
  <c r="D8" i="4"/>
  <c r="E8" i="4"/>
  <c r="F8" i="4" a="1"/>
  <c r="F8" i="4" s="1"/>
  <c r="G8" i="4" a="1"/>
  <c r="G8" i="4"/>
  <c r="H8" i="4" a="1"/>
  <c r="H8" i="4"/>
  <c r="I8" i="4" a="1"/>
  <c r="I8" i="4"/>
  <c r="J8" i="4" a="1"/>
  <c r="J8" i="4" s="1"/>
  <c r="K8" i="4" a="1"/>
  <c r="K8" i="4"/>
  <c r="L8" i="4" a="1"/>
  <c r="L8" i="4"/>
  <c r="M8" i="4" a="1"/>
  <c r="M8" i="4"/>
  <c r="N8" i="4" a="1"/>
  <c r="N8" i="4" s="1"/>
  <c r="O8" i="4" a="1"/>
  <c r="O8" i="4"/>
  <c r="P8" i="4" a="1"/>
  <c r="P8" i="4"/>
  <c r="Q8" i="4" a="1"/>
  <c r="Q8" i="4"/>
  <c r="R8" i="4" a="1"/>
  <c r="R8" i="4" s="1"/>
  <c r="S8" i="4" a="1"/>
  <c r="S8" i="4"/>
  <c r="T8" i="4" a="1"/>
  <c r="T8" i="4"/>
  <c r="U8" i="4" a="1"/>
  <c r="U8" i="4"/>
  <c r="V8" i="4" a="1"/>
  <c r="V8" i="4" s="1"/>
  <c r="W8" i="4" a="1"/>
  <c r="W8" i="4"/>
  <c r="X8" i="4" a="1"/>
  <c r="X8" i="4"/>
  <c r="Y8" i="4" a="1"/>
  <c r="Y8" i="4"/>
  <c r="Z8" i="4" a="1"/>
  <c r="Z8" i="4" s="1"/>
  <c r="AA8" i="4" a="1"/>
  <c r="AA8" i="4" s="1"/>
  <c r="AB8" i="4" a="1"/>
  <c r="AB8" i="4"/>
  <c r="AC8" i="4"/>
  <c r="AD8" i="4"/>
  <c r="AE8" i="4"/>
  <c r="AF8" i="4"/>
  <c r="AG8" i="4"/>
  <c r="AH8" i="4"/>
  <c r="AI8" i="4"/>
  <c r="AJ8" i="4"/>
  <c r="AK8" i="4"/>
  <c r="AL8" i="4"/>
  <c r="AM8" i="4"/>
  <c r="AN8" i="4"/>
  <c r="AO8" i="4"/>
  <c r="AP8" i="4"/>
  <c r="AQ8" i="4"/>
  <c r="AR8" i="4"/>
  <c r="AS8" i="4"/>
  <c r="AT8" i="4"/>
  <c r="AU8" i="4"/>
  <c r="AV8" i="4"/>
  <c r="AW8" i="4"/>
  <c r="AX8" i="4"/>
  <c r="AY8" i="4"/>
  <c r="AZ8" i="4"/>
  <c r="BA8" i="4"/>
  <c r="BB8" i="4"/>
  <c r="BC8" i="4"/>
  <c r="BD8" i="4"/>
  <c r="BE8" i="4"/>
  <c r="BF8" i="4"/>
  <c r="BG8" i="4"/>
  <c r="BH8" i="4"/>
  <c r="BI8" i="4"/>
  <c r="BJ8" i="4"/>
  <c r="BK8" i="4"/>
  <c r="BL8" i="4"/>
  <c r="BM8" i="4"/>
  <c r="BN8" i="4"/>
  <c r="BO8" i="4"/>
  <c r="BP8" i="4"/>
  <c r="BQ8" i="4"/>
  <c r="BR8" i="4"/>
  <c r="BS8" i="4"/>
  <c r="BT8" i="4"/>
  <c r="BU8" i="4"/>
  <c r="BV8" i="4"/>
  <c r="BW8" i="4"/>
  <c r="BX8" i="4"/>
  <c r="BY8" i="4"/>
  <c r="BZ8" i="4"/>
  <c r="CA8" i="4"/>
  <c r="CB8" i="4"/>
  <c r="CC8" i="4"/>
  <c r="CD8" i="4"/>
  <c r="CE8" i="4"/>
  <c r="CF8" i="4"/>
  <c r="CG8" i="4"/>
  <c r="CH8" i="4"/>
  <c r="CI8" i="4"/>
  <c r="CJ8" i="4"/>
  <c r="CK8" i="4"/>
  <c r="CL8" i="4"/>
  <c r="CM8" i="4"/>
  <c r="CN8" i="4"/>
  <c r="CO8" i="4"/>
  <c r="CP8" i="4"/>
  <c r="CQ8" i="4"/>
  <c r="CR8" i="4"/>
  <c r="CS8" i="4"/>
  <c r="CT8" i="4"/>
  <c r="CU8" i="4"/>
  <c r="CV8" i="4"/>
  <c r="CW8" i="4"/>
  <c r="CX8" i="4"/>
  <c r="CY8" i="4"/>
  <c r="CZ8" i="4"/>
  <c r="DA8" i="4"/>
  <c r="DB8" i="4"/>
  <c r="DC8" i="4"/>
  <c r="DD8" i="4"/>
  <c r="DE8" i="4"/>
  <c r="DF8" i="4"/>
  <c r="DG8" i="4"/>
  <c r="DH8" i="4"/>
  <c r="DI8" i="4"/>
  <c r="DJ8" i="4"/>
  <c r="DK8" i="4"/>
  <c r="DL8" i="4"/>
  <c r="DM8" i="4"/>
  <c r="DN8" i="4"/>
  <c r="DO8" i="4"/>
  <c r="DP8" i="4"/>
  <c r="DQ8" i="4"/>
  <c r="DR8" i="4"/>
  <c r="DS8" i="4"/>
  <c r="DT8" i="4"/>
  <c r="DU8" i="4"/>
  <c r="DV8" i="4"/>
  <c r="DW8" i="4"/>
  <c r="DX8" i="4"/>
  <c r="DY8" i="4"/>
  <c r="DZ8" i="4"/>
  <c r="EA8" i="4"/>
  <c r="EB8" i="4"/>
  <c r="EC8" i="4"/>
  <c r="ED8" i="4"/>
  <c r="EE8" i="4"/>
  <c r="EF8" i="4"/>
  <c r="EG8" i="4"/>
  <c r="EH8" i="4"/>
  <c r="EI8" i="4"/>
  <c r="EJ8" i="4"/>
  <c r="EK8" i="4"/>
  <c r="EL8" i="4"/>
  <c r="EM8" i="4"/>
  <c r="EN8" i="4"/>
  <c r="EO8" i="4"/>
  <c r="EP8" i="4"/>
  <c r="EQ8" i="4"/>
  <c r="ER8" i="4"/>
  <c r="ES8" i="4"/>
  <c r="ET8" i="4"/>
  <c r="EU8" i="4"/>
  <c r="EV8" i="4"/>
  <c r="EW8" i="4"/>
  <c r="EX8" i="4"/>
  <c r="EY8" i="4"/>
  <c r="EZ8" i="4"/>
  <c r="FA8" i="4"/>
  <c r="FB8" i="4"/>
  <c r="FC8" i="4"/>
  <c r="FD8" i="4"/>
  <c r="FE8" i="4"/>
  <c r="FF8" i="4"/>
  <c r="FG8" i="4"/>
  <c r="FH8" i="4"/>
  <c r="FI8" i="4"/>
  <c r="FJ8" i="4"/>
  <c r="FK8" i="4"/>
  <c r="FL8" i="4"/>
  <c r="FM8" i="4"/>
  <c r="FN8" i="4"/>
  <c r="FO8" i="4"/>
  <c r="FP8" i="4"/>
  <c r="FQ8" i="4"/>
  <c r="FR8" i="4"/>
  <c r="FS8" i="4"/>
  <c r="FT8" i="4"/>
  <c r="FU8" i="4"/>
  <c r="FV8" i="4"/>
  <c r="FW8" i="4"/>
  <c r="FX8" i="4"/>
  <c r="FY8" i="4"/>
  <c r="FZ8" i="4"/>
  <c r="GA8" i="4"/>
  <c r="GB8" i="4"/>
  <c r="GC8" i="4"/>
  <c r="GD8" i="4"/>
  <c r="GE8" i="4"/>
  <c r="GF8" i="4"/>
  <c r="GG8" i="4"/>
  <c r="GH8" i="4"/>
  <c r="GI8" i="4"/>
  <c r="GJ8" i="4"/>
  <c r="GK8" i="4"/>
  <c r="GL8" i="4"/>
  <c r="GM8" i="4"/>
  <c r="GN8" i="4"/>
  <c r="GO8" i="4"/>
  <c r="GP8" i="4"/>
  <c r="GQ8" i="4"/>
  <c r="GR8" i="4"/>
  <c r="GS8" i="4"/>
  <c r="GT8" i="4"/>
  <c r="GU8" i="4"/>
  <c r="GV8" i="4"/>
  <c r="GW8" i="4"/>
  <c r="GX8" i="4"/>
  <c r="GY8" i="4"/>
  <c r="GZ8" i="4"/>
  <c r="HA8" i="4"/>
  <c r="HB8" i="4"/>
  <c r="HC8" i="4"/>
  <c r="HD8" i="4"/>
  <c r="HE8" i="4"/>
  <c r="HF8" i="4"/>
  <c r="HG8" i="4"/>
  <c r="HH8" i="4"/>
  <c r="HI8" i="4"/>
  <c r="HJ8" i="4"/>
  <c r="HK8" i="4"/>
  <c r="HL8" i="4"/>
  <c r="HM8" i="4"/>
  <c r="HN8" i="4"/>
  <c r="HO8" i="4"/>
  <c r="HP8" i="4"/>
  <c r="HQ8" i="4"/>
  <c r="HR8" i="4"/>
  <c r="HS8" i="4"/>
  <c r="HT8" i="4"/>
  <c r="HU8" i="4"/>
  <c r="HV8" i="4"/>
  <c r="HW8" i="4"/>
  <c r="HX8" i="4"/>
  <c r="HY8" i="4"/>
  <c r="HZ8" i="4"/>
  <c r="IA8" i="4"/>
  <c r="IB8" i="4"/>
  <c r="IC8" i="4"/>
  <c r="ID8" i="4"/>
  <c r="IE8" i="4"/>
  <c r="IF8" i="4"/>
  <c r="IG8" i="4"/>
  <c r="IH8" i="4"/>
  <c r="II8" i="4"/>
  <c r="IJ8" i="4"/>
  <c r="IK8" i="4"/>
  <c r="IL8" i="4"/>
  <c r="IM8" i="4"/>
  <c r="IN8" i="4"/>
  <c r="IO8" i="4"/>
  <c r="IP8" i="4"/>
  <c r="IQ8" i="4"/>
  <c r="IR8" i="4"/>
  <c r="IS8" i="4"/>
  <c r="IT8" i="4"/>
  <c r="IU8" i="4"/>
  <c r="IV8" i="4"/>
  <c r="IW8" i="4"/>
  <c r="IX8" i="4"/>
  <c r="IY8" i="4"/>
  <c r="IZ8" i="4"/>
  <c r="JA8" i="4"/>
  <c r="JB8" i="4"/>
  <c r="JC8" i="4"/>
  <c r="JD8" i="4"/>
  <c r="JE8" i="4"/>
  <c r="JF8" i="4"/>
  <c r="JG8" i="4"/>
  <c r="JH8" i="4"/>
  <c r="JI8" i="4"/>
  <c r="JJ8" i="4"/>
  <c r="JK8" i="4"/>
  <c r="JL8" i="4"/>
  <c r="JM8" i="4"/>
  <c r="JN8" i="4"/>
  <c r="JO8" i="4"/>
  <c r="JP8" i="4"/>
  <c r="JQ8" i="4"/>
  <c r="JR8" i="4"/>
  <c r="JS8" i="4"/>
  <c r="JT8" i="4"/>
  <c r="JU8" i="4"/>
  <c r="JV8" i="4"/>
  <c r="JW8" i="4"/>
  <c r="JX8" i="4"/>
  <c r="JY8" i="4"/>
  <c r="JZ8" i="4"/>
  <c r="KA8" i="4"/>
  <c r="KB8" i="4"/>
  <c r="KC8" i="4"/>
  <c r="KD8" i="4"/>
  <c r="KE8" i="4"/>
  <c r="KF8" i="4"/>
  <c r="KG8" i="4"/>
  <c r="KH8" i="4"/>
  <c r="KI8" i="4"/>
  <c r="KJ8" i="4"/>
  <c r="KK8" i="4"/>
  <c r="KL8" i="4"/>
  <c r="KM8" i="4"/>
  <c r="KN8" i="4"/>
  <c r="KO8" i="4"/>
  <c r="KP8" i="4"/>
  <c r="KQ8" i="4"/>
  <c r="KR8" i="4"/>
  <c r="KS8" i="4"/>
  <c r="KT8" i="4"/>
  <c r="KU8" i="4"/>
  <c r="KV8" i="4"/>
  <c r="KW8" i="4"/>
  <c r="KX8" i="4"/>
  <c r="A9" i="4"/>
  <c r="B9" i="4"/>
  <c r="C9" i="4"/>
  <c r="D9" i="4"/>
  <c r="E9" i="4"/>
  <c r="F9" i="4" a="1"/>
  <c r="F9" i="4" s="1"/>
  <c r="G9" i="4" a="1"/>
  <c r="G9" i="4"/>
  <c r="H9" i="4" a="1"/>
  <c r="H9" i="4" s="1"/>
  <c r="I9" i="4" a="1"/>
  <c r="I9" i="4"/>
  <c r="J9" i="4" a="1"/>
  <c r="J9" i="4" s="1"/>
  <c r="K9" i="4" a="1"/>
  <c r="K9" i="4"/>
  <c r="L9" i="4" a="1"/>
  <c r="L9" i="4" s="1"/>
  <c r="M9" i="4" a="1"/>
  <c r="M9" i="4" s="1"/>
  <c r="N9" i="4" a="1"/>
  <c r="N9" i="4" s="1"/>
  <c r="O9" i="4" a="1"/>
  <c r="O9" i="4"/>
  <c r="P9" i="4" a="1"/>
  <c r="P9" i="4" s="1"/>
  <c r="Q9" i="4" a="1"/>
  <c r="Q9" i="4" s="1"/>
  <c r="R9" i="4" a="1"/>
  <c r="R9" i="4" s="1"/>
  <c r="S9" i="4" a="1"/>
  <c r="S9" i="4"/>
  <c r="T9" i="4" a="1"/>
  <c r="T9" i="4" s="1"/>
  <c r="U9" i="4" a="1"/>
  <c r="U9" i="4" s="1"/>
  <c r="V9" i="4" a="1"/>
  <c r="V9" i="4" s="1"/>
  <c r="W9" i="4" a="1"/>
  <c r="W9" i="4"/>
  <c r="X9" i="4" a="1"/>
  <c r="X9" i="4" s="1"/>
  <c r="Y9" i="4" a="1"/>
  <c r="Y9" i="4" s="1"/>
  <c r="Z9" i="4" a="1"/>
  <c r="Z9" i="4" s="1"/>
  <c r="AA9" i="4" a="1"/>
  <c r="AA9" i="4"/>
  <c r="AB9" i="4" a="1"/>
  <c r="AB9" i="4" s="1"/>
  <c r="AC9" i="4"/>
  <c r="AD9" i="4"/>
  <c r="AE9" i="4"/>
  <c r="AF9" i="4"/>
  <c r="AG9" i="4"/>
  <c r="AH9" i="4"/>
  <c r="AI9" i="4"/>
  <c r="AJ9" i="4"/>
  <c r="AK9" i="4"/>
  <c r="AL9" i="4"/>
  <c r="AM9" i="4"/>
  <c r="AN9" i="4"/>
  <c r="AO9" i="4"/>
  <c r="AP9" i="4"/>
  <c r="AQ9" i="4"/>
  <c r="AR9" i="4"/>
  <c r="AS9" i="4"/>
  <c r="AT9" i="4"/>
  <c r="AU9" i="4"/>
  <c r="AV9" i="4"/>
  <c r="AW9" i="4"/>
  <c r="AX9" i="4"/>
  <c r="AY9" i="4"/>
  <c r="AZ9" i="4"/>
  <c r="BA9" i="4"/>
  <c r="BB9" i="4"/>
  <c r="BC9" i="4"/>
  <c r="BD9" i="4"/>
  <c r="BE9" i="4"/>
  <c r="BF9" i="4"/>
  <c r="BG9" i="4"/>
  <c r="BH9" i="4"/>
  <c r="BI9" i="4"/>
  <c r="BJ9" i="4"/>
  <c r="BK9" i="4"/>
  <c r="BL9" i="4"/>
  <c r="BM9" i="4"/>
  <c r="BN9" i="4"/>
  <c r="BO9" i="4"/>
  <c r="BP9" i="4"/>
  <c r="BQ9" i="4"/>
  <c r="BR9" i="4"/>
  <c r="BS9" i="4"/>
  <c r="BT9" i="4"/>
  <c r="BU9" i="4"/>
  <c r="BV9" i="4"/>
  <c r="BW9" i="4"/>
  <c r="BX9" i="4"/>
  <c r="BY9" i="4"/>
  <c r="BZ9" i="4"/>
  <c r="CA9" i="4"/>
  <c r="CB9" i="4"/>
  <c r="CC9" i="4"/>
  <c r="CD9" i="4"/>
  <c r="CE9" i="4"/>
  <c r="CF9" i="4"/>
  <c r="CG9" i="4"/>
  <c r="CH9" i="4"/>
  <c r="CI9" i="4"/>
  <c r="CJ9" i="4"/>
  <c r="CK9" i="4"/>
  <c r="CL9" i="4"/>
  <c r="CM9" i="4"/>
  <c r="CN9" i="4"/>
  <c r="CO9" i="4"/>
  <c r="CP9" i="4"/>
  <c r="CQ9" i="4"/>
  <c r="CR9" i="4"/>
  <c r="CS9" i="4"/>
  <c r="CT9" i="4"/>
  <c r="CU9" i="4"/>
  <c r="CV9" i="4"/>
  <c r="CW9" i="4"/>
  <c r="CX9" i="4"/>
  <c r="CY9" i="4"/>
  <c r="CZ9" i="4"/>
  <c r="DA9" i="4"/>
  <c r="DB9" i="4"/>
  <c r="DC9" i="4"/>
  <c r="DD9" i="4"/>
  <c r="DE9" i="4"/>
  <c r="DF9" i="4"/>
  <c r="DG9" i="4"/>
  <c r="DH9" i="4"/>
  <c r="DI9" i="4"/>
  <c r="DJ9" i="4"/>
  <c r="DK9" i="4"/>
  <c r="DL9" i="4"/>
  <c r="DM9" i="4"/>
  <c r="DN9" i="4"/>
  <c r="DO9" i="4"/>
  <c r="DP9" i="4"/>
  <c r="DQ9" i="4"/>
  <c r="DR9" i="4"/>
  <c r="DS9" i="4"/>
  <c r="DT9" i="4"/>
  <c r="DU9" i="4"/>
  <c r="DV9" i="4"/>
  <c r="DW9" i="4"/>
  <c r="DX9" i="4"/>
  <c r="DY9" i="4"/>
  <c r="DZ9" i="4"/>
  <c r="EA9" i="4"/>
  <c r="EB9" i="4"/>
  <c r="EC9" i="4"/>
  <c r="ED9" i="4"/>
  <c r="EE9" i="4"/>
  <c r="EF9" i="4"/>
  <c r="EG9" i="4"/>
  <c r="EH9" i="4"/>
  <c r="EI9" i="4"/>
  <c r="EJ9" i="4"/>
  <c r="EK9" i="4"/>
  <c r="EL9" i="4"/>
  <c r="EM9" i="4"/>
  <c r="EN9" i="4"/>
  <c r="EO9" i="4"/>
  <c r="EP9" i="4"/>
  <c r="EQ9" i="4"/>
  <c r="ER9" i="4"/>
  <c r="ES9" i="4"/>
  <c r="ET9" i="4"/>
  <c r="EU9" i="4"/>
  <c r="EV9" i="4"/>
  <c r="EW9" i="4"/>
  <c r="EX9" i="4"/>
  <c r="EY9" i="4"/>
  <c r="EZ9" i="4"/>
  <c r="FA9" i="4"/>
  <c r="FB9" i="4"/>
  <c r="FC9" i="4"/>
  <c r="FD9" i="4"/>
  <c r="FE9" i="4"/>
  <c r="FF9" i="4"/>
  <c r="FG9" i="4"/>
  <c r="FH9" i="4"/>
  <c r="FI9" i="4"/>
  <c r="FJ9" i="4"/>
  <c r="FK9" i="4"/>
  <c r="FL9" i="4"/>
  <c r="FM9" i="4"/>
  <c r="FN9" i="4"/>
  <c r="FO9" i="4"/>
  <c r="FP9" i="4"/>
  <c r="FQ9" i="4"/>
  <c r="FR9" i="4"/>
  <c r="FS9" i="4"/>
  <c r="FT9" i="4"/>
  <c r="FU9" i="4"/>
  <c r="FV9" i="4"/>
  <c r="FW9" i="4"/>
  <c r="FX9" i="4"/>
  <c r="FY9" i="4"/>
  <c r="FZ9" i="4"/>
  <c r="GA9" i="4"/>
  <c r="GB9" i="4"/>
  <c r="GC9" i="4"/>
  <c r="GD9" i="4"/>
  <c r="GE9" i="4"/>
  <c r="GF9" i="4"/>
  <c r="GG9" i="4"/>
  <c r="GH9" i="4"/>
  <c r="GI9" i="4"/>
  <c r="GJ9" i="4"/>
  <c r="GK9" i="4"/>
  <c r="GL9" i="4"/>
  <c r="GM9" i="4"/>
  <c r="GN9" i="4"/>
  <c r="GO9" i="4"/>
  <c r="GP9" i="4"/>
  <c r="GQ9" i="4"/>
  <c r="GR9" i="4"/>
  <c r="GS9" i="4"/>
  <c r="GT9" i="4"/>
  <c r="GU9" i="4"/>
  <c r="GV9" i="4"/>
  <c r="GW9" i="4"/>
  <c r="GX9" i="4"/>
  <c r="GY9" i="4"/>
  <c r="GZ9" i="4"/>
  <c r="HA9" i="4"/>
  <c r="HB9" i="4"/>
  <c r="HC9" i="4"/>
  <c r="HD9" i="4"/>
  <c r="HE9" i="4"/>
  <c r="HF9" i="4"/>
  <c r="HG9" i="4"/>
  <c r="HH9" i="4"/>
  <c r="HI9" i="4"/>
  <c r="HJ9" i="4"/>
  <c r="HK9" i="4"/>
  <c r="HL9" i="4"/>
  <c r="HM9" i="4"/>
  <c r="HN9" i="4"/>
  <c r="HO9" i="4"/>
  <c r="HP9" i="4"/>
  <c r="HQ9" i="4"/>
  <c r="HR9" i="4"/>
  <c r="HS9" i="4"/>
  <c r="HT9" i="4"/>
  <c r="HU9" i="4"/>
  <c r="HV9" i="4"/>
  <c r="HW9" i="4"/>
  <c r="HX9" i="4"/>
  <c r="HY9" i="4"/>
  <c r="HZ9" i="4"/>
  <c r="IA9" i="4"/>
  <c r="IB9" i="4"/>
  <c r="IC9" i="4"/>
  <c r="ID9" i="4"/>
  <c r="IE9" i="4"/>
  <c r="IF9" i="4"/>
  <c r="IG9" i="4"/>
  <c r="IH9" i="4"/>
  <c r="II9" i="4"/>
  <c r="IJ9" i="4"/>
  <c r="IK9" i="4"/>
  <c r="IL9" i="4"/>
  <c r="IM9" i="4"/>
  <c r="IN9" i="4"/>
  <c r="IO9" i="4"/>
  <c r="IP9" i="4"/>
  <c r="IQ9" i="4"/>
  <c r="IR9" i="4"/>
  <c r="IS9" i="4"/>
  <c r="IT9" i="4"/>
  <c r="IU9" i="4"/>
  <c r="IV9" i="4"/>
  <c r="IW9" i="4"/>
  <c r="IX9" i="4"/>
  <c r="IY9" i="4"/>
  <c r="IZ9" i="4"/>
  <c r="JA9" i="4"/>
  <c r="JB9" i="4"/>
  <c r="JC9" i="4"/>
  <c r="JD9" i="4"/>
  <c r="JE9" i="4"/>
  <c r="JF9" i="4"/>
  <c r="JG9" i="4"/>
  <c r="JH9" i="4"/>
  <c r="JI9" i="4"/>
  <c r="JJ9" i="4"/>
  <c r="JK9" i="4"/>
  <c r="JL9" i="4"/>
  <c r="JM9" i="4"/>
  <c r="JN9" i="4"/>
  <c r="JO9" i="4"/>
  <c r="JP9" i="4"/>
  <c r="JQ9" i="4"/>
  <c r="JR9" i="4"/>
  <c r="JS9" i="4"/>
  <c r="JT9" i="4"/>
  <c r="JU9" i="4"/>
  <c r="JV9" i="4"/>
  <c r="JW9" i="4"/>
  <c r="JX9" i="4"/>
  <c r="JY9" i="4"/>
  <c r="JZ9" i="4"/>
  <c r="KA9" i="4"/>
  <c r="KB9" i="4"/>
  <c r="KC9" i="4"/>
  <c r="KD9" i="4"/>
  <c r="KE9" i="4"/>
  <c r="KF9" i="4"/>
  <c r="KG9" i="4"/>
  <c r="KH9" i="4"/>
  <c r="KI9" i="4"/>
  <c r="KJ9" i="4"/>
  <c r="KK9" i="4"/>
  <c r="KL9" i="4"/>
  <c r="KM9" i="4"/>
  <c r="KN9" i="4"/>
  <c r="KO9" i="4"/>
  <c r="KP9" i="4"/>
  <c r="KQ9" i="4"/>
  <c r="KR9" i="4"/>
  <c r="KS9" i="4"/>
  <c r="KT9" i="4"/>
  <c r="KU9" i="4"/>
  <c r="KV9" i="4"/>
  <c r="KW9" i="4"/>
  <c r="KX9" i="4"/>
  <c r="A10" i="4"/>
  <c r="B10" i="4"/>
  <c r="C10" i="4"/>
  <c r="D10" i="4"/>
  <c r="E10" i="4"/>
  <c r="F10" i="4" a="1"/>
  <c r="F10" i="4"/>
  <c r="G10" i="4" a="1"/>
  <c r="G10" i="4"/>
  <c r="H10" i="4" a="1"/>
  <c r="H10" i="4"/>
  <c r="I10" i="4" a="1"/>
  <c r="I10" i="4" s="1"/>
  <c r="J10" i="4" a="1"/>
  <c r="J10" i="4"/>
  <c r="K10" i="4" a="1"/>
  <c r="K10" i="4"/>
  <c r="L10" i="4" a="1"/>
  <c r="L10" i="4"/>
  <c r="M10" i="4" a="1"/>
  <c r="M10" i="4" s="1"/>
  <c r="N10" i="4" a="1"/>
  <c r="N10" i="4" s="1"/>
  <c r="O10" i="4" a="1"/>
  <c r="O10" i="4"/>
  <c r="P10" i="4" a="1"/>
  <c r="P10" i="4"/>
  <c r="Q10" i="4" a="1"/>
  <c r="Q10" i="4" s="1"/>
  <c r="R10" i="4" a="1"/>
  <c r="R10" i="4" s="1"/>
  <c r="S10" i="4" a="1"/>
  <c r="S10" i="4"/>
  <c r="T10" i="4" a="1"/>
  <c r="T10" i="4"/>
  <c r="U10" i="4" a="1"/>
  <c r="U10" i="4" s="1"/>
  <c r="V10" i="4" a="1"/>
  <c r="V10" i="4" s="1"/>
  <c r="W10" i="4" a="1"/>
  <c r="W10" i="4"/>
  <c r="X10" i="4" a="1"/>
  <c r="X10" i="4"/>
  <c r="Y10" i="4" a="1"/>
  <c r="Y10" i="4" s="1"/>
  <c r="Z10" i="4" a="1"/>
  <c r="Z10" i="4" s="1"/>
  <c r="AA10" i="4" a="1"/>
  <c r="AA10" i="4"/>
  <c r="AB10" i="4" a="1"/>
  <c r="AB10" i="4"/>
  <c r="AC10" i="4"/>
  <c r="AD10" i="4"/>
  <c r="AE10" i="4"/>
  <c r="AF10" i="4"/>
  <c r="AG10" i="4"/>
  <c r="AH10" i="4"/>
  <c r="AI10" i="4"/>
  <c r="AJ10" i="4"/>
  <c r="AK10" i="4"/>
  <c r="AL10" i="4"/>
  <c r="AM10" i="4"/>
  <c r="AN10" i="4"/>
  <c r="AO10" i="4"/>
  <c r="AP10" i="4"/>
  <c r="AQ10" i="4"/>
  <c r="AR10" i="4"/>
  <c r="AS10" i="4"/>
  <c r="AT10" i="4"/>
  <c r="AU10" i="4"/>
  <c r="AV10" i="4"/>
  <c r="AW10" i="4"/>
  <c r="AX10" i="4"/>
  <c r="AY10" i="4"/>
  <c r="AZ10" i="4"/>
  <c r="BA10" i="4"/>
  <c r="BB10" i="4"/>
  <c r="BC10" i="4"/>
  <c r="BD10" i="4"/>
  <c r="BE10" i="4"/>
  <c r="BF10" i="4"/>
  <c r="BG10" i="4"/>
  <c r="BH10" i="4"/>
  <c r="BI10" i="4"/>
  <c r="BJ10" i="4"/>
  <c r="BK10" i="4"/>
  <c r="BL10" i="4"/>
  <c r="BM10" i="4"/>
  <c r="BN10" i="4"/>
  <c r="BO10" i="4"/>
  <c r="BP10" i="4"/>
  <c r="BQ10" i="4"/>
  <c r="BR10" i="4"/>
  <c r="BS10" i="4"/>
  <c r="BT10" i="4"/>
  <c r="BU10" i="4"/>
  <c r="BV10" i="4"/>
  <c r="BW10" i="4"/>
  <c r="BX10" i="4"/>
  <c r="BY10" i="4"/>
  <c r="BZ10" i="4"/>
  <c r="CA10" i="4"/>
  <c r="CB10" i="4"/>
  <c r="CC10" i="4"/>
  <c r="CD10" i="4"/>
  <c r="CE10" i="4"/>
  <c r="CF10" i="4"/>
  <c r="CG10" i="4"/>
  <c r="CH10" i="4"/>
  <c r="CI10" i="4"/>
  <c r="CJ10" i="4"/>
  <c r="CK10" i="4"/>
  <c r="CL10" i="4"/>
  <c r="CM10" i="4"/>
  <c r="CN10" i="4"/>
  <c r="CO10" i="4"/>
  <c r="CP10" i="4"/>
  <c r="CQ10" i="4"/>
  <c r="CR10" i="4"/>
  <c r="CS10" i="4"/>
  <c r="CT10" i="4"/>
  <c r="CU10" i="4"/>
  <c r="CV10" i="4"/>
  <c r="CW10" i="4"/>
  <c r="CX10" i="4"/>
  <c r="CY10" i="4"/>
  <c r="CZ10" i="4"/>
  <c r="DA10" i="4"/>
  <c r="DB10" i="4"/>
  <c r="DC10" i="4"/>
  <c r="DD10" i="4"/>
  <c r="DE10" i="4"/>
  <c r="DF10" i="4"/>
  <c r="DG10" i="4"/>
  <c r="DH10" i="4"/>
  <c r="DI10" i="4"/>
  <c r="DJ10" i="4"/>
  <c r="DK10" i="4"/>
  <c r="DL10" i="4"/>
  <c r="DM10" i="4"/>
  <c r="DN10" i="4"/>
  <c r="DO10" i="4"/>
  <c r="DP10" i="4"/>
  <c r="DQ10" i="4"/>
  <c r="DR10" i="4"/>
  <c r="DS10" i="4"/>
  <c r="DT10" i="4"/>
  <c r="DU10" i="4"/>
  <c r="DV10" i="4"/>
  <c r="DW10" i="4"/>
  <c r="DX10" i="4"/>
  <c r="DY10" i="4"/>
  <c r="DZ10" i="4"/>
  <c r="EA10" i="4"/>
  <c r="EB10" i="4"/>
  <c r="EC10" i="4"/>
  <c r="ED10" i="4"/>
  <c r="EE10" i="4"/>
  <c r="EF10" i="4"/>
  <c r="EG10" i="4"/>
  <c r="EH10" i="4"/>
  <c r="EI10" i="4"/>
  <c r="EJ10" i="4"/>
  <c r="EK10" i="4"/>
  <c r="EL10" i="4"/>
  <c r="EM10" i="4"/>
  <c r="EN10" i="4"/>
  <c r="EO10" i="4"/>
  <c r="EP10" i="4"/>
  <c r="EQ10" i="4"/>
  <c r="ER10" i="4"/>
  <c r="ES10" i="4"/>
  <c r="ET10" i="4"/>
  <c r="EU10" i="4"/>
  <c r="EV10" i="4"/>
  <c r="EW10" i="4"/>
  <c r="EX10" i="4"/>
  <c r="EY10" i="4"/>
  <c r="EZ10" i="4"/>
  <c r="FA10" i="4"/>
  <c r="FB10" i="4"/>
  <c r="FC10" i="4"/>
  <c r="FD10" i="4"/>
  <c r="FE10" i="4"/>
  <c r="FF10" i="4"/>
  <c r="FG10" i="4"/>
  <c r="FH10" i="4"/>
  <c r="FI10" i="4"/>
  <c r="FJ10" i="4"/>
  <c r="FK10" i="4"/>
  <c r="FL10" i="4"/>
  <c r="FM10" i="4"/>
  <c r="FN10" i="4"/>
  <c r="FO10" i="4"/>
  <c r="FP10" i="4"/>
  <c r="FQ10" i="4"/>
  <c r="FR10" i="4"/>
  <c r="FS10" i="4"/>
  <c r="FT10" i="4"/>
  <c r="FU10" i="4"/>
  <c r="FV10" i="4"/>
  <c r="FW10" i="4"/>
  <c r="FX10" i="4"/>
  <c r="FY10" i="4"/>
  <c r="FZ10" i="4"/>
  <c r="GA10" i="4"/>
  <c r="GB10" i="4"/>
  <c r="GC10" i="4"/>
  <c r="GD10" i="4"/>
  <c r="GE10" i="4"/>
  <c r="GF10" i="4"/>
  <c r="GG10" i="4"/>
  <c r="GH10" i="4"/>
  <c r="GI10" i="4"/>
  <c r="GJ10" i="4"/>
  <c r="GK10" i="4"/>
  <c r="GL10" i="4"/>
  <c r="GM10" i="4"/>
  <c r="GN10" i="4"/>
  <c r="GO10" i="4"/>
  <c r="GP10" i="4"/>
  <c r="GQ10" i="4"/>
  <c r="GR10" i="4"/>
  <c r="GS10" i="4"/>
  <c r="GT10" i="4"/>
  <c r="GU10" i="4"/>
  <c r="GV10" i="4"/>
  <c r="GW10" i="4"/>
  <c r="GX10" i="4"/>
  <c r="GY10" i="4"/>
  <c r="GZ10" i="4"/>
  <c r="HA10" i="4"/>
  <c r="HB10" i="4"/>
  <c r="HC10" i="4"/>
  <c r="HD10" i="4"/>
  <c r="HE10" i="4"/>
  <c r="HF10" i="4"/>
  <c r="HG10" i="4"/>
  <c r="HH10" i="4"/>
  <c r="HI10" i="4"/>
  <c r="HJ10" i="4"/>
  <c r="HK10" i="4"/>
  <c r="HL10" i="4"/>
  <c r="HM10" i="4"/>
  <c r="HN10" i="4"/>
  <c r="HO10" i="4"/>
  <c r="HP10" i="4"/>
  <c r="HQ10" i="4"/>
  <c r="HR10" i="4"/>
  <c r="HS10" i="4"/>
  <c r="HT10" i="4"/>
  <c r="HU10" i="4"/>
  <c r="HV10" i="4"/>
  <c r="HW10" i="4"/>
  <c r="HX10" i="4"/>
  <c r="HY10" i="4"/>
  <c r="HZ10" i="4"/>
  <c r="IA10" i="4"/>
  <c r="IB10" i="4"/>
  <c r="IC10" i="4"/>
  <c r="ID10" i="4"/>
  <c r="IE10" i="4"/>
  <c r="IF10" i="4"/>
  <c r="IG10" i="4"/>
  <c r="IH10" i="4"/>
  <c r="II10" i="4"/>
  <c r="IJ10" i="4"/>
  <c r="IK10" i="4"/>
  <c r="IL10" i="4"/>
  <c r="IM10" i="4"/>
  <c r="IN10" i="4"/>
  <c r="IO10" i="4"/>
  <c r="IP10" i="4"/>
  <c r="IQ10" i="4"/>
  <c r="IR10" i="4"/>
  <c r="IS10" i="4"/>
  <c r="IT10" i="4"/>
  <c r="IU10" i="4"/>
  <c r="IV10" i="4"/>
  <c r="IW10" i="4"/>
  <c r="IX10" i="4"/>
  <c r="IY10" i="4"/>
  <c r="IZ10" i="4"/>
  <c r="JA10" i="4"/>
  <c r="JB10" i="4"/>
  <c r="JC10" i="4"/>
  <c r="JD10" i="4"/>
  <c r="JE10" i="4"/>
  <c r="JF10" i="4"/>
  <c r="JG10" i="4"/>
  <c r="JH10" i="4"/>
  <c r="JI10" i="4"/>
  <c r="JJ10" i="4"/>
  <c r="JK10" i="4"/>
  <c r="JL10" i="4"/>
  <c r="JM10" i="4"/>
  <c r="JN10" i="4"/>
  <c r="JO10" i="4"/>
  <c r="JP10" i="4"/>
  <c r="JQ10" i="4"/>
  <c r="JR10" i="4"/>
  <c r="JS10" i="4"/>
  <c r="JT10" i="4"/>
  <c r="JU10" i="4"/>
  <c r="JV10" i="4"/>
  <c r="JW10" i="4"/>
  <c r="JX10" i="4"/>
  <c r="JY10" i="4"/>
  <c r="JZ10" i="4"/>
  <c r="KA10" i="4"/>
  <c r="KB10" i="4"/>
  <c r="KC10" i="4"/>
  <c r="KD10" i="4"/>
  <c r="KE10" i="4"/>
  <c r="KF10" i="4"/>
  <c r="KG10" i="4"/>
  <c r="KH10" i="4"/>
  <c r="KI10" i="4"/>
  <c r="KJ10" i="4"/>
  <c r="KK10" i="4"/>
  <c r="KL10" i="4"/>
  <c r="KM10" i="4"/>
  <c r="KN10" i="4"/>
  <c r="KO10" i="4"/>
  <c r="KP10" i="4"/>
  <c r="KQ10" i="4"/>
  <c r="KR10" i="4"/>
  <c r="KS10" i="4"/>
  <c r="KT10" i="4"/>
  <c r="KU10" i="4"/>
  <c r="KV10" i="4"/>
  <c r="KW10" i="4"/>
  <c r="KX10" i="4"/>
  <c r="A11" i="4"/>
  <c r="B11" i="4"/>
  <c r="C11" i="4"/>
  <c r="D11" i="4"/>
  <c r="E11" i="4"/>
  <c r="F11" i="4" a="1"/>
  <c r="F11" i="4"/>
  <c r="G11" i="4" a="1"/>
  <c r="G11" i="4" s="1"/>
  <c r="H11" i="4" a="1"/>
  <c r="H11" i="4" s="1"/>
  <c r="I11" i="4" a="1"/>
  <c r="I11" i="4" s="1"/>
  <c r="J11" i="4" a="1"/>
  <c r="J11" i="4"/>
  <c r="K11" i="4" a="1"/>
  <c r="K11" i="4" s="1"/>
  <c r="L11" i="4" a="1"/>
  <c r="L11" i="4" s="1"/>
  <c r="M11" i="4" a="1"/>
  <c r="M11" i="4" s="1"/>
  <c r="N11" i="4" a="1"/>
  <c r="N11" i="4"/>
  <c r="O11" i="4" a="1"/>
  <c r="O11" i="4" s="1"/>
  <c r="P11" i="4" a="1"/>
  <c r="P11" i="4" s="1"/>
  <c r="Q11" i="4" a="1"/>
  <c r="Q11" i="4" s="1"/>
  <c r="R11" i="4" a="1"/>
  <c r="R11" i="4"/>
  <c r="S11" i="4" a="1"/>
  <c r="S11" i="4" s="1"/>
  <c r="T11" i="4" a="1"/>
  <c r="T11" i="4" s="1"/>
  <c r="U11" i="4" a="1"/>
  <c r="U11" i="4" s="1"/>
  <c r="V11" i="4" a="1"/>
  <c r="V11" i="4"/>
  <c r="W11" i="4" a="1"/>
  <c r="W11" i="4" s="1"/>
  <c r="X11" i="4" a="1"/>
  <c r="X11" i="4" s="1"/>
  <c r="Y11" i="4" a="1"/>
  <c r="Y11" i="4" s="1"/>
  <c r="Z11" i="4" a="1"/>
  <c r="Z11" i="4"/>
  <c r="AA11" i="4" a="1"/>
  <c r="AA11" i="4" s="1"/>
  <c r="AB11" i="4" a="1"/>
  <c r="AB11" i="4" s="1"/>
  <c r="AC11" i="4"/>
  <c r="AD11" i="4"/>
  <c r="AE11" i="4"/>
  <c r="AF11" i="4"/>
  <c r="AG11" i="4"/>
  <c r="AH11" i="4"/>
  <c r="AI11" i="4"/>
  <c r="AJ11" i="4"/>
  <c r="AK11" i="4"/>
  <c r="AL11" i="4"/>
  <c r="AM11" i="4"/>
  <c r="AN11" i="4"/>
  <c r="AO11" i="4"/>
  <c r="AP11" i="4"/>
  <c r="AQ11" i="4"/>
  <c r="AR11" i="4"/>
  <c r="AS11" i="4"/>
  <c r="AT11" i="4"/>
  <c r="AU11" i="4"/>
  <c r="AV11" i="4"/>
  <c r="AW11" i="4"/>
  <c r="AX11" i="4"/>
  <c r="AY11" i="4"/>
  <c r="AZ11" i="4"/>
  <c r="BA11" i="4"/>
  <c r="BB11" i="4"/>
  <c r="BC11" i="4"/>
  <c r="BD11" i="4"/>
  <c r="BE11" i="4"/>
  <c r="BF11" i="4"/>
  <c r="BG11" i="4"/>
  <c r="BH11" i="4"/>
  <c r="BI11" i="4"/>
  <c r="BJ11" i="4"/>
  <c r="BK11" i="4"/>
  <c r="BL11" i="4"/>
  <c r="BM11" i="4"/>
  <c r="BN11" i="4"/>
  <c r="BO11" i="4"/>
  <c r="BP11" i="4"/>
  <c r="BQ11" i="4"/>
  <c r="BR11" i="4"/>
  <c r="BS11" i="4"/>
  <c r="BT11" i="4"/>
  <c r="BU11" i="4"/>
  <c r="BV11" i="4"/>
  <c r="BW11" i="4"/>
  <c r="BX11" i="4"/>
  <c r="BY11" i="4"/>
  <c r="BZ11" i="4"/>
  <c r="CA11" i="4"/>
  <c r="CB11" i="4"/>
  <c r="CC11" i="4"/>
  <c r="CD11" i="4"/>
  <c r="CE11" i="4"/>
  <c r="CF11" i="4"/>
  <c r="CG11" i="4"/>
  <c r="CH11" i="4"/>
  <c r="CI11" i="4"/>
  <c r="CJ11" i="4"/>
  <c r="CK11" i="4"/>
  <c r="CL11" i="4"/>
  <c r="CM11" i="4"/>
  <c r="CN11" i="4"/>
  <c r="CO11" i="4"/>
  <c r="CP11" i="4"/>
  <c r="CQ11" i="4"/>
  <c r="CR11" i="4"/>
  <c r="CS11" i="4"/>
  <c r="CT11" i="4"/>
  <c r="CU11" i="4"/>
  <c r="CV11" i="4"/>
  <c r="CW11" i="4"/>
  <c r="CX11" i="4"/>
  <c r="CY11" i="4"/>
  <c r="CZ11" i="4"/>
  <c r="DA11" i="4"/>
  <c r="DB11" i="4"/>
  <c r="DC11" i="4"/>
  <c r="DD11" i="4"/>
  <c r="DE11" i="4"/>
  <c r="DF11" i="4"/>
  <c r="DG11" i="4"/>
  <c r="DH11" i="4"/>
  <c r="DI11" i="4"/>
  <c r="DJ11" i="4"/>
  <c r="DK11" i="4"/>
  <c r="DL11" i="4"/>
  <c r="DM11" i="4"/>
  <c r="DN11" i="4"/>
  <c r="DO11" i="4"/>
  <c r="DP11" i="4"/>
  <c r="DQ11" i="4"/>
  <c r="DR11" i="4"/>
  <c r="DS11" i="4"/>
  <c r="DT11" i="4"/>
  <c r="DU11" i="4"/>
  <c r="DV11" i="4"/>
  <c r="DW11" i="4"/>
  <c r="DX11" i="4"/>
  <c r="DY11" i="4"/>
  <c r="DZ11" i="4"/>
  <c r="EA11" i="4"/>
  <c r="EB11" i="4"/>
  <c r="EC11" i="4"/>
  <c r="ED11" i="4"/>
  <c r="EE11" i="4"/>
  <c r="EF11" i="4"/>
  <c r="EG11" i="4"/>
  <c r="EH11" i="4"/>
  <c r="EI11" i="4"/>
  <c r="EJ11" i="4"/>
  <c r="EK11" i="4"/>
  <c r="EL11" i="4"/>
  <c r="EM11" i="4"/>
  <c r="EN11" i="4"/>
  <c r="EO11" i="4"/>
  <c r="EP11" i="4"/>
  <c r="EQ11" i="4"/>
  <c r="ER11" i="4"/>
  <c r="ES11" i="4"/>
  <c r="ET11" i="4"/>
  <c r="EU11" i="4"/>
  <c r="EV11" i="4"/>
  <c r="EW11" i="4"/>
  <c r="EX11" i="4"/>
  <c r="EY11" i="4"/>
  <c r="EZ11" i="4"/>
  <c r="FA11" i="4"/>
  <c r="FB11" i="4"/>
  <c r="FC11" i="4"/>
  <c r="FD11" i="4"/>
  <c r="FE11" i="4"/>
  <c r="FF11" i="4"/>
  <c r="FG11" i="4"/>
  <c r="FH11" i="4"/>
  <c r="FI11" i="4"/>
  <c r="FJ11" i="4"/>
  <c r="FK11" i="4"/>
  <c r="FL11" i="4"/>
  <c r="FM11" i="4"/>
  <c r="FN11" i="4"/>
  <c r="FO11" i="4"/>
  <c r="FP11" i="4"/>
  <c r="FQ11" i="4"/>
  <c r="FR11" i="4"/>
  <c r="FS11" i="4"/>
  <c r="FT11" i="4"/>
  <c r="FU11" i="4"/>
  <c r="FV11" i="4"/>
  <c r="FW11" i="4"/>
  <c r="FX11" i="4"/>
  <c r="FY11" i="4"/>
  <c r="FZ11" i="4"/>
  <c r="GA11" i="4"/>
  <c r="GB11" i="4"/>
  <c r="GC11" i="4"/>
  <c r="GD11" i="4"/>
  <c r="GE11" i="4"/>
  <c r="GF11" i="4"/>
  <c r="GG11" i="4"/>
  <c r="GH11" i="4"/>
  <c r="GI11" i="4"/>
  <c r="GJ11" i="4"/>
  <c r="GK11" i="4"/>
  <c r="GL11" i="4"/>
  <c r="GM11" i="4"/>
  <c r="GN11" i="4"/>
  <c r="GO11" i="4"/>
  <c r="GP11" i="4"/>
  <c r="GQ11" i="4"/>
  <c r="GR11" i="4"/>
  <c r="GS11" i="4"/>
  <c r="GT11" i="4"/>
  <c r="GU11" i="4"/>
  <c r="GV11" i="4"/>
  <c r="GW11" i="4"/>
  <c r="GX11" i="4"/>
  <c r="GY11" i="4"/>
  <c r="GZ11" i="4"/>
  <c r="HA11" i="4"/>
  <c r="HB11" i="4"/>
  <c r="HC11" i="4"/>
  <c r="HD11" i="4"/>
  <c r="HE11" i="4"/>
  <c r="HF11" i="4"/>
  <c r="HG11" i="4"/>
  <c r="HH11" i="4"/>
  <c r="HI11" i="4"/>
  <c r="HJ11" i="4"/>
  <c r="HK11" i="4"/>
  <c r="HL11" i="4"/>
  <c r="HM11" i="4"/>
  <c r="HN11" i="4"/>
  <c r="HO11" i="4"/>
  <c r="HP11" i="4"/>
  <c r="HQ11" i="4"/>
  <c r="HR11" i="4"/>
  <c r="HS11" i="4"/>
  <c r="HT11" i="4"/>
  <c r="HU11" i="4"/>
  <c r="HV11" i="4"/>
  <c r="HW11" i="4"/>
  <c r="HX11" i="4"/>
  <c r="HY11" i="4"/>
  <c r="HZ11" i="4"/>
  <c r="IA11" i="4"/>
  <c r="IB11" i="4"/>
  <c r="IC11" i="4"/>
  <c r="ID11" i="4"/>
  <c r="IE11" i="4"/>
  <c r="IF11" i="4"/>
  <c r="IG11" i="4"/>
  <c r="IH11" i="4"/>
  <c r="II11" i="4"/>
  <c r="IJ11" i="4"/>
  <c r="IK11" i="4"/>
  <c r="IL11" i="4"/>
  <c r="IM11" i="4"/>
  <c r="IN11" i="4"/>
  <c r="IO11" i="4"/>
  <c r="IP11" i="4"/>
  <c r="IQ11" i="4"/>
  <c r="IR11" i="4"/>
  <c r="IS11" i="4"/>
  <c r="IT11" i="4"/>
  <c r="IU11" i="4"/>
  <c r="IV11" i="4"/>
  <c r="IW11" i="4"/>
  <c r="IX11" i="4"/>
  <c r="IY11" i="4"/>
  <c r="IZ11" i="4"/>
  <c r="JA11" i="4"/>
  <c r="JB11" i="4"/>
  <c r="JC11" i="4"/>
  <c r="JD11" i="4"/>
  <c r="JE11" i="4"/>
  <c r="JF11" i="4"/>
  <c r="JG11" i="4"/>
  <c r="JH11" i="4"/>
  <c r="JI11" i="4"/>
  <c r="JJ11" i="4"/>
  <c r="JK11" i="4"/>
  <c r="JL11" i="4"/>
  <c r="JM11" i="4"/>
  <c r="JN11" i="4"/>
  <c r="JO11" i="4"/>
  <c r="JP11" i="4"/>
  <c r="JQ11" i="4"/>
  <c r="JR11" i="4"/>
  <c r="JS11" i="4"/>
  <c r="JT11" i="4"/>
  <c r="JU11" i="4"/>
  <c r="JV11" i="4"/>
  <c r="JW11" i="4"/>
  <c r="JX11" i="4"/>
  <c r="JY11" i="4"/>
  <c r="JZ11" i="4"/>
  <c r="KA11" i="4"/>
  <c r="KB11" i="4"/>
  <c r="KC11" i="4"/>
  <c r="KD11" i="4"/>
  <c r="KE11" i="4"/>
  <c r="KF11" i="4"/>
  <c r="KG11" i="4"/>
  <c r="KH11" i="4"/>
  <c r="KI11" i="4"/>
  <c r="KJ11" i="4"/>
  <c r="KK11" i="4"/>
  <c r="KL11" i="4"/>
  <c r="KM11" i="4"/>
  <c r="KN11" i="4"/>
  <c r="KO11" i="4"/>
  <c r="KP11" i="4"/>
  <c r="KQ11" i="4"/>
  <c r="KR11" i="4"/>
  <c r="KS11" i="4"/>
  <c r="KT11" i="4"/>
  <c r="KU11" i="4"/>
  <c r="KV11" i="4"/>
  <c r="KW11" i="4"/>
  <c r="KX11" i="4"/>
  <c r="A12" i="4"/>
  <c r="B12" i="4"/>
  <c r="C12" i="4"/>
  <c r="D12" i="4"/>
  <c r="E12" i="4"/>
  <c r="F12" i="4" a="1"/>
  <c r="F12" i="4"/>
  <c r="G12" i="4" a="1"/>
  <c r="G12" i="4"/>
  <c r="H12" i="4" a="1"/>
  <c r="H12" i="4" s="1"/>
  <c r="I12" i="4" a="1"/>
  <c r="I12" i="4"/>
  <c r="J12" i="4" a="1"/>
  <c r="J12" i="4"/>
  <c r="K12" i="4" a="1"/>
  <c r="K12" i="4"/>
  <c r="L12" i="4" a="1"/>
  <c r="L12" i="4" s="1"/>
  <c r="M12" i="4" a="1"/>
  <c r="M12" i="4"/>
  <c r="N12" i="4" a="1"/>
  <c r="N12" i="4"/>
  <c r="O12" i="4" a="1"/>
  <c r="O12" i="4"/>
  <c r="P12" i="4" a="1"/>
  <c r="P12" i="4" s="1"/>
  <c r="Q12" i="4" a="1"/>
  <c r="Q12" i="4"/>
  <c r="R12" i="4" a="1"/>
  <c r="R12" i="4"/>
  <c r="S12" i="4" a="1"/>
  <c r="S12" i="4"/>
  <c r="T12" i="4" a="1"/>
  <c r="T12" i="4" s="1"/>
  <c r="U12" i="4" a="1"/>
  <c r="U12" i="4" s="1"/>
  <c r="V12" i="4" a="1"/>
  <c r="V12" i="4"/>
  <c r="W12" i="4" a="1"/>
  <c r="W12" i="4"/>
  <c r="X12" i="4" a="1"/>
  <c r="X12" i="4" s="1"/>
  <c r="Y12" i="4" a="1"/>
  <c r="Y12" i="4" s="1"/>
  <c r="Z12" i="4" a="1"/>
  <c r="Z12" i="4"/>
  <c r="AA12" i="4" a="1"/>
  <c r="AA12" i="4"/>
  <c r="AB12" i="4" a="1"/>
  <c r="AB12" i="4" s="1"/>
  <c r="AC12" i="4"/>
  <c r="AD12" i="4"/>
  <c r="AE12" i="4"/>
  <c r="AF12" i="4"/>
  <c r="AG12" i="4"/>
  <c r="AH12" i="4"/>
  <c r="AI12" i="4"/>
  <c r="AJ12" i="4"/>
  <c r="AK12" i="4"/>
  <c r="AL12" i="4"/>
  <c r="AM12" i="4"/>
  <c r="AN12" i="4"/>
  <c r="AO12" i="4"/>
  <c r="AP12" i="4"/>
  <c r="AQ12" i="4"/>
  <c r="AR12" i="4"/>
  <c r="AS12" i="4"/>
  <c r="AT12" i="4"/>
  <c r="AU12" i="4"/>
  <c r="AV12" i="4"/>
  <c r="AW12" i="4"/>
  <c r="AX12" i="4"/>
  <c r="AY12" i="4"/>
  <c r="AZ12" i="4"/>
  <c r="BA12" i="4"/>
  <c r="BB12" i="4"/>
  <c r="BC12" i="4"/>
  <c r="BD12" i="4"/>
  <c r="BE12" i="4"/>
  <c r="BF12" i="4"/>
  <c r="BG12" i="4"/>
  <c r="BH12" i="4"/>
  <c r="BI12" i="4"/>
  <c r="BJ12" i="4"/>
  <c r="BK12" i="4"/>
  <c r="BL12" i="4"/>
  <c r="BM12" i="4"/>
  <c r="BN12" i="4"/>
  <c r="BO12" i="4"/>
  <c r="BP12" i="4"/>
  <c r="BQ12" i="4"/>
  <c r="BR12" i="4"/>
  <c r="BS12" i="4"/>
  <c r="BT12" i="4"/>
  <c r="BU12" i="4"/>
  <c r="BV12" i="4"/>
  <c r="BW12" i="4"/>
  <c r="BX12" i="4"/>
  <c r="BY12" i="4"/>
  <c r="BZ12" i="4"/>
  <c r="CA12" i="4"/>
  <c r="CB12" i="4"/>
  <c r="CC12" i="4"/>
  <c r="CD12" i="4"/>
  <c r="CE12" i="4"/>
  <c r="CF12" i="4"/>
  <c r="CG12" i="4"/>
  <c r="CH12" i="4"/>
  <c r="CI12" i="4"/>
  <c r="CJ12" i="4"/>
  <c r="CK12" i="4"/>
  <c r="CL12" i="4"/>
  <c r="CM12" i="4"/>
  <c r="CN12" i="4"/>
  <c r="CO12" i="4"/>
  <c r="CP12" i="4"/>
  <c r="CQ12" i="4"/>
  <c r="CR12" i="4"/>
  <c r="CS12" i="4"/>
  <c r="CT12" i="4"/>
  <c r="CU12" i="4"/>
  <c r="CV12" i="4"/>
  <c r="CW12" i="4"/>
  <c r="CX12" i="4"/>
  <c r="CY12" i="4"/>
  <c r="CZ12" i="4"/>
  <c r="DA12" i="4"/>
  <c r="DB12" i="4"/>
  <c r="DC12" i="4"/>
  <c r="DD12" i="4"/>
  <c r="DE12" i="4"/>
  <c r="DF12" i="4"/>
  <c r="DG12" i="4"/>
  <c r="DH12" i="4"/>
  <c r="DI12" i="4"/>
  <c r="DJ12" i="4"/>
  <c r="DK12" i="4"/>
  <c r="DL12" i="4"/>
  <c r="DM12" i="4"/>
  <c r="DN12" i="4"/>
  <c r="DO12" i="4"/>
  <c r="DP12" i="4"/>
  <c r="DQ12" i="4"/>
  <c r="DR12" i="4"/>
  <c r="DS12" i="4"/>
  <c r="DT12" i="4"/>
  <c r="DU12" i="4"/>
  <c r="DV12" i="4"/>
  <c r="DW12" i="4"/>
  <c r="DX12" i="4"/>
  <c r="DY12" i="4"/>
  <c r="DZ12" i="4"/>
  <c r="EA12" i="4"/>
  <c r="EB12" i="4"/>
  <c r="EC12" i="4"/>
  <c r="ED12" i="4"/>
  <c r="EE12" i="4"/>
  <c r="EF12" i="4"/>
  <c r="EG12" i="4"/>
  <c r="EH12" i="4"/>
  <c r="EI12" i="4"/>
  <c r="EJ12" i="4"/>
  <c r="EK12" i="4"/>
  <c r="EL12" i="4"/>
  <c r="EM12" i="4"/>
  <c r="EN12" i="4"/>
  <c r="EO12" i="4"/>
  <c r="EP12" i="4"/>
  <c r="EQ12" i="4"/>
  <c r="ER12" i="4"/>
  <c r="ES12" i="4"/>
  <c r="ET12" i="4"/>
  <c r="EU12" i="4"/>
  <c r="EV12" i="4"/>
  <c r="EW12" i="4"/>
  <c r="EX12" i="4"/>
  <c r="EY12" i="4"/>
  <c r="EZ12" i="4"/>
  <c r="FA12" i="4"/>
  <c r="FB12" i="4"/>
  <c r="FC12" i="4"/>
  <c r="FD12" i="4"/>
  <c r="FE12" i="4"/>
  <c r="FF12" i="4"/>
  <c r="FG12" i="4"/>
  <c r="FH12" i="4"/>
  <c r="FI12" i="4"/>
  <c r="FJ12" i="4"/>
  <c r="FK12" i="4"/>
  <c r="FL12" i="4"/>
  <c r="FM12" i="4"/>
  <c r="FN12" i="4"/>
  <c r="FO12" i="4"/>
  <c r="FP12" i="4"/>
  <c r="FQ12" i="4"/>
  <c r="FR12" i="4"/>
  <c r="FS12" i="4"/>
  <c r="FT12" i="4"/>
  <c r="FU12" i="4"/>
  <c r="FV12" i="4"/>
  <c r="FW12" i="4"/>
  <c r="FX12" i="4"/>
  <c r="FY12" i="4"/>
  <c r="FZ12" i="4"/>
  <c r="GA12" i="4"/>
  <c r="GB12" i="4"/>
  <c r="GC12" i="4"/>
  <c r="GD12" i="4"/>
  <c r="GE12" i="4"/>
  <c r="GF12" i="4"/>
  <c r="GG12" i="4"/>
  <c r="GH12" i="4"/>
  <c r="GI12" i="4"/>
  <c r="GJ12" i="4"/>
  <c r="GK12" i="4"/>
  <c r="GL12" i="4"/>
  <c r="GM12" i="4"/>
  <c r="GN12" i="4"/>
  <c r="GO12" i="4"/>
  <c r="GP12" i="4"/>
  <c r="GQ12" i="4"/>
  <c r="GR12" i="4"/>
  <c r="GS12" i="4"/>
  <c r="GT12" i="4"/>
  <c r="GU12" i="4"/>
  <c r="GV12" i="4"/>
  <c r="GW12" i="4"/>
  <c r="GX12" i="4"/>
  <c r="GY12" i="4"/>
  <c r="GZ12" i="4"/>
  <c r="HA12" i="4"/>
  <c r="HB12" i="4"/>
  <c r="HC12" i="4"/>
  <c r="HD12" i="4"/>
  <c r="HE12" i="4"/>
  <c r="HF12" i="4"/>
  <c r="HG12" i="4"/>
  <c r="HH12" i="4"/>
  <c r="HI12" i="4"/>
  <c r="HJ12" i="4"/>
  <c r="HK12" i="4"/>
  <c r="HL12" i="4"/>
  <c r="HM12" i="4"/>
  <c r="HN12" i="4"/>
  <c r="HO12" i="4"/>
  <c r="HP12" i="4"/>
  <c r="HQ12" i="4"/>
  <c r="HR12" i="4"/>
  <c r="HS12" i="4"/>
  <c r="HT12" i="4"/>
  <c r="HU12" i="4"/>
  <c r="HV12" i="4"/>
  <c r="HW12" i="4"/>
  <c r="HX12" i="4"/>
  <c r="HY12" i="4"/>
  <c r="HZ12" i="4"/>
  <c r="IA12" i="4"/>
  <c r="IB12" i="4"/>
  <c r="IC12" i="4"/>
  <c r="ID12" i="4"/>
  <c r="IE12" i="4"/>
  <c r="IF12" i="4"/>
  <c r="IG12" i="4"/>
  <c r="IH12" i="4"/>
  <c r="II12" i="4"/>
  <c r="IJ12" i="4"/>
  <c r="IK12" i="4"/>
  <c r="IL12" i="4"/>
  <c r="IM12" i="4"/>
  <c r="IN12" i="4"/>
  <c r="IO12" i="4"/>
  <c r="IP12" i="4"/>
  <c r="IQ12" i="4"/>
  <c r="IR12" i="4"/>
  <c r="IS12" i="4"/>
  <c r="IT12" i="4"/>
  <c r="IU12" i="4"/>
  <c r="IV12" i="4"/>
  <c r="IW12" i="4"/>
  <c r="IX12" i="4"/>
  <c r="IY12" i="4"/>
  <c r="IZ12" i="4"/>
  <c r="JA12" i="4"/>
  <c r="JB12" i="4"/>
  <c r="JC12" i="4"/>
  <c r="JD12" i="4"/>
  <c r="JE12" i="4"/>
  <c r="JF12" i="4"/>
  <c r="JG12" i="4"/>
  <c r="JH12" i="4"/>
  <c r="JI12" i="4"/>
  <c r="JJ12" i="4"/>
  <c r="JK12" i="4"/>
  <c r="JL12" i="4"/>
  <c r="JM12" i="4"/>
  <c r="JN12" i="4"/>
  <c r="JO12" i="4"/>
  <c r="JP12" i="4"/>
  <c r="JQ12" i="4"/>
  <c r="JR12" i="4"/>
  <c r="JS12" i="4"/>
  <c r="JT12" i="4"/>
  <c r="JU12" i="4"/>
  <c r="JV12" i="4"/>
  <c r="JW12" i="4"/>
  <c r="JX12" i="4"/>
  <c r="JY12" i="4"/>
  <c r="JZ12" i="4"/>
  <c r="KA12" i="4"/>
  <c r="KB12" i="4"/>
  <c r="KC12" i="4"/>
  <c r="KD12" i="4"/>
  <c r="KE12" i="4"/>
  <c r="KF12" i="4"/>
  <c r="KG12" i="4"/>
  <c r="KH12" i="4"/>
  <c r="KI12" i="4"/>
  <c r="KJ12" i="4"/>
  <c r="KK12" i="4"/>
  <c r="KL12" i="4"/>
  <c r="KM12" i="4"/>
  <c r="KN12" i="4"/>
  <c r="KO12" i="4"/>
  <c r="KP12" i="4"/>
  <c r="KQ12" i="4"/>
  <c r="KR12" i="4"/>
  <c r="KS12" i="4"/>
  <c r="KT12" i="4"/>
  <c r="KU12" i="4"/>
  <c r="KV12" i="4"/>
  <c r="KW12" i="4"/>
  <c r="KX12" i="4"/>
  <c r="A13" i="4"/>
  <c r="B13" i="4"/>
  <c r="C13" i="4"/>
  <c r="D13" i="4"/>
  <c r="E13" i="4"/>
  <c r="F13" i="4" a="1"/>
  <c r="F13" i="4" s="1"/>
  <c r="G13" i="4" a="1"/>
  <c r="G13" i="4" s="1"/>
  <c r="H13" i="4" a="1"/>
  <c r="H13" i="4" s="1"/>
  <c r="I13" i="4" a="1"/>
  <c r="I13" i="4"/>
  <c r="J13" i="4" a="1"/>
  <c r="J13" i="4" s="1"/>
  <c r="K13" i="4" a="1"/>
  <c r="K13" i="4" s="1"/>
  <c r="L13" i="4" a="1"/>
  <c r="L13" i="4" s="1"/>
  <c r="M13" i="4" a="1"/>
  <c r="M13" i="4" s="1"/>
  <c r="N13" i="4" a="1"/>
  <c r="N13" i="4" s="1"/>
  <c r="O13" i="4" a="1"/>
  <c r="O13" i="4" s="1"/>
  <c r="P13" i="4" a="1"/>
  <c r="P13" i="4" s="1"/>
  <c r="Q13" i="4" a="1"/>
  <c r="Q13" i="4"/>
  <c r="R13" i="4" a="1"/>
  <c r="R13" i="4" s="1"/>
  <c r="S13" i="4" a="1"/>
  <c r="S13" i="4" s="1"/>
  <c r="T13" i="4" a="1"/>
  <c r="T13" i="4" s="1"/>
  <c r="U13" i="4" a="1"/>
  <c r="U13" i="4" s="1"/>
  <c r="V13" i="4" a="1"/>
  <c r="V13" i="4" s="1"/>
  <c r="W13" i="4" a="1"/>
  <c r="W13" i="4" s="1"/>
  <c r="X13" i="4" a="1"/>
  <c r="X13" i="4" s="1"/>
  <c r="Y13" i="4" a="1"/>
  <c r="Y13" i="4" s="1"/>
  <c r="Z13" i="4" a="1"/>
  <c r="Z13" i="4" s="1"/>
  <c r="AA13" i="4" a="1"/>
  <c r="AA13" i="4" s="1"/>
  <c r="AB13" i="4" a="1"/>
  <c r="AB13" i="4" s="1"/>
  <c r="AC13" i="4"/>
  <c r="AD13" i="4"/>
  <c r="AE13" i="4"/>
  <c r="AF13" i="4"/>
  <c r="AG13" i="4"/>
  <c r="AH13" i="4"/>
  <c r="AI13" i="4"/>
  <c r="AJ13" i="4"/>
  <c r="AK13" i="4"/>
  <c r="AL13" i="4"/>
  <c r="AM13" i="4"/>
  <c r="AN13" i="4"/>
  <c r="AO13" i="4"/>
  <c r="AP13" i="4"/>
  <c r="AQ13" i="4"/>
  <c r="AR13" i="4"/>
  <c r="AS13" i="4"/>
  <c r="AT13" i="4"/>
  <c r="AU13" i="4"/>
  <c r="AV13" i="4"/>
  <c r="AW13" i="4"/>
  <c r="AX13" i="4"/>
  <c r="AY13" i="4"/>
  <c r="AZ13" i="4"/>
  <c r="BA13" i="4"/>
  <c r="BB13" i="4"/>
  <c r="BC13" i="4"/>
  <c r="BD13" i="4"/>
  <c r="BE13" i="4"/>
  <c r="BF13" i="4"/>
  <c r="BG13" i="4"/>
  <c r="BH13" i="4"/>
  <c r="BI13" i="4"/>
  <c r="BJ13" i="4"/>
  <c r="BK13" i="4"/>
  <c r="BL13" i="4"/>
  <c r="BM13" i="4"/>
  <c r="BN13" i="4"/>
  <c r="BO13" i="4"/>
  <c r="BP13" i="4"/>
  <c r="BQ13" i="4"/>
  <c r="BR13" i="4"/>
  <c r="BS13" i="4"/>
  <c r="BT13" i="4"/>
  <c r="BU13" i="4"/>
  <c r="BV13" i="4"/>
  <c r="BW13" i="4"/>
  <c r="BX13" i="4"/>
  <c r="BY13" i="4"/>
  <c r="BZ13" i="4"/>
  <c r="CA13" i="4"/>
  <c r="CB13" i="4"/>
  <c r="CC13" i="4"/>
  <c r="CD13" i="4"/>
  <c r="CE13" i="4"/>
  <c r="CF13" i="4"/>
  <c r="CG13" i="4"/>
  <c r="CH13" i="4"/>
  <c r="CI13" i="4"/>
  <c r="CJ13" i="4"/>
  <c r="CK13" i="4"/>
  <c r="CL13" i="4"/>
  <c r="CM13" i="4"/>
  <c r="CN13" i="4"/>
  <c r="CO13" i="4"/>
  <c r="CP13" i="4"/>
  <c r="CQ13" i="4"/>
  <c r="CR13" i="4"/>
  <c r="CS13" i="4"/>
  <c r="CT13" i="4"/>
  <c r="CU13" i="4"/>
  <c r="CV13" i="4"/>
  <c r="CW13" i="4"/>
  <c r="CX13" i="4"/>
  <c r="CY13" i="4"/>
  <c r="CZ13" i="4"/>
  <c r="DA13" i="4"/>
  <c r="DB13" i="4"/>
  <c r="DC13" i="4"/>
  <c r="DD13" i="4"/>
  <c r="DE13" i="4"/>
  <c r="DF13" i="4"/>
  <c r="DG13" i="4"/>
  <c r="DH13" i="4"/>
  <c r="DI13" i="4"/>
  <c r="DJ13" i="4"/>
  <c r="DK13" i="4"/>
  <c r="DL13" i="4"/>
  <c r="DM13" i="4"/>
  <c r="DN13" i="4"/>
  <c r="DO13" i="4"/>
  <c r="DP13" i="4"/>
  <c r="DQ13" i="4"/>
  <c r="DR13" i="4"/>
  <c r="DS13" i="4"/>
  <c r="DT13" i="4"/>
  <c r="DU13" i="4"/>
  <c r="DV13" i="4"/>
  <c r="DW13" i="4"/>
  <c r="DX13" i="4"/>
  <c r="DY13" i="4"/>
  <c r="DZ13" i="4"/>
  <c r="EA13" i="4"/>
  <c r="EB13" i="4"/>
  <c r="EC13" i="4"/>
  <c r="ED13" i="4"/>
  <c r="EE13" i="4"/>
  <c r="EF13" i="4"/>
  <c r="EG13" i="4"/>
  <c r="EH13" i="4"/>
  <c r="EI13" i="4"/>
  <c r="EJ13" i="4"/>
  <c r="EK13" i="4"/>
  <c r="EL13" i="4"/>
  <c r="EM13" i="4"/>
  <c r="EN13" i="4"/>
  <c r="EO13" i="4"/>
  <c r="EP13" i="4"/>
  <c r="EQ13" i="4"/>
  <c r="ER13" i="4"/>
  <c r="ES13" i="4"/>
  <c r="ET13" i="4"/>
  <c r="EU13" i="4"/>
  <c r="EV13" i="4"/>
  <c r="EW13" i="4"/>
  <c r="EX13" i="4"/>
  <c r="EY13" i="4"/>
  <c r="EZ13" i="4"/>
  <c r="FA13" i="4"/>
  <c r="FB13" i="4"/>
  <c r="FC13" i="4"/>
  <c r="FD13" i="4"/>
  <c r="FE13" i="4"/>
  <c r="FF13" i="4"/>
  <c r="FG13" i="4"/>
  <c r="FH13" i="4"/>
  <c r="FI13" i="4"/>
  <c r="FJ13" i="4"/>
  <c r="FK13" i="4"/>
  <c r="FL13" i="4"/>
  <c r="FM13" i="4"/>
  <c r="FN13" i="4"/>
  <c r="FO13" i="4"/>
  <c r="FP13" i="4"/>
  <c r="FQ13" i="4"/>
  <c r="FR13" i="4"/>
  <c r="FS13" i="4"/>
  <c r="FT13" i="4"/>
  <c r="FU13" i="4"/>
  <c r="FV13" i="4"/>
  <c r="FW13" i="4"/>
  <c r="FX13" i="4"/>
  <c r="FY13" i="4"/>
  <c r="FZ13" i="4"/>
  <c r="GA13" i="4"/>
  <c r="GB13" i="4"/>
  <c r="GC13" i="4"/>
  <c r="GD13" i="4"/>
  <c r="GE13" i="4"/>
  <c r="GF13" i="4"/>
  <c r="GG13" i="4"/>
  <c r="GH13" i="4"/>
  <c r="GI13" i="4"/>
  <c r="GJ13" i="4"/>
  <c r="GK13" i="4"/>
  <c r="GL13" i="4"/>
  <c r="GM13" i="4"/>
  <c r="GN13" i="4"/>
  <c r="GO13" i="4"/>
  <c r="GP13" i="4"/>
  <c r="GQ13" i="4"/>
  <c r="GR13" i="4"/>
  <c r="GS13" i="4"/>
  <c r="GT13" i="4"/>
  <c r="GU13" i="4"/>
  <c r="GV13" i="4"/>
  <c r="GW13" i="4"/>
  <c r="GX13" i="4"/>
  <c r="GY13" i="4"/>
  <c r="GZ13" i="4"/>
  <c r="HA13" i="4"/>
  <c r="HB13" i="4"/>
  <c r="HC13" i="4"/>
  <c r="HD13" i="4"/>
  <c r="HE13" i="4"/>
  <c r="HF13" i="4"/>
  <c r="HG13" i="4"/>
  <c r="HH13" i="4"/>
  <c r="HI13" i="4"/>
  <c r="HJ13" i="4"/>
  <c r="HK13" i="4"/>
  <c r="HL13" i="4"/>
  <c r="HM13" i="4"/>
  <c r="HN13" i="4"/>
  <c r="HO13" i="4"/>
  <c r="HP13" i="4"/>
  <c r="HQ13" i="4"/>
  <c r="HR13" i="4"/>
  <c r="HS13" i="4"/>
  <c r="HT13" i="4"/>
  <c r="HU13" i="4"/>
  <c r="HV13" i="4"/>
  <c r="HW13" i="4"/>
  <c r="HX13" i="4"/>
  <c r="HY13" i="4"/>
  <c r="HZ13" i="4"/>
  <c r="IA13" i="4"/>
  <c r="IB13" i="4"/>
  <c r="IC13" i="4"/>
  <c r="ID13" i="4"/>
  <c r="IE13" i="4"/>
  <c r="IF13" i="4"/>
  <c r="IG13" i="4"/>
  <c r="IH13" i="4"/>
  <c r="II13" i="4"/>
  <c r="IJ13" i="4"/>
  <c r="IK13" i="4"/>
  <c r="IL13" i="4"/>
  <c r="IM13" i="4"/>
  <c r="IN13" i="4"/>
  <c r="IO13" i="4"/>
  <c r="IP13" i="4"/>
  <c r="IQ13" i="4"/>
  <c r="IR13" i="4"/>
  <c r="IS13" i="4"/>
  <c r="IT13" i="4"/>
  <c r="IU13" i="4"/>
  <c r="IV13" i="4"/>
  <c r="IW13" i="4"/>
  <c r="IX13" i="4"/>
  <c r="IY13" i="4"/>
  <c r="IZ13" i="4"/>
  <c r="JA13" i="4"/>
  <c r="JB13" i="4"/>
  <c r="JC13" i="4"/>
  <c r="JD13" i="4"/>
  <c r="JE13" i="4"/>
  <c r="JF13" i="4"/>
  <c r="JG13" i="4"/>
  <c r="JH13" i="4"/>
  <c r="JI13" i="4"/>
  <c r="JJ13" i="4"/>
  <c r="JK13" i="4"/>
  <c r="JL13" i="4"/>
  <c r="JM13" i="4"/>
  <c r="JN13" i="4"/>
  <c r="JO13" i="4"/>
  <c r="JP13" i="4"/>
  <c r="JQ13" i="4"/>
  <c r="JR13" i="4"/>
  <c r="JS13" i="4"/>
  <c r="JT13" i="4"/>
  <c r="JU13" i="4"/>
  <c r="JV13" i="4"/>
  <c r="JW13" i="4"/>
  <c r="JX13" i="4"/>
  <c r="JY13" i="4"/>
  <c r="JZ13" i="4"/>
  <c r="KA13" i="4"/>
  <c r="KB13" i="4"/>
  <c r="KC13" i="4"/>
  <c r="KD13" i="4"/>
  <c r="KE13" i="4"/>
  <c r="KF13" i="4"/>
  <c r="KG13" i="4"/>
  <c r="KH13" i="4"/>
  <c r="KI13" i="4"/>
  <c r="KJ13" i="4"/>
  <c r="KK13" i="4"/>
  <c r="KL13" i="4"/>
  <c r="KM13" i="4"/>
  <c r="KN13" i="4"/>
  <c r="KO13" i="4"/>
  <c r="KP13" i="4"/>
  <c r="KQ13" i="4"/>
  <c r="KR13" i="4"/>
  <c r="KS13" i="4"/>
  <c r="KT13" i="4"/>
  <c r="KU13" i="4"/>
  <c r="KV13" i="4"/>
  <c r="KW13" i="4"/>
  <c r="KX13" i="4"/>
  <c r="A14" i="4"/>
  <c r="B14" i="4"/>
  <c r="C14" i="4"/>
  <c r="D14" i="4"/>
  <c r="E14" i="4"/>
  <c r="F14" i="4" a="1"/>
  <c r="F14" i="4"/>
  <c r="G14" i="4" a="1"/>
  <c r="G14" i="4" s="1"/>
  <c r="H14" i="4" a="1"/>
  <c r="H14" i="4"/>
  <c r="I14" i="4" a="1"/>
  <c r="I14" i="4"/>
  <c r="J14" i="4" a="1"/>
  <c r="J14" i="4"/>
  <c r="K14" i="4" a="1"/>
  <c r="K14" i="4" s="1"/>
  <c r="L14" i="4" a="1"/>
  <c r="L14" i="4"/>
  <c r="M14" i="4" a="1"/>
  <c r="M14" i="4"/>
  <c r="N14" i="4" a="1"/>
  <c r="N14" i="4"/>
  <c r="O14" i="4" a="1"/>
  <c r="O14" i="4" s="1"/>
  <c r="P14" i="4" a="1"/>
  <c r="P14" i="4"/>
  <c r="Q14" i="4" a="1"/>
  <c r="Q14" i="4"/>
  <c r="R14" i="4" a="1"/>
  <c r="R14" i="4"/>
  <c r="S14" i="4" a="1"/>
  <c r="S14" i="4" s="1"/>
  <c r="T14" i="4" a="1"/>
  <c r="T14" i="4"/>
  <c r="U14" i="4" a="1"/>
  <c r="U14" i="4"/>
  <c r="V14" i="4" a="1"/>
  <c r="V14" i="4"/>
  <c r="W14" i="4" a="1"/>
  <c r="W14" i="4" s="1"/>
  <c r="X14" i="4" a="1"/>
  <c r="X14" i="4"/>
  <c r="Y14" i="4" a="1"/>
  <c r="Y14" i="4"/>
  <c r="Z14" i="4" a="1"/>
  <c r="Z14" i="4"/>
  <c r="AA14" i="4" a="1"/>
  <c r="AA14" i="4" s="1"/>
  <c r="AB14" i="4" a="1"/>
  <c r="AB14" i="4"/>
  <c r="AC14" i="4"/>
  <c r="AD14" i="4"/>
  <c r="AE14" i="4"/>
  <c r="AF14" i="4"/>
  <c r="AG14" i="4"/>
  <c r="AH14" i="4"/>
  <c r="AI14" i="4"/>
  <c r="AJ14" i="4"/>
  <c r="AK14" i="4"/>
  <c r="AL14" i="4"/>
  <c r="AM14" i="4"/>
  <c r="AN14" i="4"/>
  <c r="AO14" i="4"/>
  <c r="AP14" i="4"/>
  <c r="AQ14" i="4"/>
  <c r="AR14" i="4"/>
  <c r="AS14" i="4"/>
  <c r="AT14" i="4"/>
  <c r="AU14" i="4"/>
  <c r="AV14" i="4"/>
  <c r="AW14" i="4"/>
  <c r="AX14" i="4"/>
  <c r="AY14" i="4"/>
  <c r="AZ14" i="4"/>
  <c r="BA14" i="4"/>
  <c r="BB14" i="4"/>
  <c r="BC14" i="4"/>
  <c r="BD14" i="4"/>
  <c r="BE14" i="4"/>
  <c r="BF14" i="4"/>
  <c r="BG14" i="4"/>
  <c r="BH14" i="4"/>
  <c r="BI14" i="4"/>
  <c r="BJ14" i="4"/>
  <c r="BK14" i="4"/>
  <c r="BL14" i="4"/>
  <c r="BM14" i="4"/>
  <c r="BN14" i="4"/>
  <c r="BO14" i="4"/>
  <c r="BP14" i="4"/>
  <c r="BQ14" i="4"/>
  <c r="BR14" i="4"/>
  <c r="BS14" i="4"/>
  <c r="BT14" i="4"/>
  <c r="BU14" i="4"/>
  <c r="BV14" i="4"/>
  <c r="BW14" i="4"/>
  <c r="BX14" i="4"/>
  <c r="BY14" i="4"/>
  <c r="BZ14" i="4"/>
  <c r="CA14" i="4"/>
  <c r="CB14" i="4"/>
  <c r="CC14" i="4"/>
  <c r="CD14" i="4"/>
  <c r="CE14" i="4"/>
  <c r="CF14" i="4"/>
  <c r="CG14" i="4"/>
  <c r="CH14" i="4"/>
  <c r="CI14" i="4"/>
  <c r="CJ14" i="4"/>
  <c r="CK14" i="4"/>
  <c r="CL14" i="4"/>
  <c r="CM14" i="4"/>
  <c r="CN14" i="4"/>
  <c r="CO14" i="4"/>
  <c r="CP14" i="4"/>
  <c r="CQ14" i="4"/>
  <c r="CR14" i="4"/>
  <c r="CS14" i="4"/>
  <c r="CT14" i="4"/>
  <c r="CU14" i="4"/>
  <c r="CV14" i="4"/>
  <c r="CW14" i="4"/>
  <c r="CX14" i="4"/>
  <c r="CY14" i="4"/>
  <c r="CZ14" i="4"/>
  <c r="DA14" i="4"/>
  <c r="DB14" i="4"/>
  <c r="DC14" i="4"/>
  <c r="DD14" i="4"/>
  <c r="DE14" i="4"/>
  <c r="DF14" i="4"/>
  <c r="DG14" i="4"/>
  <c r="DH14" i="4"/>
  <c r="DI14" i="4"/>
  <c r="DJ14" i="4"/>
  <c r="DK14" i="4"/>
  <c r="DL14" i="4"/>
  <c r="DM14" i="4"/>
  <c r="DN14" i="4"/>
  <c r="DO14" i="4"/>
  <c r="DP14" i="4"/>
  <c r="DQ14" i="4"/>
  <c r="DR14" i="4"/>
  <c r="DS14" i="4"/>
  <c r="DT14" i="4"/>
  <c r="DU14" i="4"/>
  <c r="DV14" i="4"/>
  <c r="DW14" i="4"/>
  <c r="DX14" i="4"/>
  <c r="DY14" i="4"/>
  <c r="DZ14" i="4"/>
  <c r="EA14" i="4"/>
  <c r="EB14" i="4"/>
  <c r="EC14" i="4"/>
  <c r="ED14" i="4"/>
  <c r="EE14" i="4"/>
  <c r="EF14" i="4"/>
  <c r="EG14" i="4"/>
  <c r="EH14" i="4"/>
  <c r="EI14" i="4"/>
  <c r="EJ14" i="4"/>
  <c r="EK14" i="4"/>
  <c r="EL14" i="4"/>
  <c r="EM14" i="4"/>
  <c r="EN14" i="4"/>
  <c r="EO14" i="4"/>
  <c r="EP14" i="4"/>
  <c r="EQ14" i="4"/>
  <c r="ER14" i="4"/>
  <c r="ES14" i="4"/>
  <c r="ET14" i="4"/>
  <c r="EU14" i="4"/>
  <c r="EV14" i="4"/>
  <c r="EW14" i="4"/>
  <c r="EX14" i="4"/>
  <c r="EY14" i="4"/>
  <c r="EZ14" i="4"/>
  <c r="FA14" i="4"/>
  <c r="FB14" i="4"/>
  <c r="FC14" i="4"/>
  <c r="FD14" i="4"/>
  <c r="FE14" i="4"/>
  <c r="FF14" i="4"/>
  <c r="FG14" i="4"/>
  <c r="FH14" i="4"/>
  <c r="FI14" i="4"/>
  <c r="FJ14" i="4"/>
  <c r="FK14" i="4"/>
  <c r="FL14" i="4"/>
  <c r="FM14" i="4"/>
  <c r="FN14" i="4"/>
  <c r="FO14" i="4"/>
  <c r="FP14" i="4"/>
  <c r="FQ14" i="4"/>
  <c r="FR14" i="4"/>
  <c r="FS14" i="4"/>
  <c r="FT14" i="4"/>
  <c r="FU14" i="4"/>
  <c r="FV14" i="4"/>
  <c r="FW14" i="4"/>
  <c r="FX14" i="4"/>
  <c r="FY14" i="4"/>
  <c r="FZ14" i="4"/>
  <c r="GA14" i="4"/>
  <c r="GB14" i="4"/>
  <c r="GC14" i="4"/>
  <c r="GD14" i="4"/>
  <c r="GE14" i="4"/>
  <c r="GF14" i="4"/>
  <c r="GG14" i="4"/>
  <c r="GH14" i="4"/>
  <c r="GI14" i="4"/>
  <c r="GJ14" i="4"/>
  <c r="GK14" i="4"/>
  <c r="GL14" i="4"/>
  <c r="GM14" i="4"/>
  <c r="GN14" i="4"/>
  <c r="GO14" i="4"/>
  <c r="GP14" i="4"/>
  <c r="GQ14" i="4"/>
  <c r="GR14" i="4"/>
  <c r="GS14" i="4"/>
  <c r="GT14" i="4"/>
  <c r="GU14" i="4"/>
  <c r="GV14" i="4"/>
  <c r="GW14" i="4"/>
  <c r="GX14" i="4"/>
  <c r="GY14" i="4"/>
  <c r="GZ14" i="4"/>
  <c r="HA14" i="4"/>
  <c r="HB14" i="4"/>
  <c r="HC14" i="4"/>
  <c r="HD14" i="4"/>
  <c r="HE14" i="4"/>
  <c r="HF14" i="4"/>
  <c r="HG14" i="4"/>
  <c r="HH14" i="4"/>
  <c r="HI14" i="4"/>
  <c r="HJ14" i="4"/>
  <c r="HK14" i="4"/>
  <c r="HL14" i="4"/>
  <c r="HM14" i="4"/>
  <c r="HN14" i="4"/>
  <c r="HO14" i="4"/>
  <c r="HP14" i="4"/>
  <c r="HQ14" i="4"/>
  <c r="HR14" i="4"/>
  <c r="HS14" i="4"/>
  <c r="HT14" i="4"/>
  <c r="HU14" i="4"/>
  <c r="HV14" i="4"/>
  <c r="HW14" i="4"/>
  <c r="HX14" i="4"/>
  <c r="HY14" i="4"/>
  <c r="HZ14" i="4"/>
  <c r="IA14" i="4"/>
  <c r="IB14" i="4"/>
  <c r="IC14" i="4"/>
  <c r="ID14" i="4"/>
  <c r="IE14" i="4"/>
  <c r="IF14" i="4"/>
  <c r="IG14" i="4"/>
  <c r="IH14" i="4"/>
  <c r="II14" i="4"/>
  <c r="IJ14" i="4"/>
  <c r="IK14" i="4"/>
  <c r="IL14" i="4"/>
  <c r="IM14" i="4"/>
  <c r="IN14" i="4"/>
  <c r="IO14" i="4"/>
  <c r="IP14" i="4"/>
  <c r="IQ14" i="4"/>
  <c r="IR14" i="4"/>
  <c r="IS14" i="4"/>
  <c r="IT14" i="4"/>
  <c r="IU14" i="4"/>
  <c r="IV14" i="4"/>
  <c r="IW14" i="4"/>
  <c r="IX14" i="4"/>
  <c r="IY14" i="4"/>
  <c r="IZ14" i="4"/>
  <c r="JA14" i="4"/>
  <c r="JB14" i="4"/>
  <c r="JC14" i="4"/>
  <c r="JD14" i="4"/>
  <c r="JE14" i="4"/>
  <c r="JF14" i="4"/>
  <c r="JG14" i="4"/>
  <c r="JH14" i="4"/>
  <c r="JI14" i="4"/>
  <c r="JJ14" i="4"/>
  <c r="JK14" i="4"/>
  <c r="JL14" i="4"/>
  <c r="JM14" i="4"/>
  <c r="JN14" i="4"/>
  <c r="JO14" i="4"/>
  <c r="JP14" i="4"/>
  <c r="JQ14" i="4"/>
  <c r="JR14" i="4"/>
  <c r="JS14" i="4"/>
  <c r="JT14" i="4"/>
  <c r="JU14" i="4"/>
  <c r="JV14" i="4"/>
  <c r="JW14" i="4"/>
  <c r="JX14" i="4"/>
  <c r="JY14" i="4"/>
  <c r="JZ14" i="4"/>
  <c r="KA14" i="4"/>
  <c r="KB14" i="4"/>
  <c r="KC14" i="4"/>
  <c r="KD14" i="4"/>
  <c r="KE14" i="4"/>
  <c r="KF14" i="4"/>
  <c r="KG14" i="4"/>
  <c r="KH14" i="4"/>
  <c r="KI14" i="4"/>
  <c r="KJ14" i="4"/>
  <c r="KK14" i="4"/>
  <c r="KL14" i="4"/>
  <c r="KM14" i="4"/>
  <c r="KN14" i="4"/>
  <c r="KO14" i="4"/>
  <c r="KP14" i="4"/>
  <c r="KQ14" i="4"/>
  <c r="KR14" i="4"/>
  <c r="KS14" i="4"/>
  <c r="KT14" i="4"/>
  <c r="KU14" i="4"/>
  <c r="KV14" i="4"/>
  <c r="KW14" i="4"/>
  <c r="KX14" i="4"/>
  <c r="A15" i="4"/>
  <c r="B15" i="4"/>
  <c r="C15" i="4"/>
  <c r="D15" i="4"/>
  <c r="E15" i="4"/>
  <c r="F15" i="4" a="1"/>
  <c r="F15" i="4" s="1"/>
  <c r="G15" i="4" a="1"/>
  <c r="G15" i="4" s="1"/>
  <c r="H15" i="4" a="1"/>
  <c r="H15" i="4" s="1"/>
  <c r="I15" i="4" a="1"/>
  <c r="I15" i="4" s="1"/>
  <c r="J15" i="4" a="1"/>
  <c r="J15" i="4" s="1"/>
  <c r="K15" i="4" a="1"/>
  <c r="K15" i="4" s="1"/>
  <c r="L15" i="4" a="1"/>
  <c r="L15" i="4"/>
  <c r="M15" i="4" a="1"/>
  <c r="M15" i="4" s="1"/>
  <c r="N15" i="4" a="1"/>
  <c r="N15" i="4" s="1"/>
  <c r="O15" i="4" a="1"/>
  <c r="O15" i="4" s="1"/>
  <c r="P15" i="4" a="1"/>
  <c r="P15" i="4" s="1"/>
  <c r="Q15" i="4" a="1"/>
  <c r="Q15" i="4" s="1"/>
  <c r="R15" i="4" a="1"/>
  <c r="R15" i="4" s="1"/>
  <c r="S15" i="4" a="1"/>
  <c r="S15" i="4" s="1"/>
  <c r="T15" i="4" a="1"/>
  <c r="T15" i="4"/>
  <c r="U15" i="4" a="1"/>
  <c r="U15" i="4" s="1"/>
  <c r="V15" i="4" a="1"/>
  <c r="V15" i="4" s="1"/>
  <c r="W15" i="4" a="1"/>
  <c r="W15" i="4" s="1"/>
  <c r="X15" i="4" a="1"/>
  <c r="X15" i="4" s="1"/>
  <c r="Y15" i="4" a="1"/>
  <c r="Y15" i="4" s="1"/>
  <c r="Z15" i="4" a="1"/>
  <c r="Z15" i="4" s="1"/>
  <c r="AA15" i="4" a="1"/>
  <c r="AA15" i="4" s="1"/>
  <c r="AB15" i="4" a="1"/>
  <c r="AB15" i="4"/>
  <c r="AC15" i="4"/>
  <c r="AD15" i="4"/>
  <c r="AE15" i="4"/>
  <c r="AF15" i="4"/>
  <c r="AG15" i="4"/>
  <c r="AH15" i="4"/>
  <c r="AI15" i="4"/>
  <c r="AJ15" i="4"/>
  <c r="AK15" i="4"/>
  <c r="AL15" i="4"/>
  <c r="AM15" i="4"/>
  <c r="AN15" i="4"/>
  <c r="AO15" i="4"/>
  <c r="AP15" i="4"/>
  <c r="AQ15" i="4"/>
  <c r="AR15" i="4"/>
  <c r="AS15" i="4"/>
  <c r="AT15" i="4"/>
  <c r="AU15" i="4"/>
  <c r="AV15" i="4"/>
  <c r="AW15" i="4"/>
  <c r="AX15" i="4"/>
  <c r="AY15" i="4"/>
  <c r="AZ15" i="4"/>
  <c r="BA15" i="4"/>
  <c r="BB15" i="4"/>
  <c r="BC15" i="4"/>
  <c r="BD15" i="4"/>
  <c r="BE15" i="4"/>
  <c r="BF15" i="4"/>
  <c r="BG15" i="4"/>
  <c r="BH15" i="4"/>
  <c r="BI15" i="4"/>
  <c r="BJ15" i="4"/>
  <c r="BK15" i="4"/>
  <c r="BL15" i="4"/>
  <c r="BM15" i="4"/>
  <c r="BN15" i="4"/>
  <c r="BO15" i="4"/>
  <c r="BP15" i="4"/>
  <c r="BQ15" i="4"/>
  <c r="BR15" i="4"/>
  <c r="BS15" i="4"/>
  <c r="BT15" i="4"/>
  <c r="BU15" i="4"/>
  <c r="BV15" i="4"/>
  <c r="BW15" i="4"/>
  <c r="BX15" i="4"/>
  <c r="BY15" i="4"/>
  <c r="BZ15" i="4"/>
  <c r="CA15" i="4"/>
  <c r="CB15" i="4"/>
  <c r="CC15" i="4"/>
  <c r="CD15" i="4"/>
  <c r="CE15" i="4"/>
  <c r="CF15" i="4"/>
  <c r="CG15" i="4"/>
  <c r="CH15" i="4"/>
  <c r="CI15" i="4"/>
  <c r="CJ15" i="4"/>
  <c r="CK15" i="4"/>
  <c r="CL15" i="4"/>
  <c r="CM15" i="4"/>
  <c r="CN15" i="4"/>
  <c r="CO15" i="4"/>
  <c r="CP15" i="4"/>
  <c r="CQ15" i="4"/>
  <c r="CR15" i="4"/>
  <c r="CS15" i="4"/>
  <c r="CT15" i="4"/>
  <c r="CU15" i="4"/>
  <c r="CV15" i="4"/>
  <c r="CW15" i="4"/>
  <c r="CX15" i="4"/>
  <c r="CY15" i="4"/>
  <c r="CZ15" i="4"/>
  <c r="DA15" i="4"/>
  <c r="DB15" i="4"/>
  <c r="DC15" i="4"/>
  <c r="DD15" i="4"/>
  <c r="DE15" i="4"/>
  <c r="DF15" i="4"/>
  <c r="DG15" i="4"/>
  <c r="DH15" i="4"/>
  <c r="DI15" i="4"/>
  <c r="DJ15" i="4"/>
  <c r="DK15" i="4"/>
  <c r="DL15" i="4"/>
  <c r="DM15" i="4"/>
  <c r="DN15" i="4"/>
  <c r="DO15" i="4"/>
  <c r="DP15" i="4"/>
  <c r="DQ15" i="4"/>
  <c r="DR15" i="4"/>
  <c r="DS15" i="4"/>
  <c r="DT15" i="4"/>
  <c r="DU15" i="4"/>
  <c r="DV15" i="4"/>
  <c r="DW15" i="4"/>
  <c r="DX15" i="4"/>
  <c r="DY15" i="4"/>
  <c r="DZ15" i="4"/>
  <c r="EA15" i="4"/>
  <c r="EB15" i="4"/>
  <c r="EC15" i="4"/>
  <c r="ED15" i="4"/>
  <c r="EE15" i="4"/>
  <c r="EF15" i="4"/>
  <c r="EG15" i="4"/>
  <c r="EH15" i="4"/>
  <c r="EI15" i="4"/>
  <c r="EJ15" i="4"/>
  <c r="EK15" i="4"/>
  <c r="EL15" i="4"/>
  <c r="EM15" i="4"/>
  <c r="EN15" i="4"/>
  <c r="EO15" i="4"/>
  <c r="EP15" i="4"/>
  <c r="EQ15" i="4"/>
  <c r="ER15" i="4"/>
  <c r="ES15" i="4"/>
  <c r="ET15" i="4"/>
  <c r="EU15" i="4"/>
  <c r="EV15" i="4"/>
  <c r="EW15" i="4"/>
  <c r="EX15" i="4"/>
  <c r="EY15" i="4"/>
  <c r="EZ15" i="4"/>
  <c r="FA15" i="4"/>
  <c r="FB15" i="4"/>
  <c r="FC15" i="4"/>
  <c r="FD15" i="4"/>
  <c r="FE15" i="4"/>
  <c r="FF15" i="4"/>
  <c r="FG15" i="4"/>
  <c r="FH15" i="4"/>
  <c r="FI15" i="4"/>
  <c r="FJ15" i="4"/>
  <c r="FK15" i="4"/>
  <c r="FL15" i="4"/>
  <c r="FM15" i="4"/>
  <c r="FN15" i="4"/>
  <c r="FO15" i="4"/>
  <c r="FP15" i="4"/>
  <c r="FQ15" i="4"/>
  <c r="FR15" i="4"/>
  <c r="FS15" i="4"/>
  <c r="FT15" i="4"/>
  <c r="FU15" i="4"/>
  <c r="FV15" i="4"/>
  <c r="FW15" i="4"/>
  <c r="FX15" i="4"/>
  <c r="FY15" i="4"/>
  <c r="FZ15" i="4"/>
  <c r="GA15" i="4"/>
  <c r="GB15" i="4"/>
  <c r="GC15" i="4"/>
  <c r="GD15" i="4"/>
  <c r="GE15" i="4"/>
  <c r="GF15" i="4"/>
  <c r="GG15" i="4"/>
  <c r="GH15" i="4"/>
  <c r="GI15" i="4"/>
  <c r="GJ15" i="4"/>
  <c r="GK15" i="4"/>
  <c r="GL15" i="4"/>
  <c r="GM15" i="4"/>
  <c r="GN15" i="4"/>
  <c r="GO15" i="4"/>
  <c r="GP15" i="4"/>
  <c r="GQ15" i="4"/>
  <c r="GR15" i="4"/>
  <c r="GS15" i="4"/>
  <c r="GT15" i="4"/>
  <c r="GU15" i="4"/>
  <c r="GV15" i="4"/>
  <c r="GW15" i="4"/>
  <c r="GX15" i="4"/>
  <c r="GY15" i="4"/>
  <c r="GZ15" i="4"/>
  <c r="HA15" i="4"/>
  <c r="HB15" i="4"/>
  <c r="HC15" i="4"/>
  <c r="HD15" i="4"/>
  <c r="HE15" i="4"/>
  <c r="HF15" i="4"/>
  <c r="HG15" i="4"/>
  <c r="HH15" i="4"/>
  <c r="HI15" i="4"/>
  <c r="HJ15" i="4"/>
  <c r="HK15" i="4"/>
  <c r="HL15" i="4"/>
  <c r="HM15" i="4"/>
  <c r="HN15" i="4"/>
  <c r="HO15" i="4"/>
  <c r="HP15" i="4"/>
  <c r="HQ15" i="4"/>
  <c r="HR15" i="4"/>
  <c r="HS15" i="4"/>
  <c r="HT15" i="4"/>
  <c r="HU15" i="4"/>
  <c r="HV15" i="4"/>
  <c r="HW15" i="4"/>
  <c r="HX15" i="4"/>
  <c r="HY15" i="4"/>
  <c r="HZ15" i="4"/>
  <c r="IA15" i="4"/>
  <c r="IB15" i="4"/>
  <c r="IC15" i="4"/>
  <c r="ID15" i="4"/>
  <c r="IE15" i="4"/>
  <c r="IF15" i="4"/>
  <c r="IG15" i="4"/>
  <c r="IH15" i="4"/>
  <c r="II15" i="4"/>
  <c r="IJ15" i="4"/>
  <c r="IK15" i="4"/>
  <c r="IL15" i="4"/>
  <c r="IM15" i="4"/>
  <c r="IN15" i="4"/>
  <c r="IO15" i="4"/>
  <c r="IP15" i="4"/>
  <c r="IQ15" i="4"/>
  <c r="IR15" i="4"/>
  <c r="IS15" i="4"/>
  <c r="IT15" i="4"/>
  <c r="IU15" i="4"/>
  <c r="IV15" i="4"/>
  <c r="IW15" i="4"/>
  <c r="IX15" i="4"/>
  <c r="IY15" i="4"/>
  <c r="IZ15" i="4"/>
  <c r="JA15" i="4"/>
  <c r="JB15" i="4"/>
  <c r="JC15" i="4"/>
  <c r="JD15" i="4"/>
  <c r="JE15" i="4"/>
  <c r="JF15" i="4"/>
  <c r="JG15" i="4"/>
  <c r="JH15" i="4"/>
  <c r="JI15" i="4"/>
  <c r="JJ15" i="4"/>
  <c r="JK15" i="4"/>
  <c r="JL15" i="4"/>
  <c r="JM15" i="4"/>
  <c r="JN15" i="4"/>
  <c r="JO15" i="4"/>
  <c r="JP15" i="4"/>
  <c r="JQ15" i="4"/>
  <c r="JR15" i="4"/>
  <c r="JS15" i="4"/>
  <c r="JT15" i="4"/>
  <c r="JU15" i="4"/>
  <c r="JV15" i="4"/>
  <c r="JW15" i="4"/>
  <c r="JX15" i="4"/>
  <c r="JY15" i="4"/>
  <c r="JZ15" i="4"/>
  <c r="KA15" i="4"/>
  <c r="KB15" i="4"/>
  <c r="KC15" i="4"/>
  <c r="KD15" i="4"/>
  <c r="KE15" i="4"/>
  <c r="KF15" i="4"/>
  <c r="KG15" i="4"/>
  <c r="KH15" i="4"/>
  <c r="KI15" i="4"/>
  <c r="KJ15" i="4"/>
  <c r="KK15" i="4"/>
  <c r="KL15" i="4"/>
  <c r="KM15" i="4"/>
  <c r="KN15" i="4"/>
  <c r="KO15" i="4"/>
  <c r="KP15" i="4"/>
  <c r="KQ15" i="4"/>
  <c r="KR15" i="4"/>
  <c r="KS15" i="4"/>
  <c r="KT15" i="4"/>
  <c r="KU15" i="4"/>
  <c r="KV15" i="4"/>
  <c r="KW15" i="4"/>
  <c r="KX15" i="4"/>
  <c r="A16" i="4"/>
  <c r="B16" i="4"/>
  <c r="C16" i="4"/>
  <c r="D16" i="4"/>
  <c r="E16" i="4"/>
  <c r="F16" i="4" a="1"/>
  <c r="F16" i="4" s="1"/>
  <c r="G16" i="4" a="1"/>
  <c r="G16" i="4"/>
  <c r="H16" i="4" a="1"/>
  <c r="H16" i="4"/>
  <c r="I16" i="4" a="1"/>
  <c r="I16" i="4"/>
  <c r="J16" i="4" a="1"/>
  <c r="J16" i="4" s="1"/>
  <c r="K16" i="4" a="1"/>
  <c r="K16" i="4"/>
  <c r="L16" i="4" a="1"/>
  <c r="L16" i="4"/>
  <c r="M16" i="4" a="1"/>
  <c r="M16" i="4"/>
  <c r="N16" i="4" a="1"/>
  <c r="N16" i="4" s="1"/>
  <c r="O16" i="4" a="1"/>
  <c r="O16" i="4" s="1"/>
  <c r="P16" i="4" a="1"/>
  <c r="P16" i="4"/>
  <c r="Q16" i="4" a="1"/>
  <c r="Q16" i="4"/>
  <c r="R16" i="4" a="1"/>
  <c r="R16" i="4" s="1"/>
  <c r="S16" i="4" a="1"/>
  <c r="S16" i="4" s="1"/>
  <c r="T16" i="4" a="1"/>
  <c r="T16" i="4"/>
  <c r="U16" i="4" a="1"/>
  <c r="U16" i="4"/>
  <c r="V16" i="4" a="1"/>
  <c r="V16" i="4" s="1"/>
  <c r="W16" i="4" a="1"/>
  <c r="W16" i="4" s="1"/>
  <c r="X16" i="4" a="1"/>
  <c r="X16" i="4"/>
  <c r="Y16" i="4" a="1"/>
  <c r="Y16" i="4"/>
  <c r="Z16" i="4" a="1"/>
  <c r="Z16" i="4" s="1"/>
  <c r="AA16" i="4" a="1"/>
  <c r="AA16" i="4" s="1"/>
  <c r="AB16" i="4" a="1"/>
  <c r="AB16" i="4"/>
  <c r="AC16" i="4"/>
  <c r="AD16" i="4"/>
  <c r="AE16" i="4"/>
  <c r="AF16" i="4"/>
  <c r="AG16" i="4"/>
  <c r="AH16" i="4"/>
  <c r="AI16" i="4"/>
  <c r="AJ16" i="4"/>
  <c r="AK16" i="4"/>
  <c r="AL16" i="4"/>
  <c r="AM16" i="4"/>
  <c r="AN16" i="4"/>
  <c r="AO16" i="4"/>
  <c r="AP16" i="4"/>
  <c r="AQ16" i="4"/>
  <c r="AR16" i="4"/>
  <c r="AS16" i="4"/>
  <c r="AT16" i="4"/>
  <c r="AU16" i="4"/>
  <c r="AV16" i="4"/>
  <c r="AW16" i="4"/>
  <c r="AX16" i="4"/>
  <c r="AY16" i="4"/>
  <c r="AZ16" i="4"/>
  <c r="BA16" i="4"/>
  <c r="BB16" i="4"/>
  <c r="BC16" i="4"/>
  <c r="BD16" i="4"/>
  <c r="BE16" i="4"/>
  <c r="BF16" i="4"/>
  <c r="BG16" i="4"/>
  <c r="BH16" i="4"/>
  <c r="BI16" i="4"/>
  <c r="BJ16" i="4"/>
  <c r="BK16" i="4"/>
  <c r="BL16" i="4"/>
  <c r="BM16" i="4"/>
  <c r="BN16" i="4"/>
  <c r="BO16" i="4"/>
  <c r="BP16" i="4"/>
  <c r="BQ16" i="4"/>
  <c r="BR16" i="4"/>
  <c r="BS16" i="4"/>
  <c r="BT16" i="4"/>
  <c r="BU16" i="4"/>
  <c r="BV16" i="4"/>
  <c r="BW16" i="4"/>
  <c r="BX16" i="4"/>
  <c r="BY16" i="4"/>
  <c r="BZ16" i="4"/>
  <c r="CA16" i="4"/>
  <c r="CB16" i="4"/>
  <c r="CC16" i="4"/>
  <c r="CD16" i="4"/>
  <c r="CE16" i="4"/>
  <c r="CF16" i="4"/>
  <c r="CG16" i="4"/>
  <c r="CH16" i="4"/>
  <c r="CI16" i="4"/>
  <c r="CJ16" i="4"/>
  <c r="CK16" i="4"/>
  <c r="CL16" i="4"/>
  <c r="CM16" i="4"/>
  <c r="CN16" i="4"/>
  <c r="CO16" i="4"/>
  <c r="CP16" i="4"/>
  <c r="CQ16" i="4"/>
  <c r="CR16" i="4"/>
  <c r="CS16" i="4"/>
  <c r="CT16" i="4"/>
  <c r="CU16" i="4"/>
  <c r="CV16" i="4"/>
  <c r="CW16" i="4"/>
  <c r="CX16" i="4"/>
  <c r="CY16" i="4"/>
  <c r="CZ16" i="4"/>
  <c r="DA16" i="4"/>
  <c r="DB16" i="4"/>
  <c r="DC16" i="4"/>
  <c r="DD16" i="4"/>
  <c r="DE16" i="4"/>
  <c r="DF16" i="4"/>
  <c r="DG16" i="4"/>
  <c r="DH16" i="4"/>
  <c r="DI16" i="4"/>
  <c r="DJ16" i="4"/>
  <c r="DK16" i="4"/>
  <c r="DL16" i="4"/>
  <c r="DM16" i="4"/>
  <c r="DN16" i="4"/>
  <c r="DO16" i="4"/>
  <c r="DP16" i="4"/>
  <c r="DQ16" i="4"/>
  <c r="DR16" i="4"/>
  <c r="DS16" i="4"/>
  <c r="DT16" i="4"/>
  <c r="DU16" i="4"/>
  <c r="DV16" i="4"/>
  <c r="DW16" i="4"/>
  <c r="DX16" i="4"/>
  <c r="DY16" i="4"/>
  <c r="DZ16" i="4"/>
  <c r="EA16" i="4"/>
  <c r="EB16" i="4"/>
  <c r="EC16" i="4"/>
  <c r="ED16" i="4"/>
  <c r="EE16" i="4"/>
  <c r="EF16" i="4"/>
  <c r="EG16" i="4"/>
  <c r="EH16" i="4"/>
  <c r="EI16" i="4"/>
  <c r="EJ16" i="4"/>
  <c r="EK16" i="4"/>
  <c r="EL16" i="4"/>
  <c r="EM16" i="4"/>
  <c r="EN16" i="4"/>
  <c r="EO16" i="4"/>
  <c r="EP16" i="4"/>
  <c r="EQ16" i="4"/>
  <c r="ER16" i="4"/>
  <c r="ES16" i="4"/>
  <c r="ET16" i="4"/>
  <c r="EU16" i="4"/>
  <c r="EV16" i="4"/>
  <c r="EW16" i="4"/>
  <c r="EX16" i="4"/>
  <c r="EY16" i="4"/>
  <c r="EZ16" i="4"/>
  <c r="FA16" i="4"/>
  <c r="FB16" i="4"/>
  <c r="FC16" i="4"/>
  <c r="FD16" i="4"/>
  <c r="FE16" i="4"/>
  <c r="FF16" i="4"/>
  <c r="FG16" i="4"/>
  <c r="FH16" i="4"/>
  <c r="FI16" i="4"/>
  <c r="FJ16" i="4"/>
  <c r="FK16" i="4"/>
  <c r="FL16" i="4"/>
  <c r="FM16" i="4"/>
  <c r="FN16" i="4"/>
  <c r="FO16" i="4"/>
  <c r="FP16" i="4"/>
  <c r="FQ16" i="4"/>
  <c r="FR16" i="4"/>
  <c r="FS16" i="4"/>
  <c r="FT16" i="4"/>
  <c r="FU16" i="4"/>
  <c r="FV16" i="4"/>
  <c r="FW16" i="4"/>
  <c r="FX16" i="4"/>
  <c r="FY16" i="4"/>
  <c r="FZ16" i="4"/>
  <c r="GA16" i="4"/>
  <c r="GB16" i="4"/>
  <c r="GC16" i="4"/>
  <c r="GD16" i="4"/>
  <c r="GE16" i="4"/>
  <c r="GF16" i="4"/>
  <c r="GG16" i="4"/>
  <c r="GH16" i="4"/>
  <c r="GI16" i="4"/>
  <c r="GJ16" i="4"/>
  <c r="GK16" i="4"/>
  <c r="GL16" i="4"/>
  <c r="GM16" i="4"/>
  <c r="GN16" i="4"/>
  <c r="GO16" i="4"/>
  <c r="GP16" i="4"/>
  <c r="GQ16" i="4"/>
  <c r="GR16" i="4"/>
  <c r="GS16" i="4"/>
  <c r="GT16" i="4"/>
  <c r="GU16" i="4"/>
  <c r="GV16" i="4"/>
  <c r="GW16" i="4"/>
  <c r="GX16" i="4"/>
  <c r="GY16" i="4"/>
  <c r="GZ16" i="4"/>
  <c r="HA16" i="4"/>
  <c r="HB16" i="4"/>
  <c r="HC16" i="4"/>
  <c r="HD16" i="4"/>
  <c r="HE16" i="4"/>
  <c r="HF16" i="4"/>
  <c r="HG16" i="4"/>
  <c r="HH16" i="4"/>
  <c r="HI16" i="4"/>
  <c r="HJ16" i="4"/>
  <c r="HK16" i="4"/>
  <c r="HL16" i="4"/>
  <c r="HM16" i="4"/>
  <c r="HN16" i="4"/>
  <c r="HO16" i="4"/>
  <c r="HP16" i="4"/>
  <c r="HQ16" i="4"/>
  <c r="HR16" i="4"/>
  <c r="HS16" i="4"/>
  <c r="HT16" i="4"/>
  <c r="HU16" i="4"/>
  <c r="HV16" i="4"/>
  <c r="HW16" i="4"/>
  <c r="HX16" i="4"/>
  <c r="HY16" i="4"/>
  <c r="HZ16" i="4"/>
  <c r="IA16" i="4"/>
  <c r="IB16" i="4"/>
  <c r="IC16" i="4"/>
  <c r="ID16" i="4"/>
  <c r="IE16" i="4"/>
  <c r="IF16" i="4"/>
  <c r="IG16" i="4"/>
  <c r="IH16" i="4"/>
  <c r="II16" i="4"/>
  <c r="IJ16" i="4"/>
  <c r="IK16" i="4"/>
  <c r="IL16" i="4"/>
  <c r="IM16" i="4"/>
  <c r="IN16" i="4"/>
  <c r="IO16" i="4"/>
  <c r="IP16" i="4"/>
  <c r="IQ16" i="4"/>
  <c r="IR16" i="4"/>
  <c r="IS16" i="4"/>
  <c r="IT16" i="4"/>
  <c r="IU16" i="4"/>
  <c r="IV16" i="4"/>
  <c r="IW16" i="4"/>
  <c r="IX16" i="4"/>
  <c r="IY16" i="4"/>
  <c r="IZ16" i="4"/>
  <c r="JA16" i="4"/>
  <c r="JB16" i="4"/>
  <c r="JC16" i="4"/>
  <c r="JD16" i="4"/>
  <c r="JE16" i="4"/>
  <c r="JF16" i="4"/>
  <c r="JG16" i="4"/>
  <c r="JH16" i="4"/>
  <c r="JI16" i="4"/>
  <c r="JJ16" i="4"/>
  <c r="JK16" i="4"/>
  <c r="JL16" i="4"/>
  <c r="JM16" i="4"/>
  <c r="JN16" i="4"/>
  <c r="JO16" i="4"/>
  <c r="JP16" i="4"/>
  <c r="JQ16" i="4"/>
  <c r="JR16" i="4"/>
  <c r="JS16" i="4"/>
  <c r="JT16" i="4"/>
  <c r="JU16" i="4"/>
  <c r="JV16" i="4"/>
  <c r="JW16" i="4"/>
  <c r="JX16" i="4"/>
  <c r="JY16" i="4"/>
  <c r="JZ16" i="4"/>
  <c r="KA16" i="4"/>
  <c r="KB16" i="4"/>
  <c r="KC16" i="4"/>
  <c r="KD16" i="4"/>
  <c r="KE16" i="4"/>
  <c r="KF16" i="4"/>
  <c r="KG16" i="4"/>
  <c r="KH16" i="4"/>
  <c r="KI16" i="4"/>
  <c r="KJ16" i="4"/>
  <c r="KK16" i="4"/>
  <c r="KL16" i="4"/>
  <c r="KM16" i="4"/>
  <c r="KN16" i="4"/>
  <c r="KO16" i="4"/>
  <c r="KP16" i="4"/>
  <c r="KQ16" i="4"/>
  <c r="KR16" i="4"/>
  <c r="KS16" i="4"/>
  <c r="KT16" i="4"/>
  <c r="KU16" i="4"/>
  <c r="KV16" i="4"/>
  <c r="KW16" i="4"/>
  <c r="KX16" i="4"/>
  <c r="A17" i="4"/>
  <c r="B17" i="4"/>
  <c r="C17" i="4"/>
  <c r="D17" i="4"/>
  <c r="E17" i="4"/>
  <c r="F17" i="4" a="1"/>
  <c r="F17" i="4" s="1"/>
  <c r="G17" i="4" a="1"/>
  <c r="G17" i="4"/>
  <c r="H17" i="4" a="1"/>
  <c r="H17" i="4" s="1"/>
  <c r="I17" i="4" a="1"/>
  <c r="I17" i="4"/>
  <c r="J17" i="4" a="1"/>
  <c r="J17" i="4" s="1"/>
  <c r="K17" i="4" a="1"/>
  <c r="K17" i="4" s="1"/>
  <c r="L17" i="4" a="1"/>
  <c r="L17" i="4" s="1"/>
  <c r="M17" i="4" a="1"/>
  <c r="M17" i="4"/>
  <c r="N17" i="4" a="1"/>
  <c r="N17" i="4" s="1"/>
  <c r="O17" i="4" a="1"/>
  <c r="O17" i="4" s="1"/>
  <c r="P17" i="4" a="1"/>
  <c r="P17" i="4" s="1"/>
  <c r="Q17" i="4" a="1"/>
  <c r="Q17" i="4"/>
  <c r="R17" i="4" a="1"/>
  <c r="R17" i="4" s="1"/>
  <c r="S17" i="4" a="1"/>
  <c r="S17" i="4" s="1"/>
  <c r="T17" i="4" a="1"/>
  <c r="T17" i="4" s="1"/>
  <c r="U17" i="4" a="1"/>
  <c r="U17" i="4"/>
  <c r="V17" i="4" a="1"/>
  <c r="V17" i="4" s="1"/>
  <c r="W17" i="4" a="1"/>
  <c r="W17" i="4"/>
  <c r="X17" i="4" a="1"/>
  <c r="X17" i="4" s="1"/>
  <c r="Y17" i="4" a="1"/>
  <c r="Y17" i="4"/>
  <c r="Z17" i="4" a="1"/>
  <c r="Z17" i="4" s="1"/>
  <c r="AA17" i="4" a="1"/>
  <c r="AA17" i="4" s="1"/>
  <c r="AB17" i="4" a="1"/>
  <c r="AB17" i="4" s="1"/>
  <c r="AC17" i="4"/>
  <c r="AD17" i="4"/>
  <c r="AE17" i="4"/>
  <c r="AF17" i="4"/>
  <c r="AG17" i="4"/>
  <c r="AH17" i="4"/>
  <c r="AI17" i="4"/>
  <c r="AJ17" i="4"/>
  <c r="AK17" i="4"/>
  <c r="AL17" i="4"/>
  <c r="AM17" i="4"/>
  <c r="AN17" i="4"/>
  <c r="AO17" i="4"/>
  <c r="AP17" i="4"/>
  <c r="AQ17" i="4"/>
  <c r="AR17" i="4"/>
  <c r="AS17" i="4"/>
  <c r="AT17" i="4"/>
  <c r="AU17" i="4"/>
  <c r="AV17" i="4"/>
  <c r="AW17" i="4"/>
  <c r="AX17" i="4"/>
  <c r="AY17" i="4"/>
  <c r="AZ17" i="4"/>
  <c r="BA17" i="4"/>
  <c r="BB17" i="4"/>
  <c r="BC17" i="4"/>
  <c r="BD17" i="4"/>
  <c r="BE17" i="4"/>
  <c r="BF17" i="4"/>
  <c r="BG17" i="4"/>
  <c r="BH17" i="4"/>
  <c r="BI17" i="4"/>
  <c r="BJ17" i="4"/>
  <c r="BK17" i="4"/>
  <c r="BL17" i="4"/>
  <c r="BM17" i="4"/>
  <c r="BN17" i="4"/>
  <c r="BO17" i="4"/>
  <c r="BP17" i="4"/>
  <c r="BQ17" i="4"/>
  <c r="BR17" i="4"/>
  <c r="BS17" i="4"/>
  <c r="BT17" i="4"/>
  <c r="BU17" i="4"/>
  <c r="BV17" i="4"/>
  <c r="BW17" i="4"/>
  <c r="BX17" i="4"/>
  <c r="BY17" i="4"/>
  <c r="BZ17" i="4"/>
  <c r="CA17" i="4"/>
  <c r="CB17" i="4"/>
  <c r="CC17" i="4"/>
  <c r="CD17" i="4"/>
  <c r="CE17" i="4"/>
  <c r="CF17" i="4"/>
  <c r="CG17" i="4"/>
  <c r="CH17" i="4"/>
  <c r="CI17" i="4"/>
  <c r="CJ17" i="4"/>
  <c r="CK17" i="4"/>
  <c r="CL17" i="4"/>
  <c r="CM17" i="4"/>
  <c r="CN17" i="4"/>
  <c r="CO17" i="4"/>
  <c r="CP17" i="4"/>
  <c r="CQ17" i="4"/>
  <c r="CR17" i="4"/>
  <c r="CS17" i="4"/>
  <c r="CT17" i="4"/>
  <c r="CU17" i="4"/>
  <c r="CV17" i="4"/>
  <c r="CW17" i="4"/>
  <c r="CX17" i="4"/>
  <c r="CY17" i="4"/>
  <c r="CZ17" i="4"/>
  <c r="DA17" i="4"/>
  <c r="DB17" i="4"/>
  <c r="DC17" i="4"/>
  <c r="DD17" i="4"/>
  <c r="DE17" i="4"/>
  <c r="DF17" i="4"/>
  <c r="DG17" i="4"/>
  <c r="DH17" i="4"/>
  <c r="DI17" i="4"/>
  <c r="DJ17" i="4"/>
  <c r="DK17" i="4"/>
  <c r="DL17" i="4"/>
  <c r="DM17" i="4"/>
  <c r="DN17" i="4"/>
  <c r="DO17" i="4"/>
  <c r="DP17" i="4"/>
  <c r="DQ17" i="4"/>
  <c r="DR17" i="4"/>
  <c r="DS17" i="4"/>
  <c r="DT17" i="4"/>
  <c r="DU17" i="4"/>
  <c r="DV17" i="4"/>
  <c r="DW17" i="4"/>
  <c r="DX17" i="4"/>
  <c r="DY17" i="4"/>
  <c r="DZ17" i="4"/>
  <c r="EA17" i="4"/>
  <c r="EB17" i="4"/>
  <c r="EC17" i="4"/>
  <c r="ED17" i="4"/>
  <c r="EE17" i="4"/>
  <c r="EF17" i="4"/>
  <c r="EG17" i="4"/>
  <c r="EH17" i="4"/>
  <c r="EI17" i="4"/>
  <c r="EJ17" i="4"/>
  <c r="EK17" i="4"/>
  <c r="EL17" i="4"/>
  <c r="EM17" i="4"/>
  <c r="EN17" i="4"/>
  <c r="EO17" i="4"/>
  <c r="EP17" i="4"/>
  <c r="EQ17" i="4"/>
  <c r="ER17" i="4"/>
  <c r="ES17" i="4"/>
  <c r="ET17" i="4"/>
  <c r="EU17" i="4"/>
  <c r="EV17" i="4"/>
  <c r="EW17" i="4"/>
  <c r="EX17" i="4"/>
  <c r="EY17" i="4"/>
  <c r="EZ17" i="4"/>
  <c r="FA17" i="4"/>
  <c r="FB17" i="4"/>
  <c r="FC17" i="4"/>
  <c r="FD17" i="4"/>
  <c r="FE17" i="4"/>
  <c r="FF17" i="4"/>
  <c r="FG17" i="4"/>
  <c r="FH17" i="4"/>
  <c r="FI17" i="4"/>
  <c r="FJ17" i="4"/>
  <c r="FK17" i="4"/>
  <c r="FL17" i="4"/>
  <c r="FM17" i="4"/>
  <c r="FN17" i="4"/>
  <c r="FO17" i="4"/>
  <c r="FP17" i="4"/>
  <c r="FQ17" i="4"/>
  <c r="FR17" i="4"/>
  <c r="FS17" i="4"/>
  <c r="FT17" i="4"/>
  <c r="FU17" i="4"/>
  <c r="FV17" i="4"/>
  <c r="FW17" i="4"/>
  <c r="FX17" i="4"/>
  <c r="FY17" i="4"/>
  <c r="FZ17" i="4"/>
  <c r="GA17" i="4"/>
  <c r="GB17" i="4"/>
  <c r="GC17" i="4"/>
  <c r="GD17" i="4"/>
  <c r="GE17" i="4"/>
  <c r="GF17" i="4"/>
  <c r="GG17" i="4"/>
  <c r="GH17" i="4"/>
  <c r="GI17" i="4"/>
  <c r="GJ17" i="4"/>
  <c r="GK17" i="4"/>
  <c r="GL17" i="4"/>
  <c r="GM17" i="4"/>
  <c r="GN17" i="4"/>
  <c r="GO17" i="4"/>
  <c r="GP17" i="4"/>
  <c r="GQ17" i="4"/>
  <c r="GR17" i="4"/>
  <c r="GS17" i="4"/>
  <c r="GT17" i="4"/>
  <c r="GU17" i="4"/>
  <c r="GV17" i="4"/>
  <c r="GW17" i="4"/>
  <c r="GX17" i="4"/>
  <c r="GY17" i="4"/>
  <c r="GZ17" i="4"/>
  <c r="HA17" i="4"/>
  <c r="HB17" i="4"/>
  <c r="HC17" i="4"/>
  <c r="HD17" i="4"/>
  <c r="HE17" i="4"/>
  <c r="HF17" i="4"/>
  <c r="HG17" i="4"/>
  <c r="HH17" i="4"/>
  <c r="HI17" i="4"/>
  <c r="HJ17" i="4"/>
  <c r="HK17" i="4"/>
  <c r="HL17" i="4"/>
  <c r="HM17" i="4"/>
  <c r="HN17" i="4"/>
  <c r="HO17" i="4"/>
  <c r="HP17" i="4"/>
  <c r="HQ17" i="4"/>
  <c r="HR17" i="4"/>
  <c r="HS17" i="4"/>
  <c r="HT17" i="4"/>
  <c r="HU17" i="4"/>
  <c r="HV17" i="4"/>
  <c r="HW17" i="4"/>
  <c r="HX17" i="4"/>
  <c r="HY17" i="4"/>
  <c r="HZ17" i="4"/>
  <c r="IA17" i="4"/>
  <c r="IB17" i="4"/>
  <c r="IC17" i="4"/>
  <c r="ID17" i="4"/>
  <c r="IE17" i="4"/>
  <c r="IF17" i="4"/>
  <c r="IG17" i="4"/>
  <c r="IH17" i="4"/>
  <c r="II17" i="4"/>
  <c r="IJ17" i="4"/>
  <c r="IK17" i="4"/>
  <c r="IL17" i="4"/>
  <c r="IM17" i="4"/>
  <c r="IN17" i="4"/>
  <c r="IO17" i="4"/>
  <c r="IP17" i="4"/>
  <c r="IQ17" i="4"/>
  <c r="IR17" i="4"/>
  <c r="IS17" i="4"/>
  <c r="IT17" i="4"/>
  <c r="IU17" i="4"/>
  <c r="IV17" i="4"/>
  <c r="IW17" i="4"/>
  <c r="IX17" i="4"/>
  <c r="IY17" i="4"/>
  <c r="IZ17" i="4"/>
  <c r="JA17" i="4"/>
  <c r="JB17" i="4"/>
  <c r="JC17" i="4"/>
  <c r="JD17" i="4"/>
  <c r="JE17" i="4"/>
  <c r="JF17" i="4"/>
  <c r="JG17" i="4"/>
  <c r="JH17" i="4"/>
  <c r="JI17" i="4"/>
  <c r="JJ17" i="4"/>
  <c r="JK17" i="4"/>
  <c r="JL17" i="4"/>
  <c r="JM17" i="4"/>
  <c r="JN17" i="4"/>
  <c r="JO17" i="4"/>
  <c r="JP17" i="4"/>
  <c r="JQ17" i="4"/>
  <c r="JR17" i="4"/>
  <c r="JS17" i="4"/>
  <c r="JT17" i="4"/>
  <c r="JU17" i="4"/>
  <c r="JV17" i="4"/>
  <c r="JW17" i="4"/>
  <c r="JX17" i="4"/>
  <c r="JY17" i="4"/>
  <c r="JZ17" i="4"/>
  <c r="KA17" i="4"/>
  <c r="KB17" i="4"/>
  <c r="KC17" i="4"/>
  <c r="KD17" i="4"/>
  <c r="KE17" i="4"/>
  <c r="KF17" i="4"/>
  <c r="KG17" i="4"/>
  <c r="KH17" i="4"/>
  <c r="KI17" i="4"/>
  <c r="KJ17" i="4"/>
  <c r="KK17" i="4"/>
  <c r="KL17" i="4"/>
  <c r="KM17" i="4"/>
  <c r="KN17" i="4"/>
  <c r="KO17" i="4"/>
  <c r="KP17" i="4"/>
  <c r="KQ17" i="4"/>
  <c r="KR17" i="4"/>
  <c r="KS17" i="4"/>
  <c r="KT17" i="4"/>
  <c r="KU17" i="4"/>
  <c r="KV17" i="4"/>
  <c r="KW17" i="4"/>
  <c r="KX17" i="4"/>
  <c r="A18" i="4"/>
  <c r="B18" i="4"/>
  <c r="C18" i="4"/>
  <c r="D18" i="4"/>
  <c r="E18" i="4"/>
  <c r="F18" i="4" a="1"/>
  <c r="F18" i="4"/>
  <c r="G18" i="4" a="1"/>
  <c r="G18" i="4"/>
  <c r="H18" i="4" a="1"/>
  <c r="H18" i="4"/>
  <c r="I18" i="4" a="1"/>
  <c r="I18" i="4" s="1"/>
  <c r="J18" i="4" a="1"/>
  <c r="J18" i="4"/>
  <c r="K18" i="4" a="1"/>
  <c r="K18" i="4"/>
  <c r="L18" i="4" a="1"/>
  <c r="L18" i="4"/>
  <c r="M18" i="4" a="1"/>
  <c r="M18" i="4" s="1"/>
  <c r="N18" i="4" a="1"/>
  <c r="N18" i="4" s="1"/>
  <c r="O18" i="4" a="1"/>
  <c r="O18" i="4"/>
  <c r="P18" i="4" a="1"/>
  <c r="P18" i="4"/>
  <c r="Q18" i="4" a="1"/>
  <c r="Q18" i="4" s="1"/>
  <c r="R18" i="4" a="1"/>
  <c r="R18" i="4" s="1"/>
  <c r="S18" i="4" a="1"/>
  <c r="S18" i="4"/>
  <c r="T18" i="4" a="1"/>
  <c r="T18" i="4"/>
  <c r="U18" i="4" a="1"/>
  <c r="U18" i="4" s="1"/>
  <c r="V18" i="4" a="1"/>
  <c r="V18" i="4" s="1"/>
  <c r="W18" i="4" a="1"/>
  <c r="W18" i="4"/>
  <c r="X18" i="4" a="1"/>
  <c r="X18" i="4"/>
  <c r="Y18" i="4" a="1"/>
  <c r="Y18" i="4" s="1"/>
  <c r="Z18" i="4" a="1"/>
  <c r="Z18" i="4" s="1"/>
  <c r="AA18" i="4" a="1"/>
  <c r="AA18" i="4"/>
  <c r="AB18" i="4" a="1"/>
  <c r="AB18" i="4"/>
  <c r="AC18" i="4"/>
  <c r="AD18" i="4"/>
  <c r="AE18" i="4"/>
  <c r="AF18" i="4"/>
  <c r="AG18" i="4"/>
  <c r="AH18" i="4"/>
  <c r="AI18" i="4"/>
  <c r="AJ18" i="4"/>
  <c r="AK18" i="4"/>
  <c r="AL18" i="4"/>
  <c r="AM18" i="4"/>
  <c r="AN18" i="4"/>
  <c r="AO18" i="4"/>
  <c r="AP18" i="4"/>
  <c r="AQ18" i="4"/>
  <c r="AR18" i="4"/>
  <c r="AS18" i="4"/>
  <c r="AT18" i="4"/>
  <c r="AU18" i="4"/>
  <c r="AV18" i="4"/>
  <c r="AW18" i="4"/>
  <c r="AX18" i="4"/>
  <c r="AY18" i="4"/>
  <c r="AZ18" i="4"/>
  <c r="BA18" i="4"/>
  <c r="BB18" i="4"/>
  <c r="BC18" i="4"/>
  <c r="BD18" i="4"/>
  <c r="BE18" i="4"/>
  <c r="BF18" i="4"/>
  <c r="BG18" i="4"/>
  <c r="BH18" i="4"/>
  <c r="BI18" i="4"/>
  <c r="BJ18" i="4"/>
  <c r="BK18" i="4"/>
  <c r="BL18" i="4"/>
  <c r="BM18" i="4"/>
  <c r="BN18" i="4"/>
  <c r="BO18" i="4"/>
  <c r="BP18" i="4"/>
  <c r="BQ18" i="4"/>
  <c r="BR18" i="4"/>
  <c r="BS18" i="4"/>
  <c r="BT18" i="4"/>
  <c r="BU18" i="4"/>
  <c r="BV18" i="4"/>
  <c r="BW18" i="4"/>
  <c r="BX18" i="4"/>
  <c r="BY18" i="4"/>
  <c r="BZ18" i="4"/>
  <c r="CA18" i="4"/>
  <c r="CB18" i="4"/>
  <c r="CC18" i="4"/>
  <c r="CD18" i="4"/>
  <c r="CE18" i="4"/>
  <c r="CF18" i="4"/>
  <c r="CG18" i="4"/>
  <c r="CH18" i="4"/>
  <c r="CI18" i="4"/>
  <c r="CJ18" i="4"/>
  <c r="CK18" i="4"/>
  <c r="CL18" i="4"/>
  <c r="CM18" i="4"/>
  <c r="CN18" i="4"/>
  <c r="CO18" i="4"/>
  <c r="CP18" i="4"/>
  <c r="CQ18" i="4"/>
  <c r="CR18" i="4"/>
  <c r="CS18" i="4"/>
  <c r="CT18" i="4"/>
  <c r="CU18" i="4"/>
  <c r="CV18" i="4"/>
  <c r="CW18" i="4"/>
  <c r="CX18" i="4"/>
  <c r="CY18" i="4"/>
  <c r="CZ18" i="4"/>
  <c r="DA18" i="4"/>
  <c r="DB18" i="4"/>
  <c r="DC18" i="4"/>
  <c r="DD18" i="4"/>
  <c r="DE18" i="4"/>
  <c r="DF18" i="4"/>
  <c r="DG18" i="4"/>
  <c r="DH18" i="4"/>
  <c r="DI18" i="4"/>
  <c r="DJ18" i="4"/>
  <c r="DK18" i="4"/>
  <c r="DL18" i="4"/>
  <c r="DM18" i="4"/>
  <c r="DN18" i="4"/>
  <c r="DO18" i="4"/>
  <c r="DP18" i="4"/>
  <c r="DQ18" i="4"/>
  <c r="DR18" i="4"/>
  <c r="DS18" i="4"/>
  <c r="DT18" i="4"/>
  <c r="DU18" i="4"/>
  <c r="DV18" i="4"/>
  <c r="DW18" i="4"/>
  <c r="DX18" i="4"/>
  <c r="DY18" i="4"/>
  <c r="DZ18" i="4"/>
  <c r="EA18" i="4"/>
  <c r="EB18" i="4"/>
  <c r="EC18" i="4"/>
  <c r="ED18" i="4"/>
  <c r="EE18" i="4"/>
  <c r="EF18" i="4"/>
  <c r="EG18" i="4"/>
  <c r="EH18" i="4"/>
  <c r="EI18" i="4"/>
  <c r="EJ18" i="4"/>
  <c r="EK18" i="4"/>
  <c r="EL18" i="4"/>
  <c r="EM18" i="4"/>
  <c r="EN18" i="4"/>
  <c r="EO18" i="4"/>
  <c r="EP18" i="4"/>
  <c r="EQ18" i="4"/>
  <c r="ER18" i="4"/>
  <c r="ES18" i="4"/>
  <c r="ET18" i="4"/>
  <c r="EU18" i="4"/>
  <c r="EV18" i="4"/>
  <c r="EW18" i="4"/>
  <c r="EX18" i="4"/>
  <c r="EY18" i="4"/>
  <c r="EZ18" i="4"/>
  <c r="FA18" i="4"/>
  <c r="FB18" i="4"/>
  <c r="FC18" i="4"/>
  <c r="FD18" i="4"/>
  <c r="FE18" i="4"/>
  <c r="FF18" i="4"/>
  <c r="FG18" i="4"/>
  <c r="FH18" i="4"/>
  <c r="FI18" i="4"/>
  <c r="FJ18" i="4"/>
  <c r="FK18" i="4"/>
  <c r="FL18" i="4"/>
  <c r="FM18" i="4"/>
  <c r="FN18" i="4"/>
  <c r="FO18" i="4"/>
  <c r="FP18" i="4"/>
  <c r="FQ18" i="4"/>
  <c r="FR18" i="4"/>
  <c r="FS18" i="4"/>
  <c r="FT18" i="4"/>
  <c r="FU18" i="4"/>
  <c r="FV18" i="4"/>
  <c r="FW18" i="4"/>
  <c r="FX18" i="4"/>
  <c r="FY18" i="4"/>
  <c r="FZ18" i="4"/>
  <c r="GA18" i="4"/>
  <c r="GB18" i="4"/>
  <c r="GC18" i="4"/>
  <c r="GD18" i="4"/>
  <c r="GE18" i="4"/>
  <c r="GF18" i="4"/>
  <c r="GG18" i="4"/>
  <c r="GH18" i="4"/>
  <c r="GI18" i="4"/>
  <c r="GJ18" i="4"/>
  <c r="GK18" i="4"/>
  <c r="GL18" i="4"/>
  <c r="GM18" i="4"/>
  <c r="GN18" i="4"/>
  <c r="GO18" i="4"/>
  <c r="GP18" i="4"/>
  <c r="GQ18" i="4"/>
  <c r="GR18" i="4"/>
  <c r="GS18" i="4"/>
  <c r="GT18" i="4"/>
  <c r="GU18" i="4"/>
  <c r="GV18" i="4"/>
  <c r="GW18" i="4"/>
  <c r="GX18" i="4"/>
  <c r="GY18" i="4"/>
  <c r="GZ18" i="4"/>
  <c r="HA18" i="4"/>
  <c r="HB18" i="4"/>
  <c r="HC18" i="4"/>
  <c r="HD18" i="4"/>
  <c r="HE18" i="4"/>
  <c r="HF18" i="4"/>
  <c r="HG18" i="4"/>
  <c r="HH18" i="4"/>
  <c r="HI18" i="4"/>
  <c r="HJ18" i="4"/>
  <c r="HK18" i="4"/>
  <c r="HL18" i="4"/>
  <c r="HM18" i="4"/>
  <c r="HN18" i="4"/>
  <c r="HO18" i="4"/>
  <c r="HP18" i="4"/>
  <c r="HQ18" i="4"/>
  <c r="HR18" i="4"/>
  <c r="HS18" i="4"/>
  <c r="HT18" i="4"/>
  <c r="HU18" i="4"/>
  <c r="HV18" i="4"/>
  <c r="HW18" i="4"/>
  <c r="HX18" i="4"/>
  <c r="HY18" i="4"/>
  <c r="HZ18" i="4"/>
  <c r="IA18" i="4"/>
  <c r="IB18" i="4"/>
  <c r="IC18" i="4"/>
  <c r="ID18" i="4"/>
  <c r="IE18" i="4"/>
  <c r="IF18" i="4"/>
  <c r="IG18" i="4"/>
  <c r="IH18" i="4"/>
  <c r="II18" i="4"/>
  <c r="IJ18" i="4"/>
  <c r="IK18" i="4"/>
  <c r="IL18" i="4"/>
  <c r="IM18" i="4"/>
  <c r="IN18" i="4"/>
  <c r="IO18" i="4"/>
  <c r="IP18" i="4"/>
  <c r="IQ18" i="4"/>
  <c r="IR18" i="4"/>
  <c r="IS18" i="4"/>
  <c r="IT18" i="4"/>
  <c r="IU18" i="4"/>
  <c r="IV18" i="4"/>
  <c r="IW18" i="4"/>
  <c r="IX18" i="4"/>
  <c r="IY18" i="4"/>
  <c r="IZ18" i="4"/>
  <c r="JA18" i="4"/>
  <c r="JB18" i="4"/>
  <c r="JC18" i="4"/>
  <c r="JD18" i="4"/>
  <c r="JE18" i="4"/>
  <c r="JF18" i="4"/>
  <c r="JG18" i="4"/>
  <c r="JH18" i="4"/>
  <c r="JI18" i="4"/>
  <c r="JJ18" i="4"/>
  <c r="JK18" i="4"/>
  <c r="JL18" i="4"/>
  <c r="JM18" i="4"/>
  <c r="JN18" i="4"/>
  <c r="JO18" i="4"/>
  <c r="JP18" i="4"/>
  <c r="JQ18" i="4"/>
  <c r="JR18" i="4"/>
  <c r="JS18" i="4"/>
  <c r="JT18" i="4"/>
  <c r="JU18" i="4"/>
  <c r="JV18" i="4"/>
  <c r="JW18" i="4"/>
  <c r="JX18" i="4"/>
  <c r="JY18" i="4"/>
  <c r="JZ18" i="4"/>
  <c r="KA18" i="4"/>
  <c r="KB18" i="4"/>
  <c r="KC18" i="4"/>
  <c r="KD18" i="4"/>
  <c r="KE18" i="4"/>
  <c r="KF18" i="4"/>
  <c r="KG18" i="4"/>
  <c r="KH18" i="4"/>
  <c r="KI18" i="4"/>
  <c r="KJ18" i="4"/>
  <c r="KK18" i="4"/>
  <c r="KL18" i="4"/>
  <c r="KM18" i="4"/>
  <c r="KN18" i="4"/>
  <c r="KO18" i="4"/>
  <c r="KP18" i="4"/>
  <c r="KQ18" i="4"/>
  <c r="KR18" i="4"/>
  <c r="KS18" i="4"/>
  <c r="KT18" i="4"/>
  <c r="KU18" i="4"/>
  <c r="KV18" i="4"/>
  <c r="KW18" i="4"/>
  <c r="KX18" i="4"/>
  <c r="A19" i="4"/>
  <c r="B19" i="4"/>
  <c r="C19" i="4"/>
  <c r="D19" i="4"/>
  <c r="E19" i="4"/>
  <c r="F19" i="4" a="1"/>
  <c r="F19" i="4" s="1"/>
  <c r="G19" i="4" a="1"/>
  <c r="G19" i="4" s="1"/>
  <c r="H19" i="4" a="1"/>
  <c r="H19" i="4"/>
  <c r="I19" i="4" a="1"/>
  <c r="I19" i="4" s="1"/>
  <c r="J19" i="4" a="1"/>
  <c r="J19" i="4" s="1"/>
  <c r="K19" i="4" a="1"/>
  <c r="K19" i="4" s="1"/>
  <c r="L19" i="4" a="1"/>
  <c r="L19" i="4"/>
  <c r="M19" i="4" a="1"/>
  <c r="M19" i="4" s="1"/>
  <c r="N19" i="4" a="1"/>
  <c r="N19" i="4"/>
  <c r="O19" i="4" a="1"/>
  <c r="O19" i="4" s="1"/>
  <c r="P19" i="4" a="1"/>
  <c r="P19" i="4"/>
  <c r="Q19" i="4" a="1"/>
  <c r="Q19" i="4" s="1"/>
  <c r="R19" i="4" a="1"/>
  <c r="R19" i="4" s="1"/>
  <c r="S19" i="4" a="1"/>
  <c r="S19" i="4" s="1"/>
  <c r="T19" i="4" a="1"/>
  <c r="T19" i="4"/>
  <c r="U19" i="4" a="1"/>
  <c r="U19" i="4" s="1"/>
  <c r="V19" i="4" a="1"/>
  <c r="V19" i="4" s="1"/>
  <c r="W19" i="4" a="1"/>
  <c r="W19" i="4" s="1"/>
  <c r="X19" i="4" a="1"/>
  <c r="X19" i="4"/>
  <c r="Y19" i="4" a="1"/>
  <c r="Y19" i="4" s="1"/>
  <c r="Z19" i="4" a="1"/>
  <c r="Z19" i="4" s="1"/>
  <c r="AA19" i="4" a="1"/>
  <c r="AA19" i="4" s="1"/>
  <c r="AB19" i="4" a="1"/>
  <c r="AB19" i="4"/>
  <c r="AC19" i="4"/>
  <c r="AD19" i="4"/>
  <c r="AE19" i="4"/>
  <c r="AF19" i="4"/>
  <c r="AG19" i="4"/>
  <c r="AH19" i="4"/>
  <c r="AI19" i="4"/>
  <c r="AJ19" i="4"/>
  <c r="AK19" i="4"/>
  <c r="AL19" i="4"/>
  <c r="AM19" i="4"/>
  <c r="AN19" i="4"/>
  <c r="AO19" i="4"/>
  <c r="AP19" i="4"/>
  <c r="AQ19" i="4"/>
  <c r="AR19" i="4"/>
  <c r="AS19" i="4"/>
  <c r="AT19" i="4"/>
  <c r="AU19" i="4"/>
  <c r="AV19" i="4"/>
  <c r="AW19" i="4"/>
  <c r="AX19" i="4"/>
  <c r="AY19" i="4"/>
  <c r="AZ19" i="4"/>
  <c r="BA19" i="4"/>
  <c r="BB19" i="4"/>
  <c r="BC19" i="4"/>
  <c r="BD19" i="4"/>
  <c r="BE19" i="4"/>
  <c r="BF19" i="4"/>
  <c r="BG19" i="4"/>
  <c r="BH19" i="4"/>
  <c r="BI19" i="4"/>
  <c r="BJ19" i="4"/>
  <c r="BK19" i="4"/>
  <c r="BL19" i="4"/>
  <c r="BM19" i="4"/>
  <c r="BN19" i="4"/>
  <c r="BO19" i="4"/>
  <c r="BP19" i="4"/>
  <c r="BQ19" i="4"/>
  <c r="BR19" i="4"/>
  <c r="BS19" i="4"/>
  <c r="BT19" i="4"/>
  <c r="BU19" i="4"/>
  <c r="BV19" i="4"/>
  <c r="BW19" i="4"/>
  <c r="BX19" i="4"/>
  <c r="BY19" i="4"/>
  <c r="BZ19" i="4"/>
  <c r="CA19" i="4"/>
  <c r="CB19" i="4"/>
  <c r="CC19" i="4"/>
  <c r="CD19" i="4"/>
  <c r="CE19" i="4"/>
  <c r="CF19" i="4"/>
  <c r="CG19" i="4"/>
  <c r="CH19" i="4"/>
  <c r="CI19" i="4"/>
  <c r="CJ19" i="4"/>
  <c r="CK19" i="4"/>
  <c r="CL19" i="4"/>
  <c r="CM19" i="4"/>
  <c r="CN19" i="4"/>
  <c r="CO19" i="4"/>
  <c r="CP19" i="4"/>
  <c r="CQ19" i="4"/>
  <c r="CR19" i="4"/>
  <c r="CS19" i="4"/>
  <c r="CT19" i="4"/>
  <c r="CU19" i="4"/>
  <c r="CV19" i="4"/>
  <c r="CW19" i="4"/>
  <c r="CX19" i="4"/>
  <c r="CY19" i="4"/>
  <c r="CZ19" i="4"/>
  <c r="DA19" i="4"/>
  <c r="DB19" i="4"/>
  <c r="DC19" i="4"/>
  <c r="DD19" i="4"/>
  <c r="DE19" i="4"/>
  <c r="DF19" i="4"/>
  <c r="DG19" i="4"/>
  <c r="DH19" i="4"/>
  <c r="DI19" i="4"/>
  <c r="DJ19" i="4"/>
  <c r="DK19" i="4"/>
  <c r="DL19" i="4"/>
  <c r="DM19" i="4"/>
  <c r="DN19" i="4"/>
  <c r="DO19" i="4"/>
  <c r="DP19" i="4"/>
  <c r="DQ19" i="4"/>
  <c r="DR19" i="4"/>
  <c r="DS19" i="4"/>
  <c r="DT19" i="4"/>
  <c r="DU19" i="4"/>
  <c r="DV19" i="4"/>
  <c r="DW19" i="4"/>
  <c r="DX19" i="4"/>
  <c r="DY19" i="4"/>
  <c r="DZ19" i="4"/>
  <c r="EA19" i="4"/>
  <c r="EB19" i="4"/>
  <c r="EC19" i="4"/>
  <c r="ED19" i="4"/>
  <c r="EE19" i="4"/>
  <c r="EF19" i="4"/>
  <c r="EG19" i="4"/>
  <c r="EH19" i="4"/>
  <c r="EI19" i="4"/>
  <c r="EJ19" i="4"/>
  <c r="EK19" i="4"/>
  <c r="EL19" i="4"/>
  <c r="EM19" i="4"/>
  <c r="EN19" i="4"/>
  <c r="EO19" i="4"/>
  <c r="EP19" i="4"/>
  <c r="EQ19" i="4"/>
  <c r="ER19" i="4"/>
  <c r="ES19" i="4"/>
  <c r="ET19" i="4"/>
  <c r="EU19" i="4"/>
  <c r="EV19" i="4"/>
  <c r="EW19" i="4"/>
  <c r="EX19" i="4"/>
  <c r="EY19" i="4"/>
  <c r="EZ19" i="4"/>
  <c r="FA19" i="4"/>
  <c r="FB19" i="4"/>
  <c r="FC19" i="4"/>
  <c r="FD19" i="4"/>
  <c r="FE19" i="4"/>
  <c r="FF19" i="4"/>
  <c r="FG19" i="4"/>
  <c r="FH19" i="4"/>
  <c r="FI19" i="4"/>
  <c r="FJ19" i="4"/>
  <c r="FK19" i="4"/>
  <c r="FL19" i="4"/>
  <c r="FM19" i="4"/>
  <c r="FN19" i="4"/>
  <c r="FO19" i="4"/>
  <c r="FP19" i="4"/>
  <c r="FQ19" i="4"/>
  <c r="FR19" i="4"/>
  <c r="FS19" i="4"/>
  <c r="FT19" i="4"/>
  <c r="FU19" i="4"/>
  <c r="FV19" i="4"/>
  <c r="FW19" i="4"/>
  <c r="FX19" i="4"/>
  <c r="FY19" i="4"/>
  <c r="FZ19" i="4"/>
  <c r="GA19" i="4"/>
  <c r="GB19" i="4"/>
  <c r="GC19" i="4"/>
  <c r="GD19" i="4"/>
  <c r="GE19" i="4"/>
  <c r="GF19" i="4"/>
  <c r="GG19" i="4"/>
  <c r="GH19" i="4"/>
  <c r="GI19" i="4"/>
  <c r="GJ19" i="4"/>
  <c r="GK19" i="4"/>
  <c r="GL19" i="4"/>
  <c r="GM19" i="4"/>
  <c r="GN19" i="4"/>
  <c r="GO19" i="4"/>
  <c r="GP19" i="4"/>
  <c r="GQ19" i="4"/>
  <c r="GR19" i="4"/>
  <c r="GS19" i="4"/>
  <c r="GT19" i="4"/>
  <c r="GU19" i="4"/>
  <c r="GV19" i="4"/>
  <c r="GW19" i="4"/>
  <c r="GX19" i="4"/>
  <c r="GY19" i="4"/>
  <c r="GZ19" i="4"/>
  <c r="HA19" i="4"/>
  <c r="HB19" i="4"/>
  <c r="HC19" i="4"/>
  <c r="HD19" i="4"/>
  <c r="HE19" i="4"/>
  <c r="HF19" i="4"/>
  <c r="HG19" i="4"/>
  <c r="HH19" i="4"/>
  <c r="HI19" i="4"/>
  <c r="HJ19" i="4"/>
  <c r="HK19" i="4"/>
  <c r="HL19" i="4"/>
  <c r="HM19" i="4"/>
  <c r="HN19" i="4"/>
  <c r="HO19" i="4"/>
  <c r="HP19" i="4"/>
  <c r="HQ19" i="4"/>
  <c r="HR19" i="4"/>
  <c r="HS19" i="4"/>
  <c r="HT19" i="4"/>
  <c r="HU19" i="4"/>
  <c r="HV19" i="4"/>
  <c r="HW19" i="4"/>
  <c r="HX19" i="4"/>
  <c r="HY19" i="4"/>
  <c r="HZ19" i="4"/>
  <c r="IA19" i="4"/>
  <c r="IB19" i="4"/>
  <c r="IC19" i="4"/>
  <c r="ID19" i="4"/>
  <c r="IE19" i="4"/>
  <c r="IF19" i="4"/>
  <c r="IG19" i="4"/>
  <c r="IH19" i="4"/>
  <c r="II19" i="4"/>
  <c r="IJ19" i="4"/>
  <c r="IK19" i="4"/>
  <c r="IL19" i="4"/>
  <c r="IM19" i="4"/>
  <c r="IN19" i="4"/>
  <c r="IO19" i="4"/>
  <c r="IP19" i="4"/>
  <c r="IQ19" i="4"/>
  <c r="IR19" i="4"/>
  <c r="IS19" i="4"/>
  <c r="IT19" i="4"/>
  <c r="IU19" i="4"/>
  <c r="IV19" i="4"/>
  <c r="IW19" i="4"/>
  <c r="IX19" i="4"/>
  <c r="IY19" i="4"/>
  <c r="IZ19" i="4"/>
  <c r="JA19" i="4"/>
  <c r="JB19" i="4"/>
  <c r="JC19" i="4"/>
  <c r="JD19" i="4"/>
  <c r="JE19" i="4"/>
  <c r="JF19" i="4"/>
  <c r="JG19" i="4"/>
  <c r="JH19" i="4"/>
  <c r="JI19" i="4"/>
  <c r="JJ19" i="4"/>
  <c r="JK19" i="4"/>
  <c r="JL19" i="4"/>
  <c r="JM19" i="4"/>
  <c r="JN19" i="4"/>
  <c r="JO19" i="4"/>
  <c r="JP19" i="4"/>
  <c r="JQ19" i="4"/>
  <c r="JR19" i="4"/>
  <c r="JS19" i="4"/>
  <c r="JT19" i="4"/>
  <c r="JU19" i="4"/>
  <c r="JV19" i="4"/>
  <c r="JW19" i="4"/>
  <c r="JX19" i="4"/>
  <c r="JY19" i="4"/>
  <c r="JZ19" i="4"/>
  <c r="KA19" i="4"/>
  <c r="KB19" i="4"/>
  <c r="KC19" i="4"/>
  <c r="KD19" i="4"/>
  <c r="KE19" i="4"/>
  <c r="KF19" i="4"/>
  <c r="KG19" i="4"/>
  <c r="KH19" i="4"/>
  <c r="KI19" i="4"/>
  <c r="KJ19" i="4"/>
  <c r="KK19" i="4"/>
  <c r="KL19" i="4"/>
  <c r="KM19" i="4"/>
  <c r="KN19" i="4"/>
  <c r="KO19" i="4"/>
  <c r="KP19" i="4"/>
  <c r="KQ19" i="4"/>
  <c r="KR19" i="4"/>
  <c r="KS19" i="4"/>
  <c r="KT19" i="4"/>
  <c r="KU19" i="4"/>
  <c r="KV19" i="4"/>
  <c r="KW19" i="4"/>
  <c r="KX19" i="4"/>
  <c r="A20" i="4"/>
  <c r="B20" i="4"/>
  <c r="C20" i="4"/>
  <c r="D20" i="4"/>
  <c r="E20" i="4"/>
  <c r="F20" i="4" a="1"/>
  <c r="F20" i="4"/>
  <c r="G20" i="4" a="1"/>
  <c r="G20" i="4"/>
  <c r="H20" i="4" a="1"/>
  <c r="H20" i="4" s="1"/>
  <c r="I20" i="4" a="1"/>
  <c r="I20" i="4"/>
  <c r="J20" i="4" a="1"/>
  <c r="J20" i="4"/>
  <c r="K20" i="4" a="1"/>
  <c r="K20" i="4" s="1"/>
  <c r="L20" i="4" a="1"/>
  <c r="L20" i="4" s="1"/>
  <c r="M20" i="4" a="1"/>
  <c r="M20" i="4" s="1"/>
  <c r="N20" i="4" a="1"/>
  <c r="N20" i="4"/>
  <c r="O20" i="4" a="1"/>
  <c r="O20" i="4" s="1"/>
  <c r="P20" i="4" a="1"/>
  <c r="P20" i="4" s="1"/>
  <c r="Q20" i="4" a="1"/>
  <c r="Q20" i="4" s="1"/>
  <c r="R20" i="4" a="1"/>
  <c r="R20" i="4"/>
  <c r="S20" i="4" a="1"/>
  <c r="S20" i="4"/>
  <c r="T20" i="4" a="1"/>
  <c r="T20" i="4" s="1"/>
  <c r="U20" i="4" a="1"/>
  <c r="U20" i="4" s="1"/>
  <c r="V20" i="4" a="1"/>
  <c r="V20" i="4"/>
  <c r="W20" i="4" a="1"/>
  <c r="W20" i="4"/>
  <c r="X20" i="4" a="1"/>
  <c r="X20" i="4" s="1"/>
  <c r="Y20" i="4" a="1"/>
  <c r="Y20" i="4" s="1"/>
  <c r="Z20" i="4" a="1"/>
  <c r="Z20" i="4"/>
  <c r="AA20" i="4" a="1"/>
  <c r="AA20" i="4" s="1"/>
  <c r="AB20" i="4" a="1"/>
  <c r="AB20" i="4" s="1"/>
  <c r="AC20" i="4"/>
  <c r="AD20" i="4"/>
  <c r="AE20" i="4"/>
  <c r="AF20" i="4"/>
  <c r="AG20" i="4"/>
  <c r="AH20" i="4"/>
  <c r="AI20" i="4"/>
  <c r="AJ20" i="4"/>
  <c r="AK20" i="4"/>
  <c r="AL20" i="4"/>
  <c r="AM20" i="4"/>
  <c r="AN20" i="4"/>
  <c r="AO20" i="4"/>
  <c r="AP20" i="4"/>
  <c r="AQ20" i="4"/>
  <c r="AR20" i="4"/>
  <c r="AS20" i="4"/>
  <c r="AT20" i="4"/>
  <c r="AU20" i="4"/>
  <c r="AV20" i="4"/>
  <c r="AW20" i="4"/>
  <c r="AX20" i="4"/>
  <c r="AY20" i="4"/>
  <c r="AZ20" i="4"/>
  <c r="BA20" i="4"/>
  <c r="BB20" i="4"/>
  <c r="BC20" i="4"/>
  <c r="BD20" i="4"/>
  <c r="BE20" i="4"/>
  <c r="BF20" i="4"/>
  <c r="BG20" i="4"/>
  <c r="BH20" i="4"/>
  <c r="BI20" i="4"/>
  <c r="BJ20" i="4"/>
  <c r="BK20" i="4"/>
  <c r="BL20" i="4"/>
  <c r="BM20" i="4"/>
  <c r="BN20" i="4"/>
  <c r="BO20" i="4"/>
  <c r="BP20" i="4"/>
  <c r="BQ20" i="4"/>
  <c r="BR20" i="4"/>
  <c r="BS20" i="4"/>
  <c r="BT20" i="4"/>
  <c r="BU20" i="4"/>
  <c r="BV20" i="4"/>
  <c r="BW20" i="4"/>
  <c r="BX20" i="4"/>
  <c r="BY20" i="4"/>
  <c r="BZ20" i="4"/>
  <c r="CA20" i="4"/>
  <c r="CB20" i="4"/>
  <c r="CC20" i="4"/>
  <c r="CD20" i="4"/>
  <c r="CE20" i="4"/>
  <c r="CF20" i="4"/>
  <c r="CG20" i="4"/>
  <c r="CH20" i="4"/>
  <c r="CI20" i="4"/>
  <c r="CJ20" i="4"/>
  <c r="CK20" i="4"/>
  <c r="CL20" i="4"/>
  <c r="CM20" i="4"/>
  <c r="CN20" i="4"/>
  <c r="CO20" i="4"/>
  <c r="CP20" i="4"/>
  <c r="CQ20" i="4"/>
  <c r="CR20" i="4"/>
  <c r="CS20" i="4"/>
  <c r="CT20" i="4"/>
  <c r="CU20" i="4"/>
  <c r="CV20" i="4"/>
  <c r="CW20" i="4"/>
  <c r="CX20" i="4"/>
  <c r="CY20" i="4"/>
  <c r="CZ20" i="4"/>
  <c r="DA20" i="4"/>
  <c r="DB20" i="4"/>
  <c r="DC20" i="4"/>
  <c r="DD20" i="4"/>
  <c r="DE20" i="4"/>
  <c r="DF20" i="4"/>
  <c r="DG20" i="4"/>
  <c r="DH20" i="4"/>
  <c r="DI20" i="4"/>
  <c r="DJ20" i="4"/>
  <c r="DK20" i="4"/>
  <c r="DL20" i="4"/>
  <c r="DM20" i="4"/>
  <c r="DN20" i="4"/>
  <c r="DO20" i="4"/>
  <c r="DP20" i="4"/>
  <c r="DQ20" i="4"/>
  <c r="DR20" i="4"/>
  <c r="DS20" i="4"/>
  <c r="DT20" i="4"/>
  <c r="DU20" i="4"/>
  <c r="DV20" i="4"/>
  <c r="DW20" i="4"/>
  <c r="DX20" i="4"/>
  <c r="DY20" i="4"/>
  <c r="DZ20" i="4"/>
  <c r="EA20" i="4"/>
  <c r="EB20" i="4"/>
  <c r="EC20" i="4"/>
  <c r="ED20" i="4"/>
  <c r="EE20" i="4"/>
  <c r="EF20" i="4"/>
  <c r="EG20" i="4"/>
  <c r="EH20" i="4"/>
  <c r="EI20" i="4"/>
  <c r="EJ20" i="4"/>
  <c r="EK20" i="4"/>
  <c r="EL20" i="4"/>
  <c r="EM20" i="4"/>
  <c r="EN20" i="4"/>
  <c r="EO20" i="4"/>
  <c r="EP20" i="4"/>
  <c r="EQ20" i="4"/>
  <c r="ER20" i="4"/>
  <c r="ES20" i="4"/>
  <c r="ET20" i="4"/>
  <c r="EU20" i="4"/>
  <c r="EV20" i="4"/>
  <c r="EW20" i="4"/>
  <c r="EX20" i="4"/>
  <c r="EY20" i="4"/>
  <c r="EZ20" i="4"/>
  <c r="FA20" i="4"/>
  <c r="FB20" i="4"/>
  <c r="FC20" i="4"/>
  <c r="FD20" i="4"/>
  <c r="FE20" i="4"/>
  <c r="FF20" i="4"/>
  <c r="FG20" i="4"/>
  <c r="FH20" i="4"/>
  <c r="FI20" i="4"/>
  <c r="FJ20" i="4"/>
  <c r="FK20" i="4"/>
  <c r="FL20" i="4"/>
  <c r="FM20" i="4"/>
  <c r="FN20" i="4"/>
  <c r="FO20" i="4"/>
  <c r="FP20" i="4"/>
  <c r="FQ20" i="4"/>
  <c r="FR20" i="4"/>
  <c r="FS20" i="4"/>
  <c r="FT20" i="4"/>
  <c r="FU20" i="4"/>
  <c r="FV20" i="4"/>
  <c r="FW20" i="4"/>
  <c r="FX20" i="4"/>
  <c r="FY20" i="4"/>
  <c r="FZ20" i="4"/>
  <c r="GA20" i="4"/>
  <c r="GB20" i="4"/>
  <c r="GC20" i="4"/>
  <c r="GD20" i="4"/>
  <c r="GE20" i="4"/>
  <c r="GF20" i="4"/>
  <c r="GG20" i="4"/>
  <c r="GH20" i="4"/>
  <c r="GI20" i="4"/>
  <c r="GJ20" i="4"/>
  <c r="GK20" i="4"/>
  <c r="GL20" i="4"/>
  <c r="GM20" i="4"/>
  <c r="GN20" i="4"/>
  <c r="GO20" i="4"/>
  <c r="GP20" i="4"/>
  <c r="GQ20" i="4"/>
  <c r="GR20" i="4"/>
  <c r="GS20" i="4"/>
  <c r="GT20" i="4"/>
  <c r="GU20" i="4"/>
  <c r="GV20" i="4"/>
  <c r="GW20" i="4"/>
  <c r="GX20" i="4"/>
  <c r="GY20" i="4"/>
  <c r="GZ20" i="4"/>
  <c r="HA20" i="4"/>
  <c r="HB20" i="4"/>
  <c r="HC20" i="4"/>
  <c r="HD20" i="4"/>
  <c r="HE20" i="4"/>
  <c r="HF20" i="4"/>
  <c r="HG20" i="4"/>
  <c r="HH20" i="4"/>
  <c r="HI20" i="4"/>
  <c r="HJ20" i="4"/>
  <c r="HK20" i="4"/>
  <c r="HL20" i="4"/>
  <c r="HM20" i="4"/>
  <c r="HN20" i="4"/>
  <c r="HO20" i="4"/>
  <c r="HP20" i="4"/>
  <c r="HQ20" i="4"/>
  <c r="HR20" i="4"/>
  <c r="HS20" i="4"/>
  <c r="HT20" i="4"/>
  <c r="HU20" i="4"/>
  <c r="HV20" i="4"/>
  <c r="HW20" i="4"/>
  <c r="HX20" i="4"/>
  <c r="HY20" i="4"/>
  <c r="HZ20" i="4"/>
  <c r="IA20" i="4"/>
  <c r="IB20" i="4"/>
  <c r="IC20" i="4"/>
  <c r="ID20" i="4"/>
  <c r="IE20" i="4"/>
  <c r="IF20" i="4"/>
  <c r="IG20" i="4"/>
  <c r="IH20" i="4"/>
  <c r="II20" i="4"/>
  <c r="IJ20" i="4"/>
  <c r="IK20" i="4"/>
  <c r="IL20" i="4"/>
  <c r="IM20" i="4"/>
  <c r="IN20" i="4"/>
  <c r="IO20" i="4"/>
  <c r="IP20" i="4"/>
  <c r="IQ20" i="4"/>
  <c r="IR20" i="4"/>
  <c r="IS20" i="4"/>
  <c r="IT20" i="4"/>
  <c r="IU20" i="4"/>
  <c r="IV20" i="4"/>
  <c r="IW20" i="4"/>
  <c r="IX20" i="4"/>
  <c r="IY20" i="4"/>
  <c r="IZ20" i="4"/>
  <c r="JA20" i="4"/>
  <c r="JB20" i="4"/>
  <c r="JC20" i="4"/>
  <c r="JD20" i="4"/>
  <c r="JE20" i="4"/>
  <c r="JF20" i="4"/>
  <c r="JG20" i="4"/>
  <c r="JH20" i="4"/>
  <c r="JI20" i="4"/>
  <c r="JJ20" i="4"/>
  <c r="JK20" i="4"/>
  <c r="JL20" i="4"/>
  <c r="JM20" i="4"/>
  <c r="JN20" i="4"/>
  <c r="JO20" i="4"/>
  <c r="JP20" i="4"/>
  <c r="JQ20" i="4"/>
  <c r="JR20" i="4"/>
  <c r="JS20" i="4"/>
  <c r="JT20" i="4"/>
  <c r="JU20" i="4"/>
  <c r="JV20" i="4"/>
  <c r="JW20" i="4"/>
  <c r="JX20" i="4"/>
  <c r="JY20" i="4"/>
  <c r="JZ20" i="4"/>
  <c r="KA20" i="4"/>
  <c r="KB20" i="4"/>
  <c r="KC20" i="4"/>
  <c r="KD20" i="4"/>
  <c r="KE20" i="4"/>
  <c r="KF20" i="4"/>
  <c r="KG20" i="4"/>
  <c r="KH20" i="4"/>
  <c r="KI20" i="4"/>
  <c r="KJ20" i="4"/>
  <c r="KK20" i="4"/>
  <c r="KL20" i="4"/>
  <c r="KM20" i="4"/>
  <c r="KN20" i="4"/>
  <c r="KO20" i="4"/>
  <c r="KP20" i="4"/>
  <c r="KQ20" i="4"/>
  <c r="KR20" i="4"/>
  <c r="KS20" i="4"/>
  <c r="KT20" i="4"/>
  <c r="KU20" i="4"/>
  <c r="KV20" i="4"/>
  <c r="KW20" i="4"/>
  <c r="KX20" i="4"/>
  <c r="A21" i="4"/>
  <c r="B21" i="4"/>
  <c r="C21" i="4"/>
  <c r="D21" i="4"/>
  <c r="E21" i="4"/>
  <c r="F21" i="4" a="1"/>
  <c r="F21" i="4" s="1"/>
  <c r="G21" i="4" a="1"/>
  <c r="G21" i="4"/>
  <c r="H21" i="4" a="1"/>
  <c r="H21" i="4"/>
  <c r="I21" i="4" a="1"/>
  <c r="I21" i="4" s="1"/>
  <c r="J21" i="4" a="1"/>
  <c r="J21" i="4" s="1"/>
  <c r="K21" i="4" a="1"/>
  <c r="K21" i="4"/>
  <c r="L21" i="4" a="1"/>
  <c r="L21" i="4"/>
  <c r="M21" i="4" a="1"/>
  <c r="M21" i="4" s="1"/>
  <c r="N21" i="4" a="1"/>
  <c r="N21" i="4" s="1"/>
  <c r="O21" i="4" a="1"/>
  <c r="O21" i="4"/>
  <c r="P21" i="4" a="1"/>
  <c r="P21" i="4" s="1"/>
  <c r="Q21" i="4" a="1"/>
  <c r="Q21" i="4"/>
  <c r="R21" i="4" a="1"/>
  <c r="R21" i="4" s="1"/>
  <c r="S21" i="4" a="1"/>
  <c r="S21" i="4"/>
  <c r="T21" i="4" a="1"/>
  <c r="T21" i="4"/>
  <c r="U21" i="4" a="1"/>
  <c r="U21" i="4"/>
  <c r="V21" i="4" a="1"/>
  <c r="V21" i="4" s="1"/>
  <c r="W21" i="4" a="1"/>
  <c r="W21" i="4"/>
  <c r="X21" i="4" a="1"/>
  <c r="X21" i="4"/>
  <c r="Y21" i="4" a="1"/>
  <c r="Y21" i="4" s="1"/>
  <c r="Z21" i="4" a="1"/>
  <c r="Z21" i="4" s="1"/>
  <c r="AA21" i="4" a="1"/>
  <c r="AA21" i="4"/>
  <c r="AB21" i="4" a="1"/>
  <c r="AB21" i="4" s="1"/>
  <c r="AC21" i="4"/>
  <c r="AD21" i="4"/>
  <c r="AE21" i="4"/>
  <c r="AF21" i="4"/>
  <c r="AG21" i="4"/>
  <c r="AH21" i="4"/>
  <c r="AI21" i="4"/>
  <c r="AJ21" i="4"/>
  <c r="AK21" i="4"/>
  <c r="AL21" i="4"/>
  <c r="AM21" i="4"/>
  <c r="AN21" i="4"/>
  <c r="AO21" i="4"/>
  <c r="AP21" i="4"/>
  <c r="AQ21" i="4"/>
  <c r="AR21" i="4"/>
  <c r="AS21" i="4"/>
  <c r="AT21" i="4"/>
  <c r="AU21" i="4"/>
  <c r="AV21" i="4"/>
  <c r="AW21" i="4"/>
  <c r="AX21" i="4"/>
  <c r="AY21" i="4"/>
  <c r="AZ21" i="4"/>
  <c r="BA21" i="4"/>
  <c r="BB21" i="4"/>
  <c r="BC21" i="4"/>
  <c r="BD21" i="4"/>
  <c r="BE21" i="4"/>
  <c r="BF21" i="4"/>
  <c r="BG21" i="4"/>
  <c r="BH21" i="4"/>
  <c r="BI21" i="4"/>
  <c r="BJ21" i="4"/>
  <c r="BK21" i="4"/>
  <c r="BL21" i="4"/>
  <c r="BM21" i="4"/>
  <c r="BN21" i="4"/>
  <c r="BO21" i="4"/>
  <c r="BP21" i="4"/>
  <c r="BQ21" i="4"/>
  <c r="BR21" i="4"/>
  <c r="BS21" i="4"/>
  <c r="BT21" i="4"/>
  <c r="BU21" i="4"/>
  <c r="BV21" i="4"/>
  <c r="BW21" i="4"/>
  <c r="BX21" i="4"/>
  <c r="BY21" i="4"/>
  <c r="BZ21" i="4"/>
  <c r="CA21" i="4"/>
  <c r="CB21" i="4"/>
  <c r="CC21" i="4"/>
  <c r="CD21" i="4"/>
  <c r="CE21" i="4"/>
  <c r="CF21" i="4"/>
  <c r="CG21" i="4"/>
  <c r="CH21" i="4"/>
  <c r="CI21" i="4"/>
  <c r="CJ21" i="4"/>
  <c r="CK21" i="4"/>
  <c r="CL21" i="4"/>
  <c r="CM21" i="4"/>
  <c r="CN21" i="4"/>
  <c r="CO21" i="4"/>
  <c r="CP21" i="4"/>
  <c r="CQ21" i="4"/>
  <c r="CR21" i="4"/>
  <c r="CS21" i="4"/>
  <c r="CT21" i="4"/>
  <c r="CU21" i="4"/>
  <c r="CV21" i="4"/>
  <c r="CW21" i="4"/>
  <c r="CX21" i="4"/>
  <c r="CY21" i="4"/>
  <c r="CZ21" i="4"/>
  <c r="DA21" i="4"/>
  <c r="DB21" i="4"/>
  <c r="DC21" i="4"/>
  <c r="DD21" i="4"/>
  <c r="DE21" i="4"/>
  <c r="DF21" i="4"/>
  <c r="DG21" i="4"/>
  <c r="DH21" i="4"/>
  <c r="DI21" i="4"/>
  <c r="DJ21" i="4"/>
  <c r="DK21" i="4"/>
  <c r="DL21" i="4"/>
  <c r="DM21" i="4"/>
  <c r="DN21" i="4"/>
  <c r="DO21" i="4"/>
  <c r="DP21" i="4"/>
  <c r="DQ21" i="4"/>
  <c r="DR21" i="4"/>
  <c r="DS21" i="4"/>
  <c r="DT21" i="4"/>
  <c r="DU21" i="4"/>
  <c r="DV21" i="4"/>
  <c r="DW21" i="4"/>
  <c r="DX21" i="4"/>
  <c r="DY21" i="4"/>
  <c r="DZ21" i="4"/>
  <c r="EA21" i="4"/>
  <c r="EB21" i="4"/>
  <c r="EC21" i="4"/>
  <c r="ED21" i="4"/>
  <c r="EE21" i="4"/>
  <c r="EF21" i="4"/>
  <c r="EG21" i="4"/>
  <c r="EH21" i="4"/>
  <c r="EI21" i="4"/>
  <c r="EJ21" i="4"/>
  <c r="EK21" i="4"/>
  <c r="EL21" i="4"/>
  <c r="EM21" i="4"/>
  <c r="EN21" i="4"/>
  <c r="EO21" i="4"/>
  <c r="EP21" i="4"/>
  <c r="EQ21" i="4"/>
  <c r="ER21" i="4"/>
  <c r="ES21" i="4"/>
  <c r="ET21" i="4"/>
  <c r="EU21" i="4"/>
  <c r="EV21" i="4"/>
  <c r="EW21" i="4"/>
  <c r="EX21" i="4"/>
  <c r="EY21" i="4"/>
  <c r="EZ21" i="4"/>
  <c r="FA21" i="4"/>
  <c r="FB21" i="4"/>
  <c r="FC21" i="4"/>
  <c r="FD21" i="4"/>
  <c r="FE21" i="4"/>
  <c r="FF21" i="4"/>
  <c r="FG21" i="4"/>
  <c r="FH21" i="4"/>
  <c r="FI21" i="4"/>
  <c r="FJ21" i="4"/>
  <c r="FK21" i="4"/>
  <c r="FL21" i="4"/>
  <c r="FM21" i="4"/>
  <c r="FN21" i="4"/>
  <c r="FO21" i="4"/>
  <c r="FP21" i="4"/>
  <c r="FQ21" i="4"/>
  <c r="FR21" i="4"/>
  <c r="FS21" i="4"/>
  <c r="FT21" i="4"/>
  <c r="FU21" i="4"/>
  <c r="FV21" i="4"/>
  <c r="FW21" i="4"/>
  <c r="FX21" i="4"/>
  <c r="FY21" i="4"/>
  <c r="FZ21" i="4"/>
  <c r="GA21" i="4"/>
  <c r="GB21" i="4"/>
  <c r="GC21" i="4"/>
  <c r="GD21" i="4"/>
  <c r="GE21" i="4"/>
  <c r="GF21" i="4"/>
  <c r="GG21" i="4"/>
  <c r="GH21" i="4"/>
  <c r="GI21" i="4"/>
  <c r="GJ21" i="4"/>
  <c r="GK21" i="4"/>
  <c r="GL21" i="4"/>
  <c r="GM21" i="4"/>
  <c r="GN21" i="4"/>
  <c r="GO21" i="4"/>
  <c r="GP21" i="4"/>
  <c r="GQ21" i="4"/>
  <c r="GR21" i="4"/>
  <c r="GS21" i="4"/>
  <c r="GT21" i="4"/>
  <c r="GU21" i="4"/>
  <c r="GV21" i="4"/>
  <c r="GW21" i="4"/>
  <c r="GX21" i="4"/>
  <c r="GY21" i="4"/>
  <c r="GZ21" i="4"/>
  <c r="HA21" i="4"/>
  <c r="HB21" i="4"/>
  <c r="HC21" i="4"/>
  <c r="HD21" i="4"/>
  <c r="HE21" i="4"/>
  <c r="HF21" i="4"/>
  <c r="HG21" i="4"/>
  <c r="HH21" i="4"/>
  <c r="HI21" i="4"/>
  <c r="HJ21" i="4"/>
  <c r="HK21" i="4"/>
  <c r="HL21" i="4"/>
  <c r="HM21" i="4"/>
  <c r="HN21" i="4"/>
  <c r="HO21" i="4"/>
  <c r="HP21" i="4"/>
  <c r="HQ21" i="4"/>
  <c r="HR21" i="4"/>
  <c r="HS21" i="4"/>
  <c r="HT21" i="4"/>
  <c r="HU21" i="4"/>
  <c r="HV21" i="4"/>
  <c r="HW21" i="4"/>
  <c r="HX21" i="4"/>
  <c r="HY21" i="4"/>
  <c r="HZ21" i="4"/>
  <c r="IA21" i="4"/>
  <c r="IB21" i="4"/>
  <c r="IC21" i="4"/>
  <c r="ID21" i="4"/>
  <c r="IE21" i="4"/>
  <c r="IF21" i="4"/>
  <c r="IG21" i="4"/>
  <c r="IH21" i="4"/>
  <c r="II21" i="4"/>
  <c r="IJ21" i="4"/>
  <c r="IK21" i="4"/>
  <c r="IL21" i="4"/>
  <c r="IM21" i="4"/>
  <c r="IN21" i="4"/>
  <c r="IO21" i="4"/>
  <c r="IP21" i="4"/>
  <c r="IQ21" i="4"/>
  <c r="IR21" i="4"/>
  <c r="IS21" i="4"/>
  <c r="IT21" i="4"/>
  <c r="IU21" i="4"/>
  <c r="IV21" i="4"/>
  <c r="IW21" i="4"/>
  <c r="IX21" i="4"/>
  <c r="IY21" i="4"/>
  <c r="IZ21" i="4"/>
  <c r="JA21" i="4"/>
  <c r="JB21" i="4"/>
  <c r="JC21" i="4"/>
  <c r="JD21" i="4"/>
  <c r="JE21" i="4"/>
  <c r="JF21" i="4"/>
  <c r="JG21" i="4"/>
  <c r="JH21" i="4"/>
  <c r="JI21" i="4"/>
  <c r="JJ21" i="4"/>
  <c r="JK21" i="4"/>
  <c r="JL21" i="4"/>
  <c r="JM21" i="4"/>
  <c r="JN21" i="4"/>
  <c r="JO21" i="4"/>
  <c r="JP21" i="4"/>
  <c r="JQ21" i="4"/>
  <c r="JR21" i="4"/>
  <c r="JS21" i="4"/>
  <c r="JT21" i="4"/>
  <c r="JU21" i="4"/>
  <c r="JV21" i="4"/>
  <c r="JW21" i="4"/>
  <c r="JX21" i="4"/>
  <c r="JY21" i="4"/>
  <c r="JZ21" i="4"/>
  <c r="KA21" i="4"/>
  <c r="KB21" i="4"/>
  <c r="KC21" i="4"/>
  <c r="KD21" i="4"/>
  <c r="KE21" i="4"/>
  <c r="KF21" i="4"/>
  <c r="KG21" i="4"/>
  <c r="KH21" i="4"/>
  <c r="KI21" i="4"/>
  <c r="KJ21" i="4"/>
  <c r="KK21" i="4"/>
  <c r="KL21" i="4"/>
  <c r="KM21" i="4"/>
  <c r="KN21" i="4"/>
  <c r="KO21" i="4"/>
  <c r="KP21" i="4"/>
  <c r="KQ21" i="4"/>
  <c r="KR21" i="4"/>
  <c r="KS21" i="4"/>
  <c r="KT21" i="4"/>
  <c r="KU21" i="4"/>
  <c r="KV21" i="4"/>
  <c r="KW21" i="4"/>
  <c r="KX21" i="4"/>
  <c r="A22" i="4"/>
  <c r="B22" i="4"/>
  <c r="C22" i="4"/>
  <c r="D22" i="4"/>
  <c r="E22" i="4"/>
  <c r="F22" i="4" a="1"/>
  <c r="F22" i="4"/>
  <c r="G22" i="4" a="1"/>
  <c r="G22" i="4" s="1"/>
  <c r="H22" i="4" a="1"/>
  <c r="H22" i="4"/>
  <c r="I22" i="4" a="1"/>
  <c r="I22" i="4"/>
  <c r="J22" i="4" a="1"/>
  <c r="J22" i="4"/>
  <c r="K22" i="4" a="1"/>
  <c r="K22" i="4" s="1"/>
  <c r="L22" i="4" a="1"/>
  <c r="L22" i="4"/>
  <c r="M22" i="4" a="1"/>
  <c r="M22" i="4"/>
  <c r="N22" i="4" a="1"/>
  <c r="N22" i="4"/>
  <c r="O22" i="4" a="1"/>
  <c r="O22" i="4" s="1"/>
  <c r="P22" i="4" a="1"/>
  <c r="P22" i="4" s="1"/>
  <c r="Q22" i="4" a="1"/>
  <c r="Q22" i="4"/>
  <c r="R22" i="4" a="1"/>
  <c r="R22" i="4" s="1"/>
  <c r="S22" i="4" a="1"/>
  <c r="S22" i="4"/>
  <c r="T22" i="4" a="1"/>
  <c r="T22" i="4" s="1"/>
  <c r="U22" i="4" a="1"/>
  <c r="U22" i="4"/>
  <c r="V22" i="4" a="1"/>
  <c r="V22" i="4" s="1"/>
  <c r="W22" i="4" a="1"/>
  <c r="W22" i="4"/>
  <c r="X22" i="4" a="1"/>
  <c r="X22" i="4" s="1"/>
  <c r="Y22" i="4" a="1"/>
  <c r="Y22" i="4"/>
  <c r="Z22" i="4" a="1"/>
  <c r="Z22" i="4" s="1"/>
  <c r="AA22" i="4" a="1"/>
  <c r="AA22" i="4" s="1"/>
  <c r="AB22" i="4" a="1"/>
  <c r="AB22" i="4" s="1"/>
  <c r="AC22" i="4"/>
  <c r="AD22" i="4"/>
  <c r="AE22" i="4"/>
  <c r="AF22" i="4"/>
  <c r="AG22" i="4"/>
  <c r="AH22" i="4"/>
  <c r="AI22" i="4"/>
  <c r="AJ22" i="4"/>
  <c r="AK22" i="4"/>
  <c r="AL22" i="4"/>
  <c r="AM22" i="4"/>
  <c r="AN22" i="4"/>
  <c r="AO22" i="4"/>
  <c r="AP22" i="4"/>
  <c r="AQ22" i="4"/>
  <c r="AR22" i="4"/>
  <c r="AS22" i="4"/>
  <c r="AT22" i="4"/>
  <c r="AU22" i="4"/>
  <c r="AV22" i="4"/>
  <c r="AW22" i="4"/>
  <c r="AX22" i="4"/>
  <c r="AY22" i="4"/>
  <c r="AZ22" i="4"/>
  <c r="BA22" i="4"/>
  <c r="BB22" i="4"/>
  <c r="BC22" i="4"/>
  <c r="BD22" i="4"/>
  <c r="BE22" i="4"/>
  <c r="BF22" i="4"/>
  <c r="BG22" i="4"/>
  <c r="BH22" i="4"/>
  <c r="BI22" i="4"/>
  <c r="BJ22" i="4"/>
  <c r="BK22" i="4"/>
  <c r="BL22" i="4"/>
  <c r="BM22" i="4"/>
  <c r="BN22" i="4"/>
  <c r="BO22" i="4"/>
  <c r="BP22" i="4"/>
  <c r="BQ22" i="4"/>
  <c r="BR22" i="4"/>
  <c r="BS22" i="4"/>
  <c r="BT22" i="4"/>
  <c r="BU22" i="4"/>
  <c r="BV22" i="4"/>
  <c r="BW22" i="4"/>
  <c r="BX22" i="4"/>
  <c r="BY22" i="4"/>
  <c r="BZ22" i="4"/>
  <c r="CA22" i="4"/>
  <c r="CB22" i="4"/>
  <c r="CC22" i="4"/>
  <c r="CD22" i="4"/>
  <c r="CE22" i="4"/>
  <c r="CF22" i="4"/>
  <c r="CG22" i="4"/>
  <c r="CH22" i="4"/>
  <c r="CI22" i="4"/>
  <c r="CJ22" i="4"/>
  <c r="CK22" i="4"/>
  <c r="CL22" i="4"/>
  <c r="CM22" i="4"/>
  <c r="CN22" i="4"/>
  <c r="CO22" i="4"/>
  <c r="CP22" i="4"/>
  <c r="CQ22" i="4"/>
  <c r="CR22" i="4"/>
  <c r="CS22" i="4"/>
  <c r="CT22" i="4"/>
  <c r="CU22" i="4"/>
  <c r="CV22" i="4"/>
  <c r="CW22" i="4"/>
  <c r="CX22" i="4"/>
  <c r="CY22" i="4"/>
  <c r="CZ22" i="4"/>
  <c r="DA22" i="4"/>
  <c r="DB22" i="4"/>
  <c r="DC22" i="4"/>
  <c r="DD22" i="4"/>
  <c r="DE22" i="4"/>
  <c r="DF22" i="4"/>
  <c r="DG22" i="4"/>
  <c r="DH22" i="4"/>
  <c r="DI22" i="4"/>
  <c r="DJ22" i="4"/>
  <c r="DK22" i="4"/>
  <c r="DL22" i="4"/>
  <c r="DM22" i="4"/>
  <c r="DN22" i="4"/>
  <c r="DO22" i="4"/>
  <c r="DP22" i="4"/>
  <c r="DQ22" i="4"/>
  <c r="DR22" i="4"/>
  <c r="DS22" i="4"/>
  <c r="DT22" i="4"/>
  <c r="DU22" i="4"/>
  <c r="DV22" i="4"/>
  <c r="DW22" i="4"/>
  <c r="DX22" i="4"/>
  <c r="DY22" i="4"/>
  <c r="DZ22" i="4"/>
  <c r="EA22" i="4"/>
  <c r="EB22" i="4"/>
  <c r="EC22" i="4"/>
  <c r="ED22" i="4"/>
  <c r="EE22" i="4"/>
  <c r="EF22" i="4"/>
  <c r="EG22" i="4"/>
  <c r="EH22" i="4"/>
  <c r="EI22" i="4"/>
  <c r="EJ22" i="4"/>
  <c r="EK22" i="4"/>
  <c r="EL22" i="4"/>
  <c r="EM22" i="4"/>
  <c r="EN22" i="4"/>
  <c r="EO22" i="4"/>
  <c r="EP22" i="4"/>
  <c r="EQ22" i="4"/>
  <c r="ER22" i="4"/>
  <c r="ES22" i="4"/>
  <c r="ET22" i="4"/>
  <c r="EU22" i="4"/>
  <c r="EV22" i="4"/>
  <c r="EW22" i="4"/>
  <c r="EX22" i="4"/>
  <c r="EY22" i="4"/>
  <c r="EZ22" i="4"/>
  <c r="FA22" i="4"/>
  <c r="FB22" i="4"/>
  <c r="FC22" i="4"/>
  <c r="FD22" i="4"/>
  <c r="FE22" i="4"/>
  <c r="FF22" i="4"/>
  <c r="FG22" i="4"/>
  <c r="FH22" i="4"/>
  <c r="FI22" i="4"/>
  <c r="FJ22" i="4"/>
  <c r="FK22" i="4"/>
  <c r="FL22" i="4"/>
  <c r="FM22" i="4"/>
  <c r="FN22" i="4"/>
  <c r="FO22" i="4"/>
  <c r="FP22" i="4"/>
  <c r="FQ22" i="4"/>
  <c r="FR22" i="4"/>
  <c r="FS22" i="4"/>
  <c r="FT22" i="4"/>
  <c r="FU22" i="4"/>
  <c r="FV22" i="4"/>
  <c r="FW22" i="4"/>
  <c r="FX22" i="4"/>
  <c r="FY22" i="4"/>
  <c r="FZ22" i="4"/>
  <c r="GA22" i="4"/>
  <c r="GB22" i="4"/>
  <c r="GC22" i="4"/>
  <c r="GD22" i="4"/>
  <c r="GE22" i="4"/>
  <c r="GF22" i="4"/>
  <c r="GG22" i="4"/>
  <c r="GH22" i="4"/>
  <c r="GI22" i="4"/>
  <c r="GJ22" i="4"/>
  <c r="GK22" i="4"/>
  <c r="GL22" i="4"/>
  <c r="GM22" i="4"/>
  <c r="GN22" i="4"/>
  <c r="GO22" i="4"/>
  <c r="GP22" i="4"/>
  <c r="GQ22" i="4"/>
  <c r="GR22" i="4"/>
  <c r="GS22" i="4"/>
  <c r="GT22" i="4"/>
  <c r="GU22" i="4"/>
  <c r="GV22" i="4"/>
  <c r="GW22" i="4"/>
  <c r="GX22" i="4"/>
  <c r="GY22" i="4"/>
  <c r="GZ22" i="4"/>
  <c r="HA22" i="4"/>
  <c r="HB22" i="4"/>
  <c r="HC22" i="4"/>
  <c r="HD22" i="4"/>
  <c r="HE22" i="4"/>
  <c r="HF22" i="4"/>
  <c r="HG22" i="4"/>
  <c r="HH22" i="4"/>
  <c r="HI22" i="4"/>
  <c r="HJ22" i="4"/>
  <c r="HK22" i="4"/>
  <c r="HL22" i="4"/>
  <c r="HM22" i="4"/>
  <c r="HN22" i="4"/>
  <c r="HO22" i="4"/>
  <c r="HP22" i="4"/>
  <c r="HQ22" i="4"/>
  <c r="HR22" i="4"/>
  <c r="HS22" i="4"/>
  <c r="HT22" i="4"/>
  <c r="HU22" i="4"/>
  <c r="HV22" i="4"/>
  <c r="HW22" i="4"/>
  <c r="HX22" i="4"/>
  <c r="HY22" i="4"/>
  <c r="HZ22" i="4"/>
  <c r="IA22" i="4"/>
  <c r="IB22" i="4"/>
  <c r="IC22" i="4"/>
  <c r="ID22" i="4"/>
  <c r="IE22" i="4"/>
  <c r="IF22" i="4"/>
  <c r="IG22" i="4"/>
  <c r="IH22" i="4"/>
  <c r="II22" i="4"/>
  <c r="IJ22" i="4"/>
  <c r="IK22" i="4"/>
  <c r="IL22" i="4"/>
  <c r="IM22" i="4"/>
  <c r="IN22" i="4"/>
  <c r="IO22" i="4"/>
  <c r="IP22" i="4"/>
  <c r="IQ22" i="4"/>
  <c r="IR22" i="4"/>
  <c r="IS22" i="4"/>
  <c r="IT22" i="4"/>
  <c r="IU22" i="4"/>
  <c r="IV22" i="4"/>
  <c r="IW22" i="4"/>
  <c r="IX22" i="4"/>
  <c r="IY22" i="4"/>
  <c r="IZ22" i="4"/>
  <c r="JA22" i="4"/>
  <c r="JB22" i="4"/>
  <c r="JC22" i="4"/>
  <c r="JD22" i="4"/>
  <c r="JE22" i="4"/>
  <c r="JF22" i="4"/>
  <c r="JG22" i="4"/>
  <c r="JH22" i="4"/>
  <c r="JI22" i="4"/>
  <c r="JJ22" i="4"/>
  <c r="JK22" i="4"/>
  <c r="JL22" i="4"/>
  <c r="JM22" i="4"/>
  <c r="JN22" i="4"/>
  <c r="JO22" i="4"/>
  <c r="JP22" i="4"/>
  <c r="JQ22" i="4"/>
  <c r="JR22" i="4"/>
  <c r="JS22" i="4"/>
  <c r="JT22" i="4"/>
  <c r="JU22" i="4"/>
  <c r="JV22" i="4"/>
  <c r="JW22" i="4"/>
  <c r="JX22" i="4"/>
  <c r="JY22" i="4"/>
  <c r="JZ22" i="4"/>
  <c r="KA22" i="4"/>
  <c r="KB22" i="4"/>
  <c r="KC22" i="4"/>
  <c r="KD22" i="4"/>
  <c r="KE22" i="4"/>
  <c r="KF22" i="4"/>
  <c r="KG22" i="4"/>
  <c r="KH22" i="4"/>
  <c r="KI22" i="4"/>
  <c r="KJ22" i="4"/>
  <c r="KK22" i="4"/>
  <c r="KL22" i="4"/>
  <c r="KM22" i="4"/>
  <c r="KN22" i="4"/>
  <c r="KO22" i="4"/>
  <c r="KP22" i="4"/>
  <c r="KQ22" i="4"/>
  <c r="KR22" i="4"/>
  <c r="KS22" i="4"/>
  <c r="KT22" i="4"/>
  <c r="KU22" i="4"/>
  <c r="KV22" i="4"/>
  <c r="KW22" i="4"/>
  <c r="KX22" i="4"/>
  <c r="A23" i="4"/>
  <c r="B23" i="4"/>
  <c r="C23" i="4"/>
  <c r="D23" i="4"/>
  <c r="E23" i="4"/>
  <c r="F23" i="4" a="1"/>
  <c r="F23" i="4"/>
  <c r="G23" i="4" a="1"/>
  <c r="G23" i="4"/>
  <c r="H23" i="4" a="1"/>
  <c r="H23" i="4" s="1"/>
  <c r="I23" i="4" a="1"/>
  <c r="I23" i="4" s="1"/>
  <c r="J23" i="4" a="1"/>
  <c r="J23" i="4"/>
  <c r="K23" i="4" a="1"/>
  <c r="K23" i="4" s="1"/>
  <c r="L23" i="4" a="1"/>
  <c r="L23" i="4"/>
  <c r="M23" i="4" a="1"/>
  <c r="M23" i="4" s="1"/>
  <c r="N23" i="4" a="1"/>
  <c r="N23" i="4"/>
  <c r="O23" i="4" a="1"/>
  <c r="O23" i="4"/>
  <c r="P23" i="4" a="1"/>
  <c r="P23" i="4"/>
  <c r="Q23" i="4" a="1"/>
  <c r="Q23" i="4" s="1"/>
  <c r="R23" i="4" a="1"/>
  <c r="R23" i="4"/>
  <c r="S23" i="4" a="1"/>
  <c r="S23" i="4"/>
  <c r="T23" i="4" a="1"/>
  <c r="T23" i="4" s="1"/>
  <c r="U23" i="4" a="1"/>
  <c r="U23" i="4" s="1"/>
  <c r="V23" i="4" a="1"/>
  <c r="V23" i="4" s="1"/>
  <c r="W23" i="4" a="1"/>
  <c r="W23" i="4" s="1"/>
  <c r="X23" i="4" a="1"/>
  <c r="X23" i="4"/>
  <c r="Y23" i="4" a="1"/>
  <c r="Y23" i="4" s="1"/>
  <c r="Z23" i="4" a="1"/>
  <c r="Z23" i="4" s="1"/>
  <c r="AA23" i="4" a="1"/>
  <c r="AA23" i="4"/>
  <c r="AB23" i="4" a="1"/>
  <c r="AB23" i="4" s="1"/>
  <c r="AC23" i="4"/>
  <c r="AD23" i="4"/>
  <c r="AE23" i="4"/>
  <c r="AF23" i="4"/>
  <c r="AG23" i="4"/>
  <c r="AH23" i="4"/>
  <c r="AI23" i="4"/>
  <c r="AJ23" i="4"/>
  <c r="AK23" i="4"/>
  <c r="AL23" i="4"/>
  <c r="AM23" i="4"/>
  <c r="AN23" i="4"/>
  <c r="AO23" i="4"/>
  <c r="AP23" i="4"/>
  <c r="AQ23" i="4"/>
  <c r="AR23" i="4"/>
  <c r="AS23" i="4"/>
  <c r="AT23" i="4"/>
  <c r="AU23" i="4"/>
  <c r="AV23" i="4"/>
  <c r="AW23" i="4"/>
  <c r="AX23" i="4"/>
  <c r="AY23" i="4"/>
  <c r="AZ23" i="4"/>
  <c r="BA23" i="4"/>
  <c r="BB23" i="4"/>
  <c r="BC23" i="4"/>
  <c r="BD23" i="4"/>
  <c r="BE23" i="4"/>
  <c r="BF23" i="4"/>
  <c r="BG23" i="4"/>
  <c r="BH23" i="4"/>
  <c r="BI23" i="4"/>
  <c r="BJ23" i="4"/>
  <c r="BK23" i="4"/>
  <c r="BL23" i="4"/>
  <c r="BM23" i="4"/>
  <c r="BN23" i="4"/>
  <c r="BO23" i="4"/>
  <c r="BP23" i="4"/>
  <c r="BQ23" i="4"/>
  <c r="BR23" i="4"/>
  <c r="BS23" i="4"/>
  <c r="BT23" i="4"/>
  <c r="BU23" i="4"/>
  <c r="BV23" i="4"/>
  <c r="BW23" i="4"/>
  <c r="BX23" i="4"/>
  <c r="BY23" i="4"/>
  <c r="BZ23" i="4"/>
  <c r="CA23" i="4"/>
  <c r="CB23" i="4"/>
  <c r="CC23" i="4"/>
  <c r="CD23" i="4"/>
  <c r="CE23" i="4"/>
  <c r="CF23" i="4"/>
  <c r="CG23" i="4"/>
  <c r="CH23" i="4"/>
  <c r="CI23" i="4"/>
  <c r="CJ23" i="4"/>
  <c r="CK23" i="4"/>
  <c r="CL23" i="4"/>
  <c r="CM23" i="4"/>
  <c r="CN23" i="4"/>
  <c r="CO23" i="4"/>
  <c r="CP23" i="4"/>
  <c r="CQ23" i="4"/>
  <c r="CR23" i="4"/>
  <c r="CS23" i="4"/>
  <c r="CT23" i="4"/>
  <c r="CU23" i="4"/>
  <c r="CV23" i="4"/>
  <c r="CW23" i="4"/>
  <c r="CX23" i="4"/>
  <c r="CY23" i="4"/>
  <c r="CZ23" i="4"/>
  <c r="DA23" i="4"/>
  <c r="DB23" i="4"/>
  <c r="DC23" i="4"/>
  <c r="DD23" i="4"/>
  <c r="DE23" i="4"/>
  <c r="DF23" i="4"/>
  <c r="DG23" i="4"/>
  <c r="DH23" i="4"/>
  <c r="DI23" i="4"/>
  <c r="DJ23" i="4"/>
  <c r="DK23" i="4"/>
  <c r="DL23" i="4"/>
  <c r="DM23" i="4"/>
  <c r="DN23" i="4"/>
  <c r="DO23" i="4"/>
  <c r="DP23" i="4"/>
  <c r="DQ23" i="4"/>
  <c r="DR23" i="4"/>
  <c r="DS23" i="4"/>
  <c r="DT23" i="4"/>
  <c r="DU23" i="4"/>
  <c r="DV23" i="4"/>
  <c r="DW23" i="4"/>
  <c r="DX23" i="4"/>
  <c r="DY23" i="4"/>
  <c r="DZ23" i="4"/>
  <c r="EA23" i="4"/>
  <c r="EB23" i="4"/>
  <c r="EC23" i="4"/>
  <c r="ED23" i="4"/>
  <c r="EE23" i="4"/>
  <c r="EF23" i="4"/>
  <c r="EG23" i="4"/>
  <c r="EH23" i="4"/>
  <c r="EI23" i="4"/>
  <c r="EJ23" i="4"/>
  <c r="EK23" i="4"/>
  <c r="EL23" i="4"/>
  <c r="EM23" i="4"/>
  <c r="EN23" i="4"/>
  <c r="EO23" i="4"/>
  <c r="EP23" i="4"/>
  <c r="EQ23" i="4"/>
  <c r="ER23" i="4"/>
  <c r="ES23" i="4"/>
  <c r="ET23" i="4"/>
  <c r="EU23" i="4"/>
  <c r="EV23" i="4"/>
  <c r="EW23" i="4"/>
  <c r="EX23" i="4"/>
  <c r="EY23" i="4"/>
  <c r="EZ23" i="4"/>
  <c r="FA23" i="4"/>
  <c r="FB23" i="4"/>
  <c r="FC23" i="4"/>
  <c r="FD23" i="4"/>
  <c r="FE23" i="4"/>
  <c r="FF23" i="4"/>
  <c r="FG23" i="4"/>
  <c r="FH23" i="4"/>
  <c r="FI23" i="4"/>
  <c r="FJ23" i="4"/>
  <c r="FK23" i="4"/>
  <c r="FL23" i="4"/>
  <c r="FM23" i="4"/>
  <c r="FN23" i="4"/>
  <c r="FO23" i="4"/>
  <c r="FP23" i="4"/>
  <c r="FQ23" i="4"/>
  <c r="FR23" i="4"/>
  <c r="FS23" i="4"/>
  <c r="FT23" i="4"/>
  <c r="FU23" i="4"/>
  <c r="FV23" i="4"/>
  <c r="FW23" i="4"/>
  <c r="FX23" i="4"/>
  <c r="FY23" i="4"/>
  <c r="FZ23" i="4"/>
  <c r="GA23" i="4"/>
  <c r="GB23" i="4"/>
  <c r="GC23" i="4"/>
  <c r="GD23" i="4"/>
  <c r="GE23" i="4"/>
  <c r="GF23" i="4"/>
  <c r="GG23" i="4"/>
  <c r="GH23" i="4"/>
  <c r="GI23" i="4"/>
  <c r="GJ23" i="4"/>
  <c r="GK23" i="4"/>
  <c r="GL23" i="4"/>
  <c r="GM23" i="4"/>
  <c r="GN23" i="4"/>
  <c r="GO23" i="4"/>
  <c r="GP23" i="4"/>
  <c r="GQ23" i="4"/>
  <c r="GR23" i="4"/>
  <c r="GS23" i="4"/>
  <c r="GT23" i="4"/>
  <c r="GU23" i="4"/>
  <c r="GV23" i="4"/>
  <c r="GW23" i="4"/>
  <c r="GX23" i="4"/>
  <c r="GY23" i="4"/>
  <c r="GZ23" i="4"/>
  <c r="HA23" i="4"/>
  <c r="HB23" i="4"/>
  <c r="HC23" i="4"/>
  <c r="HD23" i="4"/>
  <c r="HE23" i="4"/>
  <c r="HF23" i="4"/>
  <c r="HG23" i="4"/>
  <c r="HH23" i="4"/>
  <c r="HI23" i="4"/>
  <c r="HJ23" i="4"/>
  <c r="HK23" i="4"/>
  <c r="HL23" i="4"/>
  <c r="HM23" i="4"/>
  <c r="HN23" i="4"/>
  <c r="HO23" i="4"/>
  <c r="HP23" i="4"/>
  <c r="HQ23" i="4"/>
  <c r="HR23" i="4"/>
  <c r="HS23" i="4"/>
  <c r="HT23" i="4"/>
  <c r="HU23" i="4"/>
  <c r="HV23" i="4"/>
  <c r="HW23" i="4"/>
  <c r="HX23" i="4"/>
  <c r="HY23" i="4"/>
  <c r="HZ23" i="4"/>
  <c r="IA23" i="4"/>
  <c r="IB23" i="4"/>
  <c r="IC23" i="4"/>
  <c r="ID23" i="4"/>
  <c r="IE23" i="4"/>
  <c r="IF23" i="4"/>
  <c r="IG23" i="4"/>
  <c r="IH23" i="4"/>
  <c r="II23" i="4"/>
  <c r="IJ23" i="4"/>
  <c r="IK23" i="4"/>
  <c r="IL23" i="4"/>
  <c r="IM23" i="4"/>
  <c r="IN23" i="4"/>
  <c r="IO23" i="4"/>
  <c r="IP23" i="4"/>
  <c r="IQ23" i="4"/>
  <c r="IR23" i="4"/>
  <c r="IS23" i="4"/>
  <c r="IT23" i="4"/>
  <c r="IU23" i="4"/>
  <c r="IV23" i="4"/>
  <c r="IW23" i="4"/>
  <c r="IX23" i="4"/>
  <c r="IY23" i="4"/>
  <c r="IZ23" i="4"/>
  <c r="JA23" i="4"/>
  <c r="JB23" i="4"/>
  <c r="JC23" i="4"/>
  <c r="JD23" i="4"/>
  <c r="JE23" i="4"/>
  <c r="JF23" i="4"/>
  <c r="JG23" i="4"/>
  <c r="JH23" i="4"/>
  <c r="JI23" i="4"/>
  <c r="JJ23" i="4"/>
  <c r="JK23" i="4"/>
  <c r="JL23" i="4"/>
  <c r="JM23" i="4"/>
  <c r="JN23" i="4"/>
  <c r="JO23" i="4"/>
  <c r="JP23" i="4"/>
  <c r="JQ23" i="4"/>
  <c r="JR23" i="4"/>
  <c r="JS23" i="4"/>
  <c r="JT23" i="4"/>
  <c r="JU23" i="4"/>
  <c r="JV23" i="4"/>
  <c r="JW23" i="4"/>
  <c r="JX23" i="4"/>
  <c r="JY23" i="4"/>
  <c r="JZ23" i="4"/>
  <c r="KA23" i="4"/>
  <c r="KB23" i="4"/>
  <c r="KC23" i="4"/>
  <c r="KD23" i="4"/>
  <c r="KE23" i="4"/>
  <c r="KF23" i="4"/>
  <c r="KG23" i="4"/>
  <c r="KH23" i="4"/>
  <c r="KI23" i="4"/>
  <c r="KJ23" i="4"/>
  <c r="KK23" i="4"/>
  <c r="KL23" i="4"/>
  <c r="KM23" i="4"/>
  <c r="KN23" i="4"/>
  <c r="KO23" i="4"/>
  <c r="KP23" i="4"/>
  <c r="KQ23" i="4"/>
  <c r="KR23" i="4"/>
  <c r="KS23" i="4"/>
  <c r="KT23" i="4"/>
  <c r="KU23" i="4"/>
  <c r="KV23" i="4"/>
  <c r="KW23" i="4"/>
  <c r="KX23" i="4"/>
  <c r="A24" i="4"/>
  <c r="B24" i="4"/>
  <c r="C24" i="4"/>
  <c r="D24" i="4"/>
  <c r="E24" i="4"/>
  <c r="F24" i="4" a="1"/>
  <c r="F24" i="4" s="1"/>
  <c r="G24" i="4" a="1"/>
  <c r="G24" i="4" s="1"/>
  <c r="H24" i="4" a="1"/>
  <c r="H24" i="4"/>
  <c r="I24" i="4" a="1"/>
  <c r="I24" i="4"/>
  <c r="J24" i="4" a="1"/>
  <c r="J24" i="4" s="1"/>
  <c r="K24" i="4" a="1"/>
  <c r="K24" i="4" s="1"/>
  <c r="L24" i="4" a="1"/>
  <c r="L24" i="4"/>
  <c r="M24" i="4" a="1"/>
  <c r="M24" i="4"/>
  <c r="N24" i="4" a="1"/>
  <c r="N24" i="4" s="1"/>
  <c r="O24" i="4" a="1"/>
  <c r="O24" i="4" s="1"/>
  <c r="P24" i="4" a="1"/>
  <c r="P24" i="4"/>
  <c r="Q24" i="4" a="1"/>
  <c r="Q24" i="4" s="1"/>
  <c r="R24" i="4" a="1"/>
  <c r="R24" i="4"/>
  <c r="S24" i="4" a="1"/>
  <c r="S24" i="4" s="1"/>
  <c r="T24" i="4" a="1"/>
  <c r="T24" i="4"/>
  <c r="U24" i="4" a="1"/>
  <c r="U24" i="4"/>
  <c r="V24" i="4" a="1"/>
  <c r="V24" i="4"/>
  <c r="W24" i="4" a="1"/>
  <c r="W24" i="4" s="1"/>
  <c r="X24" i="4" a="1"/>
  <c r="X24" i="4"/>
  <c r="Y24" i="4" a="1"/>
  <c r="Y24" i="4" s="1"/>
  <c r="Z24" i="4" a="1"/>
  <c r="Z24" i="4" s="1"/>
  <c r="AA24" i="4" a="1"/>
  <c r="AA24" i="4" s="1"/>
  <c r="AB24" i="4" a="1"/>
  <c r="AB24" i="4"/>
  <c r="AC24" i="4"/>
  <c r="AD24" i="4"/>
  <c r="AE24" i="4"/>
  <c r="AF24" i="4"/>
  <c r="AG24" i="4"/>
  <c r="AH24" i="4"/>
  <c r="AI24" i="4"/>
  <c r="AJ24" i="4"/>
  <c r="AK24" i="4"/>
  <c r="AL24" i="4"/>
  <c r="AM24" i="4"/>
  <c r="AN24" i="4"/>
  <c r="AO24" i="4"/>
  <c r="AP24" i="4"/>
  <c r="AQ24" i="4"/>
  <c r="AR24" i="4"/>
  <c r="AS24" i="4"/>
  <c r="AT24" i="4"/>
  <c r="AU24" i="4"/>
  <c r="AV24" i="4"/>
  <c r="AW24" i="4"/>
  <c r="AX24" i="4"/>
  <c r="AY24" i="4"/>
  <c r="AZ24" i="4"/>
  <c r="BA24" i="4"/>
  <c r="BB24" i="4"/>
  <c r="BC24" i="4"/>
  <c r="BD24" i="4"/>
  <c r="BE24" i="4"/>
  <c r="BF24" i="4"/>
  <c r="BG24" i="4"/>
  <c r="BH24" i="4"/>
  <c r="BI24" i="4"/>
  <c r="BJ24" i="4"/>
  <c r="BK24" i="4"/>
  <c r="BL24" i="4"/>
  <c r="BM24" i="4"/>
  <c r="BN24" i="4"/>
  <c r="BO24" i="4"/>
  <c r="BP24" i="4"/>
  <c r="BQ24" i="4"/>
  <c r="BR24" i="4"/>
  <c r="BS24" i="4"/>
  <c r="BT24" i="4"/>
  <c r="BU24" i="4"/>
  <c r="BV24" i="4"/>
  <c r="BW24" i="4"/>
  <c r="BX24" i="4"/>
  <c r="BY24" i="4"/>
  <c r="BZ24" i="4"/>
  <c r="CA24" i="4"/>
  <c r="CB24" i="4"/>
  <c r="CC24" i="4"/>
  <c r="CD24" i="4"/>
  <c r="CE24" i="4"/>
  <c r="CF24" i="4"/>
  <c r="CG24" i="4"/>
  <c r="CH24" i="4"/>
  <c r="CI24" i="4"/>
  <c r="CJ24" i="4"/>
  <c r="CK24" i="4"/>
  <c r="CL24" i="4"/>
  <c r="CM24" i="4"/>
  <c r="CN24" i="4"/>
  <c r="CO24" i="4"/>
  <c r="CP24" i="4"/>
  <c r="CQ24" i="4"/>
  <c r="CR24" i="4"/>
  <c r="CS24" i="4"/>
  <c r="CT24" i="4"/>
  <c r="CU24" i="4"/>
  <c r="CV24" i="4"/>
  <c r="CW24" i="4"/>
  <c r="CX24" i="4"/>
  <c r="CY24" i="4"/>
  <c r="CZ24" i="4"/>
  <c r="DA24" i="4"/>
  <c r="DB24" i="4"/>
  <c r="DC24" i="4"/>
  <c r="DD24" i="4"/>
  <c r="DE24" i="4"/>
  <c r="DF24" i="4"/>
  <c r="DG24" i="4"/>
  <c r="DH24" i="4"/>
  <c r="DI24" i="4"/>
  <c r="DJ24" i="4"/>
  <c r="DK24" i="4"/>
  <c r="DL24" i="4"/>
  <c r="DM24" i="4"/>
  <c r="DN24" i="4"/>
  <c r="DO24" i="4"/>
  <c r="DP24" i="4"/>
  <c r="DQ24" i="4"/>
  <c r="DR24" i="4"/>
  <c r="DS24" i="4"/>
  <c r="DT24" i="4"/>
  <c r="DU24" i="4"/>
  <c r="DV24" i="4"/>
  <c r="DW24" i="4"/>
  <c r="DX24" i="4"/>
  <c r="DY24" i="4"/>
  <c r="DZ24" i="4"/>
  <c r="EA24" i="4"/>
  <c r="EB24" i="4"/>
  <c r="EC24" i="4"/>
  <c r="ED24" i="4"/>
  <c r="EE24" i="4"/>
  <c r="EF24" i="4"/>
  <c r="EG24" i="4"/>
  <c r="EH24" i="4"/>
  <c r="EI24" i="4"/>
  <c r="EJ24" i="4"/>
  <c r="EK24" i="4"/>
  <c r="EL24" i="4"/>
  <c r="EM24" i="4"/>
  <c r="EN24" i="4"/>
  <c r="EO24" i="4"/>
  <c r="EP24" i="4"/>
  <c r="EQ24" i="4"/>
  <c r="ER24" i="4"/>
  <c r="ES24" i="4"/>
  <c r="ET24" i="4"/>
  <c r="EU24" i="4"/>
  <c r="EV24" i="4"/>
  <c r="EW24" i="4"/>
  <c r="EX24" i="4"/>
  <c r="EY24" i="4"/>
  <c r="EZ24" i="4"/>
  <c r="FA24" i="4"/>
  <c r="FB24" i="4"/>
  <c r="FC24" i="4"/>
  <c r="FD24" i="4"/>
  <c r="FE24" i="4"/>
  <c r="FF24" i="4"/>
  <c r="FG24" i="4"/>
  <c r="FH24" i="4"/>
  <c r="FI24" i="4"/>
  <c r="FJ24" i="4"/>
  <c r="FK24" i="4"/>
  <c r="FL24" i="4"/>
  <c r="FM24" i="4"/>
  <c r="FN24" i="4"/>
  <c r="FO24" i="4"/>
  <c r="FP24" i="4"/>
  <c r="FQ24" i="4"/>
  <c r="FR24" i="4"/>
  <c r="FS24" i="4"/>
  <c r="FT24" i="4"/>
  <c r="FU24" i="4"/>
  <c r="FV24" i="4"/>
  <c r="FW24" i="4"/>
  <c r="FX24" i="4"/>
  <c r="FY24" i="4"/>
  <c r="FZ24" i="4"/>
  <c r="GA24" i="4"/>
  <c r="GB24" i="4"/>
  <c r="GC24" i="4"/>
  <c r="GD24" i="4"/>
  <c r="GE24" i="4"/>
  <c r="GF24" i="4"/>
  <c r="GG24" i="4"/>
  <c r="GH24" i="4"/>
  <c r="GI24" i="4"/>
  <c r="GJ24" i="4"/>
  <c r="GK24" i="4"/>
  <c r="GL24" i="4"/>
  <c r="GM24" i="4"/>
  <c r="GN24" i="4"/>
  <c r="GO24" i="4"/>
  <c r="GP24" i="4"/>
  <c r="GQ24" i="4"/>
  <c r="GR24" i="4"/>
  <c r="GS24" i="4"/>
  <c r="GT24" i="4"/>
  <c r="GU24" i="4"/>
  <c r="GV24" i="4"/>
  <c r="GW24" i="4"/>
  <c r="GX24" i="4"/>
  <c r="GY24" i="4"/>
  <c r="GZ24" i="4"/>
  <c r="HA24" i="4"/>
  <c r="HB24" i="4"/>
  <c r="HC24" i="4"/>
  <c r="HD24" i="4"/>
  <c r="HE24" i="4"/>
  <c r="HF24" i="4"/>
  <c r="HG24" i="4"/>
  <c r="HH24" i="4"/>
  <c r="HI24" i="4"/>
  <c r="HJ24" i="4"/>
  <c r="HK24" i="4"/>
  <c r="HL24" i="4"/>
  <c r="HM24" i="4"/>
  <c r="HN24" i="4"/>
  <c r="HO24" i="4"/>
  <c r="HP24" i="4"/>
  <c r="HQ24" i="4"/>
  <c r="HR24" i="4"/>
  <c r="HS24" i="4"/>
  <c r="HT24" i="4"/>
  <c r="HU24" i="4"/>
  <c r="HV24" i="4"/>
  <c r="HW24" i="4"/>
  <c r="HX24" i="4"/>
  <c r="HY24" i="4"/>
  <c r="HZ24" i="4"/>
  <c r="IA24" i="4"/>
  <c r="IB24" i="4"/>
  <c r="IC24" i="4"/>
  <c r="ID24" i="4"/>
  <c r="IE24" i="4"/>
  <c r="IF24" i="4"/>
  <c r="IG24" i="4"/>
  <c r="IH24" i="4"/>
  <c r="II24" i="4"/>
  <c r="IJ24" i="4"/>
  <c r="IK24" i="4"/>
  <c r="IL24" i="4"/>
  <c r="IM24" i="4"/>
  <c r="IN24" i="4"/>
  <c r="IO24" i="4"/>
  <c r="IP24" i="4"/>
  <c r="IQ24" i="4"/>
  <c r="IR24" i="4"/>
  <c r="IS24" i="4"/>
  <c r="IT24" i="4"/>
  <c r="IU24" i="4"/>
  <c r="IV24" i="4"/>
  <c r="IW24" i="4"/>
  <c r="IX24" i="4"/>
  <c r="IY24" i="4"/>
  <c r="IZ24" i="4"/>
  <c r="JA24" i="4"/>
  <c r="JB24" i="4"/>
  <c r="JC24" i="4"/>
  <c r="JD24" i="4"/>
  <c r="JE24" i="4"/>
  <c r="JF24" i="4"/>
  <c r="JG24" i="4"/>
  <c r="JH24" i="4"/>
  <c r="JI24" i="4"/>
  <c r="JJ24" i="4"/>
  <c r="JK24" i="4"/>
  <c r="JL24" i="4"/>
  <c r="JM24" i="4"/>
  <c r="JN24" i="4"/>
  <c r="JO24" i="4"/>
  <c r="JP24" i="4"/>
  <c r="JQ24" i="4"/>
  <c r="JR24" i="4"/>
  <c r="JS24" i="4"/>
  <c r="JT24" i="4"/>
  <c r="JU24" i="4"/>
  <c r="JV24" i="4"/>
  <c r="JW24" i="4"/>
  <c r="JX24" i="4"/>
  <c r="JY24" i="4"/>
  <c r="JZ24" i="4"/>
  <c r="KA24" i="4"/>
  <c r="KB24" i="4"/>
  <c r="KC24" i="4"/>
  <c r="KD24" i="4"/>
  <c r="KE24" i="4"/>
  <c r="KF24" i="4"/>
  <c r="KG24" i="4"/>
  <c r="KH24" i="4"/>
  <c r="KI24" i="4"/>
  <c r="KJ24" i="4"/>
  <c r="KK24" i="4"/>
  <c r="KL24" i="4"/>
  <c r="KM24" i="4"/>
  <c r="KN24" i="4"/>
  <c r="KO24" i="4"/>
  <c r="KP24" i="4"/>
  <c r="KQ24" i="4"/>
  <c r="KR24" i="4"/>
  <c r="KS24" i="4"/>
  <c r="KT24" i="4"/>
  <c r="KU24" i="4"/>
  <c r="KV24" i="4"/>
  <c r="KW24" i="4"/>
  <c r="KX24" i="4"/>
  <c r="A25" i="4"/>
  <c r="B25" i="4"/>
  <c r="C25" i="4"/>
  <c r="D25" i="4"/>
  <c r="E25" i="4"/>
  <c r="F25" i="4" a="1"/>
  <c r="F25" i="4" s="1"/>
  <c r="G25" i="4" a="1"/>
  <c r="G25" i="4" s="1"/>
  <c r="H25" i="4" a="1"/>
  <c r="H25" i="4" s="1"/>
  <c r="I25" i="4" a="1"/>
  <c r="I25" i="4"/>
  <c r="J25" i="4" a="1"/>
  <c r="J25" i="4" s="1"/>
  <c r="K25" i="4" a="1"/>
  <c r="K25" i="4" s="1"/>
  <c r="L25" i="4" a="1"/>
  <c r="L25" i="4" s="1"/>
  <c r="M25" i="4" a="1"/>
  <c r="M25" i="4"/>
  <c r="N25" i="4" a="1"/>
  <c r="N25" i="4"/>
  <c r="O25" i="4" a="1"/>
  <c r="O25" i="4" s="1"/>
  <c r="P25" i="4" a="1"/>
  <c r="P25" i="4" s="1"/>
  <c r="Q25" i="4" a="1"/>
  <c r="Q25" i="4"/>
  <c r="R25" i="4" a="1"/>
  <c r="R25" i="4"/>
  <c r="S25" i="4" a="1"/>
  <c r="S25" i="4" s="1"/>
  <c r="T25" i="4" a="1"/>
  <c r="T25" i="4" s="1"/>
  <c r="U25" i="4" a="1"/>
  <c r="U25" i="4" s="1"/>
  <c r="V25" i="4" a="1"/>
  <c r="V25" i="4"/>
  <c r="W25" i="4" a="1"/>
  <c r="W25" i="4"/>
  <c r="X25" i="4" a="1"/>
  <c r="X25" i="4" s="1"/>
  <c r="Y25" i="4" a="1"/>
  <c r="Y25" i="4" s="1"/>
  <c r="Z25" i="4" a="1"/>
  <c r="Z25" i="4" s="1"/>
  <c r="AA25" i="4" a="1"/>
  <c r="AA25" i="4"/>
  <c r="AB25" i="4" a="1"/>
  <c r="AB25" i="4" s="1"/>
  <c r="AC25" i="4"/>
  <c r="AD25" i="4"/>
  <c r="AE25" i="4"/>
  <c r="AF25" i="4"/>
  <c r="AG25" i="4"/>
  <c r="AH25" i="4"/>
  <c r="AI25" i="4"/>
  <c r="AJ25" i="4"/>
  <c r="AK25" i="4"/>
  <c r="AL25" i="4"/>
  <c r="AM25" i="4"/>
  <c r="AN25" i="4"/>
  <c r="AO25" i="4"/>
  <c r="AP25" i="4"/>
  <c r="AQ25" i="4"/>
  <c r="AR25" i="4"/>
  <c r="AS25" i="4"/>
  <c r="AT25" i="4"/>
  <c r="AU25" i="4"/>
  <c r="AV25" i="4"/>
  <c r="AW25" i="4"/>
  <c r="AX25" i="4"/>
  <c r="AY25" i="4"/>
  <c r="AZ25" i="4"/>
  <c r="BA25" i="4"/>
  <c r="BB25" i="4"/>
  <c r="BC25" i="4"/>
  <c r="BD25" i="4"/>
  <c r="BE25" i="4"/>
  <c r="BF25" i="4"/>
  <c r="BG25" i="4"/>
  <c r="BH25" i="4"/>
  <c r="BI25" i="4"/>
  <c r="BJ25" i="4"/>
  <c r="BK25" i="4"/>
  <c r="BL25" i="4"/>
  <c r="BM25" i="4"/>
  <c r="BN25" i="4"/>
  <c r="BO25" i="4"/>
  <c r="BP25" i="4"/>
  <c r="BQ25" i="4"/>
  <c r="BR25" i="4"/>
  <c r="BS25" i="4"/>
  <c r="BT25" i="4"/>
  <c r="BU25" i="4"/>
  <c r="BV25" i="4"/>
  <c r="BW25" i="4"/>
  <c r="BX25" i="4"/>
  <c r="BY25" i="4"/>
  <c r="BZ25" i="4"/>
  <c r="CA25" i="4"/>
  <c r="CB25" i="4"/>
  <c r="CC25" i="4"/>
  <c r="CD25" i="4"/>
  <c r="CE25" i="4"/>
  <c r="CF25" i="4"/>
  <c r="CG25" i="4"/>
  <c r="CH25" i="4"/>
  <c r="CI25" i="4"/>
  <c r="CJ25" i="4"/>
  <c r="CK25" i="4"/>
  <c r="CL25" i="4"/>
  <c r="CM25" i="4"/>
  <c r="CN25" i="4"/>
  <c r="CO25" i="4"/>
  <c r="CP25" i="4"/>
  <c r="CQ25" i="4"/>
  <c r="CR25" i="4"/>
  <c r="CS25" i="4"/>
  <c r="CT25" i="4"/>
  <c r="CU25" i="4"/>
  <c r="CV25" i="4"/>
  <c r="CW25" i="4"/>
  <c r="CX25" i="4"/>
  <c r="CY25" i="4"/>
  <c r="CZ25" i="4"/>
  <c r="DA25" i="4"/>
  <c r="DB25" i="4"/>
  <c r="DC25" i="4"/>
  <c r="DD25" i="4"/>
  <c r="DE25" i="4"/>
  <c r="DF25" i="4"/>
  <c r="DG25" i="4"/>
  <c r="DH25" i="4"/>
  <c r="DI25" i="4"/>
  <c r="DJ25" i="4"/>
  <c r="DK25" i="4"/>
  <c r="DL25" i="4"/>
  <c r="DM25" i="4"/>
  <c r="DN25" i="4"/>
  <c r="DO25" i="4"/>
  <c r="DP25" i="4"/>
  <c r="DQ25" i="4"/>
  <c r="DR25" i="4"/>
  <c r="DS25" i="4"/>
  <c r="DT25" i="4"/>
  <c r="DU25" i="4"/>
  <c r="DV25" i="4"/>
  <c r="DW25" i="4"/>
  <c r="DX25" i="4"/>
  <c r="DY25" i="4"/>
  <c r="DZ25" i="4"/>
  <c r="EA25" i="4"/>
  <c r="EB25" i="4"/>
  <c r="EC25" i="4"/>
  <c r="ED25" i="4"/>
  <c r="EE25" i="4"/>
  <c r="EF25" i="4"/>
  <c r="EG25" i="4"/>
  <c r="EH25" i="4"/>
  <c r="EI25" i="4"/>
  <c r="EJ25" i="4"/>
  <c r="EK25" i="4"/>
  <c r="EL25" i="4"/>
  <c r="EM25" i="4"/>
  <c r="EN25" i="4"/>
  <c r="EO25" i="4"/>
  <c r="EP25" i="4"/>
  <c r="EQ25" i="4"/>
  <c r="ER25" i="4"/>
  <c r="ES25" i="4"/>
  <c r="ET25" i="4"/>
  <c r="EU25" i="4"/>
  <c r="EV25" i="4"/>
  <c r="EW25" i="4"/>
  <c r="EX25" i="4"/>
  <c r="EY25" i="4"/>
  <c r="EZ25" i="4"/>
  <c r="FA25" i="4"/>
  <c r="FB25" i="4"/>
  <c r="FC25" i="4"/>
  <c r="FD25" i="4"/>
  <c r="FE25" i="4"/>
  <c r="FF25" i="4"/>
  <c r="FG25" i="4"/>
  <c r="FH25" i="4"/>
  <c r="FI25" i="4"/>
  <c r="FJ25" i="4"/>
  <c r="FK25" i="4"/>
  <c r="FL25" i="4"/>
  <c r="FM25" i="4"/>
  <c r="FN25" i="4"/>
  <c r="FO25" i="4"/>
  <c r="FP25" i="4"/>
  <c r="FQ25" i="4"/>
  <c r="FR25" i="4"/>
  <c r="FS25" i="4"/>
  <c r="FT25" i="4"/>
  <c r="FU25" i="4"/>
  <c r="FV25" i="4"/>
  <c r="FW25" i="4"/>
  <c r="FX25" i="4"/>
  <c r="FY25" i="4"/>
  <c r="FZ25" i="4"/>
  <c r="GA25" i="4"/>
  <c r="GB25" i="4"/>
  <c r="GC25" i="4"/>
  <c r="GD25" i="4"/>
  <c r="GE25" i="4"/>
  <c r="GF25" i="4"/>
  <c r="GG25" i="4"/>
  <c r="GH25" i="4"/>
  <c r="GI25" i="4"/>
  <c r="GJ25" i="4"/>
  <c r="GK25" i="4"/>
  <c r="GL25" i="4"/>
  <c r="GM25" i="4"/>
  <c r="GN25" i="4"/>
  <c r="GO25" i="4"/>
  <c r="GP25" i="4"/>
  <c r="GQ25" i="4"/>
  <c r="GR25" i="4"/>
  <c r="GS25" i="4"/>
  <c r="GT25" i="4"/>
  <c r="GU25" i="4"/>
  <c r="GV25" i="4"/>
  <c r="GW25" i="4"/>
  <c r="GX25" i="4"/>
  <c r="GY25" i="4"/>
  <c r="GZ25" i="4"/>
  <c r="HA25" i="4"/>
  <c r="HB25" i="4"/>
  <c r="HC25" i="4"/>
  <c r="HD25" i="4"/>
  <c r="HE25" i="4"/>
  <c r="HF25" i="4"/>
  <c r="HG25" i="4"/>
  <c r="HH25" i="4"/>
  <c r="HI25" i="4"/>
  <c r="HJ25" i="4"/>
  <c r="HK25" i="4"/>
  <c r="HL25" i="4"/>
  <c r="HM25" i="4"/>
  <c r="HN25" i="4"/>
  <c r="HO25" i="4"/>
  <c r="HP25" i="4"/>
  <c r="HQ25" i="4"/>
  <c r="HR25" i="4"/>
  <c r="HS25" i="4"/>
  <c r="HT25" i="4"/>
  <c r="HU25" i="4"/>
  <c r="HV25" i="4"/>
  <c r="HW25" i="4"/>
  <c r="HX25" i="4"/>
  <c r="HY25" i="4"/>
  <c r="HZ25" i="4"/>
  <c r="IA25" i="4"/>
  <c r="IB25" i="4"/>
  <c r="IC25" i="4"/>
  <c r="ID25" i="4"/>
  <c r="IE25" i="4"/>
  <c r="IF25" i="4"/>
  <c r="IG25" i="4"/>
  <c r="IH25" i="4"/>
  <c r="II25" i="4"/>
  <c r="IJ25" i="4"/>
  <c r="IK25" i="4"/>
  <c r="IL25" i="4"/>
  <c r="IM25" i="4"/>
  <c r="IN25" i="4"/>
  <c r="IO25" i="4"/>
  <c r="IP25" i="4"/>
  <c r="IQ25" i="4"/>
  <c r="IR25" i="4"/>
  <c r="IS25" i="4"/>
  <c r="IT25" i="4"/>
  <c r="IU25" i="4"/>
  <c r="IV25" i="4"/>
  <c r="IW25" i="4"/>
  <c r="IX25" i="4"/>
  <c r="IY25" i="4"/>
  <c r="IZ25" i="4"/>
  <c r="JA25" i="4"/>
  <c r="JB25" i="4"/>
  <c r="JC25" i="4"/>
  <c r="JD25" i="4"/>
  <c r="JE25" i="4"/>
  <c r="JF25" i="4"/>
  <c r="JG25" i="4"/>
  <c r="JH25" i="4"/>
  <c r="JI25" i="4"/>
  <c r="JJ25" i="4"/>
  <c r="JK25" i="4"/>
  <c r="JL25" i="4"/>
  <c r="JM25" i="4"/>
  <c r="JN25" i="4"/>
  <c r="JO25" i="4"/>
  <c r="JP25" i="4"/>
  <c r="JQ25" i="4"/>
  <c r="JR25" i="4"/>
  <c r="JS25" i="4"/>
  <c r="JT25" i="4"/>
  <c r="JU25" i="4"/>
  <c r="JV25" i="4"/>
  <c r="JW25" i="4"/>
  <c r="JX25" i="4"/>
  <c r="JY25" i="4"/>
  <c r="JZ25" i="4"/>
  <c r="KA25" i="4"/>
  <c r="KB25" i="4"/>
  <c r="KC25" i="4"/>
  <c r="KD25" i="4"/>
  <c r="KE25" i="4"/>
  <c r="KF25" i="4"/>
  <c r="KG25" i="4"/>
  <c r="KH25" i="4"/>
  <c r="KI25" i="4"/>
  <c r="KJ25" i="4"/>
  <c r="KK25" i="4"/>
  <c r="KL25" i="4"/>
  <c r="KM25" i="4"/>
  <c r="KN25" i="4"/>
  <c r="KO25" i="4"/>
  <c r="KP25" i="4"/>
  <c r="KQ25" i="4"/>
  <c r="KR25" i="4"/>
  <c r="KS25" i="4"/>
  <c r="KT25" i="4"/>
  <c r="KU25" i="4"/>
  <c r="KV25" i="4"/>
  <c r="KW25" i="4"/>
  <c r="KX25" i="4"/>
  <c r="A26" i="4"/>
  <c r="B26" i="4"/>
  <c r="C26" i="4"/>
  <c r="D26" i="4"/>
  <c r="E26" i="4"/>
  <c r="F26" i="4" a="1"/>
  <c r="F26" i="4"/>
  <c r="G26" i="4" a="1"/>
  <c r="G26" i="4"/>
  <c r="H26" i="4" a="1"/>
  <c r="H26" i="4" s="1"/>
  <c r="I26" i="4" a="1"/>
  <c r="I26" i="4"/>
  <c r="J26" i="4" a="1"/>
  <c r="J26" i="4" s="1"/>
  <c r="K26" i="4" a="1"/>
  <c r="K26" i="4"/>
  <c r="L26" i="4" a="1"/>
  <c r="L26" i="4" s="1"/>
  <c r="M26" i="4" a="1"/>
  <c r="M26" i="4" s="1"/>
  <c r="N26" i="4" a="1"/>
  <c r="N26" i="4" s="1"/>
  <c r="O26" i="4" a="1"/>
  <c r="O26" i="4"/>
  <c r="P26" i="4" a="1"/>
  <c r="P26" i="4" s="1"/>
  <c r="Q26" i="4" a="1"/>
  <c r="Q26" i="4" s="1"/>
  <c r="R26" i="4" a="1"/>
  <c r="R26" i="4" s="1"/>
  <c r="S26" i="4" a="1"/>
  <c r="S26" i="4"/>
  <c r="T26" i="4" a="1"/>
  <c r="T26" i="4"/>
  <c r="U26" i="4" a="1"/>
  <c r="U26" i="4" s="1"/>
  <c r="V26" i="4" a="1"/>
  <c r="V26" i="4" s="1"/>
  <c r="W26" i="4" a="1"/>
  <c r="W26" i="4"/>
  <c r="X26" i="4" a="1"/>
  <c r="X26" i="4"/>
  <c r="Y26" i="4" a="1"/>
  <c r="Y26" i="4" s="1"/>
  <c r="Z26" i="4" a="1"/>
  <c r="Z26" i="4" s="1"/>
  <c r="AA26" i="4" a="1"/>
  <c r="AA26" i="4"/>
  <c r="AB26" i="4" a="1"/>
  <c r="AB26" i="4" s="1"/>
  <c r="AC26" i="4"/>
  <c r="AD26" i="4"/>
  <c r="AE26" i="4"/>
  <c r="AF26" i="4"/>
  <c r="AG26" i="4"/>
  <c r="AH26" i="4"/>
  <c r="AI26" i="4"/>
  <c r="AJ26" i="4"/>
  <c r="AK26" i="4"/>
  <c r="AL26" i="4"/>
  <c r="AM26" i="4"/>
  <c r="AN26" i="4"/>
  <c r="AO26" i="4"/>
  <c r="AP26" i="4"/>
  <c r="AQ26" i="4"/>
  <c r="AR26" i="4"/>
  <c r="AS26" i="4"/>
  <c r="AT26" i="4"/>
  <c r="AU26" i="4"/>
  <c r="AV26" i="4"/>
  <c r="AW26" i="4"/>
  <c r="AX26" i="4"/>
  <c r="AY26" i="4"/>
  <c r="AZ26" i="4"/>
  <c r="BA26" i="4"/>
  <c r="BB26" i="4"/>
  <c r="BC26" i="4"/>
  <c r="BD26" i="4"/>
  <c r="BE26" i="4"/>
  <c r="BF26" i="4"/>
  <c r="BG26" i="4"/>
  <c r="BH26" i="4"/>
  <c r="BI26" i="4"/>
  <c r="BJ26" i="4"/>
  <c r="BK26" i="4"/>
  <c r="BL26" i="4"/>
  <c r="BM26" i="4"/>
  <c r="BN26" i="4"/>
  <c r="BO26" i="4"/>
  <c r="BP26" i="4"/>
  <c r="BQ26" i="4"/>
  <c r="BR26" i="4"/>
  <c r="BS26" i="4"/>
  <c r="BT26" i="4"/>
  <c r="BU26" i="4"/>
  <c r="BV26" i="4"/>
  <c r="BW26" i="4"/>
  <c r="BX26" i="4"/>
  <c r="BY26" i="4"/>
  <c r="BZ26" i="4"/>
  <c r="CA26" i="4"/>
  <c r="CB26" i="4"/>
  <c r="CC26" i="4"/>
  <c r="CD26" i="4"/>
  <c r="CE26" i="4"/>
  <c r="CF26" i="4"/>
  <c r="CG26" i="4"/>
  <c r="CH26" i="4"/>
  <c r="CI26" i="4"/>
  <c r="CJ26" i="4"/>
  <c r="CK26" i="4"/>
  <c r="CL26" i="4"/>
  <c r="CM26" i="4"/>
  <c r="CN26" i="4"/>
  <c r="CO26" i="4"/>
  <c r="CP26" i="4"/>
  <c r="CQ26" i="4"/>
  <c r="CR26" i="4"/>
  <c r="CS26" i="4"/>
  <c r="CT26" i="4"/>
  <c r="CU26" i="4"/>
  <c r="CV26" i="4"/>
  <c r="CW26" i="4"/>
  <c r="CX26" i="4"/>
  <c r="CY26" i="4"/>
  <c r="CZ26" i="4"/>
  <c r="DA26" i="4"/>
  <c r="DB26" i="4"/>
  <c r="DC26" i="4"/>
  <c r="DD26" i="4"/>
  <c r="DE26" i="4"/>
  <c r="DF26" i="4"/>
  <c r="DG26" i="4"/>
  <c r="DH26" i="4"/>
  <c r="DI26" i="4"/>
  <c r="DJ26" i="4"/>
  <c r="DK26" i="4"/>
  <c r="DL26" i="4"/>
  <c r="DM26" i="4"/>
  <c r="DN26" i="4"/>
  <c r="DO26" i="4"/>
  <c r="DP26" i="4"/>
  <c r="DQ26" i="4"/>
  <c r="DR26" i="4"/>
  <c r="DS26" i="4"/>
  <c r="DT26" i="4"/>
  <c r="DU26" i="4"/>
  <c r="DV26" i="4"/>
  <c r="DW26" i="4"/>
  <c r="DX26" i="4"/>
  <c r="DY26" i="4"/>
  <c r="DZ26" i="4"/>
  <c r="EA26" i="4"/>
  <c r="EB26" i="4"/>
  <c r="EC26" i="4"/>
  <c r="ED26" i="4"/>
  <c r="EE26" i="4"/>
  <c r="EF26" i="4"/>
  <c r="EG26" i="4"/>
  <c r="EH26" i="4"/>
  <c r="EI26" i="4"/>
  <c r="EJ26" i="4"/>
  <c r="EK26" i="4"/>
  <c r="EL26" i="4"/>
  <c r="EM26" i="4"/>
  <c r="EN26" i="4"/>
  <c r="EO26" i="4"/>
  <c r="EP26" i="4"/>
  <c r="EQ26" i="4"/>
  <c r="ER26" i="4"/>
  <c r="ES26" i="4"/>
  <c r="ET26" i="4"/>
  <c r="EU26" i="4"/>
  <c r="EV26" i="4"/>
  <c r="EW26" i="4"/>
  <c r="EX26" i="4"/>
  <c r="EY26" i="4"/>
  <c r="EZ26" i="4"/>
  <c r="FA26" i="4"/>
  <c r="FB26" i="4"/>
  <c r="FC26" i="4"/>
  <c r="FD26" i="4"/>
  <c r="FE26" i="4"/>
  <c r="FF26" i="4"/>
  <c r="FG26" i="4"/>
  <c r="FH26" i="4"/>
  <c r="FI26" i="4"/>
  <c r="FJ26" i="4"/>
  <c r="FK26" i="4"/>
  <c r="FL26" i="4"/>
  <c r="FM26" i="4"/>
  <c r="FN26" i="4"/>
  <c r="FO26" i="4"/>
  <c r="FP26" i="4"/>
  <c r="FQ26" i="4"/>
  <c r="FR26" i="4"/>
  <c r="FS26" i="4"/>
  <c r="FT26" i="4"/>
  <c r="FU26" i="4"/>
  <c r="FV26" i="4"/>
  <c r="FW26" i="4"/>
  <c r="FX26" i="4"/>
  <c r="FY26" i="4"/>
  <c r="FZ26" i="4"/>
  <c r="GA26" i="4"/>
  <c r="GB26" i="4"/>
  <c r="GC26" i="4"/>
  <c r="GD26" i="4"/>
  <c r="GE26" i="4"/>
  <c r="GF26" i="4"/>
  <c r="GG26" i="4"/>
  <c r="GH26" i="4"/>
  <c r="GI26" i="4"/>
  <c r="GJ26" i="4"/>
  <c r="GK26" i="4"/>
  <c r="GL26" i="4"/>
  <c r="GM26" i="4"/>
  <c r="GN26" i="4"/>
  <c r="GO26" i="4"/>
  <c r="GP26" i="4"/>
  <c r="GQ26" i="4"/>
  <c r="GR26" i="4"/>
  <c r="GS26" i="4"/>
  <c r="GT26" i="4"/>
  <c r="GU26" i="4"/>
  <c r="GV26" i="4"/>
  <c r="GW26" i="4"/>
  <c r="GX26" i="4"/>
  <c r="GY26" i="4"/>
  <c r="GZ26" i="4"/>
  <c r="HA26" i="4"/>
  <c r="HB26" i="4"/>
  <c r="HC26" i="4"/>
  <c r="HD26" i="4"/>
  <c r="HE26" i="4"/>
  <c r="HF26" i="4"/>
  <c r="HG26" i="4"/>
  <c r="HH26" i="4"/>
  <c r="HI26" i="4"/>
  <c r="HJ26" i="4"/>
  <c r="HK26" i="4"/>
  <c r="HL26" i="4"/>
  <c r="HM26" i="4"/>
  <c r="HN26" i="4"/>
  <c r="HO26" i="4"/>
  <c r="HP26" i="4"/>
  <c r="HQ26" i="4"/>
  <c r="HR26" i="4"/>
  <c r="HS26" i="4"/>
  <c r="HT26" i="4"/>
  <c r="HU26" i="4"/>
  <c r="HV26" i="4"/>
  <c r="HW26" i="4"/>
  <c r="HX26" i="4"/>
  <c r="HY26" i="4"/>
  <c r="HZ26" i="4"/>
  <c r="IA26" i="4"/>
  <c r="IB26" i="4"/>
  <c r="IC26" i="4"/>
  <c r="ID26" i="4"/>
  <c r="IE26" i="4"/>
  <c r="IF26" i="4"/>
  <c r="IG26" i="4"/>
  <c r="IH26" i="4"/>
  <c r="II26" i="4"/>
  <c r="IJ26" i="4"/>
  <c r="IK26" i="4"/>
  <c r="IL26" i="4"/>
  <c r="IM26" i="4"/>
  <c r="IN26" i="4"/>
  <c r="IO26" i="4"/>
  <c r="IP26" i="4"/>
  <c r="IQ26" i="4"/>
  <c r="IR26" i="4"/>
  <c r="IS26" i="4"/>
  <c r="IT26" i="4"/>
  <c r="IU26" i="4"/>
  <c r="IV26" i="4"/>
  <c r="IW26" i="4"/>
  <c r="IX26" i="4"/>
  <c r="IY26" i="4"/>
  <c r="IZ26" i="4"/>
  <c r="JA26" i="4"/>
  <c r="JB26" i="4"/>
  <c r="JC26" i="4"/>
  <c r="JD26" i="4"/>
  <c r="JE26" i="4"/>
  <c r="JF26" i="4"/>
  <c r="JG26" i="4"/>
  <c r="JH26" i="4"/>
  <c r="JI26" i="4"/>
  <c r="JJ26" i="4"/>
  <c r="JK26" i="4"/>
  <c r="JL26" i="4"/>
  <c r="JM26" i="4"/>
  <c r="JN26" i="4"/>
  <c r="JO26" i="4"/>
  <c r="JP26" i="4"/>
  <c r="JQ26" i="4"/>
  <c r="JR26" i="4"/>
  <c r="JS26" i="4"/>
  <c r="JT26" i="4"/>
  <c r="JU26" i="4"/>
  <c r="JV26" i="4"/>
  <c r="JW26" i="4"/>
  <c r="JX26" i="4"/>
  <c r="JY26" i="4"/>
  <c r="JZ26" i="4"/>
  <c r="KA26" i="4"/>
  <c r="KB26" i="4"/>
  <c r="KC26" i="4"/>
  <c r="KD26" i="4"/>
  <c r="KE26" i="4"/>
  <c r="KF26" i="4"/>
  <c r="KG26" i="4"/>
  <c r="KH26" i="4"/>
  <c r="KI26" i="4"/>
  <c r="KJ26" i="4"/>
  <c r="KK26" i="4"/>
  <c r="KL26" i="4"/>
  <c r="KM26" i="4"/>
  <c r="KN26" i="4"/>
  <c r="KO26" i="4"/>
  <c r="KP26" i="4"/>
  <c r="KQ26" i="4"/>
  <c r="KR26" i="4"/>
  <c r="KS26" i="4"/>
  <c r="KT26" i="4"/>
  <c r="KU26" i="4"/>
  <c r="KV26" i="4"/>
  <c r="KW26" i="4"/>
  <c r="KX26" i="4"/>
  <c r="A27" i="4"/>
  <c r="B27" i="4"/>
  <c r="C27" i="4"/>
  <c r="D27" i="4"/>
  <c r="E27" i="4"/>
  <c r="F27" i="4" a="1"/>
  <c r="F27" i="4"/>
  <c r="G27" i="4" a="1"/>
  <c r="G27" i="4" s="1"/>
  <c r="H27" i="4" a="1"/>
  <c r="H27" i="4"/>
  <c r="I27" i="4" a="1"/>
  <c r="I27" i="4"/>
  <c r="J27" i="4" a="1"/>
  <c r="J27" i="4" s="1"/>
  <c r="K27" i="4" a="1"/>
  <c r="K27" i="4" s="1"/>
  <c r="L27" i="4" a="1"/>
  <c r="L27" i="4"/>
  <c r="M27" i="4" a="1"/>
  <c r="M27" i="4" s="1"/>
  <c r="N27" i="4" a="1"/>
  <c r="N27" i="4"/>
  <c r="O27" i="4" a="1"/>
  <c r="O27" i="4" s="1"/>
  <c r="P27" i="4" a="1"/>
  <c r="P27" i="4"/>
  <c r="Q27" i="4" a="1"/>
  <c r="Q27" i="4" s="1"/>
  <c r="R27" i="4" a="1"/>
  <c r="R27" i="4"/>
  <c r="S27" i="4" a="1"/>
  <c r="S27" i="4" s="1"/>
  <c r="T27" i="4" a="1"/>
  <c r="T27" i="4" s="1"/>
  <c r="U27" i="4" a="1"/>
  <c r="U27" i="4"/>
  <c r="V27" i="4" a="1"/>
  <c r="V27" i="4" s="1"/>
  <c r="W27" i="4" a="1"/>
  <c r="W27" i="4" s="1"/>
  <c r="X27" i="4" a="1"/>
  <c r="X27" i="4" s="1"/>
  <c r="Y27" i="4" a="1"/>
  <c r="Y27" i="4" s="1"/>
  <c r="Z27" i="4" a="1"/>
  <c r="Z27" i="4"/>
  <c r="AA27" i="4" a="1"/>
  <c r="AA27" i="4" s="1"/>
  <c r="AB27" i="4" a="1"/>
  <c r="AB27" i="4" s="1"/>
  <c r="AC27" i="4"/>
  <c r="AD27" i="4"/>
  <c r="AE27" i="4"/>
  <c r="AF27" i="4"/>
  <c r="AG27" i="4"/>
  <c r="AH27" i="4"/>
  <c r="AI27" i="4"/>
  <c r="AJ27" i="4"/>
  <c r="AK27" i="4"/>
  <c r="AL27" i="4"/>
  <c r="AM27" i="4"/>
  <c r="AN27" i="4"/>
  <c r="AO27" i="4"/>
  <c r="AP27" i="4"/>
  <c r="AQ27" i="4"/>
  <c r="AR27" i="4"/>
  <c r="AS27" i="4"/>
  <c r="AT27" i="4"/>
  <c r="AU27" i="4"/>
  <c r="AV27" i="4"/>
  <c r="AW27" i="4"/>
  <c r="AX27" i="4"/>
  <c r="AY27" i="4"/>
  <c r="AZ27" i="4"/>
  <c r="BA27" i="4"/>
  <c r="BB27" i="4"/>
  <c r="BC27" i="4"/>
  <c r="BD27" i="4"/>
  <c r="BE27" i="4"/>
  <c r="BF27" i="4"/>
  <c r="BG27" i="4"/>
  <c r="BH27" i="4"/>
  <c r="BI27" i="4"/>
  <c r="BJ27" i="4"/>
  <c r="BK27" i="4"/>
  <c r="BL27" i="4"/>
  <c r="BM27" i="4"/>
  <c r="BN27" i="4"/>
  <c r="BO27" i="4"/>
  <c r="BP27" i="4"/>
  <c r="BQ27" i="4"/>
  <c r="BR27" i="4"/>
  <c r="BS27" i="4"/>
  <c r="BT27" i="4"/>
  <c r="BU27" i="4"/>
  <c r="BV27" i="4"/>
  <c r="BW27" i="4"/>
  <c r="BX27" i="4"/>
  <c r="BY27" i="4"/>
  <c r="BZ27" i="4"/>
  <c r="CA27" i="4"/>
  <c r="CB27" i="4"/>
  <c r="CC27" i="4"/>
  <c r="CD27" i="4"/>
  <c r="CE27" i="4"/>
  <c r="CF27" i="4"/>
  <c r="CG27" i="4"/>
  <c r="CH27" i="4"/>
  <c r="CI27" i="4"/>
  <c r="CJ27" i="4"/>
  <c r="CK27" i="4"/>
  <c r="CL27" i="4"/>
  <c r="CM27" i="4"/>
  <c r="CN27" i="4"/>
  <c r="CO27" i="4"/>
  <c r="CP27" i="4"/>
  <c r="CQ27" i="4"/>
  <c r="CR27" i="4"/>
  <c r="CS27" i="4"/>
  <c r="CT27" i="4"/>
  <c r="CU27" i="4"/>
  <c r="CV27" i="4"/>
  <c r="CW27" i="4"/>
  <c r="CX27" i="4"/>
  <c r="CY27" i="4"/>
  <c r="CZ27" i="4"/>
  <c r="DA27" i="4"/>
  <c r="DB27" i="4"/>
  <c r="DC27" i="4"/>
  <c r="DD27" i="4"/>
  <c r="DE27" i="4"/>
  <c r="DF27" i="4"/>
  <c r="DG27" i="4"/>
  <c r="DH27" i="4"/>
  <c r="DI27" i="4"/>
  <c r="DJ27" i="4"/>
  <c r="DK27" i="4"/>
  <c r="DL27" i="4"/>
  <c r="DM27" i="4"/>
  <c r="DN27" i="4"/>
  <c r="DO27" i="4"/>
  <c r="DP27" i="4"/>
  <c r="DQ27" i="4"/>
  <c r="DR27" i="4"/>
  <c r="DS27" i="4"/>
  <c r="DT27" i="4"/>
  <c r="DU27" i="4"/>
  <c r="DV27" i="4"/>
  <c r="DW27" i="4"/>
  <c r="DX27" i="4"/>
  <c r="DY27" i="4"/>
  <c r="DZ27" i="4"/>
  <c r="EA27" i="4"/>
  <c r="EB27" i="4"/>
  <c r="EC27" i="4"/>
  <c r="ED27" i="4"/>
  <c r="EE27" i="4"/>
  <c r="EF27" i="4"/>
  <c r="EG27" i="4"/>
  <c r="EH27" i="4"/>
  <c r="EI27" i="4"/>
  <c r="EJ27" i="4"/>
  <c r="EK27" i="4"/>
  <c r="EL27" i="4"/>
  <c r="EM27" i="4"/>
  <c r="EN27" i="4"/>
  <c r="EO27" i="4"/>
  <c r="EP27" i="4"/>
  <c r="EQ27" i="4"/>
  <c r="ER27" i="4"/>
  <c r="ES27" i="4"/>
  <c r="ET27" i="4"/>
  <c r="EU27" i="4"/>
  <c r="EV27" i="4"/>
  <c r="EW27" i="4"/>
  <c r="EX27" i="4"/>
  <c r="EY27" i="4"/>
  <c r="EZ27" i="4"/>
  <c r="FA27" i="4"/>
  <c r="FB27" i="4"/>
  <c r="FC27" i="4"/>
  <c r="FD27" i="4"/>
  <c r="FE27" i="4"/>
  <c r="FF27" i="4"/>
  <c r="FG27" i="4"/>
  <c r="FH27" i="4"/>
  <c r="FI27" i="4"/>
  <c r="FJ27" i="4"/>
  <c r="FK27" i="4"/>
  <c r="FL27" i="4"/>
  <c r="FM27" i="4"/>
  <c r="FN27" i="4"/>
  <c r="FO27" i="4"/>
  <c r="FP27" i="4"/>
  <c r="FQ27" i="4"/>
  <c r="FR27" i="4"/>
  <c r="FS27" i="4"/>
  <c r="FT27" i="4"/>
  <c r="FU27" i="4"/>
  <c r="FV27" i="4"/>
  <c r="FW27" i="4"/>
  <c r="FX27" i="4"/>
  <c r="FY27" i="4"/>
  <c r="FZ27" i="4"/>
  <c r="GA27" i="4"/>
  <c r="GB27" i="4"/>
  <c r="GC27" i="4"/>
  <c r="GD27" i="4"/>
  <c r="GE27" i="4"/>
  <c r="GF27" i="4"/>
  <c r="GG27" i="4"/>
  <c r="GH27" i="4"/>
  <c r="GI27" i="4"/>
  <c r="GJ27" i="4"/>
  <c r="GK27" i="4"/>
  <c r="GL27" i="4"/>
  <c r="GM27" i="4"/>
  <c r="GN27" i="4"/>
  <c r="GO27" i="4"/>
  <c r="GP27" i="4"/>
  <c r="GQ27" i="4"/>
  <c r="GR27" i="4"/>
  <c r="GS27" i="4"/>
  <c r="GT27" i="4"/>
  <c r="GU27" i="4"/>
  <c r="GV27" i="4"/>
  <c r="GW27" i="4"/>
  <c r="GX27" i="4"/>
  <c r="GY27" i="4"/>
  <c r="GZ27" i="4"/>
  <c r="HA27" i="4"/>
  <c r="HB27" i="4"/>
  <c r="HC27" i="4"/>
  <c r="HD27" i="4"/>
  <c r="HE27" i="4"/>
  <c r="HF27" i="4"/>
  <c r="HG27" i="4"/>
  <c r="HH27" i="4"/>
  <c r="HI27" i="4"/>
  <c r="HJ27" i="4"/>
  <c r="HK27" i="4"/>
  <c r="HL27" i="4"/>
  <c r="HM27" i="4"/>
  <c r="HN27" i="4"/>
  <c r="HO27" i="4"/>
  <c r="HP27" i="4"/>
  <c r="HQ27" i="4"/>
  <c r="HR27" i="4"/>
  <c r="HS27" i="4"/>
  <c r="HT27" i="4"/>
  <c r="HU27" i="4"/>
  <c r="HV27" i="4"/>
  <c r="HW27" i="4"/>
  <c r="HX27" i="4"/>
  <c r="HY27" i="4"/>
  <c r="HZ27" i="4"/>
  <c r="IA27" i="4"/>
  <c r="IB27" i="4"/>
  <c r="IC27" i="4"/>
  <c r="ID27" i="4"/>
  <c r="IE27" i="4"/>
  <c r="IF27" i="4"/>
  <c r="IG27" i="4"/>
  <c r="IH27" i="4"/>
  <c r="II27" i="4"/>
  <c r="IJ27" i="4"/>
  <c r="IK27" i="4"/>
  <c r="IL27" i="4"/>
  <c r="IM27" i="4"/>
  <c r="IN27" i="4"/>
  <c r="IO27" i="4"/>
  <c r="IP27" i="4"/>
  <c r="IQ27" i="4"/>
  <c r="IR27" i="4"/>
  <c r="IS27" i="4"/>
  <c r="IT27" i="4"/>
  <c r="IU27" i="4"/>
  <c r="IV27" i="4"/>
  <c r="IW27" i="4"/>
  <c r="IX27" i="4"/>
  <c r="IY27" i="4"/>
  <c r="IZ27" i="4"/>
  <c r="JA27" i="4"/>
  <c r="JB27" i="4"/>
  <c r="JC27" i="4"/>
  <c r="JD27" i="4"/>
  <c r="JE27" i="4"/>
  <c r="JF27" i="4"/>
  <c r="JG27" i="4"/>
  <c r="JH27" i="4"/>
  <c r="JI27" i="4"/>
  <c r="JJ27" i="4"/>
  <c r="JK27" i="4"/>
  <c r="JL27" i="4"/>
  <c r="JM27" i="4"/>
  <c r="JN27" i="4"/>
  <c r="JO27" i="4"/>
  <c r="JP27" i="4"/>
  <c r="JQ27" i="4"/>
  <c r="JR27" i="4"/>
  <c r="JS27" i="4"/>
  <c r="JT27" i="4"/>
  <c r="JU27" i="4"/>
  <c r="JV27" i="4"/>
  <c r="JW27" i="4"/>
  <c r="JX27" i="4"/>
  <c r="JY27" i="4"/>
  <c r="JZ27" i="4"/>
  <c r="KA27" i="4"/>
  <c r="KB27" i="4"/>
  <c r="KC27" i="4"/>
  <c r="KD27" i="4"/>
  <c r="KE27" i="4"/>
  <c r="KF27" i="4"/>
  <c r="KG27" i="4"/>
  <c r="KH27" i="4"/>
  <c r="KI27" i="4"/>
  <c r="KJ27" i="4"/>
  <c r="KK27" i="4"/>
  <c r="KL27" i="4"/>
  <c r="KM27" i="4"/>
  <c r="KN27" i="4"/>
  <c r="KO27" i="4"/>
  <c r="KP27" i="4"/>
  <c r="KQ27" i="4"/>
  <c r="KR27" i="4"/>
  <c r="KS27" i="4"/>
  <c r="KT27" i="4"/>
  <c r="KU27" i="4"/>
  <c r="KV27" i="4"/>
  <c r="KW27" i="4"/>
  <c r="KX27" i="4"/>
  <c r="A28" i="4"/>
  <c r="B28" i="4"/>
  <c r="C28" i="4"/>
  <c r="D28" i="4"/>
  <c r="E28" i="4"/>
  <c r="F28" i="4" a="1"/>
  <c r="F28" i="4"/>
  <c r="G28" i="4" a="1"/>
  <c r="G28" i="4"/>
  <c r="H28" i="4" a="1"/>
  <c r="H28" i="4"/>
  <c r="I28" i="4" a="1"/>
  <c r="I28" i="4"/>
  <c r="J28" i="4" a="1"/>
  <c r="J28" i="4"/>
  <c r="K28" i="4" a="1"/>
  <c r="K28" i="4"/>
  <c r="L28" i="4" a="1"/>
  <c r="L28" i="4"/>
  <c r="M28" i="4" a="1"/>
  <c r="M28" i="4"/>
  <c r="N28" i="4" a="1"/>
  <c r="N28" i="4"/>
  <c r="O28" i="4" a="1"/>
  <c r="O28" i="4"/>
  <c r="P28" i="4" a="1"/>
  <c r="P28" i="4"/>
  <c r="Q28" i="4" a="1"/>
  <c r="Q28" i="4" s="1"/>
  <c r="R28" i="4" a="1"/>
  <c r="R28" i="4"/>
  <c r="S28" i="4" a="1"/>
  <c r="S28" i="4"/>
  <c r="T28" i="4" a="1"/>
  <c r="T28" i="4" s="1"/>
  <c r="U28" i="4" a="1"/>
  <c r="U28" i="4" s="1"/>
  <c r="V28" i="4" a="1"/>
  <c r="V28" i="4"/>
  <c r="W28" i="4" a="1"/>
  <c r="W28" i="4" s="1"/>
  <c r="X28" i="4" a="1"/>
  <c r="X28" i="4"/>
  <c r="Y28" i="4" a="1"/>
  <c r="Y28" i="4" s="1"/>
  <c r="Z28" i="4" a="1"/>
  <c r="Z28" i="4"/>
  <c r="AA28" i="4" a="1"/>
  <c r="AA28" i="4" s="1"/>
  <c r="AB28" i="4" a="1"/>
  <c r="AB28" i="4"/>
  <c r="AC28" i="4"/>
  <c r="AD28" i="4"/>
  <c r="AE28" i="4"/>
  <c r="AF28" i="4"/>
  <c r="AG28" i="4"/>
  <c r="AH28" i="4"/>
  <c r="AI28" i="4"/>
  <c r="AJ28" i="4"/>
  <c r="AK28" i="4"/>
  <c r="AL28" i="4"/>
  <c r="AM28" i="4"/>
  <c r="AN28" i="4"/>
  <c r="AO28" i="4"/>
  <c r="AP28" i="4"/>
  <c r="AQ28" i="4"/>
  <c r="AR28" i="4"/>
  <c r="AS28" i="4"/>
  <c r="AT28" i="4"/>
  <c r="AU28" i="4"/>
  <c r="AV28" i="4"/>
  <c r="AW28" i="4"/>
  <c r="AX28" i="4"/>
  <c r="AY28" i="4"/>
  <c r="AZ28" i="4"/>
  <c r="BA28" i="4"/>
  <c r="BB28" i="4"/>
  <c r="BC28" i="4"/>
  <c r="BD28" i="4"/>
  <c r="BE28" i="4"/>
  <c r="BF28" i="4"/>
  <c r="BG28" i="4"/>
  <c r="BH28" i="4"/>
  <c r="BI28" i="4"/>
  <c r="BJ28" i="4"/>
  <c r="BK28" i="4"/>
  <c r="BL28" i="4"/>
  <c r="BM28" i="4"/>
  <c r="BN28" i="4"/>
  <c r="BO28" i="4"/>
  <c r="BP28" i="4"/>
  <c r="BQ28" i="4"/>
  <c r="BR28" i="4"/>
  <c r="BS28" i="4"/>
  <c r="BT28" i="4"/>
  <c r="BU28" i="4"/>
  <c r="BV28" i="4"/>
  <c r="BW28" i="4"/>
  <c r="BX28" i="4"/>
  <c r="BY28" i="4"/>
  <c r="BZ28" i="4"/>
  <c r="CA28" i="4"/>
  <c r="CB28" i="4"/>
  <c r="CC28" i="4"/>
  <c r="CD28" i="4"/>
  <c r="CE28" i="4"/>
  <c r="CF28" i="4"/>
  <c r="CG28" i="4"/>
  <c r="CH28" i="4"/>
  <c r="CI28" i="4"/>
  <c r="CJ28" i="4"/>
  <c r="CK28" i="4"/>
  <c r="CL28" i="4"/>
  <c r="CM28" i="4"/>
  <c r="CN28" i="4"/>
  <c r="CO28" i="4"/>
  <c r="CP28" i="4"/>
  <c r="CQ28" i="4"/>
  <c r="CR28" i="4"/>
  <c r="CS28" i="4"/>
  <c r="CT28" i="4"/>
  <c r="CU28" i="4"/>
  <c r="CV28" i="4"/>
  <c r="CW28" i="4"/>
  <c r="CX28" i="4"/>
  <c r="CY28" i="4"/>
  <c r="CZ28" i="4"/>
  <c r="DA28" i="4"/>
  <c r="DB28" i="4"/>
  <c r="DC28" i="4"/>
  <c r="DD28" i="4"/>
  <c r="DE28" i="4"/>
  <c r="DF28" i="4"/>
  <c r="DG28" i="4"/>
  <c r="DH28" i="4"/>
  <c r="DI28" i="4"/>
  <c r="DJ28" i="4"/>
  <c r="DK28" i="4"/>
  <c r="DL28" i="4"/>
  <c r="DM28" i="4"/>
  <c r="DN28" i="4"/>
  <c r="DO28" i="4"/>
  <c r="DP28" i="4"/>
  <c r="DQ28" i="4"/>
  <c r="DR28" i="4"/>
  <c r="DS28" i="4"/>
  <c r="DT28" i="4"/>
  <c r="DU28" i="4"/>
  <c r="DV28" i="4"/>
  <c r="DW28" i="4"/>
  <c r="DX28" i="4"/>
  <c r="DY28" i="4"/>
  <c r="DZ28" i="4"/>
  <c r="EA28" i="4"/>
  <c r="EB28" i="4"/>
  <c r="EC28" i="4"/>
  <c r="ED28" i="4"/>
  <c r="EE28" i="4"/>
  <c r="EF28" i="4"/>
  <c r="EG28" i="4"/>
  <c r="EH28" i="4"/>
  <c r="EI28" i="4"/>
  <c r="EJ28" i="4"/>
  <c r="EK28" i="4"/>
  <c r="EL28" i="4"/>
  <c r="EM28" i="4"/>
  <c r="EN28" i="4"/>
  <c r="EO28" i="4"/>
  <c r="EP28" i="4"/>
  <c r="EQ28" i="4"/>
  <c r="ER28" i="4"/>
  <c r="ES28" i="4"/>
  <c r="ET28" i="4"/>
  <c r="EU28" i="4"/>
  <c r="EV28" i="4"/>
  <c r="EW28" i="4"/>
  <c r="EX28" i="4"/>
  <c r="EY28" i="4"/>
  <c r="EZ28" i="4"/>
  <c r="FA28" i="4"/>
  <c r="FB28" i="4"/>
  <c r="FC28" i="4"/>
  <c r="FD28" i="4"/>
  <c r="FE28" i="4"/>
  <c r="FF28" i="4"/>
  <c r="FG28" i="4"/>
  <c r="FH28" i="4"/>
  <c r="FI28" i="4"/>
  <c r="FJ28" i="4"/>
  <c r="FK28" i="4"/>
  <c r="FL28" i="4"/>
  <c r="FM28" i="4"/>
  <c r="FN28" i="4"/>
  <c r="FO28" i="4"/>
  <c r="FP28" i="4"/>
  <c r="FQ28" i="4"/>
  <c r="FR28" i="4"/>
  <c r="FS28" i="4"/>
  <c r="FT28" i="4"/>
  <c r="FU28" i="4"/>
  <c r="FV28" i="4"/>
  <c r="FW28" i="4"/>
  <c r="FX28" i="4"/>
  <c r="FY28" i="4"/>
  <c r="FZ28" i="4"/>
  <c r="GA28" i="4"/>
  <c r="GB28" i="4"/>
  <c r="GC28" i="4"/>
  <c r="GD28" i="4"/>
  <c r="GE28" i="4"/>
  <c r="GF28" i="4"/>
  <c r="GG28" i="4"/>
  <c r="GH28" i="4"/>
  <c r="GI28" i="4"/>
  <c r="GJ28" i="4"/>
  <c r="GK28" i="4"/>
  <c r="GL28" i="4"/>
  <c r="GM28" i="4"/>
  <c r="GN28" i="4"/>
  <c r="GO28" i="4"/>
  <c r="GP28" i="4"/>
  <c r="GQ28" i="4"/>
  <c r="GR28" i="4"/>
  <c r="GS28" i="4"/>
  <c r="GT28" i="4"/>
  <c r="GU28" i="4"/>
  <c r="GV28" i="4"/>
  <c r="GW28" i="4"/>
  <c r="GX28" i="4"/>
  <c r="GY28" i="4"/>
  <c r="GZ28" i="4"/>
  <c r="HA28" i="4"/>
  <c r="HB28" i="4"/>
  <c r="HC28" i="4"/>
  <c r="HD28" i="4"/>
  <c r="HE28" i="4"/>
  <c r="HF28" i="4"/>
  <c r="HG28" i="4"/>
  <c r="HH28" i="4"/>
  <c r="HI28" i="4"/>
  <c r="HJ28" i="4"/>
  <c r="HK28" i="4"/>
  <c r="HL28" i="4"/>
  <c r="HM28" i="4"/>
  <c r="HN28" i="4"/>
  <c r="HO28" i="4"/>
  <c r="HP28" i="4"/>
  <c r="HQ28" i="4"/>
  <c r="HR28" i="4"/>
  <c r="HS28" i="4"/>
  <c r="HT28" i="4"/>
  <c r="HU28" i="4"/>
  <c r="HV28" i="4"/>
  <c r="HW28" i="4"/>
  <c r="HX28" i="4"/>
  <c r="HY28" i="4"/>
  <c r="HZ28" i="4"/>
  <c r="IA28" i="4"/>
  <c r="IB28" i="4"/>
  <c r="IC28" i="4"/>
  <c r="ID28" i="4"/>
  <c r="IE28" i="4"/>
  <c r="IF28" i="4"/>
  <c r="IG28" i="4"/>
  <c r="IH28" i="4"/>
  <c r="II28" i="4"/>
  <c r="IJ28" i="4"/>
  <c r="IK28" i="4"/>
  <c r="IL28" i="4"/>
  <c r="IM28" i="4"/>
  <c r="IN28" i="4"/>
  <c r="IO28" i="4"/>
  <c r="IP28" i="4"/>
  <c r="IQ28" i="4"/>
  <c r="IR28" i="4"/>
  <c r="IS28" i="4"/>
  <c r="IT28" i="4"/>
  <c r="IU28" i="4"/>
  <c r="IV28" i="4"/>
  <c r="IW28" i="4"/>
  <c r="IX28" i="4"/>
  <c r="IY28" i="4"/>
  <c r="IZ28" i="4"/>
  <c r="JA28" i="4"/>
  <c r="JB28" i="4"/>
  <c r="JC28" i="4"/>
  <c r="JD28" i="4"/>
  <c r="JE28" i="4"/>
  <c r="JF28" i="4"/>
  <c r="JG28" i="4"/>
  <c r="JH28" i="4"/>
  <c r="JI28" i="4"/>
  <c r="JJ28" i="4"/>
  <c r="JK28" i="4"/>
  <c r="JL28" i="4"/>
  <c r="JM28" i="4"/>
  <c r="JN28" i="4"/>
  <c r="JO28" i="4"/>
  <c r="JP28" i="4"/>
  <c r="JQ28" i="4"/>
  <c r="JR28" i="4"/>
  <c r="JS28" i="4"/>
  <c r="JT28" i="4"/>
  <c r="JU28" i="4"/>
  <c r="JV28" i="4"/>
  <c r="JW28" i="4"/>
  <c r="JX28" i="4"/>
  <c r="JY28" i="4"/>
  <c r="JZ28" i="4"/>
  <c r="KA28" i="4"/>
  <c r="KB28" i="4"/>
  <c r="KC28" i="4"/>
  <c r="KD28" i="4"/>
  <c r="KE28" i="4"/>
  <c r="KF28" i="4"/>
  <c r="KG28" i="4"/>
  <c r="KH28" i="4"/>
  <c r="KI28" i="4"/>
  <c r="KJ28" i="4"/>
  <c r="KK28" i="4"/>
  <c r="KL28" i="4"/>
  <c r="KM28" i="4"/>
  <c r="KN28" i="4"/>
  <c r="KO28" i="4"/>
  <c r="KP28" i="4"/>
  <c r="KQ28" i="4"/>
  <c r="KR28" i="4"/>
  <c r="KS28" i="4"/>
  <c r="KT28" i="4"/>
  <c r="KU28" i="4"/>
  <c r="KV28" i="4"/>
  <c r="KW28" i="4"/>
  <c r="KX28" i="4"/>
  <c r="A29" i="4"/>
  <c r="B29" i="4"/>
  <c r="C29" i="4"/>
  <c r="D29" i="4"/>
  <c r="E29" i="4"/>
  <c r="F29" i="4" a="1"/>
  <c r="F29" i="4" s="1"/>
  <c r="G29" i="4" a="1"/>
  <c r="G29" i="4"/>
  <c r="H29" i="4" a="1"/>
  <c r="H29" i="4"/>
  <c r="I29" i="4" a="1"/>
  <c r="I29" i="4" s="1"/>
  <c r="J29" i="4" a="1"/>
  <c r="J29" i="4" s="1"/>
  <c r="K29" i="4" a="1"/>
  <c r="K29" i="4" s="1"/>
  <c r="L29" i="4" a="1"/>
  <c r="L29" i="4" s="1"/>
  <c r="M29" i="4" a="1"/>
  <c r="M29" i="4"/>
  <c r="N29" i="4" a="1"/>
  <c r="N29" i="4" s="1"/>
  <c r="O29" i="4" a="1"/>
  <c r="O29" i="4" s="1"/>
  <c r="P29" i="4" a="1"/>
  <c r="P29" i="4"/>
  <c r="Q29" i="4" a="1"/>
  <c r="Q29" i="4" s="1"/>
  <c r="R29" i="4" a="1"/>
  <c r="R29" i="4" s="1"/>
  <c r="S29" i="4" a="1"/>
  <c r="S29" i="4" s="1"/>
  <c r="T29" i="4" a="1"/>
  <c r="T29" i="4" s="1"/>
  <c r="U29" i="4" a="1"/>
  <c r="U29" i="4"/>
  <c r="V29" i="4" a="1"/>
  <c r="V29" i="4" s="1"/>
  <c r="W29" i="4" a="1"/>
  <c r="W29" i="4" s="1"/>
  <c r="X29" i="4" a="1"/>
  <c r="X29" i="4"/>
  <c r="Y29" i="4" a="1"/>
  <c r="Y29" i="4" s="1"/>
  <c r="Z29" i="4" a="1"/>
  <c r="Z29" i="4" s="1"/>
  <c r="AA29" i="4" a="1"/>
  <c r="AA29" i="4" s="1"/>
  <c r="AB29" i="4" a="1"/>
  <c r="AB29" i="4" s="1"/>
  <c r="AC29" i="4"/>
  <c r="AD29" i="4"/>
  <c r="AE29" i="4"/>
  <c r="AF29" i="4"/>
  <c r="AG29" i="4"/>
  <c r="AH29" i="4"/>
  <c r="AI29" i="4"/>
  <c r="AJ29" i="4"/>
  <c r="AK29" i="4"/>
  <c r="AL29" i="4"/>
  <c r="AM29" i="4"/>
  <c r="AN29" i="4"/>
  <c r="AO29" i="4"/>
  <c r="AP29" i="4"/>
  <c r="AQ29" i="4"/>
  <c r="AR29" i="4"/>
  <c r="AS29" i="4"/>
  <c r="AT29" i="4"/>
  <c r="AU29" i="4"/>
  <c r="AV29" i="4"/>
  <c r="AW29" i="4"/>
  <c r="AX29" i="4"/>
  <c r="AY29" i="4"/>
  <c r="AZ29" i="4"/>
  <c r="BA29" i="4"/>
  <c r="BB29" i="4"/>
  <c r="BC29" i="4"/>
  <c r="BD29" i="4"/>
  <c r="BE29" i="4"/>
  <c r="BF29" i="4"/>
  <c r="BG29" i="4"/>
  <c r="BH29" i="4"/>
  <c r="BI29" i="4"/>
  <c r="BJ29" i="4"/>
  <c r="BK29" i="4"/>
  <c r="BL29" i="4"/>
  <c r="BM29" i="4"/>
  <c r="BN29" i="4"/>
  <c r="BO29" i="4"/>
  <c r="BP29" i="4"/>
  <c r="BQ29" i="4"/>
  <c r="BR29" i="4"/>
  <c r="BS29" i="4"/>
  <c r="BT29" i="4"/>
  <c r="BU29" i="4"/>
  <c r="BV29" i="4"/>
  <c r="BW29" i="4"/>
  <c r="BX29" i="4"/>
  <c r="BY29" i="4"/>
  <c r="BZ29" i="4"/>
  <c r="CA29" i="4"/>
  <c r="CB29" i="4"/>
  <c r="CC29" i="4"/>
  <c r="CD29" i="4"/>
  <c r="CE29" i="4"/>
  <c r="CF29" i="4"/>
  <c r="CG29" i="4"/>
  <c r="CH29" i="4"/>
  <c r="CI29" i="4"/>
  <c r="CJ29" i="4"/>
  <c r="CK29" i="4"/>
  <c r="CL29" i="4"/>
  <c r="CM29" i="4"/>
  <c r="CN29" i="4"/>
  <c r="CO29" i="4"/>
  <c r="CP29" i="4"/>
  <c r="CQ29" i="4"/>
  <c r="CR29" i="4"/>
  <c r="CS29" i="4"/>
  <c r="CT29" i="4"/>
  <c r="CU29" i="4"/>
  <c r="CV29" i="4"/>
  <c r="CW29" i="4"/>
  <c r="CX29" i="4"/>
  <c r="CY29" i="4"/>
  <c r="CZ29" i="4"/>
  <c r="DA29" i="4"/>
  <c r="DB29" i="4"/>
  <c r="DC29" i="4"/>
  <c r="DD29" i="4"/>
  <c r="DE29" i="4"/>
  <c r="DF29" i="4"/>
  <c r="DG29" i="4"/>
  <c r="DH29" i="4"/>
  <c r="DI29" i="4"/>
  <c r="DJ29" i="4"/>
  <c r="DK29" i="4"/>
  <c r="DL29" i="4"/>
  <c r="DM29" i="4"/>
  <c r="DN29" i="4"/>
  <c r="DO29" i="4"/>
  <c r="DP29" i="4"/>
  <c r="DQ29" i="4"/>
  <c r="DR29" i="4"/>
  <c r="DS29" i="4"/>
  <c r="DT29" i="4"/>
  <c r="DU29" i="4"/>
  <c r="DV29" i="4"/>
  <c r="DW29" i="4"/>
  <c r="DX29" i="4"/>
  <c r="DY29" i="4"/>
  <c r="DZ29" i="4"/>
  <c r="EA29" i="4"/>
  <c r="EB29" i="4"/>
  <c r="EC29" i="4"/>
  <c r="ED29" i="4"/>
  <c r="EE29" i="4"/>
  <c r="EF29" i="4"/>
  <c r="EG29" i="4"/>
  <c r="EH29" i="4"/>
  <c r="EI29" i="4"/>
  <c r="EJ29" i="4"/>
  <c r="EK29" i="4"/>
  <c r="EL29" i="4"/>
  <c r="EM29" i="4"/>
  <c r="EN29" i="4"/>
  <c r="EO29" i="4"/>
  <c r="EP29" i="4"/>
  <c r="EQ29" i="4"/>
  <c r="ER29" i="4"/>
  <c r="ES29" i="4"/>
  <c r="ET29" i="4"/>
  <c r="EU29" i="4"/>
  <c r="EV29" i="4"/>
  <c r="EW29" i="4"/>
  <c r="EX29" i="4"/>
  <c r="EY29" i="4"/>
  <c r="EZ29" i="4"/>
  <c r="FA29" i="4"/>
  <c r="FB29" i="4"/>
  <c r="FC29" i="4"/>
  <c r="FD29" i="4"/>
  <c r="FE29" i="4"/>
  <c r="FF29" i="4"/>
  <c r="FG29" i="4"/>
  <c r="FH29" i="4"/>
  <c r="FI29" i="4"/>
  <c r="FJ29" i="4"/>
  <c r="FK29" i="4"/>
  <c r="FL29" i="4"/>
  <c r="FM29" i="4"/>
  <c r="FN29" i="4"/>
  <c r="FO29" i="4"/>
  <c r="FP29" i="4"/>
  <c r="FQ29" i="4"/>
  <c r="FR29" i="4"/>
  <c r="FS29" i="4"/>
  <c r="FT29" i="4"/>
  <c r="FU29" i="4"/>
  <c r="FV29" i="4"/>
  <c r="FW29" i="4"/>
  <c r="FX29" i="4"/>
  <c r="FY29" i="4"/>
  <c r="FZ29" i="4"/>
  <c r="GA29" i="4"/>
  <c r="GB29" i="4"/>
  <c r="GC29" i="4"/>
  <c r="GD29" i="4"/>
  <c r="GE29" i="4"/>
  <c r="GF29" i="4"/>
  <c r="GG29" i="4"/>
  <c r="GH29" i="4"/>
  <c r="GI29" i="4"/>
  <c r="GJ29" i="4"/>
  <c r="GK29" i="4"/>
  <c r="GL29" i="4"/>
  <c r="GM29" i="4"/>
  <c r="GN29" i="4"/>
  <c r="GO29" i="4"/>
  <c r="GP29" i="4"/>
  <c r="GQ29" i="4"/>
  <c r="GR29" i="4"/>
  <c r="GS29" i="4"/>
  <c r="GT29" i="4"/>
  <c r="GU29" i="4"/>
  <c r="GV29" i="4"/>
  <c r="GW29" i="4"/>
  <c r="GX29" i="4"/>
  <c r="GY29" i="4"/>
  <c r="GZ29" i="4"/>
  <c r="HA29" i="4"/>
  <c r="HB29" i="4"/>
  <c r="HC29" i="4"/>
  <c r="HD29" i="4"/>
  <c r="HE29" i="4"/>
  <c r="HF29" i="4"/>
  <c r="HG29" i="4"/>
  <c r="HH29" i="4"/>
  <c r="HI29" i="4"/>
  <c r="HJ29" i="4"/>
  <c r="HK29" i="4"/>
  <c r="HL29" i="4"/>
  <c r="HM29" i="4"/>
  <c r="HN29" i="4"/>
  <c r="HO29" i="4"/>
  <c r="HP29" i="4"/>
  <c r="HQ29" i="4"/>
  <c r="HR29" i="4"/>
  <c r="HS29" i="4"/>
  <c r="HT29" i="4"/>
  <c r="HU29" i="4"/>
  <c r="HV29" i="4"/>
  <c r="HW29" i="4"/>
  <c r="HX29" i="4"/>
  <c r="HY29" i="4"/>
  <c r="HZ29" i="4"/>
  <c r="IA29" i="4"/>
  <c r="IB29" i="4"/>
  <c r="IC29" i="4"/>
  <c r="ID29" i="4"/>
  <c r="IE29" i="4"/>
  <c r="IF29" i="4"/>
  <c r="IG29" i="4"/>
  <c r="IH29" i="4"/>
  <c r="II29" i="4"/>
  <c r="IJ29" i="4"/>
  <c r="IK29" i="4"/>
  <c r="IL29" i="4"/>
  <c r="IM29" i="4"/>
  <c r="IN29" i="4"/>
  <c r="IO29" i="4"/>
  <c r="IP29" i="4"/>
  <c r="IQ29" i="4"/>
  <c r="IR29" i="4"/>
  <c r="IS29" i="4"/>
  <c r="IT29" i="4"/>
  <c r="IU29" i="4"/>
  <c r="IV29" i="4"/>
  <c r="IW29" i="4"/>
  <c r="IX29" i="4"/>
  <c r="IY29" i="4"/>
  <c r="IZ29" i="4"/>
  <c r="JA29" i="4"/>
  <c r="JB29" i="4"/>
  <c r="JC29" i="4"/>
  <c r="JD29" i="4"/>
  <c r="JE29" i="4"/>
  <c r="JF29" i="4"/>
  <c r="JG29" i="4"/>
  <c r="JH29" i="4"/>
  <c r="JI29" i="4"/>
  <c r="JJ29" i="4"/>
  <c r="JK29" i="4"/>
  <c r="JL29" i="4"/>
  <c r="JM29" i="4"/>
  <c r="JN29" i="4"/>
  <c r="JO29" i="4"/>
  <c r="JP29" i="4"/>
  <c r="JQ29" i="4"/>
  <c r="JR29" i="4"/>
  <c r="JS29" i="4"/>
  <c r="JT29" i="4"/>
  <c r="JU29" i="4"/>
  <c r="JV29" i="4"/>
  <c r="JW29" i="4"/>
  <c r="JX29" i="4"/>
  <c r="JY29" i="4"/>
  <c r="JZ29" i="4"/>
  <c r="KA29" i="4"/>
  <c r="KB29" i="4"/>
  <c r="KC29" i="4"/>
  <c r="KD29" i="4"/>
  <c r="KE29" i="4"/>
  <c r="KF29" i="4"/>
  <c r="KG29" i="4"/>
  <c r="KH29" i="4"/>
  <c r="KI29" i="4"/>
  <c r="KJ29" i="4"/>
  <c r="KK29" i="4"/>
  <c r="KL29" i="4"/>
  <c r="KM29" i="4"/>
  <c r="KN29" i="4"/>
  <c r="KO29" i="4"/>
  <c r="KP29" i="4"/>
  <c r="KQ29" i="4"/>
  <c r="KR29" i="4"/>
  <c r="KS29" i="4"/>
  <c r="KT29" i="4"/>
  <c r="KU29" i="4"/>
  <c r="KV29" i="4"/>
  <c r="KW29" i="4"/>
  <c r="KX29" i="4"/>
  <c r="A30" i="4"/>
  <c r="B30" i="4"/>
  <c r="C30" i="4"/>
  <c r="D30" i="4"/>
  <c r="E30" i="4"/>
  <c r="F30" i="4" a="1"/>
  <c r="F30" i="4"/>
  <c r="G30" i="4" a="1"/>
  <c r="G30" i="4" s="1"/>
  <c r="H30" i="4" a="1"/>
  <c r="H30" i="4"/>
  <c r="I30" i="4" a="1"/>
  <c r="I30" i="4"/>
  <c r="J30" i="4" a="1"/>
  <c r="J30" i="4"/>
  <c r="K30" i="4" a="1"/>
  <c r="K30" i="4" s="1"/>
  <c r="L30" i="4" a="1"/>
  <c r="L30" i="4"/>
  <c r="M30" i="4" a="1"/>
  <c r="M30" i="4"/>
  <c r="N30" i="4" a="1"/>
  <c r="N30" i="4"/>
  <c r="O30" i="4" a="1"/>
  <c r="O30" i="4" s="1"/>
  <c r="P30" i="4" a="1"/>
  <c r="P30" i="4"/>
  <c r="Q30" i="4" a="1"/>
  <c r="Q30" i="4"/>
  <c r="R30" i="4" a="1"/>
  <c r="R30" i="4"/>
  <c r="S30" i="4" a="1"/>
  <c r="S30" i="4" s="1"/>
  <c r="T30" i="4" a="1"/>
  <c r="T30" i="4"/>
  <c r="U30" i="4" a="1"/>
  <c r="U30" i="4"/>
  <c r="V30" i="4" a="1"/>
  <c r="V30" i="4"/>
  <c r="W30" i="4" a="1"/>
  <c r="W30" i="4" s="1"/>
  <c r="X30" i="4" a="1"/>
  <c r="X30" i="4"/>
  <c r="Y30" i="4" a="1"/>
  <c r="Y30" i="4"/>
  <c r="Z30" i="4" a="1"/>
  <c r="Z30" i="4"/>
  <c r="AA30" i="4" a="1"/>
  <c r="AA30" i="4" s="1"/>
  <c r="AB30" i="4" a="1"/>
  <c r="AB30" i="4"/>
  <c r="AC30" i="4"/>
  <c r="AD30" i="4"/>
  <c r="AE30" i="4"/>
  <c r="AF30" i="4"/>
  <c r="AG30" i="4"/>
  <c r="AH30" i="4"/>
  <c r="AI30" i="4"/>
  <c r="AJ30" i="4"/>
  <c r="AK30" i="4"/>
  <c r="AL30" i="4"/>
  <c r="AM30" i="4"/>
  <c r="AN30" i="4"/>
  <c r="AO30" i="4"/>
  <c r="AP30" i="4"/>
  <c r="AQ30" i="4"/>
  <c r="AR30" i="4"/>
  <c r="AS30" i="4"/>
  <c r="AT30" i="4"/>
  <c r="AU30" i="4"/>
  <c r="AV30" i="4"/>
  <c r="AW30" i="4"/>
  <c r="AX30" i="4"/>
  <c r="AY30" i="4"/>
  <c r="AZ30" i="4"/>
  <c r="BA30" i="4"/>
  <c r="BB30" i="4"/>
  <c r="BC30" i="4"/>
  <c r="BD30" i="4"/>
  <c r="BE30" i="4"/>
  <c r="BF30" i="4"/>
  <c r="BG30" i="4"/>
  <c r="BH30" i="4"/>
  <c r="BI30" i="4"/>
  <c r="BJ30" i="4"/>
  <c r="BK30" i="4"/>
  <c r="BL30" i="4"/>
  <c r="BM30" i="4"/>
  <c r="BN30" i="4"/>
  <c r="BO30" i="4"/>
  <c r="BP30" i="4"/>
  <c r="BQ30" i="4"/>
  <c r="BR30" i="4"/>
  <c r="BS30" i="4"/>
  <c r="BT30" i="4"/>
  <c r="BU30" i="4"/>
  <c r="BV30" i="4"/>
  <c r="BW30" i="4"/>
  <c r="BX30" i="4"/>
  <c r="BY30" i="4"/>
  <c r="BZ30" i="4"/>
  <c r="CA30" i="4"/>
  <c r="CB30" i="4"/>
  <c r="CC30" i="4"/>
  <c r="CD30" i="4"/>
  <c r="CE30" i="4"/>
  <c r="CF30" i="4"/>
  <c r="CG30" i="4"/>
  <c r="CH30" i="4"/>
  <c r="CI30" i="4"/>
  <c r="CJ30" i="4"/>
  <c r="CK30" i="4"/>
  <c r="CL30" i="4"/>
  <c r="CM30" i="4"/>
  <c r="CN30" i="4"/>
  <c r="CO30" i="4"/>
  <c r="CP30" i="4"/>
  <c r="CQ30" i="4"/>
  <c r="CR30" i="4"/>
  <c r="CS30" i="4"/>
  <c r="CT30" i="4"/>
  <c r="CU30" i="4"/>
  <c r="CV30" i="4"/>
  <c r="CW30" i="4"/>
  <c r="CX30" i="4"/>
  <c r="CY30" i="4"/>
  <c r="CZ30" i="4"/>
  <c r="DA30" i="4"/>
  <c r="DB30" i="4"/>
  <c r="DC30" i="4"/>
  <c r="DD30" i="4"/>
  <c r="DE30" i="4"/>
  <c r="DF30" i="4"/>
  <c r="DG30" i="4"/>
  <c r="DH30" i="4"/>
  <c r="DI30" i="4"/>
  <c r="DJ30" i="4"/>
  <c r="DK30" i="4"/>
  <c r="DL30" i="4"/>
  <c r="DM30" i="4"/>
  <c r="DN30" i="4"/>
  <c r="DO30" i="4"/>
  <c r="DP30" i="4"/>
  <c r="DQ30" i="4"/>
  <c r="DR30" i="4"/>
  <c r="DS30" i="4"/>
  <c r="DT30" i="4"/>
  <c r="DU30" i="4"/>
  <c r="DV30" i="4"/>
  <c r="DW30" i="4"/>
  <c r="DX30" i="4"/>
  <c r="DY30" i="4"/>
  <c r="DZ30" i="4"/>
  <c r="EA30" i="4"/>
  <c r="EB30" i="4"/>
  <c r="EC30" i="4"/>
  <c r="ED30" i="4"/>
  <c r="EE30" i="4"/>
  <c r="EF30" i="4"/>
  <c r="EG30" i="4"/>
  <c r="EH30" i="4"/>
  <c r="EI30" i="4"/>
  <c r="EJ30" i="4"/>
  <c r="EK30" i="4"/>
  <c r="EL30" i="4"/>
  <c r="EM30" i="4"/>
  <c r="EN30" i="4"/>
  <c r="EO30" i="4"/>
  <c r="EP30" i="4"/>
  <c r="EQ30" i="4"/>
  <c r="ER30" i="4"/>
  <c r="ES30" i="4"/>
  <c r="ET30" i="4"/>
  <c r="EU30" i="4"/>
  <c r="EV30" i="4"/>
  <c r="EW30" i="4"/>
  <c r="EX30" i="4"/>
  <c r="EY30" i="4"/>
  <c r="EZ30" i="4"/>
  <c r="FA30" i="4"/>
  <c r="FB30" i="4"/>
  <c r="FC30" i="4"/>
  <c r="FD30" i="4"/>
  <c r="FE30" i="4"/>
  <c r="FF30" i="4"/>
  <c r="FG30" i="4"/>
  <c r="FH30" i="4"/>
  <c r="FI30" i="4"/>
  <c r="FJ30" i="4"/>
  <c r="FK30" i="4"/>
  <c r="FL30" i="4"/>
  <c r="FM30" i="4"/>
  <c r="FN30" i="4"/>
  <c r="FO30" i="4"/>
  <c r="FP30" i="4"/>
  <c r="FQ30" i="4"/>
  <c r="FR30" i="4"/>
  <c r="FS30" i="4"/>
  <c r="FT30" i="4"/>
  <c r="FU30" i="4"/>
  <c r="FV30" i="4"/>
  <c r="FW30" i="4"/>
  <c r="FX30" i="4"/>
  <c r="FY30" i="4"/>
  <c r="FZ30" i="4"/>
  <c r="GA30" i="4"/>
  <c r="GB30" i="4"/>
  <c r="GC30" i="4"/>
  <c r="GD30" i="4"/>
  <c r="GE30" i="4"/>
  <c r="GF30" i="4"/>
  <c r="GG30" i="4"/>
  <c r="GH30" i="4"/>
  <c r="GI30" i="4"/>
  <c r="GJ30" i="4"/>
  <c r="GK30" i="4"/>
  <c r="GL30" i="4"/>
  <c r="GM30" i="4"/>
  <c r="GN30" i="4"/>
  <c r="GO30" i="4"/>
  <c r="GP30" i="4"/>
  <c r="GQ30" i="4"/>
  <c r="GR30" i="4"/>
  <c r="GS30" i="4"/>
  <c r="GT30" i="4"/>
  <c r="GU30" i="4"/>
  <c r="GV30" i="4"/>
  <c r="GW30" i="4"/>
  <c r="GX30" i="4"/>
  <c r="GY30" i="4"/>
  <c r="GZ30" i="4"/>
  <c r="HA30" i="4"/>
  <c r="HB30" i="4"/>
  <c r="HC30" i="4"/>
  <c r="HD30" i="4"/>
  <c r="HE30" i="4"/>
  <c r="HF30" i="4"/>
  <c r="HG30" i="4"/>
  <c r="HH30" i="4"/>
  <c r="HI30" i="4"/>
  <c r="HJ30" i="4"/>
  <c r="HK30" i="4"/>
  <c r="HL30" i="4"/>
  <c r="HM30" i="4"/>
  <c r="HN30" i="4"/>
  <c r="HO30" i="4"/>
  <c r="HP30" i="4"/>
  <c r="HQ30" i="4"/>
  <c r="HR30" i="4"/>
  <c r="HS30" i="4"/>
  <c r="HT30" i="4"/>
  <c r="HU30" i="4"/>
  <c r="HV30" i="4"/>
  <c r="HW30" i="4"/>
  <c r="HX30" i="4"/>
  <c r="HY30" i="4"/>
  <c r="HZ30" i="4"/>
  <c r="IA30" i="4"/>
  <c r="IB30" i="4"/>
  <c r="IC30" i="4"/>
  <c r="ID30" i="4"/>
  <c r="IE30" i="4"/>
  <c r="IF30" i="4"/>
  <c r="IG30" i="4"/>
  <c r="IH30" i="4"/>
  <c r="II30" i="4"/>
  <c r="IJ30" i="4"/>
  <c r="IK30" i="4"/>
  <c r="IL30" i="4"/>
  <c r="IM30" i="4"/>
  <c r="IN30" i="4"/>
  <c r="IO30" i="4"/>
  <c r="IP30" i="4"/>
  <c r="IQ30" i="4"/>
  <c r="IR30" i="4"/>
  <c r="IS30" i="4"/>
  <c r="IT30" i="4"/>
  <c r="IU30" i="4"/>
  <c r="IV30" i="4"/>
  <c r="IW30" i="4"/>
  <c r="IX30" i="4"/>
  <c r="IY30" i="4"/>
  <c r="IZ30" i="4"/>
  <c r="JA30" i="4"/>
  <c r="JB30" i="4"/>
  <c r="JC30" i="4"/>
  <c r="JD30" i="4"/>
  <c r="JE30" i="4"/>
  <c r="JF30" i="4"/>
  <c r="JG30" i="4"/>
  <c r="JH30" i="4"/>
  <c r="JI30" i="4"/>
  <c r="JJ30" i="4"/>
  <c r="JK30" i="4"/>
  <c r="JL30" i="4"/>
  <c r="JM30" i="4"/>
  <c r="JN30" i="4"/>
  <c r="JO30" i="4"/>
  <c r="JP30" i="4"/>
  <c r="JQ30" i="4"/>
  <c r="JR30" i="4"/>
  <c r="JS30" i="4"/>
  <c r="JT30" i="4"/>
  <c r="JU30" i="4"/>
  <c r="JV30" i="4"/>
  <c r="JW30" i="4"/>
  <c r="JX30" i="4"/>
  <c r="JY30" i="4"/>
  <c r="JZ30" i="4"/>
  <c r="KA30" i="4"/>
  <c r="KB30" i="4"/>
  <c r="KC30" i="4"/>
  <c r="KD30" i="4"/>
  <c r="KE30" i="4"/>
  <c r="KF30" i="4"/>
  <c r="KG30" i="4"/>
  <c r="KH30" i="4"/>
  <c r="KI30" i="4"/>
  <c r="KJ30" i="4"/>
  <c r="KK30" i="4"/>
  <c r="KL30" i="4"/>
  <c r="KM30" i="4"/>
  <c r="KN30" i="4"/>
  <c r="KO30" i="4"/>
  <c r="KP30" i="4"/>
  <c r="KQ30" i="4"/>
  <c r="KR30" i="4"/>
  <c r="KS30" i="4"/>
  <c r="KT30" i="4"/>
  <c r="KU30" i="4"/>
  <c r="KV30" i="4"/>
  <c r="KW30" i="4"/>
  <c r="KX30" i="4"/>
  <c r="A31" i="4"/>
  <c r="B31" i="4"/>
  <c r="C31" i="4"/>
  <c r="D31" i="4"/>
  <c r="E31" i="4"/>
  <c r="F31" i="4" a="1"/>
  <c r="F31" i="4"/>
  <c r="G31" i="4" a="1"/>
  <c r="G31" i="4" s="1"/>
  <c r="H31" i="4" a="1"/>
  <c r="H31" i="4"/>
  <c r="I31" i="4" a="1"/>
  <c r="I31" i="4" s="1"/>
  <c r="J31" i="4" a="1"/>
  <c r="J31" i="4" s="1"/>
  <c r="K31" i="4" a="1"/>
  <c r="K31" i="4"/>
  <c r="L31" i="4" a="1"/>
  <c r="L31" i="4"/>
  <c r="M31" i="4" a="1"/>
  <c r="M31" i="4" s="1"/>
  <c r="N31" i="4" a="1"/>
  <c r="N31" i="4" s="1"/>
  <c r="O31" i="4" a="1"/>
  <c r="O31" i="4"/>
  <c r="P31" i="4" a="1"/>
  <c r="P31" i="4" s="1"/>
  <c r="Q31" i="4" a="1"/>
  <c r="Q31" i="4" s="1"/>
  <c r="R31" i="4" a="1"/>
  <c r="R31" i="4" s="1"/>
  <c r="S31" i="4" a="1"/>
  <c r="S31" i="4" s="1"/>
  <c r="T31" i="4" a="1"/>
  <c r="T31" i="4"/>
  <c r="U31" i="4" a="1"/>
  <c r="U31" i="4" s="1"/>
  <c r="V31" i="4" a="1"/>
  <c r="V31" i="4"/>
  <c r="W31" i="4" a="1"/>
  <c r="W31" i="4" s="1"/>
  <c r="X31" i="4" a="1"/>
  <c r="X31" i="4"/>
  <c r="Y31" i="4" a="1"/>
  <c r="Y31" i="4" s="1"/>
  <c r="Z31" i="4" a="1"/>
  <c r="Z31" i="4"/>
  <c r="AA31" i="4" a="1"/>
  <c r="AA31" i="4" s="1"/>
  <c r="AB31" i="4" a="1"/>
  <c r="AB31" i="4"/>
  <c r="AC31" i="4"/>
  <c r="AD31" i="4"/>
  <c r="AE31" i="4"/>
  <c r="AF31" i="4"/>
  <c r="AG31" i="4"/>
  <c r="AH31" i="4"/>
  <c r="AI31" i="4"/>
  <c r="AJ31" i="4"/>
  <c r="AK31" i="4"/>
  <c r="AL31" i="4"/>
  <c r="AM31" i="4"/>
  <c r="AN31" i="4"/>
  <c r="AO31" i="4"/>
  <c r="AP31" i="4"/>
  <c r="AQ31" i="4"/>
  <c r="AR31" i="4"/>
  <c r="AS31" i="4"/>
  <c r="AT31" i="4"/>
  <c r="AU31" i="4"/>
  <c r="AV31" i="4"/>
  <c r="AW31" i="4"/>
  <c r="AX31" i="4"/>
  <c r="AY31" i="4"/>
  <c r="AZ31" i="4"/>
  <c r="BA31" i="4"/>
  <c r="BB31" i="4"/>
  <c r="BC31" i="4"/>
  <c r="BD31" i="4"/>
  <c r="BE31" i="4"/>
  <c r="BF31" i="4"/>
  <c r="BG31" i="4"/>
  <c r="BH31" i="4"/>
  <c r="BI31" i="4"/>
  <c r="BJ31" i="4"/>
  <c r="BK31" i="4"/>
  <c r="BL31" i="4"/>
  <c r="BM31" i="4"/>
  <c r="BN31" i="4"/>
  <c r="BO31" i="4"/>
  <c r="BP31" i="4"/>
  <c r="BQ31" i="4"/>
  <c r="BR31" i="4"/>
  <c r="BS31" i="4"/>
  <c r="BT31" i="4"/>
  <c r="BU31" i="4"/>
  <c r="BV31" i="4"/>
  <c r="BW31" i="4"/>
  <c r="BX31" i="4"/>
  <c r="BY31" i="4"/>
  <c r="BZ31" i="4"/>
  <c r="CA31" i="4"/>
  <c r="CB31" i="4"/>
  <c r="CC31" i="4"/>
  <c r="CD31" i="4"/>
  <c r="CE31" i="4"/>
  <c r="CF31" i="4"/>
  <c r="CG31" i="4"/>
  <c r="CH31" i="4"/>
  <c r="CI31" i="4"/>
  <c r="CJ31" i="4"/>
  <c r="CK31" i="4"/>
  <c r="CL31" i="4"/>
  <c r="CM31" i="4"/>
  <c r="CN31" i="4"/>
  <c r="CO31" i="4"/>
  <c r="CP31" i="4"/>
  <c r="CQ31" i="4"/>
  <c r="CR31" i="4"/>
  <c r="CS31" i="4"/>
  <c r="CT31" i="4"/>
  <c r="CU31" i="4"/>
  <c r="CV31" i="4"/>
  <c r="CW31" i="4"/>
  <c r="CX31" i="4"/>
  <c r="CY31" i="4"/>
  <c r="CZ31" i="4"/>
  <c r="DA31" i="4"/>
  <c r="DB31" i="4"/>
  <c r="DC31" i="4"/>
  <c r="DD31" i="4"/>
  <c r="DE31" i="4"/>
  <c r="DF31" i="4"/>
  <c r="DG31" i="4"/>
  <c r="DH31" i="4"/>
  <c r="DI31" i="4"/>
  <c r="DJ31" i="4"/>
  <c r="DK31" i="4"/>
  <c r="DL31" i="4"/>
  <c r="DM31" i="4"/>
  <c r="DN31" i="4"/>
  <c r="DO31" i="4"/>
  <c r="DP31" i="4"/>
  <c r="DQ31" i="4"/>
  <c r="DR31" i="4"/>
  <c r="DS31" i="4"/>
  <c r="DT31" i="4"/>
  <c r="DU31" i="4"/>
  <c r="DV31" i="4"/>
  <c r="DW31" i="4"/>
  <c r="DX31" i="4"/>
  <c r="DY31" i="4"/>
  <c r="DZ31" i="4"/>
  <c r="EA31" i="4"/>
  <c r="EB31" i="4"/>
  <c r="EC31" i="4"/>
  <c r="ED31" i="4"/>
  <c r="EE31" i="4"/>
  <c r="EF31" i="4"/>
  <c r="EG31" i="4"/>
  <c r="EH31" i="4"/>
  <c r="EI31" i="4"/>
  <c r="EJ31" i="4"/>
  <c r="EK31" i="4"/>
  <c r="EL31" i="4"/>
  <c r="EM31" i="4"/>
  <c r="EN31" i="4"/>
  <c r="EO31" i="4"/>
  <c r="EP31" i="4"/>
  <c r="EQ31" i="4"/>
  <c r="ER31" i="4"/>
  <c r="ES31" i="4"/>
  <c r="ET31" i="4"/>
  <c r="EU31" i="4"/>
  <c r="EV31" i="4"/>
  <c r="EW31" i="4"/>
  <c r="EX31" i="4"/>
  <c r="EY31" i="4"/>
  <c r="EZ31" i="4"/>
  <c r="FA31" i="4"/>
  <c r="FB31" i="4"/>
  <c r="FC31" i="4"/>
  <c r="FD31" i="4"/>
  <c r="FE31" i="4"/>
  <c r="FF31" i="4"/>
  <c r="FG31" i="4"/>
  <c r="FH31" i="4"/>
  <c r="FI31" i="4"/>
  <c r="FJ31" i="4"/>
  <c r="FK31" i="4"/>
  <c r="FL31" i="4"/>
  <c r="FM31" i="4"/>
  <c r="FN31" i="4"/>
  <c r="FO31" i="4"/>
  <c r="FP31" i="4"/>
  <c r="FQ31" i="4"/>
  <c r="FR31" i="4"/>
  <c r="FS31" i="4"/>
  <c r="FT31" i="4"/>
  <c r="FU31" i="4"/>
  <c r="FV31" i="4"/>
  <c r="FW31" i="4"/>
  <c r="FX31" i="4"/>
  <c r="FY31" i="4"/>
  <c r="FZ31" i="4"/>
  <c r="GA31" i="4"/>
  <c r="GB31" i="4"/>
  <c r="GC31" i="4"/>
  <c r="GD31" i="4"/>
  <c r="GE31" i="4"/>
  <c r="GF31" i="4"/>
  <c r="GG31" i="4"/>
  <c r="GH31" i="4"/>
  <c r="GI31" i="4"/>
  <c r="GJ31" i="4"/>
  <c r="GK31" i="4"/>
  <c r="GL31" i="4"/>
  <c r="GM31" i="4"/>
  <c r="GN31" i="4"/>
  <c r="GO31" i="4"/>
  <c r="GP31" i="4"/>
  <c r="GQ31" i="4"/>
  <c r="GR31" i="4"/>
  <c r="GS31" i="4"/>
  <c r="GT31" i="4"/>
  <c r="GU31" i="4"/>
  <c r="GV31" i="4"/>
  <c r="GW31" i="4"/>
  <c r="GX31" i="4"/>
  <c r="GY31" i="4"/>
  <c r="GZ31" i="4"/>
  <c r="HA31" i="4"/>
  <c r="HB31" i="4"/>
  <c r="HC31" i="4"/>
  <c r="HD31" i="4"/>
  <c r="HE31" i="4"/>
  <c r="HF31" i="4"/>
  <c r="HG31" i="4"/>
  <c r="HH31" i="4"/>
  <c r="HI31" i="4"/>
  <c r="HJ31" i="4"/>
  <c r="HK31" i="4"/>
  <c r="HL31" i="4"/>
  <c r="HM31" i="4"/>
  <c r="HN31" i="4"/>
  <c r="HO31" i="4"/>
  <c r="HP31" i="4"/>
  <c r="HQ31" i="4"/>
  <c r="HR31" i="4"/>
  <c r="HS31" i="4"/>
  <c r="HT31" i="4"/>
  <c r="HU31" i="4"/>
  <c r="HV31" i="4"/>
  <c r="HW31" i="4"/>
  <c r="HX31" i="4"/>
  <c r="HY31" i="4"/>
  <c r="HZ31" i="4"/>
  <c r="IA31" i="4"/>
  <c r="IB31" i="4"/>
  <c r="IC31" i="4"/>
  <c r="ID31" i="4"/>
  <c r="IE31" i="4"/>
  <c r="IF31" i="4"/>
  <c r="IG31" i="4"/>
  <c r="IH31" i="4"/>
  <c r="II31" i="4"/>
  <c r="IJ31" i="4"/>
  <c r="IK31" i="4"/>
  <c r="IL31" i="4"/>
  <c r="IM31" i="4"/>
  <c r="IN31" i="4"/>
  <c r="IO31" i="4"/>
  <c r="IP31" i="4"/>
  <c r="IQ31" i="4"/>
  <c r="IR31" i="4"/>
  <c r="IS31" i="4"/>
  <c r="IT31" i="4"/>
  <c r="IU31" i="4"/>
  <c r="IV31" i="4"/>
  <c r="IW31" i="4"/>
  <c r="IX31" i="4"/>
  <c r="IY31" i="4"/>
  <c r="IZ31" i="4"/>
  <c r="JA31" i="4"/>
  <c r="JB31" i="4"/>
  <c r="JC31" i="4"/>
  <c r="JD31" i="4"/>
  <c r="JE31" i="4"/>
  <c r="JF31" i="4"/>
  <c r="JG31" i="4"/>
  <c r="JH31" i="4"/>
  <c r="JI31" i="4"/>
  <c r="JJ31" i="4"/>
  <c r="JK31" i="4"/>
  <c r="JL31" i="4"/>
  <c r="JM31" i="4"/>
  <c r="JN31" i="4"/>
  <c r="JO31" i="4"/>
  <c r="JP31" i="4"/>
  <c r="JQ31" i="4"/>
  <c r="JR31" i="4"/>
  <c r="JS31" i="4"/>
  <c r="JT31" i="4"/>
  <c r="JU31" i="4"/>
  <c r="JV31" i="4"/>
  <c r="JW31" i="4"/>
  <c r="JX31" i="4"/>
  <c r="JY31" i="4"/>
  <c r="JZ31" i="4"/>
  <c r="KA31" i="4"/>
  <c r="KB31" i="4"/>
  <c r="KC31" i="4"/>
  <c r="KD31" i="4"/>
  <c r="KE31" i="4"/>
  <c r="KF31" i="4"/>
  <c r="KG31" i="4"/>
  <c r="KH31" i="4"/>
  <c r="KI31" i="4"/>
  <c r="KJ31" i="4"/>
  <c r="KK31" i="4"/>
  <c r="KL31" i="4"/>
  <c r="KM31" i="4"/>
  <c r="KN31" i="4"/>
  <c r="KO31" i="4"/>
  <c r="KP31" i="4"/>
  <c r="KQ31" i="4"/>
  <c r="KR31" i="4"/>
  <c r="KS31" i="4"/>
  <c r="KT31" i="4"/>
  <c r="KU31" i="4"/>
  <c r="KV31" i="4"/>
  <c r="KW31" i="4"/>
  <c r="KX31" i="4"/>
  <c r="A32" i="4"/>
  <c r="B32" i="4"/>
  <c r="C32" i="4"/>
  <c r="D32" i="4"/>
  <c r="E32" i="4"/>
  <c r="F32" i="4" a="1"/>
  <c r="F32" i="4"/>
  <c r="G32" i="4" a="1"/>
  <c r="G32" i="4"/>
  <c r="H32" i="4" a="1"/>
  <c r="H32" i="4" s="1"/>
  <c r="I32" i="4" a="1"/>
  <c r="I32" i="4" s="1"/>
  <c r="J32" i="4" a="1"/>
  <c r="J32" i="4"/>
  <c r="K32" i="4" a="1"/>
  <c r="K32" i="4"/>
  <c r="L32" i="4" a="1"/>
  <c r="L32" i="4" s="1"/>
  <c r="M32" i="4" a="1"/>
  <c r="M32" i="4" s="1"/>
  <c r="N32" i="4" a="1"/>
  <c r="N32" i="4"/>
  <c r="O32" i="4" a="1"/>
  <c r="O32" i="4"/>
  <c r="P32" i="4" a="1"/>
  <c r="P32" i="4" s="1"/>
  <c r="Q32" i="4" a="1"/>
  <c r="Q32" i="4" s="1"/>
  <c r="R32" i="4" a="1"/>
  <c r="R32" i="4"/>
  <c r="S32" i="4" a="1"/>
  <c r="S32" i="4"/>
  <c r="T32" i="4" a="1"/>
  <c r="T32" i="4" s="1"/>
  <c r="U32" i="4" a="1"/>
  <c r="U32" i="4" s="1"/>
  <c r="V32" i="4" a="1"/>
  <c r="V32" i="4"/>
  <c r="W32" i="4" a="1"/>
  <c r="W32" i="4"/>
  <c r="X32" i="4" a="1"/>
  <c r="X32" i="4" s="1"/>
  <c r="Y32" i="4" a="1"/>
  <c r="Y32" i="4" s="1"/>
  <c r="Z32" i="4" a="1"/>
  <c r="Z32" i="4"/>
  <c r="AA32" i="4" a="1"/>
  <c r="AA32" i="4"/>
  <c r="AB32" i="4" a="1"/>
  <c r="AB32" i="4" s="1"/>
  <c r="AC32" i="4"/>
  <c r="AD32" i="4"/>
  <c r="AE32" i="4"/>
  <c r="AF32" i="4"/>
  <c r="AG32" i="4"/>
  <c r="AH32" i="4"/>
  <c r="AI32" i="4"/>
  <c r="AJ32" i="4"/>
  <c r="AK32" i="4"/>
  <c r="AL32" i="4"/>
  <c r="AM32" i="4"/>
  <c r="AN32" i="4"/>
  <c r="AO32" i="4"/>
  <c r="AP32" i="4"/>
  <c r="AQ32" i="4"/>
  <c r="AR32" i="4"/>
  <c r="AS32" i="4"/>
  <c r="AT32" i="4"/>
  <c r="AU32" i="4"/>
  <c r="AV32" i="4"/>
  <c r="AW32" i="4"/>
  <c r="AX32" i="4"/>
  <c r="AY32" i="4"/>
  <c r="AZ32" i="4"/>
  <c r="BA32" i="4"/>
  <c r="BB32" i="4"/>
  <c r="BC32" i="4"/>
  <c r="BD32" i="4"/>
  <c r="BE32" i="4"/>
  <c r="BF32" i="4"/>
  <c r="BG32" i="4"/>
  <c r="BH32" i="4"/>
  <c r="BI32" i="4"/>
  <c r="BJ32" i="4"/>
  <c r="BK32" i="4"/>
  <c r="BL32" i="4"/>
  <c r="BM32" i="4"/>
  <c r="BN32" i="4"/>
  <c r="BO32" i="4"/>
  <c r="BP32" i="4"/>
  <c r="BQ32" i="4"/>
  <c r="BR32" i="4"/>
  <c r="BS32" i="4"/>
  <c r="BT32" i="4"/>
  <c r="BU32" i="4"/>
  <c r="BV32" i="4"/>
  <c r="BW32" i="4"/>
  <c r="BX32" i="4"/>
  <c r="BY32" i="4"/>
  <c r="BZ32" i="4"/>
  <c r="CA32" i="4"/>
  <c r="CB32" i="4"/>
  <c r="CC32" i="4"/>
  <c r="CD32" i="4"/>
  <c r="CE32" i="4"/>
  <c r="CF32" i="4"/>
  <c r="CG32" i="4"/>
  <c r="CH32" i="4"/>
  <c r="CI32" i="4"/>
  <c r="CJ32" i="4"/>
  <c r="CK32" i="4"/>
  <c r="CL32" i="4"/>
  <c r="CM32" i="4"/>
  <c r="CN32" i="4"/>
  <c r="CO32" i="4"/>
  <c r="CP32" i="4"/>
  <c r="CQ32" i="4"/>
  <c r="CR32" i="4"/>
  <c r="CS32" i="4"/>
  <c r="CT32" i="4"/>
  <c r="CU32" i="4"/>
  <c r="CV32" i="4"/>
  <c r="CW32" i="4"/>
  <c r="CX32" i="4"/>
  <c r="CY32" i="4"/>
  <c r="CZ32" i="4"/>
  <c r="DA32" i="4"/>
  <c r="DB32" i="4"/>
  <c r="DC32" i="4"/>
  <c r="DD32" i="4"/>
  <c r="DE32" i="4"/>
  <c r="DF32" i="4"/>
  <c r="DG32" i="4"/>
  <c r="DH32" i="4"/>
  <c r="DI32" i="4"/>
  <c r="DJ32" i="4"/>
  <c r="DK32" i="4"/>
  <c r="DL32" i="4"/>
  <c r="DM32" i="4"/>
  <c r="DN32" i="4"/>
  <c r="DO32" i="4"/>
  <c r="DP32" i="4"/>
  <c r="DQ32" i="4"/>
  <c r="DR32" i="4"/>
  <c r="DS32" i="4"/>
  <c r="DT32" i="4"/>
  <c r="DU32" i="4"/>
  <c r="DV32" i="4"/>
  <c r="DW32" i="4"/>
  <c r="DX32" i="4"/>
  <c r="DY32" i="4"/>
  <c r="DZ32" i="4"/>
  <c r="EA32" i="4"/>
  <c r="EB32" i="4"/>
  <c r="EC32" i="4"/>
  <c r="ED32" i="4"/>
  <c r="EE32" i="4"/>
  <c r="EF32" i="4"/>
  <c r="EG32" i="4"/>
  <c r="EH32" i="4"/>
  <c r="EI32" i="4"/>
  <c r="EJ32" i="4"/>
  <c r="EK32" i="4"/>
  <c r="EL32" i="4"/>
  <c r="EM32" i="4"/>
  <c r="EN32" i="4"/>
  <c r="EO32" i="4"/>
  <c r="EP32" i="4"/>
  <c r="EQ32" i="4"/>
  <c r="ER32" i="4"/>
  <c r="ES32" i="4"/>
  <c r="ET32" i="4"/>
  <c r="EU32" i="4"/>
  <c r="EV32" i="4"/>
  <c r="EW32" i="4"/>
  <c r="EX32" i="4"/>
  <c r="EY32" i="4"/>
  <c r="EZ32" i="4"/>
  <c r="FA32" i="4"/>
  <c r="FB32" i="4"/>
  <c r="FC32" i="4"/>
  <c r="FD32" i="4"/>
  <c r="FE32" i="4"/>
  <c r="FF32" i="4"/>
  <c r="FG32" i="4"/>
  <c r="FH32" i="4"/>
  <c r="FI32" i="4"/>
  <c r="FJ32" i="4"/>
  <c r="FK32" i="4"/>
  <c r="FL32" i="4"/>
  <c r="FM32" i="4"/>
  <c r="FN32" i="4"/>
  <c r="FO32" i="4"/>
  <c r="FP32" i="4"/>
  <c r="FQ32" i="4"/>
  <c r="FR32" i="4"/>
  <c r="FS32" i="4"/>
  <c r="FT32" i="4"/>
  <c r="FU32" i="4"/>
  <c r="FV32" i="4"/>
  <c r="FW32" i="4"/>
  <c r="FX32" i="4"/>
  <c r="FY32" i="4"/>
  <c r="FZ32" i="4"/>
  <c r="GA32" i="4"/>
  <c r="GB32" i="4"/>
  <c r="GC32" i="4"/>
  <c r="GD32" i="4"/>
  <c r="GE32" i="4"/>
  <c r="GF32" i="4"/>
  <c r="GG32" i="4"/>
  <c r="GH32" i="4"/>
  <c r="GI32" i="4"/>
  <c r="GJ32" i="4"/>
  <c r="GK32" i="4"/>
  <c r="GL32" i="4"/>
  <c r="GM32" i="4"/>
  <c r="GN32" i="4"/>
  <c r="GO32" i="4"/>
  <c r="GP32" i="4"/>
  <c r="GQ32" i="4"/>
  <c r="GR32" i="4"/>
  <c r="GS32" i="4"/>
  <c r="GT32" i="4"/>
  <c r="GU32" i="4"/>
  <c r="GV32" i="4"/>
  <c r="GW32" i="4"/>
  <c r="GX32" i="4"/>
  <c r="GY32" i="4"/>
  <c r="GZ32" i="4"/>
  <c r="HA32" i="4"/>
  <c r="HB32" i="4"/>
  <c r="HC32" i="4"/>
  <c r="HD32" i="4"/>
  <c r="HE32" i="4"/>
  <c r="HF32" i="4"/>
  <c r="HG32" i="4"/>
  <c r="HH32" i="4"/>
  <c r="HI32" i="4"/>
  <c r="HJ32" i="4"/>
  <c r="HK32" i="4"/>
  <c r="HL32" i="4"/>
  <c r="HM32" i="4"/>
  <c r="HN32" i="4"/>
  <c r="HO32" i="4"/>
  <c r="HP32" i="4"/>
  <c r="HQ32" i="4"/>
  <c r="HR32" i="4"/>
  <c r="HS32" i="4"/>
  <c r="HT32" i="4"/>
  <c r="HU32" i="4"/>
  <c r="HV32" i="4"/>
  <c r="HW32" i="4"/>
  <c r="HX32" i="4"/>
  <c r="HY32" i="4"/>
  <c r="HZ32" i="4"/>
  <c r="IA32" i="4"/>
  <c r="IB32" i="4"/>
  <c r="IC32" i="4"/>
  <c r="ID32" i="4"/>
  <c r="IE32" i="4"/>
  <c r="IF32" i="4"/>
  <c r="IG32" i="4"/>
  <c r="IH32" i="4"/>
  <c r="II32" i="4"/>
  <c r="IJ32" i="4"/>
  <c r="IK32" i="4"/>
  <c r="IL32" i="4"/>
  <c r="IM32" i="4"/>
  <c r="IN32" i="4"/>
  <c r="IO32" i="4"/>
  <c r="IP32" i="4"/>
  <c r="IQ32" i="4"/>
  <c r="IR32" i="4"/>
  <c r="IS32" i="4"/>
  <c r="IT32" i="4"/>
  <c r="IU32" i="4"/>
  <c r="IV32" i="4"/>
  <c r="IW32" i="4"/>
  <c r="IX32" i="4"/>
  <c r="IY32" i="4"/>
  <c r="IZ32" i="4"/>
  <c r="JA32" i="4"/>
  <c r="JB32" i="4"/>
  <c r="JC32" i="4"/>
  <c r="JD32" i="4"/>
  <c r="JE32" i="4"/>
  <c r="JF32" i="4"/>
  <c r="JG32" i="4"/>
  <c r="JH32" i="4"/>
  <c r="JI32" i="4"/>
  <c r="JJ32" i="4"/>
  <c r="JK32" i="4"/>
  <c r="JL32" i="4"/>
  <c r="JM32" i="4"/>
  <c r="JN32" i="4"/>
  <c r="JO32" i="4"/>
  <c r="JP32" i="4"/>
  <c r="JQ32" i="4"/>
  <c r="JR32" i="4"/>
  <c r="JS32" i="4"/>
  <c r="JT32" i="4"/>
  <c r="JU32" i="4"/>
  <c r="JV32" i="4"/>
  <c r="JW32" i="4"/>
  <c r="JX32" i="4"/>
  <c r="JY32" i="4"/>
  <c r="JZ32" i="4"/>
  <c r="KA32" i="4"/>
  <c r="KB32" i="4"/>
  <c r="KC32" i="4"/>
  <c r="KD32" i="4"/>
  <c r="KE32" i="4"/>
  <c r="KF32" i="4"/>
  <c r="KG32" i="4"/>
  <c r="KH32" i="4"/>
  <c r="KI32" i="4"/>
  <c r="KJ32" i="4"/>
  <c r="KK32" i="4"/>
  <c r="KL32" i="4"/>
  <c r="KM32" i="4"/>
  <c r="KN32" i="4"/>
  <c r="KO32" i="4"/>
  <c r="KP32" i="4"/>
  <c r="KQ32" i="4"/>
  <c r="KR32" i="4"/>
  <c r="KS32" i="4"/>
  <c r="KT32" i="4"/>
  <c r="KU32" i="4"/>
  <c r="KV32" i="4"/>
  <c r="KW32" i="4"/>
  <c r="KX32" i="4"/>
  <c r="A33" i="4"/>
  <c r="B33" i="4"/>
  <c r="C33" i="4"/>
  <c r="D33" i="4"/>
  <c r="E33" i="4"/>
  <c r="F33" i="4" a="1"/>
  <c r="F33" i="4" s="1"/>
  <c r="G33" i="4" a="1"/>
  <c r="G33" i="4"/>
  <c r="H33" i="4" a="1"/>
  <c r="H33" i="4" s="1"/>
  <c r="I33" i="4" a="1"/>
  <c r="I33" i="4"/>
  <c r="J33" i="4" a="1"/>
  <c r="J33" i="4" s="1"/>
  <c r="K33" i="4" a="1"/>
  <c r="K33" i="4"/>
  <c r="L33" i="4" a="1"/>
  <c r="L33" i="4" s="1"/>
  <c r="M33" i="4" a="1"/>
  <c r="M33" i="4"/>
  <c r="N33" i="4" a="1"/>
  <c r="N33" i="4" s="1"/>
  <c r="O33" i="4" a="1"/>
  <c r="O33" i="4"/>
  <c r="P33" i="4" a="1"/>
  <c r="P33" i="4" s="1"/>
  <c r="Q33" i="4" a="1"/>
  <c r="Q33" i="4"/>
  <c r="R33" i="4" a="1"/>
  <c r="R33" i="4" s="1"/>
  <c r="S33" i="4" a="1"/>
  <c r="S33" i="4"/>
  <c r="T33" i="4" a="1"/>
  <c r="T33" i="4" s="1"/>
  <c r="U33" i="4" a="1"/>
  <c r="U33" i="4"/>
  <c r="V33" i="4" a="1"/>
  <c r="V33" i="4" s="1"/>
  <c r="W33" i="4" a="1"/>
  <c r="W33" i="4"/>
  <c r="X33" i="4" a="1"/>
  <c r="X33" i="4" s="1"/>
  <c r="Y33" i="4" a="1"/>
  <c r="Y33" i="4"/>
  <c r="Z33" i="4" a="1"/>
  <c r="Z33" i="4" s="1"/>
  <c r="AA33" i="4" a="1"/>
  <c r="AA33" i="4"/>
  <c r="AB33" i="4" a="1"/>
  <c r="AB33" i="4" s="1"/>
  <c r="AC33" i="4"/>
  <c r="AD33" i="4"/>
  <c r="AE33" i="4"/>
  <c r="AF33" i="4"/>
  <c r="AG33" i="4"/>
  <c r="AH33" i="4"/>
  <c r="AI33" i="4"/>
  <c r="AJ33" i="4"/>
  <c r="AK33" i="4"/>
  <c r="AL33" i="4"/>
  <c r="AM33" i="4"/>
  <c r="AN33" i="4"/>
  <c r="AO33" i="4"/>
  <c r="AP33" i="4"/>
  <c r="AQ33" i="4"/>
  <c r="AR33" i="4"/>
  <c r="AS33" i="4"/>
  <c r="AT33" i="4"/>
  <c r="AU33" i="4"/>
  <c r="AV33" i="4"/>
  <c r="AW33" i="4"/>
  <c r="AX33" i="4"/>
  <c r="AY33" i="4"/>
  <c r="AZ33" i="4"/>
  <c r="BA33" i="4"/>
  <c r="BB33" i="4"/>
  <c r="BC33" i="4"/>
  <c r="BD33" i="4"/>
  <c r="BE33" i="4"/>
  <c r="BF33" i="4"/>
  <c r="BG33" i="4"/>
  <c r="BH33" i="4"/>
  <c r="BI33" i="4"/>
  <c r="BJ33" i="4"/>
  <c r="BK33" i="4"/>
  <c r="BL33" i="4"/>
  <c r="BM33" i="4"/>
  <c r="BN33" i="4"/>
  <c r="BO33" i="4"/>
  <c r="BP33" i="4"/>
  <c r="BQ33" i="4"/>
  <c r="BR33" i="4"/>
  <c r="BS33" i="4"/>
  <c r="BT33" i="4"/>
  <c r="BU33" i="4"/>
  <c r="BV33" i="4"/>
  <c r="BW33" i="4"/>
  <c r="BX33" i="4"/>
  <c r="BY33" i="4"/>
  <c r="BZ33" i="4"/>
  <c r="CA33" i="4"/>
  <c r="CB33" i="4"/>
  <c r="CC33" i="4"/>
  <c r="CD33" i="4"/>
  <c r="CE33" i="4"/>
  <c r="CF33" i="4"/>
  <c r="CG33" i="4"/>
  <c r="CH33" i="4"/>
  <c r="CI33" i="4"/>
  <c r="CJ33" i="4"/>
  <c r="CK33" i="4"/>
  <c r="CL33" i="4"/>
  <c r="CM33" i="4"/>
  <c r="CN33" i="4"/>
  <c r="CO33" i="4"/>
  <c r="CP33" i="4"/>
  <c r="CQ33" i="4"/>
  <c r="CR33" i="4"/>
  <c r="CS33" i="4"/>
  <c r="CT33" i="4"/>
  <c r="CU33" i="4"/>
  <c r="CV33" i="4"/>
  <c r="CW33" i="4"/>
  <c r="CX33" i="4"/>
  <c r="CY33" i="4"/>
  <c r="CZ33" i="4"/>
  <c r="DA33" i="4"/>
  <c r="DB33" i="4"/>
  <c r="DC33" i="4"/>
  <c r="DD33" i="4"/>
  <c r="DE33" i="4"/>
  <c r="DF33" i="4"/>
  <c r="DG33" i="4"/>
  <c r="DH33" i="4"/>
  <c r="DI33" i="4"/>
  <c r="DJ33" i="4"/>
  <c r="DK33" i="4"/>
  <c r="DL33" i="4"/>
  <c r="DM33" i="4"/>
  <c r="DN33" i="4"/>
  <c r="DO33" i="4"/>
  <c r="DP33" i="4"/>
  <c r="DQ33" i="4"/>
  <c r="DR33" i="4"/>
  <c r="DS33" i="4"/>
  <c r="DT33" i="4"/>
  <c r="DU33" i="4"/>
  <c r="DV33" i="4"/>
  <c r="DW33" i="4"/>
  <c r="DX33" i="4"/>
  <c r="DY33" i="4"/>
  <c r="DZ33" i="4"/>
  <c r="EA33" i="4"/>
  <c r="EB33" i="4"/>
  <c r="EC33" i="4"/>
  <c r="ED33" i="4"/>
  <c r="EE33" i="4"/>
  <c r="EF33" i="4"/>
  <c r="EG33" i="4"/>
  <c r="EH33" i="4"/>
  <c r="EI33" i="4"/>
  <c r="EJ33" i="4"/>
  <c r="EK33" i="4"/>
  <c r="EL33" i="4"/>
  <c r="EM33" i="4"/>
  <c r="EN33" i="4"/>
  <c r="EO33" i="4"/>
  <c r="EP33" i="4"/>
  <c r="EQ33" i="4"/>
  <c r="ER33" i="4"/>
  <c r="ES33" i="4"/>
  <c r="ET33" i="4"/>
  <c r="EU33" i="4"/>
  <c r="EV33" i="4"/>
  <c r="EW33" i="4"/>
  <c r="EX33" i="4"/>
  <c r="EY33" i="4"/>
  <c r="EZ33" i="4"/>
  <c r="FA33" i="4"/>
  <c r="FB33" i="4"/>
  <c r="FC33" i="4"/>
  <c r="FD33" i="4"/>
  <c r="FE33" i="4"/>
  <c r="FF33" i="4"/>
  <c r="FG33" i="4"/>
  <c r="FH33" i="4"/>
  <c r="FI33" i="4"/>
  <c r="FJ33" i="4"/>
  <c r="FK33" i="4"/>
  <c r="FL33" i="4"/>
  <c r="FM33" i="4"/>
  <c r="FN33" i="4"/>
  <c r="FO33" i="4"/>
  <c r="FP33" i="4"/>
  <c r="FQ33" i="4"/>
  <c r="FR33" i="4"/>
  <c r="FS33" i="4"/>
  <c r="FT33" i="4"/>
  <c r="FU33" i="4"/>
  <c r="FV33" i="4"/>
  <c r="FW33" i="4"/>
  <c r="FX33" i="4"/>
  <c r="FY33" i="4"/>
  <c r="FZ33" i="4"/>
  <c r="GA33" i="4"/>
  <c r="GB33" i="4"/>
  <c r="GC33" i="4"/>
  <c r="GD33" i="4"/>
  <c r="GE33" i="4"/>
  <c r="GF33" i="4"/>
  <c r="GG33" i="4"/>
  <c r="GH33" i="4"/>
  <c r="GI33" i="4"/>
  <c r="GJ33" i="4"/>
  <c r="GK33" i="4"/>
  <c r="GL33" i="4"/>
  <c r="GM33" i="4"/>
  <c r="GN33" i="4"/>
  <c r="GO33" i="4"/>
  <c r="GP33" i="4"/>
  <c r="GQ33" i="4"/>
  <c r="GR33" i="4"/>
  <c r="GS33" i="4"/>
  <c r="GT33" i="4"/>
  <c r="GU33" i="4"/>
  <c r="GV33" i="4"/>
  <c r="GW33" i="4"/>
  <c r="GX33" i="4"/>
  <c r="GY33" i="4"/>
  <c r="GZ33" i="4"/>
  <c r="HA33" i="4"/>
  <c r="HB33" i="4"/>
  <c r="HC33" i="4"/>
  <c r="HD33" i="4"/>
  <c r="HE33" i="4"/>
  <c r="HF33" i="4"/>
  <c r="HG33" i="4"/>
  <c r="HH33" i="4"/>
  <c r="HI33" i="4"/>
  <c r="HJ33" i="4"/>
  <c r="HK33" i="4"/>
  <c r="HL33" i="4"/>
  <c r="HM33" i="4"/>
  <c r="HN33" i="4"/>
  <c r="HO33" i="4"/>
  <c r="HP33" i="4"/>
  <c r="HQ33" i="4"/>
  <c r="HR33" i="4"/>
  <c r="HS33" i="4"/>
  <c r="HT33" i="4"/>
  <c r="HU33" i="4"/>
  <c r="HV33" i="4"/>
  <c r="HW33" i="4"/>
  <c r="HX33" i="4"/>
  <c r="HY33" i="4"/>
  <c r="HZ33" i="4"/>
  <c r="IA33" i="4"/>
  <c r="IB33" i="4"/>
  <c r="IC33" i="4"/>
  <c r="ID33" i="4"/>
  <c r="IE33" i="4"/>
  <c r="IF33" i="4"/>
  <c r="IG33" i="4"/>
  <c r="IH33" i="4"/>
  <c r="II33" i="4"/>
  <c r="IJ33" i="4"/>
  <c r="IK33" i="4"/>
  <c r="IL33" i="4"/>
  <c r="IM33" i="4"/>
  <c r="IN33" i="4"/>
  <c r="IO33" i="4"/>
  <c r="IP33" i="4"/>
  <c r="IQ33" i="4"/>
  <c r="IR33" i="4"/>
  <c r="IS33" i="4"/>
  <c r="IT33" i="4"/>
  <c r="IU33" i="4"/>
  <c r="IV33" i="4"/>
  <c r="IW33" i="4"/>
  <c r="IX33" i="4"/>
  <c r="IY33" i="4"/>
  <c r="IZ33" i="4"/>
  <c r="JA33" i="4"/>
  <c r="JB33" i="4"/>
  <c r="JC33" i="4"/>
  <c r="JD33" i="4"/>
  <c r="JE33" i="4"/>
  <c r="JF33" i="4"/>
  <c r="JG33" i="4"/>
  <c r="JH33" i="4"/>
  <c r="JI33" i="4"/>
  <c r="JJ33" i="4"/>
  <c r="JK33" i="4"/>
  <c r="JL33" i="4"/>
  <c r="JM33" i="4"/>
  <c r="JN33" i="4"/>
  <c r="JO33" i="4"/>
  <c r="JP33" i="4"/>
  <c r="JQ33" i="4"/>
  <c r="JR33" i="4"/>
  <c r="JS33" i="4"/>
  <c r="JT33" i="4"/>
  <c r="JU33" i="4"/>
  <c r="JV33" i="4"/>
  <c r="JW33" i="4"/>
  <c r="JX33" i="4"/>
  <c r="JY33" i="4"/>
  <c r="JZ33" i="4"/>
  <c r="KA33" i="4"/>
  <c r="KB33" i="4"/>
  <c r="KC33" i="4"/>
  <c r="KD33" i="4"/>
  <c r="KE33" i="4"/>
  <c r="KF33" i="4"/>
  <c r="KG33" i="4"/>
  <c r="KH33" i="4"/>
  <c r="KI33" i="4"/>
  <c r="KJ33" i="4"/>
  <c r="KK33" i="4"/>
  <c r="KL33" i="4"/>
  <c r="KM33" i="4"/>
  <c r="KN33" i="4"/>
  <c r="KO33" i="4"/>
  <c r="KP33" i="4"/>
  <c r="KQ33" i="4"/>
  <c r="KR33" i="4"/>
  <c r="KS33" i="4"/>
  <c r="KT33" i="4"/>
  <c r="KU33" i="4"/>
  <c r="KV33" i="4"/>
  <c r="KW33" i="4"/>
  <c r="KX33" i="4"/>
  <c r="A34" i="4"/>
  <c r="B34" i="4"/>
  <c r="C34" i="4"/>
  <c r="D34" i="4"/>
  <c r="E34" i="4"/>
  <c r="F34" i="4" a="1"/>
  <c r="F34" i="4"/>
  <c r="G34" i="4" a="1"/>
  <c r="G34" i="4" s="1"/>
  <c r="H34" i="4" a="1"/>
  <c r="H34" i="4"/>
  <c r="I34" i="4" a="1"/>
  <c r="I34" i="4"/>
  <c r="J34" i="4" a="1"/>
  <c r="J34" i="4"/>
  <c r="K34" i="4" a="1"/>
  <c r="K34" i="4" s="1"/>
  <c r="L34" i="4" a="1"/>
  <c r="L34" i="4" s="1"/>
  <c r="M34" i="4" a="1"/>
  <c r="M34" i="4"/>
  <c r="N34" i="4" a="1"/>
  <c r="N34" i="4"/>
  <c r="O34" i="4" a="1"/>
  <c r="O34" i="4" s="1"/>
  <c r="P34" i="4" a="1"/>
  <c r="P34" i="4" s="1"/>
  <c r="Q34" i="4" a="1"/>
  <c r="Q34" i="4"/>
  <c r="R34" i="4" a="1"/>
  <c r="R34" i="4"/>
  <c r="S34" i="4" a="1"/>
  <c r="S34" i="4" s="1"/>
  <c r="T34" i="4" a="1"/>
  <c r="T34" i="4" s="1"/>
  <c r="U34" i="4" a="1"/>
  <c r="U34" i="4"/>
  <c r="V34" i="4" a="1"/>
  <c r="V34" i="4"/>
  <c r="W34" i="4" a="1"/>
  <c r="W34" i="4" s="1"/>
  <c r="X34" i="4" a="1"/>
  <c r="X34" i="4" s="1"/>
  <c r="Y34" i="4" a="1"/>
  <c r="Y34" i="4"/>
  <c r="Z34" i="4" a="1"/>
  <c r="Z34" i="4"/>
  <c r="AA34" i="4" a="1"/>
  <c r="AA34" i="4" s="1"/>
  <c r="AB34" i="4" a="1"/>
  <c r="AB34" i="4" s="1"/>
  <c r="AC34" i="4"/>
  <c r="AD34" i="4"/>
  <c r="AE34" i="4"/>
  <c r="AF34" i="4"/>
  <c r="AG34" i="4"/>
  <c r="AH34" i="4"/>
  <c r="AI34" i="4"/>
  <c r="AJ34" i="4"/>
  <c r="AK34" i="4"/>
  <c r="AL34" i="4"/>
  <c r="AM34" i="4"/>
  <c r="AN34" i="4"/>
  <c r="AO34" i="4"/>
  <c r="AP34" i="4"/>
  <c r="AQ34" i="4"/>
  <c r="AR34" i="4"/>
  <c r="AS34" i="4"/>
  <c r="AT34" i="4"/>
  <c r="AU34" i="4"/>
  <c r="AV34" i="4"/>
  <c r="AW34" i="4"/>
  <c r="AX34" i="4"/>
  <c r="AY34" i="4"/>
  <c r="AZ34" i="4"/>
  <c r="BA34" i="4"/>
  <c r="BB34" i="4"/>
  <c r="BC34" i="4"/>
  <c r="BD34" i="4"/>
  <c r="BE34" i="4"/>
  <c r="BF34" i="4"/>
  <c r="BG34" i="4"/>
  <c r="BH34" i="4"/>
  <c r="BI34" i="4"/>
  <c r="BJ34" i="4"/>
  <c r="BK34" i="4"/>
  <c r="BL34" i="4"/>
  <c r="BM34" i="4"/>
  <c r="BN34" i="4"/>
  <c r="BO34" i="4"/>
  <c r="BP34" i="4"/>
  <c r="BQ34" i="4"/>
  <c r="BR34" i="4"/>
  <c r="BS34" i="4"/>
  <c r="BT34" i="4"/>
  <c r="BU34" i="4"/>
  <c r="BV34" i="4"/>
  <c r="BW34" i="4"/>
  <c r="BX34" i="4"/>
  <c r="BY34" i="4"/>
  <c r="BZ34" i="4"/>
  <c r="CA34" i="4"/>
  <c r="CB34" i="4"/>
  <c r="CC34" i="4"/>
  <c r="CD34" i="4"/>
  <c r="CE34" i="4"/>
  <c r="CF34" i="4"/>
  <c r="CG34" i="4"/>
  <c r="CH34" i="4"/>
  <c r="CI34" i="4"/>
  <c r="CJ34" i="4"/>
  <c r="CK34" i="4"/>
  <c r="CL34" i="4"/>
  <c r="CM34" i="4"/>
  <c r="CN34" i="4"/>
  <c r="CO34" i="4"/>
  <c r="CP34" i="4"/>
  <c r="CQ34" i="4"/>
  <c r="CR34" i="4"/>
  <c r="CS34" i="4"/>
  <c r="CT34" i="4"/>
  <c r="CU34" i="4"/>
  <c r="CV34" i="4"/>
  <c r="CW34" i="4"/>
  <c r="CX34" i="4"/>
  <c r="CY34" i="4"/>
  <c r="CZ34" i="4"/>
  <c r="DA34" i="4"/>
  <c r="DB34" i="4"/>
  <c r="DC34" i="4"/>
  <c r="DD34" i="4"/>
  <c r="DE34" i="4"/>
  <c r="DF34" i="4"/>
  <c r="DG34" i="4"/>
  <c r="DH34" i="4"/>
  <c r="DI34" i="4"/>
  <c r="DJ34" i="4"/>
  <c r="DK34" i="4"/>
  <c r="DL34" i="4"/>
  <c r="DM34" i="4"/>
  <c r="DN34" i="4"/>
  <c r="DO34" i="4"/>
  <c r="DP34" i="4"/>
  <c r="DQ34" i="4"/>
  <c r="DR34" i="4"/>
  <c r="DS34" i="4"/>
  <c r="DT34" i="4"/>
  <c r="DU34" i="4"/>
  <c r="DV34" i="4"/>
  <c r="DW34" i="4"/>
  <c r="DX34" i="4"/>
  <c r="DY34" i="4"/>
  <c r="DZ34" i="4"/>
  <c r="EA34" i="4"/>
  <c r="EB34" i="4"/>
  <c r="EC34" i="4"/>
  <c r="ED34" i="4"/>
  <c r="EE34" i="4"/>
  <c r="EF34" i="4"/>
  <c r="EG34" i="4"/>
  <c r="EH34" i="4"/>
  <c r="EI34" i="4"/>
  <c r="EJ34" i="4"/>
  <c r="EK34" i="4"/>
  <c r="EL34" i="4"/>
  <c r="EM34" i="4"/>
  <c r="EN34" i="4"/>
  <c r="EO34" i="4"/>
  <c r="EP34" i="4"/>
  <c r="EQ34" i="4"/>
  <c r="ER34" i="4"/>
  <c r="ES34" i="4"/>
  <c r="ET34" i="4"/>
  <c r="EU34" i="4"/>
  <c r="EV34" i="4"/>
  <c r="EW34" i="4"/>
  <c r="EX34" i="4"/>
  <c r="EY34" i="4"/>
  <c r="EZ34" i="4"/>
  <c r="FA34" i="4"/>
  <c r="FB34" i="4"/>
  <c r="FC34" i="4"/>
  <c r="FD34" i="4"/>
  <c r="FE34" i="4"/>
  <c r="FF34" i="4"/>
  <c r="FG34" i="4"/>
  <c r="FH34" i="4"/>
  <c r="FI34" i="4"/>
  <c r="FJ34" i="4"/>
  <c r="FK34" i="4"/>
  <c r="FL34" i="4"/>
  <c r="FM34" i="4"/>
  <c r="FN34" i="4"/>
  <c r="FO34" i="4"/>
  <c r="FP34" i="4"/>
  <c r="FQ34" i="4"/>
  <c r="FR34" i="4"/>
  <c r="FS34" i="4"/>
  <c r="FT34" i="4"/>
  <c r="FU34" i="4"/>
  <c r="FV34" i="4"/>
  <c r="FW34" i="4"/>
  <c r="FX34" i="4"/>
  <c r="FY34" i="4"/>
  <c r="FZ34" i="4"/>
  <c r="GA34" i="4"/>
  <c r="GB34" i="4"/>
  <c r="GC34" i="4"/>
  <c r="GD34" i="4"/>
  <c r="GE34" i="4"/>
  <c r="GF34" i="4"/>
  <c r="GG34" i="4"/>
  <c r="GH34" i="4"/>
  <c r="GI34" i="4"/>
  <c r="GJ34" i="4"/>
  <c r="GK34" i="4"/>
  <c r="GL34" i="4"/>
  <c r="GM34" i="4"/>
  <c r="GN34" i="4"/>
  <c r="GO34" i="4"/>
  <c r="GP34" i="4"/>
  <c r="GQ34" i="4"/>
  <c r="GR34" i="4"/>
  <c r="GS34" i="4"/>
  <c r="GT34" i="4"/>
  <c r="GU34" i="4"/>
  <c r="GV34" i="4"/>
  <c r="GW34" i="4"/>
  <c r="GX34" i="4"/>
  <c r="GY34" i="4"/>
  <c r="GZ34" i="4"/>
  <c r="HA34" i="4"/>
  <c r="HB34" i="4"/>
  <c r="HC34" i="4"/>
  <c r="HD34" i="4"/>
  <c r="HE34" i="4"/>
  <c r="HF34" i="4"/>
  <c r="HG34" i="4"/>
  <c r="HH34" i="4"/>
  <c r="HI34" i="4"/>
  <c r="HJ34" i="4"/>
  <c r="HK34" i="4"/>
  <c r="HL34" i="4"/>
  <c r="HM34" i="4"/>
  <c r="HN34" i="4"/>
  <c r="HO34" i="4"/>
  <c r="HP34" i="4"/>
  <c r="HQ34" i="4"/>
  <c r="HR34" i="4"/>
  <c r="HS34" i="4"/>
  <c r="HT34" i="4"/>
  <c r="HU34" i="4"/>
  <c r="HV34" i="4"/>
  <c r="HW34" i="4"/>
  <c r="HX34" i="4"/>
  <c r="HY34" i="4"/>
  <c r="HZ34" i="4"/>
  <c r="IA34" i="4"/>
  <c r="IB34" i="4"/>
  <c r="IC34" i="4"/>
  <c r="ID34" i="4"/>
  <c r="IE34" i="4"/>
  <c r="IF34" i="4"/>
  <c r="IG34" i="4"/>
  <c r="IH34" i="4"/>
  <c r="II34" i="4"/>
  <c r="IJ34" i="4"/>
  <c r="IK34" i="4"/>
  <c r="IL34" i="4"/>
  <c r="IM34" i="4"/>
  <c r="IN34" i="4"/>
  <c r="IO34" i="4"/>
  <c r="IP34" i="4"/>
  <c r="IQ34" i="4"/>
  <c r="IR34" i="4"/>
  <c r="IS34" i="4"/>
  <c r="IT34" i="4"/>
  <c r="IU34" i="4"/>
  <c r="IV34" i="4"/>
  <c r="IW34" i="4"/>
  <c r="IX34" i="4"/>
  <c r="IY34" i="4"/>
  <c r="IZ34" i="4"/>
  <c r="JA34" i="4"/>
  <c r="JB34" i="4"/>
  <c r="JC34" i="4"/>
  <c r="JD34" i="4"/>
  <c r="JE34" i="4"/>
  <c r="JF34" i="4"/>
  <c r="JG34" i="4"/>
  <c r="JH34" i="4"/>
  <c r="JI34" i="4"/>
  <c r="JJ34" i="4"/>
  <c r="JK34" i="4"/>
  <c r="JL34" i="4"/>
  <c r="JM34" i="4"/>
  <c r="JN34" i="4"/>
  <c r="JO34" i="4"/>
  <c r="JP34" i="4"/>
  <c r="JQ34" i="4"/>
  <c r="JR34" i="4"/>
  <c r="JS34" i="4"/>
  <c r="JT34" i="4"/>
  <c r="JU34" i="4"/>
  <c r="JV34" i="4"/>
  <c r="JW34" i="4"/>
  <c r="JX34" i="4"/>
  <c r="JY34" i="4"/>
  <c r="JZ34" i="4"/>
  <c r="KA34" i="4"/>
  <c r="KB34" i="4"/>
  <c r="KC34" i="4"/>
  <c r="KD34" i="4"/>
  <c r="KE34" i="4"/>
  <c r="KF34" i="4"/>
  <c r="KG34" i="4"/>
  <c r="KH34" i="4"/>
  <c r="KI34" i="4"/>
  <c r="KJ34" i="4"/>
  <c r="KK34" i="4"/>
  <c r="KL34" i="4"/>
  <c r="KM34" i="4"/>
  <c r="KN34" i="4"/>
  <c r="KO34" i="4"/>
  <c r="KP34" i="4"/>
  <c r="KQ34" i="4"/>
  <c r="KR34" i="4"/>
  <c r="KS34" i="4"/>
  <c r="KT34" i="4"/>
  <c r="KU34" i="4"/>
  <c r="KV34" i="4"/>
  <c r="KW34" i="4"/>
  <c r="KX34" i="4"/>
  <c r="A35" i="4"/>
  <c r="B35" i="4"/>
  <c r="C35" i="4"/>
  <c r="D35" i="4"/>
  <c r="E35" i="4"/>
  <c r="F35" i="4" a="1"/>
  <c r="F35" i="4"/>
  <c r="G35" i="4" a="1"/>
  <c r="G35" i="4" s="1"/>
  <c r="H35" i="4" a="1"/>
  <c r="H35" i="4"/>
  <c r="I35" i="4" a="1"/>
  <c r="I35" i="4" s="1"/>
  <c r="J35" i="4" a="1"/>
  <c r="J35" i="4"/>
  <c r="K35" i="4" a="1"/>
  <c r="K35" i="4" s="1"/>
  <c r="L35" i="4" a="1"/>
  <c r="L35" i="4"/>
  <c r="M35" i="4" a="1"/>
  <c r="M35" i="4" s="1"/>
  <c r="N35" i="4" a="1"/>
  <c r="N35" i="4"/>
  <c r="O35" i="4" a="1"/>
  <c r="O35" i="4" s="1"/>
  <c r="P35" i="4" a="1"/>
  <c r="P35" i="4"/>
  <c r="Q35" i="4" a="1"/>
  <c r="Q35" i="4" s="1"/>
  <c r="R35" i="4" a="1"/>
  <c r="R35" i="4"/>
  <c r="S35" i="4" a="1"/>
  <c r="S35" i="4" s="1"/>
  <c r="T35" i="4" a="1"/>
  <c r="T35" i="4"/>
  <c r="U35" i="4" a="1"/>
  <c r="U35" i="4" s="1"/>
  <c r="V35" i="4" a="1"/>
  <c r="V35" i="4"/>
  <c r="W35" i="4" a="1"/>
  <c r="W35" i="4" s="1"/>
  <c r="X35" i="4" a="1"/>
  <c r="X35" i="4" s="1"/>
  <c r="Y35" i="4" a="1"/>
  <c r="Y35" i="4" s="1"/>
  <c r="Z35" i="4" a="1"/>
  <c r="Z35" i="4"/>
  <c r="AA35" i="4" a="1"/>
  <c r="AA35" i="4" s="1"/>
  <c r="AB35" i="4" a="1"/>
  <c r="AB35" i="4" s="1"/>
  <c r="AC35" i="4"/>
  <c r="AD35" i="4"/>
  <c r="AE35" i="4"/>
  <c r="AF35" i="4"/>
  <c r="AG35" i="4"/>
  <c r="AH35" i="4"/>
  <c r="AI35" i="4"/>
  <c r="AJ35" i="4"/>
  <c r="AK35" i="4"/>
  <c r="AL35" i="4"/>
  <c r="AM35" i="4"/>
  <c r="AN35" i="4"/>
  <c r="AO35" i="4"/>
  <c r="AP35" i="4"/>
  <c r="AQ35" i="4"/>
  <c r="AR35" i="4"/>
  <c r="AS35" i="4"/>
  <c r="AT35" i="4"/>
  <c r="AU35" i="4"/>
  <c r="AV35" i="4"/>
  <c r="AW35" i="4"/>
  <c r="AX35" i="4"/>
  <c r="AY35" i="4"/>
  <c r="AZ35" i="4"/>
  <c r="BA35" i="4"/>
  <c r="BB35" i="4"/>
  <c r="BC35" i="4"/>
  <c r="BD35" i="4"/>
  <c r="BE35" i="4"/>
  <c r="BF35" i="4"/>
  <c r="BG35" i="4"/>
  <c r="BH35" i="4"/>
  <c r="BI35" i="4"/>
  <c r="BJ35" i="4"/>
  <c r="BK35" i="4"/>
  <c r="BL35" i="4"/>
  <c r="BM35" i="4"/>
  <c r="BN35" i="4"/>
  <c r="BO35" i="4"/>
  <c r="BP35" i="4"/>
  <c r="BQ35" i="4"/>
  <c r="BR35" i="4"/>
  <c r="BS35" i="4"/>
  <c r="BT35" i="4"/>
  <c r="BU35" i="4"/>
  <c r="BV35" i="4"/>
  <c r="BW35" i="4"/>
  <c r="BX35" i="4"/>
  <c r="BY35" i="4"/>
  <c r="BZ35" i="4"/>
  <c r="CA35" i="4"/>
  <c r="CB35" i="4"/>
  <c r="CC35" i="4"/>
  <c r="CD35" i="4"/>
  <c r="CE35" i="4"/>
  <c r="CF35" i="4"/>
  <c r="CG35" i="4"/>
  <c r="CH35" i="4"/>
  <c r="CI35" i="4"/>
  <c r="CJ35" i="4"/>
  <c r="CK35" i="4"/>
  <c r="CL35" i="4"/>
  <c r="CM35" i="4"/>
  <c r="CN35" i="4"/>
  <c r="CO35" i="4"/>
  <c r="CP35" i="4"/>
  <c r="CQ35" i="4"/>
  <c r="CR35" i="4"/>
  <c r="CS35" i="4"/>
  <c r="CT35" i="4"/>
  <c r="CU35" i="4"/>
  <c r="CV35" i="4"/>
  <c r="CW35" i="4"/>
  <c r="CX35" i="4"/>
  <c r="CY35" i="4"/>
  <c r="CZ35" i="4"/>
  <c r="DA35" i="4"/>
  <c r="DB35" i="4"/>
  <c r="DC35" i="4"/>
  <c r="DD35" i="4"/>
  <c r="DE35" i="4"/>
  <c r="DF35" i="4"/>
  <c r="DG35" i="4"/>
  <c r="DH35" i="4"/>
  <c r="DI35" i="4"/>
  <c r="DJ35" i="4"/>
  <c r="DK35" i="4"/>
  <c r="DL35" i="4"/>
  <c r="DM35" i="4"/>
  <c r="DN35" i="4"/>
  <c r="DO35" i="4"/>
  <c r="DP35" i="4"/>
  <c r="DQ35" i="4"/>
  <c r="DR35" i="4"/>
  <c r="DS35" i="4"/>
  <c r="DT35" i="4"/>
  <c r="DU35" i="4"/>
  <c r="DV35" i="4"/>
  <c r="DW35" i="4"/>
  <c r="DX35" i="4"/>
  <c r="DY35" i="4"/>
  <c r="DZ35" i="4"/>
  <c r="EA35" i="4"/>
  <c r="EB35" i="4"/>
  <c r="EC35" i="4"/>
  <c r="ED35" i="4"/>
  <c r="EE35" i="4"/>
  <c r="EF35" i="4"/>
  <c r="EG35" i="4"/>
  <c r="EH35" i="4"/>
  <c r="EI35" i="4"/>
  <c r="EJ35" i="4"/>
  <c r="EK35" i="4"/>
  <c r="EL35" i="4"/>
  <c r="EM35" i="4"/>
  <c r="EN35" i="4"/>
  <c r="EO35" i="4"/>
  <c r="EP35" i="4"/>
  <c r="EQ35" i="4"/>
  <c r="ER35" i="4"/>
  <c r="ES35" i="4"/>
  <c r="ET35" i="4"/>
  <c r="EU35" i="4"/>
  <c r="EV35" i="4"/>
  <c r="EW35" i="4"/>
  <c r="EX35" i="4"/>
  <c r="EY35" i="4"/>
  <c r="EZ35" i="4"/>
  <c r="FA35" i="4"/>
  <c r="FB35" i="4"/>
  <c r="FC35" i="4"/>
  <c r="FD35" i="4"/>
  <c r="FE35" i="4"/>
  <c r="FF35" i="4"/>
  <c r="FG35" i="4"/>
  <c r="FH35" i="4"/>
  <c r="FI35" i="4"/>
  <c r="FJ35" i="4"/>
  <c r="FK35" i="4"/>
  <c r="FL35" i="4"/>
  <c r="FM35" i="4"/>
  <c r="FN35" i="4"/>
  <c r="FO35" i="4"/>
  <c r="FP35" i="4"/>
  <c r="FQ35" i="4"/>
  <c r="FR35" i="4"/>
  <c r="FS35" i="4"/>
  <c r="FT35" i="4"/>
  <c r="FU35" i="4"/>
  <c r="FV35" i="4"/>
  <c r="FW35" i="4"/>
  <c r="FX35" i="4"/>
  <c r="FY35" i="4"/>
  <c r="FZ35" i="4"/>
  <c r="GA35" i="4"/>
  <c r="GB35" i="4"/>
  <c r="GC35" i="4"/>
  <c r="GD35" i="4"/>
  <c r="GE35" i="4"/>
  <c r="GF35" i="4"/>
  <c r="GG35" i="4"/>
  <c r="GH35" i="4"/>
  <c r="GI35" i="4"/>
  <c r="GJ35" i="4"/>
  <c r="GK35" i="4"/>
  <c r="GL35" i="4"/>
  <c r="GM35" i="4"/>
  <c r="GN35" i="4"/>
  <c r="GO35" i="4"/>
  <c r="GP35" i="4"/>
  <c r="GQ35" i="4"/>
  <c r="GR35" i="4"/>
  <c r="GS35" i="4"/>
  <c r="GT35" i="4"/>
  <c r="GU35" i="4"/>
  <c r="GV35" i="4"/>
  <c r="GW35" i="4"/>
  <c r="GX35" i="4"/>
  <c r="GY35" i="4"/>
  <c r="GZ35" i="4"/>
  <c r="HA35" i="4"/>
  <c r="HB35" i="4"/>
  <c r="HC35" i="4"/>
  <c r="HD35" i="4"/>
  <c r="HE35" i="4"/>
  <c r="HF35" i="4"/>
  <c r="HG35" i="4"/>
  <c r="HH35" i="4"/>
  <c r="HI35" i="4"/>
  <c r="HJ35" i="4"/>
  <c r="HK35" i="4"/>
  <c r="HL35" i="4"/>
  <c r="HM35" i="4"/>
  <c r="HN35" i="4"/>
  <c r="HO35" i="4"/>
  <c r="HP35" i="4"/>
  <c r="HQ35" i="4"/>
  <c r="HR35" i="4"/>
  <c r="HS35" i="4"/>
  <c r="HT35" i="4"/>
  <c r="HU35" i="4"/>
  <c r="HV35" i="4"/>
  <c r="HW35" i="4"/>
  <c r="HX35" i="4"/>
  <c r="HY35" i="4"/>
  <c r="HZ35" i="4"/>
  <c r="IA35" i="4"/>
  <c r="IB35" i="4"/>
  <c r="IC35" i="4"/>
  <c r="ID35" i="4"/>
  <c r="IE35" i="4"/>
  <c r="IF35" i="4"/>
  <c r="IG35" i="4"/>
  <c r="IH35" i="4"/>
  <c r="II35" i="4"/>
  <c r="IJ35" i="4"/>
  <c r="IK35" i="4"/>
  <c r="IL35" i="4"/>
  <c r="IM35" i="4"/>
  <c r="IN35" i="4"/>
  <c r="IO35" i="4"/>
  <c r="IP35" i="4"/>
  <c r="IQ35" i="4"/>
  <c r="IR35" i="4"/>
  <c r="IS35" i="4"/>
  <c r="IT35" i="4"/>
  <c r="IU35" i="4"/>
  <c r="IV35" i="4"/>
  <c r="IW35" i="4"/>
  <c r="IX35" i="4"/>
  <c r="IY35" i="4"/>
  <c r="IZ35" i="4"/>
  <c r="JA35" i="4"/>
  <c r="JB35" i="4"/>
  <c r="JC35" i="4"/>
  <c r="JD35" i="4"/>
  <c r="JE35" i="4"/>
  <c r="JF35" i="4"/>
  <c r="JG35" i="4"/>
  <c r="JH35" i="4"/>
  <c r="JI35" i="4"/>
  <c r="JJ35" i="4"/>
  <c r="JK35" i="4"/>
  <c r="JL35" i="4"/>
  <c r="JM35" i="4"/>
  <c r="JN35" i="4"/>
  <c r="JO35" i="4"/>
  <c r="JP35" i="4"/>
  <c r="JQ35" i="4"/>
  <c r="JR35" i="4"/>
  <c r="JS35" i="4"/>
  <c r="JT35" i="4"/>
  <c r="JU35" i="4"/>
  <c r="JV35" i="4"/>
  <c r="JW35" i="4"/>
  <c r="JX35" i="4"/>
  <c r="JY35" i="4"/>
  <c r="JZ35" i="4"/>
  <c r="KA35" i="4"/>
  <c r="KB35" i="4"/>
  <c r="KC35" i="4"/>
  <c r="KD35" i="4"/>
  <c r="KE35" i="4"/>
  <c r="KF35" i="4"/>
  <c r="KG35" i="4"/>
  <c r="KH35" i="4"/>
  <c r="KI35" i="4"/>
  <c r="KJ35" i="4"/>
  <c r="KK35" i="4"/>
  <c r="KL35" i="4"/>
  <c r="KM35" i="4"/>
  <c r="KN35" i="4"/>
  <c r="KO35" i="4"/>
  <c r="KP35" i="4"/>
  <c r="KQ35" i="4"/>
  <c r="KR35" i="4"/>
  <c r="KS35" i="4"/>
  <c r="KT35" i="4"/>
  <c r="KU35" i="4"/>
  <c r="KV35" i="4"/>
  <c r="KW35" i="4"/>
  <c r="KX35" i="4"/>
  <c r="A36" i="4"/>
  <c r="B36" i="4"/>
  <c r="C36" i="4"/>
  <c r="D36" i="4"/>
  <c r="E36" i="4"/>
  <c r="F36" i="4" a="1"/>
  <c r="F36" i="4" s="1"/>
  <c r="G36" i="4" a="1"/>
  <c r="G36" i="4"/>
  <c r="H36" i="4" a="1"/>
  <c r="H36" i="4"/>
  <c r="I36" i="4" a="1"/>
  <c r="I36" i="4"/>
  <c r="J36" i="4" a="1"/>
  <c r="J36" i="4" s="1"/>
  <c r="K36" i="4" a="1"/>
  <c r="K36" i="4"/>
  <c r="L36" i="4" a="1"/>
  <c r="L36" i="4"/>
  <c r="M36" i="4" a="1"/>
  <c r="M36" i="4"/>
  <c r="N36" i="4" a="1"/>
  <c r="N36" i="4" s="1"/>
  <c r="O36" i="4" a="1"/>
  <c r="O36" i="4" s="1"/>
  <c r="P36" i="4" a="1"/>
  <c r="P36" i="4"/>
  <c r="Q36" i="4" a="1"/>
  <c r="Q36" i="4"/>
  <c r="R36" i="4" a="1"/>
  <c r="R36" i="4" s="1"/>
  <c r="S36" i="4" a="1"/>
  <c r="S36" i="4" s="1"/>
  <c r="T36" i="4" a="1"/>
  <c r="T36" i="4"/>
  <c r="U36" i="4" a="1"/>
  <c r="U36" i="4"/>
  <c r="V36" i="4" a="1"/>
  <c r="V36" i="4" s="1"/>
  <c r="W36" i="4" a="1"/>
  <c r="W36" i="4" s="1"/>
  <c r="X36" i="4" a="1"/>
  <c r="X36" i="4"/>
  <c r="Y36" i="4" a="1"/>
  <c r="Y36" i="4"/>
  <c r="Z36" i="4" a="1"/>
  <c r="Z36" i="4" s="1"/>
  <c r="AA36" i="4" a="1"/>
  <c r="AA36" i="4" s="1"/>
  <c r="AB36" i="4" a="1"/>
  <c r="AB36" i="4"/>
  <c r="AC36" i="4"/>
  <c r="AD36" i="4"/>
  <c r="AE36" i="4"/>
  <c r="AF36" i="4"/>
  <c r="AG36" i="4"/>
  <c r="AH36" i="4"/>
  <c r="AI36" i="4"/>
  <c r="AJ36" i="4"/>
  <c r="AK36" i="4"/>
  <c r="AL36" i="4"/>
  <c r="AM36" i="4"/>
  <c r="AN36" i="4"/>
  <c r="AO36" i="4"/>
  <c r="AP36" i="4"/>
  <c r="AQ36" i="4"/>
  <c r="AR36" i="4"/>
  <c r="AS36" i="4"/>
  <c r="AT36" i="4"/>
  <c r="AU36" i="4"/>
  <c r="AV36" i="4"/>
  <c r="AW36" i="4"/>
  <c r="AX36" i="4"/>
  <c r="AY36" i="4"/>
  <c r="AZ36" i="4"/>
  <c r="BA36" i="4"/>
  <c r="BB36" i="4"/>
  <c r="BC36" i="4"/>
  <c r="BD36" i="4"/>
  <c r="BE36" i="4"/>
  <c r="BF36" i="4"/>
  <c r="BG36" i="4"/>
  <c r="BH36" i="4"/>
  <c r="BI36" i="4"/>
  <c r="BJ36" i="4"/>
  <c r="BK36" i="4"/>
  <c r="BL36" i="4"/>
  <c r="BM36" i="4"/>
  <c r="BN36" i="4"/>
  <c r="BO36" i="4"/>
  <c r="BP36" i="4"/>
  <c r="BQ36" i="4"/>
  <c r="BR36" i="4"/>
  <c r="BS36" i="4"/>
  <c r="BT36" i="4"/>
  <c r="BU36" i="4"/>
  <c r="BV36" i="4"/>
  <c r="BW36" i="4"/>
  <c r="BX36" i="4"/>
  <c r="BY36" i="4"/>
  <c r="BZ36" i="4"/>
  <c r="CA36" i="4"/>
  <c r="CB36" i="4"/>
  <c r="CC36" i="4"/>
  <c r="CD36" i="4"/>
  <c r="CE36" i="4"/>
  <c r="CF36" i="4"/>
  <c r="CG36" i="4"/>
  <c r="CH36" i="4"/>
  <c r="CI36" i="4"/>
  <c r="CJ36" i="4"/>
  <c r="CK36" i="4"/>
  <c r="CL36" i="4"/>
  <c r="CM36" i="4"/>
  <c r="CN36" i="4"/>
  <c r="CO36" i="4"/>
  <c r="CP36" i="4"/>
  <c r="CQ36" i="4"/>
  <c r="CR36" i="4"/>
  <c r="CS36" i="4"/>
  <c r="CT36" i="4"/>
  <c r="CU36" i="4"/>
  <c r="CV36" i="4"/>
  <c r="CW36" i="4"/>
  <c r="CX36" i="4"/>
  <c r="CY36" i="4"/>
  <c r="CZ36" i="4"/>
  <c r="DA36" i="4"/>
  <c r="DB36" i="4"/>
  <c r="DC36" i="4"/>
  <c r="DD36" i="4"/>
  <c r="DE36" i="4"/>
  <c r="DF36" i="4"/>
  <c r="DG36" i="4"/>
  <c r="DH36" i="4"/>
  <c r="DI36" i="4"/>
  <c r="DJ36" i="4"/>
  <c r="DK36" i="4"/>
  <c r="DL36" i="4"/>
  <c r="DM36" i="4"/>
  <c r="DN36" i="4"/>
  <c r="DO36" i="4"/>
  <c r="DP36" i="4"/>
  <c r="DQ36" i="4"/>
  <c r="DR36" i="4"/>
  <c r="DS36" i="4"/>
  <c r="DT36" i="4"/>
  <c r="DU36" i="4"/>
  <c r="DV36" i="4"/>
  <c r="DW36" i="4"/>
  <c r="DX36" i="4"/>
  <c r="DY36" i="4"/>
  <c r="DZ36" i="4"/>
  <c r="EA36" i="4"/>
  <c r="EB36" i="4"/>
  <c r="EC36" i="4"/>
  <c r="ED36" i="4"/>
  <c r="EE36" i="4"/>
  <c r="EF36" i="4"/>
  <c r="EG36" i="4"/>
  <c r="EH36" i="4"/>
  <c r="EI36" i="4"/>
  <c r="EJ36" i="4"/>
  <c r="EK36" i="4"/>
  <c r="EL36" i="4"/>
  <c r="EM36" i="4"/>
  <c r="EN36" i="4"/>
  <c r="EO36" i="4"/>
  <c r="EP36" i="4"/>
  <c r="EQ36" i="4"/>
  <c r="ER36" i="4"/>
  <c r="ES36" i="4"/>
  <c r="ET36" i="4"/>
  <c r="EU36" i="4"/>
  <c r="EV36" i="4"/>
  <c r="EW36" i="4"/>
  <c r="EX36" i="4"/>
  <c r="EY36" i="4"/>
  <c r="EZ36" i="4"/>
  <c r="FA36" i="4"/>
  <c r="FB36" i="4"/>
  <c r="FC36" i="4"/>
  <c r="FD36" i="4"/>
  <c r="FE36" i="4"/>
  <c r="FF36" i="4"/>
  <c r="FG36" i="4"/>
  <c r="FH36" i="4"/>
  <c r="FI36" i="4"/>
  <c r="FJ36" i="4"/>
  <c r="FK36" i="4"/>
  <c r="FL36" i="4"/>
  <c r="FM36" i="4"/>
  <c r="FN36" i="4"/>
  <c r="FO36" i="4"/>
  <c r="FP36" i="4"/>
  <c r="FQ36" i="4"/>
  <c r="FR36" i="4"/>
  <c r="FS36" i="4"/>
  <c r="FT36" i="4"/>
  <c r="FU36" i="4"/>
  <c r="FV36" i="4"/>
  <c r="FW36" i="4"/>
  <c r="FX36" i="4"/>
  <c r="FY36" i="4"/>
  <c r="FZ36" i="4"/>
  <c r="GA36" i="4"/>
  <c r="GB36" i="4"/>
  <c r="GC36" i="4"/>
  <c r="GD36" i="4"/>
  <c r="GE36" i="4"/>
  <c r="GF36" i="4"/>
  <c r="GG36" i="4"/>
  <c r="GH36" i="4"/>
  <c r="GI36" i="4"/>
  <c r="GJ36" i="4"/>
  <c r="GK36" i="4"/>
  <c r="GL36" i="4"/>
  <c r="GM36" i="4"/>
  <c r="GN36" i="4"/>
  <c r="GO36" i="4"/>
  <c r="GP36" i="4"/>
  <c r="GQ36" i="4"/>
  <c r="GR36" i="4"/>
  <c r="GS36" i="4"/>
  <c r="GT36" i="4"/>
  <c r="GU36" i="4"/>
  <c r="GV36" i="4"/>
  <c r="GW36" i="4"/>
  <c r="GX36" i="4"/>
  <c r="GY36" i="4"/>
  <c r="GZ36" i="4"/>
  <c r="HA36" i="4"/>
  <c r="HB36" i="4"/>
  <c r="HC36" i="4"/>
  <c r="HD36" i="4"/>
  <c r="HE36" i="4"/>
  <c r="HF36" i="4"/>
  <c r="HG36" i="4"/>
  <c r="HH36" i="4"/>
  <c r="HI36" i="4"/>
  <c r="HJ36" i="4"/>
  <c r="HK36" i="4"/>
  <c r="HL36" i="4"/>
  <c r="HM36" i="4"/>
  <c r="HN36" i="4"/>
  <c r="HO36" i="4"/>
  <c r="HP36" i="4"/>
  <c r="HQ36" i="4"/>
  <c r="HR36" i="4"/>
  <c r="HS36" i="4"/>
  <c r="HT36" i="4"/>
  <c r="HU36" i="4"/>
  <c r="HV36" i="4"/>
  <c r="HW36" i="4"/>
  <c r="HX36" i="4"/>
  <c r="HY36" i="4"/>
  <c r="HZ36" i="4"/>
  <c r="IA36" i="4"/>
  <c r="IB36" i="4"/>
  <c r="IC36" i="4"/>
  <c r="ID36" i="4"/>
  <c r="IE36" i="4"/>
  <c r="IF36" i="4"/>
  <c r="IG36" i="4"/>
  <c r="IH36" i="4"/>
  <c r="II36" i="4"/>
  <c r="IJ36" i="4"/>
  <c r="IK36" i="4"/>
  <c r="IL36" i="4"/>
  <c r="IM36" i="4"/>
  <c r="IN36" i="4"/>
  <c r="IO36" i="4"/>
  <c r="IP36" i="4"/>
  <c r="IQ36" i="4"/>
  <c r="IR36" i="4"/>
  <c r="IS36" i="4"/>
  <c r="IT36" i="4"/>
  <c r="IU36" i="4"/>
  <c r="IV36" i="4"/>
  <c r="IW36" i="4"/>
  <c r="IX36" i="4"/>
  <c r="IY36" i="4"/>
  <c r="IZ36" i="4"/>
  <c r="JA36" i="4"/>
  <c r="JB36" i="4"/>
  <c r="JC36" i="4"/>
  <c r="JD36" i="4"/>
  <c r="JE36" i="4"/>
  <c r="JF36" i="4"/>
  <c r="JG36" i="4"/>
  <c r="JH36" i="4"/>
  <c r="JI36" i="4"/>
  <c r="JJ36" i="4"/>
  <c r="JK36" i="4"/>
  <c r="JL36" i="4"/>
  <c r="JM36" i="4"/>
  <c r="JN36" i="4"/>
  <c r="JO36" i="4"/>
  <c r="JP36" i="4"/>
  <c r="JQ36" i="4"/>
  <c r="JR36" i="4"/>
  <c r="JS36" i="4"/>
  <c r="JT36" i="4"/>
  <c r="JU36" i="4"/>
  <c r="JV36" i="4"/>
  <c r="JW36" i="4"/>
  <c r="JX36" i="4"/>
  <c r="JY36" i="4"/>
  <c r="JZ36" i="4"/>
  <c r="KA36" i="4"/>
  <c r="KB36" i="4"/>
  <c r="KC36" i="4"/>
  <c r="KD36" i="4"/>
  <c r="KE36" i="4"/>
  <c r="KF36" i="4"/>
  <c r="KG36" i="4"/>
  <c r="KH36" i="4"/>
  <c r="KI36" i="4"/>
  <c r="KJ36" i="4"/>
  <c r="KK36" i="4"/>
  <c r="KL36" i="4"/>
  <c r="KM36" i="4"/>
  <c r="KN36" i="4"/>
  <c r="KO36" i="4"/>
  <c r="KP36" i="4"/>
  <c r="KQ36" i="4"/>
  <c r="KR36" i="4"/>
  <c r="KS36" i="4"/>
  <c r="KT36" i="4"/>
  <c r="KU36" i="4"/>
  <c r="KV36" i="4"/>
  <c r="KW36" i="4"/>
  <c r="KX36" i="4"/>
  <c r="A37" i="4"/>
  <c r="B37" i="4"/>
  <c r="C37" i="4"/>
  <c r="D37" i="4"/>
  <c r="E37" i="4"/>
  <c r="F37" i="4" a="1"/>
  <c r="F37" i="4" s="1"/>
  <c r="G37" i="4" a="1"/>
  <c r="G37" i="4"/>
  <c r="H37" i="4" a="1"/>
  <c r="H37" i="4" s="1"/>
  <c r="I37" i="4" a="1"/>
  <c r="I37" i="4"/>
  <c r="J37" i="4" a="1"/>
  <c r="J37" i="4" s="1"/>
  <c r="K37" i="4" a="1"/>
  <c r="K37" i="4"/>
  <c r="L37" i="4" a="1"/>
  <c r="L37" i="4" s="1"/>
  <c r="M37" i="4" a="1"/>
  <c r="M37" i="4"/>
  <c r="N37" i="4" a="1"/>
  <c r="N37" i="4" s="1"/>
  <c r="O37" i="4" a="1"/>
  <c r="O37" i="4" s="1"/>
  <c r="P37" i="4" a="1"/>
  <c r="P37" i="4" s="1"/>
  <c r="Q37" i="4" a="1"/>
  <c r="Q37" i="4"/>
  <c r="R37" i="4" a="1"/>
  <c r="R37" i="4" s="1"/>
  <c r="S37" i="4" a="1"/>
  <c r="S37" i="4"/>
  <c r="T37" i="4" a="1"/>
  <c r="T37" i="4" s="1"/>
  <c r="U37" i="4" a="1"/>
  <c r="U37" i="4"/>
  <c r="V37" i="4" a="1"/>
  <c r="V37" i="4" s="1"/>
  <c r="W37" i="4" a="1"/>
  <c r="W37" i="4"/>
  <c r="X37" i="4" a="1"/>
  <c r="X37" i="4" s="1"/>
  <c r="Y37" i="4" a="1"/>
  <c r="Y37" i="4"/>
  <c r="Z37" i="4" a="1"/>
  <c r="Z37" i="4" s="1"/>
  <c r="AA37" i="4" a="1"/>
  <c r="AA37" i="4" s="1"/>
  <c r="AB37" i="4" a="1"/>
  <c r="AB37" i="4" s="1"/>
  <c r="AC37" i="4"/>
  <c r="AD37" i="4"/>
  <c r="AE37" i="4"/>
  <c r="AF37" i="4"/>
  <c r="AG37" i="4"/>
  <c r="AH37" i="4"/>
  <c r="AI37" i="4"/>
  <c r="AJ37" i="4"/>
  <c r="AK37" i="4"/>
  <c r="AL37" i="4"/>
  <c r="AM37" i="4"/>
  <c r="AN37" i="4"/>
  <c r="AO37" i="4"/>
  <c r="AP37" i="4"/>
  <c r="AQ37" i="4"/>
  <c r="AR37" i="4"/>
  <c r="AS37" i="4"/>
  <c r="AT37" i="4"/>
  <c r="AU37" i="4"/>
  <c r="AV37" i="4"/>
  <c r="AW37" i="4"/>
  <c r="AX37" i="4"/>
  <c r="AY37" i="4"/>
  <c r="AZ37" i="4"/>
  <c r="BA37" i="4"/>
  <c r="BB37" i="4"/>
  <c r="BC37" i="4"/>
  <c r="BD37" i="4"/>
  <c r="BE37" i="4"/>
  <c r="BF37" i="4"/>
  <c r="BG37" i="4"/>
  <c r="BH37" i="4"/>
  <c r="BI37" i="4"/>
  <c r="BJ37" i="4"/>
  <c r="BK37" i="4"/>
  <c r="BL37" i="4"/>
  <c r="BM37" i="4"/>
  <c r="BN37" i="4"/>
  <c r="BO37" i="4"/>
  <c r="BP37" i="4"/>
  <c r="BQ37" i="4"/>
  <c r="BR37" i="4"/>
  <c r="BS37" i="4"/>
  <c r="BT37" i="4"/>
  <c r="BU37" i="4"/>
  <c r="BV37" i="4"/>
  <c r="BW37" i="4"/>
  <c r="BX37" i="4"/>
  <c r="BY37" i="4"/>
  <c r="BZ37" i="4"/>
  <c r="CA37" i="4"/>
  <c r="CB37" i="4"/>
  <c r="CC37" i="4"/>
  <c r="CD37" i="4"/>
  <c r="CE37" i="4"/>
  <c r="CF37" i="4"/>
  <c r="CG37" i="4"/>
  <c r="CH37" i="4"/>
  <c r="CI37" i="4"/>
  <c r="CJ37" i="4"/>
  <c r="CK37" i="4"/>
  <c r="CL37" i="4"/>
  <c r="CM37" i="4"/>
  <c r="CN37" i="4"/>
  <c r="CO37" i="4"/>
  <c r="CP37" i="4"/>
  <c r="CQ37" i="4"/>
  <c r="CR37" i="4"/>
  <c r="CS37" i="4"/>
  <c r="CT37" i="4"/>
  <c r="CU37" i="4"/>
  <c r="CV37" i="4"/>
  <c r="CW37" i="4"/>
  <c r="CX37" i="4"/>
  <c r="CY37" i="4"/>
  <c r="CZ37" i="4"/>
  <c r="DA37" i="4"/>
  <c r="DB37" i="4"/>
  <c r="DC37" i="4"/>
  <c r="DD37" i="4"/>
  <c r="DE37" i="4"/>
  <c r="DF37" i="4"/>
  <c r="DG37" i="4"/>
  <c r="DH37" i="4"/>
  <c r="DI37" i="4"/>
  <c r="DJ37" i="4"/>
  <c r="DK37" i="4"/>
  <c r="DL37" i="4"/>
  <c r="DM37" i="4"/>
  <c r="DN37" i="4"/>
  <c r="DO37" i="4"/>
  <c r="DP37" i="4"/>
  <c r="DQ37" i="4"/>
  <c r="DR37" i="4"/>
  <c r="DS37" i="4"/>
  <c r="DT37" i="4"/>
  <c r="DU37" i="4"/>
  <c r="DV37" i="4"/>
  <c r="DW37" i="4"/>
  <c r="DX37" i="4"/>
  <c r="DY37" i="4"/>
  <c r="DZ37" i="4"/>
  <c r="EA37" i="4"/>
  <c r="EB37" i="4"/>
  <c r="EC37" i="4"/>
  <c r="ED37" i="4"/>
  <c r="EE37" i="4"/>
  <c r="EF37" i="4"/>
  <c r="EG37" i="4"/>
  <c r="EH37" i="4"/>
  <c r="EI37" i="4"/>
  <c r="EJ37" i="4"/>
  <c r="EK37" i="4"/>
  <c r="EL37" i="4"/>
  <c r="EM37" i="4"/>
  <c r="EN37" i="4"/>
  <c r="EO37" i="4"/>
  <c r="EP37" i="4"/>
  <c r="EQ37" i="4"/>
  <c r="ER37" i="4"/>
  <c r="ES37" i="4"/>
  <c r="ET37" i="4"/>
  <c r="EU37" i="4"/>
  <c r="EV37" i="4"/>
  <c r="EW37" i="4"/>
  <c r="EX37" i="4"/>
  <c r="EY37" i="4"/>
  <c r="EZ37" i="4"/>
  <c r="FA37" i="4"/>
  <c r="FB37" i="4"/>
  <c r="FC37" i="4"/>
  <c r="FD37" i="4"/>
  <c r="FE37" i="4"/>
  <c r="FF37" i="4"/>
  <c r="FG37" i="4"/>
  <c r="FH37" i="4"/>
  <c r="FI37" i="4"/>
  <c r="FJ37" i="4"/>
  <c r="FK37" i="4"/>
  <c r="FL37" i="4"/>
  <c r="FM37" i="4"/>
  <c r="FN37" i="4"/>
  <c r="FO37" i="4"/>
  <c r="FP37" i="4"/>
  <c r="FQ37" i="4"/>
  <c r="FR37" i="4"/>
  <c r="FS37" i="4"/>
  <c r="FT37" i="4"/>
  <c r="FU37" i="4"/>
  <c r="FV37" i="4"/>
  <c r="FW37" i="4"/>
  <c r="FX37" i="4"/>
  <c r="FY37" i="4"/>
  <c r="FZ37" i="4"/>
  <c r="GA37" i="4"/>
  <c r="GB37" i="4"/>
  <c r="GC37" i="4"/>
  <c r="GD37" i="4"/>
  <c r="GE37" i="4"/>
  <c r="GF37" i="4"/>
  <c r="GG37" i="4"/>
  <c r="GH37" i="4"/>
  <c r="GI37" i="4"/>
  <c r="GJ37" i="4"/>
  <c r="GK37" i="4"/>
  <c r="GL37" i="4"/>
  <c r="GM37" i="4"/>
  <c r="GN37" i="4"/>
  <c r="GO37" i="4"/>
  <c r="GP37" i="4"/>
  <c r="GQ37" i="4"/>
  <c r="GR37" i="4"/>
  <c r="GS37" i="4"/>
  <c r="GT37" i="4"/>
  <c r="GU37" i="4"/>
  <c r="GV37" i="4"/>
  <c r="GW37" i="4"/>
  <c r="GX37" i="4"/>
  <c r="GY37" i="4"/>
  <c r="GZ37" i="4"/>
  <c r="HA37" i="4"/>
  <c r="HB37" i="4"/>
  <c r="HC37" i="4"/>
  <c r="HD37" i="4"/>
  <c r="HE37" i="4"/>
  <c r="HF37" i="4"/>
  <c r="HG37" i="4"/>
  <c r="HH37" i="4"/>
  <c r="HI37" i="4"/>
  <c r="HJ37" i="4"/>
  <c r="HK37" i="4"/>
  <c r="HL37" i="4"/>
  <c r="HM37" i="4"/>
  <c r="HN37" i="4"/>
  <c r="HO37" i="4"/>
  <c r="HP37" i="4"/>
  <c r="HQ37" i="4"/>
  <c r="HR37" i="4"/>
  <c r="HS37" i="4"/>
  <c r="HT37" i="4"/>
  <c r="HU37" i="4"/>
  <c r="HV37" i="4"/>
  <c r="HW37" i="4"/>
  <c r="HX37" i="4"/>
  <c r="HY37" i="4"/>
  <c r="HZ37" i="4"/>
  <c r="IA37" i="4"/>
  <c r="IB37" i="4"/>
  <c r="IC37" i="4"/>
  <c r="ID37" i="4"/>
  <c r="IE37" i="4"/>
  <c r="IF37" i="4"/>
  <c r="IG37" i="4"/>
  <c r="IH37" i="4"/>
  <c r="II37" i="4"/>
  <c r="IJ37" i="4"/>
  <c r="IK37" i="4"/>
  <c r="IL37" i="4"/>
  <c r="IM37" i="4"/>
  <c r="IN37" i="4"/>
  <c r="IO37" i="4"/>
  <c r="IP37" i="4"/>
  <c r="IQ37" i="4"/>
  <c r="IR37" i="4"/>
  <c r="IS37" i="4"/>
  <c r="IT37" i="4"/>
  <c r="IU37" i="4"/>
  <c r="IV37" i="4"/>
  <c r="IW37" i="4"/>
  <c r="IX37" i="4"/>
  <c r="IY37" i="4"/>
  <c r="IZ37" i="4"/>
  <c r="JA37" i="4"/>
  <c r="JB37" i="4"/>
  <c r="JC37" i="4"/>
  <c r="JD37" i="4"/>
  <c r="JE37" i="4"/>
  <c r="JF37" i="4"/>
  <c r="JG37" i="4"/>
  <c r="JH37" i="4"/>
  <c r="JI37" i="4"/>
  <c r="JJ37" i="4"/>
  <c r="JK37" i="4"/>
  <c r="JL37" i="4"/>
  <c r="JM37" i="4"/>
  <c r="JN37" i="4"/>
  <c r="JO37" i="4"/>
  <c r="JP37" i="4"/>
  <c r="JQ37" i="4"/>
  <c r="JR37" i="4"/>
  <c r="JS37" i="4"/>
  <c r="JT37" i="4"/>
  <c r="JU37" i="4"/>
  <c r="JV37" i="4"/>
  <c r="JW37" i="4"/>
  <c r="JX37" i="4"/>
  <c r="JY37" i="4"/>
  <c r="JZ37" i="4"/>
  <c r="KA37" i="4"/>
  <c r="KB37" i="4"/>
  <c r="KC37" i="4"/>
  <c r="KD37" i="4"/>
  <c r="KE37" i="4"/>
  <c r="KF37" i="4"/>
  <c r="KG37" i="4"/>
  <c r="KH37" i="4"/>
  <c r="KI37" i="4"/>
  <c r="KJ37" i="4"/>
  <c r="KK37" i="4"/>
  <c r="KL37" i="4"/>
  <c r="KM37" i="4"/>
  <c r="KN37" i="4"/>
  <c r="KO37" i="4"/>
  <c r="KP37" i="4"/>
  <c r="KQ37" i="4"/>
  <c r="KR37" i="4"/>
  <c r="KS37" i="4"/>
  <c r="KT37" i="4"/>
  <c r="KU37" i="4"/>
  <c r="KV37" i="4"/>
  <c r="KW37" i="4"/>
  <c r="KX37" i="4"/>
  <c r="A38" i="4"/>
  <c r="B38" i="4"/>
  <c r="C38" i="4"/>
  <c r="D38" i="4"/>
  <c r="E38" i="4"/>
  <c r="F38" i="4" a="1"/>
  <c r="F38" i="4"/>
  <c r="G38" i="4" a="1"/>
  <c r="G38" i="4"/>
  <c r="H38" i="4" a="1"/>
  <c r="H38" i="4"/>
  <c r="I38" i="4" a="1"/>
  <c r="I38" i="4" s="1"/>
  <c r="J38" i="4" a="1"/>
  <c r="J38" i="4"/>
  <c r="K38" i="4" a="1"/>
  <c r="K38" i="4"/>
  <c r="L38" i="4" a="1"/>
  <c r="L38" i="4"/>
  <c r="M38" i="4" a="1"/>
  <c r="M38" i="4" s="1"/>
  <c r="N38" i="4" a="1"/>
  <c r="N38" i="4"/>
  <c r="O38" i="4" a="1"/>
  <c r="O38" i="4"/>
  <c r="P38" i="4" a="1"/>
  <c r="P38" i="4"/>
  <c r="Q38" i="4" a="1"/>
  <c r="Q38" i="4" s="1"/>
  <c r="R38" i="4" a="1"/>
  <c r="R38" i="4"/>
  <c r="S38" i="4" a="1"/>
  <c r="S38" i="4"/>
  <c r="T38" i="4" a="1"/>
  <c r="T38" i="4"/>
  <c r="U38" i="4" a="1"/>
  <c r="U38" i="4" s="1"/>
  <c r="V38" i="4" a="1"/>
  <c r="V38" i="4" s="1"/>
  <c r="W38" i="4" a="1"/>
  <c r="W38" i="4"/>
  <c r="X38" i="4" a="1"/>
  <c r="X38" i="4"/>
  <c r="Y38" i="4" a="1"/>
  <c r="Y38" i="4" s="1"/>
  <c r="Z38" i="4" a="1"/>
  <c r="Z38" i="4" s="1"/>
  <c r="AA38" i="4" a="1"/>
  <c r="AA38" i="4"/>
  <c r="AB38" i="4" a="1"/>
  <c r="AB38" i="4"/>
  <c r="AC38" i="4"/>
  <c r="AD38" i="4"/>
  <c r="AE38" i="4"/>
  <c r="AF38" i="4"/>
  <c r="AG38" i="4"/>
  <c r="AH38" i="4"/>
  <c r="AI38" i="4"/>
  <c r="AJ38" i="4"/>
  <c r="AK38" i="4"/>
  <c r="AL38" i="4"/>
  <c r="AM38" i="4"/>
  <c r="AN38" i="4"/>
  <c r="AO38" i="4"/>
  <c r="AP38" i="4"/>
  <c r="AQ38" i="4"/>
  <c r="AR38" i="4"/>
  <c r="AS38" i="4"/>
  <c r="AT38" i="4"/>
  <c r="AU38" i="4"/>
  <c r="AV38" i="4"/>
  <c r="AW38" i="4"/>
  <c r="AX38" i="4"/>
  <c r="AY38" i="4"/>
  <c r="AZ38" i="4"/>
  <c r="BA38" i="4"/>
  <c r="BB38" i="4"/>
  <c r="BC38" i="4"/>
  <c r="BD38" i="4"/>
  <c r="BE38" i="4"/>
  <c r="BF38" i="4"/>
  <c r="BG38" i="4"/>
  <c r="BH38" i="4"/>
  <c r="BI38" i="4"/>
  <c r="BJ38" i="4"/>
  <c r="BK38" i="4"/>
  <c r="BL38" i="4"/>
  <c r="BM38" i="4"/>
  <c r="BN38" i="4"/>
  <c r="BO38" i="4"/>
  <c r="BP38" i="4"/>
  <c r="BQ38" i="4"/>
  <c r="BR38" i="4"/>
  <c r="BS38" i="4"/>
  <c r="BT38" i="4"/>
  <c r="BU38" i="4"/>
  <c r="BV38" i="4"/>
  <c r="BW38" i="4"/>
  <c r="BX38" i="4"/>
  <c r="BY38" i="4"/>
  <c r="BZ38" i="4"/>
  <c r="CA38" i="4"/>
  <c r="CB38" i="4"/>
  <c r="CC38" i="4"/>
  <c r="CD38" i="4"/>
  <c r="CE38" i="4"/>
  <c r="CF38" i="4"/>
  <c r="CG38" i="4"/>
  <c r="CH38" i="4"/>
  <c r="CI38" i="4"/>
  <c r="CJ38" i="4"/>
  <c r="CK38" i="4"/>
  <c r="CL38" i="4"/>
  <c r="CM38" i="4"/>
  <c r="CN38" i="4"/>
  <c r="CO38" i="4"/>
  <c r="CP38" i="4"/>
  <c r="CQ38" i="4"/>
  <c r="CR38" i="4"/>
  <c r="CS38" i="4"/>
  <c r="CT38" i="4"/>
  <c r="CU38" i="4"/>
  <c r="CV38" i="4"/>
  <c r="CW38" i="4"/>
  <c r="CX38" i="4"/>
  <c r="CY38" i="4"/>
  <c r="CZ38" i="4"/>
  <c r="DA38" i="4"/>
  <c r="DB38" i="4"/>
  <c r="DC38" i="4"/>
  <c r="DD38" i="4"/>
  <c r="DE38" i="4"/>
  <c r="DF38" i="4"/>
  <c r="DG38" i="4"/>
  <c r="DH38" i="4"/>
  <c r="DI38" i="4"/>
  <c r="DJ38" i="4"/>
  <c r="DK38" i="4"/>
  <c r="DL38" i="4"/>
  <c r="DM38" i="4"/>
  <c r="DN38" i="4"/>
  <c r="DO38" i="4"/>
  <c r="DP38" i="4"/>
  <c r="DQ38" i="4"/>
  <c r="DR38" i="4"/>
  <c r="DS38" i="4"/>
  <c r="DT38" i="4"/>
  <c r="DU38" i="4"/>
  <c r="DV38" i="4"/>
  <c r="DW38" i="4"/>
  <c r="DX38" i="4"/>
  <c r="DY38" i="4"/>
  <c r="DZ38" i="4"/>
  <c r="EA38" i="4"/>
  <c r="EB38" i="4"/>
  <c r="EC38" i="4"/>
  <c r="ED38" i="4"/>
  <c r="EE38" i="4"/>
  <c r="EF38" i="4"/>
  <c r="EG38" i="4"/>
  <c r="EH38" i="4"/>
  <c r="EI38" i="4"/>
  <c r="EJ38" i="4"/>
  <c r="EK38" i="4"/>
  <c r="EL38" i="4"/>
  <c r="EM38" i="4"/>
  <c r="EN38" i="4"/>
  <c r="EO38" i="4"/>
  <c r="EP38" i="4"/>
  <c r="EQ38" i="4"/>
  <c r="ER38" i="4"/>
  <c r="ES38" i="4"/>
  <c r="ET38" i="4"/>
  <c r="EU38" i="4"/>
  <c r="EV38" i="4"/>
  <c r="EW38" i="4"/>
  <c r="EX38" i="4"/>
  <c r="EY38" i="4"/>
  <c r="EZ38" i="4"/>
  <c r="FA38" i="4"/>
  <c r="FB38" i="4"/>
  <c r="FC38" i="4"/>
  <c r="FD38" i="4"/>
  <c r="FE38" i="4"/>
  <c r="FF38" i="4"/>
  <c r="FG38" i="4"/>
  <c r="FH38" i="4"/>
  <c r="FI38" i="4"/>
  <c r="FJ38" i="4"/>
  <c r="FK38" i="4"/>
  <c r="FL38" i="4"/>
  <c r="FM38" i="4"/>
  <c r="FN38" i="4"/>
  <c r="FO38" i="4"/>
  <c r="FP38" i="4"/>
  <c r="FQ38" i="4"/>
  <c r="FR38" i="4"/>
  <c r="FS38" i="4"/>
  <c r="FT38" i="4"/>
  <c r="FU38" i="4"/>
  <c r="FV38" i="4"/>
  <c r="FW38" i="4"/>
  <c r="FX38" i="4"/>
  <c r="FY38" i="4"/>
  <c r="FZ38" i="4"/>
  <c r="GA38" i="4"/>
  <c r="GB38" i="4"/>
  <c r="GC38" i="4"/>
  <c r="GD38" i="4"/>
  <c r="GE38" i="4"/>
  <c r="GF38" i="4"/>
  <c r="GG38" i="4"/>
  <c r="GH38" i="4"/>
  <c r="GI38" i="4"/>
  <c r="GJ38" i="4"/>
  <c r="GK38" i="4"/>
  <c r="GL38" i="4"/>
  <c r="GM38" i="4"/>
  <c r="GN38" i="4"/>
  <c r="GO38" i="4"/>
  <c r="GP38" i="4"/>
  <c r="GQ38" i="4"/>
  <c r="GR38" i="4"/>
  <c r="GS38" i="4"/>
  <c r="GT38" i="4"/>
  <c r="GU38" i="4"/>
  <c r="GV38" i="4"/>
  <c r="GW38" i="4"/>
  <c r="GX38" i="4"/>
  <c r="GY38" i="4"/>
  <c r="GZ38" i="4"/>
  <c r="HA38" i="4"/>
  <c r="HB38" i="4"/>
  <c r="HC38" i="4"/>
  <c r="HD38" i="4"/>
  <c r="HE38" i="4"/>
  <c r="HF38" i="4"/>
  <c r="HG38" i="4"/>
  <c r="HH38" i="4"/>
  <c r="HI38" i="4"/>
  <c r="HJ38" i="4"/>
  <c r="HK38" i="4"/>
  <c r="HL38" i="4"/>
  <c r="HM38" i="4"/>
  <c r="HN38" i="4"/>
  <c r="HO38" i="4"/>
  <c r="HP38" i="4"/>
  <c r="HQ38" i="4"/>
  <c r="HR38" i="4"/>
  <c r="HS38" i="4"/>
  <c r="HT38" i="4"/>
  <c r="HU38" i="4"/>
  <c r="HV38" i="4"/>
  <c r="HW38" i="4"/>
  <c r="HX38" i="4"/>
  <c r="HY38" i="4"/>
  <c r="HZ38" i="4"/>
  <c r="IA38" i="4"/>
  <c r="IB38" i="4"/>
  <c r="IC38" i="4"/>
  <c r="ID38" i="4"/>
  <c r="IE38" i="4"/>
  <c r="IF38" i="4"/>
  <c r="IG38" i="4"/>
  <c r="IH38" i="4"/>
  <c r="II38" i="4"/>
  <c r="IJ38" i="4"/>
  <c r="IK38" i="4"/>
  <c r="IL38" i="4"/>
  <c r="IM38" i="4"/>
  <c r="IN38" i="4"/>
  <c r="IO38" i="4"/>
  <c r="IP38" i="4"/>
  <c r="IQ38" i="4"/>
  <c r="IR38" i="4"/>
  <c r="IS38" i="4"/>
  <c r="IT38" i="4"/>
  <c r="IU38" i="4"/>
  <c r="IV38" i="4"/>
  <c r="IW38" i="4"/>
  <c r="IX38" i="4"/>
  <c r="IY38" i="4"/>
  <c r="IZ38" i="4"/>
  <c r="JA38" i="4"/>
  <c r="JB38" i="4"/>
  <c r="JC38" i="4"/>
  <c r="JD38" i="4"/>
  <c r="JE38" i="4"/>
  <c r="JF38" i="4"/>
  <c r="JG38" i="4"/>
  <c r="JH38" i="4"/>
  <c r="JI38" i="4"/>
  <c r="JJ38" i="4"/>
  <c r="JK38" i="4"/>
  <c r="JL38" i="4"/>
  <c r="JM38" i="4"/>
  <c r="JN38" i="4"/>
  <c r="JO38" i="4"/>
  <c r="JP38" i="4"/>
  <c r="JQ38" i="4"/>
  <c r="JR38" i="4"/>
  <c r="JS38" i="4"/>
  <c r="JT38" i="4"/>
  <c r="JU38" i="4"/>
  <c r="JV38" i="4"/>
  <c r="JW38" i="4"/>
  <c r="JX38" i="4"/>
  <c r="JY38" i="4"/>
  <c r="JZ38" i="4"/>
  <c r="KA38" i="4"/>
  <c r="KB38" i="4"/>
  <c r="KC38" i="4"/>
  <c r="KD38" i="4"/>
  <c r="KE38" i="4"/>
  <c r="KF38" i="4"/>
  <c r="KG38" i="4"/>
  <c r="KH38" i="4"/>
  <c r="KI38" i="4"/>
  <c r="KJ38" i="4"/>
  <c r="KK38" i="4"/>
  <c r="KL38" i="4"/>
  <c r="KM38" i="4"/>
  <c r="KN38" i="4"/>
  <c r="KO38" i="4"/>
  <c r="KP38" i="4"/>
  <c r="KQ38" i="4"/>
  <c r="KR38" i="4"/>
  <c r="KS38" i="4"/>
  <c r="KT38" i="4"/>
  <c r="KU38" i="4"/>
  <c r="KV38" i="4"/>
  <c r="KW38" i="4"/>
  <c r="KX38" i="4"/>
  <c r="A39" i="4"/>
  <c r="B39" i="4"/>
  <c r="C39" i="4"/>
  <c r="D39" i="4"/>
  <c r="E39" i="4"/>
  <c r="F39" i="4" a="1"/>
  <c r="F39" i="4" s="1"/>
  <c r="G39" i="4" a="1"/>
  <c r="G39" i="4" s="1"/>
  <c r="H39" i="4" a="1"/>
  <c r="H39" i="4"/>
  <c r="I39" i="4" a="1"/>
  <c r="I39" i="4" s="1"/>
  <c r="J39" i="4" a="1"/>
  <c r="J39" i="4" s="1"/>
  <c r="K39" i="4" a="1"/>
  <c r="K39" i="4" s="1"/>
  <c r="L39" i="4" a="1"/>
  <c r="L39" i="4"/>
  <c r="M39" i="4" a="1"/>
  <c r="M39" i="4" s="1"/>
  <c r="N39" i="4" a="1"/>
  <c r="N39" i="4"/>
  <c r="O39" i="4" a="1"/>
  <c r="O39" i="4" s="1"/>
  <c r="P39" i="4" a="1"/>
  <c r="P39" i="4"/>
  <c r="Q39" i="4" a="1"/>
  <c r="Q39" i="4" s="1"/>
  <c r="R39" i="4" a="1"/>
  <c r="R39" i="4"/>
  <c r="S39" i="4" a="1"/>
  <c r="S39" i="4" s="1"/>
  <c r="T39" i="4" a="1"/>
  <c r="T39" i="4"/>
  <c r="U39" i="4" a="1"/>
  <c r="U39" i="4" s="1"/>
  <c r="V39" i="4" a="1"/>
  <c r="V39" i="4" s="1"/>
  <c r="W39" i="4" a="1"/>
  <c r="W39" i="4" s="1"/>
  <c r="X39" i="4" a="1"/>
  <c r="X39" i="4"/>
  <c r="Y39" i="4" a="1"/>
  <c r="Y39" i="4" s="1"/>
  <c r="Z39" i="4" a="1"/>
  <c r="Z39" i="4" s="1"/>
  <c r="AA39" i="4" a="1"/>
  <c r="AA39" i="4" s="1"/>
  <c r="AB39" i="4" a="1"/>
  <c r="AB39" i="4"/>
  <c r="AC39" i="4"/>
  <c r="AD39" i="4"/>
  <c r="AE39" i="4"/>
  <c r="AF39" i="4"/>
  <c r="AG39" i="4"/>
  <c r="AH39" i="4"/>
  <c r="AI39" i="4"/>
  <c r="AJ39" i="4"/>
  <c r="AK39" i="4"/>
  <c r="AL39" i="4"/>
  <c r="AM39" i="4"/>
  <c r="AN39" i="4"/>
  <c r="AO39" i="4"/>
  <c r="AP39" i="4"/>
  <c r="AQ39" i="4"/>
  <c r="AR39" i="4"/>
  <c r="AS39" i="4"/>
  <c r="AT39" i="4"/>
  <c r="AU39" i="4"/>
  <c r="AV39" i="4"/>
  <c r="AW39" i="4"/>
  <c r="AX39" i="4"/>
  <c r="AY39" i="4"/>
  <c r="AZ39" i="4"/>
  <c r="BA39" i="4"/>
  <c r="BB39" i="4"/>
  <c r="BC39" i="4"/>
  <c r="BD39" i="4"/>
  <c r="BE39" i="4"/>
  <c r="BF39" i="4"/>
  <c r="BG39" i="4"/>
  <c r="BH39" i="4"/>
  <c r="BI39" i="4"/>
  <c r="BJ39" i="4"/>
  <c r="BK39" i="4"/>
  <c r="BL39" i="4"/>
  <c r="BM39" i="4"/>
  <c r="BN39" i="4"/>
  <c r="BO39" i="4"/>
  <c r="BP39" i="4"/>
  <c r="BQ39" i="4"/>
  <c r="BR39" i="4"/>
  <c r="BS39" i="4"/>
  <c r="BT39" i="4"/>
  <c r="BU39" i="4"/>
  <c r="BV39" i="4"/>
  <c r="BW39" i="4"/>
  <c r="BX39" i="4"/>
  <c r="BY39" i="4"/>
  <c r="BZ39" i="4"/>
  <c r="CA39" i="4"/>
  <c r="CB39" i="4"/>
  <c r="CC39" i="4"/>
  <c r="CD39" i="4"/>
  <c r="CE39" i="4"/>
  <c r="CF39" i="4"/>
  <c r="CG39" i="4"/>
  <c r="CH39" i="4"/>
  <c r="CI39" i="4"/>
  <c r="CJ39" i="4"/>
  <c r="CK39" i="4"/>
  <c r="CL39" i="4"/>
  <c r="CM39" i="4"/>
  <c r="CN39" i="4"/>
  <c r="CO39" i="4"/>
  <c r="CP39" i="4"/>
  <c r="CQ39" i="4"/>
  <c r="CR39" i="4"/>
  <c r="CS39" i="4"/>
  <c r="CT39" i="4"/>
  <c r="CU39" i="4"/>
  <c r="CV39" i="4"/>
  <c r="CW39" i="4"/>
  <c r="CX39" i="4"/>
  <c r="CY39" i="4"/>
  <c r="CZ39" i="4"/>
  <c r="DA39" i="4"/>
  <c r="DB39" i="4"/>
  <c r="DC39" i="4"/>
  <c r="DD39" i="4"/>
  <c r="DE39" i="4"/>
  <c r="DF39" i="4"/>
  <c r="DG39" i="4"/>
  <c r="DH39" i="4"/>
  <c r="DI39" i="4"/>
  <c r="DJ39" i="4"/>
  <c r="DK39" i="4"/>
  <c r="DL39" i="4"/>
  <c r="DM39" i="4"/>
  <c r="DN39" i="4"/>
  <c r="DO39" i="4"/>
  <c r="DP39" i="4"/>
  <c r="DQ39" i="4"/>
  <c r="DR39" i="4"/>
  <c r="DS39" i="4"/>
  <c r="DT39" i="4"/>
  <c r="DU39" i="4"/>
  <c r="DV39" i="4"/>
  <c r="DW39" i="4"/>
  <c r="DX39" i="4"/>
  <c r="DY39" i="4"/>
  <c r="DZ39" i="4"/>
  <c r="EA39" i="4"/>
  <c r="EB39" i="4"/>
  <c r="EC39" i="4"/>
  <c r="ED39" i="4"/>
  <c r="EE39" i="4"/>
  <c r="EF39" i="4"/>
  <c r="EG39" i="4"/>
  <c r="EH39" i="4"/>
  <c r="EI39" i="4"/>
  <c r="EJ39" i="4"/>
  <c r="EK39" i="4"/>
  <c r="EL39" i="4"/>
  <c r="EM39" i="4"/>
  <c r="EN39" i="4"/>
  <c r="EO39" i="4"/>
  <c r="EP39" i="4"/>
  <c r="EQ39" i="4"/>
  <c r="ER39" i="4"/>
  <c r="ES39" i="4"/>
  <c r="ET39" i="4"/>
  <c r="EU39" i="4"/>
  <c r="EV39" i="4"/>
  <c r="EW39" i="4"/>
  <c r="EX39" i="4"/>
  <c r="EY39" i="4"/>
  <c r="EZ39" i="4"/>
  <c r="FA39" i="4"/>
  <c r="FB39" i="4"/>
  <c r="FC39" i="4"/>
  <c r="FD39" i="4"/>
  <c r="FE39" i="4"/>
  <c r="FF39" i="4"/>
  <c r="FG39" i="4"/>
  <c r="FH39" i="4"/>
  <c r="FI39" i="4"/>
  <c r="FJ39" i="4"/>
  <c r="FK39" i="4"/>
  <c r="FL39" i="4"/>
  <c r="FM39" i="4"/>
  <c r="FN39" i="4"/>
  <c r="FO39" i="4"/>
  <c r="FP39" i="4"/>
  <c r="FQ39" i="4"/>
  <c r="FR39" i="4"/>
  <c r="FS39" i="4"/>
  <c r="FT39" i="4"/>
  <c r="FU39" i="4"/>
  <c r="FV39" i="4"/>
  <c r="FW39" i="4"/>
  <c r="FX39" i="4"/>
  <c r="FY39" i="4"/>
  <c r="FZ39" i="4"/>
  <c r="GA39" i="4"/>
  <c r="GB39" i="4"/>
  <c r="GC39" i="4"/>
  <c r="GD39" i="4"/>
  <c r="GE39" i="4"/>
  <c r="GF39" i="4"/>
  <c r="GG39" i="4"/>
  <c r="GH39" i="4"/>
  <c r="GI39" i="4"/>
  <c r="GJ39" i="4"/>
  <c r="GK39" i="4"/>
  <c r="GL39" i="4"/>
  <c r="GM39" i="4"/>
  <c r="GN39" i="4"/>
  <c r="GO39" i="4"/>
  <c r="GP39" i="4"/>
  <c r="GQ39" i="4"/>
  <c r="GR39" i="4"/>
  <c r="GS39" i="4"/>
  <c r="GT39" i="4"/>
  <c r="GU39" i="4"/>
  <c r="GV39" i="4"/>
  <c r="GW39" i="4"/>
  <c r="GX39" i="4"/>
  <c r="GY39" i="4"/>
  <c r="GZ39" i="4"/>
  <c r="HA39" i="4"/>
  <c r="HB39" i="4"/>
  <c r="HC39" i="4"/>
  <c r="HD39" i="4"/>
  <c r="HE39" i="4"/>
  <c r="HF39" i="4"/>
  <c r="HG39" i="4"/>
  <c r="HH39" i="4"/>
  <c r="HI39" i="4"/>
  <c r="HJ39" i="4"/>
  <c r="HK39" i="4"/>
  <c r="HL39" i="4"/>
  <c r="HM39" i="4"/>
  <c r="HN39" i="4"/>
  <c r="HO39" i="4"/>
  <c r="HP39" i="4"/>
  <c r="HQ39" i="4"/>
  <c r="HR39" i="4"/>
  <c r="HS39" i="4"/>
  <c r="HT39" i="4"/>
  <c r="HU39" i="4"/>
  <c r="HV39" i="4"/>
  <c r="HW39" i="4"/>
  <c r="HX39" i="4"/>
  <c r="HY39" i="4"/>
  <c r="HZ39" i="4"/>
  <c r="IA39" i="4"/>
  <c r="IB39" i="4"/>
  <c r="IC39" i="4"/>
  <c r="ID39" i="4"/>
  <c r="IE39" i="4"/>
  <c r="IF39" i="4"/>
  <c r="IG39" i="4"/>
  <c r="IH39" i="4"/>
  <c r="II39" i="4"/>
  <c r="IJ39" i="4"/>
  <c r="IK39" i="4"/>
  <c r="IL39" i="4"/>
  <c r="IM39" i="4"/>
  <c r="IN39" i="4"/>
  <c r="IO39" i="4"/>
  <c r="IP39" i="4"/>
  <c r="IQ39" i="4"/>
  <c r="IR39" i="4"/>
  <c r="IS39" i="4"/>
  <c r="IT39" i="4"/>
  <c r="IU39" i="4"/>
  <c r="IV39" i="4"/>
  <c r="IW39" i="4"/>
  <c r="IX39" i="4"/>
  <c r="IY39" i="4"/>
  <c r="IZ39" i="4"/>
  <c r="JA39" i="4"/>
  <c r="JB39" i="4"/>
  <c r="JC39" i="4"/>
  <c r="JD39" i="4"/>
  <c r="JE39" i="4"/>
  <c r="JF39" i="4"/>
  <c r="JG39" i="4"/>
  <c r="JH39" i="4"/>
  <c r="JI39" i="4"/>
  <c r="JJ39" i="4"/>
  <c r="JK39" i="4"/>
  <c r="JL39" i="4"/>
  <c r="JM39" i="4"/>
  <c r="JN39" i="4"/>
  <c r="JO39" i="4"/>
  <c r="JP39" i="4"/>
  <c r="JQ39" i="4"/>
  <c r="JR39" i="4"/>
  <c r="JS39" i="4"/>
  <c r="JT39" i="4"/>
  <c r="JU39" i="4"/>
  <c r="JV39" i="4"/>
  <c r="JW39" i="4"/>
  <c r="JX39" i="4"/>
  <c r="JY39" i="4"/>
  <c r="JZ39" i="4"/>
  <c r="KA39" i="4"/>
  <c r="KB39" i="4"/>
  <c r="KC39" i="4"/>
  <c r="KD39" i="4"/>
  <c r="KE39" i="4"/>
  <c r="KF39" i="4"/>
  <c r="KG39" i="4"/>
  <c r="KH39" i="4"/>
  <c r="KI39" i="4"/>
  <c r="KJ39" i="4"/>
  <c r="KK39" i="4"/>
  <c r="KL39" i="4"/>
  <c r="KM39" i="4"/>
  <c r="KN39" i="4"/>
  <c r="KO39" i="4"/>
  <c r="KP39" i="4"/>
  <c r="KQ39" i="4"/>
  <c r="KR39" i="4"/>
  <c r="KS39" i="4"/>
  <c r="KT39" i="4"/>
  <c r="KU39" i="4"/>
  <c r="KV39" i="4"/>
  <c r="KW39" i="4"/>
  <c r="KX39" i="4"/>
  <c r="A40" i="4"/>
  <c r="B40" i="4"/>
  <c r="C40" i="4"/>
  <c r="D40" i="4"/>
  <c r="E40" i="4"/>
  <c r="F40" i="4" a="1"/>
  <c r="F40" i="4"/>
  <c r="G40" i="4" a="1"/>
  <c r="G40" i="4"/>
  <c r="H40" i="4" a="1"/>
  <c r="H40" i="4" s="1"/>
  <c r="I40" i="4" a="1"/>
  <c r="I40" i="4"/>
  <c r="J40" i="4" a="1"/>
  <c r="J40" i="4"/>
  <c r="K40" i="4" a="1"/>
  <c r="K40" i="4"/>
  <c r="L40" i="4" a="1"/>
  <c r="L40" i="4" s="1"/>
  <c r="M40" i="4" a="1"/>
  <c r="M40" i="4"/>
  <c r="N40" i="4" a="1"/>
  <c r="N40" i="4"/>
  <c r="O40" i="4" a="1"/>
  <c r="O40" i="4"/>
  <c r="P40" i="4" a="1"/>
  <c r="P40" i="4" s="1"/>
  <c r="Q40" i="4" a="1"/>
  <c r="Q40" i="4"/>
  <c r="R40" i="4" a="1"/>
  <c r="R40" i="4"/>
  <c r="S40" i="4" a="1"/>
  <c r="S40" i="4"/>
  <c r="T40" i="4" a="1"/>
  <c r="T40" i="4" s="1"/>
  <c r="U40" i="4" a="1"/>
  <c r="U40" i="4"/>
  <c r="V40" i="4" a="1"/>
  <c r="V40" i="4"/>
  <c r="W40" i="4" a="1"/>
  <c r="W40" i="4"/>
  <c r="X40" i="4" a="1"/>
  <c r="X40" i="4" s="1"/>
  <c r="Y40" i="4" a="1"/>
  <c r="Y40" i="4"/>
  <c r="Z40" i="4" a="1"/>
  <c r="Z40" i="4"/>
  <c r="AA40" i="4" a="1"/>
  <c r="AA40" i="4"/>
  <c r="AB40" i="4" a="1"/>
  <c r="AB40" i="4" s="1"/>
  <c r="AC40" i="4"/>
  <c r="AD40" i="4"/>
  <c r="AE40" i="4"/>
  <c r="AF40" i="4"/>
  <c r="AG40" i="4"/>
  <c r="AH40" i="4"/>
  <c r="AI40" i="4"/>
  <c r="AJ40" i="4"/>
  <c r="AK40" i="4"/>
  <c r="AL40" i="4"/>
  <c r="AM40" i="4"/>
  <c r="AN40" i="4"/>
  <c r="AO40" i="4"/>
  <c r="AP40" i="4"/>
  <c r="AQ40" i="4"/>
  <c r="AR40" i="4"/>
  <c r="AS40" i="4"/>
  <c r="AT40" i="4"/>
  <c r="AU40" i="4"/>
  <c r="AV40" i="4"/>
  <c r="AW40" i="4"/>
  <c r="AX40" i="4"/>
  <c r="AY40" i="4"/>
  <c r="AZ40" i="4"/>
  <c r="BA40" i="4"/>
  <c r="BB40" i="4"/>
  <c r="BC40" i="4"/>
  <c r="BD40" i="4"/>
  <c r="BE40" i="4"/>
  <c r="BF40" i="4"/>
  <c r="BG40" i="4"/>
  <c r="BH40" i="4"/>
  <c r="BI40" i="4"/>
  <c r="BJ40" i="4"/>
  <c r="BK40" i="4"/>
  <c r="BL40" i="4"/>
  <c r="BM40" i="4"/>
  <c r="BN40" i="4"/>
  <c r="BO40" i="4"/>
  <c r="BP40" i="4"/>
  <c r="BQ40" i="4"/>
  <c r="BR40" i="4"/>
  <c r="BS40" i="4"/>
  <c r="BT40" i="4"/>
  <c r="BU40" i="4"/>
  <c r="BV40" i="4"/>
  <c r="BW40" i="4"/>
  <c r="BX40" i="4"/>
  <c r="BY40" i="4"/>
  <c r="BZ40" i="4"/>
  <c r="CA40" i="4"/>
  <c r="CB40" i="4"/>
  <c r="CC40" i="4"/>
  <c r="CD40" i="4"/>
  <c r="CE40" i="4"/>
  <c r="CF40" i="4"/>
  <c r="CG40" i="4"/>
  <c r="CH40" i="4"/>
  <c r="CI40" i="4"/>
  <c r="CJ40" i="4"/>
  <c r="CK40" i="4"/>
  <c r="CL40" i="4"/>
  <c r="CM40" i="4"/>
  <c r="CN40" i="4"/>
  <c r="CO40" i="4"/>
  <c r="CP40" i="4"/>
  <c r="CQ40" i="4"/>
  <c r="CR40" i="4"/>
  <c r="CS40" i="4"/>
  <c r="CT40" i="4"/>
  <c r="CU40" i="4"/>
  <c r="CV40" i="4"/>
  <c r="CW40" i="4"/>
  <c r="CX40" i="4"/>
  <c r="CY40" i="4"/>
  <c r="CZ40" i="4"/>
  <c r="DA40" i="4"/>
  <c r="DB40" i="4"/>
  <c r="DC40" i="4"/>
  <c r="DD40" i="4"/>
  <c r="DE40" i="4"/>
  <c r="DF40" i="4"/>
  <c r="DG40" i="4"/>
  <c r="DH40" i="4"/>
  <c r="DI40" i="4"/>
  <c r="DJ40" i="4"/>
  <c r="DK40" i="4"/>
  <c r="DL40" i="4"/>
  <c r="DM40" i="4"/>
  <c r="DN40" i="4"/>
  <c r="DO40" i="4"/>
  <c r="DP40" i="4"/>
  <c r="DQ40" i="4"/>
  <c r="DR40" i="4"/>
  <c r="DS40" i="4"/>
  <c r="DT40" i="4"/>
  <c r="DU40" i="4"/>
  <c r="DV40" i="4"/>
  <c r="DW40" i="4"/>
  <c r="DX40" i="4"/>
  <c r="DY40" i="4"/>
  <c r="DZ40" i="4"/>
  <c r="EA40" i="4"/>
  <c r="EB40" i="4"/>
  <c r="EC40" i="4"/>
  <c r="ED40" i="4"/>
  <c r="EE40" i="4"/>
  <c r="EF40" i="4"/>
  <c r="EG40" i="4"/>
  <c r="EH40" i="4"/>
  <c r="EI40" i="4"/>
  <c r="EJ40" i="4"/>
  <c r="EK40" i="4"/>
  <c r="EL40" i="4"/>
  <c r="EM40" i="4"/>
  <c r="EN40" i="4"/>
  <c r="EO40" i="4"/>
  <c r="EP40" i="4"/>
  <c r="EQ40" i="4"/>
  <c r="ER40" i="4"/>
  <c r="ES40" i="4"/>
  <c r="ET40" i="4"/>
  <c r="EU40" i="4"/>
  <c r="EV40" i="4"/>
  <c r="EW40" i="4"/>
  <c r="EX40" i="4"/>
  <c r="EY40" i="4"/>
  <c r="EZ40" i="4"/>
  <c r="FA40" i="4"/>
  <c r="FB40" i="4"/>
  <c r="FC40" i="4"/>
  <c r="FD40" i="4"/>
  <c r="FE40" i="4"/>
  <c r="FF40" i="4"/>
  <c r="FG40" i="4"/>
  <c r="FH40" i="4"/>
  <c r="FI40" i="4"/>
  <c r="FJ40" i="4"/>
  <c r="FK40" i="4"/>
  <c r="FL40" i="4"/>
  <c r="FM40" i="4"/>
  <c r="FN40" i="4"/>
  <c r="FO40" i="4"/>
  <c r="FP40" i="4"/>
  <c r="FQ40" i="4"/>
  <c r="FR40" i="4"/>
  <c r="FS40" i="4"/>
  <c r="FT40" i="4"/>
  <c r="FU40" i="4"/>
  <c r="FV40" i="4"/>
  <c r="FW40" i="4"/>
  <c r="FX40" i="4"/>
  <c r="FY40" i="4"/>
  <c r="FZ40" i="4"/>
  <c r="GA40" i="4"/>
  <c r="GB40" i="4"/>
  <c r="GC40" i="4"/>
  <c r="GD40" i="4"/>
  <c r="GE40" i="4"/>
  <c r="GF40" i="4"/>
  <c r="GG40" i="4"/>
  <c r="GH40" i="4"/>
  <c r="GI40" i="4"/>
  <c r="GJ40" i="4"/>
  <c r="GK40" i="4"/>
  <c r="GL40" i="4"/>
  <c r="GM40" i="4"/>
  <c r="GN40" i="4"/>
  <c r="GO40" i="4"/>
  <c r="GP40" i="4"/>
  <c r="GQ40" i="4"/>
  <c r="GR40" i="4"/>
  <c r="GS40" i="4"/>
  <c r="GT40" i="4"/>
  <c r="GU40" i="4"/>
  <c r="GV40" i="4"/>
  <c r="GW40" i="4"/>
  <c r="GX40" i="4"/>
  <c r="GY40" i="4"/>
  <c r="GZ40" i="4"/>
  <c r="HA40" i="4"/>
  <c r="HB40" i="4"/>
  <c r="HC40" i="4"/>
  <c r="HD40" i="4"/>
  <c r="HE40" i="4"/>
  <c r="HF40" i="4"/>
  <c r="HG40" i="4"/>
  <c r="HH40" i="4"/>
  <c r="HI40" i="4"/>
  <c r="HJ40" i="4"/>
  <c r="HK40" i="4"/>
  <c r="HL40" i="4"/>
  <c r="HM40" i="4"/>
  <c r="HN40" i="4"/>
  <c r="HO40" i="4"/>
  <c r="HP40" i="4"/>
  <c r="HQ40" i="4"/>
  <c r="HR40" i="4"/>
  <c r="HS40" i="4"/>
  <c r="HT40" i="4"/>
  <c r="HU40" i="4"/>
  <c r="HV40" i="4"/>
  <c r="HW40" i="4"/>
  <c r="HX40" i="4"/>
  <c r="HY40" i="4"/>
  <c r="HZ40" i="4"/>
  <c r="IA40" i="4"/>
  <c r="IB40" i="4"/>
  <c r="IC40" i="4"/>
  <c r="ID40" i="4"/>
  <c r="IE40" i="4"/>
  <c r="IF40" i="4"/>
  <c r="IG40" i="4"/>
  <c r="IH40" i="4"/>
  <c r="II40" i="4"/>
  <c r="IJ40" i="4"/>
  <c r="IK40" i="4"/>
  <c r="IL40" i="4"/>
  <c r="IM40" i="4"/>
  <c r="IN40" i="4"/>
  <c r="IO40" i="4"/>
  <c r="IP40" i="4"/>
  <c r="IQ40" i="4"/>
  <c r="IR40" i="4"/>
  <c r="IS40" i="4"/>
  <c r="IT40" i="4"/>
  <c r="IU40" i="4"/>
  <c r="IV40" i="4"/>
  <c r="IW40" i="4"/>
  <c r="IX40" i="4"/>
  <c r="IY40" i="4"/>
  <c r="IZ40" i="4"/>
  <c r="JA40" i="4"/>
  <c r="JB40" i="4"/>
  <c r="JC40" i="4"/>
  <c r="JD40" i="4"/>
  <c r="JE40" i="4"/>
  <c r="JF40" i="4"/>
  <c r="JG40" i="4"/>
  <c r="JH40" i="4"/>
  <c r="JI40" i="4"/>
  <c r="JJ40" i="4"/>
  <c r="JK40" i="4"/>
  <c r="JL40" i="4"/>
  <c r="JM40" i="4"/>
  <c r="JN40" i="4"/>
  <c r="JO40" i="4"/>
  <c r="JP40" i="4"/>
  <c r="JQ40" i="4"/>
  <c r="JR40" i="4"/>
  <c r="JS40" i="4"/>
  <c r="JT40" i="4"/>
  <c r="JU40" i="4"/>
  <c r="JV40" i="4"/>
  <c r="JW40" i="4"/>
  <c r="JX40" i="4"/>
  <c r="JY40" i="4"/>
  <c r="JZ40" i="4"/>
  <c r="KA40" i="4"/>
  <c r="KB40" i="4"/>
  <c r="KC40" i="4"/>
  <c r="KD40" i="4"/>
  <c r="KE40" i="4"/>
  <c r="KF40" i="4"/>
  <c r="KG40" i="4"/>
  <c r="KH40" i="4"/>
  <c r="KI40" i="4"/>
  <c r="KJ40" i="4"/>
  <c r="KK40" i="4"/>
  <c r="KL40" i="4"/>
  <c r="KM40" i="4"/>
  <c r="KN40" i="4"/>
  <c r="KO40" i="4"/>
  <c r="KP40" i="4"/>
  <c r="KQ40" i="4"/>
  <c r="KR40" i="4"/>
  <c r="KS40" i="4"/>
  <c r="KT40" i="4"/>
  <c r="KU40" i="4"/>
  <c r="KV40" i="4"/>
  <c r="KW40" i="4"/>
  <c r="KX40" i="4"/>
  <c r="A41" i="4"/>
  <c r="B41" i="4"/>
  <c r="C41" i="4"/>
  <c r="D41" i="4"/>
  <c r="E41" i="4"/>
  <c r="F41" i="4" a="1"/>
  <c r="F41" i="4" s="1"/>
  <c r="G41" i="4" a="1"/>
  <c r="G41" i="4"/>
  <c r="H41" i="4" a="1"/>
  <c r="H41" i="4" s="1"/>
  <c r="I41" i="4" a="1"/>
  <c r="I41" i="4" s="1"/>
  <c r="J41" i="4" a="1"/>
  <c r="J41" i="4" s="1"/>
  <c r="K41" i="4" a="1"/>
  <c r="K41" i="4"/>
  <c r="L41" i="4" a="1"/>
  <c r="L41" i="4" s="1"/>
  <c r="M41" i="4" a="1"/>
  <c r="M41" i="4" s="1"/>
  <c r="N41" i="4" a="1"/>
  <c r="N41" i="4" s="1"/>
  <c r="O41" i="4" a="1"/>
  <c r="O41" i="4"/>
  <c r="P41" i="4" a="1"/>
  <c r="P41" i="4" s="1"/>
  <c r="Q41" i="4" a="1"/>
  <c r="Q41" i="4" s="1"/>
  <c r="R41" i="4" a="1"/>
  <c r="R41" i="4" s="1"/>
  <c r="S41" i="4" a="1"/>
  <c r="S41" i="4"/>
  <c r="T41" i="4" a="1"/>
  <c r="T41" i="4" s="1"/>
  <c r="U41" i="4" a="1"/>
  <c r="U41" i="4"/>
  <c r="V41" i="4" a="1"/>
  <c r="V41" i="4" s="1"/>
  <c r="W41" i="4" a="1"/>
  <c r="W41" i="4"/>
  <c r="X41" i="4" a="1"/>
  <c r="X41" i="4" s="1"/>
  <c r="Y41" i="4" a="1"/>
  <c r="Y41" i="4" s="1"/>
  <c r="Z41" i="4" a="1"/>
  <c r="Z41" i="4" s="1"/>
  <c r="AA41" i="4" a="1"/>
  <c r="AA41" i="4"/>
  <c r="AB41" i="4" a="1"/>
  <c r="AB41" i="4" s="1"/>
  <c r="AC41" i="4"/>
  <c r="AD41" i="4"/>
  <c r="AE41" i="4"/>
  <c r="AF41" i="4"/>
  <c r="AG41" i="4"/>
  <c r="AH41" i="4"/>
  <c r="AI41" i="4"/>
  <c r="AJ41" i="4"/>
  <c r="AK41" i="4"/>
  <c r="AL41" i="4"/>
  <c r="AM41" i="4"/>
  <c r="AN41" i="4"/>
  <c r="AO41" i="4"/>
  <c r="AP41" i="4"/>
  <c r="AQ41" i="4"/>
  <c r="AR41" i="4"/>
  <c r="AS41" i="4"/>
  <c r="AT41" i="4"/>
  <c r="AU41" i="4"/>
  <c r="AV41" i="4"/>
  <c r="AW41" i="4"/>
  <c r="AX41" i="4"/>
  <c r="AY41" i="4"/>
  <c r="AZ41" i="4"/>
  <c r="BA41" i="4"/>
  <c r="BB41" i="4"/>
  <c r="BC41" i="4"/>
  <c r="BD41" i="4"/>
  <c r="BE41" i="4"/>
  <c r="BF41" i="4"/>
  <c r="BG41" i="4"/>
  <c r="BH41" i="4"/>
  <c r="BI41" i="4"/>
  <c r="BJ41" i="4"/>
  <c r="BK41" i="4"/>
  <c r="BL41" i="4"/>
  <c r="BM41" i="4"/>
  <c r="BN41" i="4"/>
  <c r="BO41" i="4"/>
  <c r="BP41" i="4"/>
  <c r="BQ41" i="4"/>
  <c r="BR41" i="4"/>
  <c r="BS41" i="4"/>
  <c r="BT41" i="4"/>
  <c r="BU41" i="4"/>
  <c r="BV41" i="4"/>
  <c r="BW41" i="4"/>
  <c r="BX41" i="4"/>
  <c r="BY41" i="4"/>
  <c r="BZ41" i="4"/>
  <c r="CA41" i="4"/>
  <c r="CB41" i="4"/>
  <c r="CC41" i="4"/>
  <c r="CD41" i="4"/>
  <c r="CE41" i="4"/>
  <c r="CF41" i="4"/>
  <c r="CG41" i="4"/>
  <c r="CH41" i="4"/>
  <c r="CI41" i="4"/>
  <c r="CJ41" i="4"/>
  <c r="CK41" i="4"/>
  <c r="CL41" i="4"/>
  <c r="CM41" i="4"/>
  <c r="CN41" i="4"/>
  <c r="CO41" i="4"/>
  <c r="CP41" i="4"/>
  <c r="CQ41" i="4"/>
  <c r="CR41" i="4"/>
  <c r="CS41" i="4"/>
  <c r="CT41" i="4"/>
  <c r="CU41" i="4"/>
  <c r="CV41" i="4"/>
  <c r="CW41" i="4"/>
  <c r="CX41" i="4"/>
  <c r="CY41" i="4"/>
  <c r="CZ41" i="4"/>
  <c r="DA41" i="4"/>
  <c r="DB41" i="4"/>
  <c r="DC41" i="4"/>
  <c r="DD41" i="4"/>
  <c r="DE41" i="4"/>
  <c r="DF41" i="4"/>
  <c r="DG41" i="4"/>
  <c r="DH41" i="4"/>
  <c r="DI41" i="4"/>
  <c r="DJ41" i="4"/>
  <c r="DK41" i="4"/>
  <c r="DL41" i="4"/>
  <c r="DM41" i="4"/>
  <c r="DN41" i="4"/>
  <c r="DO41" i="4"/>
  <c r="DP41" i="4"/>
  <c r="DQ41" i="4"/>
  <c r="DR41" i="4"/>
  <c r="DS41" i="4"/>
  <c r="DT41" i="4"/>
  <c r="DU41" i="4"/>
  <c r="DV41" i="4"/>
  <c r="DW41" i="4"/>
  <c r="DX41" i="4"/>
  <c r="DY41" i="4"/>
  <c r="DZ41" i="4"/>
  <c r="EA41" i="4"/>
  <c r="EB41" i="4"/>
  <c r="EC41" i="4"/>
  <c r="ED41" i="4"/>
  <c r="EE41" i="4"/>
  <c r="EF41" i="4"/>
  <c r="EG41" i="4"/>
  <c r="EH41" i="4"/>
  <c r="EI41" i="4"/>
  <c r="EJ41" i="4"/>
  <c r="EK41" i="4"/>
  <c r="EL41" i="4"/>
  <c r="EM41" i="4"/>
  <c r="EN41" i="4"/>
  <c r="EO41" i="4"/>
  <c r="EP41" i="4"/>
  <c r="EQ41" i="4"/>
  <c r="ER41" i="4"/>
  <c r="ES41" i="4"/>
  <c r="ET41" i="4"/>
  <c r="EU41" i="4"/>
  <c r="EV41" i="4"/>
  <c r="EW41" i="4"/>
  <c r="EX41" i="4"/>
  <c r="EY41" i="4"/>
  <c r="EZ41" i="4"/>
  <c r="FA41" i="4"/>
  <c r="FB41" i="4"/>
  <c r="FC41" i="4"/>
  <c r="FD41" i="4"/>
  <c r="FE41" i="4"/>
  <c r="FF41" i="4"/>
  <c r="FG41" i="4"/>
  <c r="FH41" i="4"/>
  <c r="FI41" i="4"/>
  <c r="FJ41" i="4"/>
  <c r="FK41" i="4"/>
  <c r="FL41" i="4"/>
  <c r="FM41" i="4"/>
  <c r="FN41" i="4"/>
  <c r="FO41" i="4"/>
  <c r="FP41" i="4"/>
  <c r="FQ41" i="4"/>
  <c r="FR41" i="4"/>
  <c r="FS41" i="4"/>
  <c r="FT41" i="4"/>
  <c r="FU41" i="4"/>
  <c r="FV41" i="4"/>
  <c r="FW41" i="4"/>
  <c r="FX41" i="4"/>
  <c r="FY41" i="4"/>
  <c r="FZ41" i="4"/>
  <c r="GA41" i="4"/>
  <c r="GB41" i="4"/>
  <c r="GC41" i="4"/>
  <c r="GD41" i="4"/>
  <c r="GE41" i="4"/>
  <c r="GF41" i="4"/>
  <c r="GG41" i="4"/>
  <c r="GH41" i="4"/>
  <c r="GI41" i="4"/>
  <c r="GJ41" i="4"/>
  <c r="GK41" i="4"/>
  <c r="GL41" i="4"/>
  <c r="GM41" i="4"/>
  <c r="GN41" i="4"/>
  <c r="GO41" i="4"/>
  <c r="GP41" i="4"/>
  <c r="GQ41" i="4"/>
  <c r="GR41" i="4"/>
  <c r="GS41" i="4"/>
  <c r="GT41" i="4"/>
  <c r="GU41" i="4"/>
  <c r="GV41" i="4"/>
  <c r="GW41" i="4"/>
  <c r="GX41" i="4"/>
  <c r="GY41" i="4"/>
  <c r="GZ41" i="4"/>
  <c r="HA41" i="4"/>
  <c r="HB41" i="4"/>
  <c r="HC41" i="4"/>
  <c r="HD41" i="4"/>
  <c r="HE41" i="4"/>
  <c r="HF41" i="4"/>
  <c r="HG41" i="4"/>
  <c r="HH41" i="4"/>
  <c r="HI41" i="4"/>
  <c r="HJ41" i="4"/>
  <c r="HK41" i="4"/>
  <c r="HL41" i="4"/>
  <c r="HM41" i="4"/>
  <c r="HN41" i="4"/>
  <c r="HO41" i="4"/>
  <c r="HP41" i="4"/>
  <c r="HQ41" i="4"/>
  <c r="HR41" i="4"/>
  <c r="HS41" i="4"/>
  <c r="HT41" i="4"/>
  <c r="HU41" i="4"/>
  <c r="HV41" i="4"/>
  <c r="HW41" i="4"/>
  <c r="HX41" i="4"/>
  <c r="HY41" i="4"/>
  <c r="HZ41" i="4"/>
  <c r="IA41" i="4"/>
  <c r="IB41" i="4"/>
  <c r="IC41" i="4"/>
  <c r="ID41" i="4"/>
  <c r="IE41" i="4"/>
  <c r="IF41" i="4"/>
  <c r="IG41" i="4"/>
  <c r="IH41" i="4"/>
  <c r="II41" i="4"/>
  <c r="IJ41" i="4"/>
  <c r="IK41" i="4"/>
  <c r="IL41" i="4"/>
  <c r="IM41" i="4"/>
  <c r="IN41" i="4"/>
  <c r="IO41" i="4"/>
  <c r="IP41" i="4"/>
  <c r="IQ41" i="4"/>
  <c r="IR41" i="4"/>
  <c r="IS41" i="4"/>
  <c r="IT41" i="4"/>
  <c r="IU41" i="4"/>
  <c r="IV41" i="4"/>
  <c r="IW41" i="4"/>
  <c r="IX41" i="4"/>
  <c r="IY41" i="4"/>
  <c r="IZ41" i="4"/>
  <c r="JA41" i="4"/>
  <c r="JB41" i="4"/>
  <c r="JC41" i="4"/>
  <c r="JD41" i="4"/>
  <c r="JE41" i="4"/>
  <c r="JF41" i="4"/>
  <c r="JG41" i="4"/>
  <c r="JH41" i="4"/>
  <c r="JI41" i="4"/>
  <c r="JJ41" i="4"/>
  <c r="JK41" i="4"/>
  <c r="JL41" i="4"/>
  <c r="JM41" i="4"/>
  <c r="JN41" i="4"/>
  <c r="JO41" i="4"/>
  <c r="JP41" i="4"/>
  <c r="JQ41" i="4"/>
  <c r="JR41" i="4"/>
  <c r="JS41" i="4"/>
  <c r="JT41" i="4"/>
  <c r="JU41" i="4"/>
  <c r="JV41" i="4"/>
  <c r="JW41" i="4"/>
  <c r="JX41" i="4"/>
  <c r="JY41" i="4"/>
  <c r="JZ41" i="4"/>
  <c r="KA41" i="4"/>
  <c r="KB41" i="4"/>
  <c r="KC41" i="4"/>
  <c r="KD41" i="4"/>
  <c r="KE41" i="4"/>
  <c r="KF41" i="4"/>
  <c r="KG41" i="4"/>
  <c r="KH41" i="4"/>
  <c r="KI41" i="4"/>
  <c r="KJ41" i="4"/>
  <c r="KK41" i="4"/>
  <c r="KL41" i="4"/>
  <c r="KM41" i="4"/>
  <c r="KN41" i="4"/>
  <c r="KO41" i="4"/>
  <c r="KP41" i="4"/>
  <c r="KQ41" i="4"/>
  <c r="KR41" i="4"/>
  <c r="KS41" i="4"/>
  <c r="KT41" i="4"/>
  <c r="KU41" i="4"/>
  <c r="KV41" i="4"/>
  <c r="KW41" i="4"/>
  <c r="KX41" i="4"/>
  <c r="A42" i="4"/>
  <c r="B42" i="4"/>
  <c r="C42" i="4"/>
  <c r="D42" i="4"/>
  <c r="E42" i="4"/>
  <c r="F42" i="4" a="1"/>
  <c r="F42" i="4"/>
  <c r="G42" i="4" a="1"/>
  <c r="G42" i="4" s="1"/>
  <c r="H42" i="4" a="1"/>
  <c r="H42" i="4"/>
  <c r="I42" i="4" a="1"/>
  <c r="I42" i="4"/>
  <c r="J42" i="4" a="1"/>
  <c r="J42" i="4"/>
  <c r="K42" i="4" a="1"/>
  <c r="K42" i="4" s="1"/>
  <c r="L42" i="4" a="1"/>
  <c r="L42" i="4"/>
  <c r="M42" i="4" a="1"/>
  <c r="M42" i="4"/>
  <c r="N42" i="4" a="1"/>
  <c r="N42" i="4"/>
  <c r="O42" i="4" a="1"/>
  <c r="O42" i="4" s="1"/>
  <c r="P42" i="4" a="1"/>
  <c r="P42" i="4"/>
  <c r="Q42" i="4" a="1"/>
  <c r="Q42" i="4"/>
  <c r="R42" i="4" a="1"/>
  <c r="R42" i="4"/>
  <c r="S42" i="4" a="1"/>
  <c r="S42" i="4" s="1"/>
  <c r="T42" i="4" a="1"/>
  <c r="T42" i="4"/>
  <c r="U42" i="4" a="1"/>
  <c r="U42" i="4"/>
  <c r="V42" i="4" a="1"/>
  <c r="V42" i="4"/>
  <c r="W42" i="4" a="1"/>
  <c r="W42" i="4" s="1"/>
  <c r="X42" i="4" a="1"/>
  <c r="X42" i="4"/>
  <c r="Y42" i="4" a="1"/>
  <c r="Y42" i="4"/>
  <c r="Z42" i="4" a="1"/>
  <c r="Z42" i="4"/>
  <c r="AA42" i="4" a="1"/>
  <c r="AA42" i="4" s="1"/>
  <c r="AB42" i="4" a="1"/>
  <c r="AB42" i="4" s="1"/>
  <c r="AC42" i="4"/>
  <c r="AD42" i="4"/>
  <c r="AE42" i="4"/>
  <c r="AF42" i="4"/>
  <c r="AG42" i="4"/>
  <c r="AH42" i="4"/>
  <c r="AI42" i="4"/>
  <c r="AJ42" i="4"/>
  <c r="AK42" i="4"/>
  <c r="AL42" i="4"/>
  <c r="AM42" i="4"/>
  <c r="AN42" i="4"/>
  <c r="AO42" i="4"/>
  <c r="AP42" i="4"/>
  <c r="AQ42" i="4"/>
  <c r="AR42" i="4"/>
  <c r="AS42" i="4"/>
  <c r="AT42" i="4"/>
  <c r="AU42" i="4"/>
  <c r="AV42" i="4"/>
  <c r="AW42" i="4"/>
  <c r="AX42" i="4"/>
  <c r="AY42" i="4"/>
  <c r="AZ42" i="4"/>
  <c r="BA42" i="4"/>
  <c r="BB42" i="4"/>
  <c r="BC42" i="4"/>
  <c r="BD42" i="4"/>
  <c r="BE42" i="4"/>
  <c r="BF42" i="4"/>
  <c r="BG42" i="4"/>
  <c r="BH42" i="4"/>
  <c r="BI42" i="4"/>
  <c r="BJ42" i="4"/>
  <c r="BK42" i="4"/>
  <c r="BL42" i="4"/>
  <c r="BM42" i="4"/>
  <c r="BN42" i="4"/>
  <c r="BO42" i="4"/>
  <c r="BP42" i="4"/>
  <c r="BQ42" i="4"/>
  <c r="BR42" i="4"/>
  <c r="BS42" i="4"/>
  <c r="BT42" i="4"/>
  <c r="BU42" i="4"/>
  <c r="BV42" i="4"/>
  <c r="BW42" i="4"/>
  <c r="BX42" i="4"/>
  <c r="BY42" i="4"/>
  <c r="BZ42" i="4"/>
  <c r="CA42" i="4"/>
  <c r="CB42" i="4"/>
  <c r="CC42" i="4"/>
  <c r="CD42" i="4"/>
  <c r="CE42" i="4"/>
  <c r="CF42" i="4"/>
  <c r="CG42" i="4"/>
  <c r="CH42" i="4"/>
  <c r="CI42" i="4"/>
  <c r="CJ42" i="4"/>
  <c r="CK42" i="4"/>
  <c r="CL42" i="4"/>
  <c r="CM42" i="4"/>
  <c r="CN42" i="4"/>
  <c r="CO42" i="4"/>
  <c r="CP42" i="4"/>
  <c r="CQ42" i="4"/>
  <c r="CR42" i="4"/>
  <c r="CS42" i="4"/>
  <c r="CT42" i="4"/>
  <c r="CU42" i="4"/>
  <c r="CV42" i="4"/>
  <c r="CW42" i="4"/>
  <c r="CX42" i="4"/>
  <c r="CY42" i="4"/>
  <c r="CZ42" i="4"/>
  <c r="DA42" i="4"/>
  <c r="DB42" i="4"/>
  <c r="DC42" i="4"/>
  <c r="DD42" i="4"/>
  <c r="DE42" i="4"/>
  <c r="DF42" i="4"/>
  <c r="DG42" i="4"/>
  <c r="DH42" i="4"/>
  <c r="DI42" i="4"/>
  <c r="DJ42" i="4"/>
  <c r="DK42" i="4"/>
  <c r="DL42" i="4"/>
  <c r="DM42" i="4"/>
  <c r="DN42" i="4"/>
  <c r="DO42" i="4"/>
  <c r="DP42" i="4"/>
  <c r="DQ42" i="4"/>
  <c r="DR42" i="4"/>
  <c r="DS42" i="4"/>
  <c r="DT42" i="4"/>
  <c r="DU42" i="4"/>
  <c r="DV42" i="4"/>
  <c r="DW42" i="4"/>
  <c r="DX42" i="4"/>
  <c r="DY42" i="4"/>
  <c r="DZ42" i="4"/>
  <c r="EA42" i="4"/>
  <c r="EB42" i="4"/>
  <c r="EC42" i="4"/>
  <c r="ED42" i="4"/>
  <c r="EE42" i="4"/>
  <c r="EF42" i="4"/>
  <c r="EG42" i="4"/>
  <c r="EH42" i="4"/>
  <c r="EI42" i="4"/>
  <c r="EJ42" i="4"/>
  <c r="EK42" i="4"/>
  <c r="EL42" i="4"/>
  <c r="EM42" i="4"/>
  <c r="EN42" i="4"/>
  <c r="EO42" i="4"/>
  <c r="EP42" i="4"/>
  <c r="EQ42" i="4"/>
  <c r="ER42" i="4"/>
  <c r="ES42" i="4"/>
  <c r="ET42" i="4"/>
  <c r="EU42" i="4"/>
  <c r="EV42" i="4"/>
  <c r="EW42" i="4"/>
  <c r="EX42" i="4"/>
  <c r="EY42" i="4"/>
  <c r="EZ42" i="4"/>
  <c r="FA42" i="4"/>
  <c r="FB42" i="4"/>
  <c r="FC42" i="4"/>
  <c r="FD42" i="4"/>
  <c r="FE42" i="4"/>
  <c r="FF42" i="4"/>
  <c r="FG42" i="4"/>
  <c r="FH42" i="4"/>
  <c r="FI42" i="4"/>
  <c r="FJ42" i="4"/>
  <c r="FK42" i="4"/>
  <c r="FL42" i="4"/>
  <c r="FM42" i="4"/>
  <c r="FN42" i="4"/>
  <c r="FO42" i="4"/>
  <c r="FP42" i="4"/>
  <c r="FQ42" i="4"/>
  <c r="FR42" i="4"/>
  <c r="FS42" i="4"/>
  <c r="FT42" i="4"/>
  <c r="FU42" i="4"/>
  <c r="FV42" i="4"/>
  <c r="FW42" i="4"/>
  <c r="FX42" i="4"/>
  <c r="FY42" i="4"/>
  <c r="FZ42" i="4"/>
  <c r="GA42" i="4"/>
  <c r="GB42" i="4"/>
  <c r="GC42" i="4"/>
  <c r="GD42" i="4"/>
  <c r="GE42" i="4"/>
  <c r="GF42" i="4"/>
  <c r="GG42" i="4"/>
  <c r="GH42" i="4"/>
  <c r="GI42" i="4"/>
  <c r="GJ42" i="4"/>
  <c r="GK42" i="4"/>
  <c r="GL42" i="4"/>
  <c r="GM42" i="4"/>
  <c r="GN42" i="4"/>
  <c r="GO42" i="4"/>
  <c r="GP42" i="4"/>
  <c r="GQ42" i="4"/>
  <c r="GR42" i="4"/>
  <c r="GS42" i="4"/>
  <c r="GT42" i="4"/>
  <c r="GU42" i="4"/>
  <c r="GV42" i="4"/>
  <c r="GW42" i="4"/>
  <c r="GX42" i="4"/>
  <c r="GY42" i="4"/>
  <c r="GZ42" i="4"/>
  <c r="HA42" i="4"/>
  <c r="HB42" i="4"/>
  <c r="HC42" i="4"/>
  <c r="HD42" i="4"/>
  <c r="HE42" i="4"/>
  <c r="HF42" i="4"/>
  <c r="HG42" i="4"/>
  <c r="HH42" i="4"/>
  <c r="HI42" i="4"/>
  <c r="HJ42" i="4"/>
  <c r="HK42" i="4"/>
  <c r="HL42" i="4"/>
  <c r="HM42" i="4"/>
  <c r="HN42" i="4"/>
  <c r="HO42" i="4"/>
  <c r="HP42" i="4"/>
  <c r="HQ42" i="4"/>
  <c r="HR42" i="4"/>
  <c r="HS42" i="4"/>
  <c r="HT42" i="4"/>
  <c r="HU42" i="4"/>
  <c r="HV42" i="4"/>
  <c r="HW42" i="4"/>
  <c r="HX42" i="4"/>
  <c r="HY42" i="4"/>
  <c r="HZ42" i="4"/>
  <c r="IA42" i="4"/>
  <c r="IB42" i="4"/>
  <c r="IC42" i="4"/>
  <c r="ID42" i="4"/>
  <c r="IE42" i="4"/>
  <c r="IF42" i="4"/>
  <c r="IG42" i="4"/>
  <c r="IH42" i="4"/>
  <c r="II42" i="4"/>
  <c r="IJ42" i="4"/>
  <c r="IK42" i="4"/>
  <c r="IL42" i="4"/>
  <c r="IM42" i="4"/>
  <c r="IN42" i="4"/>
  <c r="IO42" i="4"/>
  <c r="IP42" i="4"/>
  <c r="IQ42" i="4"/>
  <c r="IR42" i="4"/>
  <c r="IS42" i="4"/>
  <c r="IT42" i="4"/>
  <c r="IU42" i="4"/>
  <c r="IV42" i="4"/>
  <c r="IW42" i="4"/>
  <c r="IX42" i="4"/>
  <c r="IY42" i="4"/>
  <c r="IZ42" i="4"/>
  <c r="JA42" i="4"/>
  <c r="JB42" i="4"/>
  <c r="JC42" i="4"/>
  <c r="JD42" i="4"/>
  <c r="JE42" i="4"/>
  <c r="JF42" i="4"/>
  <c r="JG42" i="4"/>
  <c r="JH42" i="4"/>
  <c r="JI42" i="4"/>
  <c r="JJ42" i="4"/>
  <c r="JK42" i="4"/>
  <c r="JL42" i="4"/>
  <c r="JM42" i="4"/>
  <c r="JN42" i="4"/>
  <c r="JO42" i="4"/>
  <c r="JP42" i="4"/>
  <c r="JQ42" i="4"/>
  <c r="JR42" i="4"/>
  <c r="JS42" i="4"/>
  <c r="JT42" i="4"/>
  <c r="JU42" i="4"/>
  <c r="JV42" i="4"/>
  <c r="JW42" i="4"/>
  <c r="JX42" i="4"/>
  <c r="JY42" i="4"/>
  <c r="JZ42" i="4"/>
  <c r="KA42" i="4"/>
  <c r="KB42" i="4"/>
  <c r="KC42" i="4"/>
  <c r="KD42" i="4"/>
  <c r="KE42" i="4"/>
  <c r="KF42" i="4"/>
  <c r="KG42" i="4"/>
  <c r="KH42" i="4"/>
  <c r="KI42" i="4"/>
  <c r="KJ42" i="4"/>
  <c r="KK42" i="4"/>
  <c r="KL42" i="4"/>
  <c r="KM42" i="4"/>
  <c r="KN42" i="4"/>
  <c r="KO42" i="4"/>
  <c r="KP42" i="4"/>
  <c r="KQ42" i="4"/>
  <c r="KR42" i="4"/>
  <c r="KS42" i="4"/>
  <c r="KT42" i="4"/>
  <c r="KU42" i="4"/>
  <c r="KV42" i="4"/>
  <c r="KW42" i="4"/>
  <c r="KX42" i="4"/>
  <c r="A43" i="4"/>
  <c r="B43" i="4"/>
  <c r="C43" i="4"/>
  <c r="D43" i="4"/>
  <c r="E43" i="4"/>
  <c r="F43" i="4" a="1"/>
  <c r="F43" i="4"/>
  <c r="G43" i="4" a="1"/>
  <c r="G43" i="4" s="1"/>
  <c r="H43" i="4" a="1"/>
  <c r="H43" i="4"/>
  <c r="I43" i="4" a="1"/>
  <c r="I43" i="4" s="1"/>
  <c r="J43" i="4" a="1"/>
  <c r="J43" i="4"/>
  <c r="K43" i="4" a="1"/>
  <c r="K43" i="4" s="1"/>
  <c r="L43" i="4" a="1"/>
  <c r="L43" i="4" s="1"/>
  <c r="M43" i="4" a="1"/>
  <c r="M43" i="4" s="1"/>
  <c r="N43" i="4" a="1"/>
  <c r="N43" i="4"/>
  <c r="O43" i="4" a="1"/>
  <c r="O43" i="4" s="1"/>
  <c r="P43" i="4" a="1"/>
  <c r="P43" i="4"/>
  <c r="Q43" i="4" a="1"/>
  <c r="Q43" i="4" s="1"/>
  <c r="R43" i="4" a="1"/>
  <c r="R43" i="4"/>
  <c r="S43" i="4" a="1"/>
  <c r="S43" i="4" s="1"/>
  <c r="T43" i="4" a="1"/>
  <c r="T43" i="4" s="1"/>
  <c r="U43" i="4" a="1"/>
  <c r="U43" i="4" s="1"/>
  <c r="V43" i="4" a="1"/>
  <c r="V43" i="4"/>
  <c r="W43" i="4" a="1"/>
  <c r="W43" i="4" s="1"/>
  <c r="X43" i="4" a="1"/>
  <c r="X43" i="4"/>
  <c r="Y43" i="4" a="1"/>
  <c r="Y43" i="4" s="1"/>
  <c r="Z43" i="4" a="1"/>
  <c r="Z43" i="4"/>
  <c r="AA43" i="4" a="1"/>
  <c r="AA43" i="4" s="1"/>
  <c r="AB43" i="4" a="1"/>
  <c r="AB43" i="4" s="1"/>
  <c r="AC43" i="4"/>
  <c r="AD43" i="4"/>
  <c r="AE43" i="4"/>
  <c r="AF43" i="4"/>
  <c r="AG43" i="4"/>
  <c r="AH43" i="4"/>
  <c r="AI43" i="4"/>
  <c r="AJ43" i="4"/>
  <c r="AK43" i="4"/>
  <c r="AL43" i="4"/>
  <c r="AM43" i="4"/>
  <c r="AN43" i="4"/>
  <c r="AO43" i="4"/>
  <c r="AP43" i="4"/>
  <c r="AQ43" i="4"/>
  <c r="AR43" i="4"/>
  <c r="AS43" i="4"/>
  <c r="AT43" i="4"/>
  <c r="AU43" i="4"/>
  <c r="AV43" i="4"/>
  <c r="AW43" i="4"/>
  <c r="AX43" i="4"/>
  <c r="AY43" i="4"/>
  <c r="AZ43" i="4"/>
  <c r="BA43" i="4"/>
  <c r="BB43" i="4"/>
  <c r="BC43" i="4"/>
  <c r="BD43" i="4"/>
  <c r="BE43" i="4"/>
  <c r="BF43" i="4"/>
  <c r="BG43" i="4"/>
  <c r="BH43" i="4"/>
  <c r="BI43" i="4"/>
  <c r="BJ43" i="4"/>
  <c r="BK43" i="4"/>
  <c r="BL43" i="4"/>
  <c r="BM43" i="4"/>
  <c r="BN43" i="4"/>
  <c r="BO43" i="4"/>
  <c r="BP43" i="4"/>
  <c r="BQ43" i="4"/>
  <c r="BR43" i="4"/>
  <c r="BS43" i="4"/>
  <c r="BT43" i="4"/>
  <c r="BU43" i="4"/>
  <c r="BV43" i="4"/>
  <c r="BW43" i="4"/>
  <c r="BX43" i="4"/>
  <c r="BY43" i="4"/>
  <c r="BZ43" i="4"/>
  <c r="CA43" i="4"/>
  <c r="CB43" i="4"/>
  <c r="CC43" i="4"/>
  <c r="CD43" i="4"/>
  <c r="CE43" i="4"/>
  <c r="CF43" i="4"/>
  <c r="CG43" i="4"/>
  <c r="CH43" i="4"/>
  <c r="CI43" i="4"/>
  <c r="CJ43" i="4"/>
  <c r="CK43" i="4"/>
  <c r="CL43" i="4"/>
  <c r="CM43" i="4"/>
  <c r="CN43" i="4"/>
  <c r="CO43" i="4"/>
  <c r="CP43" i="4"/>
  <c r="CQ43" i="4"/>
  <c r="CR43" i="4"/>
  <c r="CS43" i="4"/>
  <c r="CT43" i="4"/>
  <c r="CU43" i="4"/>
  <c r="CV43" i="4"/>
  <c r="CW43" i="4"/>
  <c r="CX43" i="4"/>
  <c r="CY43" i="4"/>
  <c r="CZ43" i="4"/>
  <c r="DA43" i="4"/>
  <c r="DB43" i="4"/>
  <c r="DC43" i="4"/>
  <c r="DD43" i="4"/>
  <c r="DE43" i="4"/>
  <c r="DF43" i="4"/>
  <c r="DG43" i="4"/>
  <c r="DH43" i="4"/>
  <c r="DI43" i="4"/>
  <c r="DJ43" i="4"/>
  <c r="DK43" i="4"/>
  <c r="DL43" i="4"/>
  <c r="DM43" i="4"/>
  <c r="DN43" i="4"/>
  <c r="DO43" i="4"/>
  <c r="DP43" i="4"/>
  <c r="DQ43" i="4"/>
  <c r="DR43" i="4"/>
  <c r="DS43" i="4"/>
  <c r="DT43" i="4"/>
  <c r="DU43" i="4"/>
  <c r="DV43" i="4"/>
  <c r="DW43" i="4"/>
  <c r="DX43" i="4"/>
  <c r="DY43" i="4"/>
  <c r="DZ43" i="4"/>
  <c r="EA43" i="4"/>
  <c r="EB43" i="4"/>
  <c r="EC43" i="4"/>
  <c r="ED43" i="4"/>
  <c r="EE43" i="4"/>
  <c r="EF43" i="4"/>
  <c r="EG43" i="4"/>
  <c r="EH43" i="4"/>
  <c r="EI43" i="4"/>
  <c r="EJ43" i="4"/>
  <c r="EK43" i="4"/>
  <c r="EL43" i="4"/>
  <c r="EM43" i="4"/>
  <c r="EN43" i="4"/>
  <c r="EO43" i="4"/>
  <c r="EP43" i="4"/>
  <c r="EQ43" i="4"/>
  <c r="ER43" i="4"/>
  <c r="ES43" i="4"/>
  <c r="ET43" i="4"/>
  <c r="EU43" i="4"/>
  <c r="EV43" i="4"/>
  <c r="EW43" i="4"/>
  <c r="EX43" i="4"/>
  <c r="EY43" i="4"/>
  <c r="EZ43" i="4"/>
  <c r="FA43" i="4"/>
  <c r="FB43" i="4"/>
  <c r="FC43" i="4"/>
  <c r="FD43" i="4"/>
  <c r="FE43" i="4"/>
  <c r="FF43" i="4"/>
  <c r="FG43" i="4"/>
  <c r="FH43" i="4"/>
  <c r="FI43" i="4"/>
  <c r="FJ43" i="4"/>
  <c r="FK43" i="4"/>
  <c r="FL43" i="4"/>
  <c r="FM43" i="4"/>
  <c r="FN43" i="4"/>
  <c r="FO43" i="4"/>
  <c r="FP43" i="4"/>
  <c r="FQ43" i="4"/>
  <c r="FR43" i="4"/>
  <c r="FS43" i="4"/>
  <c r="FT43" i="4"/>
  <c r="FU43" i="4"/>
  <c r="FV43" i="4"/>
  <c r="FW43" i="4"/>
  <c r="FX43" i="4"/>
  <c r="FY43" i="4"/>
  <c r="FZ43" i="4"/>
  <c r="GA43" i="4"/>
  <c r="GB43" i="4"/>
  <c r="GC43" i="4"/>
  <c r="GD43" i="4"/>
  <c r="GE43" i="4"/>
  <c r="GF43" i="4"/>
  <c r="GG43" i="4"/>
  <c r="GH43" i="4"/>
  <c r="GI43" i="4"/>
  <c r="GJ43" i="4"/>
  <c r="GK43" i="4"/>
  <c r="GL43" i="4"/>
  <c r="GM43" i="4"/>
  <c r="GN43" i="4"/>
  <c r="GO43" i="4"/>
  <c r="GP43" i="4"/>
  <c r="GQ43" i="4"/>
  <c r="GR43" i="4"/>
  <c r="GS43" i="4"/>
  <c r="GT43" i="4"/>
  <c r="GU43" i="4"/>
  <c r="GV43" i="4"/>
  <c r="GW43" i="4"/>
  <c r="GX43" i="4"/>
  <c r="GY43" i="4"/>
  <c r="GZ43" i="4"/>
  <c r="HA43" i="4"/>
  <c r="HB43" i="4"/>
  <c r="HC43" i="4"/>
  <c r="HD43" i="4"/>
  <c r="HE43" i="4"/>
  <c r="HF43" i="4"/>
  <c r="HG43" i="4"/>
  <c r="HH43" i="4"/>
  <c r="HI43" i="4"/>
  <c r="HJ43" i="4"/>
  <c r="HK43" i="4"/>
  <c r="HL43" i="4"/>
  <c r="HM43" i="4"/>
  <c r="HN43" i="4"/>
  <c r="HO43" i="4"/>
  <c r="HP43" i="4"/>
  <c r="HQ43" i="4"/>
  <c r="HR43" i="4"/>
  <c r="HS43" i="4"/>
  <c r="HT43" i="4"/>
  <c r="HU43" i="4"/>
  <c r="HV43" i="4"/>
  <c r="HW43" i="4"/>
  <c r="HX43" i="4"/>
  <c r="HY43" i="4"/>
  <c r="HZ43" i="4"/>
  <c r="IA43" i="4"/>
  <c r="IB43" i="4"/>
  <c r="IC43" i="4"/>
  <c r="ID43" i="4"/>
  <c r="IE43" i="4"/>
  <c r="IF43" i="4"/>
  <c r="IG43" i="4"/>
  <c r="IH43" i="4"/>
  <c r="II43" i="4"/>
  <c r="IJ43" i="4"/>
  <c r="IK43" i="4"/>
  <c r="IL43" i="4"/>
  <c r="IM43" i="4"/>
  <c r="IN43" i="4"/>
  <c r="IO43" i="4"/>
  <c r="IP43" i="4"/>
  <c r="IQ43" i="4"/>
  <c r="IR43" i="4"/>
  <c r="IS43" i="4"/>
  <c r="IT43" i="4"/>
  <c r="IU43" i="4"/>
  <c r="IV43" i="4"/>
  <c r="IW43" i="4"/>
  <c r="IX43" i="4"/>
  <c r="IY43" i="4"/>
  <c r="IZ43" i="4"/>
  <c r="JA43" i="4"/>
  <c r="JB43" i="4"/>
  <c r="JC43" i="4"/>
  <c r="JD43" i="4"/>
  <c r="JE43" i="4"/>
  <c r="JF43" i="4"/>
  <c r="JG43" i="4"/>
  <c r="JH43" i="4"/>
  <c r="JI43" i="4"/>
  <c r="JJ43" i="4"/>
  <c r="JK43" i="4"/>
  <c r="JL43" i="4"/>
  <c r="JM43" i="4"/>
  <c r="JN43" i="4"/>
  <c r="JO43" i="4"/>
  <c r="JP43" i="4"/>
  <c r="JQ43" i="4"/>
  <c r="JR43" i="4"/>
  <c r="JS43" i="4"/>
  <c r="JT43" i="4"/>
  <c r="JU43" i="4"/>
  <c r="JV43" i="4"/>
  <c r="JW43" i="4"/>
  <c r="JX43" i="4"/>
  <c r="JY43" i="4"/>
  <c r="JZ43" i="4"/>
  <c r="KA43" i="4"/>
  <c r="KB43" i="4"/>
  <c r="KC43" i="4"/>
  <c r="KD43" i="4"/>
  <c r="KE43" i="4"/>
  <c r="KF43" i="4"/>
  <c r="KG43" i="4"/>
  <c r="KH43" i="4"/>
  <c r="KI43" i="4"/>
  <c r="KJ43" i="4"/>
  <c r="KK43" i="4"/>
  <c r="KL43" i="4"/>
  <c r="KM43" i="4"/>
  <c r="KN43" i="4"/>
  <c r="KO43" i="4"/>
  <c r="KP43" i="4"/>
  <c r="KQ43" i="4"/>
  <c r="KR43" i="4"/>
  <c r="KS43" i="4"/>
  <c r="KT43" i="4"/>
  <c r="KU43" i="4"/>
  <c r="KV43" i="4"/>
  <c r="KW43" i="4"/>
  <c r="KX43" i="4"/>
  <c r="A44" i="4"/>
  <c r="B44" i="4"/>
  <c r="C44" i="4"/>
  <c r="D44" i="4"/>
  <c r="E44" i="4"/>
  <c r="F44" i="4" a="1"/>
  <c r="F44" i="4" s="1"/>
  <c r="G44" i="4" a="1"/>
  <c r="G44" i="4"/>
  <c r="H44" i="4" a="1"/>
  <c r="H44" i="4"/>
  <c r="I44" i="4" a="1"/>
  <c r="I44" i="4"/>
  <c r="J44" i="4" a="1"/>
  <c r="J44" i="4" s="1"/>
  <c r="K44" i="4" a="1"/>
  <c r="K44" i="4"/>
  <c r="L44" i="4" a="1"/>
  <c r="L44" i="4"/>
  <c r="M44" i="4" a="1"/>
  <c r="M44" i="4"/>
  <c r="N44" i="4" a="1"/>
  <c r="N44" i="4" s="1"/>
  <c r="O44" i="4" a="1"/>
  <c r="O44" i="4"/>
  <c r="P44" i="4" a="1"/>
  <c r="P44" i="4"/>
  <c r="Q44" i="4" a="1"/>
  <c r="Q44" i="4"/>
  <c r="R44" i="4" a="1"/>
  <c r="R44" i="4" s="1"/>
  <c r="S44" i="4" a="1"/>
  <c r="S44" i="4" s="1"/>
  <c r="T44" i="4" a="1"/>
  <c r="T44" i="4"/>
  <c r="U44" i="4" a="1"/>
  <c r="U44" i="4"/>
  <c r="V44" i="4" a="1"/>
  <c r="V44" i="4" s="1"/>
  <c r="W44" i="4" a="1"/>
  <c r="W44" i="4" s="1"/>
  <c r="X44" i="4" a="1"/>
  <c r="X44" i="4"/>
  <c r="Y44" i="4" a="1"/>
  <c r="Y44" i="4"/>
  <c r="Z44" i="4" a="1"/>
  <c r="Z44" i="4" s="1"/>
  <c r="AA44" i="4" a="1"/>
  <c r="AA44" i="4" s="1"/>
  <c r="AB44" i="4" a="1"/>
  <c r="AB44" i="4"/>
  <c r="AC44" i="4"/>
  <c r="AD44" i="4"/>
  <c r="AE44" i="4"/>
  <c r="AF44" i="4"/>
  <c r="AG44" i="4"/>
  <c r="AH44" i="4"/>
  <c r="AI44" i="4"/>
  <c r="AJ44" i="4"/>
  <c r="AK44" i="4"/>
  <c r="AL44" i="4"/>
  <c r="AM44" i="4"/>
  <c r="AN44" i="4"/>
  <c r="AO44" i="4"/>
  <c r="AP44" i="4"/>
  <c r="AQ44" i="4"/>
  <c r="AR44" i="4"/>
  <c r="AS44" i="4"/>
  <c r="AT44" i="4"/>
  <c r="AU44" i="4"/>
  <c r="AV44" i="4"/>
  <c r="AW44" i="4"/>
  <c r="AX44" i="4"/>
  <c r="AY44" i="4"/>
  <c r="AZ44" i="4"/>
  <c r="BA44" i="4"/>
  <c r="BB44" i="4"/>
  <c r="BC44" i="4"/>
  <c r="BD44" i="4"/>
  <c r="BE44" i="4"/>
  <c r="BF44" i="4"/>
  <c r="BG44" i="4"/>
  <c r="BH44" i="4"/>
  <c r="BI44" i="4"/>
  <c r="BJ44" i="4"/>
  <c r="BK44" i="4"/>
  <c r="BL44" i="4"/>
  <c r="BM44" i="4"/>
  <c r="BN44" i="4"/>
  <c r="BO44" i="4"/>
  <c r="BP44" i="4"/>
  <c r="BQ44" i="4"/>
  <c r="BR44" i="4"/>
  <c r="BS44" i="4"/>
  <c r="BT44" i="4"/>
  <c r="BU44" i="4"/>
  <c r="BV44" i="4"/>
  <c r="BW44" i="4"/>
  <c r="BX44" i="4"/>
  <c r="BY44" i="4"/>
  <c r="BZ44" i="4"/>
  <c r="CA44" i="4"/>
  <c r="CB44" i="4"/>
  <c r="CC44" i="4"/>
  <c r="CD44" i="4"/>
  <c r="CE44" i="4"/>
  <c r="CF44" i="4"/>
  <c r="CG44" i="4"/>
  <c r="CH44" i="4"/>
  <c r="CI44" i="4"/>
  <c r="CJ44" i="4"/>
  <c r="CK44" i="4"/>
  <c r="CL44" i="4"/>
  <c r="CM44" i="4"/>
  <c r="CN44" i="4"/>
  <c r="CO44" i="4"/>
  <c r="CP44" i="4"/>
  <c r="CQ44" i="4"/>
  <c r="CR44" i="4"/>
  <c r="CS44" i="4"/>
  <c r="CT44" i="4"/>
  <c r="CU44" i="4"/>
  <c r="CV44" i="4"/>
  <c r="CW44" i="4"/>
  <c r="CX44" i="4"/>
  <c r="CY44" i="4"/>
  <c r="CZ44" i="4"/>
  <c r="DA44" i="4"/>
  <c r="DB44" i="4"/>
  <c r="DC44" i="4"/>
  <c r="DD44" i="4"/>
  <c r="DE44" i="4"/>
  <c r="DF44" i="4"/>
  <c r="DG44" i="4"/>
  <c r="DH44" i="4"/>
  <c r="DI44" i="4"/>
  <c r="DJ44" i="4"/>
  <c r="DK44" i="4"/>
  <c r="DL44" i="4"/>
  <c r="DM44" i="4"/>
  <c r="DN44" i="4"/>
  <c r="DO44" i="4"/>
  <c r="DP44" i="4"/>
  <c r="DQ44" i="4"/>
  <c r="DR44" i="4"/>
  <c r="DS44" i="4"/>
  <c r="DT44" i="4"/>
  <c r="DU44" i="4"/>
  <c r="DV44" i="4"/>
  <c r="DW44" i="4"/>
  <c r="DX44" i="4"/>
  <c r="DY44" i="4"/>
  <c r="DZ44" i="4"/>
  <c r="EA44" i="4"/>
  <c r="EB44" i="4"/>
  <c r="EC44" i="4"/>
  <c r="ED44" i="4"/>
  <c r="EE44" i="4"/>
  <c r="EF44" i="4"/>
  <c r="EG44" i="4"/>
  <c r="EH44" i="4"/>
  <c r="EI44" i="4"/>
  <c r="EJ44" i="4"/>
  <c r="EK44" i="4"/>
  <c r="EL44" i="4"/>
  <c r="EM44" i="4"/>
  <c r="EN44" i="4"/>
  <c r="EO44" i="4"/>
  <c r="EP44" i="4"/>
  <c r="EQ44" i="4"/>
  <c r="ER44" i="4"/>
  <c r="ES44" i="4"/>
  <c r="ET44" i="4"/>
  <c r="EU44" i="4"/>
  <c r="EV44" i="4"/>
  <c r="EW44" i="4"/>
  <c r="EX44" i="4"/>
  <c r="EY44" i="4"/>
  <c r="EZ44" i="4"/>
  <c r="FA44" i="4"/>
  <c r="FB44" i="4"/>
  <c r="FC44" i="4"/>
  <c r="FD44" i="4"/>
  <c r="FE44" i="4"/>
  <c r="FF44" i="4"/>
  <c r="FG44" i="4"/>
  <c r="FH44" i="4"/>
  <c r="FI44" i="4"/>
  <c r="FJ44" i="4"/>
  <c r="FK44" i="4"/>
  <c r="FL44" i="4"/>
  <c r="FM44" i="4"/>
  <c r="FN44" i="4"/>
  <c r="FO44" i="4"/>
  <c r="FP44" i="4"/>
  <c r="FQ44" i="4"/>
  <c r="FR44" i="4"/>
  <c r="FS44" i="4"/>
  <c r="FT44" i="4"/>
  <c r="FU44" i="4"/>
  <c r="FV44" i="4"/>
  <c r="FW44" i="4"/>
  <c r="FX44" i="4"/>
  <c r="FY44" i="4"/>
  <c r="FZ44" i="4"/>
  <c r="GA44" i="4"/>
  <c r="GB44" i="4"/>
  <c r="GC44" i="4"/>
  <c r="GD44" i="4"/>
  <c r="GE44" i="4"/>
  <c r="GF44" i="4"/>
  <c r="GG44" i="4"/>
  <c r="GH44" i="4"/>
  <c r="GI44" i="4"/>
  <c r="GJ44" i="4"/>
  <c r="GK44" i="4"/>
  <c r="GL44" i="4"/>
  <c r="GM44" i="4"/>
  <c r="GN44" i="4"/>
  <c r="GO44" i="4"/>
  <c r="GP44" i="4"/>
  <c r="GQ44" i="4"/>
  <c r="GR44" i="4"/>
  <c r="GS44" i="4"/>
  <c r="GT44" i="4"/>
  <c r="GU44" i="4"/>
  <c r="GV44" i="4"/>
  <c r="GW44" i="4"/>
  <c r="GX44" i="4"/>
  <c r="GY44" i="4"/>
  <c r="GZ44" i="4"/>
  <c r="HA44" i="4"/>
  <c r="HB44" i="4"/>
  <c r="HC44" i="4"/>
  <c r="HD44" i="4"/>
  <c r="HE44" i="4"/>
  <c r="HF44" i="4"/>
  <c r="HG44" i="4"/>
  <c r="HH44" i="4"/>
  <c r="HI44" i="4"/>
  <c r="HJ44" i="4"/>
  <c r="HK44" i="4"/>
  <c r="HL44" i="4"/>
  <c r="HM44" i="4"/>
  <c r="HN44" i="4"/>
  <c r="HO44" i="4"/>
  <c r="HP44" i="4"/>
  <c r="HQ44" i="4"/>
  <c r="HR44" i="4"/>
  <c r="HS44" i="4"/>
  <c r="HT44" i="4"/>
  <c r="HU44" i="4"/>
  <c r="HV44" i="4"/>
  <c r="HW44" i="4"/>
  <c r="HX44" i="4"/>
  <c r="HY44" i="4"/>
  <c r="HZ44" i="4"/>
  <c r="IA44" i="4"/>
  <c r="IB44" i="4"/>
  <c r="IC44" i="4"/>
  <c r="ID44" i="4"/>
  <c r="IE44" i="4"/>
  <c r="IF44" i="4"/>
  <c r="IG44" i="4"/>
  <c r="IH44" i="4"/>
  <c r="II44" i="4"/>
  <c r="IJ44" i="4"/>
  <c r="IK44" i="4"/>
  <c r="IL44" i="4"/>
  <c r="IM44" i="4"/>
  <c r="IN44" i="4"/>
  <c r="IO44" i="4"/>
  <c r="IP44" i="4"/>
  <c r="IQ44" i="4"/>
  <c r="IR44" i="4"/>
  <c r="IS44" i="4"/>
  <c r="IT44" i="4"/>
  <c r="IU44" i="4"/>
  <c r="IV44" i="4"/>
  <c r="IW44" i="4"/>
  <c r="IX44" i="4"/>
  <c r="IY44" i="4"/>
  <c r="IZ44" i="4"/>
  <c r="JA44" i="4"/>
  <c r="JB44" i="4"/>
  <c r="JC44" i="4"/>
  <c r="JD44" i="4"/>
  <c r="JE44" i="4"/>
  <c r="JF44" i="4"/>
  <c r="JG44" i="4"/>
  <c r="JH44" i="4"/>
  <c r="JI44" i="4"/>
  <c r="JJ44" i="4"/>
  <c r="JK44" i="4"/>
  <c r="JL44" i="4"/>
  <c r="JM44" i="4"/>
  <c r="JN44" i="4"/>
  <c r="JO44" i="4"/>
  <c r="JP44" i="4"/>
  <c r="JQ44" i="4"/>
  <c r="JR44" i="4"/>
  <c r="JS44" i="4"/>
  <c r="JT44" i="4"/>
  <c r="JU44" i="4"/>
  <c r="JV44" i="4"/>
  <c r="JW44" i="4"/>
  <c r="JX44" i="4"/>
  <c r="JY44" i="4"/>
  <c r="JZ44" i="4"/>
  <c r="KA44" i="4"/>
  <c r="KB44" i="4"/>
  <c r="KC44" i="4"/>
  <c r="KD44" i="4"/>
  <c r="KE44" i="4"/>
  <c r="KF44" i="4"/>
  <c r="KG44" i="4"/>
  <c r="KH44" i="4"/>
  <c r="KI44" i="4"/>
  <c r="KJ44" i="4"/>
  <c r="KK44" i="4"/>
  <c r="KL44" i="4"/>
  <c r="KM44" i="4"/>
  <c r="KN44" i="4"/>
  <c r="KO44" i="4"/>
  <c r="KP44" i="4"/>
  <c r="KQ44" i="4"/>
  <c r="KR44" i="4"/>
  <c r="KS44" i="4"/>
  <c r="KT44" i="4"/>
  <c r="KU44" i="4"/>
  <c r="KV44" i="4"/>
  <c r="KW44" i="4"/>
  <c r="KX44" i="4"/>
  <c r="A45" i="4"/>
  <c r="B45" i="4"/>
  <c r="C45" i="4"/>
  <c r="D45" i="4"/>
  <c r="E45" i="4"/>
  <c r="F45" i="4" a="1"/>
  <c r="F45" i="4"/>
  <c r="G45" i="4" a="1"/>
  <c r="G45" i="4" s="1"/>
  <c r="H45" i="4" a="1"/>
  <c r="H45" i="4" s="1"/>
  <c r="I45" i="4" a="1"/>
  <c r="I45" i="4"/>
  <c r="J45" i="4" a="1"/>
  <c r="J45" i="4" s="1"/>
  <c r="K45" i="4" a="1"/>
  <c r="K45" i="4"/>
  <c r="L45" i="4" a="1"/>
  <c r="L45" i="4" s="1"/>
  <c r="M45" i="4" a="1"/>
  <c r="M45" i="4"/>
  <c r="N45" i="4" a="1"/>
  <c r="N45" i="4"/>
  <c r="O45" i="4" a="1"/>
  <c r="O45" i="4"/>
  <c r="P45" i="4" a="1"/>
  <c r="P45" i="4" s="1"/>
  <c r="Q45" i="4" a="1"/>
  <c r="Q45" i="4"/>
  <c r="R45" i="4" a="1"/>
  <c r="R45" i="4"/>
  <c r="S45" i="4" a="1"/>
  <c r="S45" i="4" s="1"/>
  <c r="T45" i="4" a="1"/>
  <c r="T45" i="4" s="1"/>
  <c r="U45" i="4" a="1"/>
  <c r="U45" i="4"/>
  <c r="V45" i="4" a="1"/>
  <c r="V45" i="4"/>
  <c r="W45" i="4" a="1"/>
  <c r="W45" i="4"/>
  <c r="X45" i="4" a="1"/>
  <c r="X45" i="4" s="1"/>
  <c r="Y45" i="4" a="1"/>
  <c r="Y45" i="4"/>
  <c r="Z45" i="4" a="1"/>
  <c r="Z45" i="4" s="1"/>
  <c r="AA45" i="4" a="1"/>
  <c r="AA45" i="4"/>
  <c r="AB45" i="4" a="1"/>
  <c r="AB45" i="4" s="1"/>
  <c r="AC45" i="4"/>
  <c r="AD45" i="4"/>
  <c r="AE45" i="4"/>
  <c r="AF45" i="4"/>
  <c r="AG45" i="4"/>
  <c r="AH45" i="4"/>
  <c r="AI45" i="4"/>
  <c r="AJ45" i="4"/>
  <c r="AK45" i="4"/>
  <c r="AL45" i="4"/>
  <c r="AM45" i="4"/>
  <c r="AN45" i="4"/>
  <c r="AO45" i="4"/>
  <c r="AP45" i="4"/>
  <c r="AQ45" i="4"/>
  <c r="AR45" i="4"/>
  <c r="AS45" i="4"/>
  <c r="AT45" i="4"/>
  <c r="AU45" i="4"/>
  <c r="AV45" i="4"/>
  <c r="AW45" i="4"/>
  <c r="AX45" i="4"/>
  <c r="AY45" i="4"/>
  <c r="AZ45" i="4"/>
  <c r="BA45" i="4"/>
  <c r="BB45" i="4"/>
  <c r="BC45" i="4"/>
  <c r="BD45" i="4"/>
  <c r="BE45" i="4"/>
  <c r="BF45" i="4"/>
  <c r="BG45" i="4"/>
  <c r="BH45" i="4"/>
  <c r="BI45" i="4"/>
  <c r="BJ45" i="4"/>
  <c r="BK45" i="4"/>
  <c r="BL45" i="4"/>
  <c r="BM45" i="4"/>
  <c r="BN45" i="4"/>
  <c r="BO45" i="4"/>
  <c r="BP45" i="4"/>
  <c r="BQ45" i="4"/>
  <c r="BR45" i="4"/>
  <c r="BS45" i="4"/>
  <c r="BT45" i="4"/>
  <c r="BU45" i="4"/>
  <c r="BV45" i="4"/>
  <c r="BW45" i="4"/>
  <c r="BX45" i="4"/>
  <c r="BY45" i="4"/>
  <c r="BZ45" i="4"/>
  <c r="CA45" i="4"/>
  <c r="CB45" i="4"/>
  <c r="CC45" i="4"/>
  <c r="CD45" i="4"/>
  <c r="CE45" i="4"/>
  <c r="CF45" i="4"/>
  <c r="CG45" i="4"/>
  <c r="CH45" i="4"/>
  <c r="CI45" i="4"/>
  <c r="CJ45" i="4"/>
  <c r="CK45" i="4"/>
  <c r="CL45" i="4"/>
  <c r="CM45" i="4"/>
  <c r="CN45" i="4"/>
  <c r="CO45" i="4"/>
  <c r="CP45" i="4"/>
  <c r="CQ45" i="4"/>
  <c r="CR45" i="4"/>
  <c r="CS45" i="4"/>
  <c r="CT45" i="4"/>
  <c r="CU45" i="4"/>
  <c r="CV45" i="4"/>
  <c r="CW45" i="4"/>
  <c r="CX45" i="4"/>
  <c r="CY45" i="4"/>
  <c r="CZ45" i="4"/>
  <c r="DA45" i="4"/>
  <c r="DB45" i="4"/>
  <c r="DC45" i="4"/>
  <c r="DD45" i="4"/>
  <c r="DE45" i="4"/>
  <c r="DF45" i="4"/>
  <c r="DG45" i="4"/>
  <c r="DH45" i="4"/>
  <c r="DI45" i="4"/>
  <c r="DJ45" i="4"/>
  <c r="DK45" i="4"/>
  <c r="DL45" i="4"/>
  <c r="DM45" i="4"/>
  <c r="DN45" i="4"/>
  <c r="DO45" i="4"/>
  <c r="DP45" i="4"/>
  <c r="DQ45" i="4"/>
  <c r="DR45" i="4"/>
  <c r="DS45" i="4"/>
  <c r="DT45" i="4"/>
  <c r="DU45" i="4"/>
  <c r="DV45" i="4"/>
  <c r="DW45" i="4"/>
  <c r="DX45" i="4"/>
  <c r="DY45" i="4"/>
  <c r="DZ45" i="4"/>
  <c r="EA45" i="4"/>
  <c r="EB45" i="4"/>
  <c r="EC45" i="4"/>
  <c r="ED45" i="4"/>
  <c r="EE45" i="4"/>
  <c r="EF45" i="4"/>
  <c r="EG45" i="4"/>
  <c r="EH45" i="4"/>
  <c r="EI45" i="4"/>
  <c r="EJ45" i="4"/>
  <c r="EK45" i="4"/>
  <c r="EL45" i="4"/>
  <c r="EM45" i="4"/>
  <c r="EN45" i="4"/>
  <c r="EO45" i="4"/>
  <c r="EP45" i="4"/>
  <c r="EQ45" i="4"/>
  <c r="ER45" i="4"/>
  <c r="ES45" i="4"/>
  <c r="ET45" i="4"/>
  <c r="EU45" i="4"/>
  <c r="EV45" i="4"/>
  <c r="EW45" i="4"/>
  <c r="EX45" i="4"/>
  <c r="EY45" i="4"/>
  <c r="EZ45" i="4"/>
  <c r="FA45" i="4"/>
  <c r="FB45" i="4"/>
  <c r="FC45" i="4"/>
  <c r="FD45" i="4"/>
  <c r="FE45" i="4"/>
  <c r="FF45" i="4"/>
  <c r="FG45" i="4"/>
  <c r="FH45" i="4"/>
  <c r="FI45" i="4"/>
  <c r="FJ45" i="4"/>
  <c r="FK45" i="4"/>
  <c r="FL45" i="4"/>
  <c r="FM45" i="4"/>
  <c r="FN45" i="4"/>
  <c r="FO45" i="4"/>
  <c r="FP45" i="4"/>
  <c r="FQ45" i="4"/>
  <c r="FR45" i="4"/>
  <c r="FS45" i="4"/>
  <c r="FT45" i="4"/>
  <c r="FU45" i="4"/>
  <c r="FV45" i="4"/>
  <c r="FW45" i="4"/>
  <c r="FX45" i="4"/>
  <c r="FY45" i="4"/>
  <c r="FZ45" i="4"/>
  <c r="GA45" i="4"/>
  <c r="GB45" i="4"/>
  <c r="GC45" i="4"/>
  <c r="GD45" i="4"/>
  <c r="GE45" i="4"/>
  <c r="GF45" i="4"/>
  <c r="GG45" i="4"/>
  <c r="GH45" i="4"/>
  <c r="GI45" i="4"/>
  <c r="GJ45" i="4"/>
  <c r="GK45" i="4"/>
  <c r="GL45" i="4"/>
  <c r="GM45" i="4"/>
  <c r="GN45" i="4"/>
  <c r="GO45" i="4"/>
  <c r="GP45" i="4"/>
  <c r="GQ45" i="4"/>
  <c r="GR45" i="4"/>
  <c r="GS45" i="4"/>
  <c r="GT45" i="4"/>
  <c r="GU45" i="4"/>
  <c r="GV45" i="4"/>
  <c r="GW45" i="4"/>
  <c r="GX45" i="4"/>
  <c r="GY45" i="4"/>
  <c r="GZ45" i="4"/>
  <c r="HA45" i="4"/>
  <c r="HB45" i="4"/>
  <c r="HC45" i="4"/>
  <c r="HD45" i="4"/>
  <c r="HE45" i="4"/>
  <c r="HF45" i="4"/>
  <c r="HG45" i="4"/>
  <c r="HH45" i="4"/>
  <c r="HI45" i="4"/>
  <c r="HJ45" i="4"/>
  <c r="HK45" i="4"/>
  <c r="HL45" i="4"/>
  <c r="HM45" i="4"/>
  <c r="HN45" i="4"/>
  <c r="HO45" i="4"/>
  <c r="HP45" i="4"/>
  <c r="HQ45" i="4"/>
  <c r="HR45" i="4"/>
  <c r="HS45" i="4"/>
  <c r="HT45" i="4"/>
  <c r="HU45" i="4"/>
  <c r="HV45" i="4"/>
  <c r="HW45" i="4"/>
  <c r="HX45" i="4"/>
  <c r="HY45" i="4"/>
  <c r="HZ45" i="4"/>
  <c r="IA45" i="4"/>
  <c r="IB45" i="4"/>
  <c r="IC45" i="4"/>
  <c r="ID45" i="4"/>
  <c r="IE45" i="4"/>
  <c r="IF45" i="4"/>
  <c r="IG45" i="4"/>
  <c r="IH45" i="4"/>
  <c r="II45" i="4"/>
  <c r="IJ45" i="4"/>
  <c r="IK45" i="4"/>
  <c r="IL45" i="4"/>
  <c r="IM45" i="4"/>
  <c r="IN45" i="4"/>
  <c r="IO45" i="4"/>
  <c r="IP45" i="4"/>
  <c r="IQ45" i="4"/>
  <c r="IR45" i="4"/>
  <c r="IS45" i="4"/>
  <c r="IT45" i="4"/>
  <c r="IU45" i="4"/>
  <c r="IV45" i="4"/>
  <c r="IW45" i="4"/>
  <c r="IX45" i="4"/>
  <c r="IY45" i="4"/>
  <c r="IZ45" i="4"/>
  <c r="JA45" i="4"/>
  <c r="JB45" i="4"/>
  <c r="JC45" i="4"/>
  <c r="JD45" i="4"/>
  <c r="JE45" i="4"/>
  <c r="JF45" i="4"/>
  <c r="JG45" i="4"/>
  <c r="JH45" i="4"/>
  <c r="JI45" i="4"/>
  <c r="JJ45" i="4"/>
  <c r="JK45" i="4"/>
  <c r="JL45" i="4"/>
  <c r="JM45" i="4"/>
  <c r="JN45" i="4"/>
  <c r="JO45" i="4"/>
  <c r="JP45" i="4"/>
  <c r="JQ45" i="4"/>
  <c r="JR45" i="4"/>
  <c r="JS45" i="4"/>
  <c r="JT45" i="4"/>
  <c r="JU45" i="4"/>
  <c r="JV45" i="4"/>
  <c r="JW45" i="4"/>
  <c r="JX45" i="4"/>
  <c r="JY45" i="4"/>
  <c r="JZ45" i="4"/>
  <c r="KA45" i="4"/>
  <c r="KB45" i="4"/>
  <c r="KC45" i="4"/>
  <c r="KD45" i="4"/>
  <c r="KE45" i="4"/>
  <c r="KF45" i="4"/>
  <c r="KG45" i="4"/>
  <c r="KH45" i="4"/>
  <c r="KI45" i="4"/>
  <c r="KJ45" i="4"/>
  <c r="KK45" i="4"/>
  <c r="KL45" i="4"/>
  <c r="KM45" i="4"/>
  <c r="KN45" i="4"/>
  <c r="KO45" i="4"/>
  <c r="KP45" i="4"/>
  <c r="KQ45" i="4"/>
  <c r="KR45" i="4"/>
  <c r="KS45" i="4"/>
  <c r="KT45" i="4"/>
  <c r="KU45" i="4"/>
  <c r="KV45" i="4"/>
  <c r="KW45" i="4"/>
  <c r="KX45" i="4"/>
  <c r="A46" i="4"/>
  <c r="B46" i="4"/>
  <c r="C46" i="4"/>
  <c r="D46" i="4"/>
  <c r="E46" i="4"/>
  <c r="F46" i="4" a="1"/>
  <c r="F46" i="4"/>
  <c r="G46" i="4" a="1"/>
  <c r="G46" i="4"/>
  <c r="H46" i="4" a="1"/>
  <c r="H46" i="4" s="1"/>
  <c r="I46" i="4" a="1"/>
  <c r="I46" i="4" s="1"/>
  <c r="J46" i="4" a="1"/>
  <c r="J46" i="4"/>
  <c r="K46" i="4" a="1"/>
  <c r="K46" i="4"/>
  <c r="L46" i="4" a="1"/>
  <c r="L46" i="4" s="1"/>
  <c r="M46" i="4" a="1"/>
  <c r="M46" i="4" s="1"/>
  <c r="N46" i="4" a="1"/>
  <c r="N46" i="4"/>
  <c r="O46" i="4" a="1"/>
  <c r="O46" i="4"/>
  <c r="P46" i="4" a="1"/>
  <c r="P46" i="4"/>
  <c r="Q46" i="4" a="1"/>
  <c r="Q46" i="4" s="1"/>
  <c r="R46" i="4" a="1"/>
  <c r="R46" i="4"/>
  <c r="S46" i="4" a="1"/>
  <c r="S46" i="4"/>
  <c r="T46" i="4" a="1"/>
  <c r="T46" i="4"/>
  <c r="U46" i="4" a="1"/>
  <c r="U46" i="4" s="1"/>
  <c r="V46" i="4" a="1"/>
  <c r="V46" i="4" s="1"/>
  <c r="W46" i="4" a="1"/>
  <c r="W46" i="4"/>
  <c r="X46" i="4" a="1"/>
  <c r="X46" i="4"/>
  <c r="Y46" i="4" a="1"/>
  <c r="Y46" i="4" s="1"/>
  <c r="Z46" i="4" a="1"/>
  <c r="Z46" i="4" s="1"/>
  <c r="AA46" i="4" a="1"/>
  <c r="AA46" i="4"/>
  <c r="AB46" i="4" a="1"/>
  <c r="AB46" i="4"/>
  <c r="AC46" i="4"/>
  <c r="AD46" i="4"/>
  <c r="AE46" i="4"/>
  <c r="AF46" i="4"/>
  <c r="AG46" i="4"/>
  <c r="AH46" i="4"/>
  <c r="AI46" i="4"/>
  <c r="AJ46" i="4"/>
  <c r="AK46" i="4"/>
  <c r="AL46" i="4"/>
  <c r="AM46" i="4"/>
  <c r="AN46" i="4"/>
  <c r="AO46" i="4"/>
  <c r="AP46" i="4"/>
  <c r="AQ46" i="4"/>
  <c r="AR46" i="4"/>
  <c r="AS46" i="4"/>
  <c r="AT46" i="4"/>
  <c r="AU46" i="4"/>
  <c r="AV46" i="4"/>
  <c r="AW46" i="4"/>
  <c r="AX46" i="4"/>
  <c r="AY46" i="4"/>
  <c r="AZ46" i="4"/>
  <c r="BA46" i="4"/>
  <c r="BB46" i="4"/>
  <c r="BC46" i="4"/>
  <c r="BD46" i="4"/>
  <c r="BE46" i="4"/>
  <c r="BF46" i="4"/>
  <c r="BG46" i="4"/>
  <c r="BH46" i="4"/>
  <c r="BI46" i="4"/>
  <c r="BJ46" i="4"/>
  <c r="BK46" i="4"/>
  <c r="BL46" i="4"/>
  <c r="BM46" i="4"/>
  <c r="BN46" i="4"/>
  <c r="BO46" i="4"/>
  <c r="BP46" i="4"/>
  <c r="BQ46" i="4"/>
  <c r="BR46" i="4"/>
  <c r="BS46" i="4"/>
  <c r="BT46" i="4"/>
  <c r="BU46" i="4"/>
  <c r="BV46" i="4"/>
  <c r="BW46" i="4"/>
  <c r="BX46" i="4"/>
  <c r="BY46" i="4"/>
  <c r="BZ46" i="4"/>
  <c r="CA46" i="4"/>
  <c r="CB46" i="4"/>
  <c r="CC46" i="4"/>
  <c r="CD46" i="4"/>
  <c r="CE46" i="4"/>
  <c r="CF46" i="4"/>
  <c r="CG46" i="4"/>
  <c r="CH46" i="4"/>
  <c r="CI46" i="4"/>
  <c r="CJ46" i="4"/>
  <c r="CK46" i="4"/>
  <c r="CL46" i="4"/>
  <c r="CM46" i="4"/>
  <c r="CN46" i="4"/>
  <c r="CO46" i="4"/>
  <c r="CP46" i="4"/>
  <c r="CQ46" i="4"/>
  <c r="CR46" i="4"/>
  <c r="CS46" i="4"/>
  <c r="CT46" i="4"/>
  <c r="CU46" i="4"/>
  <c r="CV46" i="4"/>
  <c r="CW46" i="4"/>
  <c r="CX46" i="4"/>
  <c r="CY46" i="4"/>
  <c r="CZ46" i="4"/>
  <c r="DA46" i="4"/>
  <c r="DB46" i="4"/>
  <c r="DC46" i="4"/>
  <c r="DD46" i="4"/>
  <c r="DE46" i="4"/>
  <c r="DF46" i="4"/>
  <c r="DG46" i="4"/>
  <c r="DH46" i="4"/>
  <c r="DI46" i="4"/>
  <c r="DJ46" i="4"/>
  <c r="DK46" i="4"/>
  <c r="DL46" i="4"/>
  <c r="DM46" i="4"/>
  <c r="DN46" i="4"/>
  <c r="DO46" i="4"/>
  <c r="DP46" i="4"/>
  <c r="DQ46" i="4"/>
  <c r="DR46" i="4"/>
  <c r="DS46" i="4"/>
  <c r="DT46" i="4"/>
  <c r="DU46" i="4"/>
  <c r="DV46" i="4"/>
  <c r="DW46" i="4"/>
  <c r="DX46" i="4"/>
  <c r="DY46" i="4"/>
  <c r="DZ46" i="4"/>
  <c r="EA46" i="4"/>
  <c r="EB46" i="4"/>
  <c r="EC46" i="4"/>
  <c r="ED46" i="4"/>
  <c r="EE46" i="4"/>
  <c r="EF46" i="4"/>
  <c r="EG46" i="4"/>
  <c r="EH46" i="4"/>
  <c r="EI46" i="4"/>
  <c r="EJ46" i="4"/>
  <c r="EK46" i="4"/>
  <c r="EL46" i="4"/>
  <c r="EM46" i="4"/>
  <c r="EN46" i="4"/>
  <c r="EO46" i="4"/>
  <c r="EP46" i="4"/>
  <c r="EQ46" i="4"/>
  <c r="ER46" i="4"/>
  <c r="ES46" i="4"/>
  <c r="ET46" i="4"/>
  <c r="EU46" i="4"/>
  <c r="EV46" i="4"/>
  <c r="EW46" i="4"/>
  <c r="EX46" i="4"/>
  <c r="EY46" i="4"/>
  <c r="EZ46" i="4"/>
  <c r="FA46" i="4"/>
  <c r="FB46" i="4"/>
  <c r="FC46" i="4"/>
  <c r="FD46" i="4"/>
  <c r="FE46" i="4"/>
  <c r="FF46" i="4"/>
  <c r="FG46" i="4"/>
  <c r="FH46" i="4"/>
  <c r="FI46" i="4"/>
  <c r="FJ46" i="4"/>
  <c r="FK46" i="4"/>
  <c r="FL46" i="4"/>
  <c r="FM46" i="4"/>
  <c r="FN46" i="4"/>
  <c r="FO46" i="4"/>
  <c r="FP46" i="4"/>
  <c r="FQ46" i="4"/>
  <c r="FR46" i="4"/>
  <c r="FS46" i="4"/>
  <c r="FT46" i="4"/>
  <c r="FU46" i="4"/>
  <c r="FV46" i="4"/>
  <c r="FW46" i="4"/>
  <c r="FX46" i="4"/>
  <c r="FY46" i="4"/>
  <c r="FZ46" i="4"/>
  <c r="GA46" i="4"/>
  <c r="GB46" i="4"/>
  <c r="GC46" i="4"/>
  <c r="GD46" i="4"/>
  <c r="GE46" i="4"/>
  <c r="GF46" i="4"/>
  <c r="GG46" i="4"/>
  <c r="GH46" i="4"/>
  <c r="GI46" i="4"/>
  <c r="GJ46" i="4"/>
  <c r="GK46" i="4"/>
  <c r="GL46" i="4"/>
  <c r="GM46" i="4"/>
  <c r="GN46" i="4"/>
  <c r="GO46" i="4"/>
  <c r="GP46" i="4"/>
  <c r="GQ46" i="4"/>
  <c r="GR46" i="4"/>
  <c r="GS46" i="4"/>
  <c r="GT46" i="4"/>
  <c r="GU46" i="4"/>
  <c r="GV46" i="4"/>
  <c r="GW46" i="4"/>
  <c r="GX46" i="4"/>
  <c r="GY46" i="4"/>
  <c r="GZ46" i="4"/>
  <c r="HA46" i="4"/>
  <c r="HB46" i="4"/>
  <c r="HC46" i="4"/>
  <c r="HD46" i="4"/>
  <c r="HE46" i="4"/>
  <c r="HF46" i="4"/>
  <c r="HG46" i="4"/>
  <c r="HH46" i="4"/>
  <c r="HI46" i="4"/>
  <c r="HJ46" i="4"/>
  <c r="HK46" i="4"/>
  <c r="HL46" i="4"/>
  <c r="HM46" i="4"/>
  <c r="HN46" i="4"/>
  <c r="HO46" i="4"/>
  <c r="HP46" i="4"/>
  <c r="HQ46" i="4"/>
  <c r="HR46" i="4"/>
  <c r="HS46" i="4"/>
  <c r="HT46" i="4"/>
  <c r="HU46" i="4"/>
  <c r="HV46" i="4"/>
  <c r="HW46" i="4"/>
  <c r="HX46" i="4"/>
  <c r="HY46" i="4"/>
  <c r="HZ46" i="4"/>
  <c r="IA46" i="4"/>
  <c r="IB46" i="4"/>
  <c r="IC46" i="4"/>
  <c r="ID46" i="4"/>
  <c r="IE46" i="4"/>
  <c r="IF46" i="4"/>
  <c r="IG46" i="4"/>
  <c r="IH46" i="4"/>
  <c r="II46" i="4"/>
  <c r="IJ46" i="4"/>
  <c r="IK46" i="4"/>
  <c r="IL46" i="4"/>
  <c r="IM46" i="4"/>
  <c r="IN46" i="4"/>
  <c r="IO46" i="4"/>
  <c r="IP46" i="4"/>
  <c r="IQ46" i="4"/>
  <c r="IR46" i="4"/>
  <c r="IS46" i="4"/>
  <c r="IT46" i="4"/>
  <c r="IU46" i="4"/>
  <c r="IV46" i="4"/>
  <c r="IW46" i="4"/>
  <c r="IX46" i="4"/>
  <c r="IY46" i="4"/>
  <c r="IZ46" i="4"/>
  <c r="JA46" i="4"/>
  <c r="JB46" i="4"/>
  <c r="JC46" i="4"/>
  <c r="JD46" i="4"/>
  <c r="JE46" i="4"/>
  <c r="JF46" i="4"/>
  <c r="JG46" i="4"/>
  <c r="JH46" i="4"/>
  <c r="JI46" i="4"/>
  <c r="JJ46" i="4"/>
  <c r="JK46" i="4"/>
  <c r="JL46" i="4"/>
  <c r="JM46" i="4"/>
  <c r="JN46" i="4"/>
  <c r="JO46" i="4"/>
  <c r="JP46" i="4"/>
  <c r="JQ46" i="4"/>
  <c r="JR46" i="4"/>
  <c r="JS46" i="4"/>
  <c r="JT46" i="4"/>
  <c r="JU46" i="4"/>
  <c r="JV46" i="4"/>
  <c r="JW46" i="4"/>
  <c r="JX46" i="4"/>
  <c r="JY46" i="4"/>
  <c r="JZ46" i="4"/>
  <c r="KA46" i="4"/>
  <c r="KB46" i="4"/>
  <c r="KC46" i="4"/>
  <c r="KD46" i="4"/>
  <c r="KE46" i="4"/>
  <c r="KF46" i="4"/>
  <c r="KG46" i="4"/>
  <c r="KH46" i="4"/>
  <c r="KI46" i="4"/>
  <c r="KJ46" i="4"/>
  <c r="KK46" i="4"/>
  <c r="KL46" i="4"/>
  <c r="KM46" i="4"/>
  <c r="KN46" i="4"/>
  <c r="KO46" i="4"/>
  <c r="KP46" i="4"/>
  <c r="KQ46" i="4"/>
  <c r="KR46" i="4"/>
  <c r="KS46" i="4"/>
  <c r="KT46" i="4"/>
  <c r="KU46" i="4"/>
  <c r="KV46" i="4"/>
  <c r="KW46" i="4"/>
  <c r="KX46" i="4"/>
  <c r="A47" i="4"/>
  <c r="B47" i="4"/>
  <c r="C47" i="4"/>
  <c r="D47" i="4"/>
  <c r="E47" i="4"/>
  <c r="F47" i="4" a="1"/>
  <c r="F47" i="4" s="1"/>
  <c r="G47" i="4" a="1"/>
  <c r="G47" i="4" s="1"/>
  <c r="H47" i="4" a="1"/>
  <c r="H47" i="4"/>
  <c r="I47" i="4" a="1"/>
  <c r="I47" i="4" s="1"/>
  <c r="J47" i="4" a="1"/>
  <c r="J47" i="4"/>
  <c r="K47" i="4" a="1"/>
  <c r="K47" i="4" s="1"/>
  <c r="L47" i="4" a="1"/>
  <c r="L47" i="4"/>
  <c r="M47" i="4" a="1"/>
  <c r="M47" i="4"/>
  <c r="N47" i="4" a="1"/>
  <c r="N47" i="4" s="1"/>
  <c r="O47" i="4" a="1"/>
  <c r="O47" i="4" s="1"/>
  <c r="P47" i="4" a="1"/>
  <c r="P47" i="4"/>
  <c r="Q47" i="4" a="1"/>
  <c r="Q47" i="4"/>
  <c r="R47" i="4" a="1"/>
  <c r="R47" i="4" s="1"/>
  <c r="S47" i="4" a="1"/>
  <c r="S47" i="4" s="1"/>
  <c r="T47" i="4" a="1"/>
  <c r="T47" i="4"/>
  <c r="U47" i="4" a="1"/>
  <c r="U47" i="4" s="1"/>
  <c r="V47" i="4" a="1"/>
  <c r="V47" i="4"/>
  <c r="W47" i="4" a="1"/>
  <c r="W47" i="4" s="1"/>
  <c r="X47" i="4" a="1"/>
  <c r="X47" i="4"/>
  <c r="Y47" i="4" a="1"/>
  <c r="Y47" i="4"/>
  <c r="Z47" i="4" a="1"/>
  <c r="Z47" i="4"/>
  <c r="AA47" i="4" a="1"/>
  <c r="AA47" i="4" s="1"/>
  <c r="AB47" i="4" a="1"/>
  <c r="AB47" i="4"/>
  <c r="AC47" i="4"/>
  <c r="AD47" i="4"/>
  <c r="AE47" i="4"/>
  <c r="AF47" i="4"/>
  <c r="AG47" i="4"/>
  <c r="AH47" i="4"/>
  <c r="AI47" i="4"/>
  <c r="AJ47" i="4"/>
  <c r="AK47" i="4"/>
  <c r="AL47" i="4"/>
  <c r="AM47" i="4"/>
  <c r="AN47" i="4"/>
  <c r="AO47" i="4"/>
  <c r="AP47" i="4"/>
  <c r="AQ47" i="4"/>
  <c r="AR47" i="4"/>
  <c r="AS47" i="4"/>
  <c r="AT47" i="4"/>
  <c r="AU47" i="4"/>
  <c r="AV47" i="4"/>
  <c r="AW47" i="4"/>
  <c r="AX47" i="4"/>
  <c r="AY47" i="4"/>
  <c r="AZ47" i="4"/>
  <c r="BA47" i="4"/>
  <c r="BB47" i="4"/>
  <c r="BC47" i="4"/>
  <c r="BD47" i="4"/>
  <c r="BE47" i="4"/>
  <c r="BF47" i="4"/>
  <c r="BG47" i="4"/>
  <c r="BH47" i="4"/>
  <c r="BI47" i="4"/>
  <c r="BJ47" i="4"/>
  <c r="BK47" i="4"/>
  <c r="BL47" i="4"/>
  <c r="BM47" i="4"/>
  <c r="BN47" i="4"/>
  <c r="BO47" i="4"/>
  <c r="BP47" i="4"/>
  <c r="BQ47" i="4"/>
  <c r="BR47" i="4"/>
  <c r="BS47" i="4"/>
  <c r="BT47" i="4"/>
  <c r="BU47" i="4"/>
  <c r="BV47" i="4"/>
  <c r="BW47" i="4"/>
  <c r="BX47" i="4"/>
  <c r="BY47" i="4"/>
  <c r="BZ47" i="4"/>
  <c r="CA47" i="4"/>
  <c r="CB47" i="4"/>
  <c r="CC47" i="4"/>
  <c r="CD47" i="4"/>
  <c r="CE47" i="4"/>
  <c r="CF47" i="4"/>
  <c r="CG47" i="4"/>
  <c r="CH47" i="4"/>
  <c r="CI47" i="4"/>
  <c r="CJ47" i="4"/>
  <c r="CK47" i="4"/>
  <c r="CL47" i="4"/>
  <c r="CM47" i="4"/>
  <c r="CN47" i="4"/>
  <c r="CO47" i="4"/>
  <c r="CP47" i="4"/>
  <c r="CQ47" i="4"/>
  <c r="CR47" i="4"/>
  <c r="CS47" i="4"/>
  <c r="CT47" i="4"/>
  <c r="CU47" i="4"/>
  <c r="CV47" i="4"/>
  <c r="CW47" i="4"/>
  <c r="CX47" i="4"/>
  <c r="CY47" i="4"/>
  <c r="CZ47" i="4"/>
  <c r="DA47" i="4"/>
  <c r="DB47" i="4"/>
  <c r="DC47" i="4"/>
  <c r="DD47" i="4"/>
  <c r="DE47" i="4"/>
  <c r="DF47" i="4"/>
  <c r="DG47" i="4"/>
  <c r="DH47" i="4"/>
  <c r="DI47" i="4"/>
  <c r="DJ47" i="4"/>
  <c r="DK47" i="4"/>
  <c r="DL47" i="4"/>
  <c r="DM47" i="4"/>
  <c r="DN47" i="4"/>
  <c r="DO47" i="4"/>
  <c r="DP47" i="4"/>
  <c r="DQ47" i="4"/>
  <c r="DR47" i="4"/>
  <c r="DS47" i="4"/>
  <c r="DT47" i="4"/>
  <c r="DU47" i="4"/>
  <c r="DV47" i="4"/>
  <c r="DW47" i="4"/>
  <c r="DX47" i="4"/>
  <c r="DY47" i="4"/>
  <c r="DZ47" i="4"/>
  <c r="EA47" i="4"/>
  <c r="EB47" i="4"/>
  <c r="EC47" i="4"/>
  <c r="ED47" i="4"/>
  <c r="EE47" i="4"/>
  <c r="EF47" i="4"/>
  <c r="EG47" i="4"/>
  <c r="EH47" i="4"/>
  <c r="EI47" i="4"/>
  <c r="EJ47" i="4"/>
  <c r="EK47" i="4"/>
  <c r="EL47" i="4"/>
  <c r="EM47" i="4"/>
  <c r="EN47" i="4"/>
  <c r="EO47" i="4"/>
  <c r="EP47" i="4"/>
  <c r="EQ47" i="4"/>
  <c r="ER47" i="4"/>
  <c r="ES47" i="4"/>
  <c r="ET47" i="4"/>
  <c r="EU47" i="4"/>
  <c r="EV47" i="4"/>
  <c r="EW47" i="4"/>
  <c r="EX47" i="4"/>
  <c r="EY47" i="4"/>
  <c r="EZ47" i="4"/>
  <c r="FA47" i="4"/>
  <c r="FB47" i="4"/>
  <c r="FC47" i="4"/>
  <c r="FD47" i="4"/>
  <c r="FE47" i="4"/>
  <c r="FF47" i="4"/>
  <c r="FG47" i="4"/>
  <c r="FH47" i="4"/>
  <c r="FI47" i="4"/>
  <c r="FJ47" i="4"/>
  <c r="FK47" i="4"/>
  <c r="FL47" i="4"/>
  <c r="FM47" i="4"/>
  <c r="FN47" i="4"/>
  <c r="FO47" i="4"/>
  <c r="FP47" i="4"/>
  <c r="FQ47" i="4"/>
  <c r="FR47" i="4"/>
  <c r="FS47" i="4"/>
  <c r="FT47" i="4"/>
  <c r="FU47" i="4"/>
  <c r="FV47" i="4"/>
  <c r="FW47" i="4"/>
  <c r="FX47" i="4"/>
  <c r="FY47" i="4"/>
  <c r="FZ47" i="4"/>
  <c r="GA47" i="4"/>
  <c r="GB47" i="4"/>
  <c r="GC47" i="4"/>
  <c r="GD47" i="4"/>
  <c r="GE47" i="4"/>
  <c r="GF47" i="4"/>
  <c r="GG47" i="4"/>
  <c r="GH47" i="4"/>
  <c r="GI47" i="4"/>
  <c r="GJ47" i="4"/>
  <c r="GK47" i="4"/>
  <c r="GL47" i="4"/>
  <c r="GM47" i="4"/>
  <c r="GN47" i="4"/>
  <c r="GO47" i="4"/>
  <c r="GP47" i="4"/>
  <c r="GQ47" i="4"/>
  <c r="GR47" i="4"/>
  <c r="GS47" i="4"/>
  <c r="GT47" i="4"/>
  <c r="GU47" i="4"/>
  <c r="GV47" i="4"/>
  <c r="GW47" i="4"/>
  <c r="GX47" i="4"/>
  <c r="GY47" i="4"/>
  <c r="GZ47" i="4"/>
  <c r="HA47" i="4"/>
  <c r="HB47" i="4"/>
  <c r="HC47" i="4"/>
  <c r="HD47" i="4"/>
  <c r="HE47" i="4"/>
  <c r="HF47" i="4"/>
  <c r="HG47" i="4"/>
  <c r="HH47" i="4"/>
  <c r="HI47" i="4"/>
  <c r="HJ47" i="4"/>
  <c r="HK47" i="4"/>
  <c r="HL47" i="4"/>
  <c r="HM47" i="4"/>
  <c r="HN47" i="4"/>
  <c r="HO47" i="4"/>
  <c r="HP47" i="4"/>
  <c r="HQ47" i="4"/>
  <c r="HR47" i="4"/>
  <c r="HS47" i="4"/>
  <c r="HT47" i="4"/>
  <c r="HU47" i="4"/>
  <c r="HV47" i="4"/>
  <c r="HW47" i="4"/>
  <c r="HX47" i="4"/>
  <c r="HY47" i="4"/>
  <c r="HZ47" i="4"/>
  <c r="IA47" i="4"/>
  <c r="IB47" i="4"/>
  <c r="IC47" i="4"/>
  <c r="ID47" i="4"/>
  <c r="IE47" i="4"/>
  <c r="IF47" i="4"/>
  <c r="IG47" i="4"/>
  <c r="IH47" i="4"/>
  <c r="II47" i="4"/>
  <c r="IJ47" i="4"/>
  <c r="IK47" i="4"/>
  <c r="IL47" i="4"/>
  <c r="IM47" i="4"/>
  <c r="IN47" i="4"/>
  <c r="IO47" i="4"/>
  <c r="IP47" i="4"/>
  <c r="IQ47" i="4"/>
  <c r="IR47" i="4"/>
  <c r="IS47" i="4"/>
  <c r="IT47" i="4"/>
  <c r="IU47" i="4"/>
  <c r="IV47" i="4"/>
  <c r="IW47" i="4"/>
  <c r="IX47" i="4"/>
  <c r="IY47" i="4"/>
  <c r="IZ47" i="4"/>
  <c r="JA47" i="4"/>
  <c r="JB47" i="4"/>
  <c r="JC47" i="4"/>
  <c r="JD47" i="4"/>
  <c r="JE47" i="4"/>
  <c r="JF47" i="4"/>
  <c r="JG47" i="4"/>
  <c r="JH47" i="4"/>
  <c r="JI47" i="4"/>
  <c r="JJ47" i="4"/>
  <c r="JK47" i="4"/>
  <c r="JL47" i="4"/>
  <c r="JM47" i="4"/>
  <c r="JN47" i="4"/>
  <c r="JO47" i="4"/>
  <c r="JP47" i="4"/>
  <c r="JQ47" i="4"/>
  <c r="JR47" i="4"/>
  <c r="JS47" i="4"/>
  <c r="JT47" i="4"/>
  <c r="JU47" i="4"/>
  <c r="JV47" i="4"/>
  <c r="JW47" i="4"/>
  <c r="JX47" i="4"/>
  <c r="JY47" i="4"/>
  <c r="JZ47" i="4"/>
  <c r="KA47" i="4"/>
  <c r="KB47" i="4"/>
  <c r="KC47" i="4"/>
  <c r="KD47" i="4"/>
  <c r="KE47" i="4"/>
  <c r="KF47" i="4"/>
  <c r="KG47" i="4"/>
  <c r="KH47" i="4"/>
  <c r="KI47" i="4"/>
  <c r="KJ47" i="4"/>
  <c r="KK47" i="4"/>
  <c r="KL47" i="4"/>
  <c r="KM47" i="4"/>
  <c r="KN47" i="4"/>
  <c r="KO47" i="4"/>
  <c r="KP47" i="4"/>
  <c r="KQ47" i="4"/>
  <c r="KR47" i="4"/>
  <c r="KS47" i="4"/>
  <c r="KT47" i="4"/>
  <c r="KU47" i="4"/>
  <c r="KV47" i="4"/>
  <c r="KW47" i="4"/>
  <c r="KX47" i="4"/>
  <c r="A48" i="4"/>
  <c r="B48" i="4"/>
  <c r="C48" i="4"/>
  <c r="D48" i="4"/>
  <c r="E48" i="4"/>
  <c r="F48" i="4" a="1"/>
  <c r="F48" i="4"/>
  <c r="G48" i="4" a="1"/>
  <c r="G48" i="4"/>
  <c r="H48" i="4" a="1"/>
  <c r="H48" i="4" s="1"/>
  <c r="I48" i="4" a="1"/>
  <c r="I48" i="4"/>
  <c r="J48" i="4" a="1"/>
  <c r="J48" i="4"/>
  <c r="K48" i="4" a="1"/>
  <c r="K48" i="4" s="1"/>
  <c r="L48" i="4" a="1"/>
  <c r="L48" i="4" s="1"/>
  <c r="M48" i="4" a="1"/>
  <c r="M48" i="4" s="1"/>
  <c r="N48" i="4" a="1"/>
  <c r="N48" i="4"/>
  <c r="O48" i="4" a="1"/>
  <c r="O48" i="4" s="1"/>
  <c r="P48" i="4" a="1"/>
  <c r="P48" i="4" s="1"/>
  <c r="Q48" i="4" a="1"/>
  <c r="Q48" i="4" s="1"/>
  <c r="R48" i="4" a="1"/>
  <c r="R48" i="4"/>
  <c r="S48" i="4" a="1"/>
  <c r="S48" i="4"/>
  <c r="T48" i="4" a="1"/>
  <c r="T48" i="4" s="1"/>
  <c r="U48" i="4" a="1"/>
  <c r="U48" i="4" s="1"/>
  <c r="V48" i="4" a="1"/>
  <c r="V48" i="4"/>
  <c r="W48" i="4" a="1"/>
  <c r="W48" i="4" s="1"/>
  <c r="X48" i="4" a="1"/>
  <c r="X48" i="4" s="1"/>
  <c r="Y48" i="4" a="1"/>
  <c r="Y48" i="4" s="1"/>
  <c r="Z48" i="4" a="1"/>
  <c r="Z48" i="4"/>
  <c r="AA48" i="4" a="1"/>
  <c r="AA48" i="4" s="1"/>
  <c r="AB48" i="4" a="1"/>
  <c r="AB48" i="4" s="1"/>
  <c r="AC48" i="4"/>
  <c r="AD48" i="4"/>
  <c r="AE48" i="4"/>
  <c r="AF48" i="4"/>
  <c r="AG48" i="4"/>
  <c r="AH48" i="4"/>
  <c r="AI48" i="4"/>
  <c r="AJ48" i="4"/>
  <c r="AK48" i="4"/>
  <c r="AL48" i="4"/>
  <c r="AM48" i="4"/>
  <c r="AN48" i="4"/>
  <c r="AO48" i="4"/>
  <c r="AP48" i="4"/>
  <c r="AQ48" i="4"/>
  <c r="AR48" i="4"/>
  <c r="AS48" i="4"/>
  <c r="AT48" i="4"/>
  <c r="AU48" i="4"/>
  <c r="AV48" i="4"/>
  <c r="AW48" i="4"/>
  <c r="AX48" i="4"/>
  <c r="AY48" i="4"/>
  <c r="AZ48" i="4"/>
  <c r="BA48" i="4"/>
  <c r="BB48" i="4"/>
  <c r="BC48" i="4"/>
  <c r="BD48" i="4"/>
  <c r="BE48" i="4"/>
  <c r="BF48" i="4"/>
  <c r="BG48" i="4"/>
  <c r="BH48" i="4"/>
  <c r="BI48" i="4"/>
  <c r="BJ48" i="4"/>
  <c r="BK48" i="4"/>
  <c r="BL48" i="4"/>
  <c r="BM48" i="4"/>
  <c r="BN48" i="4"/>
  <c r="BO48" i="4"/>
  <c r="BP48" i="4"/>
  <c r="BQ48" i="4"/>
  <c r="BR48" i="4"/>
  <c r="BS48" i="4"/>
  <c r="BT48" i="4"/>
  <c r="BU48" i="4"/>
  <c r="BV48" i="4"/>
  <c r="BW48" i="4"/>
  <c r="BX48" i="4"/>
  <c r="BY48" i="4"/>
  <c r="BZ48" i="4"/>
  <c r="CA48" i="4"/>
  <c r="CB48" i="4"/>
  <c r="CC48" i="4"/>
  <c r="CD48" i="4"/>
  <c r="CE48" i="4"/>
  <c r="CF48" i="4"/>
  <c r="CG48" i="4"/>
  <c r="CH48" i="4"/>
  <c r="CI48" i="4"/>
  <c r="CJ48" i="4"/>
  <c r="CK48" i="4"/>
  <c r="CL48" i="4"/>
  <c r="CM48" i="4"/>
  <c r="CN48" i="4"/>
  <c r="CO48" i="4"/>
  <c r="CP48" i="4"/>
  <c r="CQ48" i="4"/>
  <c r="CR48" i="4"/>
  <c r="CS48" i="4"/>
  <c r="CT48" i="4"/>
  <c r="CU48" i="4"/>
  <c r="CV48" i="4"/>
  <c r="CW48" i="4"/>
  <c r="CX48" i="4"/>
  <c r="CY48" i="4"/>
  <c r="CZ48" i="4"/>
  <c r="DA48" i="4"/>
  <c r="DB48" i="4"/>
  <c r="DC48" i="4"/>
  <c r="DD48" i="4"/>
  <c r="DE48" i="4"/>
  <c r="DF48" i="4"/>
  <c r="DG48" i="4"/>
  <c r="DH48" i="4"/>
  <c r="DI48" i="4"/>
  <c r="DJ48" i="4"/>
  <c r="DK48" i="4"/>
  <c r="DL48" i="4"/>
  <c r="DM48" i="4"/>
  <c r="DN48" i="4"/>
  <c r="DO48" i="4"/>
  <c r="DP48" i="4"/>
  <c r="DQ48" i="4"/>
  <c r="DR48" i="4"/>
  <c r="DS48" i="4"/>
  <c r="DT48" i="4"/>
  <c r="DU48" i="4"/>
  <c r="DV48" i="4"/>
  <c r="DW48" i="4"/>
  <c r="DX48" i="4"/>
  <c r="DY48" i="4"/>
  <c r="DZ48" i="4"/>
  <c r="EA48" i="4"/>
  <c r="EB48" i="4"/>
  <c r="EC48" i="4"/>
  <c r="ED48" i="4"/>
  <c r="EE48" i="4"/>
  <c r="EF48" i="4"/>
  <c r="EG48" i="4"/>
  <c r="EH48" i="4"/>
  <c r="EI48" i="4"/>
  <c r="EJ48" i="4"/>
  <c r="EK48" i="4"/>
  <c r="EL48" i="4"/>
  <c r="EM48" i="4"/>
  <c r="EN48" i="4"/>
  <c r="EO48" i="4"/>
  <c r="EP48" i="4"/>
  <c r="EQ48" i="4"/>
  <c r="ER48" i="4"/>
  <c r="ES48" i="4"/>
  <c r="ET48" i="4"/>
  <c r="EU48" i="4"/>
  <c r="EV48" i="4"/>
  <c r="EW48" i="4"/>
  <c r="EX48" i="4"/>
  <c r="EY48" i="4"/>
  <c r="EZ48" i="4"/>
  <c r="FA48" i="4"/>
  <c r="FB48" i="4"/>
  <c r="FC48" i="4"/>
  <c r="FD48" i="4"/>
  <c r="FE48" i="4"/>
  <c r="FF48" i="4"/>
  <c r="FG48" i="4"/>
  <c r="FH48" i="4"/>
  <c r="FI48" i="4"/>
  <c r="FJ48" i="4"/>
  <c r="FK48" i="4"/>
  <c r="FL48" i="4"/>
  <c r="FM48" i="4"/>
  <c r="FN48" i="4"/>
  <c r="FO48" i="4"/>
  <c r="FP48" i="4"/>
  <c r="FQ48" i="4"/>
  <c r="FR48" i="4"/>
  <c r="FS48" i="4"/>
  <c r="FT48" i="4"/>
  <c r="FU48" i="4"/>
  <c r="FV48" i="4"/>
  <c r="FW48" i="4"/>
  <c r="FX48" i="4"/>
  <c r="FY48" i="4"/>
  <c r="FZ48" i="4"/>
  <c r="GA48" i="4"/>
  <c r="GB48" i="4"/>
  <c r="GC48" i="4"/>
  <c r="GD48" i="4"/>
  <c r="GE48" i="4"/>
  <c r="GF48" i="4"/>
  <c r="GG48" i="4"/>
  <c r="GH48" i="4"/>
  <c r="GI48" i="4"/>
  <c r="GJ48" i="4"/>
  <c r="GK48" i="4"/>
  <c r="GL48" i="4"/>
  <c r="GM48" i="4"/>
  <c r="GN48" i="4"/>
  <c r="GO48" i="4"/>
  <c r="GP48" i="4"/>
  <c r="GQ48" i="4"/>
  <c r="GR48" i="4"/>
  <c r="GS48" i="4"/>
  <c r="GT48" i="4"/>
  <c r="GU48" i="4"/>
  <c r="GV48" i="4"/>
  <c r="GW48" i="4"/>
  <c r="GX48" i="4"/>
  <c r="GY48" i="4"/>
  <c r="GZ48" i="4"/>
  <c r="HA48" i="4"/>
  <c r="HB48" i="4"/>
  <c r="HC48" i="4"/>
  <c r="HD48" i="4"/>
  <c r="HE48" i="4"/>
  <c r="HF48" i="4"/>
  <c r="HG48" i="4"/>
  <c r="HH48" i="4"/>
  <c r="HI48" i="4"/>
  <c r="HJ48" i="4"/>
  <c r="HK48" i="4"/>
  <c r="HL48" i="4"/>
  <c r="HM48" i="4"/>
  <c r="HN48" i="4"/>
  <c r="HO48" i="4"/>
  <c r="HP48" i="4"/>
  <c r="HQ48" i="4"/>
  <c r="HR48" i="4"/>
  <c r="HS48" i="4"/>
  <c r="HT48" i="4"/>
  <c r="HU48" i="4"/>
  <c r="HV48" i="4"/>
  <c r="HW48" i="4"/>
  <c r="HX48" i="4"/>
  <c r="HY48" i="4"/>
  <c r="HZ48" i="4"/>
  <c r="IA48" i="4"/>
  <c r="IB48" i="4"/>
  <c r="IC48" i="4"/>
  <c r="ID48" i="4"/>
  <c r="IE48" i="4"/>
  <c r="IF48" i="4"/>
  <c r="IG48" i="4"/>
  <c r="IH48" i="4"/>
  <c r="II48" i="4"/>
  <c r="IJ48" i="4"/>
  <c r="IK48" i="4"/>
  <c r="IL48" i="4"/>
  <c r="IM48" i="4"/>
  <c r="IN48" i="4"/>
  <c r="IO48" i="4"/>
  <c r="IP48" i="4"/>
  <c r="IQ48" i="4"/>
  <c r="IR48" i="4"/>
  <c r="IS48" i="4"/>
  <c r="IT48" i="4"/>
  <c r="IU48" i="4"/>
  <c r="IV48" i="4"/>
  <c r="IW48" i="4"/>
  <c r="IX48" i="4"/>
  <c r="IY48" i="4"/>
  <c r="IZ48" i="4"/>
  <c r="JA48" i="4"/>
  <c r="JB48" i="4"/>
  <c r="JC48" i="4"/>
  <c r="JD48" i="4"/>
  <c r="JE48" i="4"/>
  <c r="JF48" i="4"/>
  <c r="JG48" i="4"/>
  <c r="JH48" i="4"/>
  <c r="JI48" i="4"/>
  <c r="JJ48" i="4"/>
  <c r="JK48" i="4"/>
  <c r="JL48" i="4"/>
  <c r="JM48" i="4"/>
  <c r="JN48" i="4"/>
  <c r="JO48" i="4"/>
  <c r="JP48" i="4"/>
  <c r="JQ48" i="4"/>
  <c r="JR48" i="4"/>
  <c r="JS48" i="4"/>
  <c r="JT48" i="4"/>
  <c r="JU48" i="4"/>
  <c r="JV48" i="4"/>
  <c r="JW48" i="4"/>
  <c r="JX48" i="4"/>
  <c r="JY48" i="4"/>
  <c r="JZ48" i="4"/>
  <c r="KA48" i="4"/>
  <c r="KB48" i="4"/>
  <c r="KC48" i="4"/>
  <c r="KD48" i="4"/>
  <c r="KE48" i="4"/>
  <c r="KF48" i="4"/>
  <c r="KG48" i="4"/>
  <c r="KH48" i="4"/>
  <c r="KI48" i="4"/>
  <c r="KJ48" i="4"/>
  <c r="KK48" i="4"/>
  <c r="KL48" i="4"/>
  <c r="KM48" i="4"/>
  <c r="KN48" i="4"/>
  <c r="KO48" i="4"/>
  <c r="KP48" i="4"/>
  <c r="KQ48" i="4"/>
  <c r="KR48" i="4"/>
  <c r="KS48" i="4"/>
  <c r="KT48" i="4"/>
  <c r="KU48" i="4"/>
  <c r="KV48" i="4"/>
  <c r="KW48" i="4"/>
  <c r="KX48" i="4"/>
  <c r="A49" i="4"/>
  <c r="B49" i="4"/>
  <c r="C49" i="4"/>
  <c r="D49" i="4"/>
  <c r="E49" i="4"/>
  <c r="F49" i="4" a="1"/>
  <c r="F49" i="4" s="1"/>
  <c r="G49" i="4" a="1"/>
  <c r="G49" i="4"/>
  <c r="H49" i="4" a="1"/>
  <c r="H49" i="4" s="1"/>
  <c r="I49" i="4" a="1"/>
  <c r="I49" i="4"/>
  <c r="J49" i="4" a="1"/>
  <c r="J49" i="4" s="1"/>
  <c r="K49" i="4" a="1"/>
  <c r="K49" i="4"/>
  <c r="L49" i="4" a="1"/>
  <c r="L49" i="4"/>
  <c r="M49" i="4" a="1"/>
  <c r="M49" i="4" s="1"/>
  <c r="N49" i="4" a="1"/>
  <c r="N49" i="4" s="1"/>
  <c r="O49" i="4" a="1"/>
  <c r="O49" i="4"/>
  <c r="P49" i="4" a="1"/>
  <c r="P49" i="4" s="1"/>
  <c r="Q49" i="4" a="1"/>
  <c r="Q49" i="4" s="1"/>
  <c r="R49" i="4" a="1"/>
  <c r="R49" i="4" s="1"/>
  <c r="S49" i="4" a="1"/>
  <c r="S49" i="4"/>
  <c r="T49" i="4" a="1"/>
  <c r="T49" i="4" s="1"/>
  <c r="U49" i="4" a="1"/>
  <c r="U49" i="4"/>
  <c r="V49" i="4" a="1"/>
  <c r="V49" i="4" s="1"/>
  <c r="W49" i="4" a="1"/>
  <c r="W49" i="4"/>
  <c r="X49" i="4" a="1"/>
  <c r="X49" i="4"/>
  <c r="Y49" i="4" a="1"/>
  <c r="Y49" i="4" s="1"/>
  <c r="Z49" i="4" a="1"/>
  <c r="Z49" i="4" s="1"/>
  <c r="AA49" i="4" a="1"/>
  <c r="AA49" i="4"/>
  <c r="AB49" i="4" a="1"/>
  <c r="AB49" i="4" s="1"/>
  <c r="AC49" i="4"/>
  <c r="AD49" i="4"/>
  <c r="AE49" i="4"/>
  <c r="AF49" i="4"/>
  <c r="AG49" i="4"/>
  <c r="AH49" i="4"/>
  <c r="AI49" i="4"/>
  <c r="AJ49" i="4"/>
  <c r="AK49" i="4"/>
  <c r="AL49" i="4"/>
  <c r="AM49" i="4"/>
  <c r="AN49" i="4"/>
  <c r="AO49" i="4"/>
  <c r="AP49" i="4"/>
  <c r="AQ49" i="4"/>
  <c r="AR49" i="4"/>
  <c r="AS49" i="4"/>
  <c r="AT49" i="4"/>
  <c r="AU49" i="4"/>
  <c r="AV49" i="4"/>
  <c r="AW49" i="4"/>
  <c r="AX49" i="4"/>
  <c r="AY49" i="4"/>
  <c r="AZ49" i="4"/>
  <c r="BA49" i="4"/>
  <c r="BB49" i="4"/>
  <c r="BC49" i="4"/>
  <c r="BD49" i="4"/>
  <c r="BE49" i="4"/>
  <c r="BF49" i="4"/>
  <c r="BG49" i="4"/>
  <c r="BH49" i="4"/>
  <c r="BI49" i="4"/>
  <c r="BJ49" i="4"/>
  <c r="BK49" i="4"/>
  <c r="BL49" i="4"/>
  <c r="BM49" i="4"/>
  <c r="BN49" i="4"/>
  <c r="BO49" i="4"/>
  <c r="BP49" i="4"/>
  <c r="BQ49" i="4"/>
  <c r="BR49" i="4"/>
  <c r="BS49" i="4"/>
  <c r="BT49" i="4"/>
  <c r="BU49" i="4"/>
  <c r="BV49" i="4"/>
  <c r="BW49" i="4"/>
  <c r="BX49" i="4"/>
  <c r="BY49" i="4"/>
  <c r="BZ49" i="4"/>
  <c r="CA49" i="4"/>
  <c r="CB49" i="4"/>
  <c r="CC49" i="4"/>
  <c r="CD49" i="4"/>
  <c r="CE49" i="4"/>
  <c r="CF49" i="4"/>
  <c r="CG49" i="4"/>
  <c r="CH49" i="4"/>
  <c r="CI49" i="4"/>
  <c r="CJ49" i="4"/>
  <c r="CK49" i="4"/>
  <c r="CL49" i="4"/>
  <c r="CM49" i="4"/>
  <c r="CN49" i="4"/>
  <c r="CO49" i="4"/>
  <c r="CP49" i="4"/>
  <c r="CQ49" i="4"/>
  <c r="CR49" i="4"/>
  <c r="CS49" i="4"/>
  <c r="CT49" i="4"/>
  <c r="CU49" i="4"/>
  <c r="CV49" i="4"/>
  <c r="CW49" i="4"/>
  <c r="CX49" i="4"/>
  <c r="CY49" i="4"/>
  <c r="CZ49" i="4"/>
  <c r="DA49" i="4"/>
  <c r="DB49" i="4"/>
  <c r="DC49" i="4"/>
  <c r="DD49" i="4"/>
  <c r="DE49" i="4"/>
  <c r="DF49" i="4"/>
  <c r="DG49" i="4"/>
  <c r="DH49" i="4"/>
  <c r="DI49" i="4"/>
  <c r="DJ49" i="4"/>
  <c r="DK49" i="4"/>
  <c r="DL49" i="4"/>
  <c r="DM49" i="4"/>
  <c r="DN49" i="4"/>
  <c r="DO49" i="4"/>
  <c r="DP49" i="4"/>
  <c r="DQ49" i="4"/>
  <c r="DR49" i="4"/>
  <c r="DS49" i="4"/>
  <c r="DT49" i="4"/>
  <c r="DU49" i="4"/>
  <c r="DV49" i="4"/>
  <c r="DW49" i="4"/>
  <c r="DX49" i="4"/>
  <c r="DY49" i="4"/>
  <c r="DZ49" i="4"/>
  <c r="EA49" i="4"/>
  <c r="EB49" i="4"/>
  <c r="EC49" i="4"/>
  <c r="ED49" i="4"/>
  <c r="EE49" i="4"/>
  <c r="EF49" i="4"/>
  <c r="EG49" i="4"/>
  <c r="EH49" i="4"/>
  <c r="EI49" i="4"/>
  <c r="EJ49" i="4"/>
  <c r="EK49" i="4"/>
  <c r="EL49" i="4"/>
  <c r="EM49" i="4"/>
  <c r="EN49" i="4"/>
  <c r="EO49" i="4"/>
  <c r="EP49" i="4"/>
  <c r="EQ49" i="4"/>
  <c r="ER49" i="4"/>
  <c r="ES49" i="4"/>
  <c r="ET49" i="4"/>
  <c r="EU49" i="4"/>
  <c r="EV49" i="4"/>
  <c r="EW49" i="4"/>
  <c r="EX49" i="4"/>
  <c r="EY49" i="4"/>
  <c r="EZ49" i="4"/>
  <c r="FA49" i="4"/>
  <c r="FB49" i="4"/>
  <c r="FC49" i="4"/>
  <c r="FD49" i="4"/>
  <c r="FE49" i="4"/>
  <c r="FF49" i="4"/>
  <c r="FG49" i="4"/>
  <c r="FH49" i="4"/>
  <c r="FI49" i="4"/>
  <c r="FJ49" i="4"/>
  <c r="FK49" i="4"/>
  <c r="FL49" i="4"/>
  <c r="FM49" i="4"/>
  <c r="FN49" i="4"/>
  <c r="FO49" i="4"/>
  <c r="FP49" i="4"/>
  <c r="FQ49" i="4"/>
  <c r="FR49" i="4"/>
  <c r="FS49" i="4"/>
  <c r="FT49" i="4"/>
  <c r="FU49" i="4"/>
  <c r="FV49" i="4"/>
  <c r="FW49" i="4"/>
  <c r="FX49" i="4"/>
  <c r="FY49" i="4"/>
  <c r="FZ49" i="4"/>
  <c r="GA49" i="4"/>
  <c r="GB49" i="4"/>
  <c r="GC49" i="4"/>
  <c r="GD49" i="4"/>
  <c r="GE49" i="4"/>
  <c r="GF49" i="4"/>
  <c r="GG49" i="4"/>
  <c r="GH49" i="4"/>
  <c r="GI49" i="4"/>
  <c r="GJ49" i="4"/>
  <c r="GK49" i="4"/>
  <c r="GL49" i="4"/>
  <c r="GM49" i="4"/>
  <c r="GN49" i="4"/>
  <c r="GO49" i="4"/>
  <c r="GP49" i="4"/>
  <c r="GQ49" i="4"/>
  <c r="GR49" i="4"/>
  <c r="GS49" i="4"/>
  <c r="GT49" i="4"/>
  <c r="GU49" i="4"/>
  <c r="GV49" i="4"/>
  <c r="GW49" i="4"/>
  <c r="GX49" i="4"/>
  <c r="GY49" i="4"/>
  <c r="GZ49" i="4"/>
  <c r="HA49" i="4"/>
  <c r="HB49" i="4"/>
  <c r="HC49" i="4"/>
  <c r="HD49" i="4"/>
  <c r="HE49" i="4"/>
  <c r="HF49" i="4"/>
  <c r="HG49" i="4"/>
  <c r="HH49" i="4"/>
  <c r="HI49" i="4"/>
  <c r="HJ49" i="4"/>
  <c r="HK49" i="4"/>
  <c r="HL49" i="4"/>
  <c r="HM49" i="4"/>
  <c r="HN49" i="4"/>
  <c r="HO49" i="4"/>
  <c r="HP49" i="4"/>
  <c r="HQ49" i="4"/>
  <c r="HR49" i="4"/>
  <c r="HS49" i="4"/>
  <c r="HT49" i="4"/>
  <c r="HU49" i="4"/>
  <c r="HV49" i="4"/>
  <c r="HW49" i="4"/>
  <c r="HX49" i="4"/>
  <c r="HY49" i="4"/>
  <c r="HZ49" i="4"/>
  <c r="IA49" i="4"/>
  <c r="IB49" i="4"/>
  <c r="IC49" i="4"/>
  <c r="ID49" i="4"/>
  <c r="IE49" i="4"/>
  <c r="IF49" i="4"/>
  <c r="IG49" i="4"/>
  <c r="IH49" i="4"/>
  <c r="II49" i="4"/>
  <c r="IJ49" i="4"/>
  <c r="IK49" i="4"/>
  <c r="IL49" i="4"/>
  <c r="IM49" i="4"/>
  <c r="IN49" i="4"/>
  <c r="IO49" i="4"/>
  <c r="IP49" i="4"/>
  <c r="IQ49" i="4"/>
  <c r="IR49" i="4"/>
  <c r="IS49" i="4"/>
  <c r="IT49" i="4"/>
  <c r="IU49" i="4"/>
  <c r="IV49" i="4"/>
  <c r="IW49" i="4"/>
  <c r="IX49" i="4"/>
  <c r="IY49" i="4"/>
  <c r="IZ49" i="4"/>
  <c r="JA49" i="4"/>
  <c r="JB49" i="4"/>
  <c r="JC49" i="4"/>
  <c r="JD49" i="4"/>
  <c r="JE49" i="4"/>
  <c r="JF49" i="4"/>
  <c r="JG49" i="4"/>
  <c r="JH49" i="4"/>
  <c r="JI49" i="4"/>
  <c r="JJ49" i="4"/>
  <c r="JK49" i="4"/>
  <c r="JL49" i="4"/>
  <c r="JM49" i="4"/>
  <c r="JN49" i="4"/>
  <c r="JO49" i="4"/>
  <c r="JP49" i="4"/>
  <c r="JQ49" i="4"/>
  <c r="JR49" i="4"/>
  <c r="JS49" i="4"/>
  <c r="JT49" i="4"/>
  <c r="JU49" i="4"/>
  <c r="JV49" i="4"/>
  <c r="JW49" i="4"/>
  <c r="JX49" i="4"/>
  <c r="JY49" i="4"/>
  <c r="JZ49" i="4"/>
  <c r="KA49" i="4"/>
  <c r="KB49" i="4"/>
  <c r="KC49" i="4"/>
  <c r="KD49" i="4"/>
  <c r="KE49" i="4"/>
  <c r="KF49" i="4"/>
  <c r="KG49" i="4"/>
  <c r="KH49" i="4"/>
  <c r="KI49" i="4"/>
  <c r="KJ49" i="4"/>
  <c r="KK49" i="4"/>
  <c r="KL49" i="4"/>
  <c r="KM49" i="4"/>
  <c r="KN49" i="4"/>
  <c r="KO49" i="4"/>
  <c r="KP49" i="4"/>
  <c r="KQ49" i="4"/>
  <c r="KR49" i="4"/>
  <c r="KS49" i="4"/>
  <c r="KT49" i="4"/>
  <c r="KU49" i="4"/>
  <c r="KV49" i="4"/>
  <c r="KW49" i="4"/>
  <c r="KX49" i="4"/>
  <c r="A50" i="4"/>
  <c r="B50" i="4"/>
  <c r="C50" i="4"/>
  <c r="D50" i="4"/>
  <c r="E50" i="4"/>
  <c r="F50" i="4" a="1"/>
  <c r="F50" i="4"/>
  <c r="G50" i="4" a="1"/>
  <c r="G50" i="4" s="1"/>
  <c r="H50" i="4" a="1"/>
  <c r="H50" i="4"/>
  <c r="I50" i="4" a="1"/>
  <c r="I50" i="4"/>
  <c r="J50" i="4" a="1"/>
  <c r="J50" i="4" s="1"/>
  <c r="K50" i="4" a="1"/>
  <c r="K50" i="4" s="1"/>
  <c r="L50" i="4" a="1"/>
  <c r="L50" i="4"/>
  <c r="M50" i="4" a="1"/>
  <c r="M50" i="4"/>
  <c r="N50" i="4" a="1"/>
  <c r="N50" i="4"/>
  <c r="O50" i="4" a="1"/>
  <c r="O50" i="4" s="1"/>
  <c r="P50" i="4" a="1"/>
  <c r="P50" i="4" s="1"/>
  <c r="Q50" i="4" a="1"/>
  <c r="Q50" i="4"/>
  <c r="R50" i="4" a="1"/>
  <c r="R50" i="4" s="1"/>
  <c r="S50" i="4" a="1"/>
  <c r="S50" i="4" s="1"/>
  <c r="T50" i="4" a="1"/>
  <c r="T50" i="4" s="1"/>
  <c r="U50" i="4" a="1"/>
  <c r="U50" i="4"/>
  <c r="V50" i="4" a="1"/>
  <c r="V50" i="4" s="1"/>
  <c r="W50" i="4" a="1"/>
  <c r="W50" i="4" s="1"/>
  <c r="X50" i="4" a="1"/>
  <c r="X50" i="4" s="1"/>
  <c r="Y50" i="4" a="1"/>
  <c r="Y50" i="4"/>
  <c r="Z50" i="4" a="1"/>
  <c r="Z50" i="4"/>
  <c r="AA50" i="4" a="1"/>
  <c r="AA50" i="4" s="1"/>
  <c r="AB50" i="4" a="1"/>
  <c r="AB50" i="4" s="1"/>
  <c r="AC50" i="4"/>
  <c r="AD50" i="4"/>
  <c r="AE50" i="4"/>
  <c r="AF50" i="4"/>
  <c r="AG50" i="4"/>
  <c r="AH50" i="4"/>
  <c r="AI50" i="4"/>
  <c r="AJ50" i="4"/>
  <c r="AK50" i="4"/>
  <c r="AL50" i="4"/>
  <c r="AM50" i="4"/>
  <c r="AN50" i="4"/>
  <c r="AO50" i="4"/>
  <c r="AP50" i="4"/>
  <c r="AQ50" i="4"/>
  <c r="AR50" i="4"/>
  <c r="AS50" i="4"/>
  <c r="AT50" i="4"/>
  <c r="AU50" i="4"/>
  <c r="AV50" i="4"/>
  <c r="AW50" i="4"/>
  <c r="AX50" i="4"/>
  <c r="AY50" i="4"/>
  <c r="AZ50" i="4"/>
  <c r="BA50" i="4"/>
  <c r="BB50" i="4"/>
  <c r="BC50" i="4"/>
  <c r="BD50" i="4"/>
  <c r="BE50" i="4"/>
  <c r="BF50" i="4"/>
  <c r="BG50" i="4"/>
  <c r="BH50" i="4"/>
  <c r="BI50" i="4"/>
  <c r="BJ50" i="4"/>
  <c r="BK50" i="4"/>
  <c r="BL50" i="4"/>
  <c r="BM50" i="4"/>
  <c r="BN50" i="4"/>
  <c r="BO50" i="4"/>
  <c r="BP50" i="4"/>
  <c r="BQ50" i="4"/>
  <c r="BR50" i="4"/>
  <c r="BS50" i="4"/>
  <c r="BT50" i="4"/>
  <c r="BU50" i="4"/>
  <c r="BV50" i="4"/>
  <c r="BW50" i="4"/>
  <c r="BX50" i="4"/>
  <c r="BY50" i="4"/>
  <c r="BZ50" i="4"/>
  <c r="CA50" i="4"/>
  <c r="CB50" i="4"/>
  <c r="CC50" i="4"/>
  <c r="CD50" i="4"/>
  <c r="CE50" i="4"/>
  <c r="CF50" i="4"/>
  <c r="CG50" i="4"/>
  <c r="CH50" i="4"/>
  <c r="CI50" i="4"/>
  <c r="CJ50" i="4"/>
  <c r="CK50" i="4"/>
  <c r="CL50" i="4"/>
  <c r="CM50" i="4"/>
  <c r="CN50" i="4"/>
  <c r="CO50" i="4"/>
  <c r="CP50" i="4"/>
  <c r="CQ50" i="4"/>
  <c r="CR50" i="4"/>
  <c r="CS50" i="4"/>
  <c r="CT50" i="4"/>
  <c r="CU50" i="4"/>
  <c r="CV50" i="4"/>
  <c r="CW50" i="4"/>
  <c r="CX50" i="4"/>
  <c r="CY50" i="4"/>
  <c r="CZ50" i="4"/>
  <c r="DA50" i="4"/>
  <c r="DB50" i="4"/>
  <c r="DC50" i="4"/>
  <c r="DD50" i="4"/>
  <c r="DE50" i="4"/>
  <c r="DF50" i="4"/>
  <c r="DG50" i="4"/>
  <c r="DH50" i="4"/>
  <c r="DI50" i="4"/>
  <c r="DJ50" i="4"/>
  <c r="DK50" i="4"/>
  <c r="DL50" i="4"/>
  <c r="DM50" i="4"/>
  <c r="DN50" i="4"/>
  <c r="DO50" i="4"/>
  <c r="DP50" i="4"/>
  <c r="DQ50" i="4"/>
  <c r="DR50" i="4"/>
  <c r="DS50" i="4"/>
  <c r="DT50" i="4"/>
  <c r="DU50" i="4"/>
  <c r="DV50" i="4"/>
  <c r="DW50" i="4"/>
  <c r="DX50" i="4"/>
  <c r="DY50" i="4"/>
  <c r="DZ50" i="4"/>
  <c r="EA50" i="4"/>
  <c r="EB50" i="4"/>
  <c r="EC50" i="4"/>
  <c r="ED50" i="4"/>
  <c r="EE50" i="4"/>
  <c r="EF50" i="4"/>
  <c r="EG50" i="4"/>
  <c r="EH50" i="4"/>
  <c r="EI50" i="4"/>
  <c r="EJ50" i="4"/>
  <c r="EK50" i="4"/>
  <c r="EL50" i="4"/>
  <c r="EM50" i="4"/>
  <c r="EN50" i="4"/>
  <c r="EO50" i="4"/>
  <c r="EP50" i="4"/>
  <c r="EQ50" i="4"/>
  <c r="ER50" i="4"/>
  <c r="ES50" i="4"/>
  <c r="ET50" i="4"/>
  <c r="EU50" i="4"/>
  <c r="EV50" i="4"/>
  <c r="EW50" i="4"/>
  <c r="EX50" i="4"/>
  <c r="EY50" i="4"/>
  <c r="EZ50" i="4"/>
  <c r="FA50" i="4"/>
  <c r="FB50" i="4"/>
  <c r="FC50" i="4"/>
  <c r="FD50" i="4"/>
  <c r="FE50" i="4"/>
  <c r="FF50" i="4"/>
  <c r="FG50" i="4"/>
  <c r="FH50" i="4"/>
  <c r="FI50" i="4"/>
  <c r="FJ50" i="4"/>
  <c r="FK50" i="4"/>
  <c r="FL50" i="4"/>
  <c r="FM50" i="4"/>
  <c r="FN50" i="4"/>
  <c r="FO50" i="4"/>
  <c r="FP50" i="4"/>
  <c r="FQ50" i="4"/>
  <c r="FR50" i="4"/>
  <c r="FS50" i="4"/>
  <c r="FT50" i="4"/>
  <c r="FU50" i="4"/>
  <c r="FV50" i="4"/>
  <c r="FW50" i="4"/>
  <c r="FX50" i="4"/>
  <c r="FY50" i="4"/>
  <c r="FZ50" i="4"/>
  <c r="GA50" i="4"/>
  <c r="GB50" i="4"/>
  <c r="GC50" i="4"/>
  <c r="GD50" i="4"/>
  <c r="GE50" i="4"/>
  <c r="GF50" i="4"/>
  <c r="GG50" i="4"/>
  <c r="GH50" i="4"/>
  <c r="GI50" i="4"/>
  <c r="GJ50" i="4"/>
  <c r="GK50" i="4"/>
  <c r="GL50" i="4"/>
  <c r="GM50" i="4"/>
  <c r="GN50" i="4"/>
  <c r="GO50" i="4"/>
  <c r="GP50" i="4"/>
  <c r="GQ50" i="4"/>
  <c r="GR50" i="4"/>
  <c r="GS50" i="4"/>
  <c r="GT50" i="4"/>
  <c r="GU50" i="4"/>
  <c r="GV50" i="4"/>
  <c r="GW50" i="4"/>
  <c r="GX50" i="4"/>
  <c r="GY50" i="4"/>
  <c r="GZ50" i="4"/>
  <c r="HA50" i="4"/>
  <c r="HB50" i="4"/>
  <c r="HC50" i="4"/>
  <c r="HD50" i="4"/>
  <c r="HE50" i="4"/>
  <c r="HF50" i="4"/>
  <c r="HG50" i="4"/>
  <c r="HH50" i="4"/>
  <c r="HI50" i="4"/>
  <c r="HJ50" i="4"/>
  <c r="HK50" i="4"/>
  <c r="HL50" i="4"/>
  <c r="HM50" i="4"/>
  <c r="HN50" i="4"/>
  <c r="HO50" i="4"/>
  <c r="HP50" i="4"/>
  <c r="HQ50" i="4"/>
  <c r="HR50" i="4"/>
  <c r="HS50" i="4"/>
  <c r="HT50" i="4"/>
  <c r="HU50" i="4"/>
  <c r="HV50" i="4"/>
  <c r="HW50" i="4"/>
  <c r="HX50" i="4"/>
  <c r="HY50" i="4"/>
  <c r="HZ50" i="4"/>
  <c r="IA50" i="4"/>
  <c r="IB50" i="4"/>
  <c r="IC50" i="4"/>
  <c r="ID50" i="4"/>
  <c r="IE50" i="4"/>
  <c r="IF50" i="4"/>
  <c r="IG50" i="4"/>
  <c r="IH50" i="4"/>
  <c r="II50" i="4"/>
  <c r="IJ50" i="4"/>
  <c r="IK50" i="4"/>
  <c r="IL50" i="4"/>
  <c r="IM50" i="4"/>
  <c r="IN50" i="4"/>
  <c r="IO50" i="4"/>
  <c r="IP50" i="4"/>
  <c r="IQ50" i="4"/>
  <c r="IR50" i="4"/>
  <c r="IS50" i="4"/>
  <c r="IT50" i="4"/>
  <c r="IU50" i="4"/>
  <c r="IV50" i="4"/>
  <c r="IW50" i="4"/>
  <c r="IX50" i="4"/>
  <c r="IY50" i="4"/>
  <c r="IZ50" i="4"/>
  <c r="JA50" i="4"/>
  <c r="JB50" i="4"/>
  <c r="JC50" i="4"/>
  <c r="JD50" i="4"/>
  <c r="JE50" i="4"/>
  <c r="JF50" i="4"/>
  <c r="JG50" i="4"/>
  <c r="JH50" i="4"/>
  <c r="JI50" i="4"/>
  <c r="JJ50" i="4"/>
  <c r="JK50" i="4"/>
  <c r="JL50" i="4"/>
  <c r="JM50" i="4"/>
  <c r="JN50" i="4"/>
  <c r="JO50" i="4"/>
  <c r="JP50" i="4"/>
  <c r="JQ50" i="4"/>
  <c r="JR50" i="4"/>
  <c r="JS50" i="4"/>
  <c r="JT50" i="4"/>
  <c r="JU50" i="4"/>
  <c r="JV50" i="4"/>
  <c r="JW50" i="4"/>
  <c r="JX50" i="4"/>
  <c r="JY50" i="4"/>
  <c r="JZ50" i="4"/>
  <c r="KA50" i="4"/>
  <c r="KB50" i="4"/>
  <c r="KC50" i="4"/>
  <c r="KD50" i="4"/>
  <c r="KE50" i="4"/>
  <c r="KF50" i="4"/>
  <c r="KG50" i="4"/>
  <c r="KH50" i="4"/>
  <c r="KI50" i="4"/>
  <c r="KJ50" i="4"/>
  <c r="KK50" i="4"/>
  <c r="KL50" i="4"/>
  <c r="KM50" i="4"/>
  <c r="KN50" i="4"/>
  <c r="KO50" i="4"/>
  <c r="KP50" i="4"/>
  <c r="KQ50" i="4"/>
  <c r="KR50" i="4"/>
  <c r="KS50" i="4"/>
  <c r="KT50" i="4"/>
  <c r="KU50" i="4"/>
  <c r="KV50" i="4"/>
  <c r="KW50" i="4"/>
  <c r="KX50" i="4"/>
  <c r="A51" i="4"/>
  <c r="B51" i="4"/>
  <c r="C51" i="4"/>
  <c r="D51" i="4"/>
  <c r="E51" i="4"/>
  <c r="F51" i="4" a="1"/>
  <c r="F51" i="4"/>
  <c r="G51" i="4" a="1"/>
  <c r="G51" i="4" s="1"/>
  <c r="H51" i="4" a="1"/>
  <c r="H51" i="4" s="1"/>
  <c r="I51" i="4" a="1"/>
  <c r="I51" i="4" s="1"/>
  <c r="J51" i="4" a="1"/>
  <c r="J51" i="4"/>
  <c r="K51" i="4" a="1"/>
  <c r="K51" i="4" s="1"/>
  <c r="L51" i="4" a="1"/>
  <c r="L51" i="4"/>
  <c r="M51" i="4" a="1"/>
  <c r="M51" i="4" s="1"/>
  <c r="N51" i="4" a="1"/>
  <c r="N51" i="4"/>
  <c r="O51" i="4" a="1"/>
  <c r="O51" i="4"/>
  <c r="P51" i="4" a="1"/>
  <c r="P51" i="4" s="1"/>
  <c r="Q51" i="4" a="1"/>
  <c r="Q51" i="4" s="1"/>
  <c r="R51" i="4" a="1"/>
  <c r="R51" i="4"/>
  <c r="S51" i="4" a="1"/>
  <c r="S51" i="4" s="1"/>
  <c r="T51" i="4" a="1"/>
  <c r="T51" i="4" s="1"/>
  <c r="U51" i="4" a="1"/>
  <c r="U51" i="4" s="1"/>
  <c r="V51" i="4" a="1"/>
  <c r="V51" i="4"/>
  <c r="W51" i="4" a="1"/>
  <c r="W51" i="4" s="1"/>
  <c r="X51" i="4" a="1"/>
  <c r="X51" i="4"/>
  <c r="Y51" i="4" a="1"/>
  <c r="Y51" i="4" s="1"/>
  <c r="Z51" i="4" a="1"/>
  <c r="Z51" i="4"/>
  <c r="AA51" i="4" a="1"/>
  <c r="AA51" i="4"/>
  <c r="AB51" i="4" a="1"/>
  <c r="AB51" i="4" s="1"/>
  <c r="AC51" i="4"/>
  <c r="AD51" i="4"/>
  <c r="AE51" i="4"/>
  <c r="AF51" i="4"/>
  <c r="AG51" i="4"/>
  <c r="AH51" i="4"/>
  <c r="AI51" i="4"/>
  <c r="AJ51" i="4"/>
  <c r="AK51" i="4"/>
  <c r="AL51" i="4"/>
  <c r="AM51" i="4"/>
  <c r="AN51" i="4"/>
  <c r="AO51" i="4"/>
  <c r="AP51" i="4"/>
  <c r="AQ51" i="4"/>
  <c r="AR51" i="4"/>
  <c r="AS51" i="4"/>
  <c r="AT51" i="4"/>
  <c r="AU51" i="4"/>
  <c r="AV51" i="4"/>
  <c r="AW51" i="4"/>
  <c r="AX51" i="4"/>
  <c r="AY51" i="4"/>
  <c r="AZ51" i="4"/>
  <c r="BA51" i="4"/>
  <c r="BB51" i="4"/>
  <c r="BC51" i="4"/>
  <c r="BD51" i="4"/>
  <c r="BE51" i="4"/>
  <c r="BF51" i="4"/>
  <c r="BG51" i="4"/>
  <c r="BH51" i="4"/>
  <c r="BI51" i="4"/>
  <c r="BJ51" i="4"/>
  <c r="BK51" i="4"/>
  <c r="BL51" i="4"/>
  <c r="BM51" i="4"/>
  <c r="BN51" i="4"/>
  <c r="BO51" i="4"/>
  <c r="BP51" i="4"/>
  <c r="BQ51" i="4"/>
  <c r="BR51" i="4"/>
  <c r="BS51" i="4"/>
  <c r="BT51" i="4"/>
  <c r="BU51" i="4"/>
  <c r="BV51" i="4"/>
  <c r="BW51" i="4"/>
  <c r="BX51" i="4"/>
  <c r="BY51" i="4"/>
  <c r="BZ51" i="4"/>
  <c r="CA51" i="4"/>
  <c r="CB51" i="4"/>
  <c r="CC51" i="4"/>
  <c r="CD51" i="4"/>
  <c r="CE51" i="4"/>
  <c r="CF51" i="4"/>
  <c r="CG51" i="4"/>
  <c r="CH51" i="4"/>
  <c r="CI51" i="4"/>
  <c r="CJ51" i="4"/>
  <c r="CK51" i="4"/>
  <c r="CL51" i="4"/>
  <c r="CM51" i="4"/>
  <c r="CN51" i="4"/>
  <c r="CO51" i="4"/>
  <c r="CP51" i="4"/>
  <c r="CQ51" i="4"/>
  <c r="CR51" i="4"/>
  <c r="CS51" i="4"/>
  <c r="CT51" i="4"/>
  <c r="CU51" i="4"/>
  <c r="CV51" i="4"/>
  <c r="CW51" i="4"/>
  <c r="CX51" i="4"/>
  <c r="CY51" i="4"/>
  <c r="CZ51" i="4"/>
  <c r="DA51" i="4"/>
  <c r="DB51" i="4"/>
  <c r="DC51" i="4"/>
  <c r="DD51" i="4"/>
  <c r="DE51" i="4"/>
  <c r="DF51" i="4"/>
  <c r="DG51" i="4"/>
  <c r="DH51" i="4"/>
  <c r="DI51" i="4"/>
  <c r="DJ51" i="4"/>
  <c r="DK51" i="4"/>
  <c r="DL51" i="4"/>
  <c r="DM51" i="4"/>
  <c r="DN51" i="4"/>
  <c r="DO51" i="4"/>
  <c r="DP51" i="4"/>
  <c r="DQ51" i="4"/>
  <c r="DR51" i="4"/>
  <c r="DS51" i="4"/>
  <c r="DT51" i="4"/>
  <c r="DU51" i="4"/>
  <c r="DV51" i="4"/>
  <c r="DW51" i="4"/>
  <c r="DX51" i="4"/>
  <c r="DY51" i="4"/>
  <c r="DZ51" i="4"/>
  <c r="EA51" i="4"/>
  <c r="EB51" i="4"/>
  <c r="EC51" i="4"/>
  <c r="ED51" i="4"/>
  <c r="EE51" i="4"/>
  <c r="EF51" i="4"/>
  <c r="EG51" i="4"/>
  <c r="EH51" i="4"/>
  <c r="EI51" i="4"/>
  <c r="EJ51" i="4"/>
  <c r="EK51" i="4"/>
  <c r="EL51" i="4"/>
  <c r="EM51" i="4"/>
  <c r="EN51" i="4"/>
  <c r="EO51" i="4"/>
  <c r="EP51" i="4"/>
  <c r="EQ51" i="4"/>
  <c r="ER51" i="4"/>
  <c r="ES51" i="4"/>
  <c r="ET51" i="4"/>
  <c r="EU51" i="4"/>
  <c r="EV51" i="4"/>
  <c r="EW51" i="4"/>
  <c r="EX51" i="4"/>
  <c r="EY51" i="4"/>
  <c r="EZ51" i="4"/>
  <c r="FA51" i="4"/>
  <c r="FB51" i="4"/>
  <c r="FC51" i="4"/>
  <c r="FD51" i="4"/>
  <c r="FE51" i="4"/>
  <c r="FF51" i="4"/>
  <c r="FG51" i="4"/>
  <c r="FH51" i="4"/>
  <c r="FI51" i="4"/>
  <c r="FJ51" i="4"/>
  <c r="FK51" i="4"/>
  <c r="FL51" i="4"/>
  <c r="FM51" i="4"/>
  <c r="FN51" i="4"/>
  <c r="FO51" i="4"/>
  <c r="FP51" i="4"/>
  <c r="FQ51" i="4"/>
  <c r="FR51" i="4"/>
  <c r="FS51" i="4"/>
  <c r="FT51" i="4"/>
  <c r="FU51" i="4"/>
  <c r="FV51" i="4"/>
  <c r="FW51" i="4"/>
  <c r="FX51" i="4"/>
  <c r="FY51" i="4"/>
  <c r="FZ51" i="4"/>
  <c r="GA51" i="4"/>
  <c r="GB51" i="4"/>
  <c r="GC51" i="4"/>
  <c r="GD51" i="4"/>
  <c r="GE51" i="4"/>
  <c r="GF51" i="4"/>
  <c r="GG51" i="4"/>
  <c r="GH51" i="4"/>
  <c r="GI51" i="4"/>
  <c r="GJ51" i="4"/>
  <c r="GK51" i="4"/>
  <c r="GL51" i="4"/>
  <c r="GM51" i="4"/>
  <c r="GN51" i="4"/>
  <c r="GO51" i="4"/>
  <c r="GP51" i="4"/>
  <c r="GQ51" i="4"/>
  <c r="GR51" i="4"/>
  <c r="GS51" i="4"/>
  <c r="GT51" i="4"/>
  <c r="GU51" i="4"/>
  <c r="GV51" i="4"/>
  <c r="GW51" i="4"/>
  <c r="GX51" i="4"/>
  <c r="GY51" i="4"/>
  <c r="GZ51" i="4"/>
  <c r="HA51" i="4"/>
  <c r="HB51" i="4"/>
  <c r="HC51" i="4"/>
  <c r="HD51" i="4"/>
  <c r="HE51" i="4"/>
  <c r="HF51" i="4"/>
  <c r="HG51" i="4"/>
  <c r="HH51" i="4"/>
  <c r="HI51" i="4"/>
  <c r="HJ51" i="4"/>
  <c r="HK51" i="4"/>
  <c r="HL51" i="4"/>
  <c r="HM51" i="4"/>
  <c r="HN51" i="4"/>
  <c r="HO51" i="4"/>
  <c r="HP51" i="4"/>
  <c r="HQ51" i="4"/>
  <c r="HR51" i="4"/>
  <c r="HS51" i="4"/>
  <c r="HT51" i="4"/>
  <c r="HU51" i="4"/>
  <c r="HV51" i="4"/>
  <c r="HW51" i="4"/>
  <c r="HX51" i="4"/>
  <c r="HY51" i="4"/>
  <c r="HZ51" i="4"/>
  <c r="IA51" i="4"/>
  <c r="IB51" i="4"/>
  <c r="IC51" i="4"/>
  <c r="ID51" i="4"/>
  <c r="IE51" i="4"/>
  <c r="IF51" i="4"/>
  <c r="IG51" i="4"/>
  <c r="IH51" i="4"/>
  <c r="II51" i="4"/>
  <c r="IJ51" i="4"/>
  <c r="IK51" i="4"/>
  <c r="IL51" i="4"/>
  <c r="IM51" i="4"/>
  <c r="IN51" i="4"/>
  <c r="IO51" i="4"/>
  <c r="IP51" i="4"/>
  <c r="IQ51" i="4"/>
  <c r="IR51" i="4"/>
  <c r="IS51" i="4"/>
  <c r="IT51" i="4"/>
  <c r="IU51" i="4"/>
  <c r="IV51" i="4"/>
  <c r="IW51" i="4"/>
  <c r="IX51" i="4"/>
  <c r="IY51" i="4"/>
  <c r="IZ51" i="4"/>
  <c r="JA51" i="4"/>
  <c r="JB51" i="4"/>
  <c r="JC51" i="4"/>
  <c r="JD51" i="4"/>
  <c r="JE51" i="4"/>
  <c r="JF51" i="4"/>
  <c r="JG51" i="4"/>
  <c r="JH51" i="4"/>
  <c r="JI51" i="4"/>
  <c r="JJ51" i="4"/>
  <c r="JK51" i="4"/>
  <c r="JL51" i="4"/>
  <c r="JM51" i="4"/>
  <c r="JN51" i="4"/>
  <c r="JO51" i="4"/>
  <c r="JP51" i="4"/>
  <c r="JQ51" i="4"/>
  <c r="JR51" i="4"/>
  <c r="JS51" i="4"/>
  <c r="JT51" i="4"/>
  <c r="JU51" i="4"/>
  <c r="JV51" i="4"/>
  <c r="JW51" i="4"/>
  <c r="JX51" i="4"/>
  <c r="JY51" i="4"/>
  <c r="JZ51" i="4"/>
  <c r="KA51" i="4"/>
  <c r="KB51" i="4"/>
  <c r="KC51" i="4"/>
  <c r="KD51" i="4"/>
  <c r="KE51" i="4"/>
  <c r="KF51" i="4"/>
  <c r="KG51" i="4"/>
  <c r="KH51" i="4"/>
  <c r="KI51" i="4"/>
  <c r="KJ51" i="4"/>
  <c r="KK51" i="4"/>
  <c r="KL51" i="4"/>
  <c r="KM51" i="4"/>
  <c r="KN51" i="4"/>
  <c r="KO51" i="4"/>
  <c r="KP51" i="4"/>
  <c r="KQ51" i="4"/>
  <c r="KR51" i="4"/>
  <c r="KS51" i="4"/>
  <c r="KT51" i="4"/>
  <c r="KU51" i="4"/>
  <c r="KV51" i="4"/>
  <c r="KW51" i="4"/>
  <c r="KX51" i="4"/>
  <c r="A52" i="4"/>
  <c r="B52" i="4"/>
  <c r="C52" i="4"/>
  <c r="D52" i="4"/>
  <c r="E52" i="4"/>
  <c r="F52" i="4" a="1"/>
  <c r="F52" i="4" s="1"/>
  <c r="G52" i="4" a="1"/>
  <c r="G52" i="4"/>
  <c r="H52" i="4" a="1"/>
  <c r="H52" i="4"/>
  <c r="I52" i="4" a="1"/>
  <c r="I52" i="4"/>
  <c r="J52" i="4" a="1"/>
  <c r="J52" i="4" s="1"/>
  <c r="K52" i="4" a="1"/>
  <c r="K52" i="4"/>
  <c r="L52" i="4" a="1"/>
  <c r="L52" i="4"/>
  <c r="M52" i="4" a="1"/>
  <c r="M52" i="4"/>
  <c r="N52" i="4" a="1"/>
  <c r="N52" i="4" s="1"/>
  <c r="O52" i="4" a="1"/>
  <c r="O52" i="4"/>
  <c r="P52" i="4" a="1"/>
  <c r="P52" i="4"/>
  <c r="Q52" i="4" a="1"/>
  <c r="Q52" i="4"/>
  <c r="R52" i="4" a="1"/>
  <c r="R52" i="4" s="1"/>
  <c r="S52" i="4" a="1"/>
  <c r="S52" i="4"/>
  <c r="T52" i="4" a="1"/>
  <c r="T52" i="4"/>
  <c r="U52" i="4" a="1"/>
  <c r="U52" i="4" s="1"/>
  <c r="V52" i="4" a="1"/>
  <c r="V52" i="4" s="1"/>
  <c r="W52" i="4" a="1"/>
  <c r="W52" i="4"/>
  <c r="X52" i="4" a="1"/>
  <c r="X52" i="4"/>
  <c r="Y52" i="4" a="1"/>
  <c r="Y52" i="4" s="1"/>
  <c r="Z52" i="4" a="1"/>
  <c r="Z52" i="4" s="1"/>
  <c r="AA52" i="4" a="1"/>
  <c r="AA52" i="4"/>
  <c r="AB52" i="4" a="1"/>
  <c r="AB52" i="4"/>
  <c r="AC52" i="4"/>
  <c r="AD52" i="4"/>
  <c r="AE52" i="4"/>
  <c r="AF52" i="4"/>
  <c r="AG52" i="4"/>
  <c r="AH52" i="4"/>
  <c r="AI52" i="4"/>
  <c r="AJ52" i="4"/>
  <c r="AK52" i="4"/>
  <c r="AL52" i="4"/>
  <c r="AM52" i="4"/>
  <c r="AN52" i="4"/>
  <c r="AO52" i="4"/>
  <c r="AP52" i="4"/>
  <c r="AQ52" i="4"/>
  <c r="AR52" i="4"/>
  <c r="AS52" i="4"/>
  <c r="AT52" i="4"/>
  <c r="AU52" i="4"/>
  <c r="AV52" i="4"/>
  <c r="AW52" i="4"/>
  <c r="AX52" i="4"/>
  <c r="AY52" i="4"/>
  <c r="AZ52" i="4"/>
  <c r="BA52" i="4"/>
  <c r="BB52" i="4"/>
  <c r="BC52" i="4"/>
  <c r="BD52" i="4"/>
  <c r="BE52" i="4"/>
  <c r="BF52" i="4"/>
  <c r="BG52" i="4"/>
  <c r="BH52" i="4"/>
  <c r="BI52" i="4"/>
  <c r="BJ52" i="4"/>
  <c r="BK52" i="4"/>
  <c r="BL52" i="4"/>
  <c r="BM52" i="4"/>
  <c r="BN52" i="4"/>
  <c r="BO52" i="4"/>
  <c r="BP52" i="4"/>
  <c r="BQ52" i="4"/>
  <c r="BR52" i="4"/>
  <c r="BS52" i="4"/>
  <c r="BT52" i="4"/>
  <c r="BU52" i="4"/>
  <c r="BV52" i="4"/>
  <c r="BW52" i="4"/>
  <c r="BX52" i="4"/>
  <c r="BY52" i="4"/>
  <c r="BZ52" i="4"/>
  <c r="CA52" i="4"/>
  <c r="CB52" i="4"/>
  <c r="CC52" i="4"/>
  <c r="CD52" i="4"/>
  <c r="CE52" i="4"/>
  <c r="CF52" i="4"/>
  <c r="CG52" i="4"/>
  <c r="CH52" i="4"/>
  <c r="CI52" i="4"/>
  <c r="CJ52" i="4"/>
  <c r="CK52" i="4"/>
  <c r="CL52" i="4"/>
  <c r="CM52" i="4"/>
  <c r="CN52" i="4"/>
  <c r="CO52" i="4"/>
  <c r="CP52" i="4"/>
  <c r="CQ52" i="4"/>
  <c r="CR52" i="4"/>
  <c r="CS52" i="4"/>
  <c r="CT52" i="4"/>
  <c r="CU52" i="4"/>
  <c r="CV52" i="4"/>
  <c r="CW52" i="4"/>
  <c r="CX52" i="4"/>
  <c r="CY52" i="4"/>
  <c r="CZ52" i="4"/>
  <c r="DA52" i="4"/>
  <c r="DB52" i="4"/>
  <c r="DC52" i="4"/>
  <c r="DD52" i="4"/>
  <c r="DE52" i="4"/>
  <c r="DF52" i="4"/>
  <c r="DG52" i="4"/>
  <c r="DH52" i="4"/>
  <c r="DI52" i="4"/>
  <c r="DJ52" i="4"/>
  <c r="DK52" i="4"/>
  <c r="DL52" i="4"/>
  <c r="DM52" i="4"/>
  <c r="DN52" i="4"/>
  <c r="DO52" i="4"/>
  <c r="DP52" i="4"/>
  <c r="DQ52" i="4"/>
  <c r="DR52" i="4"/>
  <c r="DS52" i="4"/>
  <c r="DT52" i="4"/>
  <c r="DU52" i="4"/>
  <c r="DV52" i="4"/>
  <c r="DW52" i="4"/>
  <c r="DX52" i="4"/>
  <c r="DY52" i="4"/>
  <c r="DZ52" i="4"/>
  <c r="EA52" i="4"/>
  <c r="EB52" i="4"/>
  <c r="EC52" i="4"/>
  <c r="ED52" i="4"/>
  <c r="EE52" i="4"/>
  <c r="EF52" i="4"/>
  <c r="EG52" i="4"/>
  <c r="EH52" i="4"/>
  <c r="EI52" i="4"/>
  <c r="EJ52" i="4"/>
  <c r="EK52" i="4"/>
  <c r="EL52" i="4"/>
  <c r="EM52" i="4"/>
  <c r="EN52" i="4"/>
  <c r="EO52" i="4"/>
  <c r="EP52" i="4"/>
  <c r="EQ52" i="4"/>
  <c r="ER52" i="4"/>
  <c r="ES52" i="4"/>
  <c r="ET52" i="4"/>
  <c r="EU52" i="4"/>
  <c r="EV52" i="4"/>
  <c r="EW52" i="4"/>
  <c r="EX52" i="4"/>
  <c r="EY52" i="4"/>
  <c r="EZ52" i="4"/>
  <c r="FA52" i="4"/>
  <c r="FB52" i="4"/>
  <c r="FC52" i="4"/>
  <c r="FD52" i="4"/>
  <c r="FE52" i="4"/>
  <c r="FF52" i="4"/>
  <c r="FG52" i="4"/>
  <c r="FH52" i="4"/>
  <c r="FI52" i="4"/>
  <c r="FJ52" i="4"/>
  <c r="FK52" i="4"/>
  <c r="FL52" i="4"/>
  <c r="FM52" i="4"/>
  <c r="FN52" i="4"/>
  <c r="FO52" i="4"/>
  <c r="FP52" i="4"/>
  <c r="FQ52" i="4"/>
  <c r="FR52" i="4"/>
  <c r="FS52" i="4"/>
  <c r="FT52" i="4"/>
  <c r="FU52" i="4"/>
  <c r="FV52" i="4"/>
  <c r="FW52" i="4"/>
  <c r="FX52" i="4"/>
  <c r="FY52" i="4"/>
  <c r="FZ52" i="4"/>
  <c r="GA52" i="4"/>
  <c r="GB52" i="4"/>
  <c r="GC52" i="4"/>
  <c r="GD52" i="4"/>
  <c r="GE52" i="4"/>
  <c r="GF52" i="4"/>
  <c r="GG52" i="4"/>
  <c r="GH52" i="4"/>
  <c r="GI52" i="4"/>
  <c r="GJ52" i="4"/>
  <c r="GK52" i="4"/>
  <c r="GL52" i="4"/>
  <c r="GM52" i="4"/>
  <c r="GN52" i="4"/>
  <c r="GO52" i="4"/>
  <c r="GP52" i="4"/>
  <c r="GQ52" i="4"/>
  <c r="GR52" i="4"/>
  <c r="GS52" i="4"/>
  <c r="GT52" i="4"/>
  <c r="GU52" i="4"/>
  <c r="GV52" i="4"/>
  <c r="GW52" i="4"/>
  <c r="GX52" i="4"/>
  <c r="GY52" i="4"/>
  <c r="GZ52" i="4"/>
  <c r="HA52" i="4"/>
  <c r="HB52" i="4"/>
  <c r="HC52" i="4"/>
  <c r="HD52" i="4"/>
  <c r="HE52" i="4"/>
  <c r="HF52" i="4"/>
  <c r="HG52" i="4"/>
  <c r="HH52" i="4"/>
  <c r="HI52" i="4"/>
  <c r="HJ52" i="4"/>
  <c r="HK52" i="4"/>
  <c r="HL52" i="4"/>
  <c r="HM52" i="4"/>
  <c r="HN52" i="4"/>
  <c r="HO52" i="4"/>
  <c r="HP52" i="4"/>
  <c r="HQ52" i="4"/>
  <c r="HR52" i="4"/>
  <c r="HS52" i="4"/>
  <c r="HT52" i="4"/>
  <c r="HU52" i="4"/>
  <c r="HV52" i="4"/>
  <c r="HW52" i="4"/>
  <c r="HX52" i="4"/>
  <c r="HY52" i="4"/>
  <c r="HZ52" i="4"/>
  <c r="IA52" i="4"/>
  <c r="IB52" i="4"/>
  <c r="IC52" i="4"/>
  <c r="ID52" i="4"/>
  <c r="IE52" i="4"/>
  <c r="IF52" i="4"/>
  <c r="IG52" i="4"/>
  <c r="IH52" i="4"/>
  <c r="II52" i="4"/>
  <c r="IJ52" i="4"/>
  <c r="IK52" i="4"/>
  <c r="IL52" i="4"/>
  <c r="IM52" i="4"/>
  <c r="IN52" i="4"/>
  <c r="IO52" i="4"/>
  <c r="IP52" i="4"/>
  <c r="IQ52" i="4"/>
  <c r="IR52" i="4"/>
  <c r="IS52" i="4"/>
  <c r="IT52" i="4"/>
  <c r="IU52" i="4"/>
  <c r="IV52" i="4"/>
  <c r="IW52" i="4"/>
  <c r="IX52" i="4"/>
  <c r="IY52" i="4"/>
  <c r="IZ52" i="4"/>
  <c r="JA52" i="4"/>
  <c r="JB52" i="4"/>
  <c r="JC52" i="4"/>
  <c r="JD52" i="4"/>
  <c r="JE52" i="4"/>
  <c r="JF52" i="4"/>
  <c r="JG52" i="4"/>
  <c r="JH52" i="4"/>
  <c r="JI52" i="4"/>
  <c r="JJ52" i="4"/>
  <c r="JK52" i="4"/>
  <c r="JL52" i="4"/>
  <c r="JM52" i="4"/>
  <c r="JN52" i="4"/>
  <c r="JO52" i="4"/>
  <c r="JP52" i="4"/>
  <c r="JQ52" i="4"/>
  <c r="JR52" i="4"/>
  <c r="JS52" i="4"/>
  <c r="JT52" i="4"/>
  <c r="JU52" i="4"/>
  <c r="JV52" i="4"/>
  <c r="JW52" i="4"/>
  <c r="JX52" i="4"/>
  <c r="JY52" i="4"/>
  <c r="JZ52" i="4"/>
  <c r="KA52" i="4"/>
  <c r="KB52" i="4"/>
  <c r="KC52" i="4"/>
  <c r="KD52" i="4"/>
  <c r="KE52" i="4"/>
  <c r="KF52" i="4"/>
  <c r="KG52" i="4"/>
  <c r="KH52" i="4"/>
  <c r="KI52" i="4"/>
  <c r="KJ52" i="4"/>
  <c r="KK52" i="4"/>
  <c r="KL52" i="4"/>
  <c r="KM52" i="4"/>
  <c r="KN52" i="4"/>
  <c r="KO52" i="4"/>
  <c r="KP52" i="4"/>
  <c r="KQ52" i="4"/>
  <c r="KR52" i="4"/>
  <c r="KS52" i="4"/>
  <c r="KT52" i="4"/>
  <c r="KU52" i="4"/>
  <c r="KV52" i="4"/>
  <c r="KW52" i="4"/>
  <c r="KX52" i="4"/>
  <c r="A53" i="4"/>
  <c r="B53" i="4"/>
  <c r="C53" i="4"/>
  <c r="D53" i="4"/>
  <c r="E53" i="4"/>
  <c r="F53" i="4" a="1"/>
  <c r="F53" i="4" s="1"/>
  <c r="G53" i="4" a="1"/>
  <c r="G53" i="4" s="1"/>
  <c r="H53" i="4" a="1"/>
  <c r="H53" i="4" s="1"/>
  <c r="I53" i="4" a="1"/>
  <c r="I53" i="4"/>
  <c r="J53" i="4" a="1"/>
  <c r="J53" i="4" s="1"/>
  <c r="K53" i="4" a="1"/>
  <c r="K53" i="4"/>
  <c r="L53" i="4" a="1"/>
  <c r="L53" i="4" s="1"/>
  <c r="M53" i="4" a="1"/>
  <c r="M53" i="4"/>
  <c r="N53" i="4" a="1"/>
  <c r="N53" i="4"/>
  <c r="O53" i="4" a="1"/>
  <c r="O53" i="4" s="1"/>
  <c r="P53" i="4" a="1"/>
  <c r="P53" i="4" s="1"/>
  <c r="Q53" i="4" a="1"/>
  <c r="Q53" i="4"/>
  <c r="R53" i="4" a="1"/>
  <c r="R53" i="4"/>
  <c r="S53" i="4" a="1"/>
  <c r="S53" i="4" s="1"/>
  <c r="T53" i="4" a="1"/>
  <c r="T53" i="4" s="1"/>
  <c r="U53" i="4" a="1"/>
  <c r="U53" i="4"/>
  <c r="V53" i="4" a="1"/>
  <c r="V53" i="4"/>
  <c r="W53" i="4" a="1"/>
  <c r="W53" i="4"/>
  <c r="X53" i="4" a="1"/>
  <c r="X53" i="4" s="1"/>
  <c r="Y53" i="4" a="1"/>
  <c r="Y53" i="4"/>
  <c r="Z53" i="4" a="1"/>
  <c r="Z53" i="4" s="1"/>
  <c r="AA53" i="4" a="1"/>
  <c r="AA53" i="4"/>
  <c r="AB53" i="4" a="1"/>
  <c r="AB53" i="4" s="1"/>
  <c r="AC53" i="4"/>
  <c r="AD53" i="4"/>
  <c r="AE53" i="4"/>
  <c r="AF53" i="4"/>
  <c r="AG53" i="4"/>
  <c r="AH53" i="4"/>
  <c r="AI53" i="4"/>
  <c r="AJ53" i="4"/>
  <c r="AK53" i="4"/>
  <c r="AL53" i="4"/>
  <c r="AM53" i="4"/>
  <c r="AN53" i="4"/>
  <c r="AO53" i="4"/>
  <c r="AP53" i="4"/>
  <c r="AQ53" i="4"/>
  <c r="AR53" i="4"/>
  <c r="AS53" i="4"/>
  <c r="AT53" i="4"/>
  <c r="AU53" i="4"/>
  <c r="AV53" i="4"/>
  <c r="AW53" i="4"/>
  <c r="AX53" i="4"/>
  <c r="AY53" i="4"/>
  <c r="AZ53" i="4"/>
  <c r="BA53" i="4"/>
  <c r="BB53" i="4"/>
  <c r="BC53" i="4"/>
  <c r="BD53" i="4"/>
  <c r="BE53" i="4"/>
  <c r="BF53" i="4"/>
  <c r="BG53" i="4"/>
  <c r="BH53" i="4"/>
  <c r="BI53" i="4"/>
  <c r="BJ53" i="4"/>
  <c r="BK53" i="4"/>
  <c r="BL53" i="4"/>
  <c r="BM53" i="4"/>
  <c r="BN53" i="4"/>
  <c r="BO53" i="4"/>
  <c r="BP53" i="4"/>
  <c r="BQ53" i="4"/>
  <c r="BR53" i="4"/>
  <c r="BS53" i="4"/>
  <c r="BT53" i="4"/>
  <c r="BU53" i="4"/>
  <c r="BV53" i="4"/>
  <c r="BW53" i="4"/>
  <c r="BX53" i="4"/>
  <c r="BY53" i="4"/>
  <c r="BZ53" i="4"/>
  <c r="CA53" i="4"/>
  <c r="CB53" i="4"/>
  <c r="CC53" i="4"/>
  <c r="CD53" i="4"/>
  <c r="CE53" i="4"/>
  <c r="CF53" i="4"/>
  <c r="CG53" i="4"/>
  <c r="CH53" i="4"/>
  <c r="CI53" i="4"/>
  <c r="CJ53" i="4"/>
  <c r="CK53" i="4"/>
  <c r="CL53" i="4"/>
  <c r="CM53" i="4"/>
  <c r="CN53" i="4"/>
  <c r="CO53" i="4"/>
  <c r="CP53" i="4"/>
  <c r="CQ53" i="4"/>
  <c r="CR53" i="4"/>
  <c r="CS53" i="4"/>
  <c r="CT53" i="4"/>
  <c r="CU53" i="4"/>
  <c r="CV53" i="4"/>
  <c r="CW53" i="4"/>
  <c r="CX53" i="4"/>
  <c r="CY53" i="4"/>
  <c r="CZ53" i="4"/>
  <c r="DA53" i="4"/>
  <c r="DB53" i="4"/>
  <c r="DC53" i="4"/>
  <c r="DD53" i="4"/>
  <c r="DE53" i="4"/>
  <c r="DF53" i="4"/>
  <c r="DG53" i="4"/>
  <c r="DH53" i="4"/>
  <c r="DI53" i="4"/>
  <c r="DJ53" i="4"/>
  <c r="DK53" i="4"/>
  <c r="DL53" i="4"/>
  <c r="DM53" i="4"/>
  <c r="DN53" i="4"/>
  <c r="DO53" i="4"/>
  <c r="DP53" i="4"/>
  <c r="DQ53" i="4"/>
  <c r="DR53" i="4"/>
  <c r="DS53" i="4"/>
  <c r="DT53" i="4"/>
  <c r="DU53" i="4"/>
  <c r="DV53" i="4"/>
  <c r="DW53" i="4"/>
  <c r="DX53" i="4"/>
  <c r="DY53" i="4"/>
  <c r="DZ53" i="4"/>
  <c r="EA53" i="4"/>
  <c r="EB53" i="4"/>
  <c r="EC53" i="4"/>
  <c r="ED53" i="4"/>
  <c r="EE53" i="4"/>
  <c r="EF53" i="4"/>
  <c r="EG53" i="4"/>
  <c r="EH53" i="4"/>
  <c r="EI53" i="4"/>
  <c r="EJ53" i="4"/>
  <c r="EK53" i="4"/>
  <c r="EL53" i="4"/>
  <c r="EM53" i="4"/>
  <c r="EN53" i="4"/>
  <c r="EO53" i="4"/>
  <c r="EP53" i="4"/>
  <c r="EQ53" i="4"/>
  <c r="ER53" i="4"/>
  <c r="ES53" i="4"/>
  <c r="ET53" i="4"/>
  <c r="EU53" i="4"/>
  <c r="EV53" i="4"/>
  <c r="EW53" i="4"/>
  <c r="EX53" i="4"/>
  <c r="EY53" i="4"/>
  <c r="EZ53" i="4"/>
  <c r="FA53" i="4"/>
  <c r="FB53" i="4"/>
  <c r="FC53" i="4"/>
  <c r="FD53" i="4"/>
  <c r="FE53" i="4"/>
  <c r="FF53" i="4"/>
  <c r="FG53" i="4"/>
  <c r="FH53" i="4"/>
  <c r="FI53" i="4"/>
  <c r="FJ53" i="4"/>
  <c r="FK53" i="4"/>
  <c r="FL53" i="4"/>
  <c r="FM53" i="4"/>
  <c r="FN53" i="4"/>
  <c r="FO53" i="4"/>
  <c r="FP53" i="4"/>
  <c r="FQ53" i="4"/>
  <c r="FR53" i="4"/>
  <c r="FS53" i="4"/>
  <c r="FT53" i="4"/>
  <c r="FU53" i="4"/>
  <c r="FV53" i="4"/>
  <c r="FW53" i="4"/>
  <c r="FX53" i="4"/>
  <c r="FY53" i="4"/>
  <c r="FZ53" i="4"/>
  <c r="GA53" i="4"/>
  <c r="GB53" i="4"/>
  <c r="GC53" i="4"/>
  <c r="GD53" i="4"/>
  <c r="GE53" i="4"/>
  <c r="GF53" i="4"/>
  <c r="GG53" i="4"/>
  <c r="GH53" i="4"/>
  <c r="GI53" i="4"/>
  <c r="GJ53" i="4"/>
  <c r="GK53" i="4"/>
  <c r="GL53" i="4"/>
  <c r="GM53" i="4"/>
  <c r="GN53" i="4"/>
  <c r="GO53" i="4"/>
  <c r="GP53" i="4"/>
  <c r="GQ53" i="4"/>
  <c r="GR53" i="4"/>
  <c r="GS53" i="4"/>
  <c r="GT53" i="4"/>
  <c r="GU53" i="4"/>
  <c r="GV53" i="4"/>
  <c r="GW53" i="4"/>
  <c r="GX53" i="4"/>
  <c r="GY53" i="4"/>
  <c r="GZ53" i="4"/>
  <c r="HA53" i="4"/>
  <c r="HB53" i="4"/>
  <c r="HC53" i="4"/>
  <c r="HD53" i="4"/>
  <c r="HE53" i="4"/>
  <c r="HF53" i="4"/>
  <c r="HG53" i="4"/>
  <c r="HH53" i="4"/>
  <c r="HI53" i="4"/>
  <c r="HJ53" i="4"/>
  <c r="HK53" i="4"/>
  <c r="HL53" i="4"/>
  <c r="HM53" i="4"/>
  <c r="HN53" i="4"/>
  <c r="HO53" i="4"/>
  <c r="HP53" i="4"/>
  <c r="HQ53" i="4"/>
  <c r="HR53" i="4"/>
  <c r="HS53" i="4"/>
  <c r="HT53" i="4"/>
  <c r="HU53" i="4"/>
  <c r="HV53" i="4"/>
  <c r="HW53" i="4"/>
  <c r="HX53" i="4"/>
  <c r="HY53" i="4"/>
  <c r="HZ53" i="4"/>
  <c r="IA53" i="4"/>
  <c r="IB53" i="4"/>
  <c r="IC53" i="4"/>
  <c r="ID53" i="4"/>
  <c r="IE53" i="4"/>
  <c r="IF53" i="4"/>
  <c r="IG53" i="4"/>
  <c r="IH53" i="4"/>
  <c r="II53" i="4"/>
  <c r="IJ53" i="4"/>
  <c r="IK53" i="4"/>
  <c r="IL53" i="4"/>
  <c r="IM53" i="4"/>
  <c r="IN53" i="4"/>
  <c r="IO53" i="4"/>
  <c r="IP53" i="4"/>
  <c r="IQ53" i="4"/>
  <c r="IR53" i="4"/>
  <c r="IS53" i="4"/>
  <c r="IT53" i="4"/>
  <c r="IU53" i="4"/>
  <c r="IV53" i="4"/>
  <c r="IW53" i="4"/>
  <c r="IX53" i="4"/>
  <c r="IY53" i="4"/>
  <c r="IZ53" i="4"/>
  <c r="JA53" i="4"/>
  <c r="JB53" i="4"/>
  <c r="JC53" i="4"/>
  <c r="JD53" i="4"/>
  <c r="JE53" i="4"/>
  <c r="JF53" i="4"/>
  <c r="JG53" i="4"/>
  <c r="JH53" i="4"/>
  <c r="JI53" i="4"/>
  <c r="JJ53" i="4"/>
  <c r="JK53" i="4"/>
  <c r="JL53" i="4"/>
  <c r="JM53" i="4"/>
  <c r="JN53" i="4"/>
  <c r="JO53" i="4"/>
  <c r="JP53" i="4"/>
  <c r="JQ53" i="4"/>
  <c r="JR53" i="4"/>
  <c r="JS53" i="4"/>
  <c r="JT53" i="4"/>
  <c r="JU53" i="4"/>
  <c r="JV53" i="4"/>
  <c r="JW53" i="4"/>
  <c r="JX53" i="4"/>
  <c r="JY53" i="4"/>
  <c r="JZ53" i="4"/>
  <c r="KA53" i="4"/>
  <c r="KB53" i="4"/>
  <c r="KC53" i="4"/>
  <c r="KD53" i="4"/>
  <c r="KE53" i="4"/>
  <c r="KF53" i="4"/>
  <c r="KG53" i="4"/>
  <c r="KH53" i="4"/>
  <c r="KI53" i="4"/>
  <c r="KJ53" i="4"/>
  <c r="KK53" i="4"/>
  <c r="KL53" i="4"/>
  <c r="KM53" i="4"/>
  <c r="KN53" i="4"/>
  <c r="KO53" i="4"/>
  <c r="KP53" i="4"/>
  <c r="KQ53" i="4"/>
  <c r="KR53" i="4"/>
  <c r="KS53" i="4"/>
  <c r="KT53" i="4"/>
  <c r="KU53" i="4"/>
  <c r="KV53" i="4"/>
  <c r="KW53" i="4"/>
  <c r="KX53" i="4"/>
  <c r="A54" i="4"/>
  <c r="B54" i="4"/>
  <c r="C54" i="4"/>
  <c r="D54" i="4"/>
  <c r="E54" i="4"/>
  <c r="F54" i="4" a="1"/>
  <c r="F54" i="4"/>
  <c r="G54" i="4" a="1"/>
  <c r="G54" i="4"/>
  <c r="H54" i="4" a="1"/>
  <c r="H54" i="4" s="1"/>
  <c r="I54" i="4" a="1"/>
  <c r="I54" i="4" s="1"/>
  <c r="J54" i="4" a="1"/>
  <c r="J54" i="4"/>
  <c r="K54" i="4" a="1"/>
  <c r="K54" i="4"/>
  <c r="L54" i="4" a="1"/>
  <c r="L54" i="4" s="1"/>
  <c r="M54" i="4" a="1"/>
  <c r="M54" i="4" s="1"/>
  <c r="N54" i="4" a="1"/>
  <c r="N54" i="4"/>
  <c r="O54" i="4" a="1"/>
  <c r="O54" i="4"/>
  <c r="P54" i="4" a="1"/>
  <c r="P54" i="4"/>
  <c r="Q54" i="4" a="1"/>
  <c r="Q54" i="4" s="1"/>
  <c r="R54" i="4" a="1"/>
  <c r="R54" i="4"/>
  <c r="S54" i="4" a="1"/>
  <c r="S54" i="4"/>
  <c r="T54" i="4" a="1"/>
  <c r="T54" i="4" s="1"/>
  <c r="U54" i="4" a="1"/>
  <c r="U54" i="4" s="1"/>
  <c r="V54" i="4" a="1"/>
  <c r="V54" i="4"/>
  <c r="W54" i="4" a="1"/>
  <c r="W54" i="4"/>
  <c r="X54" i="4" a="1"/>
  <c r="X54" i="4"/>
  <c r="Y54" i="4" a="1"/>
  <c r="Y54" i="4"/>
  <c r="Z54" i="4" a="1"/>
  <c r="Z54" i="4"/>
  <c r="AA54" i="4" a="1"/>
  <c r="AA54" i="4"/>
  <c r="AB54" i="4" a="1"/>
  <c r="AB54" i="4" s="1"/>
  <c r="AC54" i="4"/>
  <c r="AD54" i="4"/>
  <c r="AE54" i="4"/>
  <c r="AF54" i="4"/>
  <c r="AG54" i="4"/>
  <c r="AH54" i="4"/>
  <c r="AI54" i="4"/>
  <c r="AJ54" i="4"/>
  <c r="AK54" i="4"/>
  <c r="AL54" i="4"/>
  <c r="AM54" i="4"/>
  <c r="AN54" i="4"/>
  <c r="AO54" i="4"/>
  <c r="AP54" i="4"/>
  <c r="AQ54" i="4"/>
  <c r="AR54" i="4"/>
  <c r="AS54" i="4"/>
  <c r="AT54" i="4"/>
  <c r="AU54" i="4"/>
  <c r="AV54" i="4"/>
  <c r="AW54" i="4"/>
  <c r="AX54" i="4"/>
  <c r="AY54" i="4"/>
  <c r="AZ54" i="4"/>
  <c r="BA54" i="4"/>
  <c r="BB54" i="4"/>
  <c r="BC54" i="4"/>
  <c r="BD54" i="4"/>
  <c r="BE54" i="4"/>
  <c r="BF54" i="4"/>
  <c r="BG54" i="4"/>
  <c r="BH54" i="4"/>
  <c r="BI54" i="4"/>
  <c r="BJ54" i="4"/>
  <c r="BK54" i="4"/>
  <c r="BL54" i="4"/>
  <c r="BM54" i="4"/>
  <c r="BN54" i="4"/>
  <c r="BO54" i="4"/>
  <c r="BP54" i="4"/>
  <c r="BQ54" i="4"/>
  <c r="BR54" i="4"/>
  <c r="BS54" i="4"/>
  <c r="BT54" i="4"/>
  <c r="BU54" i="4"/>
  <c r="BV54" i="4"/>
  <c r="BW54" i="4"/>
  <c r="BX54" i="4"/>
  <c r="BY54" i="4"/>
  <c r="BZ54" i="4"/>
  <c r="CA54" i="4"/>
  <c r="CB54" i="4"/>
  <c r="CC54" i="4"/>
  <c r="CD54" i="4"/>
  <c r="CE54" i="4"/>
  <c r="CF54" i="4"/>
  <c r="CG54" i="4"/>
  <c r="CH54" i="4"/>
  <c r="CI54" i="4"/>
  <c r="CJ54" i="4"/>
  <c r="CK54" i="4"/>
  <c r="CL54" i="4"/>
  <c r="CM54" i="4"/>
  <c r="CN54" i="4"/>
  <c r="CO54" i="4"/>
  <c r="CP54" i="4"/>
  <c r="CQ54" i="4"/>
  <c r="CR54" i="4"/>
  <c r="CS54" i="4"/>
  <c r="CT54" i="4"/>
  <c r="CU54" i="4"/>
  <c r="CV54" i="4"/>
  <c r="CW54" i="4"/>
  <c r="CX54" i="4"/>
  <c r="CY54" i="4"/>
  <c r="CZ54" i="4"/>
  <c r="DA54" i="4"/>
  <c r="DB54" i="4"/>
  <c r="DC54" i="4"/>
  <c r="DD54" i="4"/>
  <c r="DE54" i="4"/>
  <c r="DF54" i="4"/>
  <c r="DG54" i="4"/>
  <c r="DH54" i="4"/>
  <c r="DI54" i="4"/>
  <c r="DJ54" i="4"/>
  <c r="DK54" i="4"/>
  <c r="DL54" i="4"/>
  <c r="DM54" i="4"/>
  <c r="DN54" i="4"/>
  <c r="DO54" i="4"/>
  <c r="DP54" i="4"/>
  <c r="DQ54" i="4"/>
  <c r="DR54" i="4"/>
  <c r="DS54" i="4"/>
  <c r="DT54" i="4"/>
  <c r="DU54" i="4"/>
  <c r="DV54" i="4"/>
  <c r="DW54" i="4"/>
  <c r="DX54" i="4"/>
  <c r="DY54" i="4"/>
  <c r="DZ54" i="4"/>
  <c r="EA54" i="4"/>
  <c r="EB54" i="4"/>
  <c r="EC54" i="4"/>
  <c r="ED54" i="4"/>
  <c r="EE54" i="4"/>
  <c r="EF54" i="4"/>
  <c r="EG54" i="4"/>
  <c r="EH54" i="4"/>
  <c r="EI54" i="4"/>
  <c r="EJ54" i="4"/>
  <c r="EK54" i="4"/>
  <c r="EL54" i="4"/>
  <c r="EM54" i="4"/>
  <c r="EN54" i="4"/>
  <c r="EO54" i="4"/>
  <c r="EP54" i="4"/>
  <c r="EQ54" i="4"/>
  <c r="ER54" i="4"/>
  <c r="ES54" i="4"/>
  <c r="ET54" i="4"/>
  <c r="EU54" i="4"/>
  <c r="EV54" i="4"/>
  <c r="EW54" i="4"/>
  <c r="EX54" i="4"/>
  <c r="EY54" i="4"/>
  <c r="EZ54" i="4"/>
  <c r="FA54" i="4"/>
  <c r="FB54" i="4"/>
  <c r="FC54" i="4"/>
  <c r="FD54" i="4"/>
  <c r="FE54" i="4"/>
  <c r="FF54" i="4"/>
  <c r="FG54" i="4"/>
  <c r="FH54" i="4"/>
  <c r="FI54" i="4"/>
  <c r="FJ54" i="4"/>
  <c r="FK54" i="4"/>
  <c r="FL54" i="4"/>
  <c r="FM54" i="4"/>
  <c r="FN54" i="4"/>
  <c r="FO54" i="4"/>
  <c r="FP54" i="4"/>
  <c r="FQ54" i="4"/>
  <c r="FR54" i="4"/>
  <c r="FS54" i="4"/>
  <c r="FT54" i="4"/>
  <c r="FU54" i="4"/>
  <c r="FV54" i="4"/>
  <c r="FW54" i="4"/>
  <c r="FX54" i="4"/>
  <c r="FY54" i="4"/>
  <c r="FZ54" i="4"/>
  <c r="GA54" i="4"/>
  <c r="GB54" i="4"/>
  <c r="GC54" i="4"/>
  <c r="GD54" i="4"/>
  <c r="GE54" i="4"/>
  <c r="GF54" i="4"/>
  <c r="GG54" i="4"/>
  <c r="GH54" i="4"/>
  <c r="GI54" i="4"/>
  <c r="GJ54" i="4"/>
  <c r="GK54" i="4"/>
  <c r="GL54" i="4"/>
  <c r="GM54" i="4"/>
  <c r="GN54" i="4"/>
  <c r="GO54" i="4"/>
  <c r="GP54" i="4"/>
  <c r="GQ54" i="4"/>
  <c r="GR54" i="4"/>
  <c r="GS54" i="4"/>
  <c r="GT54" i="4"/>
  <c r="GU54" i="4"/>
  <c r="GV54" i="4"/>
  <c r="GW54" i="4"/>
  <c r="GX54" i="4"/>
  <c r="GY54" i="4"/>
  <c r="GZ54" i="4"/>
  <c r="HA54" i="4"/>
  <c r="HB54" i="4"/>
  <c r="HC54" i="4"/>
  <c r="HD54" i="4"/>
  <c r="HE54" i="4"/>
  <c r="HF54" i="4"/>
  <c r="HG54" i="4"/>
  <c r="HH54" i="4"/>
  <c r="HI54" i="4"/>
  <c r="HJ54" i="4"/>
  <c r="HK54" i="4"/>
  <c r="HL54" i="4"/>
  <c r="HM54" i="4"/>
  <c r="HN54" i="4"/>
  <c r="HO54" i="4"/>
  <c r="HP54" i="4"/>
  <c r="HQ54" i="4"/>
  <c r="HR54" i="4"/>
  <c r="HS54" i="4"/>
  <c r="HT54" i="4"/>
  <c r="HU54" i="4"/>
  <c r="HV54" i="4"/>
  <c r="HW54" i="4"/>
  <c r="HX54" i="4"/>
  <c r="HY54" i="4"/>
  <c r="HZ54" i="4"/>
  <c r="IA54" i="4"/>
  <c r="IB54" i="4"/>
  <c r="IC54" i="4"/>
  <c r="ID54" i="4"/>
  <c r="IE54" i="4"/>
  <c r="IF54" i="4"/>
  <c r="IG54" i="4"/>
  <c r="IH54" i="4"/>
  <c r="II54" i="4"/>
  <c r="IJ54" i="4"/>
  <c r="IK54" i="4"/>
  <c r="IL54" i="4"/>
  <c r="IM54" i="4"/>
  <c r="IN54" i="4"/>
  <c r="IO54" i="4"/>
  <c r="IP54" i="4"/>
  <c r="IQ54" i="4"/>
  <c r="IR54" i="4"/>
  <c r="IS54" i="4"/>
  <c r="IT54" i="4"/>
  <c r="IU54" i="4"/>
  <c r="IV54" i="4"/>
  <c r="IW54" i="4"/>
  <c r="IX54" i="4"/>
  <c r="IY54" i="4"/>
  <c r="IZ54" i="4"/>
  <c r="JA54" i="4"/>
  <c r="JB54" i="4"/>
  <c r="JC54" i="4"/>
  <c r="JD54" i="4"/>
  <c r="JE54" i="4"/>
  <c r="JF54" i="4"/>
  <c r="JG54" i="4"/>
  <c r="JH54" i="4"/>
  <c r="JI54" i="4"/>
  <c r="JJ54" i="4"/>
  <c r="JK54" i="4"/>
  <c r="JL54" i="4"/>
  <c r="JM54" i="4"/>
  <c r="JN54" i="4"/>
  <c r="JO54" i="4"/>
  <c r="JP54" i="4"/>
  <c r="JQ54" i="4"/>
  <c r="JR54" i="4"/>
  <c r="JS54" i="4"/>
  <c r="JT54" i="4"/>
  <c r="JU54" i="4"/>
  <c r="JV54" i="4"/>
  <c r="JW54" i="4"/>
  <c r="JX54" i="4"/>
  <c r="JY54" i="4"/>
  <c r="JZ54" i="4"/>
  <c r="KA54" i="4"/>
  <c r="KB54" i="4"/>
  <c r="KC54" i="4"/>
  <c r="KD54" i="4"/>
  <c r="KE54" i="4"/>
  <c r="KF54" i="4"/>
  <c r="KG54" i="4"/>
  <c r="KH54" i="4"/>
  <c r="KI54" i="4"/>
  <c r="KJ54" i="4"/>
  <c r="KK54" i="4"/>
  <c r="KL54" i="4"/>
  <c r="KM54" i="4"/>
  <c r="KN54" i="4"/>
  <c r="KO54" i="4"/>
  <c r="KP54" i="4"/>
  <c r="KQ54" i="4"/>
  <c r="KR54" i="4"/>
  <c r="KS54" i="4"/>
  <c r="KT54" i="4"/>
  <c r="KU54" i="4"/>
  <c r="KV54" i="4"/>
  <c r="KW54" i="4"/>
  <c r="KX54" i="4"/>
  <c r="A55" i="4"/>
  <c r="B55" i="4"/>
  <c r="C55" i="4"/>
  <c r="D55" i="4"/>
  <c r="E55" i="4"/>
  <c r="F55" i="4" a="1"/>
  <c r="F55" i="4" s="1"/>
  <c r="G55" i="4" a="1"/>
  <c r="G55" i="4" s="1"/>
  <c r="H55" i="4" a="1"/>
  <c r="H55" i="4"/>
  <c r="I55" i="4" a="1"/>
  <c r="I55" i="4"/>
  <c r="J55" i="4" a="1"/>
  <c r="J55" i="4" s="1"/>
  <c r="K55" i="4" a="1"/>
  <c r="K55" i="4" s="1"/>
  <c r="L55" i="4" a="1"/>
  <c r="L55" i="4"/>
  <c r="M55" i="4" a="1"/>
  <c r="M55" i="4"/>
  <c r="N55" i="4" a="1"/>
  <c r="N55" i="4"/>
  <c r="O55" i="4" a="1"/>
  <c r="O55" i="4" s="1"/>
  <c r="P55" i="4" a="1"/>
  <c r="P55" i="4"/>
  <c r="Q55" i="4" a="1"/>
  <c r="Q55" i="4" s="1"/>
  <c r="R55" i="4" a="1"/>
  <c r="R55" i="4"/>
  <c r="S55" i="4" a="1"/>
  <c r="S55" i="4" s="1"/>
  <c r="T55" i="4" a="1"/>
  <c r="T55" i="4"/>
  <c r="U55" i="4" a="1"/>
  <c r="U55" i="4" s="1"/>
  <c r="V55" i="4" a="1"/>
  <c r="V55" i="4"/>
  <c r="W55" i="4" a="1"/>
  <c r="W55" i="4" s="1"/>
  <c r="X55" i="4" a="1"/>
  <c r="X55" i="4"/>
  <c r="Y55" i="4" a="1"/>
  <c r="Y55" i="4"/>
  <c r="Z55" i="4" a="1"/>
  <c r="Z55" i="4" s="1"/>
  <c r="AA55" i="4" a="1"/>
  <c r="AA55" i="4" s="1"/>
  <c r="AB55" i="4" a="1"/>
  <c r="AB55" i="4" s="1"/>
  <c r="AC55" i="4"/>
  <c r="AD55" i="4"/>
  <c r="AE55" i="4"/>
  <c r="AF55" i="4"/>
  <c r="AG55" i="4"/>
  <c r="AH55" i="4"/>
  <c r="AI55" i="4"/>
  <c r="AJ55" i="4"/>
  <c r="AK55" i="4"/>
  <c r="AL55" i="4"/>
  <c r="AM55" i="4"/>
  <c r="AN55" i="4"/>
  <c r="AO55" i="4"/>
  <c r="AP55" i="4"/>
  <c r="AQ55" i="4"/>
  <c r="AR55" i="4"/>
  <c r="AS55" i="4"/>
  <c r="AT55" i="4"/>
  <c r="AU55" i="4"/>
  <c r="AV55" i="4"/>
  <c r="AW55" i="4"/>
  <c r="AX55" i="4"/>
  <c r="AY55" i="4"/>
  <c r="AZ55" i="4"/>
  <c r="BA55" i="4"/>
  <c r="BB55" i="4"/>
  <c r="BC55" i="4"/>
  <c r="BD55" i="4"/>
  <c r="BE55" i="4"/>
  <c r="BF55" i="4"/>
  <c r="BG55" i="4"/>
  <c r="BH55" i="4"/>
  <c r="BI55" i="4"/>
  <c r="BJ55" i="4"/>
  <c r="BK55" i="4"/>
  <c r="BL55" i="4"/>
  <c r="BM55" i="4"/>
  <c r="BN55" i="4"/>
  <c r="BO55" i="4"/>
  <c r="BP55" i="4"/>
  <c r="BQ55" i="4"/>
  <c r="BR55" i="4"/>
  <c r="BS55" i="4"/>
  <c r="BT55" i="4"/>
  <c r="BU55" i="4"/>
  <c r="BV55" i="4"/>
  <c r="BW55" i="4"/>
  <c r="BX55" i="4"/>
  <c r="BY55" i="4"/>
  <c r="BZ55" i="4"/>
  <c r="CA55" i="4"/>
  <c r="CB55" i="4"/>
  <c r="CC55" i="4"/>
  <c r="CD55" i="4"/>
  <c r="CE55" i="4"/>
  <c r="CF55" i="4"/>
  <c r="CG55" i="4"/>
  <c r="CH55" i="4"/>
  <c r="CI55" i="4"/>
  <c r="CJ55" i="4"/>
  <c r="CK55" i="4"/>
  <c r="CL55" i="4"/>
  <c r="CM55" i="4"/>
  <c r="CN55" i="4"/>
  <c r="CO55" i="4"/>
  <c r="CP55" i="4"/>
  <c r="CQ55" i="4"/>
  <c r="CR55" i="4"/>
  <c r="CS55" i="4"/>
  <c r="CT55" i="4"/>
  <c r="CU55" i="4"/>
  <c r="CV55" i="4"/>
  <c r="CW55" i="4"/>
  <c r="CX55" i="4"/>
  <c r="CY55" i="4"/>
  <c r="CZ55" i="4"/>
  <c r="DA55" i="4"/>
  <c r="DB55" i="4"/>
  <c r="DC55" i="4"/>
  <c r="DD55" i="4"/>
  <c r="DE55" i="4"/>
  <c r="DF55" i="4"/>
  <c r="DG55" i="4"/>
  <c r="DH55" i="4"/>
  <c r="DI55" i="4"/>
  <c r="DJ55" i="4"/>
  <c r="DK55" i="4"/>
  <c r="DL55" i="4"/>
  <c r="DM55" i="4"/>
  <c r="DN55" i="4"/>
  <c r="DO55" i="4"/>
  <c r="DP55" i="4"/>
  <c r="DQ55" i="4"/>
  <c r="DR55" i="4"/>
  <c r="DS55" i="4"/>
  <c r="DT55" i="4"/>
  <c r="DU55" i="4"/>
  <c r="DV55" i="4"/>
  <c r="DW55" i="4"/>
  <c r="DX55" i="4"/>
  <c r="DY55" i="4"/>
  <c r="DZ55" i="4"/>
  <c r="EA55" i="4"/>
  <c r="EB55" i="4"/>
  <c r="EC55" i="4"/>
  <c r="ED55" i="4"/>
  <c r="EE55" i="4"/>
  <c r="EF55" i="4"/>
  <c r="EG55" i="4"/>
  <c r="EH55" i="4"/>
  <c r="EI55" i="4"/>
  <c r="EJ55" i="4"/>
  <c r="EK55" i="4"/>
  <c r="EL55" i="4"/>
  <c r="EM55" i="4"/>
  <c r="EN55" i="4"/>
  <c r="EO55" i="4"/>
  <c r="EP55" i="4"/>
  <c r="EQ55" i="4"/>
  <c r="ER55" i="4"/>
  <c r="ES55" i="4"/>
  <c r="ET55" i="4"/>
  <c r="EU55" i="4"/>
  <c r="EV55" i="4"/>
  <c r="EW55" i="4"/>
  <c r="EX55" i="4"/>
  <c r="EY55" i="4"/>
  <c r="EZ55" i="4"/>
  <c r="FA55" i="4"/>
  <c r="FB55" i="4"/>
  <c r="FC55" i="4"/>
  <c r="FD55" i="4"/>
  <c r="FE55" i="4"/>
  <c r="FF55" i="4"/>
  <c r="FG55" i="4"/>
  <c r="FH55" i="4"/>
  <c r="FI55" i="4"/>
  <c r="FJ55" i="4"/>
  <c r="FK55" i="4"/>
  <c r="FL55" i="4"/>
  <c r="FM55" i="4"/>
  <c r="FN55" i="4"/>
  <c r="FO55" i="4"/>
  <c r="FP55" i="4"/>
  <c r="FQ55" i="4"/>
  <c r="FR55" i="4"/>
  <c r="FS55" i="4"/>
  <c r="FT55" i="4"/>
  <c r="FU55" i="4"/>
  <c r="FV55" i="4"/>
  <c r="FW55" i="4"/>
  <c r="FX55" i="4"/>
  <c r="FY55" i="4"/>
  <c r="FZ55" i="4"/>
  <c r="GA55" i="4"/>
  <c r="GB55" i="4"/>
  <c r="GC55" i="4"/>
  <c r="GD55" i="4"/>
  <c r="GE55" i="4"/>
  <c r="GF55" i="4"/>
  <c r="GG55" i="4"/>
  <c r="GH55" i="4"/>
  <c r="GI55" i="4"/>
  <c r="GJ55" i="4"/>
  <c r="GK55" i="4"/>
  <c r="GL55" i="4"/>
  <c r="GM55" i="4"/>
  <c r="GN55" i="4"/>
  <c r="GO55" i="4"/>
  <c r="GP55" i="4"/>
  <c r="GQ55" i="4"/>
  <c r="GR55" i="4"/>
  <c r="GS55" i="4"/>
  <c r="GT55" i="4"/>
  <c r="GU55" i="4"/>
  <c r="GV55" i="4"/>
  <c r="GW55" i="4"/>
  <c r="GX55" i="4"/>
  <c r="GY55" i="4"/>
  <c r="GZ55" i="4"/>
  <c r="HA55" i="4"/>
  <c r="HB55" i="4"/>
  <c r="HC55" i="4"/>
  <c r="HD55" i="4"/>
  <c r="HE55" i="4"/>
  <c r="HF55" i="4"/>
  <c r="HG55" i="4"/>
  <c r="HH55" i="4"/>
  <c r="HI55" i="4"/>
  <c r="HJ55" i="4"/>
  <c r="HK55" i="4"/>
  <c r="HL55" i="4"/>
  <c r="HM55" i="4"/>
  <c r="HN55" i="4"/>
  <c r="HO55" i="4"/>
  <c r="HP55" i="4"/>
  <c r="HQ55" i="4"/>
  <c r="HR55" i="4"/>
  <c r="HS55" i="4"/>
  <c r="HT55" i="4"/>
  <c r="HU55" i="4"/>
  <c r="HV55" i="4"/>
  <c r="HW55" i="4"/>
  <c r="HX55" i="4"/>
  <c r="HY55" i="4"/>
  <c r="HZ55" i="4"/>
  <c r="IA55" i="4"/>
  <c r="IB55" i="4"/>
  <c r="IC55" i="4"/>
  <c r="ID55" i="4"/>
  <c r="IE55" i="4"/>
  <c r="IF55" i="4"/>
  <c r="IG55" i="4"/>
  <c r="IH55" i="4"/>
  <c r="II55" i="4"/>
  <c r="IJ55" i="4"/>
  <c r="IK55" i="4"/>
  <c r="IL55" i="4"/>
  <c r="IM55" i="4"/>
  <c r="IN55" i="4"/>
  <c r="IO55" i="4"/>
  <c r="IP55" i="4"/>
  <c r="IQ55" i="4"/>
  <c r="IR55" i="4"/>
  <c r="IS55" i="4"/>
  <c r="IT55" i="4"/>
  <c r="IU55" i="4"/>
  <c r="IV55" i="4"/>
  <c r="IW55" i="4"/>
  <c r="IX55" i="4"/>
  <c r="IY55" i="4"/>
  <c r="IZ55" i="4"/>
  <c r="JA55" i="4"/>
  <c r="JB55" i="4"/>
  <c r="JC55" i="4"/>
  <c r="JD55" i="4"/>
  <c r="JE55" i="4"/>
  <c r="JF55" i="4"/>
  <c r="JG55" i="4"/>
  <c r="JH55" i="4"/>
  <c r="JI55" i="4"/>
  <c r="JJ55" i="4"/>
  <c r="JK55" i="4"/>
  <c r="JL55" i="4"/>
  <c r="JM55" i="4"/>
  <c r="JN55" i="4"/>
  <c r="JO55" i="4"/>
  <c r="JP55" i="4"/>
  <c r="JQ55" i="4"/>
  <c r="JR55" i="4"/>
  <c r="JS55" i="4"/>
  <c r="JT55" i="4"/>
  <c r="JU55" i="4"/>
  <c r="JV55" i="4"/>
  <c r="JW55" i="4"/>
  <c r="JX55" i="4"/>
  <c r="JY55" i="4"/>
  <c r="JZ55" i="4"/>
  <c r="KA55" i="4"/>
  <c r="KB55" i="4"/>
  <c r="KC55" i="4"/>
  <c r="KD55" i="4"/>
  <c r="KE55" i="4"/>
  <c r="KF55" i="4"/>
  <c r="KG55" i="4"/>
  <c r="KH55" i="4"/>
  <c r="KI55" i="4"/>
  <c r="KJ55" i="4"/>
  <c r="KK55" i="4"/>
  <c r="KL55" i="4"/>
  <c r="KM55" i="4"/>
  <c r="KN55" i="4"/>
  <c r="KO55" i="4"/>
  <c r="KP55" i="4"/>
  <c r="KQ55" i="4"/>
  <c r="KR55" i="4"/>
  <c r="KS55" i="4"/>
  <c r="KT55" i="4"/>
  <c r="KU55" i="4"/>
  <c r="KV55" i="4"/>
  <c r="KW55" i="4"/>
  <c r="KX55" i="4"/>
  <c r="A56" i="4"/>
  <c r="B56" i="4"/>
  <c r="C56" i="4"/>
  <c r="D56" i="4"/>
  <c r="E56" i="4"/>
  <c r="F56" i="4" a="1"/>
  <c r="F56" i="4"/>
  <c r="G56" i="4" a="1"/>
  <c r="G56" i="4" s="1"/>
  <c r="H56" i="4" a="1"/>
  <c r="H56" i="4" s="1"/>
  <c r="I56" i="4" a="1"/>
  <c r="I56" i="4"/>
  <c r="J56" i="4" a="1"/>
  <c r="J56" i="4"/>
  <c r="K56" i="4" a="1"/>
  <c r="K56" i="4" s="1"/>
  <c r="L56" i="4" a="1"/>
  <c r="L56" i="4" s="1"/>
  <c r="M56" i="4" a="1"/>
  <c r="M56" i="4"/>
  <c r="N56" i="4" a="1"/>
  <c r="N56" i="4"/>
  <c r="O56" i="4" a="1"/>
  <c r="O56" i="4" s="1"/>
  <c r="P56" i="4" a="1"/>
  <c r="P56" i="4" s="1"/>
  <c r="Q56" i="4" a="1"/>
  <c r="Q56" i="4" s="1"/>
  <c r="R56" i="4" a="1"/>
  <c r="R56" i="4"/>
  <c r="S56" i="4" a="1"/>
  <c r="S56" i="4"/>
  <c r="T56" i="4" a="1"/>
  <c r="T56" i="4"/>
  <c r="U56" i="4" a="1"/>
  <c r="U56" i="4" s="1"/>
  <c r="V56" i="4" a="1"/>
  <c r="V56" i="4"/>
  <c r="W56" i="4" a="1"/>
  <c r="W56" i="4"/>
  <c r="X56" i="4" a="1"/>
  <c r="X56" i="4" s="1"/>
  <c r="Y56" i="4" a="1"/>
  <c r="Y56" i="4" s="1"/>
  <c r="Z56" i="4" a="1"/>
  <c r="Z56" i="4"/>
  <c r="AA56" i="4" a="1"/>
  <c r="AA56" i="4"/>
  <c r="AB56" i="4" a="1"/>
  <c r="AB56" i="4"/>
  <c r="AC56" i="4"/>
  <c r="AD56" i="4"/>
  <c r="AE56" i="4"/>
  <c r="AF56" i="4"/>
  <c r="AG56" i="4"/>
  <c r="AH56" i="4"/>
  <c r="AI56" i="4"/>
  <c r="AJ56" i="4"/>
  <c r="AK56" i="4"/>
  <c r="AL56" i="4"/>
  <c r="AM56" i="4"/>
  <c r="AN56" i="4"/>
  <c r="AO56" i="4"/>
  <c r="AP56" i="4"/>
  <c r="AQ56" i="4"/>
  <c r="AR56" i="4"/>
  <c r="AS56" i="4"/>
  <c r="AT56" i="4"/>
  <c r="AU56" i="4"/>
  <c r="AV56" i="4"/>
  <c r="AW56" i="4"/>
  <c r="AX56" i="4"/>
  <c r="AY56" i="4"/>
  <c r="AZ56" i="4"/>
  <c r="BA56" i="4"/>
  <c r="BB56" i="4"/>
  <c r="BC56" i="4"/>
  <c r="BD56" i="4"/>
  <c r="BE56" i="4"/>
  <c r="BF56" i="4"/>
  <c r="BG56" i="4"/>
  <c r="BH56" i="4"/>
  <c r="BI56" i="4"/>
  <c r="BJ56" i="4"/>
  <c r="BK56" i="4"/>
  <c r="BL56" i="4"/>
  <c r="BM56" i="4"/>
  <c r="BN56" i="4"/>
  <c r="BO56" i="4"/>
  <c r="BP56" i="4"/>
  <c r="BQ56" i="4"/>
  <c r="BR56" i="4"/>
  <c r="BS56" i="4"/>
  <c r="BT56" i="4"/>
  <c r="BU56" i="4"/>
  <c r="BV56" i="4"/>
  <c r="BW56" i="4"/>
  <c r="BX56" i="4"/>
  <c r="BY56" i="4"/>
  <c r="BZ56" i="4"/>
  <c r="CA56" i="4"/>
  <c r="CB56" i="4"/>
  <c r="CC56" i="4"/>
  <c r="CD56" i="4"/>
  <c r="CE56" i="4"/>
  <c r="CF56" i="4"/>
  <c r="CG56" i="4"/>
  <c r="CH56" i="4"/>
  <c r="CI56" i="4"/>
  <c r="CJ56" i="4"/>
  <c r="CK56" i="4"/>
  <c r="CL56" i="4"/>
  <c r="CM56" i="4"/>
  <c r="CN56" i="4"/>
  <c r="CO56" i="4"/>
  <c r="CP56" i="4"/>
  <c r="CQ56" i="4"/>
  <c r="CR56" i="4"/>
  <c r="CS56" i="4"/>
  <c r="CT56" i="4"/>
  <c r="CU56" i="4"/>
  <c r="CV56" i="4"/>
  <c r="CW56" i="4"/>
  <c r="CX56" i="4"/>
  <c r="CY56" i="4"/>
  <c r="CZ56" i="4"/>
  <c r="DA56" i="4"/>
  <c r="DB56" i="4"/>
  <c r="DC56" i="4"/>
  <c r="DD56" i="4"/>
  <c r="DE56" i="4"/>
  <c r="DF56" i="4"/>
  <c r="DG56" i="4"/>
  <c r="DH56" i="4"/>
  <c r="DI56" i="4"/>
  <c r="DJ56" i="4"/>
  <c r="DK56" i="4"/>
  <c r="DL56" i="4"/>
  <c r="DM56" i="4"/>
  <c r="DN56" i="4"/>
  <c r="DO56" i="4"/>
  <c r="DP56" i="4"/>
  <c r="DQ56" i="4"/>
  <c r="DR56" i="4"/>
  <c r="DS56" i="4"/>
  <c r="DT56" i="4"/>
  <c r="DU56" i="4"/>
  <c r="DV56" i="4"/>
  <c r="DW56" i="4"/>
  <c r="DX56" i="4"/>
  <c r="DY56" i="4"/>
  <c r="DZ56" i="4"/>
  <c r="EA56" i="4"/>
  <c r="EB56" i="4"/>
  <c r="EC56" i="4"/>
  <c r="ED56" i="4"/>
  <c r="EE56" i="4"/>
  <c r="EF56" i="4"/>
  <c r="EG56" i="4"/>
  <c r="EH56" i="4"/>
  <c r="EI56" i="4"/>
  <c r="EJ56" i="4"/>
  <c r="EK56" i="4"/>
  <c r="EL56" i="4"/>
  <c r="EM56" i="4"/>
  <c r="EN56" i="4"/>
  <c r="EO56" i="4"/>
  <c r="EP56" i="4"/>
  <c r="EQ56" i="4"/>
  <c r="ER56" i="4"/>
  <c r="ES56" i="4"/>
  <c r="ET56" i="4"/>
  <c r="EU56" i="4"/>
  <c r="EV56" i="4"/>
  <c r="EW56" i="4"/>
  <c r="EX56" i="4"/>
  <c r="EY56" i="4"/>
  <c r="EZ56" i="4"/>
  <c r="FA56" i="4"/>
  <c r="FB56" i="4"/>
  <c r="FC56" i="4"/>
  <c r="FD56" i="4"/>
  <c r="FE56" i="4"/>
  <c r="FF56" i="4"/>
  <c r="FG56" i="4"/>
  <c r="FH56" i="4"/>
  <c r="FI56" i="4"/>
  <c r="FJ56" i="4"/>
  <c r="FK56" i="4"/>
  <c r="FL56" i="4"/>
  <c r="FM56" i="4"/>
  <c r="FN56" i="4"/>
  <c r="FO56" i="4"/>
  <c r="FP56" i="4"/>
  <c r="FQ56" i="4"/>
  <c r="FR56" i="4"/>
  <c r="FS56" i="4"/>
  <c r="FT56" i="4"/>
  <c r="FU56" i="4"/>
  <c r="FV56" i="4"/>
  <c r="FW56" i="4"/>
  <c r="FX56" i="4"/>
  <c r="FY56" i="4"/>
  <c r="FZ56" i="4"/>
  <c r="GA56" i="4"/>
  <c r="GB56" i="4"/>
  <c r="GC56" i="4"/>
  <c r="GD56" i="4"/>
  <c r="GE56" i="4"/>
  <c r="GF56" i="4"/>
  <c r="GG56" i="4"/>
  <c r="GH56" i="4"/>
  <c r="GI56" i="4"/>
  <c r="GJ56" i="4"/>
  <c r="GK56" i="4"/>
  <c r="GL56" i="4"/>
  <c r="GM56" i="4"/>
  <c r="GN56" i="4"/>
  <c r="GO56" i="4"/>
  <c r="GP56" i="4"/>
  <c r="GQ56" i="4"/>
  <c r="GR56" i="4"/>
  <c r="GS56" i="4"/>
  <c r="GT56" i="4"/>
  <c r="GU56" i="4"/>
  <c r="GV56" i="4"/>
  <c r="GW56" i="4"/>
  <c r="GX56" i="4"/>
  <c r="GY56" i="4"/>
  <c r="GZ56" i="4"/>
  <c r="HA56" i="4"/>
  <c r="HB56" i="4"/>
  <c r="HC56" i="4"/>
  <c r="HD56" i="4"/>
  <c r="HE56" i="4"/>
  <c r="HF56" i="4"/>
  <c r="HG56" i="4"/>
  <c r="HH56" i="4"/>
  <c r="HI56" i="4"/>
  <c r="HJ56" i="4"/>
  <c r="HK56" i="4"/>
  <c r="HL56" i="4"/>
  <c r="HM56" i="4"/>
  <c r="HN56" i="4"/>
  <c r="HO56" i="4"/>
  <c r="HP56" i="4"/>
  <c r="HQ56" i="4"/>
  <c r="HR56" i="4"/>
  <c r="HS56" i="4"/>
  <c r="HT56" i="4"/>
  <c r="HU56" i="4"/>
  <c r="HV56" i="4"/>
  <c r="HW56" i="4"/>
  <c r="HX56" i="4"/>
  <c r="HY56" i="4"/>
  <c r="HZ56" i="4"/>
  <c r="IA56" i="4"/>
  <c r="IB56" i="4"/>
  <c r="IC56" i="4"/>
  <c r="ID56" i="4"/>
  <c r="IE56" i="4"/>
  <c r="IF56" i="4"/>
  <c r="IG56" i="4"/>
  <c r="IH56" i="4"/>
  <c r="II56" i="4"/>
  <c r="IJ56" i="4"/>
  <c r="IK56" i="4"/>
  <c r="IL56" i="4"/>
  <c r="IM56" i="4"/>
  <c r="IN56" i="4"/>
  <c r="IO56" i="4"/>
  <c r="IP56" i="4"/>
  <c r="IQ56" i="4"/>
  <c r="IR56" i="4"/>
  <c r="IS56" i="4"/>
  <c r="IT56" i="4"/>
  <c r="IU56" i="4"/>
  <c r="IV56" i="4"/>
  <c r="IW56" i="4"/>
  <c r="IX56" i="4"/>
  <c r="IY56" i="4"/>
  <c r="IZ56" i="4"/>
  <c r="JA56" i="4"/>
  <c r="JB56" i="4"/>
  <c r="JC56" i="4"/>
  <c r="JD56" i="4"/>
  <c r="JE56" i="4"/>
  <c r="JF56" i="4"/>
  <c r="JG56" i="4"/>
  <c r="JH56" i="4"/>
  <c r="JI56" i="4"/>
  <c r="JJ56" i="4"/>
  <c r="JK56" i="4"/>
  <c r="JL56" i="4"/>
  <c r="JM56" i="4"/>
  <c r="JN56" i="4"/>
  <c r="JO56" i="4"/>
  <c r="JP56" i="4"/>
  <c r="JQ56" i="4"/>
  <c r="JR56" i="4"/>
  <c r="JS56" i="4"/>
  <c r="JT56" i="4"/>
  <c r="JU56" i="4"/>
  <c r="JV56" i="4"/>
  <c r="JW56" i="4"/>
  <c r="JX56" i="4"/>
  <c r="JY56" i="4"/>
  <c r="JZ56" i="4"/>
  <c r="KA56" i="4"/>
  <c r="KB56" i="4"/>
  <c r="KC56" i="4"/>
  <c r="KD56" i="4"/>
  <c r="KE56" i="4"/>
  <c r="KF56" i="4"/>
  <c r="KG56" i="4"/>
  <c r="KH56" i="4"/>
  <c r="KI56" i="4"/>
  <c r="KJ56" i="4"/>
  <c r="KK56" i="4"/>
  <c r="KL56" i="4"/>
  <c r="KM56" i="4"/>
  <c r="KN56" i="4"/>
  <c r="KO56" i="4"/>
  <c r="KP56" i="4"/>
  <c r="KQ56" i="4"/>
  <c r="KR56" i="4"/>
  <c r="KS56" i="4"/>
  <c r="KT56" i="4"/>
  <c r="KU56" i="4"/>
  <c r="KV56" i="4"/>
  <c r="KW56" i="4"/>
  <c r="KX56" i="4"/>
  <c r="A57" i="4"/>
  <c r="B57" i="4"/>
  <c r="C57" i="4"/>
  <c r="D57" i="4"/>
  <c r="E57" i="4"/>
  <c r="F57" i="4" a="1"/>
  <c r="F57" i="4" s="1"/>
  <c r="G57" i="4" a="1"/>
  <c r="G57" i="4"/>
  <c r="H57" i="4" a="1"/>
  <c r="H57" i="4" s="1"/>
  <c r="I57" i="4" a="1"/>
  <c r="I57" i="4"/>
  <c r="J57" i="4" a="1"/>
  <c r="J57" i="4" s="1"/>
  <c r="K57" i="4" a="1"/>
  <c r="K57" i="4"/>
  <c r="L57" i="4" a="1"/>
  <c r="L57" i="4" s="1"/>
  <c r="M57" i="4" a="1"/>
  <c r="M57" i="4"/>
  <c r="N57" i="4" a="1"/>
  <c r="N57" i="4" s="1"/>
  <c r="O57" i="4" a="1"/>
  <c r="O57" i="4"/>
  <c r="P57" i="4" a="1"/>
  <c r="P57" i="4"/>
  <c r="Q57" i="4" a="1"/>
  <c r="Q57" i="4" s="1"/>
  <c r="R57" i="4" a="1"/>
  <c r="R57" i="4" s="1"/>
  <c r="S57" i="4" a="1"/>
  <c r="S57" i="4"/>
  <c r="T57" i="4" a="1"/>
  <c r="T57" i="4" s="1"/>
  <c r="U57" i="4" a="1"/>
  <c r="U57" i="4" s="1"/>
  <c r="V57" i="4" a="1"/>
  <c r="V57" i="4" s="1"/>
  <c r="W57" i="4" a="1"/>
  <c r="W57" i="4"/>
  <c r="X57" i="4" a="1"/>
  <c r="X57" i="4"/>
  <c r="Y57" i="4" a="1"/>
  <c r="Y57" i="4"/>
  <c r="Z57" i="4" a="1"/>
  <c r="Z57" i="4" s="1"/>
  <c r="AA57" i="4" a="1"/>
  <c r="AA57" i="4"/>
  <c r="AB57" i="4" a="1"/>
  <c r="AB57" i="4"/>
  <c r="AC57" i="4"/>
  <c r="AD57" i="4"/>
  <c r="AE57" i="4"/>
  <c r="AF57" i="4"/>
  <c r="AG57" i="4"/>
  <c r="AH57" i="4"/>
  <c r="AI57" i="4"/>
  <c r="AJ57" i="4"/>
  <c r="AK57" i="4"/>
  <c r="AL57" i="4"/>
  <c r="AM57" i="4"/>
  <c r="AN57" i="4"/>
  <c r="AO57" i="4"/>
  <c r="AP57" i="4"/>
  <c r="AQ57" i="4"/>
  <c r="AR57" i="4"/>
  <c r="AS57" i="4"/>
  <c r="AT57" i="4"/>
  <c r="AU57" i="4"/>
  <c r="AV57" i="4"/>
  <c r="AW57" i="4"/>
  <c r="AX57" i="4"/>
  <c r="AY57" i="4"/>
  <c r="AZ57" i="4"/>
  <c r="BA57" i="4"/>
  <c r="BB57" i="4"/>
  <c r="BC57" i="4"/>
  <c r="BD57" i="4"/>
  <c r="BE57" i="4"/>
  <c r="BF57" i="4"/>
  <c r="BG57" i="4"/>
  <c r="BH57" i="4"/>
  <c r="BI57" i="4"/>
  <c r="BJ57" i="4"/>
  <c r="BK57" i="4"/>
  <c r="BL57" i="4"/>
  <c r="BM57" i="4"/>
  <c r="BN57" i="4"/>
  <c r="BO57" i="4"/>
  <c r="BP57" i="4"/>
  <c r="BQ57" i="4"/>
  <c r="BR57" i="4"/>
  <c r="BS57" i="4"/>
  <c r="BT57" i="4"/>
  <c r="BU57" i="4"/>
  <c r="BV57" i="4"/>
  <c r="BW57" i="4"/>
  <c r="BX57" i="4"/>
  <c r="BY57" i="4"/>
  <c r="BZ57" i="4"/>
  <c r="CA57" i="4"/>
  <c r="CB57" i="4"/>
  <c r="CC57" i="4"/>
  <c r="CD57" i="4"/>
  <c r="CE57" i="4"/>
  <c r="CF57" i="4"/>
  <c r="CG57" i="4"/>
  <c r="CH57" i="4"/>
  <c r="CI57" i="4"/>
  <c r="CJ57" i="4"/>
  <c r="CK57" i="4"/>
  <c r="CL57" i="4"/>
  <c r="CM57" i="4"/>
  <c r="CN57" i="4"/>
  <c r="CO57" i="4"/>
  <c r="CP57" i="4"/>
  <c r="CQ57" i="4"/>
  <c r="CR57" i="4"/>
  <c r="CS57" i="4"/>
  <c r="CT57" i="4"/>
  <c r="CU57" i="4"/>
  <c r="CV57" i="4"/>
  <c r="CW57" i="4"/>
  <c r="CX57" i="4"/>
  <c r="CY57" i="4"/>
  <c r="CZ57" i="4"/>
  <c r="DA57" i="4"/>
  <c r="DB57" i="4"/>
  <c r="DC57" i="4"/>
  <c r="DD57" i="4"/>
  <c r="DE57" i="4"/>
  <c r="DF57" i="4"/>
  <c r="DG57" i="4"/>
  <c r="DH57" i="4"/>
  <c r="DI57" i="4"/>
  <c r="DJ57" i="4"/>
  <c r="DK57" i="4"/>
  <c r="DL57" i="4"/>
  <c r="DM57" i="4"/>
  <c r="DN57" i="4"/>
  <c r="DO57" i="4"/>
  <c r="DP57" i="4"/>
  <c r="DQ57" i="4"/>
  <c r="DR57" i="4"/>
  <c r="DS57" i="4"/>
  <c r="DT57" i="4"/>
  <c r="DU57" i="4"/>
  <c r="DV57" i="4"/>
  <c r="DW57" i="4"/>
  <c r="DX57" i="4"/>
  <c r="DY57" i="4"/>
  <c r="DZ57" i="4"/>
  <c r="EA57" i="4"/>
  <c r="EB57" i="4"/>
  <c r="EC57" i="4"/>
  <c r="ED57" i="4"/>
  <c r="EE57" i="4"/>
  <c r="EF57" i="4"/>
  <c r="EG57" i="4"/>
  <c r="EH57" i="4"/>
  <c r="EI57" i="4"/>
  <c r="EJ57" i="4"/>
  <c r="EK57" i="4"/>
  <c r="EL57" i="4"/>
  <c r="EM57" i="4"/>
  <c r="EN57" i="4"/>
  <c r="EO57" i="4"/>
  <c r="EP57" i="4"/>
  <c r="EQ57" i="4"/>
  <c r="ER57" i="4"/>
  <c r="ES57" i="4"/>
  <c r="ET57" i="4"/>
  <c r="EU57" i="4"/>
  <c r="EV57" i="4"/>
  <c r="EW57" i="4"/>
  <c r="EX57" i="4"/>
  <c r="EY57" i="4"/>
  <c r="EZ57" i="4"/>
  <c r="FA57" i="4"/>
  <c r="FB57" i="4"/>
  <c r="FC57" i="4"/>
  <c r="FD57" i="4"/>
  <c r="FE57" i="4"/>
  <c r="FF57" i="4"/>
  <c r="FG57" i="4"/>
  <c r="FH57" i="4"/>
  <c r="FI57" i="4"/>
  <c r="FJ57" i="4"/>
  <c r="FK57" i="4"/>
  <c r="FL57" i="4"/>
  <c r="FM57" i="4"/>
  <c r="FN57" i="4"/>
  <c r="FO57" i="4"/>
  <c r="FP57" i="4"/>
  <c r="FQ57" i="4"/>
  <c r="FR57" i="4"/>
  <c r="FS57" i="4"/>
  <c r="FT57" i="4"/>
  <c r="FU57" i="4"/>
  <c r="FV57" i="4"/>
  <c r="FW57" i="4"/>
  <c r="FX57" i="4"/>
  <c r="FY57" i="4"/>
  <c r="FZ57" i="4"/>
  <c r="GA57" i="4"/>
  <c r="GB57" i="4"/>
  <c r="GC57" i="4"/>
  <c r="GD57" i="4"/>
  <c r="GE57" i="4"/>
  <c r="GF57" i="4"/>
  <c r="GG57" i="4"/>
  <c r="GH57" i="4"/>
  <c r="GI57" i="4"/>
  <c r="GJ57" i="4"/>
  <c r="GK57" i="4"/>
  <c r="GL57" i="4"/>
  <c r="GM57" i="4"/>
  <c r="GN57" i="4"/>
  <c r="GO57" i="4"/>
  <c r="GP57" i="4"/>
  <c r="GQ57" i="4"/>
  <c r="GR57" i="4"/>
  <c r="GS57" i="4"/>
  <c r="GT57" i="4"/>
  <c r="GU57" i="4"/>
  <c r="GV57" i="4"/>
  <c r="GW57" i="4"/>
  <c r="GX57" i="4"/>
  <c r="GY57" i="4"/>
  <c r="GZ57" i="4"/>
  <c r="HA57" i="4"/>
  <c r="HB57" i="4"/>
  <c r="HC57" i="4"/>
  <c r="HD57" i="4"/>
  <c r="HE57" i="4"/>
  <c r="HF57" i="4"/>
  <c r="HG57" i="4"/>
  <c r="HH57" i="4"/>
  <c r="HI57" i="4"/>
  <c r="HJ57" i="4"/>
  <c r="HK57" i="4"/>
  <c r="HL57" i="4"/>
  <c r="HM57" i="4"/>
  <c r="HN57" i="4"/>
  <c r="HO57" i="4"/>
  <c r="HP57" i="4"/>
  <c r="HQ57" i="4"/>
  <c r="HR57" i="4"/>
  <c r="HS57" i="4"/>
  <c r="HT57" i="4"/>
  <c r="HU57" i="4"/>
  <c r="HV57" i="4"/>
  <c r="HW57" i="4"/>
  <c r="HX57" i="4"/>
  <c r="HY57" i="4"/>
  <c r="HZ57" i="4"/>
  <c r="IA57" i="4"/>
  <c r="IB57" i="4"/>
  <c r="IC57" i="4"/>
  <c r="ID57" i="4"/>
  <c r="IE57" i="4"/>
  <c r="IF57" i="4"/>
  <c r="IG57" i="4"/>
  <c r="IH57" i="4"/>
  <c r="II57" i="4"/>
  <c r="IJ57" i="4"/>
  <c r="IK57" i="4"/>
  <c r="IL57" i="4"/>
  <c r="IM57" i="4"/>
  <c r="IN57" i="4"/>
  <c r="IO57" i="4"/>
  <c r="IP57" i="4"/>
  <c r="IQ57" i="4"/>
  <c r="IR57" i="4"/>
  <c r="IS57" i="4"/>
  <c r="IT57" i="4"/>
  <c r="IU57" i="4"/>
  <c r="IV57" i="4"/>
  <c r="IW57" i="4"/>
  <c r="IX57" i="4"/>
  <c r="IY57" i="4"/>
  <c r="IZ57" i="4"/>
  <c r="JA57" i="4"/>
  <c r="JB57" i="4"/>
  <c r="JC57" i="4"/>
  <c r="JD57" i="4"/>
  <c r="JE57" i="4"/>
  <c r="JF57" i="4"/>
  <c r="JG57" i="4"/>
  <c r="JH57" i="4"/>
  <c r="JI57" i="4"/>
  <c r="JJ57" i="4"/>
  <c r="JK57" i="4"/>
  <c r="JL57" i="4"/>
  <c r="JM57" i="4"/>
  <c r="JN57" i="4"/>
  <c r="JO57" i="4"/>
  <c r="JP57" i="4"/>
  <c r="JQ57" i="4"/>
  <c r="JR57" i="4"/>
  <c r="JS57" i="4"/>
  <c r="JT57" i="4"/>
  <c r="JU57" i="4"/>
  <c r="JV57" i="4"/>
  <c r="JW57" i="4"/>
  <c r="JX57" i="4"/>
  <c r="JY57" i="4"/>
  <c r="JZ57" i="4"/>
  <c r="KA57" i="4"/>
  <c r="KB57" i="4"/>
  <c r="KC57" i="4"/>
  <c r="KD57" i="4"/>
  <c r="KE57" i="4"/>
  <c r="KF57" i="4"/>
  <c r="KG57" i="4"/>
  <c r="KH57" i="4"/>
  <c r="KI57" i="4"/>
  <c r="KJ57" i="4"/>
  <c r="KK57" i="4"/>
  <c r="KL57" i="4"/>
  <c r="KM57" i="4"/>
  <c r="KN57" i="4"/>
  <c r="KO57" i="4"/>
  <c r="KP57" i="4"/>
  <c r="KQ57" i="4"/>
  <c r="KR57" i="4"/>
  <c r="KS57" i="4"/>
  <c r="KT57" i="4"/>
  <c r="KU57" i="4"/>
  <c r="KV57" i="4"/>
  <c r="KW57" i="4"/>
  <c r="KX57" i="4"/>
  <c r="A58" i="4"/>
  <c r="B58" i="4"/>
  <c r="C58" i="4"/>
  <c r="D58" i="4"/>
  <c r="E58" i="4"/>
  <c r="F58" i="4" a="1"/>
  <c r="F58" i="4"/>
  <c r="G58" i="4" a="1"/>
  <c r="G58" i="4"/>
  <c r="H58" i="4" a="1"/>
  <c r="H58" i="4"/>
  <c r="I58" i="4" a="1"/>
  <c r="I58" i="4"/>
  <c r="J58" i="4" a="1"/>
  <c r="J58" i="4"/>
  <c r="K58" i="4" a="1"/>
  <c r="K58" i="4"/>
  <c r="L58" i="4" a="1"/>
  <c r="L58" i="4" s="1"/>
  <c r="M58" i="4" a="1"/>
  <c r="M58" i="4"/>
  <c r="N58" i="4" a="1"/>
  <c r="N58" i="4"/>
  <c r="O58" i="4" a="1"/>
  <c r="O58" i="4" s="1"/>
  <c r="P58" i="4" a="1"/>
  <c r="P58" i="4" s="1"/>
  <c r="Q58" i="4" a="1"/>
  <c r="Q58" i="4"/>
  <c r="R58" i="4" a="1"/>
  <c r="R58" i="4"/>
  <c r="S58" i="4" a="1"/>
  <c r="S58" i="4"/>
  <c r="T58" i="4" a="1"/>
  <c r="T58" i="4" s="1"/>
  <c r="U58" i="4" a="1"/>
  <c r="U58" i="4"/>
  <c r="V58" i="4" a="1"/>
  <c r="V58" i="4"/>
  <c r="W58" i="4" a="1"/>
  <c r="W58" i="4"/>
  <c r="X58" i="4" a="1"/>
  <c r="X58" i="4" s="1"/>
  <c r="Y58" i="4" a="1"/>
  <c r="Y58" i="4"/>
  <c r="Z58" i="4" a="1"/>
  <c r="Z58" i="4" s="1"/>
  <c r="AA58" i="4" a="1"/>
  <c r="AA58" i="4"/>
  <c r="AB58" i="4" a="1"/>
  <c r="AB58" i="4" s="1"/>
  <c r="AC58" i="4"/>
  <c r="AD58" i="4"/>
  <c r="AE58" i="4"/>
  <c r="AF58" i="4"/>
  <c r="AG58" i="4"/>
  <c r="AH58" i="4"/>
  <c r="AI58" i="4"/>
  <c r="AJ58" i="4"/>
  <c r="AK58" i="4"/>
  <c r="AL58" i="4"/>
  <c r="AM58" i="4"/>
  <c r="AN58" i="4"/>
  <c r="AO58" i="4"/>
  <c r="AP58" i="4"/>
  <c r="AQ58" i="4"/>
  <c r="AR58" i="4"/>
  <c r="AS58" i="4"/>
  <c r="AT58" i="4"/>
  <c r="AU58" i="4"/>
  <c r="AV58" i="4"/>
  <c r="AW58" i="4"/>
  <c r="AX58" i="4"/>
  <c r="AY58" i="4"/>
  <c r="AZ58" i="4"/>
  <c r="BA58" i="4"/>
  <c r="BB58" i="4"/>
  <c r="BC58" i="4"/>
  <c r="BD58" i="4"/>
  <c r="BE58" i="4"/>
  <c r="BF58" i="4"/>
  <c r="BG58" i="4"/>
  <c r="BH58" i="4"/>
  <c r="BI58" i="4"/>
  <c r="BJ58" i="4"/>
  <c r="BK58" i="4"/>
  <c r="BL58" i="4"/>
  <c r="BM58" i="4"/>
  <c r="BN58" i="4"/>
  <c r="BO58" i="4"/>
  <c r="BP58" i="4"/>
  <c r="BQ58" i="4"/>
  <c r="BR58" i="4"/>
  <c r="BS58" i="4"/>
  <c r="BT58" i="4"/>
  <c r="BU58" i="4"/>
  <c r="BV58" i="4"/>
  <c r="BW58" i="4"/>
  <c r="BX58" i="4"/>
  <c r="BY58" i="4"/>
  <c r="BZ58" i="4"/>
  <c r="CA58" i="4"/>
  <c r="CB58" i="4"/>
  <c r="CC58" i="4"/>
  <c r="CD58" i="4"/>
  <c r="CE58" i="4"/>
  <c r="CF58" i="4"/>
  <c r="CG58" i="4"/>
  <c r="CH58" i="4"/>
  <c r="CI58" i="4"/>
  <c r="CJ58" i="4"/>
  <c r="CK58" i="4"/>
  <c r="CL58" i="4"/>
  <c r="CM58" i="4"/>
  <c r="CN58" i="4"/>
  <c r="CO58" i="4"/>
  <c r="CP58" i="4"/>
  <c r="CQ58" i="4"/>
  <c r="CR58" i="4"/>
  <c r="CS58" i="4"/>
  <c r="CT58" i="4"/>
  <c r="CU58" i="4"/>
  <c r="CV58" i="4"/>
  <c r="CW58" i="4"/>
  <c r="CX58" i="4"/>
  <c r="CY58" i="4"/>
  <c r="CZ58" i="4"/>
  <c r="DA58" i="4"/>
  <c r="DB58" i="4"/>
  <c r="DC58" i="4"/>
  <c r="DD58" i="4"/>
  <c r="DE58" i="4"/>
  <c r="DF58" i="4"/>
  <c r="DG58" i="4"/>
  <c r="DH58" i="4"/>
  <c r="DI58" i="4"/>
  <c r="DJ58" i="4"/>
  <c r="DK58" i="4"/>
  <c r="DL58" i="4"/>
  <c r="DM58" i="4"/>
  <c r="DN58" i="4"/>
  <c r="DO58" i="4"/>
  <c r="DP58" i="4"/>
  <c r="DQ58" i="4"/>
  <c r="DR58" i="4"/>
  <c r="DS58" i="4"/>
  <c r="DT58" i="4"/>
  <c r="DU58" i="4"/>
  <c r="DV58" i="4"/>
  <c r="DW58" i="4"/>
  <c r="DX58" i="4"/>
  <c r="DY58" i="4"/>
  <c r="DZ58" i="4"/>
  <c r="EA58" i="4"/>
  <c r="EB58" i="4"/>
  <c r="EC58" i="4"/>
  <c r="ED58" i="4"/>
  <c r="EE58" i="4"/>
  <c r="EF58" i="4"/>
  <c r="EG58" i="4"/>
  <c r="EH58" i="4"/>
  <c r="EI58" i="4"/>
  <c r="EJ58" i="4"/>
  <c r="EK58" i="4"/>
  <c r="EL58" i="4"/>
  <c r="EM58" i="4"/>
  <c r="EN58" i="4"/>
  <c r="EO58" i="4"/>
  <c r="EP58" i="4"/>
  <c r="EQ58" i="4"/>
  <c r="ER58" i="4"/>
  <c r="ES58" i="4"/>
  <c r="ET58" i="4"/>
  <c r="EU58" i="4"/>
  <c r="EV58" i="4"/>
  <c r="EW58" i="4"/>
  <c r="EX58" i="4"/>
  <c r="EY58" i="4"/>
  <c r="EZ58" i="4"/>
  <c r="FA58" i="4"/>
  <c r="FB58" i="4"/>
  <c r="FC58" i="4"/>
  <c r="FD58" i="4"/>
  <c r="FE58" i="4"/>
  <c r="FF58" i="4"/>
  <c r="FG58" i="4"/>
  <c r="FH58" i="4"/>
  <c r="FI58" i="4"/>
  <c r="FJ58" i="4"/>
  <c r="FK58" i="4"/>
  <c r="FL58" i="4"/>
  <c r="FM58" i="4"/>
  <c r="FN58" i="4"/>
  <c r="FO58" i="4"/>
  <c r="FP58" i="4"/>
  <c r="FQ58" i="4"/>
  <c r="FR58" i="4"/>
  <c r="FS58" i="4"/>
  <c r="FT58" i="4"/>
  <c r="FU58" i="4"/>
  <c r="FV58" i="4"/>
  <c r="FW58" i="4"/>
  <c r="FX58" i="4"/>
  <c r="FY58" i="4"/>
  <c r="FZ58" i="4"/>
  <c r="GA58" i="4"/>
  <c r="GB58" i="4"/>
  <c r="GC58" i="4"/>
  <c r="GD58" i="4"/>
  <c r="GE58" i="4"/>
  <c r="GF58" i="4"/>
  <c r="GG58" i="4"/>
  <c r="GH58" i="4"/>
  <c r="GI58" i="4"/>
  <c r="GJ58" i="4"/>
  <c r="GK58" i="4"/>
  <c r="GL58" i="4"/>
  <c r="GM58" i="4"/>
  <c r="GN58" i="4"/>
  <c r="GO58" i="4"/>
  <c r="GP58" i="4"/>
  <c r="GQ58" i="4"/>
  <c r="GR58" i="4"/>
  <c r="GS58" i="4"/>
  <c r="GT58" i="4"/>
  <c r="GU58" i="4"/>
  <c r="GV58" i="4"/>
  <c r="GW58" i="4"/>
  <c r="GX58" i="4"/>
  <c r="GY58" i="4"/>
  <c r="GZ58" i="4"/>
  <c r="HA58" i="4"/>
  <c r="HB58" i="4"/>
  <c r="HC58" i="4"/>
  <c r="HD58" i="4"/>
  <c r="HE58" i="4"/>
  <c r="HF58" i="4"/>
  <c r="HG58" i="4"/>
  <c r="HH58" i="4"/>
  <c r="HI58" i="4"/>
  <c r="HJ58" i="4"/>
  <c r="HK58" i="4"/>
  <c r="HL58" i="4"/>
  <c r="HM58" i="4"/>
  <c r="HN58" i="4"/>
  <c r="HO58" i="4"/>
  <c r="HP58" i="4"/>
  <c r="HQ58" i="4"/>
  <c r="HR58" i="4"/>
  <c r="HS58" i="4"/>
  <c r="HT58" i="4"/>
  <c r="HU58" i="4"/>
  <c r="HV58" i="4"/>
  <c r="HW58" i="4"/>
  <c r="HX58" i="4"/>
  <c r="HY58" i="4"/>
  <c r="HZ58" i="4"/>
  <c r="IA58" i="4"/>
  <c r="IB58" i="4"/>
  <c r="IC58" i="4"/>
  <c r="ID58" i="4"/>
  <c r="IE58" i="4"/>
  <c r="IF58" i="4"/>
  <c r="IG58" i="4"/>
  <c r="IH58" i="4"/>
  <c r="II58" i="4"/>
  <c r="IJ58" i="4"/>
  <c r="IK58" i="4"/>
  <c r="IL58" i="4"/>
  <c r="IM58" i="4"/>
  <c r="IN58" i="4"/>
  <c r="IO58" i="4"/>
  <c r="IP58" i="4"/>
  <c r="IQ58" i="4"/>
  <c r="IR58" i="4"/>
  <c r="IS58" i="4"/>
  <c r="IT58" i="4"/>
  <c r="IU58" i="4"/>
  <c r="IV58" i="4"/>
  <c r="IW58" i="4"/>
  <c r="IX58" i="4"/>
  <c r="IY58" i="4"/>
  <c r="IZ58" i="4"/>
  <c r="JA58" i="4"/>
  <c r="JB58" i="4"/>
  <c r="JC58" i="4"/>
  <c r="JD58" i="4"/>
  <c r="JE58" i="4"/>
  <c r="JF58" i="4"/>
  <c r="JG58" i="4"/>
  <c r="JH58" i="4"/>
  <c r="JI58" i="4"/>
  <c r="JJ58" i="4"/>
  <c r="JK58" i="4"/>
  <c r="JL58" i="4"/>
  <c r="JM58" i="4"/>
  <c r="JN58" i="4"/>
  <c r="JO58" i="4"/>
  <c r="JP58" i="4"/>
  <c r="JQ58" i="4"/>
  <c r="JR58" i="4"/>
  <c r="JS58" i="4"/>
  <c r="JT58" i="4"/>
  <c r="JU58" i="4"/>
  <c r="JV58" i="4"/>
  <c r="JW58" i="4"/>
  <c r="JX58" i="4"/>
  <c r="JY58" i="4"/>
  <c r="JZ58" i="4"/>
  <c r="KA58" i="4"/>
  <c r="KB58" i="4"/>
  <c r="KC58" i="4"/>
  <c r="KD58" i="4"/>
  <c r="KE58" i="4"/>
  <c r="KF58" i="4"/>
  <c r="KG58" i="4"/>
  <c r="KH58" i="4"/>
  <c r="KI58" i="4"/>
  <c r="KJ58" i="4"/>
  <c r="KK58" i="4"/>
  <c r="KL58" i="4"/>
  <c r="KM58" i="4"/>
  <c r="KN58" i="4"/>
  <c r="KO58" i="4"/>
  <c r="KP58" i="4"/>
  <c r="KQ58" i="4"/>
  <c r="KR58" i="4"/>
  <c r="KS58" i="4"/>
  <c r="KT58" i="4"/>
  <c r="KU58" i="4"/>
  <c r="KV58" i="4"/>
  <c r="KW58" i="4"/>
  <c r="KX58" i="4"/>
  <c r="A59" i="4"/>
  <c r="B59" i="4"/>
  <c r="C59" i="4"/>
  <c r="D59" i="4"/>
  <c r="E59" i="4"/>
  <c r="F59" i="4" a="1"/>
  <c r="F59" i="4"/>
  <c r="G59" i="4" a="1"/>
  <c r="G59" i="4"/>
  <c r="H59" i="4" a="1"/>
  <c r="H59" i="4" s="1"/>
  <c r="I59" i="4" a="1"/>
  <c r="I59" i="4" s="1"/>
  <c r="J59" i="4" a="1"/>
  <c r="J59" i="4"/>
  <c r="K59" i="4" a="1"/>
  <c r="K59" i="4" s="1"/>
  <c r="L59" i="4" a="1"/>
  <c r="L59" i="4" s="1"/>
  <c r="M59" i="4" a="1"/>
  <c r="M59" i="4" s="1"/>
  <c r="N59" i="4" a="1"/>
  <c r="N59" i="4"/>
  <c r="O59" i="4" a="1"/>
  <c r="O59" i="4"/>
  <c r="P59" i="4" a="1"/>
  <c r="P59" i="4"/>
  <c r="Q59" i="4" a="1"/>
  <c r="Q59" i="4" s="1"/>
  <c r="R59" i="4" a="1"/>
  <c r="R59" i="4" s="1"/>
  <c r="S59" i="4" a="1"/>
  <c r="S59" i="4"/>
  <c r="T59" i="4" a="1"/>
  <c r="T59" i="4"/>
  <c r="U59" i="4" a="1"/>
  <c r="U59" i="4" s="1"/>
  <c r="V59" i="4" a="1"/>
  <c r="V59" i="4" s="1"/>
  <c r="W59" i="4" a="1"/>
  <c r="W59" i="4" s="1"/>
  <c r="X59" i="4" a="1"/>
  <c r="X59" i="4"/>
  <c r="Y59" i="4" a="1"/>
  <c r="Y59" i="4" s="1"/>
  <c r="Z59" i="4" a="1"/>
  <c r="Z59" i="4" s="1"/>
  <c r="AA59" i="4" a="1"/>
  <c r="AA59" i="4"/>
  <c r="AB59" i="4" a="1"/>
  <c r="AB59" i="4" s="1"/>
  <c r="AC59" i="4"/>
  <c r="AD59" i="4"/>
  <c r="AE59" i="4"/>
  <c r="AF59" i="4"/>
  <c r="AG59" i="4"/>
  <c r="AH59" i="4"/>
  <c r="AI59" i="4"/>
  <c r="AJ59" i="4"/>
  <c r="AK59" i="4"/>
  <c r="AL59" i="4"/>
  <c r="AM59" i="4"/>
  <c r="AN59" i="4"/>
  <c r="AO59" i="4"/>
  <c r="AP59" i="4"/>
  <c r="AQ59" i="4"/>
  <c r="AR59" i="4"/>
  <c r="AS59" i="4"/>
  <c r="AT59" i="4"/>
  <c r="AU59" i="4"/>
  <c r="AV59" i="4"/>
  <c r="AW59" i="4"/>
  <c r="AX59" i="4"/>
  <c r="AY59" i="4"/>
  <c r="AZ59" i="4"/>
  <c r="BA59" i="4"/>
  <c r="BB59" i="4"/>
  <c r="BC59" i="4"/>
  <c r="BD59" i="4"/>
  <c r="BE59" i="4"/>
  <c r="BF59" i="4"/>
  <c r="BG59" i="4"/>
  <c r="BH59" i="4"/>
  <c r="BI59" i="4"/>
  <c r="BJ59" i="4"/>
  <c r="BK59" i="4"/>
  <c r="BL59" i="4"/>
  <c r="BM59" i="4"/>
  <c r="BN59" i="4"/>
  <c r="BO59" i="4"/>
  <c r="BP59" i="4"/>
  <c r="BQ59" i="4"/>
  <c r="BR59" i="4"/>
  <c r="BS59" i="4"/>
  <c r="BT59" i="4"/>
  <c r="BU59" i="4"/>
  <c r="BV59" i="4"/>
  <c r="BW59" i="4"/>
  <c r="BX59" i="4"/>
  <c r="BY59" i="4"/>
  <c r="BZ59" i="4"/>
  <c r="CA59" i="4"/>
  <c r="CB59" i="4"/>
  <c r="CC59" i="4"/>
  <c r="CD59" i="4"/>
  <c r="CE59" i="4"/>
  <c r="CF59" i="4"/>
  <c r="CG59" i="4"/>
  <c r="CH59" i="4"/>
  <c r="CI59" i="4"/>
  <c r="CJ59" i="4"/>
  <c r="CK59" i="4"/>
  <c r="CL59" i="4"/>
  <c r="CM59" i="4"/>
  <c r="CN59" i="4"/>
  <c r="CO59" i="4"/>
  <c r="CP59" i="4"/>
  <c r="CQ59" i="4"/>
  <c r="CR59" i="4"/>
  <c r="CS59" i="4"/>
  <c r="CT59" i="4"/>
  <c r="CU59" i="4"/>
  <c r="CV59" i="4"/>
  <c r="CW59" i="4"/>
  <c r="CX59" i="4"/>
  <c r="CY59" i="4"/>
  <c r="CZ59" i="4"/>
  <c r="DA59" i="4"/>
  <c r="DB59" i="4"/>
  <c r="DC59" i="4"/>
  <c r="DD59" i="4"/>
  <c r="DE59" i="4"/>
  <c r="DF59" i="4"/>
  <c r="DG59" i="4"/>
  <c r="DH59" i="4"/>
  <c r="DI59" i="4"/>
  <c r="DJ59" i="4"/>
  <c r="DK59" i="4"/>
  <c r="DL59" i="4"/>
  <c r="DM59" i="4"/>
  <c r="DN59" i="4"/>
  <c r="DO59" i="4"/>
  <c r="DP59" i="4"/>
  <c r="DQ59" i="4"/>
  <c r="DR59" i="4"/>
  <c r="DS59" i="4"/>
  <c r="DT59" i="4"/>
  <c r="DU59" i="4"/>
  <c r="DV59" i="4"/>
  <c r="DW59" i="4"/>
  <c r="DX59" i="4"/>
  <c r="DY59" i="4"/>
  <c r="DZ59" i="4"/>
  <c r="EA59" i="4"/>
  <c r="EB59" i="4"/>
  <c r="EC59" i="4"/>
  <c r="ED59" i="4"/>
  <c r="EE59" i="4"/>
  <c r="EF59" i="4"/>
  <c r="EG59" i="4"/>
  <c r="EH59" i="4"/>
  <c r="EI59" i="4"/>
  <c r="EJ59" i="4"/>
  <c r="EK59" i="4"/>
  <c r="EL59" i="4"/>
  <c r="EM59" i="4"/>
  <c r="EN59" i="4"/>
  <c r="EO59" i="4"/>
  <c r="EP59" i="4"/>
  <c r="EQ59" i="4"/>
  <c r="ER59" i="4"/>
  <c r="ES59" i="4"/>
  <c r="ET59" i="4"/>
  <c r="EU59" i="4"/>
  <c r="EV59" i="4"/>
  <c r="EW59" i="4"/>
  <c r="EX59" i="4"/>
  <c r="EY59" i="4"/>
  <c r="EZ59" i="4"/>
  <c r="FA59" i="4"/>
  <c r="FB59" i="4"/>
  <c r="FC59" i="4"/>
  <c r="FD59" i="4"/>
  <c r="FE59" i="4"/>
  <c r="FF59" i="4"/>
  <c r="FG59" i="4"/>
  <c r="FH59" i="4"/>
  <c r="FI59" i="4"/>
  <c r="FJ59" i="4"/>
  <c r="FK59" i="4"/>
  <c r="FL59" i="4"/>
  <c r="FM59" i="4"/>
  <c r="FN59" i="4"/>
  <c r="FO59" i="4"/>
  <c r="FP59" i="4"/>
  <c r="FQ59" i="4"/>
  <c r="FR59" i="4"/>
  <c r="FS59" i="4"/>
  <c r="FT59" i="4"/>
  <c r="FU59" i="4"/>
  <c r="FV59" i="4"/>
  <c r="FW59" i="4"/>
  <c r="FX59" i="4"/>
  <c r="FY59" i="4"/>
  <c r="FZ59" i="4"/>
  <c r="GA59" i="4"/>
  <c r="GB59" i="4"/>
  <c r="GC59" i="4"/>
  <c r="GD59" i="4"/>
  <c r="GE59" i="4"/>
  <c r="GF59" i="4"/>
  <c r="GG59" i="4"/>
  <c r="GH59" i="4"/>
  <c r="GI59" i="4"/>
  <c r="GJ59" i="4"/>
  <c r="GK59" i="4"/>
  <c r="GL59" i="4"/>
  <c r="GM59" i="4"/>
  <c r="GN59" i="4"/>
  <c r="GO59" i="4"/>
  <c r="GP59" i="4"/>
  <c r="GQ59" i="4"/>
  <c r="GR59" i="4"/>
  <c r="GS59" i="4"/>
  <c r="GT59" i="4"/>
  <c r="GU59" i="4"/>
  <c r="GV59" i="4"/>
  <c r="GW59" i="4"/>
  <c r="GX59" i="4"/>
  <c r="GY59" i="4"/>
  <c r="GZ59" i="4"/>
  <c r="HA59" i="4"/>
  <c r="HB59" i="4"/>
  <c r="HC59" i="4"/>
  <c r="HD59" i="4"/>
  <c r="HE59" i="4"/>
  <c r="HF59" i="4"/>
  <c r="HG59" i="4"/>
  <c r="HH59" i="4"/>
  <c r="HI59" i="4"/>
  <c r="HJ59" i="4"/>
  <c r="HK59" i="4"/>
  <c r="HL59" i="4"/>
  <c r="HM59" i="4"/>
  <c r="HN59" i="4"/>
  <c r="HO59" i="4"/>
  <c r="HP59" i="4"/>
  <c r="HQ59" i="4"/>
  <c r="HR59" i="4"/>
  <c r="HS59" i="4"/>
  <c r="HT59" i="4"/>
  <c r="HU59" i="4"/>
  <c r="HV59" i="4"/>
  <c r="HW59" i="4"/>
  <c r="HX59" i="4"/>
  <c r="HY59" i="4"/>
  <c r="HZ59" i="4"/>
  <c r="IA59" i="4"/>
  <c r="IB59" i="4"/>
  <c r="IC59" i="4"/>
  <c r="ID59" i="4"/>
  <c r="IE59" i="4"/>
  <c r="IF59" i="4"/>
  <c r="IG59" i="4"/>
  <c r="IH59" i="4"/>
  <c r="II59" i="4"/>
  <c r="IJ59" i="4"/>
  <c r="IK59" i="4"/>
  <c r="IL59" i="4"/>
  <c r="IM59" i="4"/>
  <c r="IN59" i="4"/>
  <c r="IO59" i="4"/>
  <c r="IP59" i="4"/>
  <c r="IQ59" i="4"/>
  <c r="IR59" i="4"/>
  <c r="IS59" i="4"/>
  <c r="IT59" i="4"/>
  <c r="IU59" i="4"/>
  <c r="IV59" i="4"/>
  <c r="IW59" i="4"/>
  <c r="IX59" i="4"/>
  <c r="IY59" i="4"/>
  <c r="IZ59" i="4"/>
  <c r="JA59" i="4"/>
  <c r="JB59" i="4"/>
  <c r="JC59" i="4"/>
  <c r="JD59" i="4"/>
  <c r="JE59" i="4"/>
  <c r="JF59" i="4"/>
  <c r="JG59" i="4"/>
  <c r="JH59" i="4"/>
  <c r="JI59" i="4"/>
  <c r="JJ59" i="4"/>
  <c r="JK59" i="4"/>
  <c r="JL59" i="4"/>
  <c r="JM59" i="4"/>
  <c r="JN59" i="4"/>
  <c r="JO59" i="4"/>
  <c r="JP59" i="4"/>
  <c r="JQ59" i="4"/>
  <c r="JR59" i="4"/>
  <c r="JS59" i="4"/>
  <c r="JT59" i="4"/>
  <c r="JU59" i="4"/>
  <c r="JV59" i="4"/>
  <c r="JW59" i="4"/>
  <c r="JX59" i="4"/>
  <c r="JY59" i="4"/>
  <c r="JZ59" i="4"/>
  <c r="KA59" i="4"/>
  <c r="KB59" i="4"/>
  <c r="KC59" i="4"/>
  <c r="KD59" i="4"/>
  <c r="KE59" i="4"/>
  <c r="KF59" i="4"/>
  <c r="KG59" i="4"/>
  <c r="KH59" i="4"/>
  <c r="KI59" i="4"/>
  <c r="KJ59" i="4"/>
  <c r="KK59" i="4"/>
  <c r="KL59" i="4"/>
  <c r="KM59" i="4"/>
  <c r="KN59" i="4"/>
  <c r="KO59" i="4"/>
  <c r="KP59" i="4"/>
  <c r="KQ59" i="4"/>
  <c r="KR59" i="4"/>
  <c r="KS59" i="4"/>
  <c r="KT59" i="4"/>
  <c r="KU59" i="4"/>
  <c r="KV59" i="4"/>
  <c r="KW59" i="4"/>
  <c r="KX59" i="4"/>
  <c r="A60" i="4"/>
  <c r="B60" i="4"/>
  <c r="C60" i="4"/>
  <c r="D60" i="4"/>
  <c r="E60" i="4"/>
  <c r="F60" i="4" a="1"/>
  <c r="F60" i="4"/>
  <c r="G60" i="4" a="1"/>
  <c r="G60" i="4"/>
  <c r="H60" i="4" a="1"/>
  <c r="H60" i="4"/>
  <c r="I60" i="4" a="1"/>
  <c r="I60" i="4" s="1"/>
  <c r="J60" i="4" a="1"/>
  <c r="J60" i="4"/>
  <c r="K60" i="4" a="1"/>
  <c r="K60" i="4"/>
  <c r="L60" i="4" a="1"/>
  <c r="L60" i="4"/>
  <c r="M60" i="4" a="1"/>
  <c r="M60" i="4" s="1"/>
  <c r="N60" i="4" a="1"/>
  <c r="N60" i="4"/>
  <c r="O60" i="4" a="1"/>
  <c r="O60" i="4"/>
  <c r="P60" i="4" a="1"/>
  <c r="P60" i="4"/>
  <c r="Q60" i="4" a="1"/>
  <c r="Q60" i="4" s="1"/>
  <c r="R60" i="4" a="1"/>
  <c r="R60" i="4"/>
  <c r="S60" i="4" a="1"/>
  <c r="S60" i="4"/>
  <c r="T60" i="4" a="1"/>
  <c r="T60" i="4"/>
  <c r="U60" i="4" a="1"/>
  <c r="U60" i="4" s="1"/>
  <c r="V60" i="4" a="1"/>
  <c r="V60" i="4"/>
  <c r="W60" i="4" a="1"/>
  <c r="W60" i="4"/>
  <c r="X60" i="4" a="1"/>
  <c r="X60" i="4"/>
  <c r="Y60" i="4" a="1"/>
  <c r="Y60" i="4" s="1"/>
  <c r="Z60" i="4" a="1"/>
  <c r="Z60" i="4"/>
  <c r="AA60" i="4" a="1"/>
  <c r="AA60" i="4"/>
  <c r="AB60" i="4" a="1"/>
  <c r="AB60" i="4"/>
  <c r="AC60" i="4"/>
  <c r="AD60" i="4"/>
  <c r="AE60" i="4"/>
  <c r="AF60" i="4"/>
  <c r="AG60" i="4"/>
  <c r="AH60" i="4"/>
  <c r="AI60" i="4"/>
  <c r="AJ60" i="4"/>
  <c r="AK60" i="4"/>
  <c r="AL60" i="4"/>
  <c r="AM60" i="4"/>
  <c r="AN60" i="4"/>
  <c r="AO60" i="4"/>
  <c r="AP60" i="4"/>
  <c r="AQ60" i="4"/>
  <c r="AR60" i="4"/>
  <c r="AS60" i="4"/>
  <c r="AT60" i="4"/>
  <c r="AU60" i="4"/>
  <c r="AV60" i="4"/>
  <c r="AW60" i="4"/>
  <c r="AX60" i="4"/>
  <c r="AY60" i="4"/>
  <c r="AZ60" i="4"/>
  <c r="BA60" i="4"/>
  <c r="BB60" i="4"/>
  <c r="BC60" i="4"/>
  <c r="BD60" i="4"/>
  <c r="BE60" i="4"/>
  <c r="BF60" i="4"/>
  <c r="BG60" i="4"/>
  <c r="BH60" i="4"/>
  <c r="BI60" i="4"/>
  <c r="BJ60" i="4"/>
  <c r="BK60" i="4"/>
  <c r="BL60" i="4"/>
  <c r="BM60" i="4"/>
  <c r="BN60" i="4"/>
  <c r="BO60" i="4"/>
  <c r="BP60" i="4"/>
  <c r="BQ60" i="4"/>
  <c r="BR60" i="4"/>
  <c r="BS60" i="4"/>
  <c r="BT60" i="4"/>
  <c r="BU60" i="4"/>
  <c r="BV60" i="4"/>
  <c r="BW60" i="4"/>
  <c r="BX60" i="4"/>
  <c r="BY60" i="4"/>
  <c r="BZ60" i="4"/>
  <c r="CA60" i="4"/>
  <c r="CB60" i="4"/>
  <c r="CC60" i="4"/>
  <c r="CD60" i="4"/>
  <c r="CE60" i="4"/>
  <c r="CF60" i="4"/>
  <c r="CG60" i="4"/>
  <c r="CH60" i="4"/>
  <c r="CI60" i="4"/>
  <c r="CJ60" i="4"/>
  <c r="CK60" i="4"/>
  <c r="CL60" i="4"/>
  <c r="CM60" i="4"/>
  <c r="CN60" i="4"/>
  <c r="CO60" i="4"/>
  <c r="CP60" i="4"/>
  <c r="CQ60" i="4"/>
  <c r="CR60" i="4"/>
  <c r="CS60" i="4"/>
  <c r="CT60" i="4"/>
  <c r="CU60" i="4"/>
  <c r="CV60" i="4"/>
  <c r="CW60" i="4"/>
  <c r="CX60" i="4"/>
  <c r="CY60" i="4"/>
  <c r="CZ60" i="4"/>
  <c r="DA60" i="4"/>
  <c r="DB60" i="4"/>
  <c r="DC60" i="4"/>
  <c r="DD60" i="4"/>
  <c r="DE60" i="4"/>
  <c r="DF60" i="4"/>
  <c r="DG60" i="4"/>
  <c r="DH60" i="4"/>
  <c r="DI60" i="4"/>
  <c r="DJ60" i="4"/>
  <c r="DK60" i="4"/>
  <c r="DL60" i="4"/>
  <c r="DM60" i="4"/>
  <c r="DN60" i="4"/>
  <c r="DO60" i="4"/>
  <c r="DP60" i="4"/>
  <c r="DQ60" i="4"/>
  <c r="DR60" i="4"/>
  <c r="DS60" i="4"/>
  <c r="DT60" i="4"/>
  <c r="DU60" i="4"/>
  <c r="DV60" i="4"/>
  <c r="DW60" i="4"/>
  <c r="DX60" i="4"/>
  <c r="DY60" i="4"/>
  <c r="DZ60" i="4"/>
  <c r="EA60" i="4"/>
  <c r="EB60" i="4"/>
  <c r="EC60" i="4"/>
  <c r="ED60" i="4"/>
  <c r="EE60" i="4"/>
  <c r="EF60" i="4"/>
  <c r="EG60" i="4"/>
  <c r="EH60" i="4"/>
  <c r="EI60" i="4"/>
  <c r="EJ60" i="4"/>
  <c r="EK60" i="4"/>
  <c r="EL60" i="4"/>
  <c r="EM60" i="4"/>
  <c r="EN60" i="4"/>
  <c r="EO60" i="4"/>
  <c r="EP60" i="4"/>
  <c r="EQ60" i="4"/>
  <c r="ER60" i="4"/>
  <c r="ES60" i="4"/>
  <c r="ET60" i="4"/>
  <c r="EU60" i="4"/>
  <c r="EV60" i="4"/>
  <c r="EW60" i="4"/>
  <c r="EX60" i="4"/>
  <c r="EY60" i="4"/>
  <c r="EZ60" i="4"/>
  <c r="FA60" i="4"/>
  <c r="FB60" i="4"/>
  <c r="FC60" i="4"/>
  <c r="FD60" i="4"/>
  <c r="FE60" i="4"/>
  <c r="FF60" i="4"/>
  <c r="FG60" i="4"/>
  <c r="FH60" i="4"/>
  <c r="FI60" i="4"/>
  <c r="FJ60" i="4"/>
  <c r="FK60" i="4"/>
  <c r="FL60" i="4"/>
  <c r="FM60" i="4"/>
  <c r="FN60" i="4"/>
  <c r="FO60" i="4"/>
  <c r="FP60" i="4"/>
  <c r="FQ60" i="4"/>
  <c r="FR60" i="4"/>
  <c r="FS60" i="4"/>
  <c r="FT60" i="4"/>
  <c r="FU60" i="4"/>
  <c r="FV60" i="4"/>
  <c r="FW60" i="4"/>
  <c r="FX60" i="4"/>
  <c r="FY60" i="4"/>
  <c r="FZ60" i="4"/>
  <c r="GA60" i="4"/>
  <c r="GB60" i="4"/>
  <c r="GC60" i="4"/>
  <c r="GD60" i="4"/>
  <c r="GE60" i="4"/>
  <c r="GF60" i="4"/>
  <c r="GG60" i="4"/>
  <c r="GH60" i="4"/>
  <c r="GI60" i="4"/>
  <c r="GJ60" i="4"/>
  <c r="GK60" i="4"/>
  <c r="GL60" i="4"/>
  <c r="GM60" i="4"/>
  <c r="GN60" i="4"/>
  <c r="GO60" i="4"/>
  <c r="GP60" i="4"/>
  <c r="GQ60" i="4"/>
  <c r="GR60" i="4"/>
  <c r="GS60" i="4"/>
  <c r="GT60" i="4"/>
  <c r="GU60" i="4"/>
  <c r="GV60" i="4"/>
  <c r="GW60" i="4"/>
  <c r="GX60" i="4"/>
  <c r="GY60" i="4"/>
  <c r="GZ60" i="4"/>
  <c r="HA60" i="4"/>
  <c r="HB60" i="4"/>
  <c r="HC60" i="4"/>
  <c r="HD60" i="4"/>
  <c r="HE60" i="4"/>
  <c r="HF60" i="4"/>
  <c r="HG60" i="4"/>
  <c r="HH60" i="4"/>
  <c r="HI60" i="4"/>
  <c r="HJ60" i="4"/>
  <c r="HK60" i="4"/>
  <c r="HL60" i="4"/>
  <c r="HM60" i="4"/>
  <c r="HN60" i="4"/>
  <c r="HO60" i="4"/>
  <c r="HP60" i="4"/>
  <c r="HQ60" i="4"/>
  <c r="HR60" i="4"/>
  <c r="HS60" i="4"/>
  <c r="HT60" i="4"/>
  <c r="HU60" i="4"/>
  <c r="HV60" i="4"/>
  <c r="HW60" i="4"/>
  <c r="HX60" i="4"/>
  <c r="HY60" i="4"/>
  <c r="HZ60" i="4"/>
  <c r="IA60" i="4"/>
  <c r="IB60" i="4"/>
  <c r="IC60" i="4"/>
  <c r="ID60" i="4"/>
  <c r="IE60" i="4"/>
  <c r="IF60" i="4"/>
  <c r="IG60" i="4"/>
  <c r="IH60" i="4"/>
  <c r="II60" i="4"/>
  <c r="IJ60" i="4"/>
  <c r="IK60" i="4"/>
  <c r="IL60" i="4"/>
  <c r="IM60" i="4"/>
  <c r="IN60" i="4"/>
  <c r="IO60" i="4"/>
  <c r="IP60" i="4"/>
  <c r="IQ60" i="4"/>
  <c r="IR60" i="4"/>
  <c r="IS60" i="4"/>
  <c r="IT60" i="4"/>
  <c r="IU60" i="4"/>
  <c r="IV60" i="4"/>
  <c r="IW60" i="4"/>
  <c r="IX60" i="4"/>
  <c r="IY60" i="4"/>
  <c r="IZ60" i="4"/>
  <c r="JA60" i="4"/>
  <c r="JB60" i="4"/>
  <c r="JC60" i="4"/>
  <c r="JD60" i="4"/>
  <c r="JE60" i="4"/>
  <c r="JF60" i="4"/>
  <c r="JG60" i="4"/>
  <c r="JH60" i="4"/>
  <c r="JI60" i="4"/>
  <c r="JJ60" i="4"/>
  <c r="JK60" i="4"/>
  <c r="JL60" i="4"/>
  <c r="JM60" i="4"/>
  <c r="JN60" i="4"/>
  <c r="JO60" i="4"/>
  <c r="JP60" i="4"/>
  <c r="JQ60" i="4"/>
  <c r="JR60" i="4"/>
  <c r="JS60" i="4"/>
  <c r="JT60" i="4"/>
  <c r="JU60" i="4"/>
  <c r="JV60" i="4"/>
  <c r="JW60" i="4"/>
  <c r="JX60" i="4"/>
  <c r="JY60" i="4"/>
  <c r="JZ60" i="4"/>
  <c r="KA60" i="4"/>
  <c r="KB60" i="4"/>
  <c r="KC60" i="4"/>
  <c r="KD60" i="4"/>
  <c r="KE60" i="4"/>
  <c r="KF60" i="4"/>
  <c r="KG60" i="4"/>
  <c r="KH60" i="4"/>
  <c r="KI60" i="4"/>
  <c r="KJ60" i="4"/>
  <c r="KK60" i="4"/>
  <c r="KL60" i="4"/>
  <c r="KM60" i="4"/>
  <c r="KN60" i="4"/>
  <c r="KO60" i="4"/>
  <c r="KP60" i="4"/>
  <c r="KQ60" i="4"/>
  <c r="KR60" i="4"/>
  <c r="KS60" i="4"/>
  <c r="KT60" i="4"/>
  <c r="KU60" i="4"/>
  <c r="KV60" i="4"/>
  <c r="KW60" i="4"/>
  <c r="KX60" i="4"/>
  <c r="A61" i="4"/>
  <c r="B61" i="4"/>
  <c r="C61" i="4"/>
  <c r="D61" i="4"/>
  <c r="E61" i="4"/>
  <c r="F61" i="4" a="1"/>
  <c r="F61" i="4"/>
  <c r="G61" i="4" a="1"/>
  <c r="G61" i="4" s="1"/>
  <c r="H61" i="4" a="1"/>
  <c r="H61" i="4" s="1"/>
  <c r="I61" i="4" a="1"/>
  <c r="I61" i="4"/>
  <c r="J61" i="4" a="1"/>
  <c r="J61" i="4"/>
  <c r="K61" i="4" a="1"/>
  <c r="K61" i="4" s="1"/>
  <c r="L61" i="4" a="1"/>
  <c r="L61" i="4" s="1"/>
  <c r="M61" i="4" a="1"/>
  <c r="M61" i="4"/>
  <c r="N61" i="4" a="1"/>
  <c r="N61" i="4"/>
  <c r="O61" i="4" a="1"/>
  <c r="O61" i="4"/>
  <c r="P61" i="4" a="1"/>
  <c r="P61" i="4" s="1"/>
  <c r="Q61" i="4" a="1"/>
  <c r="Q61" i="4"/>
  <c r="R61" i="4" a="1"/>
  <c r="R61" i="4"/>
  <c r="S61" i="4" a="1"/>
  <c r="S61" i="4"/>
  <c r="T61" i="4" a="1"/>
  <c r="T61" i="4" s="1"/>
  <c r="U61" i="4" a="1"/>
  <c r="U61" i="4"/>
  <c r="V61" i="4" a="1"/>
  <c r="V61" i="4" s="1"/>
  <c r="W61" i="4" a="1"/>
  <c r="W61" i="4"/>
  <c r="X61" i="4" a="1"/>
  <c r="X61" i="4" s="1"/>
  <c r="Y61" i="4" a="1"/>
  <c r="Y61" i="4"/>
  <c r="Z61" i="4" a="1"/>
  <c r="Z61" i="4"/>
  <c r="AA61" i="4" a="1"/>
  <c r="AA61" i="4"/>
  <c r="AB61" i="4" a="1"/>
  <c r="AB61" i="4" s="1"/>
  <c r="AC61" i="4"/>
  <c r="AD61" i="4"/>
  <c r="AE61" i="4"/>
  <c r="AF61" i="4"/>
  <c r="AG61" i="4"/>
  <c r="AH61" i="4"/>
  <c r="AI61" i="4"/>
  <c r="AJ61" i="4"/>
  <c r="AK61" i="4"/>
  <c r="AL61" i="4"/>
  <c r="AM61" i="4"/>
  <c r="AN61" i="4"/>
  <c r="AO61" i="4"/>
  <c r="AP61" i="4"/>
  <c r="AQ61" i="4"/>
  <c r="AR61" i="4"/>
  <c r="AS61" i="4"/>
  <c r="AT61" i="4"/>
  <c r="AU61" i="4"/>
  <c r="AV61" i="4"/>
  <c r="AW61" i="4"/>
  <c r="AX61" i="4"/>
  <c r="AY61" i="4"/>
  <c r="AZ61" i="4"/>
  <c r="BA61" i="4"/>
  <c r="BB61" i="4"/>
  <c r="BC61" i="4"/>
  <c r="BD61" i="4"/>
  <c r="BE61" i="4"/>
  <c r="BF61" i="4"/>
  <c r="BG61" i="4"/>
  <c r="BH61" i="4"/>
  <c r="BI61" i="4"/>
  <c r="BJ61" i="4"/>
  <c r="BK61" i="4"/>
  <c r="BL61" i="4"/>
  <c r="BM61" i="4"/>
  <c r="BN61" i="4"/>
  <c r="BO61" i="4"/>
  <c r="BP61" i="4"/>
  <c r="BQ61" i="4"/>
  <c r="BR61" i="4"/>
  <c r="BS61" i="4"/>
  <c r="BT61" i="4"/>
  <c r="BU61" i="4"/>
  <c r="BV61" i="4"/>
  <c r="BW61" i="4"/>
  <c r="BX61" i="4"/>
  <c r="BY61" i="4"/>
  <c r="BZ61" i="4"/>
  <c r="CA61" i="4"/>
  <c r="CB61" i="4"/>
  <c r="CC61" i="4"/>
  <c r="CD61" i="4"/>
  <c r="CE61" i="4"/>
  <c r="CF61" i="4"/>
  <c r="CG61" i="4"/>
  <c r="CH61" i="4"/>
  <c r="CI61" i="4"/>
  <c r="CJ61" i="4"/>
  <c r="CK61" i="4"/>
  <c r="CL61" i="4"/>
  <c r="CM61" i="4"/>
  <c r="CN61" i="4"/>
  <c r="CO61" i="4"/>
  <c r="CP61" i="4"/>
  <c r="CQ61" i="4"/>
  <c r="CR61" i="4"/>
  <c r="CS61" i="4"/>
  <c r="CT61" i="4"/>
  <c r="CU61" i="4"/>
  <c r="CV61" i="4"/>
  <c r="CW61" i="4"/>
  <c r="CX61" i="4"/>
  <c r="CY61" i="4"/>
  <c r="CZ61" i="4"/>
  <c r="DA61" i="4"/>
  <c r="DB61" i="4"/>
  <c r="DC61" i="4"/>
  <c r="DD61" i="4"/>
  <c r="DE61" i="4"/>
  <c r="DF61" i="4"/>
  <c r="DG61" i="4"/>
  <c r="DH61" i="4"/>
  <c r="DI61" i="4"/>
  <c r="DJ61" i="4"/>
  <c r="DK61" i="4"/>
  <c r="DL61" i="4"/>
  <c r="DM61" i="4"/>
  <c r="DN61" i="4"/>
  <c r="DO61" i="4"/>
  <c r="DP61" i="4"/>
  <c r="DQ61" i="4"/>
  <c r="DR61" i="4"/>
  <c r="DS61" i="4"/>
  <c r="DT61" i="4"/>
  <c r="DU61" i="4"/>
  <c r="DV61" i="4"/>
  <c r="DW61" i="4"/>
  <c r="DX61" i="4"/>
  <c r="DY61" i="4"/>
  <c r="DZ61" i="4"/>
  <c r="EA61" i="4"/>
  <c r="EB61" i="4"/>
  <c r="EC61" i="4"/>
  <c r="ED61" i="4"/>
  <c r="EE61" i="4"/>
  <c r="EF61" i="4"/>
  <c r="EG61" i="4"/>
  <c r="EH61" i="4"/>
  <c r="EI61" i="4"/>
  <c r="EJ61" i="4"/>
  <c r="EK61" i="4"/>
  <c r="EL61" i="4"/>
  <c r="EM61" i="4"/>
  <c r="EN61" i="4"/>
  <c r="EO61" i="4"/>
  <c r="EP61" i="4"/>
  <c r="EQ61" i="4"/>
  <c r="ER61" i="4"/>
  <c r="ES61" i="4"/>
  <c r="ET61" i="4"/>
  <c r="EU61" i="4"/>
  <c r="EV61" i="4"/>
  <c r="EW61" i="4"/>
  <c r="EX61" i="4"/>
  <c r="EY61" i="4"/>
  <c r="EZ61" i="4"/>
  <c r="FA61" i="4"/>
  <c r="FB61" i="4"/>
  <c r="FC61" i="4"/>
  <c r="FD61" i="4"/>
  <c r="FE61" i="4"/>
  <c r="FF61" i="4"/>
  <c r="FG61" i="4"/>
  <c r="FH61" i="4"/>
  <c r="FI61" i="4"/>
  <c r="FJ61" i="4"/>
  <c r="FK61" i="4"/>
  <c r="FL61" i="4"/>
  <c r="FM61" i="4"/>
  <c r="FN61" i="4"/>
  <c r="FO61" i="4"/>
  <c r="FP61" i="4"/>
  <c r="FQ61" i="4"/>
  <c r="FR61" i="4"/>
  <c r="FS61" i="4"/>
  <c r="FT61" i="4"/>
  <c r="FU61" i="4"/>
  <c r="FV61" i="4"/>
  <c r="FW61" i="4"/>
  <c r="FX61" i="4"/>
  <c r="FY61" i="4"/>
  <c r="FZ61" i="4"/>
  <c r="GA61" i="4"/>
  <c r="GB61" i="4"/>
  <c r="GC61" i="4"/>
  <c r="GD61" i="4"/>
  <c r="GE61" i="4"/>
  <c r="GF61" i="4"/>
  <c r="GG61" i="4"/>
  <c r="GH61" i="4"/>
  <c r="GI61" i="4"/>
  <c r="GJ61" i="4"/>
  <c r="GK61" i="4"/>
  <c r="GL61" i="4"/>
  <c r="GM61" i="4"/>
  <c r="GN61" i="4"/>
  <c r="GO61" i="4"/>
  <c r="GP61" i="4"/>
  <c r="GQ61" i="4"/>
  <c r="GR61" i="4"/>
  <c r="GS61" i="4"/>
  <c r="GT61" i="4"/>
  <c r="GU61" i="4"/>
  <c r="GV61" i="4"/>
  <c r="GW61" i="4"/>
  <c r="GX61" i="4"/>
  <c r="GY61" i="4"/>
  <c r="GZ61" i="4"/>
  <c r="HA61" i="4"/>
  <c r="HB61" i="4"/>
  <c r="HC61" i="4"/>
  <c r="HD61" i="4"/>
  <c r="HE61" i="4"/>
  <c r="HF61" i="4"/>
  <c r="HG61" i="4"/>
  <c r="HH61" i="4"/>
  <c r="HI61" i="4"/>
  <c r="HJ61" i="4"/>
  <c r="HK61" i="4"/>
  <c r="HL61" i="4"/>
  <c r="HM61" i="4"/>
  <c r="HN61" i="4"/>
  <c r="HO61" i="4"/>
  <c r="HP61" i="4"/>
  <c r="HQ61" i="4"/>
  <c r="HR61" i="4"/>
  <c r="HS61" i="4"/>
  <c r="HT61" i="4"/>
  <c r="HU61" i="4"/>
  <c r="HV61" i="4"/>
  <c r="HW61" i="4"/>
  <c r="HX61" i="4"/>
  <c r="HY61" i="4"/>
  <c r="HZ61" i="4"/>
  <c r="IA61" i="4"/>
  <c r="IB61" i="4"/>
  <c r="IC61" i="4"/>
  <c r="ID61" i="4"/>
  <c r="IE61" i="4"/>
  <c r="IF61" i="4"/>
  <c r="IG61" i="4"/>
  <c r="IH61" i="4"/>
  <c r="II61" i="4"/>
  <c r="IJ61" i="4"/>
  <c r="IK61" i="4"/>
  <c r="IL61" i="4"/>
  <c r="IM61" i="4"/>
  <c r="IN61" i="4"/>
  <c r="IO61" i="4"/>
  <c r="IP61" i="4"/>
  <c r="IQ61" i="4"/>
  <c r="IR61" i="4"/>
  <c r="IS61" i="4"/>
  <c r="IT61" i="4"/>
  <c r="IU61" i="4"/>
  <c r="IV61" i="4"/>
  <c r="IW61" i="4"/>
  <c r="IX61" i="4"/>
  <c r="IY61" i="4"/>
  <c r="IZ61" i="4"/>
  <c r="JA61" i="4"/>
  <c r="JB61" i="4"/>
  <c r="JC61" i="4"/>
  <c r="JD61" i="4"/>
  <c r="JE61" i="4"/>
  <c r="JF61" i="4"/>
  <c r="JG61" i="4"/>
  <c r="JH61" i="4"/>
  <c r="JI61" i="4"/>
  <c r="JJ61" i="4"/>
  <c r="JK61" i="4"/>
  <c r="JL61" i="4"/>
  <c r="JM61" i="4"/>
  <c r="JN61" i="4"/>
  <c r="JO61" i="4"/>
  <c r="JP61" i="4"/>
  <c r="JQ61" i="4"/>
  <c r="JR61" i="4"/>
  <c r="JS61" i="4"/>
  <c r="JT61" i="4"/>
  <c r="JU61" i="4"/>
  <c r="JV61" i="4"/>
  <c r="JW61" i="4"/>
  <c r="JX61" i="4"/>
  <c r="JY61" i="4"/>
  <c r="JZ61" i="4"/>
  <c r="KA61" i="4"/>
  <c r="KB61" i="4"/>
  <c r="KC61" i="4"/>
  <c r="KD61" i="4"/>
  <c r="KE61" i="4"/>
  <c r="KF61" i="4"/>
  <c r="KG61" i="4"/>
  <c r="KH61" i="4"/>
  <c r="KI61" i="4"/>
  <c r="KJ61" i="4"/>
  <c r="KK61" i="4"/>
  <c r="KL61" i="4"/>
  <c r="KM61" i="4"/>
  <c r="KN61" i="4"/>
  <c r="KO61" i="4"/>
  <c r="KP61" i="4"/>
  <c r="KQ61" i="4"/>
  <c r="KR61" i="4"/>
  <c r="KS61" i="4"/>
  <c r="KT61" i="4"/>
  <c r="KU61" i="4"/>
  <c r="KV61" i="4"/>
  <c r="KW61" i="4"/>
  <c r="KX61" i="4"/>
  <c r="A62" i="4"/>
  <c r="B62" i="4"/>
  <c r="C62" i="4"/>
  <c r="D62" i="4"/>
  <c r="E62" i="4"/>
  <c r="F62" i="4" a="1"/>
  <c r="F62" i="4"/>
  <c r="G62" i="4" a="1"/>
  <c r="G62" i="4"/>
  <c r="H62" i="4" a="1"/>
  <c r="H62" i="4"/>
  <c r="I62" i="4" a="1"/>
  <c r="I62" i="4"/>
  <c r="J62" i="4" a="1"/>
  <c r="J62" i="4"/>
  <c r="K62" i="4" a="1"/>
  <c r="K62" i="4"/>
  <c r="L62" i="4" a="1"/>
  <c r="L62" i="4"/>
  <c r="M62" i="4" a="1"/>
  <c r="M62" i="4"/>
  <c r="N62" i="4" a="1"/>
  <c r="N62" i="4"/>
  <c r="O62" i="4" a="1"/>
  <c r="O62" i="4"/>
  <c r="P62" i="4" a="1"/>
  <c r="P62" i="4"/>
  <c r="Q62" i="4" a="1"/>
  <c r="Q62" i="4"/>
  <c r="R62" i="4" a="1"/>
  <c r="R62" i="4"/>
  <c r="S62" i="4" a="1"/>
  <c r="S62" i="4"/>
  <c r="T62" i="4" a="1"/>
  <c r="T62" i="4"/>
  <c r="U62" i="4" a="1"/>
  <c r="U62" i="4"/>
  <c r="V62" i="4" a="1"/>
  <c r="V62" i="4"/>
  <c r="W62" i="4" a="1"/>
  <c r="W62" i="4"/>
  <c r="X62" i="4" a="1"/>
  <c r="X62" i="4"/>
  <c r="Y62" i="4" a="1"/>
  <c r="Y62" i="4"/>
  <c r="Z62" i="4" a="1"/>
  <c r="Z62" i="4"/>
  <c r="AA62" i="4" a="1"/>
  <c r="AA62" i="4"/>
  <c r="AB62" i="4" a="1"/>
  <c r="AB62" i="4"/>
  <c r="AC62" i="4"/>
  <c r="AD62" i="4"/>
  <c r="AE62" i="4"/>
  <c r="AF62" i="4"/>
  <c r="AG62" i="4"/>
  <c r="AH62" i="4"/>
  <c r="AI62" i="4"/>
  <c r="AJ62" i="4"/>
  <c r="AK62" i="4"/>
  <c r="AL62" i="4"/>
  <c r="AM62" i="4"/>
  <c r="AN62" i="4"/>
  <c r="AO62" i="4"/>
  <c r="AP62" i="4"/>
  <c r="AQ62" i="4"/>
  <c r="AR62" i="4"/>
  <c r="AS62" i="4"/>
  <c r="AT62" i="4"/>
  <c r="AU62" i="4"/>
  <c r="AV62" i="4"/>
  <c r="AW62" i="4"/>
  <c r="AX62" i="4"/>
  <c r="AY62" i="4"/>
  <c r="AZ62" i="4"/>
  <c r="BA62" i="4"/>
  <c r="BB62" i="4"/>
  <c r="BC62" i="4"/>
  <c r="BD62" i="4"/>
  <c r="BE62" i="4"/>
  <c r="BF62" i="4"/>
  <c r="BG62" i="4"/>
  <c r="BH62" i="4"/>
  <c r="BI62" i="4"/>
  <c r="BJ62" i="4"/>
  <c r="BK62" i="4"/>
  <c r="BL62" i="4"/>
  <c r="BM62" i="4"/>
  <c r="BN62" i="4"/>
  <c r="BO62" i="4"/>
  <c r="BP62" i="4"/>
  <c r="BQ62" i="4"/>
  <c r="BR62" i="4"/>
  <c r="BS62" i="4"/>
  <c r="BT62" i="4"/>
  <c r="BU62" i="4"/>
  <c r="BV62" i="4"/>
  <c r="BW62" i="4"/>
  <c r="BX62" i="4"/>
  <c r="BY62" i="4"/>
  <c r="BZ62" i="4"/>
  <c r="CA62" i="4"/>
  <c r="CB62" i="4"/>
  <c r="CC62" i="4"/>
  <c r="CD62" i="4"/>
  <c r="CE62" i="4"/>
  <c r="CF62" i="4"/>
  <c r="CG62" i="4"/>
  <c r="CH62" i="4"/>
  <c r="CI62" i="4"/>
  <c r="CJ62" i="4"/>
  <c r="CK62" i="4"/>
  <c r="CL62" i="4"/>
  <c r="CM62" i="4"/>
  <c r="CN62" i="4"/>
  <c r="CO62" i="4"/>
  <c r="CP62" i="4"/>
  <c r="CQ62" i="4"/>
  <c r="CR62" i="4"/>
  <c r="CS62" i="4"/>
  <c r="CT62" i="4"/>
  <c r="CU62" i="4"/>
  <c r="CV62" i="4"/>
  <c r="CW62" i="4"/>
  <c r="CX62" i="4"/>
  <c r="CY62" i="4"/>
  <c r="CZ62" i="4"/>
  <c r="DA62" i="4"/>
  <c r="DB62" i="4"/>
  <c r="DC62" i="4"/>
  <c r="DD62" i="4"/>
  <c r="DE62" i="4"/>
  <c r="DF62" i="4"/>
  <c r="DG62" i="4"/>
  <c r="DH62" i="4"/>
  <c r="DI62" i="4"/>
  <c r="DJ62" i="4"/>
  <c r="DK62" i="4"/>
  <c r="DL62" i="4"/>
  <c r="DM62" i="4"/>
  <c r="DN62" i="4"/>
  <c r="DO62" i="4"/>
  <c r="DP62" i="4"/>
  <c r="DQ62" i="4"/>
  <c r="DR62" i="4"/>
  <c r="DS62" i="4"/>
  <c r="DT62" i="4"/>
  <c r="DU62" i="4"/>
  <c r="DV62" i="4"/>
  <c r="DW62" i="4"/>
  <c r="DX62" i="4"/>
  <c r="DY62" i="4"/>
  <c r="DZ62" i="4"/>
  <c r="EA62" i="4"/>
  <c r="EB62" i="4"/>
  <c r="EC62" i="4"/>
  <c r="ED62" i="4"/>
  <c r="EE62" i="4"/>
  <c r="EF62" i="4"/>
  <c r="EG62" i="4"/>
  <c r="EH62" i="4"/>
  <c r="EI62" i="4"/>
  <c r="EJ62" i="4"/>
  <c r="EK62" i="4"/>
  <c r="EL62" i="4"/>
  <c r="EM62" i="4"/>
  <c r="EN62" i="4"/>
  <c r="EO62" i="4"/>
  <c r="EP62" i="4"/>
  <c r="EQ62" i="4"/>
  <c r="ER62" i="4"/>
  <c r="ES62" i="4"/>
  <c r="ET62" i="4"/>
  <c r="EU62" i="4"/>
  <c r="EV62" i="4"/>
  <c r="EW62" i="4"/>
  <c r="EX62" i="4"/>
  <c r="EY62" i="4"/>
  <c r="EZ62" i="4"/>
  <c r="FA62" i="4"/>
  <c r="FB62" i="4"/>
  <c r="FC62" i="4"/>
  <c r="FD62" i="4"/>
  <c r="FE62" i="4"/>
  <c r="FF62" i="4"/>
  <c r="FG62" i="4"/>
  <c r="FH62" i="4"/>
  <c r="FI62" i="4"/>
  <c r="FJ62" i="4"/>
  <c r="FK62" i="4"/>
  <c r="FL62" i="4"/>
  <c r="FM62" i="4"/>
  <c r="FN62" i="4"/>
  <c r="FO62" i="4"/>
  <c r="FP62" i="4"/>
  <c r="FQ62" i="4"/>
  <c r="FR62" i="4"/>
  <c r="FS62" i="4"/>
  <c r="FT62" i="4"/>
  <c r="FU62" i="4"/>
  <c r="FV62" i="4"/>
  <c r="FW62" i="4"/>
  <c r="FX62" i="4"/>
  <c r="FY62" i="4"/>
  <c r="FZ62" i="4"/>
  <c r="GA62" i="4"/>
  <c r="GB62" i="4"/>
  <c r="GC62" i="4"/>
  <c r="GD62" i="4"/>
  <c r="GE62" i="4"/>
  <c r="GF62" i="4"/>
  <c r="GG62" i="4"/>
  <c r="GH62" i="4"/>
  <c r="GI62" i="4"/>
  <c r="GJ62" i="4"/>
  <c r="GK62" i="4"/>
  <c r="GL62" i="4"/>
  <c r="GM62" i="4"/>
  <c r="GN62" i="4"/>
  <c r="GO62" i="4"/>
  <c r="GP62" i="4"/>
  <c r="GQ62" i="4"/>
  <c r="GR62" i="4"/>
  <c r="GS62" i="4"/>
  <c r="GT62" i="4"/>
  <c r="GU62" i="4"/>
  <c r="GV62" i="4"/>
  <c r="GW62" i="4"/>
  <c r="GX62" i="4"/>
  <c r="GY62" i="4"/>
  <c r="GZ62" i="4"/>
  <c r="HA62" i="4"/>
  <c r="HB62" i="4"/>
  <c r="HC62" i="4"/>
  <c r="HD62" i="4"/>
  <c r="HE62" i="4"/>
  <c r="HF62" i="4"/>
  <c r="HG62" i="4"/>
  <c r="HH62" i="4"/>
  <c r="HI62" i="4"/>
  <c r="HJ62" i="4"/>
  <c r="HK62" i="4"/>
  <c r="HL62" i="4"/>
  <c r="HM62" i="4"/>
  <c r="HN62" i="4"/>
  <c r="HO62" i="4"/>
  <c r="HP62" i="4"/>
  <c r="HQ62" i="4"/>
  <c r="HR62" i="4"/>
  <c r="HS62" i="4"/>
  <c r="HT62" i="4"/>
  <c r="HU62" i="4"/>
  <c r="HV62" i="4"/>
  <c r="HW62" i="4"/>
  <c r="HX62" i="4"/>
  <c r="HY62" i="4"/>
  <c r="HZ62" i="4"/>
  <c r="IA62" i="4"/>
  <c r="IB62" i="4"/>
  <c r="IC62" i="4"/>
  <c r="ID62" i="4"/>
  <c r="IE62" i="4"/>
  <c r="IF62" i="4"/>
  <c r="IG62" i="4"/>
  <c r="IH62" i="4"/>
  <c r="II62" i="4"/>
  <c r="IJ62" i="4"/>
  <c r="IK62" i="4"/>
  <c r="IL62" i="4"/>
  <c r="IM62" i="4"/>
  <c r="IN62" i="4"/>
  <c r="IO62" i="4"/>
  <c r="IP62" i="4"/>
  <c r="IQ62" i="4"/>
  <c r="IR62" i="4"/>
  <c r="IS62" i="4"/>
  <c r="IT62" i="4"/>
  <c r="IU62" i="4"/>
  <c r="IV62" i="4"/>
  <c r="IW62" i="4"/>
  <c r="IX62" i="4"/>
  <c r="IY62" i="4"/>
  <c r="IZ62" i="4"/>
  <c r="JA62" i="4"/>
  <c r="JB62" i="4"/>
  <c r="JC62" i="4"/>
  <c r="JD62" i="4"/>
  <c r="JE62" i="4"/>
  <c r="JF62" i="4"/>
  <c r="JG62" i="4"/>
  <c r="JH62" i="4"/>
  <c r="JI62" i="4"/>
  <c r="JJ62" i="4"/>
  <c r="JK62" i="4"/>
  <c r="JL62" i="4"/>
  <c r="JM62" i="4"/>
  <c r="JN62" i="4"/>
  <c r="JO62" i="4"/>
  <c r="JP62" i="4"/>
  <c r="JQ62" i="4"/>
  <c r="JR62" i="4"/>
  <c r="JS62" i="4"/>
  <c r="JT62" i="4"/>
  <c r="JU62" i="4"/>
  <c r="JV62" i="4"/>
  <c r="JW62" i="4"/>
  <c r="JX62" i="4"/>
  <c r="JY62" i="4"/>
  <c r="JZ62" i="4"/>
  <c r="KA62" i="4"/>
  <c r="KB62" i="4"/>
  <c r="KC62" i="4"/>
  <c r="KD62" i="4"/>
  <c r="KE62" i="4"/>
  <c r="KF62" i="4"/>
  <c r="KG62" i="4"/>
  <c r="KH62" i="4"/>
  <c r="KI62" i="4"/>
  <c r="KJ62" i="4"/>
  <c r="KK62" i="4"/>
  <c r="KL62" i="4"/>
  <c r="KM62" i="4"/>
  <c r="KN62" i="4"/>
  <c r="KO62" i="4"/>
  <c r="KP62" i="4"/>
  <c r="KQ62" i="4"/>
  <c r="KR62" i="4"/>
  <c r="KS62" i="4"/>
  <c r="KT62" i="4"/>
  <c r="KU62" i="4"/>
  <c r="KV62" i="4"/>
  <c r="KW62" i="4"/>
  <c r="KX62" i="4"/>
  <c r="A63" i="4"/>
  <c r="B63" i="4"/>
  <c r="C63" i="4"/>
  <c r="D63" i="4"/>
  <c r="E63" i="4"/>
  <c r="F63" i="4" a="1"/>
  <c r="F63" i="4"/>
  <c r="G63" i="4" a="1"/>
  <c r="G63" i="4" s="1"/>
  <c r="H63" i="4" a="1"/>
  <c r="H63" i="4"/>
  <c r="I63" i="4" a="1"/>
  <c r="I63" i="4" s="1"/>
  <c r="J63" i="4" a="1"/>
  <c r="J63" i="4"/>
  <c r="K63" i="4" a="1"/>
  <c r="K63" i="4" s="1"/>
  <c r="L63" i="4" a="1"/>
  <c r="L63" i="4"/>
  <c r="M63" i="4" a="1"/>
  <c r="M63" i="4"/>
  <c r="N63" i="4" a="1"/>
  <c r="N63" i="4" s="1"/>
  <c r="O63" i="4" a="1"/>
  <c r="O63" i="4" s="1"/>
  <c r="P63" i="4" a="1"/>
  <c r="P63" i="4"/>
  <c r="Q63" i="4" a="1"/>
  <c r="Q63" i="4"/>
  <c r="R63" i="4" a="1"/>
  <c r="R63" i="4" s="1"/>
  <c r="S63" i="4" a="1"/>
  <c r="S63" i="4" s="1"/>
  <c r="T63" i="4" a="1"/>
  <c r="T63" i="4"/>
  <c r="U63" i="4" a="1"/>
  <c r="U63" i="4" s="1"/>
  <c r="V63" i="4" a="1"/>
  <c r="V63" i="4"/>
  <c r="W63" i="4" a="1"/>
  <c r="W63" i="4" s="1"/>
  <c r="X63" i="4" a="1"/>
  <c r="X63" i="4"/>
  <c r="Y63" i="4" a="1"/>
  <c r="Y63" i="4"/>
  <c r="Z63" i="4" a="1"/>
  <c r="Z63" i="4"/>
  <c r="AA63" i="4" a="1"/>
  <c r="AA63" i="4" s="1"/>
  <c r="AB63" i="4" a="1"/>
  <c r="AB63" i="4"/>
  <c r="AC63" i="4"/>
  <c r="AD63" i="4"/>
  <c r="AE63" i="4"/>
  <c r="AF63" i="4"/>
  <c r="AG63" i="4"/>
  <c r="AH63" i="4"/>
  <c r="AI63" i="4"/>
  <c r="AJ63" i="4"/>
  <c r="AK63" i="4"/>
  <c r="AL63" i="4"/>
  <c r="AM63" i="4"/>
  <c r="AN63" i="4"/>
  <c r="AO63" i="4"/>
  <c r="AP63" i="4"/>
  <c r="AQ63" i="4"/>
  <c r="AR63" i="4"/>
  <c r="AS63" i="4"/>
  <c r="AT63" i="4"/>
  <c r="AU63" i="4"/>
  <c r="AV63" i="4"/>
  <c r="AW63" i="4"/>
  <c r="AX63" i="4"/>
  <c r="AY63" i="4"/>
  <c r="AZ63" i="4"/>
  <c r="BA63" i="4"/>
  <c r="BB63" i="4"/>
  <c r="BC63" i="4"/>
  <c r="BD63" i="4"/>
  <c r="BE63" i="4"/>
  <c r="BF63" i="4"/>
  <c r="BG63" i="4"/>
  <c r="BH63" i="4"/>
  <c r="BI63" i="4"/>
  <c r="BJ63" i="4"/>
  <c r="BK63" i="4"/>
  <c r="BL63" i="4"/>
  <c r="BM63" i="4"/>
  <c r="BN63" i="4"/>
  <c r="BO63" i="4"/>
  <c r="BP63" i="4"/>
  <c r="BQ63" i="4"/>
  <c r="BR63" i="4"/>
  <c r="BS63" i="4"/>
  <c r="BT63" i="4"/>
  <c r="BU63" i="4"/>
  <c r="BV63" i="4"/>
  <c r="BW63" i="4"/>
  <c r="BX63" i="4"/>
  <c r="BY63" i="4"/>
  <c r="BZ63" i="4"/>
  <c r="CA63" i="4"/>
  <c r="CB63" i="4"/>
  <c r="CC63" i="4"/>
  <c r="CD63" i="4"/>
  <c r="CE63" i="4"/>
  <c r="CF63" i="4"/>
  <c r="CG63" i="4"/>
  <c r="CH63" i="4"/>
  <c r="CI63" i="4"/>
  <c r="CJ63" i="4"/>
  <c r="CK63" i="4"/>
  <c r="CL63" i="4"/>
  <c r="CM63" i="4"/>
  <c r="CN63" i="4"/>
  <c r="CO63" i="4"/>
  <c r="CP63" i="4"/>
  <c r="CQ63" i="4"/>
  <c r="CR63" i="4"/>
  <c r="CS63" i="4"/>
  <c r="CT63" i="4"/>
  <c r="CU63" i="4"/>
  <c r="CV63" i="4"/>
  <c r="CW63" i="4"/>
  <c r="CX63" i="4"/>
  <c r="CY63" i="4"/>
  <c r="CZ63" i="4"/>
  <c r="DA63" i="4"/>
  <c r="DB63" i="4"/>
  <c r="DC63" i="4"/>
  <c r="DD63" i="4"/>
  <c r="DE63" i="4"/>
  <c r="DF63" i="4"/>
  <c r="DG63" i="4"/>
  <c r="DH63" i="4"/>
  <c r="DI63" i="4"/>
  <c r="DJ63" i="4"/>
  <c r="DK63" i="4"/>
  <c r="DL63" i="4"/>
  <c r="DM63" i="4"/>
  <c r="DN63" i="4"/>
  <c r="DO63" i="4"/>
  <c r="DP63" i="4"/>
  <c r="DQ63" i="4"/>
  <c r="DR63" i="4"/>
  <c r="DS63" i="4"/>
  <c r="DT63" i="4"/>
  <c r="DU63" i="4"/>
  <c r="DV63" i="4"/>
  <c r="DW63" i="4"/>
  <c r="DX63" i="4"/>
  <c r="DY63" i="4"/>
  <c r="DZ63" i="4"/>
  <c r="EA63" i="4"/>
  <c r="EB63" i="4"/>
  <c r="EC63" i="4"/>
  <c r="ED63" i="4"/>
  <c r="EE63" i="4"/>
  <c r="EF63" i="4"/>
  <c r="EG63" i="4"/>
  <c r="EH63" i="4"/>
  <c r="EI63" i="4"/>
  <c r="EJ63" i="4"/>
  <c r="EK63" i="4"/>
  <c r="EL63" i="4"/>
  <c r="EM63" i="4"/>
  <c r="EN63" i="4"/>
  <c r="EO63" i="4"/>
  <c r="EP63" i="4"/>
  <c r="EQ63" i="4"/>
  <c r="ER63" i="4"/>
  <c r="ES63" i="4"/>
  <c r="ET63" i="4"/>
  <c r="EU63" i="4"/>
  <c r="EV63" i="4"/>
  <c r="EW63" i="4"/>
  <c r="EX63" i="4"/>
  <c r="EY63" i="4"/>
  <c r="EZ63" i="4"/>
  <c r="FA63" i="4"/>
  <c r="FB63" i="4"/>
  <c r="FC63" i="4"/>
  <c r="FD63" i="4"/>
  <c r="FE63" i="4"/>
  <c r="FF63" i="4"/>
  <c r="FG63" i="4"/>
  <c r="FH63" i="4"/>
  <c r="FI63" i="4"/>
  <c r="FJ63" i="4"/>
  <c r="FK63" i="4"/>
  <c r="FL63" i="4"/>
  <c r="FM63" i="4"/>
  <c r="FN63" i="4"/>
  <c r="FO63" i="4"/>
  <c r="FP63" i="4"/>
  <c r="FQ63" i="4"/>
  <c r="FR63" i="4"/>
  <c r="FS63" i="4"/>
  <c r="FT63" i="4"/>
  <c r="FU63" i="4"/>
  <c r="FV63" i="4"/>
  <c r="FW63" i="4"/>
  <c r="FX63" i="4"/>
  <c r="FY63" i="4"/>
  <c r="FZ63" i="4"/>
  <c r="GA63" i="4"/>
  <c r="GB63" i="4"/>
  <c r="GC63" i="4"/>
  <c r="GD63" i="4"/>
  <c r="GE63" i="4"/>
  <c r="GF63" i="4"/>
  <c r="GG63" i="4"/>
  <c r="GH63" i="4"/>
  <c r="GI63" i="4"/>
  <c r="GJ63" i="4"/>
  <c r="GK63" i="4"/>
  <c r="GL63" i="4"/>
  <c r="GM63" i="4"/>
  <c r="GN63" i="4"/>
  <c r="GO63" i="4"/>
  <c r="GP63" i="4"/>
  <c r="GQ63" i="4"/>
  <c r="GR63" i="4"/>
  <c r="GS63" i="4"/>
  <c r="GT63" i="4"/>
  <c r="GU63" i="4"/>
  <c r="GV63" i="4"/>
  <c r="GW63" i="4"/>
  <c r="GX63" i="4"/>
  <c r="GY63" i="4"/>
  <c r="GZ63" i="4"/>
  <c r="HA63" i="4"/>
  <c r="HB63" i="4"/>
  <c r="HC63" i="4"/>
  <c r="HD63" i="4"/>
  <c r="HE63" i="4"/>
  <c r="HF63" i="4"/>
  <c r="HG63" i="4"/>
  <c r="HH63" i="4"/>
  <c r="HI63" i="4"/>
  <c r="HJ63" i="4"/>
  <c r="HK63" i="4"/>
  <c r="HL63" i="4"/>
  <c r="HM63" i="4"/>
  <c r="HN63" i="4"/>
  <c r="HO63" i="4"/>
  <c r="HP63" i="4"/>
  <c r="HQ63" i="4"/>
  <c r="HR63" i="4"/>
  <c r="HS63" i="4"/>
  <c r="HT63" i="4"/>
  <c r="HU63" i="4"/>
  <c r="HV63" i="4"/>
  <c r="HW63" i="4"/>
  <c r="HX63" i="4"/>
  <c r="HY63" i="4"/>
  <c r="HZ63" i="4"/>
  <c r="IA63" i="4"/>
  <c r="IB63" i="4"/>
  <c r="IC63" i="4"/>
  <c r="ID63" i="4"/>
  <c r="IE63" i="4"/>
  <c r="IF63" i="4"/>
  <c r="IG63" i="4"/>
  <c r="IH63" i="4"/>
  <c r="II63" i="4"/>
  <c r="IJ63" i="4"/>
  <c r="IK63" i="4"/>
  <c r="IL63" i="4"/>
  <c r="IM63" i="4"/>
  <c r="IN63" i="4"/>
  <c r="IO63" i="4"/>
  <c r="IP63" i="4"/>
  <c r="IQ63" i="4"/>
  <c r="IR63" i="4"/>
  <c r="IS63" i="4"/>
  <c r="IT63" i="4"/>
  <c r="IU63" i="4"/>
  <c r="IV63" i="4"/>
  <c r="IW63" i="4"/>
  <c r="IX63" i="4"/>
  <c r="IY63" i="4"/>
  <c r="IZ63" i="4"/>
  <c r="JA63" i="4"/>
  <c r="JB63" i="4"/>
  <c r="JC63" i="4"/>
  <c r="JD63" i="4"/>
  <c r="JE63" i="4"/>
  <c r="JF63" i="4"/>
  <c r="JG63" i="4"/>
  <c r="JH63" i="4"/>
  <c r="JI63" i="4"/>
  <c r="JJ63" i="4"/>
  <c r="JK63" i="4"/>
  <c r="JL63" i="4"/>
  <c r="JM63" i="4"/>
  <c r="JN63" i="4"/>
  <c r="JO63" i="4"/>
  <c r="JP63" i="4"/>
  <c r="JQ63" i="4"/>
  <c r="JR63" i="4"/>
  <c r="JS63" i="4"/>
  <c r="JT63" i="4"/>
  <c r="JU63" i="4"/>
  <c r="JV63" i="4"/>
  <c r="JW63" i="4"/>
  <c r="JX63" i="4"/>
  <c r="JY63" i="4"/>
  <c r="JZ63" i="4"/>
  <c r="KA63" i="4"/>
  <c r="KB63" i="4"/>
  <c r="KC63" i="4"/>
  <c r="KD63" i="4"/>
  <c r="KE63" i="4"/>
  <c r="KF63" i="4"/>
  <c r="KG63" i="4"/>
  <c r="KH63" i="4"/>
  <c r="KI63" i="4"/>
  <c r="KJ63" i="4"/>
  <c r="KK63" i="4"/>
  <c r="KL63" i="4"/>
  <c r="KM63" i="4"/>
  <c r="KN63" i="4"/>
  <c r="KO63" i="4"/>
  <c r="KP63" i="4"/>
  <c r="KQ63" i="4"/>
  <c r="KR63" i="4"/>
  <c r="KS63" i="4"/>
  <c r="KT63" i="4"/>
  <c r="KU63" i="4"/>
  <c r="KV63" i="4"/>
  <c r="KW63" i="4"/>
  <c r="KX63" i="4"/>
  <c r="A64" i="4"/>
  <c r="B64" i="4"/>
  <c r="C64" i="4"/>
  <c r="D64" i="4"/>
  <c r="E64" i="4"/>
  <c r="F64" i="4" a="1"/>
  <c r="F64" i="4"/>
  <c r="G64" i="4" a="1"/>
  <c r="G64" i="4"/>
  <c r="H64" i="4" a="1"/>
  <c r="H64" i="4"/>
  <c r="I64" i="4" a="1"/>
  <c r="I64" i="4"/>
  <c r="J64" i="4" a="1"/>
  <c r="J64" i="4"/>
  <c r="K64" i="4" a="1"/>
  <c r="K64" i="4"/>
  <c r="L64" i="4" a="1"/>
  <c r="L64" i="4"/>
  <c r="M64" i="4" a="1"/>
  <c r="M64" i="4"/>
  <c r="N64" i="4" a="1"/>
  <c r="N64" i="4"/>
  <c r="O64" i="4" a="1"/>
  <c r="O64" i="4"/>
  <c r="P64" i="4" a="1"/>
  <c r="P64" i="4"/>
  <c r="Q64" i="4" a="1"/>
  <c r="Q64" i="4"/>
  <c r="R64" i="4" a="1"/>
  <c r="R64" i="4"/>
  <c r="S64" i="4" a="1"/>
  <c r="S64" i="4"/>
  <c r="T64" i="4" a="1"/>
  <c r="T64" i="4"/>
  <c r="U64" i="4" a="1"/>
  <c r="U64" i="4"/>
  <c r="V64" i="4" a="1"/>
  <c r="V64" i="4"/>
  <c r="W64" i="4" a="1"/>
  <c r="W64" i="4"/>
  <c r="X64" i="4" a="1"/>
  <c r="X64" i="4"/>
  <c r="Y64" i="4" a="1"/>
  <c r="Y64" i="4"/>
  <c r="Z64" i="4" a="1"/>
  <c r="Z64" i="4"/>
  <c r="AA64" i="4" a="1"/>
  <c r="AA64" i="4"/>
  <c r="AB64" i="4" a="1"/>
  <c r="AB64" i="4" s="1"/>
  <c r="AC64" i="4"/>
  <c r="AD64" i="4"/>
  <c r="AE64" i="4"/>
  <c r="AF64" i="4"/>
  <c r="AG64" i="4"/>
  <c r="AH64" i="4"/>
  <c r="AI64" i="4"/>
  <c r="AJ64" i="4"/>
  <c r="AK64" i="4"/>
  <c r="AL64" i="4"/>
  <c r="AM64" i="4"/>
  <c r="AN64" i="4"/>
  <c r="AO64" i="4"/>
  <c r="AP64" i="4"/>
  <c r="AQ64" i="4"/>
  <c r="AR64" i="4"/>
  <c r="AS64" i="4"/>
  <c r="AT64" i="4"/>
  <c r="AU64" i="4"/>
  <c r="AV64" i="4"/>
  <c r="AW64" i="4"/>
  <c r="AX64" i="4"/>
  <c r="AY64" i="4"/>
  <c r="AZ64" i="4"/>
  <c r="BA64" i="4"/>
  <c r="BB64" i="4"/>
  <c r="BC64" i="4"/>
  <c r="BD64" i="4"/>
  <c r="BE64" i="4"/>
  <c r="BF64" i="4"/>
  <c r="BG64" i="4"/>
  <c r="BH64" i="4"/>
  <c r="BI64" i="4"/>
  <c r="BJ64" i="4"/>
  <c r="BK64" i="4"/>
  <c r="BL64" i="4"/>
  <c r="BM64" i="4"/>
  <c r="BN64" i="4"/>
  <c r="BO64" i="4"/>
  <c r="BP64" i="4"/>
  <c r="BQ64" i="4"/>
  <c r="BR64" i="4"/>
  <c r="BS64" i="4"/>
  <c r="BT64" i="4"/>
  <c r="BU64" i="4"/>
  <c r="BV64" i="4"/>
  <c r="BW64" i="4"/>
  <c r="BX64" i="4"/>
  <c r="BY64" i="4"/>
  <c r="BZ64" i="4"/>
  <c r="CA64" i="4"/>
  <c r="CB64" i="4"/>
  <c r="CC64" i="4"/>
  <c r="CD64" i="4"/>
  <c r="CE64" i="4"/>
  <c r="CF64" i="4"/>
  <c r="CG64" i="4"/>
  <c r="CH64" i="4"/>
  <c r="CI64" i="4"/>
  <c r="CJ64" i="4"/>
  <c r="CK64" i="4"/>
  <c r="CL64" i="4"/>
  <c r="CM64" i="4"/>
  <c r="CN64" i="4"/>
  <c r="CO64" i="4"/>
  <c r="CP64" i="4"/>
  <c r="CQ64" i="4"/>
  <c r="CR64" i="4"/>
  <c r="CS64" i="4"/>
  <c r="CT64" i="4"/>
  <c r="CU64" i="4"/>
  <c r="CV64" i="4"/>
  <c r="CW64" i="4"/>
  <c r="CX64" i="4"/>
  <c r="CY64" i="4"/>
  <c r="CZ64" i="4"/>
  <c r="DA64" i="4"/>
  <c r="DB64" i="4"/>
  <c r="DC64" i="4"/>
  <c r="DD64" i="4"/>
  <c r="DE64" i="4"/>
  <c r="DF64" i="4"/>
  <c r="DG64" i="4"/>
  <c r="DH64" i="4"/>
  <c r="DI64" i="4"/>
  <c r="DJ64" i="4"/>
  <c r="DK64" i="4"/>
  <c r="DL64" i="4"/>
  <c r="DM64" i="4"/>
  <c r="DN64" i="4"/>
  <c r="DO64" i="4"/>
  <c r="DP64" i="4"/>
  <c r="DQ64" i="4"/>
  <c r="DR64" i="4"/>
  <c r="DS64" i="4"/>
  <c r="DT64" i="4"/>
  <c r="DU64" i="4"/>
  <c r="DV64" i="4"/>
  <c r="DW64" i="4"/>
  <c r="DX64" i="4"/>
  <c r="DY64" i="4"/>
  <c r="DZ64" i="4"/>
  <c r="EA64" i="4"/>
  <c r="EB64" i="4"/>
  <c r="EC64" i="4"/>
  <c r="ED64" i="4"/>
  <c r="EE64" i="4"/>
  <c r="EF64" i="4"/>
  <c r="EG64" i="4"/>
  <c r="EH64" i="4"/>
  <c r="EI64" i="4"/>
  <c r="EJ64" i="4"/>
  <c r="EK64" i="4"/>
  <c r="EL64" i="4"/>
  <c r="EM64" i="4"/>
  <c r="EN64" i="4"/>
  <c r="EO64" i="4"/>
  <c r="EP64" i="4"/>
  <c r="EQ64" i="4"/>
  <c r="ER64" i="4"/>
  <c r="ES64" i="4"/>
  <c r="ET64" i="4"/>
  <c r="EU64" i="4"/>
  <c r="EV64" i="4"/>
  <c r="EW64" i="4"/>
  <c r="EX64" i="4"/>
  <c r="EY64" i="4"/>
  <c r="EZ64" i="4"/>
  <c r="FA64" i="4"/>
  <c r="FB64" i="4"/>
  <c r="FC64" i="4"/>
  <c r="FD64" i="4"/>
  <c r="FE64" i="4"/>
  <c r="FF64" i="4"/>
  <c r="FG64" i="4"/>
  <c r="FH64" i="4"/>
  <c r="FI64" i="4"/>
  <c r="FJ64" i="4"/>
  <c r="FK64" i="4"/>
  <c r="FL64" i="4"/>
  <c r="FM64" i="4"/>
  <c r="FN64" i="4"/>
  <c r="FO64" i="4"/>
  <c r="FP64" i="4"/>
  <c r="FQ64" i="4"/>
  <c r="FR64" i="4"/>
  <c r="FS64" i="4"/>
  <c r="FT64" i="4"/>
  <c r="FU64" i="4"/>
  <c r="FV64" i="4"/>
  <c r="FW64" i="4"/>
  <c r="FX64" i="4"/>
  <c r="FY64" i="4"/>
  <c r="FZ64" i="4"/>
  <c r="GA64" i="4"/>
  <c r="GB64" i="4"/>
  <c r="GC64" i="4"/>
  <c r="GD64" i="4"/>
  <c r="GE64" i="4"/>
  <c r="GF64" i="4"/>
  <c r="GG64" i="4"/>
  <c r="GH64" i="4"/>
  <c r="GI64" i="4"/>
  <c r="GJ64" i="4"/>
  <c r="GK64" i="4"/>
  <c r="GL64" i="4"/>
  <c r="GM64" i="4"/>
  <c r="GN64" i="4"/>
  <c r="GO64" i="4"/>
  <c r="GP64" i="4"/>
  <c r="GQ64" i="4"/>
  <c r="GR64" i="4"/>
  <c r="GS64" i="4"/>
  <c r="GT64" i="4"/>
  <c r="GU64" i="4"/>
  <c r="GV64" i="4"/>
  <c r="GW64" i="4"/>
  <c r="GX64" i="4"/>
  <c r="GY64" i="4"/>
  <c r="GZ64" i="4"/>
  <c r="HA64" i="4"/>
  <c r="HB64" i="4"/>
  <c r="HC64" i="4"/>
  <c r="HD64" i="4"/>
  <c r="HE64" i="4"/>
  <c r="HF64" i="4"/>
  <c r="HG64" i="4"/>
  <c r="HH64" i="4"/>
  <c r="HI64" i="4"/>
  <c r="HJ64" i="4"/>
  <c r="HK64" i="4"/>
  <c r="HL64" i="4"/>
  <c r="HM64" i="4"/>
  <c r="HN64" i="4"/>
  <c r="HO64" i="4"/>
  <c r="HP64" i="4"/>
  <c r="HQ64" i="4"/>
  <c r="HR64" i="4"/>
  <c r="HS64" i="4"/>
  <c r="HT64" i="4"/>
  <c r="HU64" i="4"/>
  <c r="HV64" i="4"/>
  <c r="HW64" i="4"/>
  <c r="HX64" i="4"/>
  <c r="HY64" i="4"/>
  <c r="HZ64" i="4"/>
  <c r="IA64" i="4"/>
  <c r="IB64" i="4"/>
  <c r="IC64" i="4"/>
  <c r="ID64" i="4"/>
  <c r="IE64" i="4"/>
  <c r="IF64" i="4"/>
  <c r="IG64" i="4"/>
  <c r="IH64" i="4"/>
  <c r="II64" i="4"/>
  <c r="IJ64" i="4"/>
  <c r="IK64" i="4"/>
  <c r="IL64" i="4"/>
  <c r="IM64" i="4"/>
  <c r="IN64" i="4"/>
  <c r="IO64" i="4"/>
  <c r="IP64" i="4"/>
  <c r="IQ64" i="4"/>
  <c r="IR64" i="4"/>
  <c r="IS64" i="4"/>
  <c r="IT64" i="4"/>
  <c r="IU64" i="4"/>
  <c r="IV64" i="4"/>
  <c r="IW64" i="4"/>
  <c r="IX64" i="4"/>
  <c r="IY64" i="4"/>
  <c r="IZ64" i="4"/>
  <c r="JA64" i="4"/>
  <c r="JB64" i="4"/>
  <c r="JC64" i="4"/>
  <c r="JD64" i="4"/>
  <c r="JE64" i="4"/>
  <c r="JF64" i="4"/>
  <c r="JG64" i="4"/>
  <c r="JH64" i="4"/>
  <c r="JI64" i="4"/>
  <c r="JJ64" i="4"/>
  <c r="JK64" i="4"/>
  <c r="JL64" i="4"/>
  <c r="JM64" i="4"/>
  <c r="JN64" i="4"/>
  <c r="JO64" i="4"/>
  <c r="JP64" i="4"/>
  <c r="JQ64" i="4"/>
  <c r="JR64" i="4"/>
  <c r="JS64" i="4"/>
  <c r="JT64" i="4"/>
  <c r="JU64" i="4"/>
  <c r="JV64" i="4"/>
  <c r="JW64" i="4"/>
  <c r="JX64" i="4"/>
  <c r="JY64" i="4"/>
  <c r="JZ64" i="4"/>
  <c r="KA64" i="4"/>
  <c r="KB64" i="4"/>
  <c r="KC64" i="4"/>
  <c r="KD64" i="4"/>
  <c r="KE64" i="4"/>
  <c r="KF64" i="4"/>
  <c r="KG64" i="4"/>
  <c r="KH64" i="4"/>
  <c r="KI64" i="4"/>
  <c r="KJ64" i="4"/>
  <c r="KK64" i="4"/>
  <c r="KL64" i="4"/>
  <c r="KM64" i="4"/>
  <c r="KN64" i="4"/>
  <c r="KO64" i="4"/>
  <c r="KP64" i="4"/>
  <c r="KQ64" i="4"/>
  <c r="KR64" i="4"/>
  <c r="KS64" i="4"/>
  <c r="KT64" i="4"/>
  <c r="KU64" i="4"/>
  <c r="KV64" i="4"/>
  <c r="KW64" i="4"/>
  <c r="KX64" i="4"/>
  <c r="A65" i="4"/>
  <c r="B65" i="4"/>
  <c r="C65" i="4"/>
  <c r="D65" i="4"/>
  <c r="E65" i="4"/>
  <c r="F65" i="4" a="1"/>
  <c r="F65" i="4" s="1"/>
  <c r="G65" i="4" a="1"/>
  <c r="G65" i="4"/>
  <c r="H65" i="4" a="1"/>
  <c r="H65" i="4"/>
  <c r="I65" i="4" a="1"/>
  <c r="I65" i="4"/>
  <c r="J65" i="4" a="1"/>
  <c r="J65" i="4" s="1"/>
  <c r="K65" i="4" a="1"/>
  <c r="K65" i="4"/>
  <c r="L65" i="4" a="1"/>
  <c r="L65" i="4" s="1"/>
  <c r="M65" i="4" a="1"/>
  <c r="M65" i="4"/>
  <c r="N65" i="4" a="1"/>
  <c r="N65" i="4" s="1"/>
  <c r="O65" i="4" a="1"/>
  <c r="O65" i="4"/>
  <c r="P65" i="4" a="1"/>
  <c r="P65" i="4" s="1"/>
  <c r="Q65" i="4" a="1"/>
  <c r="Q65" i="4"/>
  <c r="R65" i="4" a="1"/>
  <c r="R65" i="4" s="1"/>
  <c r="S65" i="4" a="1"/>
  <c r="S65" i="4"/>
  <c r="T65" i="4" a="1"/>
  <c r="T65" i="4"/>
  <c r="U65" i="4" a="1"/>
  <c r="U65" i="4" s="1"/>
  <c r="V65" i="4" a="1"/>
  <c r="V65" i="4" s="1"/>
  <c r="W65" i="4" a="1"/>
  <c r="W65" i="4"/>
  <c r="X65" i="4" a="1"/>
  <c r="X65" i="4"/>
  <c r="Y65" i="4" a="1"/>
  <c r="Y65" i="4" s="1"/>
  <c r="Z65" i="4" a="1"/>
  <c r="Z65" i="4" s="1"/>
  <c r="AA65" i="4" a="1"/>
  <c r="AA65" i="4"/>
  <c r="AB65" i="4" a="1"/>
  <c r="AB65" i="4" s="1"/>
  <c r="AC65" i="4"/>
  <c r="AD65" i="4"/>
  <c r="AE65" i="4"/>
  <c r="AF65" i="4"/>
  <c r="AG65" i="4"/>
  <c r="AH65" i="4"/>
  <c r="AI65" i="4"/>
  <c r="AJ65" i="4"/>
  <c r="AK65" i="4"/>
  <c r="AL65" i="4"/>
  <c r="AM65" i="4"/>
  <c r="AN65" i="4"/>
  <c r="AO65" i="4"/>
  <c r="AP65" i="4"/>
  <c r="AQ65" i="4"/>
  <c r="AR65" i="4"/>
  <c r="AS65" i="4"/>
  <c r="AT65" i="4"/>
  <c r="AU65" i="4"/>
  <c r="AV65" i="4"/>
  <c r="AW65" i="4"/>
  <c r="AX65" i="4"/>
  <c r="AY65" i="4"/>
  <c r="AZ65" i="4"/>
  <c r="BA65" i="4"/>
  <c r="BB65" i="4"/>
  <c r="BC65" i="4"/>
  <c r="BD65" i="4"/>
  <c r="BE65" i="4"/>
  <c r="BF65" i="4"/>
  <c r="BG65" i="4"/>
  <c r="BH65" i="4"/>
  <c r="BI65" i="4"/>
  <c r="BJ65" i="4"/>
  <c r="BK65" i="4"/>
  <c r="BL65" i="4"/>
  <c r="BM65" i="4"/>
  <c r="BN65" i="4"/>
  <c r="BO65" i="4"/>
  <c r="BP65" i="4"/>
  <c r="BQ65" i="4"/>
  <c r="BR65" i="4"/>
  <c r="BS65" i="4"/>
  <c r="BT65" i="4"/>
  <c r="BU65" i="4"/>
  <c r="BV65" i="4"/>
  <c r="BW65" i="4"/>
  <c r="BX65" i="4"/>
  <c r="BY65" i="4"/>
  <c r="BZ65" i="4"/>
  <c r="CA65" i="4"/>
  <c r="CB65" i="4"/>
  <c r="CC65" i="4"/>
  <c r="CD65" i="4"/>
  <c r="CE65" i="4"/>
  <c r="CF65" i="4"/>
  <c r="CG65" i="4"/>
  <c r="CH65" i="4"/>
  <c r="CI65" i="4"/>
  <c r="CJ65" i="4"/>
  <c r="CK65" i="4"/>
  <c r="CL65" i="4"/>
  <c r="CM65" i="4"/>
  <c r="CN65" i="4"/>
  <c r="CO65" i="4"/>
  <c r="CP65" i="4"/>
  <c r="CQ65" i="4"/>
  <c r="CR65" i="4"/>
  <c r="CS65" i="4"/>
  <c r="CT65" i="4"/>
  <c r="CU65" i="4"/>
  <c r="CV65" i="4"/>
  <c r="CW65" i="4"/>
  <c r="CX65" i="4"/>
  <c r="CY65" i="4"/>
  <c r="CZ65" i="4"/>
  <c r="DA65" i="4"/>
  <c r="DB65" i="4"/>
  <c r="DC65" i="4"/>
  <c r="DD65" i="4"/>
  <c r="DE65" i="4"/>
  <c r="DF65" i="4"/>
  <c r="DG65" i="4"/>
  <c r="DH65" i="4"/>
  <c r="DI65" i="4"/>
  <c r="DJ65" i="4"/>
  <c r="DK65" i="4"/>
  <c r="DL65" i="4"/>
  <c r="DM65" i="4"/>
  <c r="DN65" i="4"/>
  <c r="DO65" i="4"/>
  <c r="DP65" i="4"/>
  <c r="DQ65" i="4"/>
  <c r="DR65" i="4"/>
  <c r="DS65" i="4"/>
  <c r="DT65" i="4"/>
  <c r="DU65" i="4"/>
  <c r="DV65" i="4"/>
  <c r="DW65" i="4"/>
  <c r="DX65" i="4"/>
  <c r="DY65" i="4"/>
  <c r="DZ65" i="4"/>
  <c r="EA65" i="4"/>
  <c r="EB65" i="4"/>
  <c r="EC65" i="4"/>
  <c r="ED65" i="4"/>
  <c r="EE65" i="4"/>
  <c r="EF65" i="4"/>
  <c r="EG65" i="4"/>
  <c r="EH65" i="4"/>
  <c r="EI65" i="4"/>
  <c r="EJ65" i="4"/>
  <c r="EK65" i="4"/>
  <c r="EL65" i="4"/>
  <c r="EM65" i="4"/>
  <c r="EN65" i="4"/>
  <c r="EO65" i="4"/>
  <c r="EP65" i="4"/>
  <c r="EQ65" i="4"/>
  <c r="ER65" i="4"/>
  <c r="ES65" i="4"/>
  <c r="ET65" i="4"/>
  <c r="EU65" i="4"/>
  <c r="EV65" i="4"/>
  <c r="EW65" i="4"/>
  <c r="EX65" i="4"/>
  <c r="EY65" i="4"/>
  <c r="EZ65" i="4"/>
  <c r="FA65" i="4"/>
  <c r="FB65" i="4"/>
  <c r="FC65" i="4"/>
  <c r="FD65" i="4"/>
  <c r="FE65" i="4"/>
  <c r="FF65" i="4"/>
  <c r="FG65" i="4"/>
  <c r="FH65" i="4"/>
  <c r="FI65" i="4"/>
  <c r="FJ65" i="4"/>
  <c r="FK65" i="4"/>
  <c r="FL65" i="4"/>
  <c r="FM65" i="4"/>
  <c r="FN65" i="4"/>
  <c r="FO65" i="4"/>
  <c r="FP65" i="4"/>
  <c r="FQ65" i="4"/>
  <c r="FR65" i="4"/>
  <c r="FS65" i="4"/>
  <c r="FT65" i="4"/>
  <c r="FU65" i="4"/>
  <c r="FV65" i="4"/>
  <c r="FW65" i="4"/>
  <c r="FX65" i="4"/>
  <c r="FY65" i="4"/>
  <c r="FZ65" i="4"/>
  <c r="GA65" i="4"/>
  <c r="GB65" i="4"/>
  <c r="GC65" i="4"/>
  <c r="GD65" i="4"/>
  <c r="GE65" i="4"/>
  <c r="GF65" i="4"/>
  <c r="GG65" i="4"/>
  <c r="GH65" i="4"/>
  <c r="GI65" i="4"/>
  <c r="GJ65" i="4"/>
  <c r="GK65" i="4"/>
  <c r="GL65" i="4"/>
  <c r="GM65" i="4"/>
  <c r="GN65" i="4"/>
  <c r="GO65" i="4"/>
  <c r="GP65" i="4"/>
  <c r="GQ65" i="4"/>
  <c r="GR65" i="4"/>
  <c r="GS65" i="4"/>
  <c r="GT65" i="4"/>
  <c r="GU65" i="4"/>
  <c r="GV65" i="4"/>
  <c r="GW65" i="4"/>
  <c r="GX65" i="4"/>
  <c r="GY65" i="4"/>
  <c r="GZ65" i="4"/>
  <c r="HA65" i="4"/>
  <c r="HB65" i="4"/>
  <c r="HC65" i="4"/>
  <c r="HD65" i="4"/>
  <c r="HE65" i="4"/>
  <c r="HF65" i="4"/>
  <c r="HG65" i="4"/>
  <c r="HH65" i="4"/>
  <c r="HI65" i="4"/>
  <c r="HJ65" i="4"/>
  <c r="HK65" i="4"/>
  <c r="HL65" i="4"/>
  <c r="HM65" i="4"/>
  <c r="HN65" i="4"/>
  <c r="HO65" i="4"/>
  <c r="HP65" i="4"/>
  <c r="HQ65" i="4"/>
  <c r="HR65" i="4"/>
  <c r="HS65" i="4"/>
  <c r="HT65" i="4"/>
  <c r="HU65" i="4"/>
  <c r="HV65" i="4"/>
  <c r="HW65" i="4"/>
  <c r="HX65" i="4"/>
  <c r="HY65" i="4"/>
  <c r="HZ65" i="4"/>
  <c r="IA65" i="4"/>
  <c r="IB65" i="4"/>
  <c r="IC65" i="4"/>
  <c r="ID65" i="4"/>
  <c r="IE65" i="4"/>
  <c r="IF65" i="4"/>
  <c r="IG65" i="4"/>
  <c r="IH65" i="4"/>
  <c r="II65" i="4"/>
  <c r="IJ65" i="4"/>
  <c r="IK65" i="4"/>
  <c r="IL65" i="4"/>
  <c r="IM65" i="4"/>
  <c r="IN65" i="4"/>
  <c r="IO65" i="4"/>
  <c r="IP65" i="4"/>
  <c r="IQ65" i="4"/>
  <c r="IR65" i="4"/>
  <c r="IS65" i="4"/>
  <c r="IT65" i="4"/>
  <c r="IU65" i="4"/>
  <c r="IV65" i="4"/>
  <c r="IW65" i="4"/>
  <c r="IX65" i="4"/>
  <c r="IY65" i="4"/>
  <c r="IZ65" i="4"/>
  <c r="JA65" i="4"/>
  <c r="JB65" i="4"/>
  <c r="JC65" i="4"/>
  <c r="JD65" i="4"/>
  <c r="JE65" i="4"/>
  <c r="JF65" i="4"/>
  <c r="JG65" i="4"/>
  <c r="JH65" i="4"/>
  <c r="JI65" i="4"/>
  <c r="JJ65" i="4"/>
  <c r="JK65" i="4"/>
  <c r="JL65" i="4"/>
  <c r="JM65" i="4"/>
  <c r="JN65" i="4"/>
  <c r="JO65" i="4"/>
  <c r="JP65" i="4"/>
  <c r="JQ65" i="4"/>
  <c r="JR65" i="4"/>
  <c r="JS65" i="4"/>
  <c r="JT65" i="4"/>
  <c r="JU65" i="4"/>
  <c r="JV65" i="4"/>
  <c r="JW65" i="4"/>
  <c r="JX65" i="4"/>
  <c r="JY65" i="4"/>
  <c r="JZ65" i="4"/>
  <c r="KA65" i="4"/>
  <c r="KB65" i="4"/>
  <c r="KC65" i="4"/>
  <c r="KD65" i="4"/>
  <c r="KE65" i="4"/>
  <c r="KF65" i="4"/>
  <c r="KG65" i="4"/>
  <c r="KH65" i="4"/>
  <c r="KI65" i="4"/>
  <c r="KJ65" i="4"/>
  <c r="KK65" i="4"/>
  <c r="KL65" i="4"/>
  <c r="KM65" i="4"/>
  <c r="KN65" i="4"/>
  <c r="KO65" i="4"/>
  <c r="KP65" i="4"/>
  <c r="KQ65" i="4"/>
  <c r="KR65" i="4"/>
  <c r="KS65" i="4"/>
  <c r="KT65" i="4"/>
  <c r="KU65" i="4"/>
  <c r="KV65" i="4"/>
  <c r="KW65" i="4"/>
  <c r="KX65" i="4"/>
  <c r="A66" i="4"/>
  <c r="B66" i="4"/>
  <c r="C66" i="4"/>
  <c r="D66" i="4"/>
  <c r="E66" i="4"/>
  <c r="F66" i="4" a="1"/>
  <c r="F66" i="4"/>
  <c r="G66" i="4" a="1"/>
  <c r="G66" i="4" s="1"/>
  <c r="H66" i="4" a="1"/>
  <c r="H66" i="4"/>
  <c r="I66" i="4" a="1"/>
  <c r="I66" i="4"/>
  <c r="J66" i="4" a="1"/>
  <c r="J66" i="4"/>
  <c r="K66" i="4" a="1"/>
  <c r="K66" i="4" s="1"/>
  <c r="L66" i="4" a="1"/>
  <c r="L66" i="4"/>
  <c r="M66" i="4" a="1"/>
  <c r="M66" i="4"/>
  <c r="N66" i="4" a="1"/>
  <c r="N66" i="4"/>
  <c r="O66" i="4" a="1"/>
  <c r="O66" i="4" s="1"/>
  <c r="P66" i="4" a="1"/>
  <c r="P66" i="4"/>
  <c r="Q66" i="4" a="1"/>
  <c r="Q66" i="4"/>
  <c r="R66" i="4" a="1"/>
  <c r="R66" i="4"/>
  <c r="S66" i="4" a="1"/>
  <c r="S66" i="4" s="1"/>
  <c r="T66" i="4" a="1"/>
  <c r="T66" i="4"/>
  <c r="U66" i="4" a="1"/>
  <c r="U66" i="4"/>
  <c r="V66" i="4" a="1"/>
  <c r="V66" i="4" s="1"/>
  <c r="W66" i="4" a="1"/>
  <c r="W66" i="4" s="1"/>
  <c r="X66" i="4" a="1"/>
  <c r="X66" i="4"/>
  <c r="Y66" i="4" a="1"/>
  <c r="Y66" i="4"/>
  <c r="Z66" i="4" a="1"/>
  <c r="Z66" i="4" s="1"/>
  <c r="AA66" i="4" a="1"/>
  <c r="AA66" i="4" s="1"/>
  <c r="AB66" i="4" a="1"/>
  <c r="AB66" i="4"/>
  <c r="AC66" i="4"/>
  <c r="AD66" i="4"/>
  <c r="AE66" i="4"/>
  <c r="AF66" i="4"/>
  <c r="AG66" i="4"/>
  <c r="AH66" i="4"/>
  <c r="AI66" i="4"/>
  <c r="AJ66" i="4"/>
  <c r="AK66" i="4"/>
  <c r="AL66" i="4"/>
  <c r="AM66" i="4"/>
  <c r="AN66" i="4"/>
  <c r="AO66" i="4"/>
  <c r="AP66" i="4"/>
  <c r="AQ66" i="4"/>
  <c r="AR66" i="4"/>
  <c r="AS66" i="4"/>
  <c r="AT66" i="4"/>
  <c r="AU66" i="4"/>
  <c r="AV66" i="4"/>
  <c r="AW66" i="4"/>
  <c r="AX66" i="4"/>
  <c r="AY66" i="4"/>
  <c r="AZ66" i="4"/>
  <c r="BA66" i="4"/>
  <c r="BB66" i="4"/>
  <c r="BC66" i="4"/>
  <c r="BD66" i="4"/>
  <c r="BE66" i="4"/>
  <c r="BF66" i="4"/>
  <c r="BG66" i="4"/>
  <c r="BH66" i="4"/>
  <c r="BI66" i="4"/>
  <c r="BJ66" i="4"/>
  <c r="BK66" i="4"/>
  <c r="BL66" i="4"/>
  <c r="BM66" i="4"/>
  <c r="BN66" i="4"/>
  <c r="BO66" i="4"/>
  <c r="BP66" i="4"/>
  <c r="BQ66" i="4"/>
  <c r="BR66" i="4"/>
  <c r="BS66" i="4"/>
  <c r="BT66" i="4"/>
  <c r="BU66" i="4"/>
  <c r="BV66" i="4"/>
  <c r="BW66" i="4"/>
  <c r="BX66" i="4"/>
  <c r="BY66" i="4"/>
  <c r="BZ66" i="4"/>
  <c r="CA66" i="4"/>
  <c r="CB66" i="4"/>
  <c r="CC66" i="4"/>
  <c r="CD66" i="4"/>
  <c r="CE66" i="4"/>
  <c r="CF66" i="4"/>
  <c r="CG66" i="4"/>
  <c r="CH66" i="4"/>
  <c r="CI66" i="4"/>
  <c r="CJ66" i="4"/>
  <c r="CK66" i="4"/>
  <c r="CL66" i="4"/>
  <c r="CM66" i="4"/>
  <c r="CN66" i="4"/>
  <c r="CO66" i="4"/>
  <c r="CP66" i="4"/>
  <c r="CQ66" i="4"/>
  <c r="CR66" i="4"/>
  <c r="CS66" i="4"/>
  <c r="CT66" i="4"/>
  <c r="CU66" i="4"/>
  <c r="CV66" i="4"/>
  <c r="CW66" i="4"/>
  <c r="CX66" i="4"/>
  <c r="CY66" i="4"/>
  <c r="CZ66" i="4"/>
  <c r="DA66" i="4"/>
  <c r="DB66" i="4"/>
  <c r="DC66" i="4"/>
  <c r="DD66" i="4"/>
  <c r="DE66" i="4"/>
  <c r="DF66" i="4"/>
  <c r="DG66" i="4"/>
  <c r="DH66" i="4"/>
  <c r="DI66" i="4"/>
  <c r="DJ66" i="4"/>
  <c r="DK66" i="4"/>
  <c r="DL66" i="4"/>
  <c r="DM66" i="4"/>
  <c r="DN66" i="4"/>
  <c r="DO66" i="4"/>
  <c r="DP66" i="4"/>
  <c r="DQ66" i="4"/>
  <c r="DR66" i="4"/>
  <c r="DS66" i="4"/>
  <c r="DT66" i="4"/>
  <c r="DU66" i="4"/>
  <c r="DV66" i="4"/>
  <c r="DW66" i="4"/>
  <c r="DX66" i="4"/>
  <c r="DY66" i="4"/>
  <c r="DZ66" i="4"/>
  <c r="EA66" i="4"/>
  <c r="EB66" i="4"/>
  <c r="EC66" i="4"/>
  <c r="ED66" i="4"/>
  <c r="EE66" i="4"/>
  <c r="EF66" i="4"/>
  <c r="EG66" i="4"/>
  <c r="EH66" i="4"/>
  <c r="EI66" i="4"/>
  <c r="EJ66" i="4"/>
  <c r="EK66" i="4"/>
  <c r="EL66" i="4"/>
  <c r="EM66" i="4"/>
  <c r="EN66" i="4"/>
  <c r="EO66" i="4"/>
  <c r="EP66" i="4"/>
  <c r="EQ66" i="4"/>
  <c r="ER66" i="4"/>
  <c r="ES66" i="4"/>
  <c r="ET66" i="4"/>
  <c r="EU66" i="4"/>
  <c r="EV66" i="4"/>
  <c r="EW66" i="4"/>
  <c r="EX66" i="4"/>
  <c r="EY66" i="4"/>
  <c r="EZ66" i="4"/>
  <c r="FA66" i="4"/>
  <c r="FB66" i="4"/>
  <c r="FC66" i="4"/>
  <c r="FD66" i="4"/>
  <c r="FE66" i="4"/>
  <c r="FF66" i="4"/>
  <c r="FG66" i="4"/>
  <c r="FH66" i="4"/>
  <c r="FI66" i="4"/>
  <c r="FJ66" i="4"/>
  <c r="FK66" i="4"/>
  <c r="FL66" i="4"/>
  <c r="FM66" i="4"/>
  <c r="FN66" i="4"/>
  <c r="FO66" i="4"/>
  <c r="FP66" i="4"/>
  <c r="FQ66" i="4"/>
  <c r="FR66" i="4"/>
  <c r="FS66" i="4"/>
  <c r="FT66" i="4"/>
  <c r="FU66" i="4"/>
  <c r="FV66" i="4"/>
  <c r="FW66" i="4"/>
  <c r="FX66" i="4"/>
  <c r="FY66" i="4"/>
  <c r="FZ66" i="4"/>
  <c r="GA66" i="4"/>
  <c r="GB66" i="4"/>
  <c r="GC66" i="4"/>
  <c r="GD66" i="4"/>
  <c r="GE66" i="4"/>
  <c r="GF66" i="4"/>
  <c r="GG66" i="4"/>
  <c r="GH66" i="4"/>
  <c r="GI66" i="4"/>
  <c r="GJ66" i="4"/>
  <c r="GK66" i="4"/>
  <c r="GL66" i="4"/>
  <c r="GM66" i="4"/>
  <c r="GN66" i="4"/>
  <c r="GO66" i="4"/>
  <c r="GP66" i="4"/>
  <c r="GQ66" i="4"/>
  <c r="GR66" i="4"/>
  <c r="GS66" i="4"/>
  <c r="GT66" i="4"/>
  <c r="GU66" i="4"/>
  <c r="GV66" i="4"/>
  <c r="GW66" i="4"/>
  <c r="GX66" i="4"/>
  <c r="GY66" i="4"/>
  <c r="GZ66" i="4"/>
  <c r="HA66" i="4"/>
  <c r="HB66" i="4"/>
  <c r="HC66" i="4"/>
  <c r="HD66" i="4"/>
  <c r="HE66" i="4"/>
  <c r="HF66" i="4"/>
  <c r="HG66" i="4"/>
  <c r="HH66" i="4"/>
  <c r="HI66" i="4"/>
  <c r="HJ66" i="4"/>
  <c r="HK66" i="4"/>
  <c r="HL66" i="4"/>
  <c r="HM66" i="4"/>
  <c r="HN66" i="4"/>
  <c r="HO66" i="4"/>
  <c r="HP66" i="4"/>
  <c r="HQ66" i="4"/>
  <c r="HR66" i="4"/>
  <c r="HS66" i="4"/>
  <c r="HT66" i="4"/>
  <c r="HU66" i="4"/>
  <c r="HV66" i="4"/>
  <c r="HW66" i="4"/>
  <c r="HX66" i="4"/>
  <c r="HY66" i="4"/>
  <c r="HZ66" i="4"/>
  <c r="IA66" i="4"/>
  <c r="IB66" i="4"/>
  <c r="IC66" i="4"/>
  <c r="ID66" i="4"/>
  <c r="IE66" i="4"/>
  <c r="IF66" i="4"/>
  <c r="IG66" i="4"/>
  <c r="IH66" i="4"/>
  <c r="II66" i="4"/>
  <c r="IJ66" i="4"/>
  <c r="IK66" i="4"/>
  <c r="IL66" i="4"/>
  <c r="IM66" i="4"/>
  <c r="IN66" i="4"/>
  <c r="IO66" i="4"/>
  <c r="IP66" i="4"/>
  <c r="IQ66" i="4"/>
  <c r="IR66" i="4"/>
  <c r="IS66" i="4"/>
  <c r="IT66" i="4"/>
  <c r="IU66" i="4"/>
  <c r="IV66" i="4"/>
  <c r="IW66" i="4"/>
  <c r="IX66" i="4"/>
  <c r="IY66" i="4"/>
  <c r="IZ66" i="4"/>
  <c r="JA66" i="4"/>
  <c r="JB66" i="4"/>
  <c r="JC66" i="4"/>
  <c r="JD66" i="4"/>
  <c r="JE66" i="4"/>
  <c r="JF66" i="4"/>
  <c r="JG66" i="4"/>
  <c r="JH66" i="4"/>
  <c r="JI66" i="4"/>
  <c r="JJ66" i="4"/>
  <c r="JK66" i="4"/>
  <c r="JL66" i="4"/>
  <c r="JM66" i="4"/>
  <c r="JN66" i="4"/>
  <c r="JO66" i="4"/>
  <c r="JP66" i="4"/>
  <c r="JQ66" i="4"/>
  <c r="JR66" i="4"/>
  <c r="JS66" i="4"/>
  <c r="JT66" i="4"/>
  <c r="JU66" i="4"/>
  <c r="JV66" i="4"/>
  <c r="JW66" i="4"/>
  <c r="JX66" i="4"/>
  <c r="JY66" i="4"/>
  <c r="JZ66" i="4"/>
  <c r="KA66" i="4"/>
  <c r="KB66" i="4"/>
  <c r="KC66" i="4"/>
  <c r="KD66" i="4"/>
  <c r="KE66" i="4"/>
  <c r="KF66" i="4"/>
  <c r="KG66" i="4"/>
  <c r="KH66" i="4"/>
  <c r="KI66" i="4"/>
  <c r="KJ66" i="4"/>
  <c r="KK66" i="4"/>
  <c r="KL66" i="4"/>
  <c r="KM66" i="4"/>
  <c r="KN66" i="4"/>
  <c r="KO66" i="4"/>
  <c r="KP66" i="4"/>
  <c r="KQ66" i="4"/>
  <c r="KR66" i="4"/>
  <c r="KS66" i="4"/>
  <c r="KT66" i="4"/>
  <c r="KU66" i="4"/>
  <c r="KV66" i="4"/>
  <c r="KW66" i="4"/>
  <c r="KX66" i="4"/>
  <c r="A67" i="4"/>
  <c r="B67" i="4"/>
  <c r="C67" i="4"/>
  <c r="D67" i="4"/>
  <c r="E67" i="4"/>
  <c r="F67" i="4" a="1"/>
  <c r="F67" i="4"/>
  <c r="G67" i="4" a="1"/>
  <c r="G67" i="4" s="1"/>
  <c r="H67" i="4" a="1"/>
  <c r="H67" i="4"/>
  <c r="I67" i="4" a="1"/>
  <c r="I67" i="4" s="1"/>
  <c r="J67" i="4" a="1"/>
  <c r="J67" i="4"/>
  <c r="K67" i="4" a="1"/>
  <c r="K67" i="4" s="1"/>
  <c r="L67" i="4" a="1"/>
  <c r="L67" i="4"/>
  <c r="M67" i="4" a="1"/>
  <c r="M67" i="4" s="1"/>
  <c r="N67" i="4" a="1"/>
  <c r="N67" i="4"/>
  <c r="O67" i="4" a="1"/>
  <c r="O67" i="4" s="1"/>
  <c r="P67" i="4" a="1"/>
  <c r="P67" i="4"/>
  <c r="Q67" i="4" a="1"/>
  <c r="Q67" i="4" s="1"/>
  <c r="R67" i="4" a="1"/>
  <c r="R67" i="4"/>
  <c r="S67" i="4" a="1"/>
  <c r="S67" i="4" s="1"/>
  <c r="T67" i="4" a="1"/>
  <c r="T67" i="4"/>
  <c r="U67" i="4" a="1"/>
  <c r="U67" i="4" s="1"/>
  <c r="V67" i="4" a="1"/>
  <c r="V67" i="4"/>
  <c r="W67" i="4" a="1"/>
  <c r="W67" i="4" s="1"/>
  <c r="X67" i="4" a="1"/>
  <c r="X67" i="4"/>
  <c r="Y67" i="4" a="1"/>
  <c r="Y67" i="4" s="1"/>
  <c r="Z67" i="4" a="1"/>
  <c r="Z67" i="4"/>
  <c r="AA67" i="4" a="1"/>
  <c r="AA67" i="4" s="1"/>
  <c r="AB67" i="4" a="1"/>
  <c r="AB67" i="4"/>
  <c r="AC67" i="4"/>
  <c r="AD67" i="4"/>
  <c r="AE67" i="4"/>
  <c r="AF67" i="4"/>
  <c r="AG67" i="4"/>
  <c r="AH67" i="4"/>
  <c r="AI67" i="4"/>
  <c r="AJ67" i="4"/>
  <c r="AK67" i="4"/>
  <c r="AL67" i="4"/>
  <c r="AM67" i="4"/>
  <c r="AN67" i="4"/>
  <c r="AO67" i="4"/>
  <c r="AP67" i="4"/>
  <c r="AQ67" i="4"/>
  <c r="AR67" i="4"/>
  <c r="AS67" i="4"/>
  <c r="AT67" i="4"/>
  <c r="AU67" i="4"/>
  <c r="AV67" i="4"/>
  <c r="AW67" i="4"/>
  <c r="AX67" i="4"/>
  <c r="AY67" i="4"/>
  <c r="AZ67" i="4"/>
  <c r="BA67" i="4"/>
  <c r="BB67" i="4"/>
  <c r="BC67" i="4"/>
  <c r="BD67" i="4"/>
  <c r="BE67" i="4"/>
  <c r="BF67" i="4"/>
  <c r="BG67" i="4"/>
  <c r="BH67" i="4"/>
  <c r="BI67" i="4"/>
  <c r="BJ67" i="4"/>
  <c r="BK67" i="4"/>
  <c r="BL67" i="4"/>
  <c r="BM67" i="4"/>
  <c r="BN67" i="4"/>
  <c r="BO67" i="4"/>
  <c r="BP67" i="4"/>
  <c r="BQ67" i="4"/>
  <c r="BR67" i="4"/>
  <c r="BS67" i="4"/>
  <c r="BT67" i="4"/>
  <c r="BU67" i="4"/>
  <c r="BV67" i="4"/>
  <c r="BW67" i="4"/>
  <c r="BX67" i="4"/>
  <c r="BY67" i="4"/>
  <c r="BZ67" i="4"/>
  <c r="CA67" i="4"/>
  <c r="CB67" i="4"/>
  <c r="CC67" i="4"/>
  <c r="CD67" i="4"/>
  <c r="CE67" i="4"/>
  <c r="CF67" i="4"/>
  <c r="CG67" i="4"/>
  <c r="CH67" i="4"/>
  <c r="CI67" i="4"/>
  <c r="CJ67" i="4"/>
  <c r="CK67" i="4"/>
  <c r="CL67" i="4"/>
  <c r="CM67" i="4"/>
  <c r="CN67" i="4"/>
  <c r="CO67" i="4"/>
  <c r="CP67" i="4"/>
  <c r="CQ67" i="4"/>
  <c r="CR67" i="4"/>
  <c r="CS67" i="4"/>
  <c r="CT67" i="4"/>
  <c r="CU67" i="4"/>
  <c r="CV67" i="4"/>
  <c r="CW67" i="4"/>
  <c r="CX67" i="4"/>
  <c r="CY67" i="4"/>
  <c r="CZ67" i="4"/>
  <c r="DA67" i="4"/>
  <c r="DB67" i="4"/>
  <c r="DC67" i="4"/>
  <c r="DD67" i="4"/>
  <c r="DE67" i="4"/>
  <c r="DF67" i="4"/>
  <c r="DG67" i="4"/>
  <c r="DH67" i="4"/>
  <c r="DI67" i="4"/>
  <c r="DJ67" i="4"/>
  <c r="DK67" i="4"/>
  <c r="DL67" i="4"/>
  <c r="DM67" i="4"/>
  <c r="DN67" i="4"/>
  <c r="DO67" i="4"/>
  <c r="DP67" i="4"/>
  <c r="DQ67" i="4"/>
  <c r="DR67" i="4"/>
  <c r="DS67" i="4"/>
  <c r="DT67" i="4"/>
  <c r="DU67" i="4"/>
  <c r="DV67" i="4"/>
  <c r="DW67" i="4"/>
  <c r="DX67" i="4"/>
  <c r="DY67" i="4"/>
  <c r="DZ67" i="4"/>
  <c r="EA67" i="4"/>
  <c r="EB67" i="4"/>
  <c r="EC67" i="4"/>
  <c r="ED67" i="4"/>
  <c r="EE67" i="4"/>
  <c r="EF67" i="4"/>
  <c r="EG67" i="4"/>
  <c r="EH67" i="4"/>
  <c r="EI67" i="4"/>
  <c r="EJ67" i="4"/>
  <c r="EK67" i="4"/>
  <c r="EL67" i="4"/>
  <c r="EM67" i="4"/>
  <c r="EN67" i="4"/>
  <c r="EO67" i="4"/>
  <c r="EP67" i="4"/>
  <c r="EQ67" i="4"/>
  <c r="ER67" i="4"/>
  <c r="ES67" i="4"/>
  <c r="ET67" i="4"/>
  <c r="EU67" i="4"/>
  <c r="EV67" i="4"/>
  <c r="EW67" i="4"/>
  <c r="EX67" i="4"/>
  <c r="EY67" i="4"/>
  <c r="EZ67" i="4"/>
  <c r="FA67" i="4"/>
  <c r="FB67" i="4"/>
  <c r="FC67" i="4"/>
  <c r="FD67" i="4"/>
  <c r="FE67" i="4"/>
  <c r="FF67" i="4"/>
  <c r="FG67" i="4"/>
  <c r="FH67" i="4"/>
  <c r="FI67" i="4"/>
  <c r="FJ67" i="4"/>
  <c r="FK67" i="4"/>
  <c r="FL67" i="4"/>
  <c r="FM67" i="4"/>
  <c r="FN67" i="4"/>
  <c r="FO67" i="4"/>
  <c r="FP67" i="4"/>
  <c r="FQ67" i="4"/>
  <c r="FR67" i="4"/>
  <c r="FS67" i="4"/>
  <c r="FT67" i="4"/>
  <c r="FU67" i="4"/>
  <c r="FV67" i="4"/>
  <c r="FW67" i="4"/>
  <c r="FX67" i="4"/>
  <c r="FY67" i="4"/>
  <c r="FZ67" i="4"/>
  <c r="GA67" i="4"/>
  <c r="GB67" i="4"/>
  <c r="GC67" i="4"/>
  <c r="GD67" i="4"/>
  <c r="GE67" i="4"/>
  <c r="GF67" i="4"/>
  <c r="GG67" i="4"/>
  <c r="GH67" i="4"/>
  <c r="GI67" i="4"/>
  <c r="GJ67" i="4"/>
  <c r="GK67" i="4"/>
  <c r="GL67" i="4"/>
  <c r="GM67" i="4"/>
  <c r="GN67" i="4"/>
  <c r="GO67" i="4"/>
  <c r="GP67" i="4"/>
  <c r="GQ67" i="4"/>
  <c r="GR67" i="4"/>
  <c r="GS67" i="4"/>
  <c r="GT67" i="4"/>
  <c r="GU67" i="4"/>
  <c r="GV67" i="4"/>
  <c r="GW67" i="4"/>
  <c r="GX67" i="4"/>
  <c r="GY67" i="4"/>
  <c r="GZ67" i="4"/>
  <c r="HA67" i="4"/>
  <c r="HB67" i="4"/>
  <c r="HC67" i="4"/>
  <c r="HD67" i="4"/>
  <c r="HE67" i="4"/>
  <c r="HF67" i="4"/>
  <c r="HG67" i="4"/>
  <c r="HH67" i="4"/>
  <c r="HI67" i="4"/>
  <c r="HJ67" i="4"/>
  <c r="HK67" i="4"/>
  <c r="HL67" i="4"/>
  <c r="HM67" i="4"/>
  <c r="HN67" i="4"/>
  <c r="HO67" i="4"/>
  <c r="HP67" i="4"/>
  <c r="HQ67" i="4"/>
  <c r="HR67" i="4"/>
  <c r="HS67" i="4"/>
  <c r="HT67" i="4"/>
  <c r="HU67" i="4"/>
  <c r="HV67" i="4"/>
  <c r="HW67" i="4"/>
  <c r="HX67" i="4"/>
  <c r="HY67" i="4"/>
  <c r="HZ67" i="4"/>
  <c r="IA67" i="4"/>
  <c r="IB67" i="4"/>
  <c r="IC67" i="4"/>
  <c r="ID67" i="4"/>
  <c r="IE67" i="4"/>
  <c r="IF67" i="4"/>
  <c r="IG67" i="4"/>
  <c r="IH67" i="4"/>
  <c r="II67" i="4"/>
  <c r="IJ67" i="4"/>
  <c r="IK67" i="4"/>
  <c r="IL67" i="4"/>
  <c r="IM67" i="4"/>
  <c r="IN67" i="4"/>
  <c r="IO67" i="4"/>
  <c r="IP67" i="4"/>
  <c r="IQ67" i="4"/>
  <c r="IR67" i="4"/>
  <c r="IS67" i="4"/>
  <c r="IT67" i="4"/>
  <c r="IU67" i="4"/>
  <c r="IV67" i="4"/>
  <c r="IW67" i="4"/>
  <c r="IX67" i="4"/>
  <c r="IY67" i="4"/>
  <c r="IZ67" i="4"/>
  <c r="JA67" i="4"/>
  <c r="JB67" i="4"/>
  <c r="JC67" i="4"/>
  <c r="JD67" i="4"/>
  <c r="JE67" i="4"/>
  <c r="JF67" i="4"/>
  <c r="JG67" i="4"/>
  <c r="JH67" i="4"/>
  <c r="JI67" i="4"/>
  <c r="JJ67" i="4"/>
  <c r="JK67" i="4"/>
  <c r="JL67" i="4"/>
  <c r="JM67" i="4"/>
  <c r="JN67" i="4"/>
  <c r="JO67" i="4"/>
  <c r="JP67" i="4"/>
  <c r="JQ67" i="4"/>
  <c r="JR67" i="4"/>
  <c r="JS67" i="4"/>
  <c r="JT67" i="4"/>
  <c r="JU67" i="4"/>
  <c r="JV67" i="4"/>
  <c r="JW67" i="4"/>
  <c r="JX67" i="4"/>
  <c r="JY67" i="4"/>
  <c r="JZ67" i="4"/>
  <c r="KA67" i="4"/>
  <c r="KB67" i="4"/>
  <c r="KC67" i="4"/>
  <c r="KD67" i="4"/>
  <c r="KE67" i="4"/>
  <c r="KF67" i="4"/>
  <c r="KG67" i="4"/>
  <c r="KH67" i="4"/>
  <c r="KI67" i="4"/>
  <c r="KJ67" i="4"/>
  <c r="KK67" i="4"/>
  <c r="KL67" i="4"/>
  <c r="KM67" i="4"/>
  <c r="KN67" i="4"/>
  <c r="KO67" i="4"/>
  <c r="KP67" i="4"/>
  <c r="KQ67" i="4"/>
  <c r="KR67" i="4"/>
  <c r="KS67" i="4"/>
  <c r="KT67" i="4"/>
  <c r="KU67" i="4"/>
  <c r="KV67" i="4"/>
  <c r="KW67" i="4"/>
  <c r="KX67" i="4"/>
  <c r="A68" i="4"/>
  <c r="B68" i="4"/>
  <c r="C68" i="4"/>
  <c r="D68" i="4"/>
  <c r="E68" i="4"/>
  <c r="F68" i="4" a="1"/>
  <c r="F68" i="4" s="1"/>
  <c r="G68" i="4" a="1"/>
  <c r="G68" i="4"/>
  <c r="H68" i="4" a="1"/>
  <c r="H68" i="4"/>
  <c r="I68" i="4" a="1"/>
  <c r="I68" i="4"/>
  <c r="J68" i="4" a="1"/>
  <c r="J68" i="4" s="1"/>
  <c r="K68" i="4" a="1"/>
  <c r="K68" i="4"/>
  <c r="L68" i="4" a="1"/>
  <c r="L68" i="4"/>
  <c r="M68" i="4" a="1"/>
  <c r="M68" i="4"/>
  <c r="N68" i="4" a="1"/>
  <c r="N68" i="4" s="1"/>
  <c r="O68" i="4" a="1"/>
  <c r="O68" i="4"/>
  <c r="P68" i="4" a="1"/>
  <c r="P68" i="4"/>
  <c r="Q68" i="4" a="1"/>
  <c r="Q68" i="4"/>
  <c r="R68" i="4" a="1"/>
  <c r="R68" i="4" s="1"/>
  <c r="S68" i="4" a="1"/>
  <c r="S68" i="4"/>
  <c r="T68" i="4" a="1"/>
  <c r="T68" i="4"/>
  <c r="U68" i="4" a="1"/>
  <c r="U68" i="4"/>
  <c r="V68" i="4" a="1"/>
  <c r="V68" i="4" s="1"/>
  <c r="W68" i="4" a="1"/>
  <c r="W68" i="4"/>
  <c r="X68" i="4" a="1"/>
  <c r="X68" i="4"/>
  <c r="Y68" i="4" a="1"/>
  <c r="Y68" i="4"/>
  <c r="Z68" i="4" a="1"/>
  <c r="Z68" i="4" s="1"/>
  <c r="AA68" i="4" a="1"/>
  <c r="AA68" i="4"/>
  <c r="AB68" i="4" a="1"/>
  <c r="AB68" i="4"/>
  <c r="AC68" i="4"/>
  <c r="AD68" i="4"/>
  <c r="AE68" i="4"/>
  <c r="AF68" i="4"/>
  <c r="AG68" i="4"/>
  <c r="AH68" i="4"/>
  <c r="AI68" i="4"/>
  <c r="AJ68" i="4"/>
  <c r="AK68" i="4"/>
  <c r="AL68" i="4"/>
  <c r="AM68" i="4"/>
  <c r="AN68" i="4"/>
  <c r="AO68" i="4"/>
  <c r="AP68" i="4"/>
  <c r="AQ68" i="4"/>
  <c r="AR68" i="4"/>
  <c r="AS68" i="4"/>
  <c r="AT68" i="4"/>
  <c r="AU68" i="4"/>
  <c r="AV68" i="4"/>
  <c r="AW68" i="4"/>
  <c r="AX68" i="4"/>
  <c r="AY68" i="4"/>
  <c r="AZ68" i="4"/>
  <c r="BA68" i="4"/>
  <c r="BB68" i="4"/>
  <c r="BC68" i="4"/>
  <c r="BD68" i="4"/>
  <c r="BE68" i="4"/>
  <c r="BF68" i="4"/>
  <c r="BG68" i="4"/>
  <c r="BH68" i="4"/>
  <c r="BI68" i="4"/>
  <c r="BJ68" i="4"/>
  <c r="BK68" i="4"/>
  <c r="BL68" i="4"/>
  <c r="BM68" i="4"/>
  <c r="BN68" i="4"/>
  <c r="BO68" i="4"/>
  <c r="BP68" i="4"/>
  <c r="BQ68" i="4"/>
  <c r="BR68" i="4"/>
  <c r="BS68" i="4"/>
  <c r="BT68" i="4"/>
  <c r="BU68" i="4"/>
  <c r="BV68" i="4"/>
  <c r="BW68" i="4"/>
  <c r="BX68" i="4"/>
  <c r="BY68" i="4"/>
  <c r="BZ68" i="4"/>
  <c r="CA68" i="4"/>
  <c r="CB68" i="4"/>
  <c r="CC68" i="4"/>
  <c r="CD68" i="4"/>
  <c r="CE68" i="4"/>
  <c r="CF68" i="4"/>
  <c r="CG68" i="4"/>
  <c r="CH68" i="4"/>
  <c r="CI68" i="4"/>
  <c r="CJ68" i="4"/>
  <c r="CK68" i="4"/>
  <c r="CL68" i="4"/>
  <c r="CM68" i="4"/>
  <c r="CN68" i="4"/>
  <c r="CO68" i="4"/>
  <c r="CP68" i="4"/>
  <c r="CQ68" i="4"/>
  <c r="CR68" i="4"/>
  <c r="CS68" i="4"/>
  <c r="CT68" i="4"/>
  <c r="CU68" i="4"/>
  <c r="CV68" i="4"/>
  <c r="CW68" i="4"/>
  <c r="CX68" i="4"/>
  <c r="CY68" i="4"/>
  <c r="CZ68" i="4"/>
  <c r="DA68" i="4"/>
  <c r="DB68" i="4"/>
  <c r="DC68" i="4"/>
  <c r="DD68" i="4"/>
  <c r="DE68" i="4"/>
  <c r="DF68" i="4"/>
  <c r="DG68" i="4"/>
  <c r="DH68" i="4"/>
  <c r="DI68" i="4"/>
  <c r="DJ68" i="4"/>
  <c r="DK68" i="4"/>
  <c r="DL68" i="4"/>
  <c r="DM68" i="4"/>
  <c r="DN68" i="4"/>
  <c r="DO68" i="4"/>
  <c r="DP68" i="4"/>
  <c r="DQ68" i="4"/>
  <c r="DR68" i="4"/>
  <c r="DS68" i="4"/>
  <c r="DT68" i="4"/>
  <c r="DU68" i="4"/>
  <c r="DV68" i="4"/>
  <c r="DW68" i="4"/>
  <c r="DX68" i="4"/>
  <c r="DY68" i="4"/>
  <c r="DZ68" i="4"/>
  <c r="EA68" i="4"/>
  <c r="EB68" i="4"/>
  <c r="EC68" i="4"/>
  <c r="ED68" i="4"/>
  <c r="EE68" i="4"/>
  <c r="EF68" i="4"/>
  <c r="EG68" i="4"/>
  <c r="EH68" i="4"/>
  <c r="EI68" i="4"/>
  <c r="EJ68" i="4"/>
  <c r="EK68" i="4"/>
  <c r="EL68" i="4"/>
  <c r="EM68" i="4"/>
  <c r="EN68" i="4"/>
  <c r="EO68" i="4"/>
  <c r="EP68" i="4"/>
  <c r="EQ68" i="4"/>
  <c r="ER68" i="4"/>
  <c r="ES68" i="4"/>
  <c r="ET68" i="4"/>
  <c r="EU68" i="4"/>
  <c r="EV68" i="4"/>
  <c r="EW68" i="4"/>
  <c r="EX68" i="4"/>
  <c r="EY68" i="4"/>
  <c r="EZ68" i="4"/>
  <c r="FA68" i="4"/>
  <c r="FB68" i="4"/>
  <c r="FC68" i="4"/>
  <c r="FD68" i="4"/>
  <c r="FE68" i="4"/>
  <c r="FF68" i="4"/>
  <c r="FG68" i="4"/>
  <c r="FH68" i="4"/>
  <c r="FI68" i="4"/>
  <c r="FJ68" i="4"/>
  <c r="FK68" i="4"/>
  <c r="FL68" i="4"/>
  <c r="FM68" i="4"/>
  <c r="FN68" i="4"/>
  <c r="FO68" i="4"/>
  <c r="FP68" i="4"/>
  <c r="FQ68" i="4"/>
  <c r="FR68" i="4"/>
  <c r="FS68" i="4"/>
  <c r="FT68" i="4"/>
  <c r="FU68" i="4"/>
  <c r="FV68" i="4"/>
  <c r="FW68" i="4"/>
  <c r="FX68" i="4"/>
  <c r="FY68" i="4"/>
  <c r="FZ68" i="4"/>
  <c r="GA68" i="4"/>
  <c r="GB68" i="4"/>
  <c r="GC68" i="4"/>
  <c r="GD68" i="4"/>
  <c r="GE68" i="4"/>
  <c r="GF68" i="4"/>
  <c r="GG68" i="4"/>
  <c r="GH68" i="4"/>
  <c r="GI68" i="4"/>
  <c r="GJ68" i="4"/>
  <c r="GK68" i="4"/>
  <c r="GL68" i="4"/>
  <c r="GM68" i="4"/>
  <c r="GN68" i="4"/>
  <c r="GO68" i="4"/>
  <c r="GP68" i="4"/>
  <c r="GQ68" i="4"/>
  <c r="GR68" i="4"/>
  <c r="GS68" i="4"/>
  <c r="GT68" i="4"/>
  <c r="GU68" i="4"/>
  <c r="GV68" i="4"/>
  <c r="GW68" i="4"/>
  <c r="GX68" i="4"/>
  <c r="GY68" i="4"/>
  <c r="GZ68" i="4"/>
  <c r="HA68" i="4"/>
  <c r="HB68" i="4"/>
  <c r="HC68" i="4"/>
  <c r="HD68" i="4"/>
  <c r="HE68" i="4"/>
  <c r="HF68" i="4"/>
  <c r="HG68" i="4"/>
  <c r="HH68" i="4"/>
  <c r="HI68" i="4"/>
  <c r="HJ68" i="4"/>
  <c r="HK68" i="4"/>
  <c r="HL68" i="4"/>
  <c r="HM68" i="4"/>
  <c r="HN68" i="4"/>
  <c r="HO68" i="4"/>
  <c r="HP68" i="4"/>
  <c r="HQ68" i="4"/>
  <c r="HR68" i="4"/>
  <c r="HS68" i="4"/>
  <c r="HT68" i="4"/>
  <c r="HU68" i="4"/>
  <c r="HV68" i="4"/>
  <c r="HW68" i="4"/>
  <c r="HX68" i="4"/>
  <c r="HY68" i="4"/>
  <c r="HZ68" i="4"/>
  <c r="IA68" i="4"/>
  <c r="IB68" i="4"/>
  <c r="IC68" i="4"/>
  <c r="ID68" i="4"/>
  <c r="IE68" i="4"/>
  <c r="IF68" i="4"/>
  <c r="IG68" i="4"/>
  <c r="IH68" i="4"/>
  <c r="II68" i="4"/>
  <c r="IJ68" i="4"/>
  <c r="IK68" i="4"/>
  <c r="IL68" i="4"/>
  <c r="IM68" i="4"/>
  <c r="IN68" i="4"/>
  <c r="IO68" i="4"/>
  <c r="IP68" i="4"/>
  <c r="IQ68" i="4"/>
  <c r="IR68" i="4"/>
  <c r="IS68" i="4"/>
  <c r="IT68" i="4"/>
  <c r="IU68" i="4"/>
  <c r="IV68" i="4"/>
  <c r="IW68" i="4"/>
  <c r="IX68" i="4"/>
  <c r="IY68" i="4"/>
  <c r="IZ68" i="4"/>
  <c r="JA68" i="4"/>
  <c r="JB68" i="4"/>
  <c r="JC68" i="4"/>
  <c r="JD68" i="4"/>
  <c r="JE68" i="4"/>
  <c r="JF68" i="4"/>
  <c r="JG68" i="4"/>
  <c r="JH68" i="4"/>
  <c r="JI68" i="4"/>
  <c r="JJ68" i="4"/>
  <c r="JK68" i="4"/>
  <c r="JL68" i="4"/>
  <c r="JM68" i="4"/>
  <c r="JN68" i="4"/>
  <c r="JO68" i="4"/>
  <c r="JP68" i="4"/>
  <c r="JQ68" i="4"/>
  <c r="JR68" i="4"/>
  <c r="JS68" i="4"/>
  <c r="JT68" i="4"/>
  <c r="JU68" i="4"/>
  <c r="JV68" i="4"/>
  <c r="JW68" i="4"/>
  <c r="JX68" i="4"/>
  <c r="JY68" i="4"/>
  <c r="JZ68" i="4"/>
  <c r="KA68" i="4"/>
  <c r="KB68" i="4"/>
  <c r="KC68" i="4"/>
  <c r="KD68" i="4"/>
  <c r="KE68" i="4"/>
  <c r="KF68" i="4"/>
  <c r="KG68" i="4"/>
  <c r="KH68" i="4"/>
  <c r="KI68" i="4"/>
  <c r="KJ68" i="4"/>
  <c r="KK68" i="4"/>
  <c r="KL68" i="4"/>
  <c r="KM68" i="4"/>
  <c r="KN68" i="4"/>
  <c r="KO68" i="4"/>
  <c r="KP68" i="4"/>
  <c r="KQ68" i="4"/>
  <c r="KR68" i="4"/>
  <c r="KS68" i="4"/>
  <c r="KT68" i="4"/>
  <c r="KU68" i="4"/>
  <c r="KV68" i="4"/>
  <c r="KW68" i="4"/>
  <c r="KX68" i="4"/>
  <c r="A69" i="4"/>
  <c r="B69" i="4"/>
  <c r="C69" i="4"/>
  <c r="D69" i="4"/>
  <c r="E69" i="4"/>
  <c r="F69" i="4" a="1"/>
  <c r="F69" i="4" s="1"/>
  <c r="G69" i="4" a="1"/>
  <c r="G69" i="4"/>
  <c r="H69" i="4" a="1"/>
  <c r="H69" i="4" s="1"/>
  <c r="I69" i="4" a="1"/>
  <c r="I69" i="4"/>
  <c r="J69" i="4" a="1"/>
  <c r="J69" i="4" s="1"/>
  <c r="K69" i="4" a="1"/>
  <c r="K69" i="4"/>
  <c r="L69" i="4" a="1"/>
  <c r="L69" i="4" s="1"/>
  <c r="M69" i="4" a="1"/>
  <c r="M69" i="4"/>
  <c r="N69" i="4" a="1"/>
  <c r="N69" i="4" s="1"/>
  <c r="O69" i="4" a="1"/>
  <c r="O69" i="4"/>
  <c r="P69" i="4" a="1"/>
  <c r="P69" i="4" s="1"/>
  <c r="Q69" i="4" a="1"/>
  <c r="Q69" i="4"/>
  <c r="R69" i="4" a="1"/>
  <c r="R69" i="4" s="1"/>
  <c r="S69" i="4" a="1"/>
  <c r="S69" i="4"/>
  <c r="T69" i="4" a="1"/>
  <c r="T69" i="4" s="1"/>
  <c r="U69" i="4" a="1"/>
  <c r="U69" i="4"/>
  <c r="V69" i="4" a="1"/>
  <c r="V69" i="4" s="1"/>
  <c r="W69" i="4" a="1"/>
  <c r="W69" i="4"/>
  <c r="X69" i="4" a="1"/>
  <c r="X69" i="4" s="1"/>
  <c r="Y69" i="4" a="1"/>
  <c r="Y69" i="4"/>
  <c r="Z69" i="4" a="1"/>
  <c r="Z69" i="4" s="1"/>
  <c r="AA69" i="4" a="1"/>
  <c r="AA69" i="4"/>
  <c r="AB69" i="4" a="1"/>
  <c r="AB69" i="4" s="1"/>
  <c r="AC69" i="4"/>
  <c r="AD69" i="4"/>
  <c r="AE69" i="4"/>
  <c r="AF69" i="4"/>
  <c r="AG69" i="4"/>
  <c r="AH69" i="4"/>
  <c r="AI69" i="4"/>
  <c r="AJ69" i="4"/>
  <c r="AK69" i="4"/>
  <c r="AL69" i="4"/>
  <c r="AM69" i="4"/>
  <c r="AN69" i="4"/>
  <c r="AO69" i="4"/>
  <c r="AP69" i="4"/>
  <c r="AQ69" i="4"/>
  <c r="AR69" i="4"/>
  <c r="AS69" i="4"/>
  <c r="AT69" i="4"/>
  <c r="AU69" i="4"/>
  <c r="AV69" i="4"/>
  <c r="AW69" i="4"/>
  <c r="AX69" i="4"/>
  <c r="AY69" i="4"/>
  <c r="AZ69" i="4"/>
  <c r="BA69" i="4"/>
  <c r="BB69" i="4"/>
  <c r="BC69" i="4"/>
  <c r="BD69" i="4"/>
  <c r="BE69" i="4"/>
  <c r="BF69" i="4"/>
  <c r="BG69" i="4"/>
  <c r="BH69" i="4"/>
  <c r="BI69" i="4"/>
  <c r="BJ69" i="4"/>
  <c r="BK69" i="4"/>
  <c r="BL69" i="4"/>
  <c r="BM69" i="4"/>
  <c r="BN69" i="4"/>
  <c r="BO69" i="4"/>
  <c r="BP69" i="4"/>
  <c r="BQ69" i="4"/>
  <c r="BR69" i="4"/>
  <c r="BS69" i="4"/>
  <c r="BT69" i="4"/>
  <c r="BU69" i="4"/>
  <c r="BV69" i="4"/>
  <c r="BW69" i="4"/>
  <c r="BX69" i="4"/>
  <c r="BY69" i="4"/>
  <c r="BZ69" i="4"/>
  <c r="CA69" i="4"/>
  <c r="CB69" i="4"/>
  <c r="CC69" i="4"/>
  <c r="CD69" i="4"/>
  <c r="CE69" i="4"/>
  <c r="CF69" i="4"/>
  <c r="CG69" i="4"/>
  <c r="CH69" i="4"/>
  <c r="CI69" i="4"/>
  <c r="CJ69" i="4"/>
  <c r="CK69" i="4"/>
  <c r="CL69" i="4"/>
  <c r="CM69" i="4"/>
  <c r="CN69" i="4"/>
  <c r="CO69" i="4"/>
  <c r="CP69" i="4"/>
  <c r="CQ69" i="4"/>
  <c r="CR69" i="4"/>
  <c r="CS69" i="4"/>
  <c r="CT69" i="4"/>
  <c r="CU69" i="4"/>
  <c r="CV69" i="4"/>
  <c r="CW69" i="4"/>
  <c r="CX69" i="4"/>
  <c r="CY69" i="4"/>
  <c r="CZ69" i="4"/>
  <c r="DA69" i="4"/>
  <c r="DB69" i="4"/>
  <c r="DC69" i="4"/>
  <c r="DD69" i="4"/>
  <c r="DE69" i="4"/>
  <c r="DF69" i="4"/>
  <c r="DG69" i="4"/>
  <c r="DH69" i="4"/>
  <c r="DI69" i="4"/>
  <c r="DJ69" i="4"/>
  <c r="DK69" i="4"/>
  <c r="DL69" i="4"/>
  <c r="DM69" i="4"/>
  <c r="DN69" i="4"/>
  <c r="DO69" i="4"/>
  <c r="DP69" i="4"/>
  <c r="DQ69" i="4"/>
  <c r="DR69" i="4"/>
  <c r="DS69" i="4"/>
  <c r="DT69" i="4"/>
  <c r="DU69" i="4"/>
  <c r="DV69" i="4"/>
  <c r="DW69" i="4"/>
  <c r="DX69" i="4"/>
  <c r="DY69" i="4"/>
  <c r="DZ69" i="4"/>
  <c r="EA69" i="4"/>
  <c r="EB69" i="4"/>
  <c r="EC69" i="4"/>
  <c r="ED69" i="4"/>
  <c r="EE69" i="4"/>
  <c r="EF69" i="4"/>
  <c r="EG69" i="4"/>
  <c r="EH69" i="4"/>
  <c r="EI69" i="4"/>
  <c r="EJ69" i="4"/>
  <c r="EK69" i="4"/>
  <c r="EL69" i="4"/>
  <c r="EM69" i="4"/>
  <c r="EN69" i="4"/>
  <c r="EO69" i="4"/>
  <c r="EP69" i="4"/>
  <c r="EQ69" i="4"/>
  <c r="ER69" i="4"/>
  <c r="ES69" i="4"/>
  <c r="ET69" i="4"/>
  <c r="EU69" i="4"/>
  <c r="EV69" i="4"/>
  <c r="EW69" i="4"/>
  <c r="EX69" i="4"/>
  <c r="EY69" i="4"/>
  <c r="EZ69" i="4"/>
  <c r="FA69" i="4"/>
  <c r="FB69" i="4"/>
  <c r="FC69" i="4"/>
  <c r="FD69" i="4"/>
  <c r="FE69" i="4"/>
  <c r="FF69" i="4"/>
  <c r="FG69" i="4"/>
  <c r="FH69" i="4"/>
  <c r="FI69" i="4"/>
  <c r="FJ69" i="4"/>
  <c r="FK69" i="4"/>
  <c r="FL69" i="4"/>
  <c r="FM69" i="4"/>
  <c r="FN69" i="4"/>
  <c r="FO69" i="4"/>
  <c r="FP69" i="4"/>
  <c r="FQ69" i="4"/>
  <c r="FR69" i="4"/>
  <c r="FS69" i="4"/>
  <c r="FT69" i="4"/>
  <c r="FU69" i="4"/>
  <c r="FV69" i="4"/>
  <c r="FW69" i="4"/>
  <c r="FX69" i="4"/>
  <c r="FY69" i="4"/>
  <c r="FZ69" i="4"/>
  <c r="GA69" i="4"/>
  <c r="GB69" i="4"/>
  <c r="GC69" i="4"/>
  <c r="GD69" i="4"/>
  <c r="GE69" i="4"/>
  <c r="GF69" i="4"/>
  <c r="GG69" i="4"/>
  <c r="GH69" i="4"/>
  <c r="GI69" i="4"/>
  <c r="GJ69" i="4"/>
  <c r="GK69" i="4"/>
  <c r="GL69" i="4"/>
  <c r="GM69" i="4"/>
  <c r="GN69" i="4"/>
  <c r="GO69" i="4"/>
  <c r="GP69" i="4"/>
  <c r="GQ69" i="4"/>
  <c r="GR69" i="4"/>
  <c r="GS69" i="4"/>
  <c r="GT69" i="4"/>
  <c r="GU69" i="4"/>
  <c r="GV69" i="4"/>
  <c r="GW69" i="4"/>
  <c r="GX69" i="4"/>
  <c r="GY69" i="4"/>
  <c r="GZ69" i="4"/>
  <c r="HA69" i="4"/>
  <c r="HB69" i="4"/>
  <c r="HC69" i="4"/>
  <c r="HD69" i="4"/>
  <c r="HE69" i="4"/>
  <c r="HF69" i="4"/>
  <c r="HG69" i="4"/>
  <c r="HH69" i="4"/>
  <c r="HI69" i="4"/>
  <c r="HJ69" i="4"/>
  <c r="HK69" i="4"/>
  <c r="HL69" i="4"/>
  <c r="HM69" i="4"/>
  <c r="HN69" i="4"/>
  <c r="HO69" i="4"/>
  <c r="HP69" i="4"/>
  <c r="HQ69" i="4"/>
  <c r="HR69" i="4"/>
  <c r="HS69" i="4"/>
  <c r="HT69" i="4"/>
  <c r="HU69" i="4"/>
  <c r="HV69" i="4"/>
  <c r="HW69" i="4"/>
  <c r="HX69" i="4"/>
  <c r="HY69" i="4"/>
  <c r="HZ69" i="4"/>
  <c r="IA69" i="4"/>
  <c r="IB69" i="4"/>
  <c r="IC69" i="4"/>
  <c r="ID69" i="4"/>
  <c r="IE69" i="4"/>
  <c r="IF69" i="4"/>
  <c r="IG69" i="4"/>
  <c r="IH69" i="4"/>
  <c r="II69" i="4"/>
  <c r="IJ69" i="4"/>
  <c r="IK69" i="4"/>
  <c r="IL69" i="4"/>
  <c r="IM69" i="4"/>
  <c r="IN69" i="4"/>
  <c r="IO69" i="4"/>
  <c r="IP69" i="4"/>
  <c r="IQ69" i="4"/>
  <c r="IR69" i="4"/>
  <c r="IS69" i="4"/>
  <c r="IT69" i="4"/>
  <c r="IU69" i="4"/>
  <c r="IV69" i="4"/>
  <c r="IW69" i="4"/>
  <c r="IX69" i="4"/>
  <c r="IY69" i="4"/>
  <c r="IZ69" i="4"/>
  <c r="JA69" i="4"/>
  <c r="JB69" i="4"/>
  <c r="JC69" i="4"/>
  <c r="JD69" i="4"/>
  <c r="JE69" i="4"/>
  <c r="JF69" i="4"/>
  <c r="JG69" i="4"/>
  <c r="JH69" i="4"/>
  <c r="JI69" i="4"/>
  <c r="JJ69" i="4"/>
  <c r="JK69" i="4"/>
  <c r="JL69" i="4"/>
  <c r="JM69" i="4"/>
  <c r="JN69" i="4"/>
  <c r="JO69" i="4"/>
  <c r="JP69" i="4"/>
  <c r="JQ69" i="4"/>
  <c r="JR69" i="4"/>
  <c r="JS69" i="4"/>
  <c r="JT69" i="4"/>
  <c r="JU69" i="4"/>
  <c r="JV69" i="4"/>
  <c r="JW69" i="4"/>
  <c r="JX69" i="4"/>
  <c r="JY69" i="4"/>
  <c r="JZ69" i="4"/>
  <c r="KA69" i="4"/>
  <c r="KB69" i="4"/>
  <c r="KC69" i="4"/>
  <c r="KD69" i="4"/>
  <c r="KE69" i="4"/>
  <c r="KF69" i="4"/>
  <c r="KG69" i="4"/>
  <c r="KH69" i="4"/>
  <c r="KI69" i="4"/>
  <c r="KJ69" i="4"/>
  <c r="KK69" i="4"/>
  <c r="KL69" i="4"/>
  <c r="KM69" i="4"/>
  <c r="KN69" i="4"/>
  <c r="KO69" i="4"/>
  <c r="KP69" i="4"/>
  <c r="KQ69" i="4"/>
  <c r="KR69" i="4"/>
  <c r="KS69" i="4"/>
  <c r="KT69" i="4"/>
  <c r="KU69" i="4"/>
  <c r="KV69" i="4"/>
  <c r="KW69" i="4"/>
  <c r="KX69" i="4"/>
  <c r="A70" i="4"/>
  <c r="B70" i="4"/>
  <c r="C70" i="4"/>
  <c r="D70" i="4"/>
  <c r="E70" i="4"/>
  <c r="F70" i="4" a="1"/>
  <c r="F70" i="4"/>
  <c r="G70" i="4" a="1"/>
  <c r="G70" i="4"/>
  <c r="H70" i="4" a="1"/>
  <c r="H70" i="4"/>
  <c r="I70" i="4" a="1"/>
  <c r="I70" i="4" s="1"/>
  <c r="J70" i="4" a="1"/>
  <c r="J70" i="4"/>
  <c r="K70" i="4" a="1"/>
  <c r="K70" i="4"/>
  <c r="L70" i="4" a="1"/>
  <c r="L70" i="4"/>
  <c r="M70" i="4" a="1"/>
  <c r="M70" i="4" s="1"/>
  <c r="N70" i="4" a="1"/>
  <c r="N70" i="4"/>
  <c r="O70" i="4" a="1"/>
  <c r="O70" i="4"/>
  <c r="P70" i="4" a="1"/>
  <c r="P70" i="4"/>
  <c r="Q70" i="4" a="1"/>
  <c r="Q70" i="4" s="1"/>
  <c r="R70" i="4" a="1"/>
  <c r="R70" i="4"/>
  <c r="S70" i="4" a="1"/>
  <c r="S70" i="4"/>
  <c r="T70" i="4" a="1"/>
  <c r="T70" i="4"/>
  <c r="U70" i="4" a="1"/>
  <c r="U70" i="4" s="1"/>
  <c r="V70" i="4" a="1"/>
  <c r="V70" i="4"/>
  <c r="W70" i="4" a="1"/>
  <c r="W70" i="4"/>
  <c r="X70" i="4" a="1"/>
  <c r="X70" i="4"/>
  <c r="Y70" i="4" a="1"/>
  <c r="Y70" i="4" s="1"/>
  <c r="Z70" i="4" a="1"/>
  <c r="Z70" i="4"/>
  <c r="AA70" i="4" a="1"/>
  <c r="AA70" i="4"/>
  <c r="AB70" i="4" a="1"/>
  <c r="AB70" i="4"/>
  <c r="AC70" i="4"/>
  <c r="AD70" i="4"/>
  <c r="AE70" i="4"/>
  <c r="AF70" i="4"/>
  <c r="AG70" i="4"/>
  <c r="AH70" i="4"/>
  <c r="AI70" i="4"/>
  <c r="AJ70" i="4"/>
  <c r="AK70" i="4"/>
  <c r="AL70" i="4"/>
  <c r="AM70" i="4"/>
  <c r="AN70" i="4"/>
  <c r="AO70" i="4"/>
  <c r="AP70" i="4"/>
  <c r="AQ70" i="4"/>
  <c r="AR70" i="4"/>
  <c r="AS70" i="4"/>
  <c r="AT70" i="4"/>
  <c r="AU70" i="4"/>
  <c r="AV70" i="4"/>
  <c r="AW70" i="4"/>
  <c r="AX70" i="4"/>
  <c r="AY70" i="4"/>
  <c r="AZ70" i="4"/>
  <c r="BA70" i="4"/>
  <c r="BB70" i="4"/>
  <c r="BC70" i="4"/>
  <c r="BD70" i="4"/>
  <c r="BE70" i="4"/>
  <c r="BF70" i="4"/>
  <c r="BG70" i="4"/>
  <c r="BH70" i="4"/>
  <c r="BI70" i="4"/>
  <c r="BJ70" i="4"/>
  <c r="BK70" i="4"/>
  <c r="BL70" i="4"/>
  <c r="BM70" i="4"/>
  <c r="BN70" i="4"/>
  <c r="BO70" i="4"/>
  <c r="BP70" i="4"/>
  <c r="BQ70" i="4"/>
  <c r="BR70" i="4"/>
  <c r="BS70" i="4"/>
  <c r="BT70" i="4"/>
  <c r="BU70" i="4"/>
  <c r="BV70" i="4"/>
  <c r="BW70" i="4"/>
  <c r="BX70" i="4"/>
  <c r="BY70" i="4"/>
  <c r="BZ70" i="4"/>
  <c r="CA70" i="4"/>
  <c r="CB70" i="4"/>
  <c r="CC70" i="4"/>
  <c r="CD70" i="4"/>
  <c r="CE70" i="4"/>
  <c r="CF70" i="4"/>
  <c r="CG70" i="4"/>
  <c r="CH70" i="4"/>
  <c r="CI70" i="4"/>
  <c r="CJ70" i="4"/>
  <c r="CK70" i="4"/>
  <c r="CL70" i="4"/>
  <c r="CM70" i="4"/>
  <c r="CN70" i="4"/>
  <c r="CO70" i="4"/>
  <c r="CP70" i="4"/>
  <c r="CQ70" i="4"/>
  <c r="CR70" i="4"/>
  <c r="CS70" i="4"/>
  <c r="CT70" i="4"/>
  <c r="CU70" i="4"/>
  <c r="CV70" i="4"/>
  <c r="CW70" i="4"/>
  <c r="CX70" i="4"/>
  <c r="CY70" i="4"/>
  <c r="CZ70" i="4"/>
  <c r="DA70" i="4"/>
  <c r="DB70" i="4"/>
  <c r="DC70" i="4"/>
  <c r="DD70" i="4"/>
  <c r="DE70" i="4"/>
  <c r="DF70" i="4"/>
  <c r="DG70" i="4"/>
  <c r="DH70" i="4"/>
  <c r="DI70" i="4"/>
  <c r="DJ70" i="4"/>
  <c r="DK70" i="4"/>
  <c r="DL70" i="4"/>
  <c r="DM70" i="4"/>
  <c r="DN70" i="4"/>
  <c r="DO70" i="4"/>
  <c r="DP70" i="4"/>
  <c r="DQ70" i="4"/>
  <c r="DR70" i="4"/>
  <c r="DS70" i="4"/>
  <c r="DT70" i="4"/>
  <c r="DU70" i="4"/>
  <c r="DV70" i="4"/>
  <c r="DW70" i="4"/>
  <c r="DX70" i="4"/>
  <c r="DY70" i="4"/>
  <c r="DZ70" i="4"/>
  <c r="EA70" i="4"/>
  <c r="EB70" i="4"/>
  <c r="EC70" i="4"/>
  <c r="ED70" i="4"/>
  <c r="EE70" i="4"/>
  <c r="EF70" i="4"/>
  <c r="EG70" i="4"/>
  <c r="EH70" i="4"/>
  <c r="EI70" i="4"/>
  <c r="EJ70" i="4"/>
  <c r="EK70" i="4"/>
  <c r="EL70" i="4"/>
  <c r="EM70" i="4"/>
  <c r="EN70" i="4"/>
  <c r="EO70" i="4"/>
  <c r="EP70" i="4"/>
  <c r="EQ70" i="4"/>
  <c r="ER70" i="4"/>
  <c r="ES70" i="4"/>
  <c r="ET70" i="4"/>
  <c r="EU70" i="4"/>
  <c r="EV70" i="4"/>
  <c r="EW70" i="4"/>
  <c r="EX70" i="4"/>
  <c r="EY70" i="4"/>
  <c r="EZ70" i="4"/>
  <c r="FA70" i="4"/>
  <c r="FB70" i="4"/>
  <c r="FC70" i="4"/>
  <c r="FD70" i="4"/>
  <c r="FE70" i="4"/>
  <c r="FF70" i="4"/>
  <c r="FG70" i="4"/>
  <c r="FH70" i="4"/>
  <c r="FI70" i="4"/>
  <c r="FJ70" i="4"/>
  <c r="FK70" i="4"/>
  <c r="FL70" i="4"/>
  <c r="FM70" i="4"/>
  <c r="FN70" i="4"/>
  <c r="FO70" i="4"/>
  <c r="FP70" i="4"/>
  <c r="FQ70" i="4"/>
  <c r="FR70" i="4"/>
  <c r="FS70" i="4"/>
  <c r="FT70" i="4"/>
  <c r="FU70" i="4"/>
  <c r="FV70" i="4"/>
  <c r="FW70" i="4"/>
  <c r="FX70" i="4"/>
  <c r="FY70" i="4"/>
  <c r="FZ70" i="4"/>
  <c r="GA70" i="4"/>
  <c r="GB70" i="4"/>
  <c r="GC70" i="4"/>
  <c r="GD70" i="4"/>
  <c r="GE70" i="4"/>
  <c r="GF70" i="4"/>
  <c r="GG70" i="4"/>
  <c r="GH70" i="4"/>
  <c r="GI70" i="4"/>
  <c r="GJ70" i="4"/>
  <c r="GK70" i="4"/>
  <c r="GL70" i="4"/>
  <c r="GM70" i="4"/>
  <c r="GN70" i="4"/>
  <c r="GO70" i="4"/>
  <c r="GP70" i="4"/>
  <c r="GQ70" i="4"/>
  <c r="GR70" i="4"/>
  <c r="GS70" i="4"/>
  <c r="GT70" i="4"/>
  <c r="GU70" i="4"/>
  <c r="GV70" i="4"/>
  <c r="GW70" i="4"/>
  <c r="GX70" i="4"/>
  <c r="GY70" i="4"/>
  <c r="GZ70" i="4"/>
  <c r="HA70" i="4"/>
  <c r="HB70" i="4"/>
  <c r="HC70" i="4"/>
  <c r="HD70" i="4"/>
  <c r="HE70" i="4"/>
  <c r="HF70" i="4"/>
  <c r="HG70" i="4"/>
  <c r="HH70" i="4"/>
  <c r="HI70" i="4"/>
  <c r="HJ70" i="4"/>
  <c r="HK70" i="4"/>
  <c r="HL70" i="4"/>
  <c r="HM70" i="4"/>
  <c r="HN70" i="4"/>
  <c r="HO70" i="4"/>
  <c r="HP70" i="4"/>
  <c r="HQ70" i="4"/>
  <c r="HR70" i="4"/>
  <c r="HS70" i="4"/>
  <c r="HT70" i="4"/>
  <c r="HU70" i="4"/>
  <c r="HV70" i="4"/>
  <c r="HW70" i="4"/>
  <c r="HX70" i="4"/>
  <c r="HY70" i="4"/>
  <c r="HZ70" i="4"/>
  <c r="IA70" i="4"/>
  <c r="IB70" i="4"/>
  <c r="IC70" i="4"/>
  <c r="ID70" i="4"/>
  <c r="IE70" i="4"/>
  <c r="IF70" i="4"/>
  <c r="IG70" i="4"/>
  <c r="IH70" i="4"/>
  <c r="II70" i="4"/>
  <c r="IJ70" i="4"/>
  <c r="IK70" i="4"/>
  <c r="IL70" i="4"/>
  <c r="IM70" i="4"/>
  <c r="IN70" i="4"/>
  <c r="IO70" i="4"/>
  <c r="IP70" i="4"/>
  <c r="IQ70" i="4"/>
  <c r="IR70" i="4"/>
  <c r="IS70" i="4"/>
  <c r="IT70" i="4"/>
  <c r="IU70" i="4"/>
  <c r="IV70" i="4"/>
  <c r="IW70" i="4"/>
  <c r="IX70" i="4"/>
  <c r="IY70" i="4"/>
  <c r="IZ70" i="4"/>
  <c r="JA70" i="4"/>
  <c r="JB70" i="4"/>
  <c r="JC70" i="4"/>
  <c r="JD70" i="4"/>
  <c r="JE70" i="4"/>
  <c r="JF70" i="4"/>
  <c r="JG70" i="4"/>
  <c r="JH70" i="4"/>
  <c r="JI70" i="4"/>
  <c r="JJ70" i="4"/>
  <c r="JK70" i="4"/>
  <c r="JL70" i="4"/>
  <c r="JM70" i="4"/>
  <c r="JN70" i="4"/>
  <c r="JO70" i="4"/>
  <c r="JP70" i="4"/>
  <c r="JQ70" i="4"/>
  <c r="JR70" i="4"/>
  <c r="JS70" i="4"/>
  <c r="JT70" i="4"/>
  <c r="JU70" i="4"/>
  <c r="JV70" i="4"/>
  <c r="JW70" i="4"/>
  <c r="JX70" i="4"/>
  <c r="JY70" i="4"/>
  <c r="JZ70" i="4"/>
  <c r="KA70" i="4"/>
  <c r="KB70" i="4"/>
  <c r="KC70" i="4"/>
  <c r="KD70" i="4"/>
  <c r="KE70" i="4"/>
  <c r="KF70" i="4"/>
  <c r="KG70" i="4"/>
  <c r="KH70" i="4"/>
  <c r="KI70" i="4"/>
  <c r="KJ70" i="4"/>
  <c r="KK70" i="4"/>
  <c r="KL70" i="4"/>
  <c r="KM70" i="4"/>
  <c r="KN70" i="4"/>
  <c r="KO70" i="4"/>
  <c r="KP70" i="4"/>
  <c r="KQ70" i="4"/>
  <c r="KR70" i="4"/>
  <c r="KS70" i="4"/>
  <c r="KT70" i="4"/>
  <c r="KU70" i="4"/>
  <c r="KV70" i="4"/>
  <c r="KW70" i="4"/>
  <c r="KX70" i="4"/>
  <c r="A71" i="4"/>
  <c r="B71" i="4"/>
  <c r="C71" i="4"/>
  <c r="D71" i="4"/>
  <c r="E71" i="4"/>
  <c r="F71" i="4" a="1"/>
  <c r="F71" i="4"/>
  <c r="G71" i="4" a="1"/>
  <c r="G71" i="4" s="1"/>
  <c r="H71" i="4" a="1"/>
  <c r="H71" i="4"/>
  <c r="I71" i="4" a="1"/>
  <c r="I71" i="4" s="1"/>
  <c r="J71" i="4" a="1"/>
  <c r="J71" i="4"/>
  <c r="K71" i="4" a="1"/>
  <c r="K71" i="4" s="1"/>
  <c r="L71" i="4" a="1"/>
  <c r="L71" i="4"/>
  <c r="M71" i="4" a="1"/>
  <c r="M71" i="4" s="1"/>
  <c r="N71" i="4" a="1"/>
  <c r="N71" i="4"/>
  <c r="O71" i="4" a="1"/>
  <c r="O71" i="4" s="1"/>
  <c r="P71" i="4" a="1"/>
  <c r="P71" i="4"/>
  <c r="Q71" i="4" a="1"/>
  <c r="Q71" i="4" s="1"/>
  <c r="R71" i="4" a="1"/>
  <c r="R71" i="4"/>
  <c r="S71" i="4" a="1"/>
  <c r="S71" i="4" s="1"/>
  <c r="T71" i="4" a="1"/>
  <c r="T71" i="4"/>
  <c r="U71" i="4" a="1"/>
  <c r="U71" i="4" s="1"/>
  <c r="V71" i="4" a="1"/>
  <c r="V71" i="4"/>
  <c r="W71" i="4" a="1"/>
  <c r="W71" i="4" s="1"/>
  <c r="X71" i="4" a="1"/>
  <c r="X71" i="4"/>
  <c r="Y71" i="4" a="1"/>
  <c r="Y71" i="4" s="1"/>
  <c r="Z71" i="4" a="1"/>
  <c r="Z71" i="4"/>
  <c r="AA71" i="4" a="1"/>
  <c r="AA71" i="4" s="1"/>
  <c r="AB71" i="4" a="1"/>
  <c r="AB71" i="4"/>
  <c r="AC71" i="4"/>
  <c r="AD71" i="4"/>
  <c r="AE71" i="4"/>
  <c r="AF71" i="4"/>
  <c r="AG71" i="4"/>
  <c r="AH71" i="4"/>
  <c r="AI71" i="4"/>
  <c r="AJ71" i="4"/>
  <c r="AK71" i="4"/>
  <c r="AL71" i="4"/>
  <c r="AM71" i="4"/>
  <c r="AN71" i="4"/>
  <c r="AO71" i="4"/>
  <c r="AP71" i="4"/>
  <c r="AQ71" i="4"/>
  <c r="AR71" i="4"/>
  <c r="AS71" i="4"/>
  <c r="AT71" i="4"/>
  <c r="AU71" i="4"/>
  <c r="AV71" i="4"/>
  <c r="AW71" i="4"/>
  <c r="AX71" i="4"/>
  <c r="AY71" i="4"/>
  <c r="AZ71" i="4"/>
  <c r="BA71" i="4"/>
  <c r="BB71" i="4"/>
  <c r="BC71" i="4"/>
  <c r="BD71" i="4"/>
  <c r="BE71" i="4"/>
  <c r="BF71" i="4"/>
  <c r="BG71" i="4"/>
  <c r="BH71" i="4"/>
  <c r="BI71" i="4"/>
  <c r="BJ71" i="4"/>
  <c r="BK71" i="4"/>
  <c r="BL71" i="4"/>
  <c r="BM71" i="4"/>
  <c r="BN71" i="4"/>
  <c r="BO71" i="4"/>
  <c r="BP71" i="4"/>
  <c r="BQ71" i="4"/>
  <c r="BR71" i="4"/>
  <c r="BS71" i="4"/>
  <c r="BT71" i="4"/>
  <c r="BU71" i="4"/>
  <c r="BV71" i="4"/>
  <c r="BW71" i="4"/>
  <c r="BX71" i="4"/>
  <c r="BY71" i="4"/>
  <c r="BZ71" i="4"/>
  <c r="CA71" i="4"/>
  <c r="CB71" i="4"/>
  <c r="CC71" i="4"/>
  <c r="CD71" i="4"/>
  <c r="CE71" i="4"/>
  <c r="CF71" i="4"/>
  <c r="CG71" i="4"/>
  <c r="CH71" i="4"/>
  <c r="CI71" i="4"/>
  <c r="CJ71" i="4"/>
  <c r="CK71" i="4"/>
  <c r="CL71" i="4"/>
  <c r="CM71" i="4"/>
  <c r="CN71" i="4"/>
  <c r="CO71" i="4"/>
  <c r="CP71" i="4"/>
  <c r="CQ71" i="4"/>
  <c r="CR71" i="4"/>
  <c r="CS71" i="4"/>
  <c r="CT71" i="4"/>
  <c r="CU71" i="4"/>
  <c r="CV71" i="4"/>
  <c r="CW71" i="4"/>
  <c r="CX71" i="4"/>
  <c r="CY71" i="4"/>
  <c r="CZ71" i="4"/>
  <c r="DA71" i="4"/>
  <c r="DB71" i="4"/>
  <c r="DC71" i="4"/>
  <c r="DD71" i="4"/>
  <c r="DE71" i="4"/>
  <c r="DF71" i="4"/>
  <c r="DG71" i="4"/>
  <c r="DH71" i="4"/>
  <c r="DI71" i="4"/>
  <c r="DJ71" i="4"/>
  <c r="DK71" i="4"/>
  <c r="DL71" i="4"/>
  <c r="DM71" i="4"/>
  <c r="DN71" i="4"/>
  <c r="DO71" i="4"/>
  <c r="DP71" i="4"/>
  <c r="DQ71" i="4"/>
  <c r="DR71" i="4"/>
  <c r="DS71" i="4"/>
  <c r="DT71" i="4"/>
  <c r="DU71" i="4"/>
  <c r="DV71" i="4"/>
  <c r="DW71" i="4"/>
  <c r="DX71" i="4"/>
  <c r="DY71" i="4"/>
  <c r="DZ71" i="4"/>
  <c r="EA71" i="4"/>
  <c r="EB71" i="4"/>
  <c r="EC71" i="4"/>
  <c r="ED71" i="4"/>
  <c r="EE71" i="4"/>
  <c r="EF71" i="4"/>
  <c r="EG71" i="4"/>
  <c r="EH71" i="4"/>
  <c r="EI71" i="4"/>
  <c r="EJ71" i="4"/>
  <c r="EK71" i="4"/>
  <c r="EL71" i="4"/>
  <c r="EM71" i="4"/>
  <c r="EN71" i="4"/>
  <c r="EO71" i="4"/>
  <c r="EP71" i="4"/>
  <c r="EQ71" i="4"/>
  <c r="ER71" i="4"/>
  <c r="ES71" i="4"/>
  <c r="ET71" i="4"/>
  <c r="EU71" i="4"/>
  <c r="EV71" i="4"/>
  <c r="EW71" i="4"/>
  <c r="EX71" i="4"/>
  <c r="EY71" i="4"/>
  <c r="EZ71" i="4"/>
  <c r="FA71" i="4"/>
  <c r="FB71" i="4"/>
  <c r="FC71" i="4"/>
  <c r="FD71" i="4"/>
  <c r="FE71" i="4"/>
  <c r="FF71" i="4"/>
  <c r="FG71" i="4"/>
  <c r="FH71" i="4"/>
  <c r="FI71" i="4"/>
  <c r="FJ71" i="4"/>
  <c r="FK71" i="4"/>
  <c r="FL71" i="4"/>
  <c r="FM71" i="4"/>
  <c r="FN71" i="4"/>
  <c r="FO71" i="4"/>
  <c r="FP71" i="4"/>
  <c r="FQ71" i="4"/>
  <c r="FR71" i="4"/>
  <c r="FS71" i="4"/>
  <c r="FT71" i="4"/>
  <c r="FU71" i="4"/>
  <c r="FV71" i="4"/>
  <c r="FW71" i="4"/>
  <c r="FX71" i="4"/>
  <c r="FY71" i="4"/>
  <c r="FZ71" i="4"/>
  <c r="GA71" i="4"/>
  <c r="GB71" i="4"/>
  <c r="GC71" i="4"/>
  <c r="GD71" i="4"/>
  <c r="GE71" i="4"/>
  <c r="GF71" i="4"/>
  <c r="GG71" i="4"/>
  <c r="GH71" i="4"/>
  <c r="GI71" i="4"/>
  <c r="GJ71" i="4"/>
  <c r="GK71" i="4"/>
  <c r="GL71" i="4"/>
  <c r="GM71" i="4"/>
  <c r="GN71" i="4"/>
  <c r="GO71" i="4"/>
  <c r="GP71" i="4"/>
  <c r="GQ71" i="4"/>
  <c r="GR71" i="4"/>
  <c r="GS71" i="4"/>
  <c r="GT71" i="4"/>
  <c r="GU71" i="4"/>
  <c r="GV71" i="4"/>
  <c r="GW71" i="4"/>
  <c r="GX71" i="4"/>
  <c r="GY71" i="4"/>
  <c r="GZ71" i="4"/>
  <c r="HA71" i="4"/>
  <c r="HB71" i="4"/>
  <c r="HC71" i="4"/>
  <c r="HD71" i="4"/>
  <c r="HE71" i="4"/>
  <c r="HF71" i="4"/>
  <c r="HG71" i="4"/>
  <c r="HH71" i="4"/>
  <c r="HI71" i="4"/>
  <c r="HJ71" i="4"/>
  <c r="HK71" i="4"/>
  <c r="HL71" i="4"/>
  <c r="HM71" i="4"/>
  <c r="HN71" i="4"/>
  <c r="HO71" i="4"/>
  <c r="HP71" i="4"/>
  <c r="HQ71" i="4"/>
  <c r="HR71" i="4"/>
  <c r="HS71" i="4"/>
  <c r="HT71" i="4"/>
  <c r="HU71" i="4"/>
  <c r="HV71" i="4"/>
  <c r="HW71" i="4"/>
  <c r="HX71" i="4"/>
  <c r="HY71" i="4"/>
  <c r="HZ71" i="4"/>
  <c r="IA71" i="4"/>
  <c r="IB71" i="4"/>
  <c r="IC71" i="4"/>
  <c r="ID71" i="4"/>
  <c r="IE71" i="4"/>
  <c r="IF71" i="4"/>
  <c r="IG71" i="4"/>
  <c r="IH71" i="4"/>
  <c r="II71" i="4"/>
  <c r="IJ71" i="4"/>
  <c r="IK71" i="4"/>
  <c r="IL71" i="4"/>
  <c r="IM71" i="4"/>
  <c r="IN71" i="4"/>
  <c r="IO71" i="4"/>
  <c r="IP71" i="4"/>
  <c r="IQ71" i="4"/>
  <c r="IR71" i="4"/>
  <c r="IS71" i="4"/>
  <c r="IT71" i="4"/>
  <c r="IU71" i="4"/>
  <c r="IV71" i="4"/>
  <c r="IW71" i="4"/>
  <c r="IX71" i="4"/>
  <c r="IY71" i="4"/>
  <c r="IZ71" i="4"/>
  <c r="JA71" i="4"/>
  <c r="JB71" i="4"/>
  <c r="JC71" i="4"/>
  <c r="JD71" i="4"/>
  <c r="JE71" i="4"/>
  <c r="JF71" i="4"/>
  <c r="JG71" i="4"/>
  <c r="JH71" i="4"/>
  <c r="JI71" i="4"/>
  <c r="JJ71" i="4"/>
  <c r="JK71" i="4"/>
  <c r="JL71" i="4"/>
  <c r="JM71" i="4"/>
  <c r="JN71" i="4"/>
  <c r="JO71" i="4"/>
  <c r="JP71" i="4"/>
  <c r="JQ71" i="4"/>
  <c r="JR71" i="4"/>
  <c r="JS71" i="4"/>
  <c r="JT71" i="4"/>
  <c r="JU71" i="4"/>
  <c r="JV71" i="4"/>
  <c r="JW71" i="4"/>
  <c r="JX71" i="4"/>
  <c r="JY71" i="4"/>
  <c r="JZ71" i="4"/>
  <c r="KA71" i="4"/>
  <c r="KB71" i="4"/>
  <c r="KC71" i="4"/>
  <c r="KD71" i="4"/>
  <c r="KE71" i="4"/>
  <c r="KF71" i="4"/>
  <c r="KG71" i="4"/>
  <c r="KH71" i="4"/>
  <c r="KI71" i="4"/>
  <c r="KJ71" i="4"/>
  <c r="KK71" i="4"/>
  <c r="KL71" i="4"/>
  <c r="KM71" i="4"/>
  <c r="KN71" i="4"/>
  <c r="KO71" i="4"/>
  <c r="KP71" i="4"/>
  <c r="KQ71" i="4"/>
  <c r="KR71" i="4"/>
  <c r="KS71" i="4"/>
  <c r="KT71" i="4"/>
  <c r="KU71" i="4"/>
  <c r="KV71" i="4"/>
  <c r="KW71" i="4"/>
  <c r="KX71" i="4"/>
  <c r="A72" i="4"/>
  <c r="B72" i="4"/>
  <c r="C72" i="4"/>
  <c r="D72" i="4"/>
  <c r="E72" i="4"/>
  <c r="F72" i="4" a="1"/>
  <c r="F72" i="4"/>
  <c r="G72" i="4" a="1"/>
  <c r="G72" i="4"/>
  <c r="H72" i="4" a="1"/>
  <c r="H72" i="4" s="1"/>
  <c r="I72" i="4" a="1"/>
  <c r="I72" i="4"/>
  <c r="J72" i="4" a="1"/>
  <c r="J72" i="4"/>
  <c r="K72" i="4" a="1"/>
  <c r="K72" i="4"/>
  <c r="L72" i="4" a="1"/>
  <c r="L72" i="4" s="1"/>
  <c r="M72" i="4" a="1"/>
  <c r="M72" i="4"/>
  <c r="N72" i="4" a="1"/>
  <c r="N72" i="4"/>
  <c r="O72" i="4" a="1"/>
  <c r="O72" i="4"/>
  <c r="P72" i="4" a="1"/>
  <c r="P72" i="4" s="1"/>
  <c r="Q72" i="4" a="1"/>
  <c r="Q72" i="4"/>
  <c r="R72" i="4" a="1"/>
  <c r="R72" i="4"/>
  <c r="S72" i="4" a="1"/>
  <c r="S72" i="4"/>
  <c r="T72" i="4" a="1"/>
  <c r="T72" i="4" s="1"/>
  <c r="U72" i="4" a="1"/>
  <c r="U72" i="4"/>
  <c r="V72" i="4" a="1"/>
  <c r="V72" i="4"/>
  <c r="W72" i="4" a="1"/>
  <c r="W72" i="4"/>
  <c r="X72" i="4" a="1"/>
  <c r="X72" i="4" s="1"/>
  <c r="Y72" i="4" a="1"/>
  <c r="Y72" i="4"/>
  <c r="Z72" i="4" a="1"/>
  <c r="Z72" i="4"/>
  <c r="AA72" i="4" a="1"/>
  <c r="AA72" i="4"/>
  <c r="AB72" i="4" a="1"/>
  <c r="AB72" i="4" s="1"/>
  <c r="AC72" i="4"/>
  <c r="AD72" i="4"/>
  <c r="AE72" i="4"/>
  <c r="AF72" i="4"/>
  <c r="AG72" i="4"/>
  <c r="AH72" i="4"/>
  <c r="AI72" i="4"/>
  <c r="AJ72" i="4"/>
  <c r="AK72" i="4"/>
  <c r="AL72" i="4"/>
  <c r="AM72" i="4"/>
  <c r="AN72" i="4"/>
  <c r="AO72" i="4"/>
  <c r="AP72" i="4"/>
  <c r="AQ72" i="4"/>
  <c r="AR72" i="4"/>
  <c r="AS72" i="4"/>
  <c r="AT72" i="4"/>
  <c r="AU72" i="4"/>
  <c r="AV72" i="4"/>
  <c r="AW72" i="4"/>
  <c r="AX72" i="4"/>
  <c r="AY72" i="4"/>
  <c r="AZ72" i="4"/>
  <c r="BA72" i="4"/>
  <c r="BB72" i="4"/>
  <c r="BC72" i="4"/>
  <c r="BD72" i="4"/>
  <c r="BE72" i="4"/>
  <c r="BF72" i="4"/>
  <c r="BG72" i="4"/>
  <c r="BH72" i="4"/>
  <c r="BI72" i="4"/>
  <c r="BJ72" i="4"/>
  <c r="BK72" i="4"/>
  <c r="BL72" i="4"/>
  <c r="BM72" i="4"/>
  <c r="BN72" i="4"/>
  <c r="BO72" i="4"/>
  <c r="BP72" i="4"/>
  <c r="BQ72" i="4"/>
  <c r="BR72" i="4"/>
  <c r="BS72" i="4"/>
  <c r="BT72" i="4"/>
  <c r="BU72" i="4"/>
  <c r="BV72" i="4"/>
  <c r="BW72" i="4"/>
  <c r="BX72" i="4"/>
  <c r="BY72" i="4"/>
  <c r="BZ72" i="4"/>
  <c r="CA72" i="4"/>
  <c r="CB72" i="4"/>
  <c r="CC72" i="4"/>
  <c r="CD72" i="4"/>
  <c r="CE72" i="4"/>
  <c r="CF72" i="4"/>
  <c r="CG72" i="4"/>
  <c r="CH72" i="4"/>
  <c r="CI72" i="4"/>
  <c r="CJ72" i="4"/>
  <c r="CK72" i="4"/>
  <c r="CL72" i="4"/>
  <c r="CM72" i="4"/>
  <c r="CN72" i="4"/>
  <c r="CO72" i="4"/>
  <c r="CP72" i="4"/>
  <c r="CQ72" i="4"/>
  <c r="CR72" i="4"/>
  <c r="CS72" i="4"/>
  <c r="CT72" i="4"/>
  <c r="CU72" i="4"/>
  <c r="CV72" i="4"/>
  <c r="CW72" i="4"/>
  <c r="CX72" i="4"/>
  <c r="CY72" i="4"/>
  <c r="CZ72" i="4"/>
  <c r="DA72" i="4"/>
  <c r="DB72" i="4"/>
  <c r="DC72" i="4"/>
  <c r="DD72" i="4"/>
  <c r="DE72" i="4"/>
  <c r="DF72" i="4"/>
  <c r="DG72" i="4"/>
  <c r="DH72" i="4"/>
  <c r="DI72" i="4"/>
  <c r="DJ72" i="4"/>
  <c r="DK72" i="4"/>
  <c r="DL72" i="4"/>
  <c r="DM72" i="4"/>
  <c r="DN72" i="4"/>
  <c r="DO72" i="4"/>
  <c r="DP72" i="4"/>
  <c r="DQ72" i="4"/>
  <c r="DR72" i="4"/>
  <c r="DS72" i="4"/>
  <c r="DT72" i="4"/>
  <c r="DU72" i="4"/>
  <c r="DV72" i="4"/>
  <c r="DW72" i="4"/>
  <c r="DX72" i="4"/>
  <c r="DY72" i="4"/>
  <c r="DZ72" i="4"/>
  <c r="EA72" i="4"/>
  <c r="EB72" i="4"/>
  <c r="EC72" i="4"/>
  <c r="ED72" i="4"/>
  <c r="EE72" i="4"/>
  <c r="EF72" i="4"/>
  <c r="EG72" i="4"/>
  <c r="EH72" i="4"/>
  <c r="EI72" i="4"/>
  <c r="EJ72" i="4"/>
  <c r="EK72" i="4"/>
  <c r="EL72" i="4"/>
  <c r="EM72" i="4"/>
  <c r="EN72" i="4"/>
  <c r="EO72" i="4"/>
  <c r="EP72" i="4"/>
  <c r="EQ72" i="4"/>
  <c r="ER72" i="4"/>
  <c r="ES72" i="4"/>
  <c r="ET72" i="4"/>
  <c r="EU72" i="4"/>
  <c r="EV72" i="4"/>
  <c r="EW72" i="4"/>
  <c r="EX72" i="4"/>
  <c r="EY72" i="4"/>
  <c r="EZ72" i="4"/>
  <c r="FA72" i="4"/>
  <c r="FB72" i="4"/>
  <c r="FC72" i="4"/>
  <c r="FD72" i="4"/>
  <c r="FE72" i="4"/>
  <c r="FF72" i="4"/>
  <c r="FG72" i="4"/>
  <c r="FH72" i="4"/>
  <c r="FI72" i="4"/>
  <c r="FJ72" i="4"/>
  <c r="FK72" i="4"/>
  <c r="FL72" i="4"/>
  <c r="FM72" i="4"/>
  <c r="FN72" i="4"/>
  <c r="FO72" i="4"/>
  <c r="FP72" i="4"/>
  <c r="FQ72" i="4"/>
  <c r="FR72" i="4"/>
  <c r="FS72" i="4"/>
  <c r="FT72" i="4"/>
  <c r="FU72" i="4"/>
  <c r="FV72" i="4"/>
  <c r="FW72" i="4"/>
  <c r="FX72" i="4"/>
  <c r="FY72" i="4"/>
  <c r="FZ72" i="4"/>
  <c r="GA72" i="4"/>
  <c r="GB72" i="4"/>
  <c r="GC72" i="4"/>
  <c r="GD72" i="4"/>
  <c r="GE72" i="4"/>
  <c r="GF72" i="4"/>
  <c r="GG72" i="4"/>
  <c r="GH72" i="4"/>
  <c r="GI72" i="4"/>
  <c r="GJ72" i="4"/>
  <c r="GK72" i="4"/>
  <c r="GL72" i="4"/>
  <c r="GM72" i="4"/>
  <c r="GN72" i="4"/>
  <c r="GO72" i="4"/>
  <c r="GP72" i="4"/>
  <c r="GQ72" i="4"/>
  <c r="GR72" i="4"/>
  <c r="GS72" i="4"/>
  <c r="GT72" i="4"/>
  <c r="GU72" i="4"/>
  <c r="GV72" i="4"/>
  <c r="GW72" i="4"/>
  <c r="GX72" i="4"/>
  <c r="GY72" i="4"/>
  <c r="GZ72" i="4"/>
  <c r="HA72" i="4"/>
  <c r="HB72" i="4"/>
  <c r="HC72" i="4"/>
  <c r="HD72" i="4"/>
  <c r="HE72" i="4"/>
  <c r="HF72" i="4"/>
  <c r="HG72" i="4"/>
  <c r="HH72" i="4"/>
  <c r="HI72" i="4"/>
  <c r="HJ72" i="4"/>
  <c r="HK72" i="4"/>
  <c r="HL72" i="4"/>
  <c r="HM72" i="4"/>
  <c r="HN72" i="4"/>
  <c r="HO72" i="4"/>
  <c r="HP72" i="4"/>
  <c r="HQ72" i="4"/>
  <c r="HR72" i="4"/>
  <c r="HS72" i="4"/>
  <c r="HT72" i="4"/>
  <c r="HU72" i="4"/>
  <c r="HV72" i="4"/>
  <c r="HW72" i="4"/>
  <c r="HX72" i="4"/>
  <c r="HY72" i="4"/>
  <c r="HZ72" i="4"/>
  <c r="IA72" i="4"/>
  <c r="IB72" i="4"/>
  <c r="IC72" i="4"/>
  <c r="ID72" i="4"/>
  <c r="IE72" i="4"/>
  <c r="IF72" i="4"/>
  <c r="IG72" i="4"/>
  <c r="IH72" i="4"/>
  <c r="II72" i="4"/>
  <c r="IJ72" i="4"/>
  <c r="IK72" i="4"/>
  <c r="IL72" i="4"/>
  <c r="IM72" i="4"/>
  <c r="IN72" i="4"/>
  <c r="IO72" i="4"/>
  <c r="IP72" i="4"/>
  <c r="IQ72" i="4"/>
  <c r="IR72" i="4"/>
  <c r="IS72" i="4"/>
  <c r="IT72" i="4"/>
  <c r="IU72" i="4"/>
  <c r="IV72" i="4"/>
  <c r="IW72" i="4"/>
  <c r="IX72" i="4"/>
  <c r="IY72" i="4"/>
  <c r="IZ72" i="4"/>
  <c r="JA72" i="4"/>
  <c r="JB72" i="4"/>
  <c r="JC72" i="4"/>
  <c r="JD72" i="4"/>
  <c r="JE72" i="4"/>
  <c r="JF72" i="4"/>
  <c r="JG72" i="4"/>
  <c r="JH72" i="4"/>
  <c r="JI72" i="4"/>
  <c r="JJ72" i="4"/>
  <c r="JK72" i="4"/>
  <c r="JL72" i="4"/>
  <c r="JM72" i="4"/>
  <c r="JN72" i="4"/>
  <c r="JO72" i="4"/>
  <c r="JP72" i="4"/>
  <c r="JQ72" i="4"/>
  <c r="JR72" i="4"/>
  <c r="JS72" i="4"/>
  <c r="JT72" i="4"/>
  <c r="JU72" i="4"/>
  <c r="JV72" i="4"/>
  <c r="JW72" i="4"/>
  <c r="JX72" i="4"/>
  <c r="JY72" i="4"/>
  <c r="JZ72" i="4"/>
  <c r="KA72" i="4"/>
  <c r="KB72" i="4"/>
  <c r="KC72" i="4"/>
  <c r="KD72" i="4"/>
  <c r="KE72" i="4"/>
  <c r="KF72" i="4"/>
  <c r="KG72" i="4"/>
  <c r="KH72" i="4"/>
  <c r="KI72" i="4"/>
  <c r="KJ72" i="4"/>
  <c r="KK72" i="4"/>
  <c r="KL72" i="4"/>
  <c r="KM72" i="4"/>
  <c r="KN72" i="4"/>
  <c r="KO72" i="4"/>
  <c r="KP72" i="4"/>
  <c r="KQ72" i="4"/>
  <c r="KR72" i="4"/>
  <c r="KS72" i="4"/>
  <c r="KT72" i="4"/>
  <c r="KU72" i="4"/>
  <c r="KV72" i="4"/>
  <c r="KW72" i="4"/>
  <c r="KX72" i="4"/>
  <c r="A73" i="4"/>
  <c r="B73" i="4"/>
  <c r="C73" i="4"/>
  <c r="D73" i="4"/>
  <c r="E73" i="4"/>
  <c r="F73" i="4" a="1"/>
  <c r="F73" i="4" s="1"/>
  <c r="G73" i="4" a="1"/>
  <c r="G73" i="4"/>
  <c r="H73" i="4" a="1"/>
  <c r="H73" i="4"/>
  <c r="I73" i="4" a="1"/>
  <c r="I73" i="4"/>
  <c r="J73" i="4" a="1"/>
  <c r="J73" i="4" s="1"/>
  <c r="K73" i="4" a="1"/>
  <c r="K73" i="4"/>
  <c r="L73" i="4" a="1"/>
  <c r="L73" i="4"/>
  <c r="M73" i="4" a="1"/>
  <c r="M73" i="4"/>
  <c r="N73" i="4" a="1"/>
  <c r="N73" i="4" s="1"/>
  <c r="O73" i="4" a="1"/>
  <c r="O73" i="4"/>
  <c r="P73" i="4" a="1"/>
  <c r="P73" i="4"/>
  <c r="Q73" i="4" a="1"/>
  <c r="Q73" i="4"/>
  <c r="R73" i="4" a="1"/>
  <c r="R73" i="4" s="1"/>
  <c r="S73" i="4" a="1"/>
  <c r="S73" i="4"/>
  <c r="T73" i="4" a="1"/>
  <c r="T73" i="4"/>
  <c r="U73" i="4" a="1"/>
  <c r="U73" i="4"/>
  <c r="V73" i="4" a="1"/>
  <c r="V73" i="4" s="1"/>
  <c r="W73" i="4" a="1"/>
  <c r="W73" i="4"/>
  <c r="X73" i="4" a="1"/>
  <c r="X73" i="4"/>
  <c r="Y73" i="4" a="1"/>
  <c r="Y73" i="4"/>
  <c r="Z73" i="4" a="1"/>
  <c r="Z73" i="4" s="1"/>
  <c r="AA73" i="4" a="1"/>
  <c r="AA73" i="4"/>
  <c r="AB73" i="4" a="1"/>
  <c r="AB73" i="4"/>
  <c r="AC73" i="4"/>
  <c r="AD73" i="4"/>
  <c r="AE73" i="4"/>
  <c r="AF73" i="4"/>
  <c r="AG73" i="4"/>
  <c r="AH73" i="4"/>
  <c r="AI73" i="4"/>
  <c r="AJ73" i="4"/>
  <c r="AK73" i="4"/>
  <c r="AL73" i="4"/>
  <c r="AM73" i="4"/>
  <c r="AN73" i="4"/>
  <c r="AO73" i="4"/>
  <c r="AP73" i="4"/>
  <c r="AQ73" i="4"/>
  <c r="AR73" i="4"/>
  <c r="AS73" i="4"/>
  <c r="AT73" i="4"/>
  <c r="AU73" i="4"/>
  <c r="AV73" i="4"/>
  <c r="AW73" i="4"/>
  <c r="AX73" i="4"/>
  <c r="AY73" i="4"/>
  <c r="AZ73" i="4"/>
  <c r="BA73" i="4"/>
  <c r="BB73" i="4"/>
  <c r="BC73" i="4"/>
  <c r="BD73" i="4"/>
  <c r="BE73" i="4"/>
  <c r="BF73" i="4"/>
  <c r="BG73" i="4"/>
  <c r="BH73" i="4"/>
  <c r="BI73" i="4"/>
  <c r="BJ73" i="4"/>
  <c r="BK73" i="4"/>
  <c r="BL73" i="4"/>
  <c r="BM73" i="4"/>
  <c r="BN73" i="4"/>
  <c r="BO73" i="4"/>
  <c r="BP73" i="4"/>
  <c r="BQ73" i="4"/>
  <c r="BR73" i="4"/>
  <c r="BS73" i="4"/>
  <c r="BT73" i="4"/>
  <c r="BU73" i="4"/>
  <c r="BV73" i="4"/>
  <c r="BW73" i="4"/>
  <c r="BX73" i="4"/>
  <c r="BY73" i="4"/>
  <c r="BZ73" i="4"/>
  <c r="CA73" i="4"/>
  <c r="CB73" i="4"/>
  <c r="CC73" i="4"/>
  <c r="CD73" i="4"/>
  <c r="CE73" i="4"/>
  <c r="CF73" i="4"/>
  <c r="CG73" i="4"/>
  <c r="CH73" i="4"/>
  <c r="CI73" i="4"/>
  <c r="CJ73" i="4"/>
  <c r="CK73" i="4"/>
  <c r="CL73" i="4"/>
  <c r="CM73" i="4"/>
  <c r="CN73" i="4"/>
  <c r="CO73" i="4"/>
  <c r="CP73" i="4"/>
  <c r="CQ73" i="4"/>
  <c r="CR73" i="4"/>
  <c r="CS73" i="4"/>
  <c r="CT73" i="4"/>
  <c r="CU73" i="4"/>
  <c r="CV73" i="4"/>
  <c r="CW73" i="4"/>
  <c r="CX73" i="4"/>
  <c r="CY73" i="4"/>
  <c r="CZ73" i="4"/>
  <c r="DA73" i="4"/>
  <c r="DB73" i="4"/>
  <c r="DC73" i="4"/>
  <c r="DD73" i="4"/>
  <c r="DE73" i="4"/>
  <c r="DF73" i="4"/>
  <c r="DG73" i="4"/>
  <c r="DH73" i="4"/>
  <c r="DI73" i="4"/>
  <c r="DJ73" i="4"/>
  <c r="DK73" i="4"/>
  <c r="DL73" i="4"/>
  <c r="DM73" i="4"/>
  <c r="DN73" i="4"/>
  <c r="DO73" i="4"/>
  <c r="DP73" i="4"/>
  <c r="DQ73" i="4"/>
  <c r="DR73" i="4"/>
  <c r="DS73" i="4"/>
  <c r="DT73" i="4"/>
  <c r="DU73" i="4"/>
  <c r="DV73" i="4"/>
  <c r="DW73" i="4"/>
  <c r="DX73" i="4"/>
  <c r="DY73" i="4"/>
  <c r="DZ73" i="4"/>
  <c r="EA73" i="4"/>
  <c r="EB73" i="4"/>
  <c r="EC73" i="4"/>
  <c r="ED73" i="4"/>
  <c r="EE73" i="4"/>
  <c r="EF73" i="4"/>
  <c r="EG73" i="4"/>
  <c r="EH73" i="4"/>
  <c r="EI73" i="4"/>
  <c r="EJ73" i="4"/>
  <c r="EK73" i="4"/>
  <c r="EL73" i="4"/>
  <c r="EM73" i="4"/>
  <c r="EN73" i="4"/>
  <c r="EO73" i="4"/>
  <c r="EP73" i="4"/>
  <c r="EQ73" i="4"/>
  <c r="ER73" i="4"/>
  <c r="ES73" i="4"/>
  <c r="ET73" i="4"/>
  <c r="EU73" i="4"/>
  <c r="EV73" i="4"/>
  <c r="EW73" i="4"/>
  <c r="EX73" i="4"/>
  <c r="EY73" i="4"/>
  <c r="EZ73" i="4"/>
  <c r="FA73" i="4"/>
  <c r="FB73" i="4"/>
  <c r="FC73" i="4"/>
  <c r="FD73" i="4"/>
  <c r="FE73" i="4"/>
  <c r="FF73" i="4"/>
  <c r="FG73" i="4"/>
  <c r="FH73" i="4"/>
  <c r="FI73" i="4"/>
  <c r="FJ73" i="4"/>
  <c r="FK73" i="4"/>
  <c r="FL73" i="4"/>
  <c r="FM73" i="4"/>
  <c r="FN73" i="4"/>
  <c r="FO73" i="4"/>
  <c r="FP73" i="4"/>
  <c r="FQ73" i="4"/>
  <c r="FR73" i="4"/>
  <c r="FS73" i="4"/>
  <c r="FT73" i="4"/>
  <c r="FU73" i="4"/>
  <c r="FV73" i="4"/>
  <c r="FW73" i="4"/>
  <c r="FX73" i="4"/>
  <c r="FY73" i="4"/>
  <c r="FZ73" i="4"/>
  <c r="GA73" i="4"/>
  <c r="GB73" i="4"/>
  <c r="GC73" i="4"/>
  <c r="GD73" i="4"/>
  <c r="GE73" i="4"/>
  <c r="GF73" i="4"/>
  <c r="GG73" i="4"/>
  <c r="GH73" i="4"/>
  <c r="GI73" i="4"/>
  <c r="GJ73" i="4"/>
  <c r="GK73" i="4"/>
  <c r="GL73" i="4"/>
  <c r="GM73" i="4"/>
  <c r="GN73" i="4"/>
  <c r="GO73" i="4"/>
  <c r="GP73" i="4"/>
  <c r="GQ73" i="4"/>
  <c r="GR73" i="4"/>
  <c r="GS73" i="4"/>
  <c r="GT73" i="4"/>
  <c r="GU73" i="4"/>
  <c r="GV73" i="4"/>
  <c r="GW73" i="4"/>
  <c r="GX73" i="4"/>
  <c r="GY73" i="4"/>
  <c r="GZ73" i="4"/>
  <c r="HA73" i="4"/>
  <c r="HB73" i="4"/>
  <c r="HC73" i="4"/>
  <c r="HD73" i="4"/>
  <c r="HE73" i="4"/>
  <c r="HF73" i="4"/>
  <c r="HG73" i="4"/>
  <c r="HH73" i="4"/>
  <c r="HI73" i="4"/>
  <c r="HJ73" i="4"/>
  <c r="HK73" i="4"/>
  <c r="HL73" i="4"/>
  <c r="HM73" i="4"/>
  <c r="HN73" i="4"/>
  <c r="HO73" i="4"/>
  <c r="HP73" i="4"/>
  <c r="HQ73" i="4"/>
  <c r="HR73" i="4"/>
  <c r="HS73" i="4"/>
  <c r="HT73" i="4"/>
  <c r="HU73" i="4"/>
  <c r="HV73" i="4"/>
  <c r="HW73" i="4"/>
  <c r="HX73" i="4"/>
  <c r="HY73" i="4"/>
  <c r="HZ73" i="4"/>
  <c r="IA73" i="4"/>
  <c r="IB73" i="4"/>
  <c r="IC73" i="4"/>
  <c r="ID73" i="4"/>
  <c r="IE73" i="4"/>
  <c r="IF73" i="4"/>
  <c r="IG73" i="4"/>
  <c r="IH73" i="4"/>
  <c r="II73" i="4"/>
  <c r="IJ73" i="4"/>
  <c r="IK73" i="4"/>
  <c r="IL73" i="4"/>
  <c r="IM73" i="4"/>
  <c r="IN73" i="4"/>
  <c r="IO73" i="4"/>
  <c r="IP73" i="4"/>
  <c r="IQ73" i="4"/>
  <c r="IR73" i="4"/>
  <c r="IS73" i="4"/>
  <c r="IT73" i="4"/>
  <c r="IU73" i="4"/>
  <c r="IV73" i="4"/>
  <c r="IW73" i="4"/>
  <c r="IX73" i="4"/>
  <c r="IY73" i="4"/>
  <c r="IZ73" i="4"/>
  <c r="JA73" i="4"/>
  <c r="JB73" i="4"/>
  <c r="JC73" i="4"/>
  <c r="JD73" i="4"/>
  <c r="JE73" i="4"/>
  <c r="JF73" i="4"/>
  <c r="JG73" i="4"/>
  <c r="JH73" i="4"/>
  <c r="JI73" i="4"/>
  <c r="JJ73" i="4"/>
  <c r="JK73" i="4"/>
  <c r="JL73" i="4"/>
  <c r="JM73" i="4"/>
  <c r="JN73" i="4"/>
  <c r="JO73" i="4"/>
  <c r="JP73" i="4"/>
  <c r="JQ73" i="4"/>
  <c r="JR73" i="4"/>
  <c r="JS73" i="4"/>
  <c r="JT73" i="4"/>
  <c r="JU73" i="4"/>
  <c r="JV73" i="4"/>
  <c r="JW73" i="4"/>
  <c r="JX73" i="4"/>
  <c r="JY73" i="4"/>
  <c r="JZ73" i="4"/>
  <c r="KA73" i="4"/>
  <c r="KB73" i="4"/>
  <c r="KC73" i="4"/>
  <c r="KD73" i="4"/>
  <c r="KE73" i="4"/>
  <c r="KF73" i="4"/>
  <c r="KG73" i="4"/>
  <c r="KH73" i="4"/>
  <c r="KI73" i="4"/>
  <c r="KJ73" i="4"/>
  <c r="KK73" i="4"/>
  <c r="KL73" i="4"/>
  <c r="KM73" i="4"/>
  <c r="KN73" i="4"/>
  <c r="KO73" i="4"/>
  <c r="KP73" i="4"/>
  <c r="KQ73" i="4"/>
  <c r="KR73" i="4"/>
  <c r="KS73" i="4"/>
  <c r="KT73" i="4"/>
  <c r="KU73" i="4"/>
  <c r="KV73" i="4"/>
  <c r="KW73" i="4"/>
  <c r="KX73" i="4"/>
  <c r="A74" i="4"/>
  <c r="B74" i="4"/>
  <c r="C74" i="4"/>
  <c r="D74" i="4"/>
  <c r="E74" i="4"/>
  <c r="F74" i="4" a="1"/>
  <c r="F74" i="4"/>
  <c r="G74" i="4" a="1"/>
  <c r="G74" i="4" s="1"/>
  <c r="H74" i="4" a="1"/>
  <c r="H74" i="4"/>
  <c r="I74" i="4" a="1"/>
  <c r="I74" i="4"/>
  <c r="J74" i="4" a="1"/>
  <c r="J74" i="4"/>
  <c r="K74" i="4" a="1"/>
  <c r="K74" i="4" s="1"/>
  <c r="L74" i="4" a="1"/>
  <c r="L74" i="4"/>
  <c r="M74" i="4" a="1"/>
  <c r="M74" i="4"/>
  <c r="N74" i="4" a="1"/>
  <c r="N74" i="4"/>
  <c r="O74" i="4" a="1"/>
  <c r="O74" i="4" s="1"/>
  <c r="P74" i="4" a="1"/>
  <c r="P74" i="4"/>
  <c r="Q74" i="4" a="1"/>
  <c r="Q74" i="4"/>
  <c r="R74" i="4" a="1"/>
  <c r="R74" i="4"/>
  <c r="S74" i="4" a="1"/>
  <c r="S74" i="4" s="1"/>
  <c r="T74" i="4" a="1"/>
  <c r="T74" i="4"/>
  <c r="U74" i="4" a="1"/>
  <c r="U74" i="4"/>
  <c r="V74" i="4" a="1"/>
  <c r="V74" i="4"/>
  <c r="W74" i="4" a="1"/>
  <c r="W74" i="4" s="1"/>
  <c r="X74" i="4" a="1"/>
  <c r="X74" i="4"/>
  <c r="Y74" i="4" a="1"/>
  <c r="Y74" i="4"/>
  <c r="Z74" i="4" a="1"/>
  <c r="Z74" i="4"/>
  <c r="AA74" i="4" a="1"/>
  <c r="AA74" i="4" s="1"/>
  <c r="AB74" i="4" a="1"/>
  <c r="AB74" i="4"/>
  <c r="AC74" i="4"/>
  <c r="AD74" i="4"/>
  <c r="AE74" i="4"/>
  <c r="AF74" i="4"/>
  <c r="AG74" i="4"/>
  <c r="AH74" i="4"/>
  <c r="AI74" i="4"/>
  <c r="AJ74" i="4"/>
  <c r="AK74" i="4"/>
  <c r="AL74" i="4"/>
  <c r="AM74" i="4"/>
  <c r="AN74" i="4"/>
  <c r="AO74" i="4"/>
  <c r="AP74" i="4"/>
  <c r="AQ74" i="4"/>
  <c r="AR74" i="4"/>
  <c r="AS74" i="4"/>
  <c r="AT74" i="4"/>
  <c r="AU74" i="4"/>
  <c r="AV74" i="4"/>
  <c r="AW74" i="4"/>
  <c r="AX74" i="4"/>
  <c r="AY74" i="4"/>
  <c r="AZ74" i="4"/>
  <c r="BA74" i="4"/>
  <c r="BB74" i="4"/>
  <c r="BC74" i="4"/>
  <c r="BD74" i="4"/>
  <c r="BE74" i="4"/>
  <c r="BF74" i="4"/>
  <c r="BG74" i="4"/>
  <c r="BH74" i="4"/>
  <c r="BI74" i="4"/>
  <c r="BJ74" i="4"/>
  <c r="BK74" i="4"/>
  <c r="BL74" i="4"/>
  <c r="BM74" i="4"/>
  <c r="BN74" i="4"/>
  <c r="BO74" i="4"/>
  <c r="BP74" i="4"/>
  <c r="BQ74" i="4"/>
  <c r="BR74" i="4"/>
  <c r="BS74" i="4"/>
  <c r="BT74" i="4"/>
  <c r="BU74" i="4"/>
  <c r="BV74" i="4"/>
  <c r="BW74" i="4"/>
  <c r="BX74" i="4"/>
  <c r="BY74" i="4"/>
  <c r="BZ74" i="4"/>
  <c r="CA74" i="4"/>
  <c r="CB74" i="4"/>
  <c r="CC74" i="4"/>
  <c r="CD74" i="4"/>
  <c r="CE74" i="4"/>
  <c r="CF74" i="4"/>
  <c r="CG74" i="4"/>
  <c r="CH74" i="4"/>
  <c r="CI74" i="4"/>
  <c r="CJ74" i="4"/>
  <c r="CK74" i="4"/>
  <c r="CL74" i="4"/>
  <c r="CM74" i="4"/>
  <c r="CN74" i="4"/>
  <c r="CO74" i="4"/>
  <c r="CP74" i="4"/>
  <c r="CQ74" i="4"/>
  <c r="CR74" i="4"/>
  <c r="CS74" i="4"/>
  <c r="CT74" i="4"/>
  <c r="CU74" i="4"/>
  <c r="CV74" i="4"/>
  <c r="CW74" i="4"/>
  <c r="CX74" i="4"/>
  <c r="CY74" i="4"/>
  <c r="CZ74" i="4"/>
  <c r="DA74" i="4"/>
  <c r="DB74" i="4"/>
  <c r="DC74" i="4"/>
  <c r="DD74" i="4"/>
  <c r="DE74" i="4"/>
  <c r="DF74" i="4"/>
  <c r="DG74" i="4"/>
  <c r="DH74" i="4"/>
  <c r="DI74" i="4"/>
  <c r="DJ74" i="4"/>
  <c r="DK74" i="4"/>
  <c r="DL74" i="4"/>
  <c r="DM74" i="4"/>
  <c r="DN74" i="4"/>
  <c r="DO74" i="4"/>
  <c r="DP74" i="4"/>
  <c r="DQ74" i="4"/>
  <c r="DR74" i="4"/>
  <c r="DS74" i="4"/>
  <c r="DT74" i="4"/>
  <c r="DU74" i="4"/>
  <c r="DV74" i="4"/>
  <c r="DW74" i="4"/>
  <c r="DX74" i="4"/>
  <c r="DY74" i="4"/>
  <c r="DZ74" i="4"/>
  <c r="EA74" i="4"/>
  <c r="EB74" i="4"/>
  <c r="EC74" i="4"/>
  <c r="ED74" i="4"/>
  <c r="EE74" i="4"/>
  <c r="EF74" i="4"/>
  <c r="EG74" i="4"/>
  <c r="EH74" i="4"/>
  <c r="EI74" i="4"/>
  <c r="EJ74" i="4"/>
  <c r="EK74" i="4"/>
  <c r="EL74" i="4"/>
  <c r="EM74" i="4"/>
  <c r="EN74" i="4"/>
  <c r="EO74" i="4"/>
  <c r="EP74" i="4"/>
  <c r="EQ74" i="4"/>
  <c r="ER74" i="4"/>
  <c r="ES74" i="4"/>
  <c r="ET74" i="4"/>
  <c r="EU74" i="4"/>
  <c r="EV74" i="4"/>
  <c r="EW74" i="4"/>
  <c r="EX74" i="4"/>
  <c r="EY74" i="4"/>
  <c r="EZ74" i="4"/>
  <c r="FA74" i="4"/>
  <c r="FB74" i="4"/>
  <c r="FC74" i="4"/>
  <c r="FD74" i="4"/>
  <c r="FE74" i="4"/>
  <c r="FF74" i="4"/>
  <c r="FG74" i="4"/>
  <c r="FH74" i="4"/>
  <c r="FI74" i="4"/>
  <c r="FJ74" i="4"/>
  <c r="FK74" i="4"/>
  <c r="FL74" i="4"/>
  <c r="FM74" i="4"/>
  <c r="FN74" i="4"/>
  <c r="FO74" i="4"/>
  <c r="FP74" i="4"/>
  <c r="FQ74" i="4"/>
  <c r="FR74" i="4"/>
  <c r="FS74" i="4"/>
  <c r="FT74" i="4"/>
  <c r="FU74" i="4"/>
  <c r="FV74" i="4"/>
  <c r="FW74" i="4"/>
  <c r="FX74" i="4"/>
  <c r="FY74" i="4"/>
  <c r="FZ74" i="4"/>
  <c r="GA74" i="4"/>
  <c r="GB74" i="4"/>
  <c r="GC74" i="4"/>
  <c r="GD74" i="4"/>
  <c r="GE74" i="4"/>
  <c r="GF74" i="4"/>
  <c r="GG74" i="4"/>
  <c r="GH74" i="4"/>
  <c r="GI74" i="4"/>
  <c r="GJ74" i="4"/>
  <c r="GK74" i="4"/>
  <c r="GL74" i="4"/>
  <c r="GM74" i="4"/>
  <c r="GN74" i="4"/>
  <c r="GO74" i="4"/>
  <c r="GP74" i="4"/>
  <c r="GQ74" i="4"/>
  <c r="GR74" i="4"/>
  <c r="GS74" i="4"/>
  <c r="GT74" i="4"/>
  <c r="GU74" i="4"/>
  <c r="GV74" i="4"/>
  <c r="GW74" i="4"/>
  <c r="GX74" i="4"/>
  <c r="GY74" i="4"/>
  <c r="GZ74" i="4"/>
  <c r="HA74" i="4"/>
  <c r="HB74" i="4"/>
  <c r="HC74" i="4"/>
  <c r="HD74" i="4"/>
  <c r="HE74" i="4"/>
  <c r="HF74" i="4"/>
  <c r="HG74" i="4"/>
  <c r="HH74" i="4"/>
  <c r="HI74" i="4"/>
  <c r="HJ74" i="4"/>
  <c r="HK74" i="4"/>
  <c r="HL74" i="4"/>
  <c r="HM74" i="4"/>
  <c r="HN74" i="4"/>
  <c r="HO74" i="4"/>
  <c r="HP74" i="4"/>
  <c r="HQ74" i="4"/>
  <c r="HR74" i="4"/>
  <c r="HS74" i="4"/>
  <c r="HT74" i="4"/>
  <c r="HU74" i="4"/>
  <c r="HV74" i="4"/>
  <c r="HW74" i="4"/>
  <c r="HX74" i="4"/>
  <c r="HY74" i="4"/>
  <c r="HZ74" i="4"/>
  <c r="IA74" i="4"/>
  <c r="IB74" i="4"/>
  <c r="IC74" i="4"/>
  <c r="ID74" i="4"/>
  <c r="IE74" i="4"/>
  <c r="IF74" i="4"/>
  <c r="IG74" i="4"/>
  <c r="IH74" i="4"/>
  <c r="II74" i="4"/>
  <c r="IJ74" i="4"/>
  <c r="IK74" i="4"/>
  <c r="IL74" i="4"/>
  <c r="IM74" i="4"/>
  <c r="IN74" i="4"/>
  <c r="IO74" i="4"/>
  <c r="IP74" i="4"/>
  <c r="IQ74" i="4"/>
  <c r="IR74" i="4"/>
  <c r="IS74" i="4"/>
  <c r="IT74" i="4"/>
  <c r="IU74" i="4"/>
  <c r="IV74" i="4"/>
  <c r="IW74" i="4"/>
  <c r="IX74" i="4"/>
  <c r="IY74" i="4"/>
  <c r="IZ74" i="4"/>
  <c r="JA74" i="4"/>
  <c r="JB74" i="4"/>
  <c r="JC74" i="4"/>
  <c r="JD74" i="4"/>
  <c r="JE74" i="4"/>
  <c r="JF74" i="4"/>
  <c r="JG74" i="4"/>
  <c r="JH74" i="4"/>
  <c r="JI74" i="4"/>
  <c r="JJ74" i="4"/>
  <c r="JK74" i="4"/>
  <c r="JL74" i="4"/>
  <c r="JM74" i="4"/>
  <c r="JN74" i="4"/>
  <c r="JO74" i="4"/>
  <c r="JP74" i="4"/>
  <c r="JQ74" i="4"/>
  <c r="JR74" i="4"/>
  <c r="JS74" i="4"/>
  <c r="JT74" i="4"/>
  <c r="JU74" i="4"/>
  <c r="JV74" i="4"/>
  <c r="JW74" i="4"/>
  <c r="JX74" i="4"/>
  <c r="JY74" i="4"/>
  <c r="JZ74" i="4"/>
  <c r="KA74" i="4"/>
  <c r="KB74" i="4"/>
  <c r="KC74" i="4"/>
  <c r="KD74" i="4"/>
  <c r="KE74" i="4"/>
  <c r="KF74" i="4"/>
  <c r="KG74" i="4"/>
  <c r="KH74" i="4"/>
  <c r="KI74" i="4"/>
  <c r="KJ74" i="4"/>
  <c r="KK74" i="4"/>
  <c r="KL74" i="4"/>
  <c r="KM74" i="4"/>
  <c r="KN74" i="4"/>
  <c r="KO74" i="4"/>
  <c r="KP74" i="4"/>
  <c r="KQ74" i="4"/>
  <c r="KR74" i="4"/>
  <c r="KS74" i="4"/>
  <c r="KT74" i="4"/>
  <c r="KU74" i="4"/>
  <c r="KV74" i="4"/>
  <c r="KW74" i="4"/>
  <c r="KX74" i="4"/>
  <c r="A75" i="4"/>
  <c r="B75" i="4"/>
  <c r="C75" i="4"/>
  <c r="D75" i="4"/>
  <c r="E75" i="4"/>
  <c r="F75" i="4" a="1"/>
  <c r="F75" i="4"/>
  <c r="G75" i="4" a="1"/>
  <c r="G75" i="4"/>
  <c r="H75" i="4" a="1"/>
  <c r="H75" i="4"/>
  <c r="I75" i="4" a="1"/>
  <c r="I75" i="4" s="1"/>
  <c r="J75" i="4" a="1"/>
  <c r="J75" i="4"/>
  <c r="K75" i="4" a="1"/>
  <c r="K75" i="4"/>
  <c r="L75" i="4" a="1"/>
  <c r="L75" i="4"/>
  <c r="M75" i="4" a="1"/>
  <c r="M75" i="4" s="1"/>
  <c r="N75" i="4" a="1"/>
  <c r="N75" i="4"/>
  <c r="O75" i="4" a="1"/>
  <c r="O75" i="4"/>
  <c r="P75" i="4" a="1"/>
  <c r="P75" i="4"/>
  <c r="Q75" i="4" a="1"/>
  <c r="Q75" i="4" s="1"/>
  <c r="R75" i="4" a="1"/>
  <c r="R75" i="4"/>
  <c r="S75" i="4" a="1"/>
  <c r="S75" i="4"/>
  <c r="T75" i="4" a="1"/>
  <c r="T75" i="4"/>
  <c r="U75" i="4" a="1"/>
  <c r="U75" i="4" s="1"/>
  <c r="V75" i="4" a="1"/>
  <c r="V75" i="4"/>
  <c r="W75" i="4" a="1"/>
  <c r="W75" i="4"/>
  <c r="X75" i="4" a="1"/>
  <c r="X75" i="4"/>
  <c r="Y75" i="4" a="1"/>
  <c r="Y75" i="4" s="1"/>
  <c r="Z75" i="4" a="1"/>
  <c r="Z75" i="4"/>
  <c r="AA75" i="4" a="1"/>
  <c r="AA75" i="4"/>
  <c r="AB75" i="4" a="1"/>
  <c r="AB75" i="4"/>
  <c r="AC75" i="4"/>
  <c r="AD75" i="4"/>
  <c r="AE75" i="4"/>
  <c r="AF75" i="4"/>
  <c r="AG75" i="4"/>
  <c r="AH75" i="4"/>
  <c r="AI75" i="4"/>
  <c r="AJ75" i="4"/>
  <c r="AK75" i="4"/>
  <c r="AL75" i="4"/>
  <c r="AM75" i="4"/>
  <c r="AN75" i="4"/>
  <c r="AO75" i="4"/>
  <c r="AP75" i="4"/>
  <c r="AQ75" i="4"/>
  <c r="AR75" i="4"/>
  <c r="AS75" i="4"/>
  <c r="AT75" i="4"/>
  <c r="AU75" i="4"/>
  <c r="AV75" i="4"/>
  <c r="AW75" i="4"/>
  <c r="AX75" i="4"/>
  <c r="AY75" i="4"/>
  <c r="AZ75" i="4"/>
  <c r="BA75" i="4"/>
  <c r="BB75" i="4"/>
  <c r="BC75" i="4"/>
  <c r="BD75" i="4"/>
  <c r="BE75" i="4"/>
  <c r="BF75" i="4"/>
  <c r="BG75" i="4"/>
  <c r="BH75" i="4"/>
  <c r="BI75" i="4"/>
  <c r="BJ75" i="4"/>
  <c r="BK75" i="4"/>
  <c r="BL75" i="4"/>
  <c r="BM75" i="4"/>
  <c r="BN75" i="4"/>
  <c r="BO75" i="4"/>
  <c r="BP75" i="4"/>
  <c r="BQ75" i="4"/>
  <c r="BR75" i="4"/>
  <c r="BS75" i="4"/>
  <c r="BT75" i="4"/>
  <c r="BU75" i="4"/>
  <c r="BV75" i="4"/>
  <c r="BW75" i="4"/>
  <c r="BX75" i="4"/>
  <c r="BY75" i="4"/>
  <c r="BZ75" i="4"/>
  <c r="CA75" i="4"/>
  <c r="CB75" i="4"/>
  <c r="CC75" i="4"/>
  <c r="CD75" i="4"/>
  <c r="CE75" i="4"/>
  <c r="CF75" i="4"/>
  <c r="CG75" i="4"/>
  <c r="CH75" i="4"/>
  <c r="CI75" i="4"/>
  <c r="CJ75" i="4"/>
  <c r="CK75" i="4"/>
  <c r="CL75" i="4"/>
  <c r="CM75" i="4"/>
  <c r="CN75" i="4"/>
  <c r="CO75" i="4"/>
  <c r="CP75" i="4"/>
  <c r="CQ75" i="4"/>
  <c r="CR75" i="4"/>
  <c r="CS75" i="4"/>
  <c r="CT75" i="4"/>
  <c r="CU75" i="4"/>
  <c r="CV75" i="4"/>
  <c r="CW75" i="4"/>
  <c r="CX75" i="4"/>
  <c r="CY75" i="4"/>
  <c r="CZ75" i="4"/>
  <c r="DA75" i="4"/>
  <c r="DB75" i="4"/>
  <c r="DC75" i="4"/>
  <c r="DD75" i="4"/>
  <c r="DE75" i="4"/>
  <c r="DF75" i="4"/>
  <c r="DG75" i="4"/>
  <c r="DH75" i="4"/>
  <c r="DI75" i="4"/>
  <c r="DJ75" i="4"/>
  <c r="DK75" i="4"/>
  <c r="DL75" i="4"/>
  <c r="DM75" i="4"/>
  <c r="DN75" i="4"/>
  <c r="DO75" i="4"/>
  <c r="DP75" i="4"/>
  <c r="DQ75" i="4"/>
  <c r="DR75" i="4"/>
  <c r="DS75" i="4"/>
  <c r="DT75" i="4"/>
  <c r="DU75" i="4"/>
  <c r="DV75" i="4"/>
  <c r="DW75" i="4"/>
  <c r="DX75" i="4"/>
  <c r="DY75" i="4"/>
  <c r="DZ75" i="4"/>
  <c r="EA75" i="4"/>
  <c r="EB75" i="4"/>
  <c r="EC75" i="4"/>
  <c r="ED75" i="4"/>
  <c r="EE75" i="4"/>
  <c r="EF75" i="4"/>
  <c r="EG75" i="4"/>
  <c r="EH75" i="4"/>
  <c r="EI75" i="4"/>
  <c r="EJ75" i="4"/>
  <c r="EK75" i="4"/>
  <c r="EL75" i="4"/>
  <c r="EM75" i="4"/>
  <c r="EN75" i="4"/>
  <c r="EO75" i="4"/>
  <c r="EP75" i="4"/>
  <c r="EQ75" i="4"/>
  <c r="ER75" i="4"/>
  <c r="ES75" i="4"/>
  <c r="ET75" i="4"/>
  <c r="EU75" i="4"/>
  <c r="EV75" i="4"/>
  <c r="EW75" i="4"/>
  <c r="EX75" i="4"/>
  <c r="EY75" i="4"/>
  <c r="EZ75" i="4"/>
  <c r="FA75" i="4"/>
  <c r="FB75" i="4"/>
  <c r="FC75" i="4"/>
  <c r="FD75" i="4"/>
  <c r="FE75" i="4"/>
  <c r="FF75" i="4"/>
  <c r="FG75" i="4"/>
  <c r="FH75" i="4"/>
  <c r="FI75" i="4"/>
  <c r="FJ75" i="4"/>
  <c r="FK75" i="4"/>
  <c r="FL75" i="4"/>
  <c r="FM75" i="4"/>
  <c r="FN75" i="4"/>
  <c r="FO75" i="4"/>
  <c r="FP75" i="4"/>
  <c r="FQ75" i="4"/>
  <c r="FR75" i="4"/>
  <c r="FS75" i="4"/>
  <c r="FT75" i="4"/>
  <c r="FU75" i="4"/>
  <c r="FV75" i="4"/>
  <c r="FW75" i="4"/>
  <c r="FX75" i="4"/>
  <c r="FY75" i="4"/>
  <c r="FZ75" i="4"/>
  <c r="GA75" i="4"/>
  <c r="GB75" i="4"/>
  <c r="GC75" i="4"/>
  <c r="GD75" i="4"/>
  <c r="GE75" i="4"/>
  <c r="GF75" i="4"/>
  <c r="GG75" i="4"/>
  <c r="GH75" i="4"/>
  <c r="GI75" i="4"/>
  <c r="GJ75" i="4"/>
  <c r="GK75" i="4"/>
  <c r="GL75" i="4"/>
  <c r="GM75" i="4"/>
  <c r="GN75" i="4"/>
  <c r="GO75" i="4"/>
  <c r="GP75" i="4"/>
  <c r="GQ75" i="4"/>
  <c r="GR75" i="4"/>
  <c r="GS75" i="4"/>
  <c r="GT75" i="4"/>
  <c r="GU75" i="4"/>
  <c r="GV75" i="4"/>
  <c r="GW75" i="4"/>
  <c r="GX75" i="4"/>
  <c r="GY75" i="4"/>
  <c r="GZ75" i="4"/>
  <c r="HA75" i="4"/>
  <c r="HB75" i="4"/>
  <c r="HC75" i="4"/>
  <c r="HD75" i="4"/>
  <c r="HE75" i="4"/>
  <c r="HF75" i="4"/>
  <c r="HG75" i="4"/>
  <c r="HH75" i="4"/>
  <c r="HI75" i="4"/>
  <c r="HJ75" i="4"/>
  <c r="HK75" i="4"/>
  <c r="HL75" i="4"/>
  <c r="HM75" i="4"/>
  <c r="HN75" i="4"/>
  <c r="HO75" i="4"/>
  <c r="HP75" i="4"/>
  <c r="HQ75" i="4"/>
  <c r="HR75" i="4"/>
  <c r="HS75" i="4"/>
  <c r="HT75" i="4"/>
  <c r="HU75" i="4"/>
  <c r="HV75" i="4"/>
  <c r="HW75" i="4"/>
  <c r="HX75" i="4"/>
  <c r="HY75" i="4"/>
  <c r="HZ75" i="4"/>
  <c r="IA75" i="4"/>
  <c r="IB75" i="4"/>
  <c r="IC75" i="4"/>
  <c r="ID75" i="4"/>
  <c r="IE75" i="4"/>
  <c r="IF75" i="4"/>
  <c r="IG75" i="4"/>
  <c r="IH75" i="4"/>
  <c r="II75" i="4"/>
  <c r="IJ75" i="4"/>
  <c r="IK75" i="4"/>
  <c r="IL75" i="4"/>
  <c r="IM75" i="4"/>
  <c r="IN75" i="4"/>
  <c r="IO75" i="4"/>
  <c r="IP75" i="4"/>
  <c r="IQ75" i="4"/>
  <c r="IR75" i="4"/>
  <c r="IS75" i="4"/>
  <c r="IT75" i="4"/>
  <c r="IU75" i="4"/>
  <c r="IV75" i="4"/>
  <c r="IW75" i="4"/>
  <c r="IX75" i="4"/>
  <c r="IY75" i="4"/>
  <c r="IZ75" i="4"/>
  <c r="JA75" i="4"/>
  <c r="JB75" i="4"/>
  <c r="JC75" i="4"/>
  <c r="JD75" i="4"/>
  <c r="JE75" i="4"/>
  <c r="JF75" i="4"/>
  <c r="JG75" i="4"/>
  <c r="JH75" i="4"/>
  <c r="JI75" i="4"/>
  <c r="JJ75" i="4"/>
  <c r="JK75" i="4"/>
  <c r="JL75" i="4"/>
  <c r="JM75" i="4"/>
  <c r="JN75" i="4"/>
  <c r="JO75" i="4"/>
  <c r="JP75" i="4"/>
  <c r="JQ75" i="4"/>
  <c r="JR75" i="4"/>
  <c r="JS75" i="4"/>
  <c r="JT75" i="4"/>
  <c r="JU75" i="4"/>
  <c r="JV75" i="4"/>
  <c r="JW75" i="4"/>
  <c r="JX75" i="4"/>
  <c r="JY75" i="4"/>
  <c r="JZ75" i="4"/>
  <c r="KA75" i="4"/>
  <c r="KB75" i="4"/>
  <c r="KC75" i="4"/>
  <c r="KD75" i="4"/>
  <c r="KE75" i="4"/>
  <c r="KF75" i="4"/>
  <c r="KG75" i="4"/>
  <c r="KH75" i="4"/>
  <c r="KI75" i="4"/>
  <c r="KJ75" i="4"/>
  <c r="KK75" i="4"/>
  <c r="KL75" i="4"/>
  <c r="KM75" i="4"/>
  <c r="KN75" i="4"/>
  <c r="KO75" i="4"/>
  <c r="KP75" i="4"/>
  <c r="KQ75" i="4"/>
  <c r="KR75" i="4"/>
  <c r="KS75" i="4"/>
  <c r="KT75" i="4"/>
  <c r="KU75" i="4"/>
  <c r="KV75" i="4"/>
  <c r="KW75" i="4"/>
  <c r="KX75" i="4"/>
  <c r="A76" i="4"/>
  <c r="B76" i="4"/>
  <c r="C76" i="4"/>
  <c r="D76" i="4"/>
  <c r="E76" i="4"/>
  <c r="F76" i="4" a="1"/>
  <c r="F76" i="4" s="1"/>
  <c r="G76" i="4" a="1"/>
  <c r="G76" i="4"/>
  <c r="H76" i="4" a="1"/>
  <c r="H76" i="4"/>
  <c r="I76" i="4" a="1"/>
  <c r="I76" i="4"/>
  <c r="J76" i="4" a="1"/>
  <c r="J76" i="4" s="1"/>
  <c r="K76" i="4" a="1"/>
  <c r="K76" i="4"/>
  <c r="L76" i="4" a="1"/>
  <c r="L76" i="4"/>
  <c r="M76" i="4" a="1"/>
  <c r="M76" i="4" s="1"/>
  <c r="N76" i="4" a="1"/>
  <c r="N76" i="4" s="1"/>
  <c r="O76" i="4" a="1"/>
  <c r="O76" i="4"/>
  <c r="P76" i="4" a="1"/>
  <c r="P76" i="4"/>
  <c r="Q76" i="4" a="1"/>
  <c r="Q76" i="4" s="1"/>
  <c r="R76" i="4" a="1"/>
  <c r="R76" i="4" s="1"/>
  <c r="S76" i="4" a="1"/>
  <c r="S76" i="4"/>
  <c r="T76" i="4" a="1"/>
  <c r="T76" i="4"/>
  <c r="U76" i="4" a="1"/>
  <c r="U76" i="4" s="1"/>
  <c r="V76" i="4" a="1"/>
  <c r="V76" i="4" s="1"/>
  <c r="W76" i="4" a="1"/>
  <c r="W76" i="4"/>
  <c r="X76" i="4" a="1"/>
  <c r="X76" i="4"/>
  <c r="Y76" i="4" a="1"/>
  <c r="Y76" i="4" s="1"/>
  <c r="Z76" i="4" a="1"/>
  <c r="Z76" i="4" s="1"/>
  <c r="AA76" i="4" a="1"/>
  <c r="AA76" i="4"/>
  <c r="AB76" i="4" a="1"/>
  <c r="AB76" i="4"/>
  <c r="AC76" i="4"/>
  <c r="AD76" i="4"/>
  <c r="AE76" i="4"/>
  <c r="AF76" i="4"/>
  <c r="AG76" i="4"/>
  <c r="AH76" i="4"/>
  <c r="AI76" i="4"/>
  <c r="AJ76" i="4"/>
  <c r="AK76" i="4"/>
  <c r="AL76" i="4"/>
  <c r="AM76" i="4"/>
  <c r="AN76" i="4"/>
  <c r="AO76" i="4"/>
  <c r="AP76" i="4"/>
  <c r="AQ76" i="4"/>
  <c r="AR76" i="4"/>
  <c r="AS76" i="4"/>
  <c r="AT76" i="4"/>
  <c r="AU76" i="4"/>
  <c r="AV76" i="4"/>
  <c r="AW76" i="4"/>
  <c r="AX76" i="4"/>
  <c r="AY76" i="4"/>
  <c r="AZ76" i="4"/>
  <c r="BA76" i="4"/>
  <c r="BB76" i="4"/>
  <c r="BC76" i="4"/>
  <c r="BD76" i="4"/>
  <c r="BE76" i="4"/>
  <c r="BF76" i="4"/>
  <c r="BG76" i="4"/>
  <c r="BH76" i="4"/>
  <c r="BI76" i="4"/>
  <c r="BJ76" i="4"/>
  <c r="BK76" i="4"/>
  <c r="BL76" i="4"/>
  <c r="BM76" i="4"/>
  <c r="BN76" i="4"/>
  <c r="BO76" i="4"/>
  <c r="BP76" i="4"/>
  <c r="BQ76" i="4"/>
  <c r="BR76" i="4"/>
  <c r="BS76" i="4"/>
  <c r="BT76" i="4"/>
  <c r="BU76" i="4"/>
  <c r="BV76" i="4"/>
  <c r="BW76" i="4"/>
  <c r="BX76" i="4"/>
  <c r="BY76" i="4"/>
  <c r="BZ76" i="4"/>
  <c r="CA76" i="4"/>
  <c r="CB76" i="4"/>
  <c r="CC76" i="4"/>
  <c r="CD76" i="4"/>
  <c r="CE76" i="4"/>
  <c r="CF76" i="4"/>
  <c r="CG76" i="4"/>
  <c r="CH76" i="4"/>
  <c r="CI76" i="4"/>
  <c r="CJ76" i="4"/>
  <c r="CK76" i="4"/>
  <c r="CL76" i="4"/>
  <c r="CM76" i="4"/>
  <c r="CN76" i="4"/>
  <c r="CO76" i="4"/>
  <c r="CP76" i="4"/>
  <c r="CQ76" i="4"/>
  <c r="CR76" i="4"/>
  <c r="CS76" i="4"/>
  <c r="CT76" i="4"/>
  <c r="CU76" i="4"/>
  <c r="CV76" i="4"/>
  <c r="CW76" i="4"/>
  <c r="CX76" i="4"/>
  <c r="CY76" i="4"/>
  <c r="CZ76" i="4"/>
  <c r="DA76" i="4"/>
  <c r="DB76" i="4"/>
  <c r="DC76" i="4"/>
  <c r="DD76" i="4"/>
  <c r="DE76" i="4"/>
  <c r="DF76" i="4"/>
  <c r="DG76" i="4"/>
  <c r="DH76" i="4"/>
  <c r="DI76" i="4"/>
  <c r="DJ76" i="4"/>
  <c r="DK76" i="4"/>
  <c r="DL76" i="4"/>
  <c r="DM76" i="4"/>
  <c r="DN76" i="4"/>
  <c r="DO76" i="4"/>
  <c r="DP76" i="4"/>
  <c r="DQ76" i="4"/>
  <c r="DR76" i="4"/>
  <c r="DS76" i="4"/>
  <c r="DT76" i="4"/>
  <c r="DU76" i="4"/>
  <c r="DV76" i="4"/>
  <c r="DW76" i="4"/>
  <c r="DX76" i="4"/>
  <c r="DY76" i="4"/>
  <c r="DZ76" i="4"/>
  <c r="EA76" i="4"/>
  <c r="EB76" i="4"/>
  <c r="EC76" i="4"/>
  <c r="ED76" i="4"/>
  <c r="EE76" i="4"/>
  <c r="EF76" i="4"/>
  <c r="EG76" i="4"/>
  <c r="EH76" i="4"/>
  <c r="EI76" i="4"/>
  <c r="EJ76" i="4"/>
  <c r="EK76" i="4"/>
  <c r="EL76" i="4"/>
  <c r="EM76" i="4"/>
  <c r="EN76" i="4"/>
  <c r="EO76" i="4"/>
  <c r="EP76" i="4"/>
  <c r="EQ76" i="4"/>
  <c r="ER76" i="4"/>
  <c r="ES76" i="4"/>
  <c r="ET76" i="4"/>
  <c r="EU76" i="4"/>
  <c r="EV76" i="4"/>
  <c r="EW76" i="4"/>
  <c r="EX76" i="4"/>
  <c r="EY76" i="4"/>
  <c r="EZ76" i="4"/>
  <c r="FA76" i="4"/>
  <c r="FB76" i="4"/>
  <c r="FC76" i="4"/>
  <c r="FD76" i="4"/>
  <c r="FE76" i="4"/>
  <c r="FF76" i="4"/>
  <c r="FG76" i="4"/>
  <c r="FH76" i="4"/>
  <c r="FI76" i="4"/>
  <c r="FJ76" i="4"/>
  <c r="FK76" i="4"/>
  <c r="FL76" i="4"/>
  <c r="FM76" i="4"/>
  <c r="FN76" i="4"/>
  <c r="FO76" i="4"/>
  <c r="FP76" i="4"/>
  <c r="FQ76" i="4"/>
  <c r="FR76" i="4"/>
  <c r="FS76" i="4"/>
  <c r="FT76" i="4"/>
  <c r="FU76" i="4"/>
  <c r="FV76" i="4"/>
  <c r="FW76" i="4"/>
  <c r="FX76" i="4"/>
  <c r="FY76" i="4"/>
  <c r="FZ76" i="4"/>
  <c r="GA76" i="4"/>
  <c r="GB76" i="4"/>
  <c r="GC76" i="4"/>
  <c r="GD76" i="4"/>
  <c r="GE76" i="4"/>
  <c r="GF76" i="4"/>
  <c r="GG76" i="4"/>
  <c r="GH76" i="4"/>
  <c r="GI76" i="4"/>
  <c r="GJ76" i="4"/>
  <c r="GK76" i="4"/>
  <c r="GL76" i="4"/>
  <c r="GM76" i="4"/>
  <c r="GN76" i="4"/>
  <c r="GO76" i="4"/>
  <c r="GP76" i="4"/>
  <c r="GQ76" i="4"/>
  <c r="GR76" i="4"/>
  <c r="GS76" i="4"/>
  <c r="GT76" i="4"/>
  <c r="GU76" i="4"/>
  <c r="GV76" i="4"/>
  <c r="GW76" i="4"/>
  <c r="GX76" i="4"/>
  <c r="GY76" i="4"/>
  <c r="GZ76" i="4"/>
  <c r="HA76" i="4"/>
  <c r="HB76" i="4"/>
  <c r="HC76" i="4"/>
  <c r="HD76" i="4"/>
  <c r="HE76" i="4"/>
  <c r="HF76" i="4"/>
  <c r="HG76" i="4"/>
  <c r="HH76" i="4"/>
  <c r="HI76" i="4"/>
  <c r="HJ76" i="4"/>
  <c r="HK76" i="4"/>
  <c r="HL76" i="4"/>
  <c r="HM76" i="4"/>
  <c r="HN76" i="4"/>
  <c r="HO76" i="4"/>
  <c r="HP76" i="4"/>
  <c r="HQ76" i="4"/>
  <c r="HR76" i="4"/>
  <c r="HS76" i="4"/>
  <c r="HT76" i="4"/>
  <c r="HU76" i="4"/>
  <c r="HV76" i="4"/>
  <c r="HW76" i="4"/>
  <c r="HX76" i="4"/>
  <c r="HY76" i="4"/>
  <c r="HZ76" i="4"/>
  <c r="IA76" i="4"/>
  <c r="IB76" i="4"/>
  <c r="IC76" i="4"/>
  <c r="ID76" i="4"/>
  <c r="IE76" i="4"/>
  <c r="IF76" i="4"/>
  <c r="IG76" i="4"/>
  <c r="IH76" i="4"/>
  <c r="II76" i="4"/>
  <c r="IJ76" i="4"/>
  <c r="IK76" i="4"/>
  <c r="IL76" i="4"/>
  <c r="IM76" i="4"/>
  <c r="IN76" i="4"/>
  <c r="IO76" i="4"/>
  <c r="IP76" i="4"/>
  <c r="IQ76" i="4"/>
  <c r="IR76" i="4"/>
  <c r="IS76" i="4"/>
  <c r="IT76" i="4"/>
  <c r="IU76" i="4"/>
  <c r="IV76" i="4"/>
  <c r="IW76" i="4"/>
  <c r="IX76" i="4"/>
  <c r="IY76" i="4"/>
  <c r="IZ76" i="4"/>
  <c r="JA76" i="4"/>
  <c r="JB76" i="4"/>
  <c r="JC76" i="4"/>
  <c r="JD76" i="4"/>
  <c r="JE76" i="4"/>
  <c r="JF76" i="4"/>
  <c r="JG76" i="4"/>
  <c r="JH76" i="4"/>
  <c r="JI76" i="4"/>
  <c r="JJ76" i="4"/>
  <c r="JK76" i="4"/>
  <c r="JL76" i="4"/>
  <c r="JM76" i="4"/>
  <c r="JN76" i="4"/>
  <c r="JO76" i="4"/>
  <c r="JP76" i="4"/>
  <c r="JQ76" i="4"/>
  <c r="JR76" i="4"/>
  <c r="JS76" i="4"/>
  <c r="JT76" i="4"/>
  <c r="JU76" i="4"/>
  <c r="JV76" i="4"/>
  <c r="JW76" i="4"/>
  <c r="JX76" i="4"/>
  <c r="JY76" i="4"/>
  <c r="JZ76" i="4"/>
  <c r="KA76" i="4"/>
  <c r="KB76" i="4"/>
  <c r="KC76" i="4"/>
  <c r="KD76" i="4"/>
  <c r="KE76" i="4"/>
  <c r="KF76" i="4"/>
  <c r="KG76" i="4"/>
  <c r="KH76" i="4"/>
  <c r="KI76" i="4"/>
  <c r="KJ76" i="4"/>
  <c r="KK76" i="4"/>
  <c r="KL76" i="4"/>
  <c r="KM76" i="4"/>
  <c r="KN76" i="4"/>
  <c r="KO76" i="4"/>
  <c r="KP76" i="4"/>
  <c r="KQ76" i="4"/>
  <c r="KR76" i="4"/>
  <c r="KS76" i="4"/>
  <c r="KT76" i="4"/>
  <c r="KU76" i="4"/>
  <c r="KV76" i="4"/>
  <c r="KW76" i="4"/>
  <c r="KX76" i="4"/>
  <c r="A77" i="4"/>
  <c r="B77" i="4"/>
  <c r="C77" i="4"/>
  <c r="D77" i="4"/>
  <c r="E77" i="4"/>
  <c r="F77" i="4" a="1"/>
  <c r="F77" i="4"/>
  <c r="G77" i="4" a="1"/>
  <c r="G77" i="4"/>
  <c r="H77" i="4" a="1"/>
  <c r="H77" i="4" s="1"/>
  <c r="I77" i="4" a="1"/>
  <c r="I77" i="4"/>
  <c r="J77" i="4" a="1"/>
  <c r="J77" i="4"/>
  <c r="K77" i="4" a="1"/>
  <c r="K77" i="4"/>
  <c r="L77" i="4" a="1"/>
  <c r="L77" i="4" s="1"/>
  <c r="M77" i="4" a="1"/>
  <c r="M77" i="4"/>
  <c r="N77" i="4" a="1"/>
  <c r="N77" i="4"/>
  <c r="O77" i="4" a="1"/>
  <c r="O77" i="4"/>
  <c r="P77" i="4" a="1"/>
  <c r="P77" i="4" s="1"/>
  <c r="Q77" i="4" a="1"/>
  <c r="Q77" i="4"/>
  <c r="R77" i="4" a="1"/>
  <c r="R77" i="4"/>
  <c r="S77" i="4" a="1"/>
  <c r="S77" i="4"/>
  <c r="T77" i="4" a="1"/>
  <c r="T77" i="4" s="1"/>
  <c r="U77" i="4" a="1"/>
  <c r="U77" i="4"/>
  <c r="V77" i="4" a="1"/>
  <c r="V77" i="4"/>
  <c r="W77" i="4" a="1"/>
  <c r="W77" i="4"/>
  <c r="X77" i="4" a="1"/>
  <c r="X77" i="4" s="1"/>
  <c r="Y77" i="4" a="1"/>
  <c r="Y77" i="4"/>
  <c r="Z77" i="4" a="1"/>
  <c r="Z77" i="4"/>
  <c r="AA77" i="4" a="1"/>
  <c r="AA77" i="4"/>
  <c r="AB77" i="4" a="1"/>
  <c r="AB77" i="4" s="1"/>
  <c r="AC77" i="4"/>
  <c r="AD77" i="4"/>
  <c r="AE77" i="4"/>
  <c r="AF77" i="4"/>
  <c r="AG77" i="4"/>
  <c r="AH77" i="4"/>
  <c r="AI77" i="4"/>
  <c r="AJ77" i="4"/>
  <c r="AK77" i="4"/>
  <c r="AL77" i="4"/>
  <c r="AM77" i="4"/>
  <c r="AN77" i="4"/>
  <c r="AO77" i="4"/>
  <c r="AP77" i="4"/>
  <c r="AQ77" i="4"/>
  <c r="AR77" i="4"/>
  <c r="AS77" i="4"/>
  <c r="AT77" i="4"/>
  <c r="AU77" i="4"/>
  <c r="AV77" i="4"/>
  <c r="AW77" i="4"/>
  <c r="AX77" i="4"/>
  <c r="AY77" i="4"/>
  <c r="AZ77" i="4"/>
  <c r="BA77" i="4"/>
  <c r="BB77" i="4"/>
  <c r="BC77" i="4"/>
  <c r="BD77" i="4"/>
  <c r="BE77" i="4"/>
  <c r="BF77" i="4"/>
  <c r="BG77" i="4"/>
  <c r="BH77" i="4"/>
  <c r="BI77" i="4"/>
  <c r="BJ77" i="4"/>
  <c r="BK77" i="4"/>
  <c r="BL77" i="4"/>
  <c r="BM77" i="4"/>
  <c r="BN77" i="4"/>
  <c r="BO77" i="4"/>
  <c r="BP77" i="4"/>
  <c r="BQ77" i="4"/>
  <c r="BR77" i="4"/>
  <c r="BS77" i="4"/>
  <c r="BT77" i="4"/>
  <c r="BU77" i="4"/>
  <c r="BV77" i="4"/>
  <c r="BW77" i="4"/>
  <c r="BX77" i="4"/>
  <c r="BY77" i="4"/>
  <c r="BZ77" i="4"/>
  <c r="CA77" i="4"/>
  <c r="CB77" i="4"/>
  <c r="CC77" i="4"/>
  <c r="CD77" i="4"/>
  <c r="CE77" i="4"/>
  <c r="CF77" i="4"/>
  <c r="CG77" i="4"/>
  <c r="CH77" i="4"/>
  <c r="CI77" i="4"/>
  <c r="CJ77" i="4"/>
  <c r="CK77" i="4"/>
  <c r="CL77" i="4"/>
  <c r="CM77" i="4"/>
  <c r="CN77" i="4"/>
  <c r="CO77" i="4"/>
  <c r="CP77" i="4"/>
  <c r="CQ77" i="4"/>
  <c r="CR77" i="4"/>
  <c r="CS77" i="4"/>
  <c r="CT77" i="4"/>
  <c r="CU77" i="4"/>
  <c r="CV77" i="4"/>
  <c r="CW77" i="4"/>
  <c r="CX77" i="4"/>
  <c r="CY77" i="4"/>
  <c r="CZ77" i="4"/>
  <c r="DA77" i="4"/>
  <c r="DB77" i="4"/>
  <c r="DC77" i="4"/>
  <c r="DD77" i="4"/>
  <c r="DE77" i="4"/>
  <c r="DF77" i="4"/>
  <c r="DG77" i="4"/>
  <c r="DH77" i="4"/>
  <c r="DI77" i="4"/>
  <c r="DJ77" i="4"/>
  <c r="DK77" i="4"/>
  <c r="DL77" i="4"/>
  <c r="DM77" i="4"/>
  <c r="DN77" i="4"/>
  <c r="DO77" i="4"/>
  <c r="DP77" i="4"/>
  <c r="DQ77" i="4"/>
  <c r="DR77" i="4"/>
  <c r="DS77" i="4"/>
  <c r="DT77" i="4"/>
  <c r="DU77" i="4"/>
  <c r="DV77" i="4"/>
  <c r="DW77" i="4"/>
  <c r="DX77" i="4"/>
  <c r="DY77" i="4"/>
  <c r="DZ77" i="4"/>
  <c r="EA77" i="4"/>
  <c r="EB77" i="4"/>
  <c r="EC77" i="4"/>
  <c r="ED77" i="4"/>
  <c r="EE77" i="4"/>
  <c r="EF77" i="4"/>
  <c r="EG77" i="4"/>
  <c r="EH77" i="4"/>
  <c r="EI77" i="4"/>
  <c r="EJ77" i="4"/>
  <c r="EK77" i="4"/>
  <c r="EL77" i="4"/>
  <c r="EM77" i="4"/>
  <c r="EN77" i="4"/>
  <c r="EO77" i="4"/>
  <c r="EP77" i="4"/>
  <c r="EQ77" i="4"/>
  <c r="ER77" i="4"/>
  <c r="ES77" i="4"/>
  <c r="ET77" i="4"/>
  <c r="EU77" i="4"/>
  <c r="EV77" i="4"/>
  <c r="EW77" i="4"/>
  <c r="EX77" i="4"/>
  <c r="EY77" i="4"/>
  <c r="EZ77" i="4"/>
  <c r="FA77" i="4"/>
  <c r="FB77" i="4"/>
  <c r="FC77" i="4"/>
  <c r="FD77" i="4"/>
  <c r="FE77" i="4"/>
  <c r="FF77" i="4"/>
  <c r="FG77" i="4"/>
  <c r="FH77" i="4"/>
  <c r="FI77" i="4"/>
  <c r="FJ77" i="4"/>
  <c r="FK77" i="4"/>
  <c r="FL77" i="4"/>
  <c r="FM77" i="4"/>
  <c r="FN77" i="4"/>
  <c r="FO77" i="4"/>
  <c r="FP77" i="4"/>
  <c r="FQ77" i="4"/>
  <c r="FR77" i="4"/>
  <c r="FS77" i="4"/>
  <c r="FT77" i="4"/>
  <c r="FU77" i="4"/>
  <c r="FV77" i="4"/>
  <c r="FW77" i="4"/>
  <c r="FX77" i="4"/>
  <c r="FY77" i="4"/>
  <c r="FZ77" i="4"/>
  <c r="GA77" i="4"/>
  <c r="GB77" i="4"/>
  <c r="GC77" i="4"/>
  <c r="GD77" i="4"/>
  <c r="GE77" i="4"/>
  <c r="GF77" i="4"/>
  <c r="GG77" i="4"/>
  <c r="GH77" i="4"/>
  <c r="GI77" i="4"/>
  <c r="GJ77" i="4"/>
  <c r="GK77" i="4"/>
  <c r="GL77" i="4"/>
  <c r="GM77" i="4"/>
  <c r="GN77" i="4"/>
  <c r="GO77" i="4"/>
  <c r="GP77" i="4"/>
  <c r="GQ77" i="4"/>
  <c r="GR77" i="4"/>
  <c r="GS77" i="4"/>
  <c r="GT77" i="4"/>
  <c r="GU77" i="4"/>
  <c r="GV77" i="4"/>
  <c r="GW77" i="4"/>
  <c r="GX77" i="4"/>
  <c r="GY77" i="4"/>
  <c r="GZ77" i="4"/>
  <c r="HA77" i="4"/>
  <c r="HB77" i="4"/>
  <c r="HC77" i="4"/>
  <c r="HD77" i="4"/>
  <c r="HE77" i="4"/>
  <c r="HF77" i="4"/>
  <c r="HG77" i="4"/>
  <c r="HH77" i="4"/>
  <c r="HI77" i="4"/>
  <c r="HJ77" i="4"/>
  <c r="HK77" i="4"/>
  <c r="HL77" i="4"/>
  <c r="HM77" i="4"/>
  <c r="HN77" i="4"/>
  <c r="HO77" i="4"/>
  <c r="HP77" i="4"/>
  <c r="HQ77" i="4"/>
  <c r="HR77" i="4"/>
  <c r="HS77" i="4"/>
  <c r="HT77" i="4"/>
  <c r="HU77" i="4"/>
  <c r="HV77" i="4"/>
  <c r="HW77" i="4"/>
  <c r="HX77" i="4"/>
  <c r="HY77" i="4"/>
  <c r="HZ77" i="4"/>
  <c r="IA77" i="4"/>
  <c r="IB77" i="4"/>
  <c r="IC77" i="4"/>
  <c r="ID77" i="4"/>
  <c r="IE77" i="4"/>
  <c r="IF77" i="4"/>
  <c r="IG77" i="4"/>
  <c r="IH77" i="4"/>
  <c r="II77" i="4"/>
  <c r="IJ77" i="4"/>
  <c r="IK77" i="4"/>
  <c r="IL77" i="4"/>
  <c r="IM77" i="4"/>
  <c r="IN77" i="4"/>
  <c r="IO77" i="4"/>
  <c r="IP77" i="4"/>
  <c r="IQ77" i="4"/>
  <c r="IR77" i="4"/>
  <c r="IS77" i="4"/>
  <c r="IT77" i="4"/>
  <c r="IU77" i="4"/>
  <c r="IV77" i="4"/>
  <c r="IW77" i="4"/>
  <c r="IX77" i="4"/>
  <c r="IY77" i="4"/>
  <c r="IZ77" i="4"/>
  <c r="JA77" i="4"/>
  <c r="JB77" i="4"/>
  <c r="JC77" i="4"/>
  <c r="JD77" i="4"/>
  <c r="JE77" i="4"/>
  <c r="JF77" i="4"/>
  <c r="JG77" i="4"/>
  <c r="JH77" i="4"/>
  <c r="JI77" i="4"/>
  <c r="JJ77" i="4"/>
  <c r="JK77" i="4"/>
  <c r="JL77" i="4"/>
  <c r="JM77" i="4"/>
  <c r="JN77" i="4"/>
  <c r="JO77" i="4"/>
  <c r="JP77" i="4"/>
  <c r="JQ77" i="4"/>
  <c r="JR77" i="4"/>
  <c r="JS77" i="4"/>
  <c r="JT77" i="4"/>
  <c r="JU77" i="4"/>
  <c r="JV77" i="4"/>
  <c r="JW77" i="4"/>
  <c r="JX77" i="4"/>
  <c r="JY77" i="4"/>
  <c r="JZ77" i="4"/>
  <c r="KA77" i="4"/>
  <c r="KB77" i="4"/>
  <c r="KC77" i="4"/>
  <c r="KD77" i="4"/>
  <c r="KE77" i="4"/>
  <c r="KF77" i="4"/>
  <c r="KG77" i="4"/>
  <c r="KH77" i="4"/>
  <c r="KI77" i="4"/>
  <c r="KJ77" i="4"/>
  <c r="KK77" i="4"/>
  <c r="KL77" i="4"/>
  <c r="KM77" i="4"/>
  <c r="KN77" i="4"/>
  <c r="KO77" i="4"/>
  <c r="KP77" i="4"/>
  <c r="KQ77" i="4"/>
  <c r="KR77" i="4"/>
  <c r="KS77" i="4"/>
  <c r="KT77" i="4"/>
  <c r="KU77" i="4"/>
  <c r="KV77" i="4"/>
  <c r="KW77" i="4"/>
  <c r="KX77" i="4"/>
  <c r="A78" i="4"/>
  <c r="B78" i="4"/>
  <c r="C78" i="4"/>
  <c r="D78" i="4"/>
  <c r="E78" i="4"/>
  <c r="F78" i="4" a="1"/>
  <c r="F78" i="4"/>
  <c r="G78" i="4" a="1"/>
  <c r="G78" i="4"/>
  <c r="H78" i="4" a="1"/>
  <c r="H78" i="4"/>
  <c r="I78" i="4" a="1"/>
  <c r="I78" i="4" s="1"/>
  <c r="J78" i="4" a="1"/>
  <c r="J78" i="4"/>
  <c r="K78" i="4" a="1"/>
  <c r="K78" i="4"/>
  <c r="L78" i="4" a="1"/>
  <c r="L78" i="4"/>
  <c r="M78" i="4" a="1"/>
  <c r="M78" i="4" s="1"/>
  <c r="N78" i="4" a="1"/>
  <c r="N78" i="4"/>
  <c r="O78" i="4" a="1"/>
  <c r="O78" i="4"/>
  <c r="P78" i="4" a="1"/>
  <c r="P78" i="4"/>
  <c r="Q78" i="4" a="1"/>
  <c r="Q78" i="4" s="1"/>
  <c r="R78" i="4" a="1"/>
  <c r="R78" i="4"/>
  <c r="S78" i="4" a="1"/>
  <c r="S78" i="4"/>
  <c r="T78" i="4" a="1"/>
  <c r="T78" i="4"/>
  <c r="U78" i="4" a="1"/>
  <c r="U78" i="4" s="1"/>
  <c r="V78" i="4" a="1"/>
  <c r="V78" i="4"/>
  <c r="W78" i="4" a="1"/>
  <c r="W78" i="4"/>
  <c r="X78" i="4" a="1"/>
  <c r="X78" i="4"/>
  <c r="Y78" i="4" a="1"/>
  <c r="Y78" i="4" s="1"/>
  <c r="Z78" i="4" a="1"/>
  <c r="Z78" i="4"/>
  <c r="AA78" i="4" a="1"/>
  <c r="AA78" i="4"/>
  <c r="AB78" i="4" a="1"/>
  <c r="AB78" i="4"/>
  <c r="AC78" i="4"/>
  <c r="AD78" i="4"/>
  <c r="AE78" i="4"/>
  <c r="AF78" i="4"/>
  <c r="AG78" i="4"/>
  <c r="AH78" i="4"/>
  <c r="AI78" i="4"/>
  <c r="AJ78" i="4"/>
  <c r="AK78" i="4"/>
  <c r="AL78" i="4"/>
  <c r="AM78" i="4"/>
  <c r="AN78" i="4"/>
  <c r="AO78" i="4"/>
  <c r="AP78" i="4"/>
  <c r="AQ78" i="4"/>
  <c r="AR78" i="4"/>
  <c r="AS78" i="4"/>
  <c r="AT78" i="4"/>
  <c r="AU78" i="4"/>
  <c r="AV78" i="4"/>
  <c r="AW78" i="4"/>
  <c r="AX78" i="4"/>
  <c r="AY78" i="4"/>
  <c r="AZ78" i="4"/>
  <c r="BA78" i="4"/>
  <c r="BB78" i="4"/>
  <c r="BC78" i="4"/>
  <c r="BD78" i="4"/>
  <c r="BE78" i="4"/>
  <c r="BF78" i="4"/>
  <c r="BG78" i="4"/>
  <c r="BH78" i="4"/>
  <c r="BI78" i="4"/>
  <c r="BJ78" i="4"/>
  <c r="BK78" i="4"/>
  <c r="BL78" i="4"/>
  <c r="BM78" i="4"/>
  <c r="BN78" i="4"/>
  <c r="BO78" i="4"/>
  <c r="BP78" i="4"/>
  <c r="BQ78" i="4"/>
  <c r="BR78" i="4"/>
  <c r="BS78" i="4"/>
  <c r="BT78" i="4"/>
  <c r="BU78" i="4"/>
  <c r="BV78" i="4"/>
  <c r="BW78" i="4"/>
  <c r="BX78" i="4"/>
  <c r="BY78" i="4"/>
  <c r="BZ78" i="4"/>
  <c r="CA78" i="4"/>
  <c r="CB78" i="4"/>
  <c r="CC78" i="4"/>
  <c r="CD78" i="4"/>
  <c r="CE78" i="4"/>
  <c r="CF78" i="4"/>
  <c r="CG78" i="4"/>
  <c r="CH78" i="4"/>
  <c r="CI78" i="4"/>
  <c r="CJ78" i="4"/>
  <c r="CK78" i="4"/>
  <c r="CL78" i="4"/>
  <c r="CM78" i="4"/>
  <c r="CN78" i="4"/>
  <c r="CO78" i="4"/>
  <c r="CP78" i="4"/>
  <c r="CQ78" i="4"/>
  <c r="CR78" i="4"/>
  <c r="CS78" i="4"/>
  <c r="CT78" i="4"/>
  <c r="CU78" i="4"/>
  <c r="CV78" i="4"/>
  <c r="CW78" i="4"/>
  <c r="CX78" i="4"/>
  <c r="CY78" i="4"/>
  <c r="CZ78" i="4"/>
  <c r="DA78" i="4"/>
  <c r="DB78" i="4"/>
  <c r="DC78" i="4"/>
  <c r="DD78" i="4"/>
  <c r="DE78" i="4"/>
  <c r="DF78" i="4"/>
  <c r="DG78" i="4"/>
  <c r="DH78" i="4"/>
  <c r="DI78" i="4"/>
  <c r="DJ78" i="4"/>
  <c r="DK78" i="4"/>
  <c r="DL78" i="4"/>
  <c r="DM78" i="4"/>
  <c r="DN78" i="4"/>
  <c r="DO78" i="4"/>
  <c r="DP78" i="4"/>
  <c r="DQ78" i="4"/>
  <c r="DR78" i="4"/>
  <c r="DS78" i="4"/>
  <c r="DT78" i="4"/>
  <c r="DU78" i="4"/>
  <c r="DV78" i="4"/>
  <c r="DW78" i="4"/>
  <c r="DX78" i="4"/>
  <c r="DY78" i="4"/>
  <c r="DZ78" i="4"/>
  <c r="EA78" i="4"/>
  <c r="EB78" i="4"/>
  <c r="EC78" i="4"/>
  <c r="ED78" i="4"/>
  <c r="EE78" i="4"/>
  <c r="EF78" i="4"/>
  <c r="EG78" i="4"/>
  <c r="EH78" i="4"/>
  <c r="EI78" i="4"/>
  <c r="EJ78" i="4"/>
  <c r="EK78" i="4"/>
  <c r="EL78" i="4"/>
  <c r="EM78" i="4"/>
  <c r="EN78" i="4"/>
  <c r="EO78" i="4"/>
  <c r="EP78" i="4"/>
  <c r="EQ78" i="4"/>
  <c r="ER78" i="4"/>
  <c r="ES78" i="4"/>
  <c r="ET78" i="4"/>
  <c r="EU78" i="4"/>
  <c r="EV78" i="4"/>
  <c r="EW78" i="4"/>
  <c r="EX78" i="4"/>
  <c r="EY78" i="4"/>
  <c r="EZ78" i="4"/>
  <c r="FA78" i="4"/>
  <c r="FB78" i="4"/>
  <c r="FC78" i="4"/>
  <c r="FD78" i="4"/>
  <c r="FE78" i="4"/>
  <c r="FF78" i="4"/>
  <c r="FG78" i="4"/>
  <c r="FH78" i="4"/>
  <c r="FI78" i="4"/>
  <c r="FJ78" i="4"/>
  <c r="FK78" i="4"/>
  <c r="FL78" i="4"/>
  <c r="FM78" i="4"/>
  <c r="FN78" i="4"/>
  <c r="FO78" i="4"/>
  <c r="FP78" i="4"/>
  <c r="FQ78" i="4"/>
  <c r="FR78" i="4"/>
  <c r="FS78" i="4"/>
  <c r="FT78" i="4"/>
  <c r="FU78" i="4"/>
  <c r="FV78" i="4"/>
  <c r="FW78" i="4"/>
  <c r="FX78" i="4"/>
  <c r="FY78" i="4"/>
  <c r="FZ78" i="4"/>
  <c r="GA78" i="4"/>
  <c r="GB78" i="4"/>
  <c r="GC78" i="4"/>
  <c r="GD78" i="4"/>
  <c r="GE78" i="4"/>
  <c r="GF78" i="4"/>
  <c r="GG78" i="4"/>
  <c r="GH78" i="4"/>
  <c r="GI78" i="4"/>
  <c r="GJ78" i="4"/>
  <c r="GK78" i="4"/>
  <c r="GL78" i="4"/>
  <c r="GM78" i="4"/>
  <c r="GN78" i="4"/>
  <c r="GO78" i="4"/>
  <c r="GP78" i="4"/>
  <c r="GQ78" i="4"/>
  <c r="GR78" i="4"/>
  <c r="GS78" i="4"/>
  <c r="GT78" i="4"/>
  <c r="GU78" i="4"/>
  <c r="GV78" i="4"/>
  <c r="GW78" i="4"/>
  <c r="GX78" i="4"/>
  <c r="GY78" i="4"/>
  <c r="GZ78" i="4"/>
  <c r="HA78" i="4"/>
  <c r="HB78" i="4"/>
  <c r="HC78" i="4"/>
  <c r="HD78" i="4"/>
  <c r="HE78" i="4"/>
  <c r="HF78" i="4"/>
  <c r="HG78" i="4"/>
  <c r="HH78" i="4"/>
  <c r="HI78" i="4"/>
  <c r="HJ78" i="4"/>
  <c r="HK78" i="4"/>
  <c r="HL78" i="4"/>
  <c r="HM78" i="4"/>
  <c r="HN78" i="4"/>
  <c r="HO78" i="4"/>
  <c r="HP78" i="4"/>
  <c r="HQ78" i="4"/>
  <c r="HR78" i="4"/>
  <c r="HS78" i="4"/>
  <c r="HT78" i="4"/>
  <c r="HU78" i="4"/>
  <c r="HV78" i="4"/>
  <c r="HW78" i="4"/>
  <c r="HX78" i="4"/>
  <c r="HY78" i="4"/>
  <c r="HZ78" i="4"/>
  <c r="IA78" i="4"/>
  <c r="IB78" i="4"/>
  <c r="IC78" i="4"/>
  <c r="ID78" i="4"/>
  <c r="IE78" i="4"/>
  <c r="IF78" i="4"/>
  <c r="IG78" i="4"/>
  <c r="IH78" i="4"/>
  <c r="II78" i="4"/>
  <c r="IJ78" i="4"/>
  <c r="IK78" i="4"/>
  <c r="IL78" i="4"/>
  <c r="IM78" i="4"/>
  <c r="IN78" i="4"/>
  <c r="IO78" i="4"/>
  <c r="IP78" i="4"/>
  <c r="IQ78" i="4"/>
  <c r="IR78" i="4"/>
  <c r="IS78" i="4"/>
  <c r="IT78" i="4"/>
  <c r="IU78" i="4"/>
  <c r="IV78" i="4"/>
  <c r="IW78" i="4"/>
  <c r="IX78" i="4"/>
  <c r="IY78" i="4"/>
  <c r="IZ78" i="4"/>
  <c r="JA78" i="4"/>
  <c r="JB78" i="4"/>
  <c r="JC78" i="4"/>
  <c r="JD78" i="4"/>
  <c r="JE78" i="4"/>
  <c r="JF78" i="4"/>
  <c r="JG78" i="4"/>
  <c r="JH78" i="4"/>
  <c r="JI78" i="4"/>
  <c r="JJ78" i="4"/>
  <c r="JK78" i="4"/>
  <c r="JL78" i="4"/>
  <c r="JM78" i="4"/>
  <c r="JN78" i="4"/>
  <c r="JO78" i="4"/>
  <c r="JP78" i="4"/>
  <c r="JQ78" i="4"/>
  <c r="JR78" i="4"/>
  <c r="JS78" i="4"/>
  <c r="JT78" i="4"/>
  <c r="JU78" i="4"/>
  <c r="JV78" i="4"/>
  <c r="JW78" i="4"/>
  <c r="JX78" i="4"/>
  <c r="JY78" i="4"/>
  <c r="JZ78" i="4"/>
  <c r="KA78" i="4"/>
  <c r="KB78" i="4"/>
  <c r="KC78" i="4"/>
  <c r="KD78" i="4"/>
  <c r="KE78" i="4"/>
  <c r="KF78" i="4"/>
  <c r="KG78" i="4"/>
  <c r="KH78" i="4"/>
  <c r="KI78" i="4"/>
  <c r="KJ78" i="4"/>
  <c r="KK78" i="4"/>
  <c r="KL78" i="4"/>
  <c r="KM78" i="4"/>
  <c r="KN78" i="4"/>
  <c r="KO78" i="4"/>
  <c r="KP78" i="4"/>
  <c r="KQ78" i="4"/>
  <c r="KR78" i="4"/>
  <c r="KS78" i="4"/>
  <c r="KT78" i="4"/>
  <c r="KU78" i="4"/>
  <c r="KV78" i="4"/>
  <c r="KW78" i="4"/>
  <c r="KX78" i="4"/>
  <c r="A79" i="4"/>
  <c r="B79" i="4"/>
  <c r="C79" i="4"/>
  <c r="D79" i="4"/>
  <c r="E79" i="4"/>
  <c r="F79" i="4" a="1"/>
  <c r="F79" i="4"/>
  <c r="G79" i="4" a="1"/>
  <c r="G79" i="4" s="1"/>
  <c r="H79" i="4" a="1"/>
  <c r="H79" i="4"/>
  <c r="I79" i="4" a="1"/>
  <c r="I79" i="4"/>
  <c r="J79" i="4" a="1"/>
  <c r="J79" i="4"/>
  <c r="K79" i="4" a="1"/>
  <c r="K79" i="4" s="1"/>
  <c r="L79" i="4" a="1"/>
  <c r="L79" i="4"/>
  <c r="M79" i="4" a="1"/>
  <c r="M79" i="4"/>
  <c r="N79" i="4" a="1"/>
  <c r="N79" i="4"/>
  <c r="O79" i="4" a="1"/>
  <c r="O79" i="4" s="1"/>
  <c r="P79" i="4" a="1"/>
  <c r="P79" i="4"/>
  <c r="Q79" i="4" a="1"/>
  <c r="Q79" i="4"/>
  <c r="R79" i="4" a="1"/>
  <c r="R79" i="4"/>
  <c r="S79" i="4" a="1"/>
  <c r="S79" i="4" s="1"/>
  <c r="T79" i="4" a="1"/>
  <c r="T79" i="4"/>
  <c r="U79" i="4" a="1"/>
  <c r="U79" i="4"/>
  <c r="V79" i="4" a="1"/>
  <c r="V79" i="4"/>
  <c r="W79" i="4" a="1"/>
  <c r="W79" i="4" s="1"/>
  <c r="X79" i="4" a="1"/>
  <c r="X79" i="4"/>
  <c r="Y79" i="4" a="1"/>
  <c r="Y79" i="4"/>
  <c r="Z79" i="4" a="1"/>
  <c r="Z79" i="4"/>
  <c r="AA79" i="4" a="1"/>
  <c r="AA79" i="4" s="1"/>
  <c r="AB79" i="4" a="1"/>
  <c r="AB79" i="4"/>
  <c r="AC79" i="4"/>
  <c r="AD79" i="4"/>
  <c r="AE79" i="4"/>
  <c r="AF79" i="4"/>
  <c r="AG79" i="4"/>
  <c r="AH79" i="4"/>
  <c r="AI79" i="4"/>
  <c r="AJ79" i="4"/>
  <c r="AK79" i="4"/>
  <c r="AL79" i="4"/>
  <c r="AM79" i="4"/>
  <c r="AN79" i="4"/>
  <c r="AO79" i="4"/>
  <c r="AP79" i="4"/>
  <c r="AQ79" i="4"/>
  <c r="AR79" i="4"/>
  <c r="AS79" i="4"/>
  <c r="AT79" i="4"/>
  <c r="AU79" i="4"/>
  <c r="AV79" i="4"/>
  <c r="AW79" i="4"/>
  <c r="AX79" i="4"/>
  <c r="AY79" i="4"/>
  <c r="AZ79" i="4"/>
  <c r="BA79" i="4"/>
  <c r="BB79" i="4"/>
  <c r="BC79" i="4"/>
  <c r="BD79" i="4"/>
  <c r="BE79" i="4"/>
  <c r="BF79" i="4"/>
  <c r="BG79" i="4"/>
  <c r="BH79" i="4"/>
  <c r="BI79" i="4"/>
  <c r="BJ79" i="4"/>
  <c r="BK79" i="4"/>
  <c r="BL79" i="4"/>
  <c r="BM79" i="4"/>
  <c r="BN79" i="4"/>
  <c r="BO79" i="4"/>
  <c r="BP79" i="4"/>
  <c r="BQ79" i="4"/>
  <c r="BR79" i="4"/>
  <c r="BS79" i="4"/>
  <c r="BT79" i="4"/>
  <c r="BU79" i="4"/>
  <c r="BV79" i="4"/>
  <c r="BW79" i="4"/>
  <c r="BX79" i="4"/>
  <c r="BY79" i="4"/>
  <c r="BZ79" i="4"/>
  <c r="CA79" i="4"/>
  <c r="CB79" i="4"/>
  <c r="CC79" i="4"/>
  <c r="CD79" i="4"/>
  <c r="CE79" i="4"/>
  <c r="CF79" i="4"/>
  <c r="CG79" i="4"/>
  <c r="CH79" i="4"/>
  <c r="CI79" i="4"/>
  <c r="CJ79" i="4"/>
  <c r="CK79" i="4"/>
  <c r="CL79" i="4"/>
  <c r="CM79" i="4"/>
  <c r="CN79" i="4"/>
  <c r="CO79" i="4"/>
  <c r="CP79" i="4"/>
  <c r="CQ79" i="4"/>
  <c r="CR79" i="4"/>
  <c r="CS79" i="4"/>
  <c r="CT79" i="4"/>
  <c r="CU79" i="4"/>
  <c r="CV79" i="4"/>
  <c r="CW79" i="4"/>
  <c r="CX79" i="4"/>
  <c r="CY79" i="4"/>
  <c r="CZ79" i="4"/>
  <c r="DA79" i="4"/>
  <c r="DB79" i="4"/>
  <c r="DC79" i="4"/>
  <c r="DD79" i="4"/>
  <c r="DE79" i="4"/>
  <c r="DF79" i="4"/>
  <c r="DG79" i="4"/>
  <c r="DH79" i="4"/>
  <c r="DI79" i="4"/>
  <c r="DJ79" i="4"/>
  <c r="DK79" i="4"/>
  <c r="DL79" i="4"/>
  <c r="DM79" i="4"/>
  <c r="DN79" i="4"/>
  <c r="DO79" i="4"/>
  <c r="DP79" i="4"/>
  <c r="DQ79" i="4"/>
  <c r="DR79" i="4"/>
  <c r="DS79" i="4"/>
  <c r="DT79" i="4"/>
  <c r="DU79" i="4"/>
  <c r="DV79" i="4"/>
  <c r="DW79" i="4"/>
  <c r="DX79" i="4"/>
  <c r="DY79" i="4"/>
  <c r="DZ79" i="4"/>
  <c r="EA79" i="4"/>
  <c r="EB79" i="4"/>
  <c r="EC79" i="4"/>
  <c r="ED79" i="4"/>
  <c r="EE79" i="4"/>
  <c r="EF79" i="4"/>
  <c r="EG79" i="4"/>
  <c r="EH79" i="4"/>
  <c r="EI79" i="4"/>
  <c r="EJ79" i="4"/>
  <c r="EK79" i="4"/>
  <c r="EL79" i="4"/>
  <c r="EM79" i="4"/>
  <c r="EN79" i="4"/>
  <c r="EO79" i="4"/>
  <c r="EP79" i="4"/>
  <c r="EQ79" i="4"/>
  <c r="ER79" i="4"/>
  <c r="ES79" i="4"/>
  <c r="ET79" i="4"/>
  <c r="EU79" i="4"/>
  <c r="EV79" i="4"/>
  <c r="EW79" i="4"/>
  <c r="EX79" i="4"/>
  <c r="EY79" i="4"/>
  <c r="EZ79" i="4"/>
  <c r="FA79" i="4"/>
  <c r="FB79" i="4"/>
  <c r="FC79" i="4"/>
  <c r="FD79" i="4"/>
  <c r="FE79" i="4"/>
  <c r="FF79" i="4"/>
  <c r="FG79" i="4"/>
  <c r="FH79" i="4"/>
  <c r="FI79" i="4"/>
  <c r="FJ79" i="4"/>
  <c r="FK79" i="4"/>
  <c r="FL79" i="4"/>
  <c r="FM79" i="4"/>
  <c r="FN79" i="4"/>
  <c r="FO79" i="4"/>
  <c r="FP79" i="4"/>
  <c r="FQ79" i="4"/>
  <c r="FR79" i="4"/>
  <c r="FS79" i="4"/>
  <c r="FT79" i="4"/>
  <c r="FU79" i="4"/>
  <c r="FV79" i="4"/>
  <c r="FW79" i="4"/>
  <c r="FX79" i="4"/>
  <c r="FY79" i="4"/>
  <c r="FZ79" i="4"/>
  <c r="GA79" i="4"/>
  <c r="GB79" i="4"/>
  <c r="GC79" i="4"/>
  <c r="GD79" i="4"/>
  <c r="GE79" i="4"/>
  <c r="GF79" i="4"/>
  <c r="GG79" i="4"/>
  <c r="GH79" i="4"/>
  <c r="GI79" i="4"/>
  <c r="GJ79" i="4"/>
  <c r="GK79" i="4"/>
  <c r="GL79" i="4"/>
  <c r="GM79" i="4"/>
  <c r="GN79" i="4"/>
  <c r="GO79" i="4"/>
  <c r="GP79" i="4"/>
  <c r="GQ79" i="4"/>
  <c r="GR79" i="4"/>
  <c r="GS79" i="4"/>
  <c r="GT79" i="4"/>
  <c r="GU79" i="4"/>
  <c r="GV79" i="4"/>
  <c r="GW79" i="4"/>
  <c r="GX79" i="4"/>
  <c r="GY79" i="4"/>
  <c r="GZ79" i="4"/>
  <c r="HA79" i="4"/>
  <c r="HB79" i="4"/>
  <c r="HC79" i="4"/>
  <c r="HD79" i="4"/>
  <c r="HE79" i="4"/>
  <c r="HF79" i="4"/>
  <c r="HG79" i="4"/>
  <c r="HH79" i="4"/>
  <c r="HI79" i="4"/>
  <c r="HJ79" i="4"/>
  <c r="HK79" i="4"/>
  <c r="HL79" i="4"/>
  <c r="HM79" i="4"/>
  <c r="HN79" i="4"/>
  <c r="HO79" i="4"/>
  <c r="HP79" i="4"/>
  <c r="HQ79" i="4"/>
  <c r="HR79" i="4"/>
  <c r="HS79" i="4"/>
  <c r="HT79" i="4"/>
  <c r="HU79" i="4"/>
  <c r="HV79" i="4"/>
  <c r="HW79" i="4"/>
  <c r="HX79" i="4"/>
  <c r="HY79" i="4"/>
  <c r="HZ79" i="4"/>
  <c r="IA79" i="4"/>
  <c r="IB79" i="4"/>
  <c r="IC79" i="4"/>
  <c r="ID79" i="4"/>
  <c r="IE79" i="4"/>
  <c r="IF79" i="4"/>
  <c r="IG79" i="4"/>
  <c r="IH79" i="4"/>
  <c r="II79" i="4"/>
  <c r="IJ79" i="4"/>
  <c r="IK79" i="4"/>
  <c r="IL79" i="4"/>
  <c r="IM79" i="4"/>
  <c r="IN79" i="4"/>
  <c r="IO79" i="4"/>
  <c r="IP79" i="4"/>
  <c r="IQ79" i="4"/>
  <c r="IR79" i="4"/>
  <c r="IS79" i="4"/>
  <c r="IT79" i="4"/>
  <c r="IU79" i="4"/>
  <c r="IV79" i="4"/>
  <c r="IW79" i="4"/>
  <c r="IX79" i="4"/>
  <c r="IY79" i="4"/>
  <c r="IZ79" i="4"/>
  <c r="JA79" i="4"/>
  <c r="JB79" i="4"/>
  <c r="JC79" i="4"/>
  <c r="JD79" i="4"/>
  <c r="JE79" i="4"/>
  <c r="JF79" i="4"/>
  <c r="JG79" i="4"/>
  <c r="JH79" i="4"/>
  <c r="JI79" i="4"/>
  <c r="JJ79" i="4"/>
  <c r="JK79" i="4"/>
  <c r="JL79" i="4"/>
  <c r="JM79" i="4"/>
  <c r="JN79" i="4"/>
  <c r="JO79" i="4"/>
  <c r="JP79" i="4"/>
  <c r="JQ79" i="4"/>
  <c r="JR79" i="4"/>
  <c r="JS79" i="4"/>
  <c r="JT79" i="4"/>
  <c r="JU79" i="4"/>
  <c r="JV79" i="4"/>
  <c r="JW79" i="4"/>
  <c r="JX79" i="4"/>
  <c r="JY79" i="4"/>
  <c r="JZ79" i="4"/>
  <c r="KA79" i="4"/>
  <c r="KB79" i="4"/>
  <c r="KC79" i="4"/>
  <c r="KD79" i="4"/>
  <c r="KE79" i="4"/>
  <c r="KF79" i="4"/>
  <c r="KG79" i="4"/>
  <c r="KH79" i="4"/>
  <c r="KI79" i="4"/>
  <c r="KJ79" i="4"/>
  <c r="KK79" i="4"/>
  <c r="KL79" i="4"/>
  <c r="KM79" i="4"/>
  <c r="KN79" i="4"/>
  <c r="KO79" i="4"/>
  <c r="KP79" i="4"/>
  <c r="KQ79" i="4"/>
  <c r="KR79" i="4"/>
  <c r="KS79" i="4"/>
  <c r="KT79" i="4"/>
  <c r="KU79" i="4"/>
  <c r="KV79" i="4"/>
  <c r="KW79" i="4"/>
  <c r="KX79" i="4"/>
  <c r="A80" i="4"/>
  <c r="B80" i="4"/>
  <c r="C80" i="4"/>
  <c r="D80" i="4"/>
  <c r="E80" i="4"/>
  <c r="F80" i="4" a="1"/>
  <c r="F80" i="4"/>
  <c r="G80" i="4" a="1"/>
  <c r="G80" i="4"/>
  <c r="H80" i="4" a="1"/>
  <c r="H80" i="4" s="1"/>
  <c r="I80" i="4" a="1"/>
  <c r="I80" i="4"/>
  <c r="J80" i="4" a="1"/>
  <c r="J80" i="4"/>
  <c r="K80" i="4" a="1"/>
  <c r="K80" i="4"/>
  <c r="L80" i="4" a="1"/>
  <c r="L80" i="4" s="1"/>
  <c r="M80" i="4" a="1"/>
  <c r="M80" i="4"/>
  <c r="N80" i="4" a="1"/>
  <c r="N80" i="4"/>
  <c r="O80" i="4" a="1"/>
  <c r="O80" i="4"/>
  <c r="P80" i="4" a="1"/>
  <c r="P80" i="4" s="1"/>
  <c r="Q80" i="4" a="1"/>
  <c r="Q80" i="4"/>
  <c r="R80" i="4" a="1"/>
  <c r="R80" i="4"/>
  <c r="S80" i="4" a="1"/>
  <c r="S80" i="4"/>
  <c r="T80" i="4" a="1"/>
  <c r="T80" i="4" s="1"/>
  <c r="U80" i="4" a="1"/>
  <c r="U80" i="4"/>
  <c r="V80" i="4" a="1"/>
  <c r="V80" i="4"/>
  <c r="W80" i="4" a="1"/>
  <c r="W80" i="4"/>
  <c r="X80" i="4" a="1"/>
  <c r="X80" i="4" s="1"/>
  <c r="Y80" i="4" a="1"/>
  <c r="Y80" i="4"/>
  <c r="Z80" i="4" a="1"/>
  <c r="Z80" i="4"/>
  <c r="AA80" i="4" a="1"/>
  <c r="AA80" i="4"/>
  <c r="AB80" i="4" a="1"/>
  <c r="AB80" i="4" s="1"/>
  <c r="AC80" i="4"/>
  <c r="AD80" i="4"/>
  <c r="AE80" i="4"/>
  <c r="AF80" i="4"/>
  <c r="AG80" i="4"/>
  <c r="AH80" i="4"/>
  <c r="AI80" i="4"/>
  <c r="AJ80" i="4"/>
  <c r="AK80" i="4"/>
  <c r="AL80" i="4"/>
  <c r="AM80" i="4"/>
  <c r="AN80" i="4"/>
  <c r="AO80" i="4"/>
  <c r="AP80" i="4"/>
  <c r="AQ80" i="4"/>
  <c r="AR80" i="4"/>
  <c r="AS80" i="4"/>
  <c r="AT80" i="4"/>
  <c r="AU80" i="4"/>
  <c r="AV80" i="4"/>
  <c r="AW80" i="4"/>
  <c r="AX80" i="4"/>
  <c r="AY80" i="4"/>
  <c r="AZ80" i="4"/>
  <c r="BA80" i="4"/>
  <c r="BB80" i="4"/>
  <c r="BC80" i="4"/>
  <c r="BD80" i="4"/>
  <c r="BE80" i="4"/>
  <c r="BF80" i="4"/>
  <c r="BG80" i="4"/>
  <c r="BH80" i="4"/>
  <c r="BI80" i="4"/>
  <c r="BJ80" i="4"/>
  <c r="BK80" i="4"/>
  <c r="BL80" i="4"/>
  <c r="BM80" i="4"/>
  <c r="BN80" i="4"/>
  <c r="BO80" i="4"/>
  <c r="BP80" i="4"/>
  <c r="BQ80" i="4"/>
  <c r="BR80" i="4"/>
  <c r="BS80" i="4"/>
  <c r="BT80" i="4"/>
  <c r="BU80" i="4"/>
  <c r="BV80" i="4"/>
  <c r="BW80" i="4"/>
  <c r="BX80" i="4"/>
  <c r="BY80" i="4"/>
  <c r="BZ80" i="4"/>
  <c r="CA80" i="4"/>
  <c r="CB80" i="4"/>
  <c r="CC80" i="4"/>
  <c r="CD80" i="4"/>
  <c r="CE80" i="4"/>
  <c r="CF80" i="4"/>
  <c r="CG80" i="4"/>
  <c r="CH80" i="4"/>
  <c r="CI80" i="4"/>
  <c r="CJ80" i="4"/>
  <c r="CK80" i="4"/>
  <c r="CL80" i="4"/>
  <c r="CM80" i="4"/>
  <c r="CN80" i="4"/>
  <c r="CO80" i="4"/>
  <c r="CP80" i="4"/>
  <c r="CQ80" i="4"/>
  <c r="CR80" i="4"/>
  <c r="CS80" i="4"/>
  <c r="CT80" i="4"/>
  <c r="CU80" i="4"/>
  <c r="CV80" i="4"/>
  <c r="CW80" i="4"/>
  <c r="CX80" i="4"/>
  <c r="CY80" i="4"/>
  <c r="CZ80" i="4"/>
  <c r="DA80" i="4"/>
  <c r="DB80" i="4"/>
  <c r="DC80" i="4"/>
  <c r="DD80" i="4"/>
  <c r="DE80" i="4"/>
  <c r="DF80" i="4"/>
  <c r="DG80" i="4"/>
  <c r="DH80" i="4"/>
  <c r="DI80" i="4"/>
  <c r="DJ80" i="4"/>
  <c r="DK80" i="4"/>
  <c r="DL80" i="4"/>
  <c r="DM80" i="4"/>
  <c r="DN80" i="4"/>
  <c r="DO80" i="4"/>
  <c r="DP80" i="4"/>
  <c r="DQ80" i="4"/>
  <c r="DR80" i="4"/>
  <c r="DS80" i="4"/>
  <c r="DT80" i="4"/>
  <c r="DU80" i="4"/>
  <c r="DV80" i="4"/>
  <c r="DW80" i="4"/>
  <c r="DX80" i="4"/>
  <c r="DY80" i="4"/>
  <c r="DZ80" i="4"/>
  <c r="EA80" i="4"/>
  <c r="EB80" i="4"/>
  <c r="EC80" i="4"/>
  <c r="ED80" i="4"/>
  <c r="EE80" i="4"/>
  <c r="EF80" i="4"/>
  <c r="EG80" i="4"/>
  <c r="EH80" i="4"/>
  <c r="EI80" i="4"/>
  <c r="EJ80" i="4"/>
  <c r="EK80" i="4"/>
  <c r="EL80" i="4"/>
  <c r="EM80" i="4"/>
  <c r="EN80" i="4"/>
  <c r="EO80" i="4"/>
  <c r="EP80" i="4"/>
  <c r="EQ80" i="4"/>
  <c r="ER80" i="4"/>
  <c r="ES80" i="4"/>
  <c r="ET80" i="4"/>
  <c r="EU80" i="4"/>
  <c r="EV80" i="4"/>
  <c r="EW80" i="4"/>
  <c r="EX80" i="4"/>
  <c r="EY80" i="4"/>
  <c r="EZ80" i="4"/>
  <c r="FA80" i="4"/>
  <c r="FB80" i="4"/>
  <c r="FC80" i="4"/>
  <c r="FD80" i="4"/>
  <c r="FE80" i="4"/>
  <c r="FF80" i="4"/>
  <c r="FG80" i="4"/>
  <c r="FH80" i="4"/>
  <c r="FI80" i="4"/>
  <c r="FJ80" i="4"/>
  <c r="FK80" i="4"/>
  <c r="FL80" i="4"/>
  <c r="FM80" i="4"/>
  <c r="FN80" i="4"/>
  <c r="FO80" i="4"/>
  <c r="FP80" i="4"/>
  <c r="FQ80" i="4"/>
  <c r="FR80" i="4"/>
  <c r="FS80" i="4"/>
  <c r="FT80" i="4"/>
  <c r="FU80" i="4"/>
  <c r="FV80" i="4"/>
  <c r="FW80" i="4"/>
  <c r="FX80" i="4"/>
  <c r="FY80" i="4"/>
  <c r="FZ80" i="4"/>
  <c r="GA80" i="4"/>
  <c r="GB80" i="4"/>
  <c r="GC80" i="4"/>
  <c r="GD80" i="4"/>
  <c r="GE80" i="4"/>
  <c r="GF80" i="4"/>
  <c r="GG80" i="4"/>
  <c r="GH80" i="4"/>
  <c r="GI80" i="4"/>
  <c r="GJ80" i="4"/>
  <c r="GK80" i="4"/>
  <c r="GL80" i="4"/>
  <c r="GM80" i="4"/>
  <c r="GN80" i="4"/>
  <c r="GO80" i="4"/>
  <c r="GP80" i="4"/>
  <c r="GQ80" i="4"/>
  <c r="GR80" i="4"/>
  <c r="GS80" i="4"/>
  <c r="GT80" i="4"/>
  <c r="GU80" i="4"/>
  <c r="GV80" i="4"/>
  <c r="GW80" i="4"/>
  <c r="GX80" i="4"/>
  <c r="GY80" i="4"/>
  <c r="GZ80" i="4"/>
  <c r="HA80" i="4"/>
  <c r="HB80" i="4"/>
  <c r="HC80" i="4"/>
  <c r="HD80" i="4"/>
  <c r="HE80" i="4"/>
  <c r="HF80" i="4"/>
  <c r="HG80" i="4"/>
  <c r="HH80" i="4"/>
  <c r="HI80" i="4"/>
  <c r="HJ80" i="4"/>
  <c r="HK80" i="4"/>
  <c r="HL80" i="4"/>
  <c r="HM80" i="4"/>
  <c r="HN80" i="4"/>
  <c r="HO80" i="4"/>
  <c r="HP80" i="4"/>
  <c r="HQ80" i="4"/>
  <c r="HR80" i="4"/>
  <c r="HS80" i="4"/>
  <c r="HT80" i="4"/>
  <c r="HU80" i="4"/>
  <c r="HV80" i="4"/>
  <c r="HW80" i="4"/>
  <c r="HX80" i="4"/>
  <c r="HY80" i="4"/>
  <c r="HZ80" i="4"/>
  <c r="IA80" i="4"/>
  <c r="IB80" i="4"/>
  <c r="IC80" i="4"/>
  <c r="ID80" i="4"/>
  <c r="IE80" i="4"/>
  <c r="IF80" i="4"/>
  <c r="IG80" i="4"/>
  <c r="IH80" i="4"/>
  <c r="II80" i="4"/>
  <c r="IJ80" i="4"/>
  <c r="IK80" i="4"/>
  <c r="IL80" i="4"/>
  <c r="IM80" i="4"/>
  <c r="IN80" i="4"/>
  <c r="IO80" i="4"/>
  <c r="IP80" i="4"/>
  <c r="IQ80" i="4"/>
  <c r="IR80" i="4"/>
  <c r="IS80" i="4"/>
  <c r="IT80" i="4"/>
  <c r="IU80" i="4"/>
  <c r="IV80" i="4"/>
  <c r="IW80" i="4"/>
  <c r="IX80" i="4"/>
  <c r="IY80" i="4"/>
  <c r="IZ80" i="4"/>
  <c r="JA80" i="4"/>
  <c r="JB80" i="4"/>
  <c r="JC80" i="4"/>
  <c r="JD80" i="4"/>
  <c r="JE80" i="4"/>
  <c r="JF80" i="4"/>
  <c r="JG80" i="4"/>
  <c r="JH80" i="4"/>
  <c r="JI80" i="4"/>
  <c r="JJ80" i="4"/>
  <c r="JK80" i="4"/>
  <c r="JL80" i="4"/>
  <c r="JM80" i="4"/>
  <c r="JN80" i="4"/>
  <c r="JO80" i="4"/>
  <c r="JP80" i="4"/>
  <c r="JQ80" i="4"/>
  <c r="JR80" i="4"/>
  <c r="JS80" i="4"/>
  <c r="JT80" i="4"/>
  <c r="JU80" i="4"/>
  <c r="JV80" i="4"/>
  <c r="JW80" i="4"/>
  <c r="JX80" i="4"/>
  <c r="JY80" i="4"/>
  <c r="JZ80" i="4"/>
  <c r="KA80" i="4"/>
  <c r="KB80" i="4"/>
  <c r="KC80" i="4"/>
  <c r="KD80" i="4"/>
  <c r="KE80" i="4"/>
  <c r="KF80" i="4"/>
  <c r="KG80" i="4"/>
  <c r="KH80" i="4"/>
  <c r="KI80" i="4"/>
  <c r="KJ80" i="4"/>
  <c r="KK80" i="4"/>
  <c r="KL80" i="4"/>
  <c r="KM80" i="4"/>
  <c r="KN80" i="4"/>
  <c r="KO80" i="4"/>
  <c r="KP80" i="4"/>
  <c r="KQ80" i="4"/>
  <c r="KR80" i="4"/>
  <c r="KS80" i="4"/>
  <c r="KT80" i="4"/>
  <c r="KU80" i="4"/>
  <c r="KV80" i="4"/>
  <c r="KW80" i="4"/>
  <c r="KX80" i="4"/>
  <c r="A81" i="4"/>
  <c r="B81" i="4"/>
  <c r="C81" i="4"/>
  <c r="D81" i="4"/>
  <c r="E81" i="4"/>
  <c r="F81" i="4" a="1"/>
  <c r="F81" i="4" s="1"/>
  <c r="G81" i="4" a="1"/>
  <c r="G81" i="4"/>
  <c r="H81" i="4" a="1"/>
  <c r="H81" i="4"/>
  <c r="I81" i="4" a="1"/>
  <c r="I81" i="4"/>
  <c r="J81" i="4" a="1"/>
  <c r="J81" i="4" s="1"/>
  <c r="K81" i="4" a="1"/>
  <c r="K81" i="4"/>
  <c r="L81" i="4" a="1"/>
  <c r="L81" i="4"/>
  <c r="M81" i="4" a="1"/>
  <c r="M81" i="4"/>
  <c r="N81" i="4" a="1"/>
  <c r="N81" i="4" s="1"/>
  <c r="O81" i="4" a="1"/>
  <c r="O81" i="4"/>
  <c r="P81" i="4" a="1"/>
  <c r="P81" i="4"/>
  <c r="Q81" i="4" a="1"/>
  <c r="Q81" i="4"/>
  <c r="R81" i="4" a="1"/>
  <c r="R81" i="4" s="1"/>
  <c r="S81" i="4" a="1"/>
  <c r="S81" i="4"/>
  <c r="T81" i="4" a="1"/>
  <c r="T81" i="4"/>
  <c r="U81" i="4" a="1"/>
  <c r="U81" i="4"/>
  <c r="V81" i="4" a="1"/>
  <c r="V81" i="4" s="1"/>
  <c r="W81" i="4" a="1"/>
  <c r="W81" i="4"/>
  <c r="X81" i="4" a="1"/>
  <c r="X81" i="4"/>
  <c r="Y81" i="4" a="1"/>
  <c r="Y81" i="4"/>
  <c r="Z81" i="4" a="1"/>
  <c r="Z81" i="4" s="1"/>
  <c r="AA81" i="4" a="1"/>
  <c r="AA81" i="4"/>
  <c r="AB81" i="4" a="1"/>
  <c r="AB81" i="4"/>
  <c r="AC81" i="4"/>
  <c r="AD81" i="4"/>
  <c r="AE81" i="4"/>
  <c r="AF81" i="4"/>
  <c r="AG81" i="4"/>
  <c r="AH81" i="4"/>
  <c r="AI81" i="4"/>
  <c r="AJ81" i="4"/>
  <c r="AK81" i="4"/>
  <c r="AL81" i="4"/>
  <c r="AM81" i="4"/>
  <c r="AN81" i="4"/>
  <c r="AO81" i="4"/>
  <c r="AP81" i="4"/>
  <c r="AQ81" i="4"/>
  <c r="AR81" i="4"/>
  <c r="AS81" i="4"/>
  <c r="AT81" i="4"/>
  <c r="AU81" i="4"/>
  <c r="AV81" i="4"/>
  <c r="AW81" i="4"/>
  <c r="AX81" i="4"/>
  <c r="AY81" i="4"/>
  <c r="AZ81" i="4"/>
  <c r="BA81" i="4"/>
  <c r="BB81" i="4"/>
  <c r="BC81" i="4"/>
  <c r="BD81" i="4"/>
  <c r="BE81" i="4"/>
  <c r="BF81" i="4"/>
  <c r="BG81" i="4"/>
  <c r="BH81" i="4"/>
  <c r="BI81" i="4"/>
  <c r="BJ81" i="4"/>
  <c r="BK81" i="4"/>
  <c r="BL81" i="4"/>
  <c r="BM81" i="4"/>
  <c r="BN81" i="4"/>
  <c r="BO81" i="4"/>
  <c r="BP81" i="4"/>
  <c r="BQ81" i="4"/>
  <c r="BR81" i="4"/>
  <c r="BS81" i="4"/>
  <c r="BT81" i="4"/>
  <c r="BU81" i="4"/>
  <c r="BV81" i="4"/>
  <c r="BW81" i="4"/>
  <c r="BX81" i="4"/>
  <c r="BY81" i="4"/>
  <c r="BZ81" i="4"/>
  <c r="CA81" i="4"/>
  <c r="CB81" i="4"/>
  <c r="CC81" i="4"/>
  <c r="CD81" i="4"/>
  <c r="CE81" i="4"/>
  <c r="CF81" i="4"/>
  <c r="CG81" i="4"/>
  <c r="CH81" i="4"/>
  <c r="CI81" i="4"/>
  <c r="CJ81" i="4"/>
  <c r="CK81" i="4"/>
  <c r="CL81" i="4"/>
  <c r="CM81" i="4"/>
  <c r="CN81" i="4"/>
  <c r="CO81" i="4"/>
  <c r="CP81" i="4"/>
  <c r="CQ81" i="4"/>
  <c r="CR81" i="4"/>
  <c r="CS81" i="4"/>
  <c r="CT81" i="4"/>
  <c r="CU81" i="4"/>
  <c r="CV81" i="4"/>
  <c r="CW81" i="4"/>
  <c r="CX81" i="4"/>
  <c r="CY81" i="4"/>
  <c r="CZ81" i="4"/>
  <c r="DA81" i="4"/>
  <c r="DB81" i="4"/>
  <c r="DC81" i="4"/>
  <c r="DD81" i="4"/>
  <c r="DE81" i="4"/>
  <c r="DF81" i="4"/>
  <c r="DG81" i="4"/>
  <c r="DH81" i="4"/>
  <c r="DI81" i="4"/>
  <c r="DJ81" i="4"/>
  <c r="DK81" i="4"/>
  <c r="DL81" i="4"/>
  <c r="DM81" i="4"/>
  <c r="DN81" i="4"/>
  <c r="DO81" i="4"/>
  <c r="DP81" i="4"/>
  <c r="DQ81" i="4"/>
  <c r="DR81" i="4"/>
  <c r="DS81" i="4"/>
  <c r="DT81" i="4"/>
  <c r="DU81" i="4"/>
  <c r="DV81" i="4"/>
  <c r="DW81" i="4"/>
  <c r="DX81" i="4"/>
  <c r="DY81" i="4"/>
  <c r="DZ81" i="4"/>
  <c r="EA81" i="4"/>
  <c r="EB81" i="4"/>
  <c r="EC81" i="4"/>
  <c r="ED81" i="4"/>
  <c r="EE81" i="4"/>
  <c r="EF81" i="4"/>
  <c r="EG81" i="4"/>
  <c r="EH81" i="4"/>
  <c r="EI81" i="4"/>
  <c r="EJ81" i="4"/>
  <c r="EK81" i="4"/>
  <c r="EL81" i="4"/>
  <c r="EM81" i="4"/>
  <c r="EN81" i="4"/>
  <c r="EO81" i="4"/>
  <c r="EP81" i="4"/>
  <c r="EQ81" i="4"/>
  <c r="ER81" i="4"/>
  <c r="ES81" i="4"/>
  <c r="ET81" i="4"/>
  <c r="EU81" i="4"/>
  <c r="EV81" i="4"/>
  <c r="EW81" i="4"/>
  <c r="EX81" i="4"/>
  <c r="EY81" i="4"/>
  <c r="EZ81" i="4"/>
  <c r="FA81" i="4"/>
  <c r="FB81" i="4"/>
  <c r="FC81" i="4"/>
  <c r="FD81" i="4"/>
  <c r="FE81" i="4"/>
  <c r="FF81" i="4"/>
  <c r="FG81" i="4"/>
  <c r="FH81" i="4"/>
  <c r="FI81" i="4"/>
  <c r="FJ81" i="4"/>
  <c r="FK81" i="4"/>
  <c r="FL81" i="4"/>
  <c r="FM81" i="4"/>
  <c r="FN81" i="4"/>
  <c r="FO81" i="4"/>
  <c r="FP81" i="4"/>
  <c r="FQ81" i="4"/>
  <c r="FR81" i="4"/>
  <c r="FS81" i="4"/>
  <c r="FT81" i="4"/>
  <c r="FU81" i="4"/>
  <c r="FV81" i="4"/>
  <c r="FW81" i="4"/>
  <c r="FX81" i="4"/>
  <c r="FY81" i="4"/>
  <c r="FZ81" i="4"/>
  <c r="GA81" i="4"/>
  <c r="GB81" i="4"/>
  <c r="GC81" i="4"/>
  <c r="GD81" i="4"/>
  <c r="GE81" i="4"/>
  <c r="GF81" i="4"/>
  <c r="GG81" i="4"/>
  <c r="GH81" i="4"/>
  <c r="GI81" i="4"/>
  <c r="GJ81" i="4"/>
  <c r="GK81" i="4"/>
  <c r="GL81" i="4"/>
  <c r="GM81" i="4"/>
  <c r="GN81" i="4"/>
  <c r="GO81" i="4"/>
  <c r="GP81" i="4"/>
  <c r="GQ81" i="4"/>
  <c r="GR81" i="4"/>
  <c r="GS81" i="4"/>
  <c r="GT81" i="4"/>
  <c r="GU81" i="4"/>
  <c r="GV81" i="4"/>
  <c r="GW81" i="4"/>
  <c r="GX81" i="4"/>
  <c r="GY81" i="4"/>
  <c r="GZ81" i="4"/>
  <c r="HA81" i="4"/>
  <c r="HB81" i="4"/>
  <c r="HC81" i="4"/>
  <c r="HD81" i="4"/>
  <c r="HE81" i="4"/>
  <c r="HF81" i="4"/>
  <c r="HG81" i="4"/>
  <c r="HH81" i="4"/>
  <c r="HI81" i="4"/>
  <c r="HJ81" i="4"/>
  <c r="HK81" i="4"/>
  <c r="HL81" i="4"/>
  <c r="HM81" i="4"/>
  <c r="HN81" i="4"/>
  <c r="HO81" i="4"/>
  <c r="HP81" i="4"/>
  <c r="HQ81" i="4"/>
  <c r="HR81" i="4"/>
  <c r="HS81" i="4"/>
  <c r="HT81" i="4"/>
  <c r="HU81" i="4"/>
  <c r="HV81" i="4"/>
  <c r="HW81" i="4"/>
  <c r="HX81" i="4"/>
  <c r="HY81" i="4"/>
  <c r="HZ81" i="4"/>
  <c r="IA81" i="4"/>
  <c r="IB81" i="4"/>
  <c r="IC81" i="4"/>
  <c r="ID81" i="4"/>
  <c r="IE81" i="4"/>
  <c r="IF81" i="4"/>
  <c r="IG81" i="4"/>
  <c r="IH81" i="4"/>
  <c r="II81" i="4"/>
  <c r="IJ81" i="4"/>
  <c r="IK81" i="4"/>
  <c r="IL81" i="4"/>
  <c r="IM81" i="4"/>
  <c r="IN81" i="4"/>
  <c r="IO81" i="4"/>
  <c r="IP81" i="4"/>
  <c r="IQ81" i="4"/>
  <c r="IR81" i="4"/>
  <c r="IS81" i="4"/>
  <c r="IT81" i="4"/>
  <c r="IU81" i="4"/>
  <c r="IV81" i="4"/>
  <c r="IW81" i="4"/>
  <c r="IX81" i="4"/>
  <c r="IY81" i="4"/>
  <c r="IZ81" i="4"/>
  <c r="JA81" i="4"/>
  <c r="JB81" i="4"/>
  <c r="JC81" i="4"/>
  <c r="JD81" i="4"/>
  <c r="JE81" i="4"/>
  <c r="JF81" i="4"/>
  <c r="JG81" i="4"/>
  <c r="JH81" i="4"/>
  <c r="JI81" i="4"/>
  <c r="JJ81" i="4"/>
  <c r="JK81" i="4"/>
  <c r="JL81" i="4"/>
  <c r="JM81" i="4"/>
  <c r="JN81" i="4"/>
  <c r="JO81" i="4"/>
  <c r="JP81" i="4"/>
  <c r="JQ81" i="4"/>
  <c r="JR81" i="4"/>
  <c r="JS81" i="4"/>
  <c r="JT81" i="4"/>
  <c r="JU81" i="4"/>
  <c r="JV81" i="4"/>
  <c r="JW81" i="4"/>
  <c r="JX81" i="4"/>
  <c r="JY81" i="4"/>
  <c r="JZ81" i="4"/>
  <c r="KA81" i="4"/>
  <c r="KB81" i="4"/>
  <c r="KC81" i="4"/>
  <c r="KD81" i="4"/>
  <c r="KE81" i="4"/>
  <c r="KF81" i="4"/>
  <c r="KG81" i="4"/>
  <c r="KH81" i="4"/>
  <c r="KI81" i="4"/>
  <c r="KJ81" i="4"/>
  <c r="KK81" i="4"/>
  <c r="KL81" i="4"/>
  <c r="KM81" i="4"/>
  <c r="KN81" i="4"/>
  <c r="KO81" i="4"/>
  <c r="KP81" i="4"/>
  <c r="KQ81" i="4"/>
  <c r="KR81" i="4"/>
  <c r="KS81" i="4"/>
  <c r="KT81" i="4"/>
  <c r="KU81" i="4"/>
  <c r="KV81" i="4"/>
  <c r="KW81" i="4"/>
  <c r="KX81" i="4"/>
  <c r="A82" i="4"/>
  <c r="B82" i="4"/>
  <c r="C82" i="4"/>
  <c r="D82" i="4"/>
  <c r="E82" i="4"/>
  <c r="F82" i="4" a="1"/>
  <c r="F82" i="4"/>
  <c r="G82" i="4" a="1"/>
  <c r="G82" i="4" s="1"/>
  <c r="H82" i="4" a="1"/>
  <c r="H82" i="4"/>
  <c r="I82" i="4" a="1"/>
  <c r="I82" i="4"/>
  <c r="J82" i="4" a="1"/>
  <c r="J82" i="4"/>
  <c r="K82" i="4" a="1"/>
  <c r="K82" i="4" s="1"/>
  <c r="L82" i="4" a="1"/>
  <c r="L82" i="4"/>
  <c r="M82" i="4" a="1"/>
  <c r="M82" i="4"/>
  <c r="N82" i="4" a="1"/>
  <c r="N82" i="4"/>
  <c r="O82" i="4" a="1"/>
  <c r="O82" i="4" s="1"/>
  <c r="P82" i="4" a="1"/>
  <c r="P82" i="4"/>
  <c r="Q82" i="4" a="1"/>
  <c r="Q82" i="4"/>
  <c r="R82" i="4" a="1"/>
  <c r="R82" i="4"/>
  <c r="S82" i="4" a="1"/>
  <c r="S82" i="4" s="1"/>
  <c r="T82" i="4" a="1"/>
  <c r="T82" i="4"/>
  <c r="U82" i="4" a="1"/>
  <c r="U82" i="4"/>
  <c r="V82" i="4" a="1"/>
  <c r="V82" i="4"/>
  <c r="W82" i="4" a="1"/>
  <c r="W82" i="4" s="1"/>
  <c r="X82" i="4" a="1"/>
  <c r="X82" i="4"/>
  <c r="Y82" i="4" a="1"/>
  <c r="Y82" i="4"/>
  <c r="Z82" i="4" a="1"/>
  <c r="Z82" i="4"/>
  <c r="AA82" i="4" a="1"/>
  <c r="AA82" i="4" s="1"/>
  <c r="AB82" i="4" a="1"/>
  <c r="AB82" i="4"/>
  <c r="AC82" i="4"/>
  <c r="AD82" i="4"/>
  <c r="AE82" i="4"/>
  <c r="AF82" i="4"/>
  <c r="AG82" i="4"/>
  <c r="AH82" i="4"/>
  <c r="AI82" i="4"/>
  <c r="AJ82" i="4"/>
  <c r="AK82" i="4"/>
  <c r="AL82" i="4"/>
  <c r="AM82" i="4"/>
  <c r="AN82" i="4"/>
  <c r="AO82" i="4"/>
  <c r="AP82" i="4"/>
  <c r="AQ82" i="4"/>
  <c r="AR82" i="4"/>
  <c r="AS82" i="4"/>
  <c r="AT82" i="4"/>
  <c r="AU82" i="4"/>
  <c r="AV82" i="4"/>
  <c r="AW82" i="4"/>
  <c r="AX82" i="4"/>
  <c r="AY82" i="4"/>
  <c r="AZ82" i="4"/>
  <c r="BA82" i="4"/>
  <c r="BB82" i="4"/>
  <c r="BC82" i="4"/>
  <c r="BD82" i="4"/>
  <c r="BE82" i="4"/>
  <c r="BF82" i="4"/>
  <c r="BG82" i="4"/>
  <c r="BH82" i="4"/>
  <c r="BI82" i="4"/>
  <c r="BJ82" i="4"/>
  <c r="BK82" i="4"/>
  <c r="BL82" i="4"/>
  <c r="BM82" i="4"/>
  <c r="BN82" i="4"/>
  <c r="BO82" i="4"/>
  <c r="BP82" i="4"/>
  <c r="BQ82" i="4"/>
  <c r="BR82" i="4"/>
  <c r="BS82" i="4"/>
  <c r="BT82" i="4"/>
  <c r="BU82" i="4"/>
  <c r="BV82" i="4"/>
  <c r="BW82" i="4"/>
  <c r="BX82" i="4"/>
  <c r="BY82" i="4"/>
  <c r="BZ82" i="4"/>
  <c r="CA82" i="4"/>
  <c r="CB82" i="4"/>
  <c r="CC82" i="4"/>
  <c r="CD82" i="4"/>
  <c r="CE82" i="4"/>
  <c r="CF82" i="4"/>
  <c r="CG82" i="4"/>
  <c r="CH82" i="4"/>
  <c r="CI82" i="4"/>
  <c r="CJ82" i="4"/>
  <c r="CK82" i="4"/>
  <c r="CL82" i="4"/>
  <c r="CM82" i="4"/>
  <c r="CN82" i="4"/>
  <c r="CO82" i="4"/>
  <c r="CP82" i="4"/>
  <c r="CQ82" i="4"/>
  <c r="CR82" i="4"/>
  <c r="CS82" i="4"/>
  <c r="CT82" i="4"/>
  <c r="CU82" i="4"/>
  <c r="CV82" i="4"/>
  <c r="CW82" i="4"/>
  <c r="CX82" i="4"/>
  <c r="CY82" i="4"/>
  <c r="CZ82" i="4"/>
  <c r="DA82" i="4"/>
  <c r="DB82" i="4"/>
  <c r="DC82" i="4"/>
  <c r="DD82" i="4"/>
  <c r="DE82" i="4"/>
  <c r="DF82" i="4"/>
  <c r="DG82" i="4"/>
  <c r="DH82" i="4"/>
  <c r="DI82" i="4"/>
  <c r="DJ82" i="4"/>
  <c r="DK82" i="4"/>
  <c r="DL82" i="4"/>
  <c r="DM82" i="4"/>
  <c r="DN82" i="4"/>
  <c r="DO82" i="4"/>
  <c r="DP82" i="4"/>
  <c r="DQ82" i="4"/>
  <c r="DR82" i="4"/>
  <c r="DS82" i="4"/>
  <c r="DT82" i="4"/>
  <c r="DU82" i="4"/>
  <c r="DV82" i="4"/>
  <c r="DW82" i="4"/>
  <c r="DX82" i="4"/>
  <c r="DY82" i="4"/>
  <c r="DZ82" i="4"/>
  <c r="EA82" i="4"/>
  <c r="EB82" i="4"/>
  <c r="EC82" i="4"/>
  <c r="ED82" i="4"/>
  <c r="EE82" i="4"/>
  <c r="EF82" i="4"/>
  <c r="EG82" i="4"/>
  <c r="EH82" i="4"/>
  <c r="EI82" i="4"/>
  <c r="EJ82" i="4"/>
  <c r="EK82" i="4"/>
  <c r="EL82" i="4"/>
  <c r="EM82" i="4"/>
  <c r="EN82" i="4"/>
  <c r="EO82" i="4"/>
  <c r="EP82" i="4"/>
  <c r="EQ82" i="4"/>
  <c r="ER82" i="4"/>
  <c r="ES82" i="4"/>
  <c r="ET82" i="4"/>
  <c r="EU82" i="4"/>
  <c r="EV82" i="4"/>
  <c r="EW82" i="4"/>
  <c r="EX82" i="4"/>
  <c r="EY82" i="4"/>
  <c r="EZ82" i="4"/>
  <c r="FA82" i="4"/>
  <c r="FB82" i="4"/>
  <c r="FC82" i="4"/>
  <c r="FD82" i="4"/>
  <c r="FE82" i="4"/>
  <c r="FF82" i="4"/>
  <c r="FG82" i="4"/>
  <c r="FH82" i="4"/>
  <c r="FI82" i="4"/>
  <c r="FJ82" i="4"/>
  <c r="FK82" i="4"/>
  <c r="FL82" i="4"/>
  <c r="FM82" i="4"/>
  <c r="FN82" i="4"/>
  <c r="FO82" i="4"/>
  <c r="FP82" i="4"/>
  <c r="FQ82" i="4"/>
  <c r="FR82" i="4"/>
  <c r="FS82" i="4"/>
  <c r="FT82" i="4"/>
  <c r="FU82" i="4"/>
  <c r="FV82" i="4"/>
  <c r="FW82" i="4"/>
  <c r="FX82" i="4"/>
  <c r="FY82" i="4"/>
  <c r="FZ82" i="4"/>
  <c r="GA82" i="4"/>
  <c r="GB82" i="4"/>
  <c r="GC82" i="4"/>
  <c r="GD82" i="4"/>
  <c r="GE82" i="4"/>
  <c r="GF82" i="4"/>
  <c r="GG82" i="4"/>
  <c r="GH82" i="4"/>
  <c r="GI82" i="4"/>
  <c r="GJ82" i="4"/>
  <c r="GK82" i="4"/>
  <c r="GL82" i="4"/>
  <c r="GM82" i="4"/>
  <c r="GN82" i="4"/>
  <c r="GO82" i="4"/>
  <c r="GP82" i="4"/>
  <c r="GQ82" i="4"/>
  <c r="GR82" i="4"/>
  <c r="GS82" i="4"/>
  <c r="GT82" i="4"/>
  <c r="GU82" i="4"/>
  <c r="GV82" i="4"/>
  <c r="GW82" i="4"/>
  <c r="GX82" i="4"/>
  <c r="GY82" i="4"/>
  <c r="GZ82" i="4"/>
  <c r="HA82" i="4"/>
  <c r="HB82" i="4"/>
  <c r="HC82" i="4"/>
  <c r="HD82" i="4"/>
  <c r="HE82" i="4"/>
  <c r="HF82" i="4"/>
  <c r="HG82" i="4"/>
  <c r="HH82" i="4"/>
  <c r="HI82" i="4"/>
  <c r="HJ82" i="4"/>
  <c r="HK82" i="4"/>
  <c r="HL82" i="4"/>
  <c r="HM82" i="4"/>
  <c r="HN82" i="4"/>
  <c r="HO82" i="4"/>
  <c r="HP82" i="4"/>
  <c r="HQ82" i="4"/>
  <c r="HR82" i="4"/>
  <c r="HS82" i="4"/>
  <c r="HT82" i="4"/>
  <c r="HU82" i="4"/>
  <c r="HV82" i="4"/>
  <c r="HW82" i="4"/>
  <c r="HX82" i="4"/>
  <c r="HY82" i="4"/>
  <c r="HZ82" i="4"/>
  <c r="IA82" i="4"/>
  <c r="IB82" i="4"/>
  <c r="IC82" i="4"/>
  <c r="ID82" i="4"/>
  <c r="IE82" i="4"/>
  <c r="IF82" i="4"/>
  <c r="IG82" i="4"/>
  <c r="IH82" i="4"/>
  <c r="II82" i="4"/>
  <c r="IJ82" i="4"/>
  <c r="IK82" i="4"/>
  <c r="IL82" i="4"/>
  <c r="IM82" i="4"/>
  <c r="IN82" i="4"/>
  <c r="IO82" i="4"/>
  <c r="IP82" i="4"/>
  <c r="IQ82" i="4"/>
  <c r="IR82" i="4"/>
  <c r="IS82" i="4"/>
  <c r="IT82" i="4"/>
  <c r="IU82" i="4"/>
  <c r="IV82" i="4"/>
  <c r="IW82" i="4"/>
  <c r="IX82" i="4"/>
  <c r="IY82" i="4"/>
  <c r="IZ82" i="4"/>
  <c r="JA82" i="4"/>
  <c r="JB82" i="4"/>
  <c r="JC82" i="4"/>
  <c r="JD82" i="4"/>
  <c r="JE82" i="4"/>
  <c r="JF82" i="4"/>
  <c r="JG82" i="4"/>
  <c r="JH82" i="4"/>
  <c r="JI82" i="4"/>
  <c r="JJ82" i="4"/>
  <c r="JK82" i="4"/>
  <c r="JL82" i="4"/>
  <c r="JM82" i="4"/>
  <c r="JN82" i="4"/>
  <c r="JO82" i="4"/>
  <c r="JP82" i="4"/>
  <c r="JQ82" i="4"/>
  <c r="JR82" i="4"/>
  <c r="JS82" i="4"/>
  <c r="JT82" i="4"/>
  <c r="JU82" i="4"/>
  <c r="JV82" i="4"/>
  <c r="JW82" i="4"/>
  <c r="JX82" i="4"/>
  <c r="JY82" i="4"/>
  <c r="JZ82" i="4"/>
  <c r="KA82" i="4"/>
  <c r="KB82" i="4"/>
  <c r="KC82" i="4"/>
  <c r="KD82" i="4"/>
  <c r="KE82" i="4"/>
  <c r="KF82" i="4"/>
  <c r="KG82" i="4"/>
  <c r="KH82" i="4"/>
  <c r="KI82" i="4"/>
  <c r="KJ82" i="4"/>
  <c r="KK82" i="4"/>
  <c r="KL82" i="4"/>
  <c r="KM82" i="4"/>
  <c r="KN82" i="4"/>
  <c r="KO82" i="4"/>
  <c r="KP82" i="4"/>
  <c r="KQ82" i="4"/>
  <c r="KR82" i="4"/>
  <c r="KS82" i="4"/>
  <c r="KT82" i="4"/>
  <c r="KU82" i="4"/>
  <c r="KV82" i="4"/>
  <c r="KW82" i="4"/>
  <c r="KX82" i="4"/>
  <c r="A83" i="4"/>
  <c r="B83" i="4"/>
  <c r="C83" i="4"/>
  <c r="D83" i="4"/>
  <c r="E83" i="4"/>
  <c r="F83" i="4" a="1"/>
  <c r="F83" i="4"/>
  <c r="G83" i="4" a="1"/>
  <c r="G83" i="4"/>
  <c r="H83" i="4" a="1"/>
  <c r="H83" i="4"/>
  <c r="I83" i="4" a="1"/>
  <c r="I83" i="4" s="1"/>
  <c r="J83" i="4" a="1"/>
  <c r="J83" i="4"/>
  <c r="K83" i="4" a="1"/>
  <c r="K83" i="4"/>
  <c r="L83" i="4" a="1"/>
  <c r="L83" i="4"/>
  <c r="M83" i="4" a="1"/>
  <c r="M83" i="4" s="1"/>
  <c r="N83" i="4" a="1"/>
  <c r="N83" i="4"/>
  <c r="O83" i="4" a="1"/>
  <c r="O83" i="4"/>
  <c r="P83" i="4" a="1"/>
  <c r="P83" i="4"/>
  <c r="Q83" i="4" a="1"/>
  <c r="Q83" i="4" s="1"/>
  <c r="R83" i="4" a="1"/>
  <c r="R83" i="4"/>
  <c r="S83" i="4" a="1"/>
  <c r="S83" i="4"/>
  <c r="T83" i="4" a="1"/>
  <c r="T83" i="4"/>
  <c r="U83" i="4" a="1"/>
  <c r="U83" i="4" s="1"/>
  <c r="V83" i="4" a="1"/>
  <c r="V83" i="4"/>
  <c r="W83" i="4" a="1"/>
  <c r="W83" i="4"/>
  <c r="X83" i="4" a="1"/>
  <c r="X83" i="4"/>
  <c r="Y83" i="4" a="1"/>
  <c r="Y83" i="4" s="1"/>
  <c r="Z83" i="4" a="1"/>
  <c r="Z83" i="4"/>
  <c r="AA83" i="4" a="1"/>
  <c r="AA83" i="4"/>
  <c r="AB83" i="4" a="1"/>
  <c r="AB83" i="4"/>
  <c r="AC83" i="4"/>
  <c r="AD83" i="4"/>
  <c r="AE83" i="4"/>
  <c r="AF83" i="4"/>
  <c r="AG83" i="4"/>
  <c r="AH83" i="4"/>
  <c r="AI83" i="4"/>
  <c r="AJ83" i="4"/>
  <c r="AK83" i="4"/>
  <c r="AL83" i="4"/>
  <c r="AM83" i="4"/>
  <c r="AN83" i="4"/>
  <c r="AO83" i="4"/>
  <c r="AP83" i="4"/>
  <c r="AQ83" i="4"/>
  <c r="AR83" i="4"/>
  <c r="AS83" i="4"/>
  <c r="AT83" i="4"/>
  <c r="AU83" i="4"/>
  <c r="AV83" i="4"/>
  <c r="AW83" i="4"/>
  <c r="AX83" i="4"/>
  <c r="AY83" i="4"/>
  <c r="AZ83" i="4"/>
  <c r="BA83" i="4"/>
  <c r="BB83" i="4"/>
  <c r="BC83" i="4"/>
  <c r="BD83" i="4"/>
  <c r="BE83" i="4"/>
  <c r="BF83" i="4"/>
  <c r="BG83" i="4"/>
  <c r="BH83" i="4"/>
  <c r="BI83" i="4"/>
  <c r="BJ83" i="4"/>
  <c r="BK83" i="4"/>
  <c r="BL83" i="4"/>
  <c r="BM83" i="4"/>
  <c r="BN83" i="4"/>
  <c r="BO83" i="4"/>
  <c r="BP83" i="4"/>
  <c r="BQ83" i="4"/>
  <c r="BR83" i="4"/>
  <c r="BS83" i="4"/>
  <c r="BT83" i="4"/>
  <c r="BU83" i="4"/>
  <c r="BV83" i="4"/>
  <c r="BW83" i="4"/>
  <c r="BX83" i="4"/>
  <c r="BY83" i="4"/>
  <c r="BZ83" i="4"/>
  <c r="CA83" i="4"/>
  <c r="CB83" i="4"/>
  <c r="CC83" i="4"/>
  <c r="CD83" i="4"/>
  <c r="CE83" i="4"/>
  <c r="CF83" i="4"/>
  <c r="CG83" i="4"/>
  <c r="CH83" i="4"/>
  <c r="CI83" i="4"/>
  <c r="CJ83" i="4"/>
  <c r="CK83" i="4"/>
  <c r="CL83" i="4"/>
  <c r="CM83" i="4"/>
  <c r="CN83" i="4"/>
  <c r="CO83" i="4"/>
  <c r="CP83" i="4"/>
  <c r="CQ83" i="4"/>
  <c r="CR83" i="4"/>
  <c r="CS83" i="4"/>
  <c r="CT83" i="4"/>
  <c r="CU83" i="4"/>
  <c r="CV83" i="4"/>
  <c r="CW83" i="4"/>
  <c r="CX83" i="4"/>
  <c r="CY83" i="4"/>
  <c r="CZ83" i="4"/>
  <c r="DA83" i="4"/>
  <c r="DB83" i="4"/>
  <c r="DC83" i="4"/>
  <c r="DD83" i="4"/>
  <c r="DE83" i="4"/>
  <c r="DF83" i="4"/>
  <c r="DG83" i="4"/>
  <c r="DH83" i="4"/>
  <c r="DI83" i="4"/>
  <c r="DJ83" i="4"/>
  <c r="DK83" i="4"/>
  <c r="DL83" i="4"/>
  <c r="DM83" i="4"/>
  <c r="DN83" i="4"/>
  <c r="DO83" i="4"/>
  <c r="DP83" i="4"/>
  <c r="DQ83" i="4"/>
  <c r="DR83" i="4"/>
  <c r="DS83" i="4"/>
  <c r="DT83" i="4"/>
  <c r="DU83" i="4"/>
  <c r="DV83" i="4"/>
  <c r="DW83" i="4"/>
  <c r="DX83" i="4"/>
  <c r="DY83" i="4"/>
  <c r="DZ83" i="4"/>
  <c r="EA83" i="4"/>
  <c r="EB83" i="4"/>
  <c r="EC83" i="4"/>
  <c r="ED83" i="4"/>
  <c r="EE83" i="4"/>
  <c r="EF83" i="4"/>
  <c r="EG83" i="4"/>
  <c r="EH83" i="4"/>
  <c r="EI83" i="4"/>
  <c r="EJ83" i="4"/>
  <c r="EK83" i="4"/>
  <c r="EL83" i="4"/>
  <c r="EM83" i="4"/>
  <c r="EN83" i="4"/>
  <c r="EO83" i="4"/>
  <c r="EP83" i="4"/>
  <c r="EQ83" i="4"/>
  <c r="ER83" i="4"/>
  <c r="ES83" i="4"/>
  <c r="ET83" i="4"/>
  <c r="EU83" i="4"/>
  <c r="EV83" i="4"/>
  <c r="EW83" i="4"/>
  <c r="EX83" i="4"/>
  <c r="EY83" i="4"/>
  <c r="EZ83" i="4"/>
  <c r="FA83" i="4"/>
  <c r="FB83" i="4"/>
  <c r="FC83" i="4"/>
  <c r="FD83" i="4"/>
  <c r="FE83" i="4"/>
  <c r="FF83" i="4"/>
  <c r="FG83" i="4"/>
  <c r="FH83" i="4"/>
  <c r="FI83" i="4"/>
  <c r="FJ83" i="4"/>
  <c r="FK83" i="4"/>
  <c r="FL83" i="4"/>
  <c r="FM83" i="4"/>
  <c r="FN83" i="4"/>
  <c r="FO83" i="4"/>
  <c r="FP83" i="4"/>
  <c r="FQ83" i="4"/>
  <c r="FR83" i="4"/>
  <c r="FS83" i="4"/>
  <c r="FT83" i="4"/>
  <c r="FU83" i="4"/>
  <c r="FV83" i="4"/>
  <c r="FW83" i="4"/>
  <c r="FX83" i="4"/>
  <c r="FY83" i="4"/>
  <c r="FZ83" i="4"/>
  <c r="GA83" i="4"/>
  <c r="GB83" i="4"/>
  <c r="GC83" i="4"/>
  <c r="GD83" i="4"/>
  <c r="GE83" i="4"/>
  <c r="GF83" i="4"/>
  <c r="GG83" i="4"/>
  <c r="GH83" i="4"/>
  <c r="GI83" i="4"/>
  <c r="GJ83" i="4"/>
  <c r="GK83" i="4"/>
  <c r="GL83" i="4"/>
  <c r="GM83" i="4"/>
  <c r="GN83" i="4"/>
  <c r="GO83" i="4"/>
  <c r="GP83" i="4"/>
  <c r="GQ83" i="4"/>
  <c r="GR83" i="4"/>
  <c r="GS83" i="4"/>
  <c r="GT83" i="4"/>
  <c r="GU83" i="4"/>
  <c r="GV83" i="4"/>
  <c r="GW83" i="4"/>
  <c r="GX83" i="4"/>
  <c r="GY83" i="4"/>
  <c r="GZ83" i="4"/>
  <c r="HA83" i="4"/>
  <c r="HB83" i="4"/>
  <c r="HC83" i="4"/>
  <c r="HD83" i="4"/>
  <c r="HE83" i="4"/>
  <c r="HF83" i="4"/>
  <c r="HG83" i="4"/>
  <c r="HH83" i="4"/>
  <c r="HI83" i="4"/>
  <c r="HJ83" i="4"/>
  <c r="HK83" i="4"/>
  <c r="HL83" i="4"/>
  <c r="HM83" i="4"/>
  <c r="HN83" i="4"/>
  <c r="HO83" i="4"/>
  <c r="HP83" i="4"/>
  <c r="HQ83" i="4"/>
  <c r="HR83" i="4"/>
  <c r="HS83" i="4"/>
  <c r="HT83" i="4"/>
  <c r="HU83" i="4"/>
  <c r="HV83" i="4"/>
  <c r="HW83" i="4"/>
  <c r="HX83" i="4"/>
  <c r="HY83" i="4"/>
  <c r="HZ83" i="4"/>
  <c r="IA83" i="4"/>
  <c r="IB83" i="4"/>
  <c r="IC83" i="4"/>
  <c r="ID83" i="4"/>
  <c r="IE83" i="4"/>
  <c r="IF83" i="4"/>
  <c r="IG83" i="4"/>
  <c r="IH83" i="4"/>
  <c r="II83" i="4"/>
  <c r="IJ83" i="4"/>
  <c r="IK83" i="4"/>
  <c r="IL83" i="4"/>
  <c r="IM83" i="4"/>
  <c r="IN83" i="4"/>
  <c r="IO83" i="4"/>
  <c r="IP83" i="4"/>
  <c r="IQ83" i="4"/>
  <c r="IR83" i="4"/>
  <c r="IS83" i="4"/>
  <c r="IT83" i="4"/>
  <c r="IU83" i="4"/>
  <c r="IV83" i="4"/>
  <c r="IW83" i="4"/>
  <c r="IX83" i="4"/>
  <c r="IY83" i="4"/>
  <c r="IZ83" i="4"/>
  <c r="JA83" i="4"/>
  <c r="JB83" i="4"/>
  <c r="JC83" i="4"/>
  <c r="JD83" i="4"/>
  <c r="JE83" i="4"/>
  <c r="JF83" i="4"/>
  <c r="JG83" i="4"/>
  <c r="JH83" i="4"/>
  <c r="JI83" i="4"/>
  <c r="JJ83" i="4"/>
  <c r="JK83" i="4"/>
  <c r="JL83" i="4"/>
  <c r="JM83" i="4"/>
  <c r="JN83" i="4"/>
  <c r="JO83" i="4"/>
  <c r="JP83" i="4"/>
  <c r="JQ83" i="4"/>
  <c r="JR83" i="4"/>
  <c r="JS83" i="4"/>
  <c r="JT83" i="4"/>
  <c r="JU83" i="4"/>
  <c r="JV83" i="4"/>
  <c r="JW83" i="4"/>
  <c r="JX83" i="4"/>
  <c r="JY83" i="4"/>
  <c r="JZ83" i="4"/>
  <c r="KA83" i="4"/>
  <c r="KB83" i="4"/>
  <c r="KC83" i="4"/>
  <c r="KD83" i="4"/>
  <c r="KE83" i="4"/>
  <c r="KF83" i="4"/>
  <c r="KG83" i="4"/>
  <c r="KH83" i="4"/>
  <c r="KI83" i="4"/>
  <c r="KJ83" i="4"/>
  <c r="KK83" i="4"/>
  <c r="KL83" i="4"/>
  <c r="KM83" i="4"/>
  <c r="KN83" i="4"/>
  <c r="KO83" i="4"/>
  <c r="KP83" i="4"/>
  <c r="KQ83" i="4"/>
  <c r="KR83" i="4"/>
  <c r="KS83" i="4"/>
  <c r="KT83" i="4"/>
  <c r="KU83" i="4"/>
  <c r="KV83" i="4"/>
  <c r="KW83" i="4"/>
  <c r="KX83" i="4"/>
  <c r="A84" i="4"/>
  <c r="B84" i="4"/>
  <c r="C84" i="4"/>
  <c r="D84" i="4"/>
  <c r="E84" i="4"/>
  <c r="F84" i="4" a="1"/>
  <c r="F84" i="4" s="1"/>
  <c r="G84" i="4" a="1"/>
  <c r="G84" i="4"/>
  <c r="H84" i="4" a="1"/>
  <c r="H84" i="4"/>
  <c r="I84" i="4" a="1"/>
  <c r="I84" i="4"/>
  <c r="J84" i="4" a="1"/>
  <c r="J84" i="4" s="1"/>
  <c r="K84" i="4" a="1"/>
  <c r="K84" i="4"/>
  <c r="L84" i="4" a="1"/>
  <c r="L84" i="4"/>
  <c r="M84" i="4" a="1"/>
  <c r="M84" i="4"/>
  <c r="N84" i="4" a="1"/>
  <c r="N84" i="4" s="1"/>
  <c r="O84" i="4" a="1"/>
  <c r="O84" i="4"/>
  <c r="P84" i="4" a="1"/>
  <c r="P84" i="4"/>
  <c r="Q84" i="4" a="1"/>
  <c r="Q84" i="4"/>
  <c r="R84" i="4" a="1"/>
  <c r="R84" i="4" s="1"/>
  <c r="S84" i="4" a="1"/>
  <c r="S84" i="4"/>
  <c r="T84" i="4" a="1"/>
  <c r="T84" i="4"/>
  <c r="U84" i="4" a="1"/>
  <c r="U84" i="4"/>
  <c r="V84" i="4" a="1"/>
  <c r="V84" i="4" s="1"/>
  <c r="W84" i="4" a="1"/>
  <c r="W84" i="4"/>
  <c r="X84" i="4" a="1"/>
  <c r="X84" i="4"/>
  <c r="Y84" i="4" a="1"/>
  <c r="Y84" i="4"/>
  <c r="Z84" i="4" a="1"/>
  <c r="Z84" i="4" s="1"/>
  <c r="AA84" i="4" a="1"/>
  <c r="AA84" i="4"/>
  <c r="AB84" i="4" a="1"/>
  <c r="AB84" i="4"/>
  <c r="AC84" i="4"/>
  <c r="AD84" i="4"/>
  <c r="AE84" i="4"/>
  <c r="AF84" i="4"/>
  <c r="AG84" i="4"/>
  <c r="AH84" i="4"/>
  <c r="AI84" i="4"/>
  <c r="AJ84" i="4"/>
  <c r="AK84" i="4"/>
  <c r="AL84" i="4"/>
  <c r="AM84" i="4"/>
  <c r="AN84" i="4"/>
  <c r="AO84" i="4"/>
  <c r="AP84" i="4"/>
  <c r="AQ84" i="4"/>
  <c r="AR84" i="4"/>
  <c r="AS84" i="4"/>
  <c r="AT84" i="4"/>
  <c r="AU84" i="4"/>
  <c r="AV84" i="4"/>
  <c r="AW84" i="4"/>
  <c r="AX84" i="4"/>
  <c r="AY84" i="4"/>
  <c r="AZ84" i="4"/>
  <c r="BA84" i="4"/>
  <c r="BB84" i="4"/>
  <c r="BC84" i="4"/>
  <c r="BD84" i="4"/>
  <c r="BE84" i="4"/>
  <c r="BF84" i="4"/>
  <c r="BG84" i="4"/>
  <c r="BH84" i="4"/>
  <c r="BI84" i="4"/>
  <c r="BJ84" i="4"/>
  <c r="BK84" i="4"/>
  <c r="BL84" i="4"/>
  <c r="BM84" i="4"/>
  <c r="BN84" i="4"/>
  <c r="BO84" i="4"/>
  <c r="BP84" i="4"/>
  <c r="BQ84" i="4"/>
  <c r="BR84" i="4"/>
  <c r="BS84" i="4"/>
  <c r="BT84" i="4"/>
  <c r="BU84" i="4"/>
  <c r="BV84" i="4"/>
  <c r="BW84" i="4"/>
  <c r="BX84" i="4"/>
  <c r="BY84" i="4"/>
  <c r="BZ84" i="4"/>
  <c r="CA84" i="4"/>
  <c r="CB84" i="4"/>
  <c r="CC84" i="4"/>
  <c r="CD84" i="4"/>
  <c r="CE84" i="4"/>
  <c r="CF84" i="4"/>
  <c r="CG84" i="4"/>
  <c r="CH84" i="4"/>
  <c r="CI84" i="4"/>
  <c r="CJ84" i="4"/>
  <c r="CK84" i="4"/>
  <c r="CL84" i="4"/>
  <c r="CM84" i="4"/>
  <c r="CN84" i="4"/>
  <c r="CO84" i="4"/>
  <c r="CP84" i="4"/>
  <c r="CQ84" i="4"/>
  <c r="CR84" i="4"/>
  <c r="CS84" i="4"/>
  <c r="CT84" i="4"/>
  <c r="CU84" i="4"/>
  <c r="CV84" i="4"/>
  <c r="CW84" i="4"/>
  <c r="CX84" i="4"/>
  <c r="CY84" i="4"/>
  <c r="CZ84" i="4"/>
  <c r="DA84" i="4"/>
  <c r="DB84" i="4"/>
  <c r="DC84" i="4"/>
  <c r="DD84" i="4"/>
  <c r="DE84" i="4"/>
  <c r="DF84" i="4"/>
  <c r="DG84" i="4"/>
  <c r="DH84" i="4"/>
  <c r="DI84" i="4"/>
  <c r="DJ84" i="4"/>
  <c r="DK84" i="4"/>
  <c r="DL84" i="4"/>
  <c r="DM84" i="4"/>
  <c r="DN84" i="4"/>
  <c r="DO84" i="4"/>
  <c r="DP84" i="4"/>
  <c r="DQ84" i="4"/>
  <c r="DR84" i="4"/>
  <c r="DS84" i="4"/>
  <c r="DT84" i="4"/>
  <c r="DU84" i="4"/>
  <c r="DV84" i="4"/>
  <c r="DW84" i="4"/>
  <c r="DX84" i="4"/>
  <c r="DY84" i="4"/>
  <c r="DZ84" i="4"/>
  <c r="EA84" i="4"/>
  <c r="EB84" i="4"/>
  <c r="EC84" i="4"/>
  <c r="ED84" i="4"/>
  <c r="EE84" i="4"/>
  <c r="EF84" i="4"/>
  <c r="EG84" i="4"/>
  <c r="EH84" i="4"/>
  <c r="EI84" i="4"/>
  <c r="EJ84" i="4"/>
  <c r="EK84" i="4"/>
  <c r="EL84" i="4"/>
  <c r="EM84" i="4"/>
  <c r="EN84" i="4"/>
  <c r="EO84" i="4"/>
  <c r="EP84" i="4"/>
  <c r="EQ84" i="4"/>
  <c r="ER84" i="4"/>
  <c r="ES84" i="4"/>
  <c r="ET84" i="4"/>
  <c r="EU84" i="4"/>
  <c r="EV84" i="4"/>
  <c r="EW84" i="4"/>
  <c r="EX84" i="4"/>
  <c r="EY84" i="4"/>
  <c r="EZ84" i="4"/>
  <c r="FA84" i="4"/>
  <c r="FB84" i="4"/>
  <c r="FC84" i="4"/>
  <c r="FD84" i="4"/>
  <c r="FE84" i="4"/>
  <c r="FF84" i="4"/>
  <c r="FG84" i="4"/>
  <c r="FH84" i="4"/>
  <c r="FI84" i="4"/>
  <c r="FJ84" i="4"/>
  <c r="FK84" i="4"/>
  <c r="FL84" i="4"/>
  <c r="FM84" i="4"/>
  <c r="FN84" i="4"/>
  <c r="FO84" i="4"/>
  <c r="FP84" i="4"/>
  <c r="FQ84" i="4"/>
  <c r="FR84" i="4"/>
  <c r="FS84" i="4"/>
  <c r="FT84" i="4"/>
  <c r="FU84" i="4"/>
  <c r="FV84" i="4"/>
  <c r="FW84" i="4"/>
  <c r="FX84" i="4"/>
  <c r="FY84" i="4"/>
  <c r="FZ84" i="4"/>
  <c r="GA84" i="4"/>
  <c r="GB84" i="4"/>
  <c r="GC84" i="4"/>
  <c r="GD84" i="4"/>
  <c r="GE84" i="4"/>
  <c r="GF84" i="4"/>
  <c r="GG84" i="4"/>
  <c r="GH84" i="4"/>
  <c r="GI84" i="4"/>
  <c r="GJ84" i="4"/>
  <c r="GK84" i="4"/>
  <c r="GL84" i="4"/>
  <c r="GM84" i="4"/>
  <c r="GN84" i="4"/>
  <c r="GO84" i="4"/>
  <c r="GP84" i="4"/>
  <c r="GQ84" i="4"/>
  <c r="GR84" i="4"/>
  <c r="GS84" i="4"/>
  <c r="GT84" i="4"/>
  <c r="GU84" i="4"/>
  <c r="GV84" i="4"/>
  <c r="GW84" i="4"/>
  <c r="GX84" i="4"/>
  <c r="GY84" i="4"/>
  <c r="GZ84" i="4"/>
  <c r="HA84" i="4"/>
  <c r="HB84" i="4"/>
  <c r="HC84" i="4"/>
  <c r="HD84" i="4"/>
  <c r="HE84" i="4"/>
  <c r="HF84" i="4"/>
  <c r="HG84" i="4"/>
  <c r="HH84" i="4"/>
  <c r="HI84" i="4"/>
  <c r="HJ84" i="4"/>
  <c r="HK84" i="4"/>
  <c r="HL84" i="4"/>
  <c r="HM84" i="4"/>
  <c r="HN84" i="4"/>
  <c r="HO84" i="4"/>
  <c r="HP84" i="4"/>
  <c r="HQ84" i="4"/>
  <c r="HR84" i="4"/>
  <c r="HS84" i="4"/>
  <c r="HT84" i="4"/>
  <c r="HU84" i="4"/>
  <c r="HV84" i="4"/>
  <c r="HW84" i="4"/>
  <c r="HX84" i="4"/>
  <c r="HY84" i="4"/>
  <c r="HZ84" i="4"/>
  <c r="IA84" i="4"/>
  <c r="IB84" i="4"/>
  <c r="IC84" i="4"/>
  <c r="ID84" i="4"/>
  <c r="IE84" i="4"/>
  <c r="IF84" i="4"/>
  <c r="IG84" i="4"/>
  <c r="IH84" i="4"/>
  <c r="II84" i="4"/>
  <c r="IJ84" i="4"/>
  <c r="IK84" i="4"/>
  <c r="IL84" i="4"/>
  <c r="IM84" i="4"/>
  <c r="IN84" i="4"/>
  <c r="IO84" i="4"/>
  <c r="IP84" i="4"/>
  <c r="IQ84" i="4"/>
  <c r="IR84" i="4"/>
  <c r="IS84" i="4"/>
  <c r="IT84" i="4"/>
  <c r="IU84" i="4"/>
  <c r="IV84" i="4"/>
  <c r="IW84" i="4"/>
  <c r="IX84" i="4"/>
  <c r="IY84" i="4"/>
  <c r="IZ84" i="4"/>
  <c r="JA84" i="4"/>
  <c r="JB84" i="4"/>
  <c r="JC84" i="4"/>
  <c r="JD84" i="4"/>
  <c r="JE84" i="4"/>
  <c r="JF84" i="4"/>
  <c r="JG84" i="4"/>
  <c r="JH84" i="4"/>
  <c r="JI84" i="4"/>
  <c r="JJ84" i="4"/>
  <c r="JK84" i="4"/>
  <c r="JL84" i="4"/>
  <c r="JM84" i="4"/>
  <c r="JN84" i="4"/>
  <c r="JO84" i="4"/>
  <c r="JP84" i="4"/>
  <c r="JQ84" i="4"/>
  <c r="JR84" i="4"/>
  <c r="JS84" i="4"/>
  <c r="JT84" i="4"/>
  <c r="JU84" i="4"/>
  <c r="JV84" i="4"/>
  <c r="JW84" i="4"/>
  <c r="JX84" i="4"/>
  <c r="JY84" i="4"/>
  <c r="JZ84" i="4"/>
  <c r="KA84" i="4"/>
  <c r="KB84" i="4"/>
  <c r="KC84" i="4"/>
  <c r="KD84" i="4"/>
  <c r="KE84" i="4"/>
  <c r="KF84" i="4"/>
  <c r="KG84" i="4"/>
  <c r="KH84" i="4"/>
  <c r="KI84" i="4"/>
  <c r="KJ84" i="4"/>
  <c r="KK84" i="4"/>
  <c r="KL84" i="4"/>
  <c r="KM84" i="4"/>
  <c r="KN84" i="4"/>
  <c r="KO84" i="4"/>
  <c r="KP84" i="4"/>
  <c r="KQ84" i="4"/>
  <c r="KR84" i="4"/>
  <c r="KS84" i="4"/>
  <c r="KT84" i="4"/>
  <c r="KU84" i="4"/>
  <c r="KV84" i="4"/>
  <c r="KW84" i="4"/>
  <c r="KX84" i="4"/>
  <c r="A85" i="4"/>
  <c r="B85" i="4"/>
  <c r="C85" i="4"/>
  <c r="D85" i="4"/>
  <c r="E85" i="4"/>
  <c r="F85" i="4" a="1"/>
  <c r="F85" i="4"/>
  <c r="G85" i="4" a="1"/>
  <c r="G85" i="4"/>
  <c r="H85" i="4" a="1"/>
  <c r="H85" i="4" s="1"/>
  <c r="I85" i="4" a="1"/>
  <c r="I85" i="4"/>
  <c r="J85" i="4" a="1"/>
  <c r="J85" i="4"/>
  <c r="K85" i="4" a="1"/>
  <c r="K85" i="4"/>
  <c r="L85" i="4" a="1"/>
  <c r="L85" i="4" s="1"/>
  <c r="M85" i="4" a="1"/>
  <c r="M85" i="4"/>
  <c r="N85" i="4" a="1"/>
  <c r="N85" i="4"/>
  <c r="O85" i="4" a="1"/>
  <c r="O85" i="4"/>
  <c r="P85" i="4" a="1"/>
  <c r="P85" i="4" s="1"/>
  <c r="Q85" i="4" a="1"/>
  <c r="Q85" i="4"/>
  <c r="R85" i="4" a="1"/>
  <c r="R85" i="4"/>
  <c r="S85" i="4" a="1"/>
  <c r="S85" i="4"/>
  <c r="T85" i="4" a="1"/>
  <c r="T85" i="4" s="1"/>
  <c r="U85" i="4" a="1"/>
  <c r="U85" i="4"/>
  <c r="V85" i="4" a="1"/>
  <c r="V85" i="4"/>
  <c r="W85" i="4" a="1"/>
  <c r="W85" i="4"/>
  <c r="X85" i="4" a="1"/>
  <c r="X85" i="4" s="1"/>
  <c r="Y85" i="4" a="1"/>
  <c r="Y85" i="4"/>
  <c r="Z85" i="4" a="1"/>
  <c r="Z85" i="4"/>
  <c r="AA85" i="4" a="1"/>
  <c r="AA85" i="4"/>
  <c r="AB85" i="4" a="1"/>
  <c r="AB85" i="4" s="1"/>
  <c r="AC85" i="4"/>
  <c r="AD85" i="4"/>
  <c r="AE85" i="4"/>
  <c r="AF85" i="4"/>
  <c r="AG85" i="4"/>
  <c r="AH85" i="4"/>
  <c r="AI85" i="4"/>
  <c r="AJ85" i="4"/>
  <c r="AK85" i="4"/>
  <c r="AL85" i="4"/>
  <c r="AM85" i="4"/>
  <c r="AN85" i="4"/>
  <c r="AO85" i="4"/>
  <c r="AP85" i="4"/>
  <c r="AQ85" i="4"/>
  <c r="AR85" i="4"/>
  <c r="AS85" i="4"/>
  <c r="AT85" i="4"/>
  <c r="AU85" i="4"/>
  <c r="AV85" i="4"/>
  <c r="AW85" i="4"/>
  <c r="AX85" i="4"/>
  <c r="AY85" i="4"/>
  <c r="AZ85" i="4"/>
  <c r="BA85" i="4"/>
  <c r="BB85" i="4"/>
  <c r="BC85" i="4"/>
  <c r="BD85" i="4"/>
  <c r="BE85" i="4"/>
  <c r="BF85" i="4"/>
  <c r="BG85" i="4"/>
  <c r="BH85" i="4"/>
  <c r="BI85" i="4"/>
  <c r="BJ85" i="4"/>
  <c r="BK85" i="4"/>
  <c r="BL85" i="4"/>
  <c r="BM85" i="4"/>
  <c r="BN85" i="4"/>
  <c r="BO85" i="4"/>
  <c r="BP85" i="4"/>
  <c r="BQ85" i="4"/>
  <c r="BR85" i="4"/>
  <c r="BS85" i="4"/>
  <c r="BT85" i="4"/>
  <c r="BU85" i="4"/>
  <c r="BV85" i="4"/>
  <c r="BW85" i="4"/>
  <c r="BX85" i="4"/>
  <c r="BY85" i="4"/>
  <c r="BZ85" i="4"/>
  <c r="CA85" i="4"/>
  <c r="CB85" i="4"/>
  <c r="CC85" i="4"/>
  <c r="CD85" i="4"/>
  <c r="CE85" i="4"/>
  <c r="CF85" i="4"/>
  <c r="CG85" i="4"/>
  <c r="CH85" i="4"/>
  <c r="CI85" i="4"/>
  <c r="CJ85" i="4"/>
  <c r="CK85" i="4"/>
  <c r="CL85" i="4"/>
  <c r="CM85" i="4"/>
  <c r="CN85" i="4"/>
  <c r="CO85" i="4"/>
  <c r="CP85" i="4"/>
  <c r="CQ85" i="4"/>
  <c r="CR85" i="4"/>
  <c r="CS85" i="4"/>
  <c r="CT85" i="4"/>
  <c r="CU85" i="4"/>
  <c r="CV85" i="4"/>
  <c r="CW85" i="4"/>
  <c r="CX85" i="4"/>
  <c r="CY85" i="4"/>
  <c r="CZ85" i="4"/>
  <c r="DA85" i="4"/>
  <c r="DB85" i="4"/>
  <c r="DC85" i="4"/>
  <c r="DD85" i="4"/>
  <c r="DE85" i="4"/>
  <c r="DF85" i="4"/>
  <c r="DG85" i="4"/>
  <c r="DH85" i="4"/>
  <c r="DI85" i="4"/>
  <c r="DJ85" i="4"/>
  <c r="DK85" i="4"/>
  <c r="DL85" i="4"/>
  <c r="DM85" i="4"/>
  <c r="DN85" i="4"/>
  <c r="DO85" i="4"/>
  <c r="DP85" i="4"/>
  <c r="DQ85" i="4"/>
  <c r="DR85" i="4"/>
  <c r="DS85" i="4"/>
  <c r="DT85" i="4"/>
  <c r="DU85" i="4"/>
  <c r="DV85" i="4"/>
  <c r="DW85" i="4"/>
  <c r="DX85" i="4"/>
  <c r="DY85" i="4"/>
  <c r="DZ85" i="4"/>
  <c r="EA85" i="4"/>
  <c r="EB85" i="4"/>
  <c r="EC85" i="4"/>
  <c r="ED85" i="4"/>
  <c r="EE85" i="4"/>
  <c r="EF85" i="4"/>
  <c r="EG85" i="4"/>
  <c r="EH85" i="4"/>
  <c r="EI85" i="4"/>
  <c r="EJ85" i="4"/>
  <c r="EK85" i="4"/>
  <c r="EL85" i="4"/>
  <c r="EM85" i="4"/>
  <c r="EN85" i="4"/>
  <c r="EO85" i="4"/>
  <c r="EP85" i="4"/>
  <c r="EQ85" i="4"/>
  <c r="ER85" i="4"/>
  <c r="ES85" i="4"/>
  <c r="ET85" i="4"/>
  <c r="EU85" i="4"/>
  <c r="EV85" i="4"/>
  <c r="EW85" i="4"/>
  <c r="EX85" i="4"/>
  <c r="EY85" i="4"/>
  <c r="EZ85" i="4"/>
  <c r="FA85" i="4"/>
  <c r="FB85" i="4"/>
  <c r="FC85" i="4"/>
  <c r="FD85" i="4"/>
  <c r="FE85" i="4"/>
  <c r="FF85" i="4"/>
  <c r="FG85" i="4"/>
  <c r="FH85" i="4"/>
  <c r="FI85" i="4"/>
  <c r="FJ85" i="4"/>
  <c r="FK85" i="4"/>
  <c r="FL85" i="4"/>
  <c r="FM85" i="4"/>
  <c r="FN85" i="4"/>
  <c r="FO85" i="4"/>
  <c r="FP85" i="4"/>
  <c r="FQ85" i="4"/>
  <c r="FR85" i="4"/>
  <c r="FS85" i="4"/>
  <c r="FT85" i="4"/>
  <c r="FU85" i="4"/>
  <c r="FV85" i="4"/>
  <c r="FW85" i="4"/>
  <c r="FX85" i="4"/>
  <c r="FY85" i="4"/>
  <c r="FZ85" i="4"/>
  <c r="GA85" i="4"/>
  <c r="GB85" i="4"/>
  <c r="GC85" i="4"/>
  <c r="GD85" i="4"/>
  <c r="GE85" i="4"/>
  <c r="GF85" i="4"/>
  <c r="GG85" i="4"/>
  <c r="GH85" i="4"/>
  <c r="GI85" i="4"/>
  <c r="GJ85" i="4"/>
  <c r="GK85" i="4"/>
  <c r="GL85" i="4"/>
  <c r="GM85" i="4"/>
  <c r="GN85" i="4"/>
  <c r="GO85" i="4"/>
  <c r="GP85" i="4"/>
  <c r="GQ85" i="4"/>
  <c r="GR85" i="4"/>
  <c r="GS85" i="4"/>
  <c r="GT85" i="4"/>
  <c r="GU85" i="4"/>
  <c r="GV85" i="4"/>
  <c r="GW85" i="4"/>
  <c r="GX85" i="4"/>
  <c r="GY85" i="4"/>
  <c r="GZ85" i="4"/>
  <c r="HA85" i="4"/>
  <c r="HB85" i="4"/>
  <c r="HC85" i="4"/>
  <c r="HD85" i="4"/>
  <c r="HE85" i="4"/>
  <c r="HF85" i="4"/>
  <c r="HG85" i="4"/>
  <c r="HH85" i="4"/>
  <c r="HI85" i="4"/>
  <c r="HJ85" i="4"/>
  <c r="HK85" i="4"/>
  <c r="HL85" i="4"/>
  <c r="HM85" i="4"/>
  <c r="HN85" i="4"/>
  <c r="HO85" i="4"/>
  <c r="HP85" i="4"/>
  <c r="HQ85" i="4"/>
  <c r="HR85" i="4"/>
  <c r="HS85" i="4"/>
  <c r="HT85" i="4"/>
  <c r="HU85" i="4"/>
  <c r="HV85" i="4"/>
  <c r="HW85" i="4"/>
  <c r="HX85" i="4"/>
  <c r="HY85" i="4"/>
  <c r="HZ85" i="4"/>
  <c r="IA85" i="4"/>
  <c r="IB85" i="4"/>
  <c r="IC85" i="4"/>
  <c r="ID85" i="4"/>
  <c r="IE85" i="4"/>
  <c r="IF85" i="4"/>
  <c r="IG85" i="4"/>
  <c r="IH85" i="4"/>
  <c r="II85" i="4"/>
  <c r="IJ85" i="4"/>
  <c r="IK85" i="4"/>
  <c r="IL85" i="4"/>
  <c r="IM85" i="4"/>
  <c r="IN85" i="4"/>
  <c r="IO85" i="4"/>
  <c r="IP85" i="4"/>
  <c r="IQ85" i="4"/>
  <c r="IR85" i="4"/>
  <c r="IS85" i="4"/>
  <c r="IT85" i="4"/>
  <c r="IU85" i="4"/>
  <c r="IV85" i="4"/>
  <c r="IW85" i="4"/>
  <c r="IX85" i="4"/>
  <c r="IY85" i="4"/>
  <c r="IZ85" i="4"/>
  <c r="JA85" i="4"/>
  <c r="JB85" i="4"/>
  <c r="JC85" i="4"/>
  <c r="JD85" i="4"/>
  <c r="JE85" i="4"/>
  <c r="JF85" i="4"/>
  <c r="JG85" i="4"/>
  <c r="JH85" i="4"/>
  <c r="JI85" i="4"/>
  <c r="JJ85" i="4"/>
  <c r="JK85" i="4"/>
  <c r="JL85" i="4"/>
  <c r="JM85" i="4"/>
  <c r="JN85" i="4"/>
  <c r="JO85" i="4"/>
  <c r="JP85" i="4"/>
  <c r="JQ85" i="4"/>
  <c r="JR85" i="4"/>
  <c r="JS85" i="4"/>
  <c r="JT85" i="4"/>
  <c r="JU85" i="4"/>
  <c r="JV85" i="4"/>
  <c r="JW85" i="4"/>
  <c r="JX85" i="4"/>
  <c r="JY85" i="4"/>
  <c r="JZ85" i="4"/>
  <c r="KA85" i="4"/>
  <c r="KB85" i="4"/>
  <c r="KC85" i="4"/>
  <c r="KD85" i="4"/>
  <c r="KE85" i="4"/>
  <c r="KF85" i="4"/>
  <c r="KG85" i="4"/>
  <c r="KH85" i="4"/>
  <c r="KI85" i="4"/>
  <c r="KJ85" i="4"/>
  <c r="KK85" i="4"/>
  <c r="KL85" i="4"/>
  <c r="KM85" i="4"/>
  <c r="KN85" i="4"/>
  <c r="KO85" i="4"/>
  <c r="KP85" i="4"/>
  <c r="KQ85" i="4"/>
  <c r="KR85" i="4"/>
  <c r="KS85" i="4"/>
  <c r="KT85" i="4"/>
  <c r="KU85" i="4"/>
  <c r="KV85" i="4"/>
  <c r="KW85" i="4"/>
  <c r="KX85" i="4"/>
  <c r="A86" i="4"/>
  <c r="B86" i="4"/>
  <c r="C86" i="4"/>
  <c r="D86" i="4"/>
  <c r="E86" i="4"/>
  <c r="F86" i="4" a="1"/>
  <c r="F86" i="4"/>
  <c r="G86" i="4" a="1"/>
  <c r="G86" i="4"/>
  <c r="H86" i="4" a="1"/>
  <c r="H86" i="4"/>
  <c r="I86" i="4" a="1"/>
  <c r="I86" i="4" s="1"/>
  <c r="J86" i="4" a="1"/>
  <c r="J86" i="4"/>
  <c r="K86" i="4" a="1"/>
  <c r="K86" i="4"/>
  <c r="L86" i="4" a="1"/>
  <c r="L86" i="4"/>
  <c r="M86" i="4" a="1"/>
  <c r="M86" i="4" s="1"/>
  <c r="N86" i="4" a="1"/>
  <c r="N86" i="4"/>
  <c r="O86" i="4" a="1"/>
  <c r="O86" i="4"/>
  <c r="P86" i="4" a="1"/>
  <c r="P86" i="4"/>
  <c r="Q86" i="4" a="1"/>
  <c r="Q86" i="4" s="1"/>
  <c r="R86" i="4" a="1"/>
  <c r="R86" i="4"/>
  <c r="S86" i="4" a="1"/>
  <c r="S86" i="4"/>
  <c r="T86" i="4" a="1"/>
  <c r="T86" i="4"/>
  <c r="U86" i="4" a="1"/>
  <c r="U86" i="4" s="1"/>
  <c r="V86" i="4" a="1"/>
  <c r="V86" i="4"/>
  <c r="W86" i="4" a="1"/>
  <c r="W86" i="4"/>
  <c r="X86" i="4" a="1"/>
  <c r="X86" i="4"/>
  <c r="Y86" i="4" a="1"/>
  <c r="Y86" i="4" s="1"/>
  <c r="Z86" i="4" a="1"/>
  <c r="Z86" i="4"/>
  <c r="AA86" i="4" a="1"/>
  <c r="AA86" i="4"/>
  <c r="AB86" i="4" a="1"/>
  <c r="AB86" i="4"/>
  <c r="AC86" i="4"/>
  <c r="AD86" i="4"/>
  <c r="AE86" i="4"/>
  <c r="AF86" i="4"/>
  <c r="AG86" i="4"/>
  <c r="AH86" i="4"/>
  <c r="AI86" i="4"/>
  <c r="AJ86" i="4"/>
  <c r="AK86" i="4"/>
  <c r="AL86" i="4"/>
  <c r="AM86" i="4"/>
  <c r="AN86" i="4"/>
  <c r="AO86" i="4"/>
  <c r="AP86" i="4"/>
  <c r="AQ86" i="4"/>
  <c r="AR86" i="4"/>
  <c r="AS86" i="4"/>
  <c r="AT86" i="4"/>
  <c r="AU86" i="4"/>
  <c r="AV86" i="4"/>
  <c r="AW86" i="4"/>
  <c r="AX86" i="4"/>
  <c r="AY86" i="4"/>
  <c r="AZ86" i="4"/>
  <c r="BA86" i="4"/>
  <c r="BB86" i="4"/>
  <c r="BC86" i="4"/>
  <c r="BD86" i="4"/>
  <c r="BE86" i="4"/>
  <c r="BF86" i="4"/>
  <c r="BG86" i="4"/>
  <c r="BH86" i="4"/>
  <c r="BI86" i="4"/>
  <c r="BJ86" i="4"/>
  <c r="BK86" i="4"/>
  <c r="BL86" i="4"/>
  <c r="BM86" i="4"/>
  <c r="BN86" i="4"/>
  <c r="BO86" i="4"/>
  <c r="BP86" i="4"/>
  <c r="BQ86" i="4"/>
  <c r="BR86" i="4"/>
  <c r="BS86" i="4"/>
  <c r="BT86" i="4"/>
  <c r="BU86" i="4"/>
  <c r="BV86" i="4"/>
  <c r="BW86" i="4"/>
  <c r="BX86" i="4"/>
  <c r="BY86" i="4"/>
  <c r="BZ86" i="4"/>
  <c r="CA86" i="4"/>
  <c r="CB86" i="4"/>
  <c r="CC86" i="4"/>
  <c r="CD86" i="4"/>
  <c r="CE86" i="4"/>
  <c r="CF86" i="4"/>
  <c r="CG86" i="4"/>
  <c r="CH86" i="4"/>
  <c r="CI86" i="4"/>
  <c r="CJ86" i="4"/>
  <c r="CK86" i="4"/>
  <c r="CL86" i="4"/>
  <c r="CM86" i="4"/>
  <c r="CN86" i="4"/>
  <c r="CO86" i="4"/>
  <c r="CP86" i="4"/>
  <c r="CQ86" i="4"/>
  <c r="CR86" i="4"/>
  <c r="CS86" i="4"/>
  <c r="CT86" i="4"/>
  <c r="CU86" i="4"/>
  <c r="CV86" i="4"/>
  <c r="CW86" i="4"/>
  <c r="CX86" i="4"/>
  <c r="CY86" i="4"/>
  <c r="CZ86" i="4"/>
  <c r="DA86" i="4"/>
  <c r="DB86" i="4"/>
  <c r="DC86" i="4"/>
  <c r="DD86" i="4"/>
  <c r="DE86" i="4"/>
  <c r="DF86" i="4"/>
  <c r="DG86" i="4"/>
  <c r="DH86" i="4"/>
  <c r="DI86" i="4"/>
  <c r="DJ86" i="4"/>
  <c r="DK86" i="4"/>
  <c r="DL86" i="4"/>
  <c r="DM86" i="4"/>
  <c r="DN86" i="4"/>
  <c r="DO86" i="4"/>
  <c r="DP86" i="4"/>
  <c r="DQ86" i="4"/>
  <c r="DR86" i="4"/>
  <c r="DS86" i="4"/>
  <c r="DT86" i="4"/>
  <c r="DU86" i="4"/>
  <c r="DV86" i="4"/>
  <c r="DW86" i="4"/>
  <c r="DX86" i="4"/>
  <c r="DY86" i="4"/>
  <c r="DZ86" i="4"/>
  <c r="EA86" i="4"/>
  <c r="EB86" i="4"/>
  <c r="EC86" i="4"/>
  <c r="ED86" i="4"/>
  <c r="EE86" i="4"/>
  <c r="EF86" i="4"/>
  <c r="EG86" i="4"/>
  <c r="EH86" i="4"/>
  <c r="EI86" i="4"/>
  <c r="EJ86" i="4"/>
  <c r="EK86" i="4"/>
  <c r="EL86" i="4"/>
  <c r="EM86" i="4"/>
  <c r="EN86" i="4"/>
  <c r="EO86" i="4"/>
  <c r="EP86" i="4"/>
  <c r="EQ86" i="4"/>
  <c r="ER86" i="4"/>
  <c r="ES86" i="4"/>
  <c r="ET86" i="4"/>
  <c r="EU86" i="4"/>
  <c r="EV86" i="4"/>
  <c r="EW86" i="4"/>
  <c r="EX86" i="4"/>
  <c r="EY86" i="4"/>
  <c r="EZ86" i="4"/>
  <c r="FA86" i="4"/>
  <c r="FB86" i="4"/>
  <c r="FC86" i="4"/>
  <c r="FD86" i="4"/>
  <c r="FE86" i="4"/>
  <c r="FF86" i="4"/>
  <c r="FG86" i="4"/>
  <c r="FH86" i="4"/>
  <c r="FI86" i="4"/>
  <c r="FJ86" i="4"/>
  <c r="FK86" i="4"/>
  <c r="FL86" i="4"/>
  <c r="FM86" i="4"/>
  <c r="FN86" i="4"/>
  <c r="FO86" i="4"/>
  <c r="FP86" i="4"/>
  <c r="FQ86" i="4"/>
  <c r="FR86" i="4"/>
  <c r="FS86" i="4"/>
  <c r="FT86" i="4"/>
  <c r="FU86" i="4"/>
  <c r="FV86" i="4"/>
  <c r="FW86" i="4"/>
  <c r="FX86" i="4"/>
  <c r="FY86" i="4"/>
  <c r="FZ86" i="4"/>
  <c r="GA86" i="4"/>
  <c r="GB86" i="4"/>
  <c r="GC86" i="4"/>
  <c r="GD86" i="4"/>
  <c r="GE86" i="4"/>
  <c r="GF86" i="4"/>
  <c r="GG86" i="4"/>
  <c r="GH86" i="4"/>
  <c r="GI86" i="4"/>
  <c r="GJ86" i="4"/>
  <c r="GK86" i="4"/>
  <c r="GL86" i="4"/>
  <c r="GM86" i="4"/>
  <c r="GN86" i="4"/>
  <c r="GO86" i="4"/>
  <c r="GP86" i="4"/>
  <c r="GQ86" i="4"/>
  <c r="GR86" i="4"/>
  <c r="GS86" i="4"/>
  <c r="GT86" i="4"/>
  <c r="GU86" i="4"/>
  <c r="GV86" i="4"/>
  <c r="GW86" i="4"/>
  <c r="GX86" i="4"/>
  <c r="GY86" i="4"/>
  <c r="GZ86" i="4"/>
  <c r="HA86" i="4"/>
  <c r="HB86" i="4"/>
  <c r="HC86" i="4"/>
  <c r="HD86" i="4"/>
  <c r="HE86" i="4"/>
  <c r="HF86" i="4"/>
  <c r="HG86" i="4"/>
  <c r="HH86" i="4"/>
  <c r="HI86" i="4"/>
  <c r="HJ86" i="4"/>
  <c r="HK86" i="4"/>
  <c r="HL86" i="4"/>
  <c r="HM86" i="4"/>
  <c r="HN86" i="4"/>
  <c r="HO86" i="4"/>
  <c r="HP86" i="4"/>
  <c r="HQ86" i="4"/>
  <c r="HR86" i="4"/>
  <c r="HS86" i="4"/>
  <c r="HT86" i="4"/>
  <c r="HU86" i="4"/>
  <c r="HV86" i="4"/>
  <c r="HW86" i="4"/>
  <c r="HX86" i="4"/>
  <c r="HY86" i="4"/>
  <c r="HZ86" i="4"/>
  <c r="IA86" i="4"/>
  <c r="IB86" i="4"/>
  <c r="IC86" i="4"/>
  <c r="ID86" i="4"/>
  <c r="IE86" i="4"/>
  <c r="IF86" i="4"/>
  <c r="IG86" i="4"/>
  <c r="IH86" i="4"/>
  <c r="II86" i="4"/>
  <c r="IJ86" i="4"/>
  <c r="IK86" i="4"/>
  <c r="IL86" i="4"/>
  <c r="IM86" i="4"/>
  <c r="IN86" i="4"/>
  <c r="IO86" i="4"/>
  <c r="IP86" i="4"/>
  <c r="IQ86" i="4"/>
  <c r="IR86" i="4"/>
  <c r="IS86" i="4"/>
  <c r="IT86" i="4"/>
  <c r="IU86" i="4"/>
  <c r="IV86" i="4"/>
  <c r="IW86" i="4"/>
  <c r="IX86" i="4"/>
  <c r="IY86" i="4"/>
  <c r="IZ86" i="4"/>
  <c r="JA86" i="4"/>
  <c r="JB86" i="4"/>
  <c r="JC86" i="4"/>
  <c r="JD86" i="4"/>
  <c r="JE86" i="4"/>
  <c r="JF86" i="4"/>
  <c r="JG86" i="4"/>
  <c r="JH86" i="4"/>
  <c r="JI86" i="4"/>
  <c r="JJ86" i="4"/>
  <c r="JK86" i="4"/>
  <c r="JL86" i="4"/>
  <c r="JM86" i="4"/>
  <c r="JN86" i="4"/>
  <c r="JO86" i="4"/>
  <c r="JP86" i="4"/>
  <c r="JQ86" i="4"/>
  <c r="JR86" i="4"/>
  <c r="JS86" i="4"/>
  <c r="JT86" i="4"/>
  <c r="JU86" i="4"/>
  <c r="JV86" i="4"/>
  <c r="JW86" i="4"/>
  <c r="JX86" i="4"/>
  <c r="JY86" i="4"/>
  <c r="JZ86" i="4"/>
  <c r="KA86" i="4"/>
  <c r="KB86" i="4"/>
  <c r="KC86" i="4"/>
  <c r="KD86" i="4"/>
  <c r="KE86" i="4"/>
  <c r="KF86" i="4"/>
  <c r="KG86" i="4"/>
  <c r="KH86" i="4"/>
  <c r="KI86" i="4"/>
  <c r="KJ86" i="4"/>
  <c r="KK86" i="4"/>
  <c r="KL86" i="4"/>
  <c r="KM86" i="4"/>
  <c r="KN86" i="4"/>
  <c r="KO86" i="4"/>
  <c r="KP86" i="4"/>
  <c r="KQ86" i="4"/>
  <c r="KR86" i="4"/>
  <c r="KS86" i="4"/>
  <c r="KT86" i="4"/>
  <c r="KU86" i="4"/>
  <c r="KV86" i="4"/>
  <c r="KW86" i="4"/>
  <c r="KX86" i="4"/>
  <c r="A87" i="4"/>
  <c r="B87" i="4"/>
  <c r="C87" i="4"/>
  <c r="D87" i="4"/>
  <c r="E87" i="4"/>
  <c r="F87" i="4" a="1"/>
  <c r="F87" i="4"/>
  <c r="G87" i="4" a="1"/>
  <c r="G87" i="4" s="1"/>
  <c r="H87" i="4" a="1"/>
  <c r="H87" i="4"/>
  <c r="I87" i="4" a="1"/>
  <c r="I87" i="4"/>
  <c r="J87" i="4" a="1"/>
  <c r="J87" i="4"/>
  <c r="K87" i="4" a="1"/>
  <c r="K87" i="4" s="1"/>
  <c r="L87" i="4" a="1"/>
  <c r="L87" i="4"/>
  <c r="M87" i="4" a="1"/>
  <c r="M87" i="4"/>
  <c r="N87" i="4" a="1"/>
  <c r="N87" i="4"/>
  <c r="O87" i="4" a="1"/>
  <c r="O87" i="4" s="1"/>
  <c r="P87" i="4" a="1"/>
  <c r="P87" i="4"/>
  <c r="Q87" i="4" a="1"/>
  <c r="Q87" i="4"/>
  <c r="R87" i="4" a="1"/>
  <c r="R87" i="4"/>
  <c r="S87" i="4" a="1"/>
  <c r="S87" i="4" s="1"/>
  <c r="T87" i="4" a="1"/>
  <c r="T87" i="4"/>
  <c r="U87" i="4" a="1"/>
  <c r="U87" i="4"/>
  <c r="V87" i="4" a="1"/>
  <c r="V87" i="4"/>
  <c r="W87" i="4" a="1"/>
  <c r="W87" i="4" s="1"/>
  <c r="X87" i="4" a="1"/>
  <c r="X87" i="4"/>
  <c r="Y87" i="4" a="1"/>
  <c r="Y87" i="4"/>
  <c r="Z87" i="4" a="1"/>
  <c r="Z87" i="4"/>
  <c r="AA87" i="4" a="1"/>
  <c r="AA87" i="4" s="1"/>
  <c r="AB87" i="4" a="1"/>
  <c r="AB87" i="4"/>
  <c r="AC87" i="4"/>
  <c r="AD87" i="4"/>
  <c r="AE87" i="4"/>
  <c r="AF87" i="4"/>
  <c r="AG87" i="4"/>
  <c r="AH87" i="4"/>
  <c r="AI87" i="4"/>
  <c r="AJ87" i="4"/>
  <c r="AK87" i="4"/>
  <c r="AL87" i="4"/>
  <c r="AM87" i="4"/>
  <c r="AN87" i="4"/>
  <c r="AO87" i="4"/>
  <c r="AP87" i="4"/>
  <c r="AQ87" i="4"/>
  <c r="AR87" i="4"/>
  <c r="AS87" i="4"/>
  <c r="AT87" i="4"/>
  <c r="AU87" i="4"/>
  <c r="AV87" i="4"/>
  <c r="AW87" i="4"/>
  <c r="AX87" i="4"/>
  <c r="AY87" i="4"/>
  <c r="AZ87" i="4"/>
  <c r="BA87" i="4"/>
  <c r="BB87" i="4"/>
  <c r="BC87" i="4"/>
  <c r="BD87" i="4"/>
  <c r="BE87" i="4"/>
  <c r="BF87" i="4"/>
  <c r="BG87" i="4"/>
  <c r="BH87" i="4"/>
  <c r="BI87" i="4"/>
  <c r="BJ87" i="4"/>
  <c r="BK87" i="4"/>
  <c r="BL87" i="4"/>
  <c r="BM87" i="4"/>
  <c r="BN87" i="4"/>
  <c r="BO87" i="4"/>
  <c r="BP87" i="4"/>
  <c r="BQ87" i="4"/>
  <c r="BR87" i="4"/>
  <c r="BS87" i="4"/>
  <c r="BT87" i="4"/>
  <c r="BU87" i="4"/>
  <c r="BV87" i="4"/>
  <c r="BW87" i="4"/>
  <c r="BX87" i="4"/>
  <c r="BY87" i="4"/>
  <c r="BZ87" i="4"/>
  <c r="CA87" i="4"/>
  <c r="CB87" i="4"/>
  <c r="CC87" i="4"/>
  <c r="CD87" i="4"/>
  <c r="CE87" i="4"/>
  <c r="CF87" i="4"/>
  <c r="CG87" i="4"/>
  <c r="CH87" i="4"/>
  <c r="CI87" i="4"/>
  <c r="CJ87" i="4"/>
  <c r="CK87" i="4"/>
  <c r="CL87" i="4"/>
  <c r="CM87" i="4"/>
  <c r="CN87" i="4"/>
  <c r="CO87" i="4"/>
  <c r="CP87" i="4"/>
  <c r="CQ87" i="4"/>
  <c r="CR87" i="4"/>
  <c r="CS87" i="4"/>
  <c r="CT87" i="4"/>
  <c r="CU87" i="4"/>
  <c r="CV87" i="4"/>
  <c r="CW87" i="4"/>
  <c r="CX87" i="4"/>
  <c r="CY87" i="4"/>
  <c r="CZ87" i="4"/>
  <c r="DA87" i="4"/>
  <c r="DB87" i="4"/>
  <c r="DC87" i="4"/>
  <c r="DD87" i="4"/>
  <c r="DE87" i="4"/>
  <c r="DF87" i="4"/>
  <c r="DG87" i="4"/>
  <c r="DH87" i="4"/>
  <c r="DI87" i="4"/>
  <c r="DJ87" i="4"/>
  <c r="DK87" i="4"/>
  <c r="DL87" i="4"/>
  <c r="DM87" i="4"/>
  <c r="DN87" i="4"/>
  <c r="DO87" i="4"/>
  <c r="DP87" i="4"/>
  <c r="DQ87" i="4"/>
  <c r="DR87" i="4"/>
  <c r="DS87" i="4"/>
  <c r="DT87" i="4"/>
  <c r="DU87" i="4"/>
  <c r="DV87" i="4"/>
  <c r="DW87" i="4"/>
  <c r="DX87" i="4"/>
  <c r="DY87" i="4"/>
  <c r="DZ87" i="4"/>
  <c r="EA87" i="4"/>
  <c r="EB87" i="4"/>
  <c r="EC87" i="4"/>
  <c r="ED87" i="4"/>
  <c r="EE87" i="4"/>
  <c r="EF87" i="4"/>
  <c r="EG87" i="4"/>
  <c r="EH87" i="4"/>
  <c r="EI87" i="4"/>
  <c r="EJ87" i="4"/>
  <c r="EK87" i="4"/>
  <c r="EL87" i="4"/>
  <c r="EM87" i="4"/>
  <c r="EN87" i="4"/>
  <c r="EO87" i="4"/>
  <c r="EP87" i="4"/>
  <c r="EQ87" i="4"/>
  <c r="ER87" i="4"/>
  <c r="ES87" i="4"/>
  <c r="ET87" i="4"/>
  <c r="EU87" i="4"/>
  <c r="EV87" i="4"/>
  <c r="EW87" i="4"/>
  <c r="EX87" i="4"/>
  <c r="EY87" i="4"/>
  <c r="EZ87" i="4"/>
  <c r="FA87" i="4"/>
  <c r="FB87" i="4"/>
  <c r="FC87" i="4"/>
  <c r="FD87" i="4"/>
  <c r="FE87" i="4"/>
  <c r="FF87" i="4"/>
  <c r="FG87" i="4"/>
  <c r="FH87" i="4"/>
  <c r="FI87" i="4"/>
  <c r="FJ87" i="4"/>
  <c r="FK87" i="4"/>
  <c r="FL87" i="4"/>
  <c r="FM87" i="4"/>
  <c r="FN87" i="4"/>
  <c r="FO87" i="4"/>
  <c r="FP87" i="4"/>
  <c r="FQ87" i="4"/>
  <c r="FR87" i="4"/>
  <c r="FS87" i="4"/>
  <c r="FT87" i="4"/>
  <c r="FU87" i="4"/>
  <c r="FV87" i="4"/>
  <c r="FW87" i="4"/>
  <c r="FX87" i="4"/>
  <c r="FY87" i="4"/>
  <c r="FZ87" i="4"/>
  <c r="GA87" i="4"/>
  <c r="GB87" i="4"/>
  <c r="GC87" i="4"/>
  <c r="GD87" i="4"/>
  <c r="GE87" i="4"/>
  <c r="GF87" i="4"/>
  <c r="GG87" i="4"/>
  <c r="GH87" i="4"/>
  <c r="GI87" i="4"/>
  <c r="GJ87" i="4"/>
  <c r="GK87" i="4"/>
  <c r="GL87" i="4"/>
  <c r="GM87" i="4"/>
  <c r="GN87" i="4"/>
  <c r="GO87" i="4"/>
  <c r="GP87" i="4"/>
  <c r="GQ87" i="4"/>
  <c r="GR87" i="4"/>
  <c r="GS87" i="4"/>
  <c r="GT87" i="4"/>
  <c r="GU87" i="4"/>
  <c r="GV87" i="4"/>
  <c r="GW87" i="4"/>
  <c r="GX87" i="4"/>
  <c r="GY87" i="4"/>
  <c r="GZ87" i="4"/>
  <c r="HA87" i="4"/>
  <c r="HB87" i="4"/>
  <c r="HC87" i="4"/>
  <c r="HD87" i="4"/>
  <c r="HE87" i="4"/>
  <c r="HF87" i="4"/>
  <c r="HG87" i="4"/>
  <c r="HH87" i="4"/>
  <c r="HI87" i="4"/>
  <c r="HJ87" i="4"/>
  <c r="HK87" i="4"/>
  <c r="HL87" i="4"/>
  <c r="HM87" i="4"/>
  <c r="HN87" i="4"/>
  <c r="HO87" i="4"/>
  <c r="HP87" i="4"/>
  <c r="HQ87" i="4"/>
  <c r="HR87" i="4"/>
  <c r="HS87" i="4"/>
  <c r="HT87" i="4"/>
  <c r="HU87" i="4"/>
  <c r="HV87" i="4"/>
  <c r="HW87" i="4"/>
  <c r="HX87" i="4"/>
  <c r="HY87" i="4"/>
  <c r="HZ87" i="4"/>
  <c r="IA87" i="4"/>
  <c r="IB87" i="4"/>
  <c r="IC87" i="4"/>
  <c r="ID87" i="4"/>
  <c r="IE87" i="4"/>
  <c r="IF87" i="4"/>
  <c r="IG87" i="4"/>
  <c r="IH87" i="4"/>
  <c r="II87" i="4"/>
  <c r="IJ87" i="4"/>
  <c r="IK87" i="4"/>
  <c r="IL87" i="4"/>
  <c r="IM87" i="4"/>
  <c r="IN87" i="4"/>
  <c r="IO87" i="4"/>
  <c r="IP87" i="4"/>
  <c r="IQ87" i="4"/>
  <c r="IR87" i="4"/>
  <c r="IS87" i="4"/>
  <c r="IT87" i="4"/>
  <c r="IU87" i="4"/>
  <c r="IV87" i="4"/>
  <c r="IW87" i="4"/>
  <c r="IX87" i="4"/>
  <c r="IY87" i="4"/>
  <c r="IZ87" i="4"/>
  <c r="JA87" i="4"/>
  <c r="JB87" i="4"/>
  <c r="JC87" i="4"/>
  <c r="JD87" i="4"/>
  <c r="JE87" i="4"/>
  <c r="JF87" i="4"/>
  <c r="JG87" i="4"/>
  <c r="JH87" i="4"/>
  <c r="JI87" i="4"/>
  <c r="JJ87" i="4"/>
  <c r="JK87" i="4"/>
  <c r="JL87" i="4"/>
  <c r="JM87" i="4"/>
  <c r="JN87" i="4"/>
  <c r="JO87" i="4"/>
  <c r="JP87" i="4"/>
  <c r="JQ87" i="4"/>
  <c r="JR87" i="4"/>
  <c r="JS87" i="4"/>
  <c r="JT87" i="4"/>
  <c r="JU87" i="4"/>
  <c r="JV87" i="4"/>
  <c r="JW87" i="4"/>
  <c r="JX87" i="4"/>
  <c r="JY87" i="4"/>
  <c r="JZ87" i="4"/>
  <c r="KA87" i="4"/>
  <c r="KB87" i="4"/>
  <c r="KC87" i="4"/>
  <c r="KD87" i="4"/>
  <c r="KE87" i="4"/>
  <c r="KF87" i="4"/>
  <c r="KG87" i="4"/>
  <c r="KH87" i="4"/>
  <c r="KI87" i="4"/>
  <c r="KJ87" i="4"/>
  <c r="KK87" i="4"/>
  <c r="KL87" i="4"/>
  <c r="KM87" i="4"/>
  <c r="KN87" i="4"/>
  <c r="KO87" i="4"/>
  <c r="KP87" i="4"/>
  <c r="KQ87" i="4"/>
  <c r="KR87" i="4"/>
  <c r="KS87" i="4"/>
  <c r="KT87" i="4"/>
  <c r="KU87" i="4"/>
  <c r="KV87" i="4"/>
  <c r="KW87" i="4"/>
  <c r="KX87" i="4"/>
  <c r="A88" i="4"/>
  <c r="B88" i="4"/>
  <c r="C88" i="4"/>
  <c r="D88" i="4"/>
  <c r="E88" i="4"/>
  <c r="F88" i="4" a="1"/>
  <c r="F88" i="4"/>
  <c r="G88" i="4" a="1"/>
  <c r="G88" i="4"/>
  <c r="H88" i="4" a="1"/>
  <c r="H88" i="4" s="1"/>
  <c r="I88" i="4" a="1"/>
  <c r="I88" i="4"/>
  <c r="J88" i="4" a="1"/>
  <c r="J88" i="4"/>
  <c r="K88" i="4" a="1"/>
  <c r="K88" i="4"/>
  <c r="L88" i="4" a="1"/>
  <c r="L88" i="4" s="1"/>
  <c r="M88" i="4" a="1"/>
  <c r="M88" i="4"/>
  <c r="N88" i="4" a="1"/>
  <c r="N88" i="4"/>
  <c r="O88" i="4" a="1"/>
  <c r="O88" i="4"/>
  <c r="P88" i="4" a="1"/>
  <c r="P88" i="4" s="1"/>
  <c r="Q88" i="4" a="1"/>
  <c r="Q88" i="4"/>
  <c r="R88" i="4" a="1"/>
  <c r="R88" i="4"/>
  <c r="S88" i="4" a="1"/>
  <c r="S88" i="4"/>
  <c r="T88" i="4" a="1"/>
  <c r="T88" i="4" s="1"/>
  <c r="U88" i="4" a="1"/>
  <c r="U88" i="4"/>
  <c r="V88" i="4" a="1"/>
  <c r="V88" i="4"/>
  <c r="W88" i="4" a="1"/>
  <c r="W88" i="4"/>
  <c r="X88" i="4" a="1"/>
  <c r="X88" i="4" s="1"/>
  <c r="Y88" i="4" a="1"/>
  <c r="Y88" i="4"/>
  <c r="Z88" i="4" a="1"/>
  <c r="Z88" i="4"/>
  <c r="AA88" i="4" a="1"/>
  <c r="AA88" i="4"/>
  <c r="AB88" i="4" a="1"/>
  <c r="AB88" i="4" s="1"/>
  <c r="AC88" i="4"/>
  <c r="AD88" i="4"/>
  <c r="AE88" i="4"/>
  <c r="AF88" i="4"/>
  <c r="AG88" i="4"/>
  <c r="AH88" i="4"/>
  <c r="AI88" i="4"/>
  <c r="AJ88" i="4"/>
  <c r="AK88" i="4"/>
  <c r="AL88" i="4"/>
  <c r="AM88" i="4"/>
  <c r="AN88" i="4"/>
  <c r="AO88" i="4"/>
  <c r="AP88" i="4"/>
  <c r="AQ88" i="4"/>
  <c r="AR88" i="4"/>
  <c r="AS88" i="4"/>
  <c r="AT88" i="4"/>
  <c r="AU88" i="4"/>
  <c r="AV88" i="4"/>
  <c r="AW88" i="4"/>
  <c r="AX88" i="4"/>
  <c r="AY88" i="4"/>
  <c r="AZ88" i="4"/>
  <c r="BA88" i="4"/>
  <c r="BB88" i="4"/>
  <c r="BC88" i="4"/>
  <c r="BD88" i="4"/>
  <c r="BE88" i="4"/>
  <c r="BF88" i="4"/>
  <c r="BG88" i="4"/>
  <c r="BH88" i="4"/>
  <c r="BI88" i="4"/>
  <c r="BJ88" i="4"/>
  <c r="BK88" i="4"/>
  <c r="BL88" i="4"/>
  <c r="BM88" i="4"/>
  <c r="BN88" i="4"/>
  <c r="BO88" i="4"/>
  <c r="BP88" i="4"/>
  <c r="BQ88" i="4"/>
  <c r="BR88" i="4"/>
  <c r="BS88" i="4"/>
  <c r="BT88" i="4"/>
  <c r="BU88" i="4"/>
  <c r="BV88" i="4"/>
  <c r="BW88" i="4"/>
  <c r="BX88" i="4"/>
  <c r="BY88" i="4"/>
  <c r="BZ88" i="4"/>
  <c r="CA88" i="4"/>
  <c r="CB88" i="4"/>
  <c r="CC88" i="4"/>
  <c r="CD88" i="4"/>
  <c r="CE88" i="4"/>
  <c r="CF88" i="4"/>
  <c r="CG88" i="4"/>
  <c r="CH88" i="4"/>
  <c r="CI88" i="4"/>
  <c r="CJ88" i="4"/>
  <c r="CK88" i="4"/>
  <c r="CL88" i="4"/>
  <c r="CM88" i="4"/>
  <c r="CN88" i="4"/>
  <c r="CO88" i="4"/>
  <c r="CP88" i="4"/>
  <c r="CQ88" i="4"/>
  <c r="CR88" i="4"/>
  <c r="CS88" i="4"/>
  <c r="CT88" i="4"/>
  <c r="CU88" i="4"/>
  <c r="CV88" i="4"/>
  <c r="CW88" i="4"/>
  <c r="CX88" i="4"/>
  <c r="CY88" i="4"/>
  <c r="CZ88" i="4"/>
  <c r="DA88" i="4"/>
  <c r="DB88" i="4"/>
  <c r="DC88" i="4"/>
  <c r="DD88" i="4"/>
  <c r="DE88" i="4"/>
  <c r="DF88" i="4"/>
  <c r="DG88" i="4"/>
  <c r="DH88" i="4"/>
  <c r="DI88" i="4"/>
  <c r="DJ88" i="4"/>
  <c r="DK88" i="4"/>
  <c r="DL88" i="4"/>
  <c r="DM88" i="4"/>
  <c r="DN88" i="4"/>
  <c r="DO88" i="4"/>
  <c r="DP88" i="4"/>
  <c r="DQ88" i="4"/>
  <c r="DR88" i="4"/>
  <c r="DS88" i="4"/>
  <c r="DT88" i="4"/>
  <c r="DU88" i="4"/>
  <c r="DV88" i="4"/>
  <c r="DW88" i="4"/>
  <c r="DX88" i="4"/>
  <c r="DY88" i="4"/>
  <c r="DZ88" i="4"/>
  <c r="EA88" i="4"/>
  <c r="EB88" i="4"/>
  <c r="EC88" i="4"/>
  <c r="ED88" i="4"/>
  <c r="EE88" i="4"/>
  <c r="EF88" i="4"/>
  <c r="EG88" i="4"/>
  <c r="EH88" i="4"/>
  <c r="EI88" i="4"/>
  <c r="EJ88" i="4"/>
  <c r="EK88" i="4"/>
  <c r="EL88" i="4"/>
  <c r="EM88" i="4"/>
  <c r="EN88" i="4"/>
  <c r="EO88" i="4"/>
  <c r="EP88" i="4"/>
  <c r="EQ88" i="4"/>
  <c r="ER88" i="4"/>
  <c r="ES88" i="4"/>
  <c r="ET88" i="4"/>
  <c r="EU88" i="4"/>
  <c r="EV88" i="4"/>
  <c r="EW88" i="4"/>
  <c r="EX88" i="4"/>
  <c r="EY88" i="4"/>
  <c r="EZ88" i="4"/>
  <c r="FA88" i="4"/>
  <c r="FB88" i="4"/>
  <c r="FC88" i="4"/>
  <c r="FD88" i="4"/>
  <c r="FE88" i="4"/>
  <c r="FF88" i="4"/>
  <c r="FG88" i="4"/>
  <c r="FH88" i="4"/>
  <c r="FI88" i="4"/>
  <c r="FJ88" i="4"/>
  <c r="FK88" i="4"/>
  <c r="FL88" i="4"/>
  <c r="FM88" i="4"/>
  <c r="FN88" i="4"/>
  <c r="FO88" i="4"/>
  <c r="FP88" i="4"/>
  <c r="FQ88" i="4"/>
  <c r="FR88" i="4"/>
  <c r="FS88" i="4"/>
  <c r="FT88" i="4"/>
  <c r="FU88" i="4"/>
  <c r="FV88" i="4"/>
  <c r="FW88" i="4"/>
  <c r="FX88" i="4"/>
  <c r="FY88" i="4"/>
  <c r="FZ88" i="4"/>
  <c r="GA88" i="4"/>
  <c r="GB88" i="4"/>
  <c r="GC88" i="4"/>
  <c r="GD88" i="4"/>
  <c r="GE88" i="4"/>
  <c r="GF88" i="4"/>
  <c r="GG88" i="4"/>
  <c r="GH88" i="4"/>
  <c r="GI88" i="4"/>
  <c r="GJ88" i="4"/>
  <c r="GK88" i="4"/>
  <c r="GL88" i="4"/>
  <c r="GM88" i="4"/>
  <c r="GN88" i="4"/>
  <c r="GO88" i="4"/>
  <c r="GP88" i="4"/>
  <c r="GQ88" i="4"/>
  <c r="GR88" i="4"/>
  <c r="GS88" i="4"/>
  <c r="GT88" i="4"/>
  <c r="GU88" i="4"/>
  <c r="GV88" i="4"/>
  <c r="GW88" i="4"/>
  <c r="GX88" i="4"/>
  <c r="GY88" i="4"/>
  <c r="GZ88" i="4"/>
  <c r="HA88" i="4"/>
  <c r="HB88" i="4"/>
  <c r="HC88" i="4"/>
  <c r="HD88" i="4"/>
  <c r="HE88" i="4"/>
  <c r="HF88" i="4"/>
  <c r="HG88" i="4"/>
  <c r="HH88" i="4"/>
  <c r="HI88" i="4"/>
  <c r="HJ88" i="4"/>
  <c r="HK88" i="4"/>
  <c r="HL88" i="4"/>
  <c r="HM88" i="4"/>
  <c r="HN88" i="4"/>
  <c r="HO88" i="4"/>
  <c r="HP88" i="4"/>
  <c r="HQ88" i="4"/>
  <c r="HR88" i="4"/>
  <c r="HS88" i="4"/>
  <c r="HT88" i="4"/>
  <c r="HU88" i="4"/>
  <c r="HV88" i="4"/>
  <c r="HW88" i="4"/>
  <c r="HX88" i="4"/>
  <c r="HY88" i="4"/>
  <c r="HZ88" i="4"/>
  <c r="IA88" i="4"/>
  <c r="IB88" i="4"/>
  <c r="IC88" i="4"/>
  <c r="ID88" i="4"/>
  <c r="IE88" i="4"/>
  <c r="IF88" i="4"/>
  <c r="IG88" i="4"/>
  <c r="IH88" i="4"/>
  <c r="II88" i="4"/>
  <c r="IJ88" i="4"/>
  <c r="IK88" i="4"/>
  <c r="IL88" i="4"/>
  <c r="IM88" i="4"/>
  <c r="IN88" i="4"/>
  <c r="IO88" i="4"/>
  <c r="IP88" i="4"/>
  <c r="IQ88" i="4"/>
  <c r="IR88" i="4"/>
  <c r="IS88" i="4"/>
  <c r="IT88" i="4"/>
  <c r="IU88" i="4"/>
  <c r="IV88" i="4"/>
  <c r="IW88" i="4"/>
  <c r="IX88" i="4"/>
  <c r="IY88" i="4"/>
  <c r="IZ88" i="4"/>
  <c r="JA88" i="4"/>
  <c r="JB88" i="4"/>
  <c r="JC88" i="4"/>
  <c r="JD88" i="4"/>
  <c r="JE88" i="4"/>
  <c r="JF88" i="4"/>
  <c r="JG88" i="4"/>
  <c r="JH88" i="4"/>
  <c r="JI88" i="4"/>
  <c r="JJ88" i="4"/>
  <c r="JK88" i="4"/>
  <c r="JL88" i="4"/>
  <c r="JM88" i="4"/>
  <c r="JN88" i="4"/>
  <c r="JO88" i="4"/>
  <c r="JP88" i="4"/>
  <c r="JQ88" i="4"/>
  <c r="JR88" i="4"/>
  <c r="JS88" i="4"/>
  <c r="JT88" i="4"/>
  <c r="JU88" i="4"/>
  <c r="JV88" i="4"/>
  <c r="JW88" i="4"/>
  <c r="JX88" i="4"/>
  <c r="JY88" i="4"/>
  <c r="JZ88" i="4"/>
  <c r="KA88" i="4"/>
  <c r="KB88" i="4"/>
  <c r="KC88" i="4"/>
  <c r="KD88" i="4"/>
  <c r="KE88" i="4"/>
  <c r="KF88" i="4"/>
  <c r="KG88" i="4"/>
  <c r="KH88" i="4"/>
  <c r="KI88" i="4"/>
  <c r="KJ88" i="4"/>
  <c r="KK88" i="4"/>
  <c r="KL88" i="4"/>
  <c r="KM88" i="4"/>
  <c r="KN88" i="4"/>
  <c r="KO88" i="4"/>
  <c r="KP88" i="4"/>
  <c r="KQ88" i="4"/>
  <c r="KR88" i="4"/>
  <c r="KS88" i="4"/>
  <c r="KT88" i="4"/>
  <c r="KU88" i="4"/>
  <c r="KV88" i="4"/>
  <c r="KW88" i="4"/>
  <c r="KX88" i="4"/>
  <c r="A89" i="4"/>
  <c r="B89" i="4"/>
  <c r="C89" i="4"/>
  <c r="D89" i="4"/>
  <c r="E89" i="4"/>
  <c r="F89" i="4" a="1"/>
  <c r="F89" i="4" s="1"/>
  <c r="G89" i="4" a="1"/>
  <c r="G89" i="4"/>
  <c r="H89" i="4" a="1"/>
  <c r="H89" i="4"/>
  <c r="I89" i="4" a="1"/>
  <c r="I89" i="4"/>
  <c r="J89" i="4" a="1"/>
  <c r="J89" i="4" s="1"/>
  <c r="K89" i="4" a="1"/>
  <c r="K89" i="4"/>
  <c r="L89" i="4" a="1"/>
  <c r="L89" i="4"/>
  <c r="M89" i="4" a="1"/>
  <c r="M89" i="4"/>
  <c r="N89" i="4" a="1"/>
  <c r="N89" i="4" s="1"/>
  <c r="O89" i="4" a="1"/>
  <c r="O89" i="4"/>
  <c r="P89" i="4" a="1"/>
  <c r="P89" i="4"/>
  <c r="Q89" i="4" a="1"/>
  <c r="Q89" i="4"/>
  <c r="R89" i="4" a="1"/>
  <c r="R89" i="4" s="1"/>
  <c r="S89" i="4" a="1"/>
  <c r="S89" i="4"/>
  <c r="T89" i="4" a="1"/>
  <c r="T89" i="4"/>
  <c r="U89" i="4" a="1"/>
  <c r="U89" i="4"/>
  <c r="V89" i="4" a="1"/>
  <c r="V89" i="4" s="1"/>
  <c r="W89" i="4" a="1"/>
  <c r="W89" i="4"/>
  <c r="X89" i="4" a="1"/>
  <c r="X89" i="4"/>
  <c r="Y89" i="4" a="1"/>
  <c r="Y89" i="4"/>
  <c r="Z89" i="4" a="1"/>
  <c r="Z89" i="4" s="1"/>
  <c r="AA89" i="4" a="1"/>
  <c r="AA89" i="4"/>
  <c r="AB89" i="4" a="1"/>
  <c r="AB89" i="4"/>
  <c r="AC89" i="4"/>
  <c r="AD89" i="4"/>
  <c r="AE89" i="4"/>
  <c r="AF89" i="4"/>
  <c r="AG89" i="4"/>
  <c r="AH89" i="4"/>
  <c r="AI89" i="4"/>
  <c r="AJ89" i="4"/>
  <c r="AK89" i="4"/>
  <c r="AL89" i="4"/>
  <c r="AM89" i="4"/>
  <c r="AN89" i="4"/>
  <c r="AO89" i="4"/>
  <c r="AP89" i="4"/>
  <c r="AQ89" i="4"/>
  <c r="AR89" i="4"/>
  <c r="AS89" i="4"/>
  <c r="AT89" i="4"/>
  <c r="AU89" i="4"/>
  <c r="AV89" i="4"/>
  <c r="AW89" i="4"/>
  <c r="AX89" i="4"/>
  <c r="AY89" i="4"/>
  <c r="AZ89" i="4"/>
  <c r="BA89" i="4"/>
  <c r="BB89" i="4"/>
  <c r="BC89" i="4"/>
  <c r="BD89" i="4"/>
  <c r="BE89" i="4"/>
  <c r="BF89" i="4"/>
  <c r="BG89" i="4"/>
  <c r="BH89" i="4"/>
  <c r="BI89" i="4"/>
  <c r="BJ89" i="4"/>
  <c r="BK89" i="4"/>
  <c r="BL89" i="4"/>
  <c r="BM89" i="4"/>
  <c r="BN89" i="4"/>
  <c r="BO89" i="4"/>
  <c r="BP89" i="4"/>
  <c r="BQ89" i="4"/>
  <c r="BR89" i="4"/>
  <c r="BS89" i="4"/>
  <c r="BT89" i="4"/>
  <c r="BU89" i="4"/>
  <c r="BV89" i="4"/>
  <c r="BW89" i="4"/>
  <c r="BX89" i="4"/>
  <c r="BY89" i="4"/>
  <c r="BZ89" i="4"/>
  <c r="CA89" i="4"/>
  <c r="CB89" i="4"/>
  <c r="CC89" i="4"/>
  <c r="CD89" i="4"/>
  <c r="CE89" i="4"/>
  <c r="CF89" i="4"/>
  <c r="CG89" i="4"/>
  <c r="CH89" i="4"/>
  <c r="CI89" i="4"/>
  <c r="CJ89" i="4"/>
  <c r="CK89" i="4"/>
  <c r="CL89" i="4"/>
  <c r="CM89" i="4"/>
  <c r="CN89" i="4"/>
  <c r="CO89" i="4"/>
  <c r="CP89" i="4"/>
  <c r="CQ89" i="4"/>
  <c r="CR89" i="4"/>
  <c r="CS89" i="4"/>
  <c r="CT89" i="4"/>
  <c r="CU89" i="4"/>
  <c r="CV89" i="4"/>
  <c r="CW89" i="4"/>
  <c r="CX89" i="4"/>
  <c r="CY89" i="4"/>
  <c r="CZ89" i="4"/>
  <c r="DA89" i="4"/>
  <c r="DB89" i="4"/>
  <c r="DC89" i="4"/>
  <c r="DD89" i="4"/>
  <c r="DE89" i="4"/>
  <c r="DF89" i="4"/>
  <c r="DG89" i="4"/>
  <c r="DH89" i="4"/>
  <c r="DI89" i="4"/>
  <c r="DJ89" i="4"/>
  <c r="DK89" i="4"/>
  <c r="DL89" i="4"/>
  <c r="DM89" i="4"/>
  <c r="DN89" i="4"/>
  <c r="DO89" i="4"/>
  <c r="DP89" i="4"/>
  <c r="DQ89" i="4"/>
  <c r="DR89" i="4"/>
  <c r="DS89" i="4"/>
  <c r="DT89" i="4"/>
  <c r="DU89" i="4"/>
  <c r="DV89" i="4"/>
  <c r="DW89" i="4"/>
  <c r="DX89" i="4"/>
  <c r="DY89" i="4"/>
  <c r="DZ89" i="4"/>
  <c r="EA89" i="4"/>
  <c r="EB89" i="4"/>
  <c r="EC89" i="4"/>
  <c r="ED89" i="4"/>
  <c r="EE89" i="4"/>
  <c r="EF89" i="4"/>
  <c r="EG89" i="4"/>
  <c r="EH89" i="4"/>
  <c r="EI89" i="4"/>
  <c r="EJ89" i="4"/>
  <c r="EK89" i="4"/>
  <c r="EL89" i="4"/>
  <c r="EM89" i="4"/>
  <c r="EN89" i="4"/>
  <c r="EO89" i="4"/>
  <c r="EP89" i="4"/>
  <c r="EQ89" i="4"/>
  <c r="ER89" i="4"/>
  <c r="ES89" i="4"/>
  <c r="ET89" i="4"/>
  <c r="EU89" i="4"/>
  <c r="EV89" i="4"/>
  <c r="EW89" i="4"/>
  <c r="EX89" i="4"/>
  <c r="EY89" i="4"/>
  <c r="EZ89" i="4"/>
  <c r="FA89" i="4"/>
  <c r="FB89" i="4"/>
  <c r="FC89" i="4"/>
  <c r="FD89" i="4"/>
  <c r="FE89" i="4"/>
  <c r="FF89" i="4"/>
  <c r="FG89" i="4"/>
  <c r="FH89" i="4"/>
  <c r="FI89" i="4"/>
  <c r="FJ89" i="4"/>
  <c r="FK89" i="4"/>
  <c r="FL89" i="4"/>
  <c r="FM89" i="4"/>
  <c r="FN89" i="4"/>
  <c r="FO89" i="4"/>
  <c r="FP89" i="4"/>
  <c r="FQ89" i="4"/>
  <c r="FR89" i="4"/>
  <c r="FS89" i="4"/>
  <c r="FT89" i="4"/>
  <c r="FU89" i="4"/>
  <c r="FV89" i="4"/>
  <c r="FW89" i="4"/>
  <c r="FX89" i="4"/>
  <c r="FY89" i="4"/>
  <c r="FZ89" i="4"/>
  <c r="GA89" i="4"/>
  <c r="GB89" i="4"/>
  <c r="GC89" i="4"/>
  <c r="GD89" i="4"/>
  <c r="GE89" i="4"/>
  <c r="GF89" i="4"/>
  <c r="GG89" i="4"/>
  <c r="GH89" i="4"/>
  <c r="GI89" i="4"/>
  <c r="GJ89" i="4"/>
  <c r="GK89" i="4"/>
  <c r="GL89" i="4"/>
  <c r="GM89" i="4"/>
  <c r="GN89" i="4"/>
  <c r="GO89" i="4"/>
  <c r="GP89" i="4"/>
  <c r="GQ89" i="4"/>
  <c r="GR89" i="4"/>
  <c r="GS89" i="4"/>
  <c r="GT89" i="4"/>
  <c r="GU89" i="4"/>
  <c r="GV89" i="4"/>
  <c r="GW89" i="4"/>
  <c r="GX89" i="4"/>
  <c r="GY89" i="4"/>
  <c r="GZ89" i="4"/>
  <c r="HA89" i="4"/>
  <c r="HB89" i="4"/>
  <c r="HC89" i="4"/>
  <c r="HD89" i="4"/>
  <c r="HE89" i="4"/>
  <c r="HF89" i="4"/>
  <c r="HG89" i="4"/>
  <c r="HH89" i="4"/>
  <c r="HI89" i="4"/>
  <c r="HJ89" i="4"/>
  <c r="HK89" i="4"/>
  <c r="HL89" i="4"/>
  <c r="HM89" i="4"/>
  <c r="HN89" i="4"/>
  <c r="HO89" i="4"/>
  <c r="HP89" i="4"/>
  <c r="HQ89" i="4"/>
  <c r="HR89" i="4"/>
  <c r="HS89" i="4"/>
  <c r="HT89" i="4"/>
  <c r="HU89" i="4"/>
  <c r="HV89" i="4"/>
  <c r="HW89" i="4"/>
  <c r="HX89" i="4"/>
  <c r="HY89" i="4"/>
  <c r="HZ89" i="4"/>
  <c r="IA89" i="4"/>
  <c r="IB89" i="4"/>
  <c r="IC89" i="4"/>
  <c r="ID89" i="4"/>
  <c r="IE89" i="4"/>
  <c r="IF89" i="4"/>
  <c r="IG89" i="4"/>
  <c r="IH89" i="4"/>
  <c r="II89" i="4"/>
  <c r="IJ89" i="4"/>
  <c r="IK89" i="4"/>
  <c r="IL89" i="4"/>
  <c r="IM89" i="4"/>
  <c r="IN89" i="4"/>
  <c r="IO89" i="4"/>
  <c r="IP89" i="4"/>
  <c r="IQ89" i="4"/>
  <c r="IR89" i="4"/>
  <c r="IS89" i="4"/>
  <c r="IT89" i="4"/>
  <c r="IU89" i="4"/>
  <c r="IV89" i="4"/>
  <c r="IW89" i="4"/>
  <c r="IX89" i="4"/>
  <c r="IY89" i="4"/>
  <c r="IZ89" i="4"/>
  <c r="JA89" i="4"/>
  <c r="JB89" i="4"/>
  <c r="JC89" i="4"/>
  <c r="JD89" i="4"/>
  <c r="JE89" i="4"/>
  <c r="JF89" i="4"/>
  <c r="JG89" i="4"/>
  <c r="JH89" i="4"/>
  <c r="JI89" i="4"/>
  <c r="JJ89" i="4"/>
  <c r="JK89" i="4"/>
  <c r="JL89" i="4"/>
  <c r="JM89" i="4"/>
  <c r="JN89" i="4"/>
  <c r="JO89" i="4"/>
  <c r="JP89" i="4"/>
  <c r="JQ89" i="4"/>
  <c r="JR89" i="4"/>
  <c r="JS89" i="4"/>
  <c r="JT89" i="4"/>
  <c r="JU89" i="4"/>
  <c r="JV89" i="4"/>
  <c r="JW89" i="4"/>
  <c r="JX89" i="4"/>
  <c r="JY89" i="4"/>
  <c r="JZ89" i="4"/>
  <c r="KA89" i="4"/>
  <c r="KB89" i="4"/>
  <c r="KC89" i="4"/>
  <c r="KD89" i="4"/>
  <c r="KE89" i="4"/>
  <c r="KF89" i="4"/>
  <c r="KG89" i="4"/>
  <c r="KH89" i="4"/>
  <c r="KI89" i="4"/>
  <c r="KJ89" i="4"/>
  <c r="KK89" i="4"/>
  <c r="KL89" i="4"/>
  <c r="KM89" i="4"/>
  <c r="KN89" i="4"/>
  <c r="KO89" i="4"/>
  <c r="KP89" i="4"/>
  <c r="KQ89" i="4"/>
  <c r="KR89" i="4"/>
  <c r="KS89" i="4"/>
  <c r="KT89" i="4"/>
  <c r="KU89" i="4"/>
  <c r="KV89" i="4"/>
  <c r="KW89" i="4"/>
  <c r="KX89" i="4"/>
  <c r="A90" i="4"/>
  <c r="B90" i="4"/>
  <c r="C90" i="4"/>
  <c r="D90" i="4"/>
  <c r="E90" i="4"/>
  <c r="F90" i="4" a="1"/>
  <c r="F90" i="4"/>
  <c r="G90" i="4" a="1"/>
  <c r="G90" i="4" s="1"/>
  <c r="H90" i="4" a="1"/>
  <c r="H90" i="4"/>
  <c r="I90" i="4" a="1"/>
  <c r="I90" i="4"/>
  <c r="J90" i="4" a="1"/>
  <c r="J90" i="4"/>
  <c r="K90" i="4" a="1"/>
  <c r="K90" i="4" s="1"/>
  <c r="L90" i="4" a="1"/>
  <c r="L90" i="4"/>
  <c r="M90" i="4" a="1"/>
  <c r="M90" i="4"/>
  <c r="N90" i="4" a="1"/>
  <c r="N90" i="4"/>
  <c r="O90" i="4" a="1"/>
  <c r="O90" i="4" s="1"/>
  <c r="P90" i="4" a="1"/>
  <c r="P90" i="4"/>
  <c r="Q90" i="4" a="1"/>
  <c r="Q90" i="4"/>
  <c r="R90" i="4" a="1"/>
  <c r="R90" i="4"/>
  <c r="S90" i="4" a="1"/>
  <c r="S90" i="4" s="1"/>
  <c r="T90" i="4" a="1"/>
  <c r="T90" i="4"/>
  <c r="U90" i="4" a="1"/>
  <c r="U90" i="4"/>
  <c r="V90" i="4" a="1"/>
  <c r="V90" i="4"/>
  <c r="W90" i="4" a="1"/>
  <c r="W90" i="4" s="1"/>
  <c r="X90" i="4" a="1"/>
  <c r="X90" i="4"/>
  <c r="Y90" i="4" a="1"/>
  <c r="Y90" i="4"/>
  <c r="Z90" i="4" a="1"/>
  <c r="Z90" i="4"/>
  <c r="AA90" i="4" a="1"/>
  <c r="AA90" i="4" s="1"/>
  <c r="AB90" i="4" a="1"/>
  <c r="AB90" i="4"/>
  <c r="AC90" i="4"/>
  <c r="AD90" i="4"/>
  <c r="AE90" i="4"/>
  <c r="AF90" i="4"/>
  <c r="AG90" i="4"/>
  <c r="AH90" i="4"/>
  <c r="AI90" i="4"/>
  <c r="AJ90" i="4"/>
  <c r="AK90" i="4"/>
  <c r="AL90" i="4"/>
  <c r="AM90" i="4"/>
  <c r="AN90" i="4"/>
  <c r="AO90" i="4"/>
  <c r="AP90" i="4"/>
  <c r="AQ90" i="4"/>
  <c r="AR90" i="4"/>
  <c r="AS90" i="4"/>
  <c r="AT90" i="4"/>
  <c r="AU90" i="4"/>
  <c r="AV90" i="4"/>
  <c r="AW90" i="4"/>
  <c r="AX90" i="4"/>
  <c r="AY90" i="4"/>
  <c r="AZ90" i="4"/>
  <c r="BA90" i="4"/>
  <c r="BB90" i="4"/>
  <c r="BC90" i="4"/>
  <c r="BD90" i="4"/>
  <c r="BE90" i="4"/>
  <c r="BF90" i="4"/>
  <c r="BG90" i="4"/>
  <c r="BH90" i="4"/>
  <c r="BI90" i="4"/>
  <c r="BJ90" i="4"/>
  <c r="BK90" i="4"/>
  <c r="BL90" i="4"/>
  <c r="BM90" i="4"/>
  <c r="BN90" i="4"/>
  <c r="BO90" i="4"/>
  <c r="BP90" i="4"/>
  <c r="BQ90" i="4"/>
  <c r="BR90" i="4"/>
  <c r="BS90" i="4"/>
  <c r="BT90" i="4"/>
  <c r="BU90" i="4"/>
  <c r="BV90" i="4"/>
  <c r="BW90" i="4"/>
  <c r="BX90" i="4"/>
  <c r="BY90" i="4"/>
  <c r="BZ90" i="4"/>
  <c r="CA90" i="4"/>
  <c r="CB90" i="4"/>
  <c r="CC90" i="4"/>
  <c r="CD90" i="4"/>
  <c r="CE90" i="4"/>
  <c r="CF90" i="4"/>
  <c r="CG90" i="4"/>
  <c r="CH90" i="4"/>
  <c r="CI90" i="4"/>
  <c r="CJ90" i="4"/>
  <c r="CK90" i="4"/>
  <c r="CL90" i="4"/>
  <c r="CM90" i="4"/>
  <c r="CN90" i="4"/>
  <c r="CO90" i="4"/>
  <c r="CP90" i="4"/>
  <c r="CQ90" i="4"/>
  <c r="CR90" i="4"/>
  <c r="CS90" i="4"/>
  <c r="CT90" i="4"/>
  <c r="CU90" i="4"/>
  <c r="CV90" i="4"/>
  <c r="CW90" i="4"/>
  <c r="CX90" i="4"/>
  <c r="CY90" i="4"/>
  <c r="CZ90" i="4"/>
  <c r="DA90" i="4"/>
  <c r="DB90" i="4"/>
  <c r="DC90" i="4"/>
  <c r="DD90" i="4"/>
  <c r="DE90" i="4"/>
  <c r="DF90" i="4"/>
  <c r="DG90" i="4"/>
  <c r="DH90" i="4"/>
  <c r="DI90" i="4"/>
  <c r="DJ90" i="4"/>
  <c r="DK90" i="4"/>
  <c r="DL90" i="4"/>
  <c r="DM90" i="4"/>
  <c r="DN90" i="4"/>
  <c r="DO90" i="4"/>
  <c r="DP90" i="4"/>
  <c r="DQ90" i="4"/>
  <c r="DR90" i="4"/>
  <c r="DS90" i="4"/>
  <c r="DT90" i="4"/>
  <c r="DU90" i="4"/>
  <c r="DV90" i="4"/>
  <c r="DW90" i="4"/>
  <c r="DX90" i="4"/>
  <c r="DY90" i="4"/>
  <c r="DZ90" i="4"/>
  <c r="EA90" i="4"/>
  <c r="EB90" i="4"/>
  <c r="EC90" i="4"/>
  <c r="ED90" i="4"/>
  <c r="EE90" i="4"/>
  <c r="EF90" i="4"/>
  <c r="EG90" i="4"/>
  <c r="EH90" i="4"/>
  <c r="EI90" i="4"/>
  <c r="EJ90" i="4"/>
  <c r="EK90" i="4"/>
  <c r="EL90" i="4"/>
  <c r="EM90" i="4"/>
  <c r="EN90" i="4"/>
  <c r="EO90" i="4"/>
  <c r="EP90" i="4"/>
  <c r="EQ90" i="4"/>
  <c r="ER90" i="4"/>
  <c r="ES90" i="4"/>
  <c r="ET90" i="4"/>
  <c r="EU90" i="4"/>
  <c r="EV90" i="4"/>
  <c r="EW90" i="4"/>
  <c r="EX90" i="4"/>
  <c r="EY90" i="4"/>
  <c r="EZ90" i="4"/>
  <c r="FA90" i="4"/>
  <c r="FB90" i="4"/>
  <c r="FC90" i="4"/>
  <c r="FD90" i="4"/>
  <c r="FE90" i="4"/>
  <c r="FF90" i="4"/>
  <c r="FG90" i="4"/>
  <c r="FH90" i="4"/>
  <c r="FI90" i="4"/>
  <c r="FJ90" i="4"/>
  <c r="FK90" i="4"/>
  <c r="FL90" i="4"/>
  <c r="FM90" i="4"/>
  <c r="FN90" i="4"/>
  <c r="FO90" i="4"/>
  <c r="FP90" i="4"/>
  <c r="FQ90" i="4"/>
  <c r="FR90" i="4"/>
  <c r="FS90" i="4"/>
  <c r="FT90" i="4"/>
  <c r="FU90" i="4"/>
  <c r="FV90" i="4"/>
  <c r="FW90" i="4"/>
  <c r="FX90" i="4"/>
  <c r="FY90" i="4"/>
  <c r="FZ90" i="4"/>
  <c r="GA90" i="4"/>
  <c r="GB90" i="4"/>
  <c r="GC90" i="4"/>
  <c r="GD90" i="4"/>
  <c r="GE90" i="4"/>
  <c r="GF90" i="4"/>
  <c r="GG90" i="4"/>
  <c r="GH90" i="4"/>
  <c r="GI90" i="4"/>
  <c r="GJ90" i="4"/>
  <c r="GK90" i="4"/>
  <c r="GL90" i="4"/>
  <c r="GM90" i="4"/>
  <c r="GN90" i="4"/>
  <c r="GO90" i="4"/>
  <c r="GP90" i="4"/>
  <c r="GQ90" i="4"/>
  <c r="GR90" i="4"/>
  <c r="GS90" i="4"/>
  <c r="GT90" i="4"/>
  <c r="GU90" i="4"/>
  <c r="GV90" i="4"/>
  <c r="GW90" i="4"/>
  <c r="GX90" i="4"/>
  <c r="GY90" i="4"/>
  <c r="GZ90" i="4"/>
  <c r="HA90" i="4"/>
  <c r="HB90" i="4"/>
  <c r="HC90" i="4"/>
  <c r="HD90" i="4"/>
  <c r="HE90" i="4"/>
  <c r="HF90" i="4"/>
  <c r="HG90" i="4"/>
  <c r="HH90" i="4"/>
  <c r="HI90" i="4"/>
  <c r="HJ90" i="4"/>
  <c r="HK90" i="4"/>
  <c r="HL90" i="4"/>
  <c r="HM90" i="4"/>
  <c r="HN90" i="4"/>
  <c r="HO90" i="4"/>
  <c r="HP90" i="4"/>
  <c r="HQ90" i="4"/>
  <c r="HR90" i="4"/>
  <c r="HS90" i="4"/>
  <c r="HT90" i="4"/>
  <c r="HU90" i="4"/>
  <c r="HV90" i="4"/>
  <c r="HW90" i="4"/>
  <c r="HX90" i="4"/>
  <c r="HY90" i="4"/>
  <c r="HZ90" i="4"/>
  <c r="IA90" i="4"/>
  <c r="IB90" i="4"/>
  <c r="IC90" i="4"/>
  <c r="ID90" i="4"/>
  <c r="IE90" i="4"/>
  <c r="IF90" i="4"/>
  <c r="IG90" i="4"/>
  <c r="IH90" i="4"/>
  <c r="II90" i="4"/>
  <c r="IJ90" i="4"/>
  <c r="IK90" i="4"/>
  <c r="IL90" i="4"/>
  <c r="IM90" i="4"/>
  <c r="IN90" i="4"/>
  <c r="IO90" i="4"/>
  <c r="IP90" i="4"/>
  <c r="IQ90" i="4"/>
  <c r="IR90" i="4"/>
  <c r="IS90" i="4"/>
  <c r="IT90" i="4"/>
  <c r="IU90" i="4"/>
  <c r="IV90" i="4"/>
  <c r="IW90" i="4"/>
  <c r="IX90" i="4"/>
  <c r="IY90" i="4"/>
  <c r="IZ90" i="4"/>
  <c r="JA90" i="4"/>
  <c r="JB90" i="4"/>
  <c r="JC90" i="4"/>
  <c r="JD90" i="4"/>
  <c r="JE90" i="4"/>
  <c r="JF90" i="4"/>
  <c r="JG90" i="4"/>
  <c r="JH90" i="4"/>
  <c r="JI90" i="4"/>
  <c r="JJ90" i="4"/>
  <c r="JK90" i="4"/>
  <c r="JL90" i="4"/>
  <c r="JM90" i="4"/>
  <c r="JN90" i="4"/>
  <c r="JO90" i="4"/>
  <c r="JP90" i="4"/>
  <c r="JQ90" i="4"/>
  <c r="JR90" i="4"/>
  <c r="JS90" i="4"/>
  <c r="JT90" i="4"/>
  <c r="JU90" i="4"/>
  <c r="JV90" i="4"/>
  <c r="JW90" i="4"/>
  <c r="JX90" i="4"/>
  <c r="JY90" i="4"/>
  <c r="JZ90" i="4"/>
  <c r="KA90" i="4"/>
  <c r="KB90" i="4"/>
  <c r="KC90" i="4"/>
  <c r="KD90" i="4"/>
  <c r="KE90" i="4"/>
  <c r="KF90" i="4"/>
  <c r="KG90" i="4"/>
  <c r="KH90" i="4"/>
  <c r="KI90" i="4"/>
  <c r="KJ90" i="4"/>
  <c r="KK90" i="4"/>
  <c r="KL90" i="4"/>
  <c r="KM90" i="4"/>
  <c r="KN90" i="4"/>
  <c r="KO90" i="4"/>
  <c r="KP90" i="4"/>
  <c r="KQ90" i="4"/>
  <c r="KR90" i="4"/>
  <c r="KS90" i="4"/>
  <c r="KT90" i="4"/>
  <c r="KU90" i="4"/>
  <c r="KV90" i="4"/>
  <c r="KW90" i="4"/>
  <c r="KX90" i="4"/>
  <c r="A91" i="4"/>
  <c r="B91" i="4"/>
  <c r="C91" i="4"/>
  <c r="D91" i="4"/>
  <c r="E91" i="4"/>
  <c r="F91" i="4" a="1"/>
  <c r="F91" i="4"/>
  <c r="G91" i="4" a="1"/>
  <c r="G91" i="4"/>
  <c r="H91" i="4" a="1"/>
  <c r="H91" i="4"/>
  <c r="I91" i="4" a="1"/>
  <c r="I91" i="4" s="1"/>
  <c r="J91" i="4" a="1"/>
  <c r="J91" i="4"/>
  <c r="K91" i="4" a="1"/>
  <c r="K91" i="4"/>
  <c r="L91" i="4" a="1"/>
  <c r="L91" i="4"/>
  <c r="M91" i="4" a="1"/>
  <c r="M91" i="4" s="1"/>
  <c r="N91" i="4" a="1"/>
  <c r="N91" i="4"/>
  <c r="O91" i="4" a="1"/>
  <c r="O91" i="4"/>
  <c r="P91" i="4" a="1"/>
  <c r="P91" i="4"/>
  <c r="Q91" i="4" a="1"/>
  <c r="Q91" i="4" s="1"/>
  <c r="R91" i="4" a="1"/>
  <c r="R91" i="4"/>
  <c r="S91" i="4" a="1"/>
  <c r="S91" i="4"/>
  <c r="T91" i="4" a="1"/>
  <c r="T91" i="4"/>
  <c r="U91" i="4" a="1"/>
  <c r="U91" i="4" s="1"/>
  <c r="V91" i="4" a="1"/>
  <c r="V91" i="4"/>
  <c r="W91" i="4" a="1"/>
  <c r="W91" i="4"/>
  <c r="X91" i="4" a="1"/>
  <c r="X91" i="4"/>
  <c r="Y91" i="4" a="1"/>
  <c r="Y91" i="4" s="1"/>
  <c r="Z91" i="4" a="1"/>
  <c r="Z91" i="4"/>
  <c r="AA91" i="4" a="1"/>
  <c r="AA91" i="4"/>
  <c r="AB91" i="4" a="1"/>
  <c r="AB91" i="4"/>
  <c r="AC91" i="4"/>
  <c r="AD91" i="4"/>
  <c r="AE91" i="4"/>
  <c r="AF91" i="4"/>
  <c r="AG91" i="4"/>
  <c r="AH91" i="4"/>
  <c r="AI91" i="4"/>
  <c r="AJ91" i="4"/>
  <c r="AK91" i="4"/>
  <c r="AL91" i="4"/>
  <c r="AM91" i="4"/>
  <c r="AN91" i="4"/>
  <c r="AO91" i="4"/>
  <c r="AP91" i="4"/>
  <c r="AQ91" i="4"/>
  <c r="AR91" i="4"/>
  <c r="AS91" i="4"/>
  <c r="AT91" i="4"/>
  <c r="AU91" i="4"/>
  <c r="AV91" i="4"/>
  <c r="AW91" i="4"/>
  <c r="AX91" i="4"/>
  <c r="AY91" i="4"/>
  <c r="AZ91" i="4"/>
  <c r="BA91" i="4"/>
  <c r="BB91" i="4"/>
  <c r="BC91" i="4"/>
  <c r="BD91" i="4"/>
  <c r="BE91" i="4"/>
  <c r="BF91" i="4"/>
  <c r="BG91" i="4"/>
  <c r="BH91" i="4"/>
  <c r="BI91" i="4"/>
  <c r="BJ91" i="4"/>
  <c r="BK91" i="4"/>
  <c r="BL91" i="4"/>
  <c r="BM91" i="4"/>
  <c r="BN91" i="4"/>
  <c r="BO91" i="4"/>
  <c r="BP91" i="4"/>
  <c r="BQ91" i="4"/>
  <c r="BR91" i="4"/>
  <c r="BS91" i="4"/>
  <c r="BT91" i="4"/>
  <c r="BU91" i="4"/>
  <c r="BV91" i="4"/>
  <c r="BW91" i="4"/>
  <c r="BX91" i="4"/>
  <c r="BY91" i="4"/>
  <c r="BZ91" i="4"/>
  <c r="CA91" i="4"/>
  <c r="CB91" i="4"/>
  <c r="CC91" i="4"/>
  <c r="CD91" i="4"/>
  <c r="CE91" i="4"/>
  <c r="CF91" i="4"/>
  <c r="CG91" i="4"/>
  <c r="CH91" i="4"/>
  <c r="CI91" i="4"/>
  <c r="CJ91" i="4"/>
  <c r="CK91" i="4"/>
  <c r="CL91" i="4"/>
  <c r="CM91" i="4"/>
  <c r="CN91" i="4"/>
  <c r="CO91" i="4"/>
  <c r="CP91" i="4"/>
  <c r="CQ91" i="4"/>
  <c r="CR91" i="4"/>
  <c r="CS91" i="4"/>
  <c r="CT91" i="4"/>
  <c r="CU91" i="4"/>
  <c r="CV91" i="4"/>
  <c r="CW91" i="4"/>
  <c r="CX91" i="4"/>
  <c r="CY91" i="4"/>
  <c r="CZ91" i="4"/>
  <c r="DA91" i="4"/>
  <c r="DB91" i="4"/>
  <c r="DC91" i="4"/>
  <c r="DD91" i="4"/>
  <c r="DE91" i="4"/>
  <c r="DF91" i="4"/>
  <c r="DG91" i="4"/>
  <c r="DH91" i="4"/>
  <c r="DI91" i="4"/>
  <c r="DJ91" i="4"/>
  <c r="DK91" i="4"/>
  <c r="DL91" i="4"/>
  <c r="DM91" i="4"/>
  <c r="DN91" i="4"/>
  <c r="DO91" i="4"/>
  <c r="DP91" i="4"/>
  <c r="DQ91" i="4"/>
  <c r="DR91" i="4"/>
  <c r="DS91" i="4"/>
  <c r="DT91" i="4"/>
  <c r="DU91" i="4"/>
  <c r="DV91" i="4"/>
  <c r="DW91" i="4"/>
  <c r="DX91" i="4"/>
  <c r="DY91" i="4"/>
  <c r="DZ91" i="4"/>
  <c r="EA91" i="4"/>
  <c r="EB91" i="4"/>
  <c r="EC91" i="4"/>
  <c r="ED91" i="4"/>
  <c r="EE91" i="4"/>
  <c r="EF91" i="4"/>
  <c r="EG91" i="4"/>
  <c r="EH91" i="4"/>
  <c r="EI91" i="4"/>
  <c r="EJ91" i="4"/>
  <c r="EK91" i="4"/>
  <c r="EL91" i="4"/>
  <c r="EM91" i="4"/>
  <c r="EN91" i="4"/>
  <c r="EO91" i="4"/>
  <c r="EP91" i="4"/>
  <c r="EQ91" i="4"/>
  <c r="ER91" i="4"/>
  <c r="ES91" i="4"/>
  <c r="ET91" i="4"/>
  <c r="EU91" i="4"/>
  <c r="EV91" i="4"/>
  <c r="EW91" i="4"/>
  <c r="EX91" i="4"/>
  <c r="EY91" i="4"/>
  <c r="EZ91" i="4"/>
  <c r="FA91" i="4"/>
  <c r="FB91" i="4"/>
  <c r="FC91" i="4"/>
  <c r="FD91" i="4"/>
  <c r="FE91" i="4"/>
  <c r="FF91" i="4"/>
  <c r="FG91" i="4"/>
  <c r="FH91" i="4"/>
  <c r="FI91" i="4"/>
  <c r="FJ91" i="4"/>
  <c r="FK91" i="4"/>
  <c r="FL91" i="4"/>
  <c r="FM91" i="4"/>
  <c r="FN91" i="4"/>
  <c r="FO91" i="4"/>
  <c r="FP91" i="4"/>
  <c r="FQ91" i="4"/>
  <c r="FR91" i="4"/>
  <c r="FS91" i="4"/>
  <c r="FT91" i="4"/>
  <c r="FU91" i="4"/>
  <c r="FV91" i="4"/>
  <c r="FW91" i="4"/>
  <c r="FX91" i="4"/>
  <c r="FY91" i="4"/>
  <c r="FZ91" i="4"/>
  <c r="GA91" i="4"/>
  <c r="GB91" i="4"/>
  <c r="GC91" i="4"/>
  <c r="GD91" i="4"/>
  <c r="GE91" i="4"/>
  <c r="GF91" i="4"/>
  <c r="GG91" i="4"/>
  <c r="GH91" i="4"/>
  <c r="GI91" i="4"/>
  <c r="GJ91" i="4"/>
  <c r="GK91" i="4"/>
  <c r="GL91" i="4"/>
  <c r="GM91" i="4"/>
  <c r="GN91" i="4"/>
  <c r="GO91" i="4"/>
  <c r="GP91" i="4"/>
  <c r="GQ91" i="4"/>
  <c r="GR91" i="4"/>
  <c r="GS91" i="4"/>
  <c r="GT91" i="4"/>
  <c r="GU91" i="4"/>
  <c r="GV91" i="4"/>
  <c r="GW91" i="4"/>
  <c r="GX91" i="4"/>
  <c r="GY91" i="4"/>
  <c r="GZ91" i="4"/>
  <c r="HA91" i="4"/>
  <c r="HB91" i="4"/>
  <c r="HC91" i="4"/>
  <c r="HD91" i="4"/>
  <c r="HE91" i="4"/>
  <c r="HF91" i="4"/>
  <c r="HG91" i="4"/>
  <c r="HH91" i="4"/>
  <c r="HI91" i="4"/>
  <c r="HJ91" i="4"/>
  <c r="HK91" i="4"/>
  <c r="HL91" i="4"/>
  <c r="HM91" i="4"/>
  <c r="HN91" i="4"/>
  <c r="HO91" i="4"/>
  <c r="HP91" i="4"/>
  <c r="HQ91" i="4"/>
  <c r="HR91" i="4"/>
  <c r="HS91" i="4"/>
  <c r="HT91" i="4"/>
  <c r="HU91" i="4"/>
  <c r="HV91" i="4"/>
  <c r="HW91" i="4"/>
  <c r="HX91" i="4"/>
  <c r="HY91" i="4"/>
  <c r="HZ91" i="4"/>
  <c r="IA91" i="4"/>
  <c r="IB91" i="4"/>
  <c r="IC91" i="4"/>
  <c r="ID91" i="4"/>
  <c r="IE91" i="4"/>
  <c r="IF91" i="4"/>
  <c r="IG91" i="4"/>
  <c r="IH91" i="4"/>
  <c r="II91" i="4"/>
  <c r="IJ91" i="4"/>
  <c r="IK91" i="4"/>
  <c r="IL91" i="4"/>
  <c r="IM91" i="4"/>
  <c r="IN91" i="4"/>
  <c r="IO91" i="4"/>
  <c r="IP91" i="4"/>
  <c r="IQ91" i="4"/>
  <c r="IR91" i="4"/>
  <c r="IS91" i="4"/>
  <c r="IT91" i="4"/>
  <c r="IU91" i="4"/>
  <c r="IV91" i="4"/>
  <c r="IW91" i="4"/>
  <c r="IX91" i="4"/>
  <c r="IY91" i="4"/>
  <c r="IZ91" i="4"/>
  <c r="JA91" i="4"/>
  <c r="JB91" i="4"/>
  <c r="JC91" i="4"/>
  <c r="JD91" i="4"/>
  <c r="JE91" i="4"/>
  <c r="JF91" i="4"/>
  <c r="JG91" i="4"/>
  <c r="JH91" i="4"/>
  <c r="JI91" i="4"/>
  <c r="JJ91" i="4"/>
  <c r="JK91" i="4"/>
  <c r="JL91" i="4"/>
  <c r="JM91" i="4"/>
  <c r="JN91" i="4"/>
  <c r="JO91" i="4"/>
  <c r="JP91" i="4"/>
  <c r="JQ91" i="4"/>
  <c r="JR91" i="4"/>
  <c r="JS91" i="4"/>
  <c r="JT91" i="4"/>
  <c r="JU91" i="4"/>
  <c r="JV91" i="4"/>
  <c r="JW91" i="4"/>
  <c r="JX91" i="4"/>
  <c r="JY91" i="4"/>
  <c r="JZ91" i="4"/>
  <c r="KA91" i="4"/>
  <c r="KB91" i="4"/>
  <c r="KC91" i="4"/>
  <c r="KD91" i="4"/>
  <c r="KE91" i="4"/>
  <c r="KF91" i="4"/>
  <c r="KG91" i="4"/>
  <c r="KH91" i="4"/>
  <c r="KI91" i="4"/>
  <c r="KJ91" i="4"/>
  <c r="KK91" i="4"/>
  <c r="KL91" i="4"/>
  <c r="KM91" i="4"/>
  <c r="KN91" i="4"/>
  <c r="KO91" i="4"/>
  <c r="KP91" i="4"/>
  <c r="KQ91" i="4"/>
  <c r="KR91" i="4"/>
  <c r="KS91" i="4"/>
  <c r="KT91" i="4"/>
  <c r="KU91" i="4"/>
  <c r="KV91" i="4"/>
  <c r="KW91" i="4"/>
  <c r="KX91" i="4"/>
  <c r="A92" i="4"/>
  <c r="B92" i="4"/>
  <c r="C92" i="4"/>
  <c r="D92" i="4"/>
  <c r="E92" i="4"/>
  <c r="F92" i="4" a="1"/>
  <c r="F92" i="4" s="1"/>
  <c r="G92" i="4" a="1"/>
  <c r="G92" i="4"/>
  <c r="H92" i="4" a="1"/>
  <c r="H92" i="4"/>
  <c r="I92" i="4" a="1"/>
  <c r="I92" i="4"/>
  <c r="J92" i="4" a="1"/>
  <c r="J92" i="4" s="1"/>
  <c r="K92" i="4" a="1"/>
  <c r="K92" i="4"/>
  <c r="L92" i="4" a="1"/>
  <c r="L92" i="4"/>
  <c r="M92" i="4" a="1"/>
  <c r="M92" i="4"/>
  <c r="N92" i="4" a="1"/>
  <c r="N92" i="4" s="1"/>
  <c r="O92" i="4" a="1"/>
  <c r="O92" i="4"/>
  <c r="P92" i="4" a="1"/>
  <c r="P92" i="4"/>
  <c r="Q92" i="4" a="1"/>
  <c r="Q92" i="4"/>
  <c r="R92" i="4" a="1"/>
  <c r="R92" i="4" s="1"/>
  <c r="S92" i="4" a="1"/>
  <c r="S92" i="4"/>
  <c r="T92" i="4" a="1"/>
  <c r="T92" i="4"/>
  <c r="U92" i="4" a="1"/>
  <c r="U92" i="4"/>
  <c r="V92" i="4" a="1"/>
  <c r="V92" i="4" s="1"/>
  <c r="W92" i="4" a="1"/>
  <c r="W92" i="4"/>
  <c r="X92" i="4" a="1"/>
  <c r="X92" i="4"/>
  <c r="Y92" i="4" a="1"/>
  <c r="Y92" i="4"/>
  <c r="Z92" i="4" a="1"/>
  <c r="Z92" i="4" s="1"/>
  <c r="AA92" i="4" a="1"/>
  <c r="AA92" i="4"/>
  <c r="AB92" i="4" a="1"/>
  <c r="AB92" i="4"/>
  <c r="AC92" i="4"/>
  <c r="AD92" i="4"/>
  <c r="AE92" i="4"/>
  <c r="AF92" i="4"/>
  <c r="AG92" i="4"/>
  <c r="AH92" i="4"/>
  <c r="AI92" i="4"/>
  <c r="AJ92" i="4"/>
  <c r="AK92" i="4"/>
  <c r="AL92" i="4"/>
  <c r="AM92" i="4"/>
  <c r="AN92" i="4"/>
  <c r="AO92" i="4"/>
  <c r="AP92" i="4"/>
  <c r="AQ92" i="4"/>
  <c r="AR92" i="4"/>
  <c r="AS92" i="4"/>
  <c r="AT92" i="4"/>
  <c r="AU92" i="4"/>
  <c r="AV92" i="4"/>
  <c r="AW92" i="4"/>
  <c r="AX92" i="4"/>
  <c r="AY92" i="4"/>
  <c r="AZ92" i="4"/>
  <c r="BA92" i="4"/>
  <c r="BB92" i="4"/>
  <c r="BC92" i="4"/>
  <c r="BD92" i="4"/>
  <c r="BE92" i="4"/>
  <c r="BF92" i="4"/>
  <c r="BG92" i="4"/>
  <c r="BH92" i="4"/>
  <c r="BI92" i="4"/>
  <c r="BJ92" i="4"/>
  <c r="BK92" i="4"/>
  <c r="BL92" i="4"/>
  <c r="BM92" i="4"/>
  <c r="BN92" i="4"/>
  <c r="BO92" i="4"/>
  <c r="BP92" i="4"/>
  <c r="BQ92" i="4"/>
  <c r="BR92" i="4"/>
  <c r="BS92" i="4"/>
  <c r="BT92" i="4"/>
  <c r="BU92" i="4"/>
  <c r="BV92" i="4"/>
  <c r="BW92" i="4"/>
  <c r="BX92" i="4"/>
  <c r="BY92" i="4"/>
  <c r="BZ92" i="4"/>
  <c r="CA92" i="4"/>
  <c r="CB92" i="4"/>
  <c r="CC92" i="4"/>
  <c r="CD92" i="4"/>
  <c r="CE92" i="4"/>
  <c r="CF92" i="4"/>
  <c r="CG92" i="4"/>
  <c r="CH92" i="4"/>
  <c r="CI92" i="4"/>
  <c r="CJ92" i="4"/>
  <c r="CK92" i="4"/>
  <c r="CL92" i="4"/>
  <c r="CM92" i="4"/>
  <c r="CN92" i="4"/>
  <c r="CO92" i="4"/>
  <c r="CP92" i="4"/>
  <c r="CQ92" i="4"/>
  <c r="CR92" i="4"/>
  <c r="CS92" i="4"/>
  <c r="CT92" i="4"/>
  <c r="CU92" i="4"/>
  <c r="CV92" i="4"/>
  <c r="CW92" i="4"/>
  <c r="CX92" i="4"/>
  <c r="CY92" i="4"/>
  <c r="CZ92" i="4"/>
  <c r="DA92" i="4"/>
  <c r="DB92" i="4"/>
  <c r="DC92" i="4"/>
  <c r="DD92" i="4"/>
  <c r="DE92" i="4"/>
  <c r="DF92" i="4"/>
  <c r="DG92" i="4"/>
  <c r="DH92" i="4"/>
  <c r="DI92" i="4"/>
  <c r="DJ92" i="4"/>
  <c r="DK92" i="4"/>
  <c r="DL92" i="4"/>
  <c r="DM92" i="4"/>
  <c r="DN92" i="4"/>
  <c r="DO92" i="4"/>
  <c r="DP92" i="4"/>
  <c r="DQ92" i="4"/>
  <c r="DR92" i="4"/>
  <c r="DS92" i="4"/>
  <c r="DT92" i="4"/>
  <c r="DU92" i="4"/>
  <c r="DV92" i="4"/>
  <c r="DW92" i="4"/>
  <c r="DX92" i="4"/>
  <c r="DY92" i="4"/>
  <c r="DZ92" i="4"/>
  <c r="EA92" i="4"/>
  <c r="EB92" i="4"/>
  <c r="EC92" i="4"/>
  <c r="ED92" i="4"/>
  <c r="EE92" i="4"/>
  <c r="EF92" i="4"/>
  <c r="EG92" i="4"/>
  <c r="EH92" i="4"/>
  <c r="EI92" i="4"/>
  <c r="EJ92" i="4"/>
  <c r="EK92" i="4"/>
  <c r="EL92" i="4"/>
  <c r="EM92" i="4"/>
  <c r="EN92" i="4"/>
  <c r="EO92" i="4"/>
  <c r="EP92" i="4"/>
  <c r="EQ92" i="4"/>
  <c r="ER92" i="4"/>
  <c r="ES92" i="4"/>
  <c r="ET92" i="4"/>
  <c r="EU92" i="4"/>
  <c r="EV92" i="4"/>
  <c r="EW92" i="4"/>
  <c r="EX92" i="4"/>
  <c r="EY92" i="4"/>
  <c r="EZ92" i="4"/>
  <c r="FA92" i="4"/>
  <c r="FB92" i="4"/>
  <c r="FC92" i="4"/>
  <c r="FD92" i="4"/>
  <c r="FE92" i="4"/>
  <c r="FF92" i="4"/>
  <c r="FG92" i="4"/>
  <c r="FH92" i="4"/>
  <c r="FI92" i="4"/>
  <c r="FJ92" i="4"/>
  <c r="FK92" i="4"/>
  <c r="FL92" i="4"/>
  <c r="FM92" i="4"/>
  <c r="FN92" i="4"/>
  <c r="FO92" i="4"/>
  <c r="FP92" i="4"/>
  <c r="FQ92" i="4"/>
  <c r="FR92" i="4"/>
  <c r="FS92" i="4"/>
  <c r="FT92" i="4"/>
  <c r="FU92" i="4"/>
  <c r="FV92" i="4"/>
  <c r="FW92" i="4"/>
  <c r="FX92" i="4"/>
  <c r="FY92" i="4"/>
  <c r="FZ92" i="4"/>
  <c r="GA92" i="4"/>
  <c r="GB92" i="4"/>
  <c r="GC92" i="4"/>
  <c r="GD92" i="4"/>
  <c r="GE92" i="4"/>
  <c r="GF92" i="4"/>
  <c r="GG92" i="4"/>
  <c r="GH92" i="4"/>
  <c r="GI92" i="4"/>
  <c r="GJ92" i="4"/>
  <c r="GK92" i="4"/>
  <c r="GL92" i="4"/>
  <c r="GM92" i="4"/>
  <c r="GN92" i="4"/>
  <c r="GO92" i="4"/>
  <c r="GP92" i="4"/>
  <c r="GQ92" i="4"/>
  <c r="GR92" i="4"/>
  <c r="GS92" i="4"/>
  <c r="GT92" i="4"/>
  <c r="GU92" i="4"/>
  <c r="GV92" i="4"/>
  <c r="GW92" i="4"/>
  <c r="GX92" i="4"/>
  <c r="GY92" i="4"/>
  <c r="GZ92" i="4"/>
  <c r="HA92" i="4"/>
  <c r="HB92" i="4"/>
  <c r="HC92" i="4"/>
  <c r="HD92" i="4"/>
  <c r="HE92" i="4"/>
  <c r="HF92" i="4"/>
  <c r="HG92" i="4"/>
  <c r="HH92" i="4"/>
  <c r="HI92" i="4"/>
  <c r="HJ92" i="4"/>
  <c r="HK92" i="4"/>
  <c r="HL92" i="4"/>
  <c r="HM92" i="4"/>
  <c r="HN92" i="4"/>
  <c r="HO92" i="4"/>
  <c r="HP92" i="4"/>
  <c r="HQ92" i="4"/>
  <c r="HR92" i="4"/>
  <c r="HS92" i="4"/>
  <c r="HT92" i="4"/>
  <c r="HU92" i="4"/>
  <c r="HV92" i="4"/>
  <c r="HW92" i="4"/>
  <c r="HX92" i="4"/>
  <c r="HY92" i="4"/>
  <c r="HZ92" i="4"/>
  <c r="IA92" i="4"/>
  <c r="IB92" i="4"/>
  <c r="IC92" i="4"/>
  <c r="ID92" i="4"/>
  <c r="IE92" i="4"/>
  <c r="IF92" i="4"/>
  <c r="IG92" i="4"/>
  <c r="IH92" i="4"/>
  <c r="II92" i="4"/>
  <c r="IJ92" i="4"/>
  <c r="IK92" i="4"/>
  <c r="IL92" i="4"/>
  <c r="IM92" i="4"/>
  <c r="IN92" i="4"/>
  <c r="IO92" i="4"/>
  <c r="IP92" i="4"/>
  <c r="IQ92" i="4"/>
  <c r="IR92" i="4"/>
  <c r="IS92" i="4"/>
  <c r="IT92" i="4"/>
  <c r="IU92" i="4"/>
  <c r="IV92" i="4"/>
  <c r="IW92" i="4"/>
  <c r="IX92" i="4"/>
  <c r="IY92" i="4"/>
  <c r="IZ92" i="4"/>
  <c r="JA92" i="4"/>
  <c r="JB92" i="4"/>
  <c r="JC92" i="4"/>
  <c r="JD92" i="4"/>
  <c r="JE92" i="4"/>
  <c r="JF92" i="4"/>
  <c r="JG92" i="4"/>
  <c r="JH92" i="4"/>
  <c r="JI92" i="4"/>
  <c r="JJ92" i="4"/>
  <c r="JK92" i="4"/>
  <c r="JL92" i="4"/>
  <c r="JM92" i="4"/>
  <c r="JN92" i="4"/>
  <c r="JO92" i="4"/>
  <c r="JP92" i="4"/>
  <c r="JQ92" i="4"/>
  <c r="JR92" i="4"/>
  <c r="JS92" i="4"/>
  <c r="JT92" i="4"/>
  <c r="JU92" i="4"/>
  <c r="JV92" i="4"/>
  <c r="JW92" i="4"/>
  <c r="JX92" i="4"/>
  <c r="JY92" i="4"/>
  <c r="JZ92" i="4"/>
  <c r="KA92" i="4"/>
  <c r="KB92" i="4"/>
  <c r="KC92" i="4"/>
  <c r="KD92" i="4"/>
  <c r="KE92" i="4"/>
  <c r="KF92" i="4"/>
  <c r="KG92" i="4"/>
  <c r="KH92" i="4"/>
  <c r="KI92" i="4"/>
  <c r="KJ92" i="4"/>
  <c r="KK92" i="4"/>
  <c r="KL92" i="4"/>
  <c r="KM92" i="4"/>
  <c r="KN92" i="4"/>
  <c r="KO92" i="4"/>
  <c r="KP92" i="4"/>
  <c r="KQ92" i="4"/>
  <c r="KR92" i="4"/>
  <c r="KS92" i="4"/>
  <c r="KT92" i="4"/>
  <c r="KU92" i="4"/>
  <c r="KV92" i="4"/>
  <c r="KW92" i="4"/>
  <c r="KX92" i="4"/>
  <c r="A93" i="4"/>
  <c r="B93" i="4"/>
  <c r="C93" i="4"/>
  <c r="D93" i="4"/>
  <c r="E93" i="4"/>
  <c r="F93" i="4" a="1"/>
  <c r="F93" i="4"/>
  <c r="G93" i="4" a="1"/>
  <c r="G93" i="4"/>
  <c r="H93" i="4" a="1"/>
  <c r="H93" i="4" s="1"/>
  <c r="I93" i="4" a="1"/>
  <c r="I93" i="4"/>
  <c r="J93" i="4" a="1"/>
  <c r="J93" i="4"/>
  <c r="K93" i="4" a="1"/>
  <c r="K93" i="4"/>
  <c r="L93" i="4" a="1"/>
  <c r="L93" i="4" s="1"/>
  <c r="M93" i="4" a="1"/>
  <c r="M93" i="4"/>
  <c r="N93" i="4" a="1"/>
  <c r="N93" i="4"/>
  <c r="O93" i="4" a="1"/>
  <c r="O93" i="4"/>
  <c r="P93" i="4" a="1"/>
  <c r="P93" i="4" s="1"/>
  <c r="Q93" i="4" a="1"/>
  <c r="Q93" i="4"/>
  <c r="R93" i="4" a="1"/>
  <c r="R93" i="4"/>
  <c r="S93" i="4" a="1"/>
  <c r="S93" i="4"/>
  <c r="T93" i="4" a="1"/>
  <c r="T93" i="4" s="1"/>
  <c r="U93" i="4" a="1"/>
  <c r="U93" i="4"/>
  <c r="V93" i="4" a="1"/>
  <c r="V93" i="4"/>
  <c r="W93" i="4" a="1"/>
  <c r="W93" i="4"/>
  <c r="X93" i="4" a="1"/>
  <c r="X93" i="4" s="1"/>
  <c r="Y93" i="4" a="1"/>
  <c r="Y93" i="4"/>
  <c r="Z93" i="4" a="1"/>
  <c r="Z93" i="4"/>
  <c r="AA93" i="4" a="1"/>
  <c r="AA93" i="4"/>
  <c r="AB93" i="4" a="1"/>
  <c r="AB93" i="4" s="1"/>
  <c r="AC93" i="4"/>
  <c r="AD93" i="4"/>
  <c r="AE93" i="4"/>
  <c r="AF93" i="4"/>
  <c r="AG93" i="4"/>
  <c r="AH93" i="4"/>
  <c r="AI93" i="4"/>
  <c r="AJ93" i="4"/>
  <c r="AK93" i="4"/>
  <c r="AL93" i="4"/>
  <c r="AM93" i="4"/>
  <c r="AN93" i="4"/>
  <c r="AO93" i="4"/>
  <c r="AP93" i="4"/>
  <c r="AQ93" i="4"/>
  <c r="AR93" i="4"/>
  <c r="AS93" i="4"/>
  <c r="AT93" i="4"/>
  <c r="AU93" i="4"/>
  <c r="AV93" i="4"/>
  <c r="AW93" i="4"/>
  <c r="AX93" i="4"/>
  <c r="AY93" i="4"/>
  <c r="AZ93" i="4"/>
  <c r="BA93" i="4"/>
  <c r="BB93" i="4"/>
  <c r="BC93" i="4"/>
  <c r="BD93" i="4"/>
  <c r="BE93" i="4"/>
  <c r="BF93" i="4"/>
  <c r="BG93" i="4"/>
  <c r="BH93" i="4"/>
  <c r="BI93" i="4"/>
  <c r="BJ93" i="4"/>
  <c r="BK93" i="4"/>
  <c r="BL93" i="4"/>
  <c r="BM93" i="4"/>
  <c r="BN93" i="4"/>
  <c r="BO93" i="4"/>
  <c r="BP93" i="4"/>
  <c r="BQ93" i="4"/>
  <c r="BR93" i="4"/>
  <c r="BS93" i="4"/>
  <c r="BT93" i="4"/>
  <c r="BU93" i="4"/>
  <c r="BV93" i="4"/>
  <c r="BW93" i="4"/>
  <c r="BX93" i="4"/>
  <c r="BY93" i="4"/>
  <c r="BZ93" i="4"/>
  <c r="CA93" i="4"/>
  <c r="CB93" i="4"/>
  <c r="CC93" i="4"/>
  <c r="CD93" i="4"/>
  <c r="CE93" i="4"/>
  <c r="CF93" i="4"/>
  <c r="CG93" i="4"/>
  <c r="CH93" i="4"/>
  <c r="CI93" i="4"/>
  <c r="CJ93" i="4"/>
  <c r="CK93" i="4"/>
  <c r="CL93" i="4"/>
  <c r="CM93" i="4"/>
  <c r="CN93" i="4"/>
  <c r="CO93" i="4"/>
  <c r="CP93" i="4"/>
  <c r="CQ93" i="4"/>
  <c r="CR93" i="4"/>
  <c r="CS93" i="4"/>
  <c r="CT93" i="4"/>
  <c r="CU93" i="4"/>
  <c r="CV93" i="4"/>
  <c r="CW93" i="4"/>
  <c r="CX93" i="4"/>
  <c r="CY93" i="4"/>
  <c r="CZ93" i="4"/>
  <c r="DA93" i="4"/>
  <c r="DB93" i="4"/>
  <c r="DC93" i="4"/>
  <c r="DD93" i="4"/>
  <c r="DE93" i="4"/>
  <c r="DF93" i="4"/>
  <c r="DG93" i="4"/>
  <c r="DH93" i="4"/>
  <c r="DI93" i="4"/>
  <c r="DJ93" i="4"/>
  <c r="DK93" i="4"/>
  <c r="DL93" i="4"/>
  <c r="DM93" i="4"/>
  <c r="DN93" i="4"/>
  <c r="DO93" i="4"/>
  <c r="DP93" i="4"/>
  <c r="DQ93" i="4"/>
  <c r="DR93" i="4"/>
  <c r="DS93" i="4"/>
  <c r="DT93" i="4"/>
  <c r="DU93" i="4"/>
  <c r="DV93" i="4"/>
  <c r="DW93" i="4"/>
  <c r="DX93" i="4"/>
  <c r="DY93" i="4"/>
  <c r="DZ93" i="4"/>
  <c r="EA93" i="4"/>
  <c r="EB93" i="4"/>
  <c r="EC93" i="4"/>
  <c r="ED93" i="4"/>
  <c r="EE93" i="4"/>
  <c r="EF93" i="4"/>
  <c r="EG93" i="4"/>
  <c r="EH93" i="4"/>
  <c r="EI93" i="4"/>
  <c r="EJ93" i="4"/>
  <c r="EK93" i="4"/>
  <c r="EL93" i="4"/>
  <c r="EM93" i="4"/>
  <c r="EN93" i="4"/>
  <c r="EO93" i="4"/>
  <c r="EP93" i="4"/>
  <c r="EQ93" i="4"/>
  <c r="ER93" i="4"/>
  <c r="ES93" i="4"/>
  <c r="ET93" i="4"/>
  <c r="EU93" i="4"/>
  <c r="EV93" i="4"/>
  <c r="EW93" i="4"/>
  <c r="EX93" i="4"/>
  <c r="EY93" i="4"/>
  <c r="EZ93" i="4"/>
  <c r="FA93" i="4"/>
  <c r="FB93" i="4"/>
  <c r="FC93" i="4"/>
  <c r="FD93" i="4"/>
  <c r="FE93" i="4"/>
  <c r="FF93" i="4"/>
  <c r="FG93" i="4"/>
  <c r="FH93" i="4"/>
  <c r="FI93" i="4"/>
  <c r="FJ93" i="4"/>
  <c r="FK93" i="4"/>
  <c r="FL93" i="4"/>
  <c r="FM93" i="4"/>
  <c r="FN93" i="4"/>
  <c r="FO93" i="4"/>
  <c r="FP93" i="4"/>
  <c r="FQ93" i="4"/>
  <c r="FR93" i="4"/>
  <c r="FS93" i="4"/>
  <c r="FT93" i="4"/>
  <c r="FU93" i="4"/>
  <c r="FV93" i="4"/>
  <c r="FW93" i="4"/>
  <c r="FX93" i="4"/>
  <c r="FY93" i="4"/>
  <c r="FZ93" i="4"/>
  <c r="GA93" i="4"/>
  <c r="GB93" i="4"/>
  <c r="GC93" i="4"/>
  <c r="GD93" i="4"/>
  <c r="GE93" i="4"/>
  <c r="GF93" i="4"/>
  <c r="GG93" i="4"/>
  <c r="GH93" i="4"/>
  <c r="GI93" i="4"/>
  <c r="GJ93" i="4"/>
  <c r="GK93" i="4"/>
  <c r="GL93" i="4"/>
  <c r="GM93" i="4"/>
  <c r="GN93" i="4"/>
  <c r="GO93" i="4"/>
  <c r="GP93" i="4"/>
  <c r="GQ93" i="4"/>
  <c r="GR93" i="4"/>
  <c r="GS93" i="4"/>
  <c r="GT93" i="4"/>
  <c r="GU93" i="4"/>
  <c r="GV93" i="4"/>
  <c r="GW93" i="4"/>
  <c r="GX93" i="4"/>
  <c r="GY93" i="4"/>
  <c r="GZ93" i="4"/>
  <c r="HA93" i="4"/>
  <c r="HB93" i="4"/>
  <c r="HC93" i="4"/>
  <c r="HD93" i="4"/>
  <c r="HE93" i="4"/>
  <c r="HF93" i="4"/>
  <c r="HG93" i="4"/>
  <c r="HH93" i="4"/>
  <c r="HI93" i="4"/>
  <c r="HJ93" i="4"/>
  <c r="HK93" i="4"/>
  <c r="HL93" i="4"/>
  <c r="HM93" i="4"/>
  <c r="HN93" i="4"/>
  <c r="HO93" i="4"/>
  <c r="HP93" i="4"/>
  <c r="HQ93" i="4"/>
  <c r="HR93" i="4"/>
  <c r="HS93" i="4"/>
  <c r="HT93" i="4"/>
  <c r="HU93" i="4"/>
  <c r="HV93" i="4"/>
  <c r="HW93" i="4"/>
  <c r="HX93" i="4"/>
  <c r="HY93" i="4"/>
  <c r="HZ93" i="4"/>
  <c r="IA93" i="4"/>
  <c r="IB93" i="4"/>
  <c r="IC93" i="4"/>
  <c r="ID93" i="4"/>
  <c r="IE93" i="4"/>
  <c r="IF93" i="4"/>
  <c r="IG93" i="4"/>
  <c r="IH93" i="4"/>
  <c r="II93" i="4"/>
  <c r="IJ93" i="4"/>
  <c r="IK93" i="4"/>
  <c r="IL93" i="4"/>
  <c r="IM93" i="4"/>
  <c r="IN93" i="4"/>
  <c r="IO93" i="4"/>
  <c r="IP93" i="4"/>
  <c r="IQ93" i="4"/>
  <c r="IR93" i="4"/>
  <c r="IS93" i="4"/>
  <c r="IT93" i="4"/>
  <c r="IU93" i="4"/>
  <c r="IV93" i="4"/>
  <c r="IW93" i="4"/>
  <c r="IX93" i="4"/>
  <c r="IY93" i="4"/>
  <c r="IZ93" i="4"/>
  <c r="JA93" i="4"/>
  <c r="JB93" i="4"/>
  <c r="JC93" i="4"/>
  <c r="JD93" i="4"/>
  <c r="JE93" i="4"/>
  <c r="JF93" i="4"/>
  <c r="JG93" i="4"/>
  <c r="JH93" i="4"/>
  <c r="JI93" i="4"/>
  <c r="JJ93" i="4"/>
  <c r="JK93" i="4"/>
  <c r="JL93" i="4"/>
  <c r="JM93" i="4"/>
  <c r="JN93" i="4"/>
  <c r="JO93" i="4"/>
  <c r="JP93" i="4"/>
  <c r="JQ93" i="4"/>
  <c r="JR93" i="4"/>
  <c r="JS93" i="4"/>
  <c r="JT93" i="4"/>
  <c r="JU93" i="4"/>
  <c r="JV93" i="4"/>
  <c r="JW93" i="4"/>
  <c r="JX93" i="4"/>
  <c r="JY93" i="4"/>
  <c r="JZ93" i="4"/>
  <c r="KA93" i="4"/>
  <c r="KB93" i="4"/>
  <c r="KC93" i="4"/>
  <c r="KD93" i="4"/>
  <c r="KE93" i="4"/>
  <c r="KF93" i="4"/>
  <c r="KG93" i="4"/>
  <c r="KH93" i="4"/>
  <c r="KI93" i="4"/>
  <c r="KJ93" i="4"/>
  <c r="KK93" i="4"/>
  <c r="KL93" i="4"/>
  <c r="KM93" i="4"/>
  <c r="KN93" i="4"/>
  <c r="KO93" i="4"/>
  <c r="KP93" i="4"/>
  <c r="KQ93" i="4"/>
  <c r="KR93" i="4"/>
  <c r="KS93" i="4"/>
  <c r="KT93" i="4"/>
  <c r="KU93" i="4"/>
  <c r="KV93" i="4"/>
  <c r="KW93" i="4"/>
  <c r="KX93" i="4"/>
  <c r="A94" i="4"/>
  <c r="B94" i="4"/>
  <c r="C94" i="4"/>
  <c r="D94" i="4"/>
  <c r="E94" i="4"/>
  <c r="F94" i="4" a="1"/>
  <c r="F94" i="4"/>
  <c r="G94" i="4" a="1"/>
  <c r="G94" i="4"/>
  <c r="H94" i="4" a="1"/>
  <c r="H94" i="4"/>
  <c r="I94" i="4" a="1"/>
  <c r="I94" i="4" s="1"/>
  <c r="J94" i="4" a="1"/>
  <c r="J94" i="4"/>
  <c r="K94" i="4" a="1"/>
  <c r="K94" i="4"/>
  <c r="L94" i="4" a="1"/>
  <c r="L94" i="4"/>
  <c r="M94" i="4" a="1"/>
  <c r="M94" i="4" s="1"/>
  <c r="N94" i="4" a="1"/>
  <c r="N94" i="4"/>
  <c r="O94" i="4" a="1"/>
  <c r="O94" i="4"/>
  <c r="P94" i="4" a="1"/>
  <c r="P94" i="4"/>
  <c r="Q94" i="4" a="1"/>
  <c r="Q94" i="4" s="1"/>
  <c r="R94" i="4" a="1"/>
  <c r="R94" i="4"/>
  <c r="S94" i="4" a="1"/>
  <c r="S94" i="4"/>
  <c r="T94" i="4" a="1"/>
  <c r="T94" i="4"/>
  <c r="U94" i="4" a="1"/>
  <c r="U94" i="4" s="1"/>
  <c r="V94" i="4" a="1"/>
  <c r="V94" i="4"/>
  <c r="W94" i="4" a="1"/>
  <c r="W94" i="4"/>
  <c r="X94" i="4" a="1"/>
  <c r="X94" i="4"/>
  <c r="Y94" i="4" a="1"/>
  <c r="Y94" i="4" s="1"/>
  <c r="Z94" i="4" a="1"/>
  <c r="Z94" i="4"/>
  <c r="AA94" i="4" a="1"/>
  <c r="AA94" i="4"/>
  <c r="AB94" i="4" a="1"/>
  <c r="AB94" i="4"/>
  <c r="AC94" i="4"/>
  <c r="AD94" i="4"/>
  <c r="AE94" i="4"/>
  <c r="AF94" i="4"/>
  <c r="AG94" i="4"/>
  <c r="AH94" i="4"/>
  <c r="AI94" i="4"/>
  <c r="AJ94" i="4"/>
  <c r="AK94" i="4"/>
  <c r="AL94" i="4"/>
  <c r="AM94" i="4"/>
  <c r="AN94" i="4"/>
  <c r="AO94" i="4"/>
  <c r="AP94" i="4"/>
  <c r="AQ94" i="4"/>
  <c r="AR94" i="4"/>
  <c r="AS94" i="4"/>
  <c r="AT94" i="4"/>
  <c r="AU94" i="4"/>
  <c r="AV94" i="4"/>
  <c r="AW94" i="4"/>
  <c r="AX94" i="4"/>
  <c r="AY94" i="4"/>
  <c r="AZ94" i="4"/>
  <c r="BA94" i="4"/>
  <c r="BB94" i="4"/>
  <c r="BC94" i="4"/>
  <c r="BD94" i="4"/>
  <c r="BE94" i="4"/>
  <c r="BF94" i="4"/>
  <c r="BG94" i="4"/>
  <c r="BH94" i="4"/>
  <c r="BI94" i="4"/>
  <c r="BJ94" i="4"/>
  <c r="BK94" i="4"/>
  <c r="BL94" i="4"/>
  <c r="BM94" i="4"/>
  <c r="BN94" i="4"/>
  <c r="BO94" i="4"/>
  <c r="BP94" i="4"/>
  <c r="BQ94" i="4"/>
  <c r="BR94" i="4"/>
  <c r="BS94" i="4"/>
  <c r="BT94" i="4"/>
  <c r="BU94" i="4"/>
  <c r="BV94" i="4"/>
  <c r="BW94" i="4"/>
  <c r="BX94" i="4"/>
  <c r="BY94" i="4"/>
  <c r="BZ94" i="4"/>
  <c r="CA94" i="4"/>
  <c r="CB94" i="4"/>
  <c r="CC94" i="4"/>
  <c r="CD94" i="4"/>
  <c r="CE94" i="4"/>
  <c r="CF94" i="4"/>
  <c r="CG94" i="4"/>
  <c r="CH94" i="4"/>
  <c r="CI94" i="4"/>
  <c r="CJ94" i="4"/>
  <c r="CK94" i="4"/>
  <c r="CL94" i="4"/>
  <c r="CM94" i="4"/>
  <c r="CN94" i="4"/>
  <c r="CO94" i="4"/>
  <c r="CP94" i="4"/>
  <c r="CQ94" i="4"/>
  <c r="CR94" i="4"/>
  <c r="CS94" i="4"/>
  <c r="CT94" i="4"/>
  <c r="CU94" i="4"/>
  <c r="CV94" i="4"/>
  <c r="CW94" i="4"/>
  <c r="CX94" i="4"/>
  <c r="CY94" i="4"/>
  <c r="CZ94" i="4"/>
  <c r="DA94" i="4"/>
  <c r="DB94" i="4"/>
  <c r="DC94" i="4"/>
  <c r="DD94" i="4"/>
  <c r="DE94" i="4"/>
  <c r="DF94" i="4"/>
  <c r="DG94" i="4"/>
  <c r="DH94" i="4"/>
  <c r="DI94" i="4"/>
  <c r="DJ94" i="4"/>
  <c r="DK94" i="4"/>
  <c r="DL94" i="4"/>
  <c r="DM94" i="4"/>
  <c r="DN94" i="4"/>
  <c r="DO94" i="4"/>
  <c r="DP94" i="4"/>
  <c r="DQ94" i="4"/>
  <c r="DR94" i="4"/>
  <c r="DS94" i="4"/>
  <c r="DT94" i="4"/>
  <c r="DU94" i="4"/>
  <c r="DV94" i="4"/>
  <c r="DW94" i="4"/>
  <c r="DX94" i="4"/>
  <c r="DY94" i="4"/>
  <c r="DZ94" i="4"/>
  <c r="EA94" i="4"/>
  <c r="EB94" i="4"/>
  <c r="EC94" i="4"/>
  <c r="ED94" i="4"/>
  <c r="EE94" i="4"/>
  <c r="EF94" i="4"/>
  <c r="EG94" i="4"/>
  <c r="EH94" i="4"/>
  <c r="EI94" i="4"/>
  <c r="EJ94" i="4"/>
  <c r="EK94" i="4"/>
  <c r="EL94" i="4"/>
  <c r="EM94" i="4"/>
  <c r="EN94" i="4"/>
  <c r="EO94" i="4"/>
  <c r="EP94" i="4"/>
  <c r="EQ94" i="4"/>
  <c r="ER94" i="4"/>
  <c r="ES94" i="4"/>
  <c r="ET94" i="4"/>
  <c r="EU94" i="4"/>
  <c r="EV94" i="4"/>
  <c r="EW94" i="4"/>
  <c r="EX94" i="4"/>
  <c r="EY94" i="4"/>
  <c r="EZ94" i="4"/>
  <c r="FA94" i="4"/>
  <c r="FB94" i="4"/>
  <c r="FC94" i="4"/>
  <c r="FD94" i="4"/>
  <c r="FE94" i="4"/>
  <c r="FF94" i="4"/>
  <c r="FG94" i="4"/>
  <c r="FH94" i="4"/>
  <c r="FI94" i="4"/>
  <c r="FJ94" i="4"/>
  <c r="FK94" i="4"/>
  <c r="FL94" i="4"/>
  <c r="FM94" i="4"/>
  <c r="FN94" i="4"/>
  <c r="FO94" i="4"/>
  <c r="FP94" i="4"/>
  <c r="FQ94" i="4"/>
  <c r="FR94" i="4"/>
  <c r="FS94" i="4"/>
  <c r="FT94" i="4"/>
  <c r="FU94" i="4"/>
  <c r="FV94" i="4"/>
  <c r="FW94" i="4"/>
  <c r="FX94" i="4"/>
  <c r="FY94" i="4"/>
  <c r="FZ94" i="4"/>
  <c r="GA94" i="4"/>
  <c r="GB94" i="4"/>
  <c r="GC94" i="4"/>
  <c r="GD94" i="4"/>
  <c r="GE94" i="4"/>
  <c r="GF94" i="4"/>
  <c r="GG94" i="4"/>
  <c r="GH94" i="4"/>
  <c r="GI94" i="4"/>
  <c r="GJ94" i="4"/>
  <c r="GK94" i="4"/>
  <c r="GL94" i="4"/>
  <c r="GM94" i="4"/>
  <c r="GN94" i="4"/>
  <c r="GO94" i="4"/>
  <c r="GP94" i="4"/>
  <c r="GQ94" i="4"/>
  <c r="GR94" i="4"/>
  <c r="GS94" i="4"/>
  <c r="GT94" i="4"/>
  <c r="GU94" i="4"/>
  <c r="GV94" i="4"/>
  <c r="GW94" i="4"/>
  <c r="GX94" i="4"/>
  <c r="GY94" i="4"/>
  <c r="GZ94" i="4"/>
  <c r="HA94" i="4"/>
  <c r="HB94" i="4"/>
  <c r="HC94" i="4"/>
  <c r="HD94" i="4"/>
  <c r="HE94" i="4"/>
  <c r="HF94" i="4"/>
  <c r="HG94" i="4"/>
  <c r="HH94" i="4"/>
  <c r="HI94" i="4"/>
  <c r="HJ94" i="4"/>
  <c r="HK94" i="4"/>
  <c r="HL94" i="4"/>
  <c r="HM94" i="4"/>
  <c r="HN94" i="4"/>
  <c r="HO94" i="4"/>
  <c r="HP94" i="4"/>
  <c r="HQ94" i="4"/>
  <c r="HR94" i="4"/>
  <c r="HS94" i="4"/>
  <c r="HT94" i="4"/>
  <c r="HU94" i="4"/>
  <c r="HV94" i="4"/>
  <c r="HW94" i="4"/>
  <c r="HX94" i="4"/>
  <c r="HY94" i="4"/>
  <c r="HZ94" i="4"/>
  <c r="IA94" i="4"/>
  <c r="IB94" i="4"/>
  <c r="IC94" i="4"/>
  <c r="ID94" i="4"/>
  <c r="IE94" i="4"/>
  <c r="IF94" i="4"/>
  <c r="IG94" i="4"/>
  <c r="IH94" i="4"/>
  <c r="II94" i="4"/>
  <c r="IJ94" i="4"/>
  <c r="IK94" i="4"/>
  <c r="IL94" i="4"/>
  <c r="IM94" i="4"/>
  <c r="IN94" i="4"/>
  <c r="IO94" i="4"/>
  <c r="IP94" i="4"/>
  <c r="IQ94" i="4"/>
  <c r="IR94" i="4"/>
  <c r="IS94" i="4"/>
  <c r="IT94" i="4"/>
  <c r="IU94" i="4"/>
  <c r="IV94" i="4"/>
  <c r="IW94" i="4"/>
  <c r="IX94" i="4"/>
  <c r="IY94" i="4"/>
  <c r="IZ94" i="4"/>
  <c r="JA94" i="4"/>
  <c r="JB94" i="4"/>
  <c r="JC94" i="4"/>
  <c r="JD94" i="4"/>
  <c r="JE94" i="4"/>
  <c r="JF94" i="4"/>
  <c r="JG94" i="4"/>
  <c r="JH94" i="4"/>
  <c r="JI94" i="4"/>
  <c r="JJ94" i="4"/>
  <c r="JK94" i="4"/>
  <c r="JL94" i="4"/>
  <c r="JM94" i="4"/>
  <c r="JN94" i="4"/>
  <c r="JO94" i="4"/>
  <c r="JP94" i="4"/>
  <c r="JQ94" i="4"/>
  <c r="JR94" i="4"/>
  <c r="JS94" i="4"/>
  <c r="JT94" i="4"/>
  <c r="JU94" i="4"/>
  <c r="JV94" i="4"/>
  <c r="JW94" i="4"/>
  <c r="JX94" i="4"/>
  <c r="JY94" i="4"/>
  <c r="JZ94" i="4"/>
  <c r="KA94" i="4"/>
  <c r="KB94" i="4"/>
  <c r="KC94" i="4"/>
  <c r="KD94" i="4"/>
  <c r="KE94" i="4"/>
  <c r="KF94" i="4"/>
  <c r="KG94" i="4"/>
  <c r="KH94" i="4"/>
  <c r="KI94" i="4"/>
  <c r="KJ94" i="4"/>
  <c r="KK94" i="4"/>
  <c r="KL94" i="4"/>
  <c r="KM94" i="4"/>
  <c r="KN94" i="4"/>
  <c r="KO94" i="4"/>
  <c r="KP94" i="4"/>
  <c r="KQ94" i="4"/>
  <c r="KR94" i="4"/>
  <c r="KS94" i="4"/>
  <c r="KT94" i="4"/>
  <c r="KU94" i="4"/>
  <c r="KV94" i="4"/>
  <c r="KW94" i="4"/>
  <c r="KX94" i="4"/>
  <c r="A95" i="4"/>
  <c r="B95" i="4"/>
  <c r="C95" i="4"/>
  <c r="D95" i="4"/>
  <c r="E95" i="4"/>
  <c r="F95" i="4" a="1"/>
  <c r="F95" i="4"/>
  <c r="G95" i="4" a="1"/>
  <c r="G95" i="4" s="1"/>
  <c r="H95" i="4" a="1"/>
  <c r="H95" i="4"/>
  <c r="I95" i="4" a="1"/>
  <c r="I95" i="4"/>
  <c r="J95" i="4" a="1"/>
  <c r="J95" i="4"/>
  <c r="K95" i="4" a="1"/>
  <c r="K95" i="4" s="1"/>
  <c r="L95" i="4" a="1"/>
  <c r="L95" i="4"/>
  <c r="M95" i="4" a="1"/>
  <c r="M95" i="4"/>
  <c r="N95" i="4" a="1"/>
  <c r="N95" i="4"/>
  <c r="O95" i="4" a="1"/>
  <c r="O95" i="4" s="1"/>
  <c r="P95" i="4" a="1"/>
  <c r="P95" i="4"/>
  <c r="Q95" i="4" a="1"/>
  <c r="Q95" i="4"/>
  <c r="R95" i="4" a="1"/>
  <c r="R95" i="4"/>
  <c r="S95" i="4" a="1"/>
  <c r="S95" i="4" s="1"/>
  <c r="T95" i="4" a="1"/>
  <c r="T95" i="4"/>
  <c r="U95" i="4" a="1"/>
  <c r="U95" i="4"/>
  <c r="V95" i="4" a="1"/>
  <c r="V95" i="4"/>
  <c r="W95" i="4" a="1"/>
  <c r="W95" i="4" s="1"/>
  <c r="X95" i="4" a="1"/>
  <c r="X95" i="4"/>
  <c r="Y95" i="4" a="1"/>
  <c r="Y95" i="4"/>
  <c r="Z95" i="4" a="1"/>
  <c r="Z95" i="4"/>
  <c r="AA95" i="4" a="1"/>
  <c r="AA95" i="4" s="1"/>
  <c r="AB95" i="4" a="1"/>
  <c r="AB95" i="4"/>
  <c r="AC95" i="4"/>
  <c r="AD95" i="4"/>
  <c r="AE95" i="4"/>
  <c r="AF95" i="4"/>
  <c r="AG95" i="4"/>
  <c r="AH95" i="4"/>
  <c r="AI95" i="4"/>
  <c r="AJ95" i="4"/>
  <c r="AK95" i="4"/>
  <c r="AL95" i="4"/>
  <c r="AM95" i="4"/>
  <c r="AN95" i="4"/>
  <c r="AO95" i="4"/>
  <c r="AP95" i="4"/>
  <c r="AQ95" i="4"/>
  <c r="AR95" i="4"/>
  <c r="AS95" i="4"/>
  <c r="AT95" i="4"/>
  <c r="AU95" i="4"/>
  <c r="AV95" i="4"/>
  <c r="AW95" i="4"/>
  <c r="AX95" i="4"/>
  <c r="AY95" i="4"/>
  <c r="AZ95" i="4"/>
  <c r="BA95" i="4"/>
  <c r="BB95" i="4"/>
  <c r="BC95" i="4"/>
  <c r="BD95" i="4"/>
  <c r="BE95" i="4"/>
  <c r="BF95" i="4"/>
  <c r="BG95" i="4"/>
  <c r="BH95" i="4"/>
  <c r="BI95" i="4"/>
  <c r="BJ95" i="4"/>
  <c r="BK95" i="4"/>
  <c r="BL95" i="4"/>
  <c r="BM95" i="4"/>
  <c r="BN95" i="4"/>
  <c r="BO95" i="4"/>
  <c r="BP95" i="4"/>
  <c r="BQ95" i="4"/>
  <c r="BR95" i="4"/>
  <c r="BS95" i="4"/>
  <c r="BT95" i="4"/>
  <c r="BU95" i="4"/>
  <c r="BV95" i="4"/>
  <c r="BW95" i="4"/>
  <c r="BX95" i="4"/>
  <c r="BY95" i="4"/>
  <c r="BZ95" i="4"/>
  <c r="CA95" i="4"/>
  <c r="CB95" i="4"/>
  <c r="CC95" i="4"/>
  <c r="CD95" i="4"/>
  <c r="CE95" i="4"/>
  <c r="CF95" i="4"/>
  <c r="CG95" i="4"/>
  <c r="CH95" i="4"/>
  <c r="CI95" i="4"/>
  <c r="CJ95" i="4"/>
  <c r="CK95" i="4"/>
  <c r="CL95" i="4"/>
  <c r="CM95" i="4"/>
  <c r="CN95" i="4"/>
  <c r="CO95" i="4"/>
  <c r="CP95" i="4"/>
  <c r="CQ95" i="4"/>
  <c r="CR95" i="4"/>
  <c r="CS95" i="4"/>
  <c r="CT95" i="4"/>
  <c r="CU95" i="4"/>
  <c r="CV95" i="4"/>
  <c r="CW95" i="4"/>
  <c r="CX95" i="4"/>
  <c r="CY95" i="4"/>
  <c r="CZ95" i="4"/>
  <c r="DA95" i="4"/>
  <c r="DB95" i="4"/>
  <c r="DC95" i="4"/>
  <c r="DD95" i="4"/>
  <c r="DE95" i="4"/>
  <c r="DF95" i="4"/>
  <c r="DG95" i="4"/>
  <c r="DH95" i="4"/>
  <c r="DI95" i="4"/>
  <c r="DJ95" i="4"/>
  <c r="DK95" i="4"/>
  <c r="DL95" i="4"/>
  <c r="DM95" i="4"/>
  <c r="DN95" i="4"/>
  <c r="DO95" i="4"/>
  <c r="DP95" i="4"/>
  <c r="DQ95" i="4"/>
  <c r="DR95" i="4"/>
  <c r="DS95" i="4"/>
  <c r="DT95" i="4"/>
  <c r="DU95" i="4"/>
  <c r="DV95" i="4"/>
  <c r="DW95" i="4"/>
  <c r="DX95" i="4"/>
  <c r="DY95" i="4"/>
  <c r="DZ95" i="4"/>
  <c r="EA95" i="4"/>
  <c r="EB95" i="4"/>
  <c r="EC95" i="4"/>
  <c r="ED95" i="4"/>
  <c r="EE95" i="4"/>
  <c r="EF95" i="4"/>
  <c r="EG95" i="4"/>
  <c r="EH95" i="4"/>
  <c r="EI95" i="4"/>
  <c r="EJ95" i="4"/>
  <c r="EK95" i="4"/>
  <c r="EL95" i="4"/>
  <c r="EM95" i="4"/>
  <c r="EN95" i="4"/>
  <c r="EO95" i="4"/>
  <c r="EP95" i="4"/>
  <c r="EQ95" i="4"/>
  <c r="ER95" i="4"/>
  <c r="ES95" i="4"/>
  <c r="ET95" i="4"/>
  <c r="EU95" i="4"/>
  <c r="EV95" i="4"/>
  <c r="EW95" i="4"/>
  <c r="EX95" i="4"/>
  <c r="EY95" i="4"/>
  <c r="EZ95" i="4"/>
  <c r="FA95" i="4"/>
  <c r="FB95" i="4"/>
  <c r="FC95" i="4"/>
  <c r="FD95" i="4"/>
  <c r="FE95" i="4"/>
  <c r="FF95" i="4"/>
  <c r="FG95" i="4"/>
  <c r="FH95" i="4"/>
  <c r="FI95" i="4"/>
  <c r="FJ95" i="4"/>
  <c r="FK95" i="4"/>
  <c r="FL95" i="4"/>
  <c r="FM95" i="4"/>
  <c r="FN95" i="4"/>
  <c r="FO95" i="4"/>
  <c r="FP95" i="4"/>
  <c r="FQ95" i="4"/>
  <c r="FR95" i="4"/>
  <c r="FS95" i="4"/>
  <c r="FT95" i="4"/>
  <c r="FU95" i="4"/>
  <c r="FV95" i="4"/>
  <c r="FW95" i="4"/>
  <c r="FX95" i="4"/>
  <c r="FY95" i="4"/>
  <c r="FZ95" i="4"/>
  <c r="GA95" i="4"/>
  <c r="GB95" i="4"/>
  <c r="GC95" i="4"/>
  <c r="GD95" i="4"/>
  <c r="GE95" i="4"/>
  <c r="GF95" i="4"/>
  <c r="GG95" i="4"/>
  <c r="GH95" i="4"/>
  <c r="GI95" i="4"/>
  <c r="GJ95" i="4"/>
  <c r="GK95" i="4"/>
  <c r="GL95" i="4"/>
  <c r="GM95" i="4"/>
  <c r="GN95" i="4"/>
  <c r="GO95" i="4"/>
  <c r="GP95" i="4"/>
  <c r="GQ95" i="4"/>
  <c r="GR95" i="4"/>
  <c r="GS95" i="4"/>
  <c r="GT95" i="4"/>
  <c r="GU95" i="4"/>
  <c r="GV95" i="4"/>
  <c r="GW95" i="4"/>
  <c r="GX95" i="4"/>
  <c r="GY95" i="4"/>
  <c r="GZ95" i="4"/>
  <c r="HA95" i="4"/>
  <c r="HB95" i="4"/>
  <c r="HC95" i="4"/>
  <c r="HD95" i="4"/>
  <c r="HE95" i="4"/>
  <c r="HF95" i="4"/>
  <c r="HG95" i="4"/>
  <c r="HH95" i="4"/>
  <c r="HI95" i="4"/>
  <c r="HJ95" i="4"/>
  <c r="HK95" i="4"/>
  <c r="HL95" i="4"/>
  <c r="HM95" i="4"/>
  <c r="HN95" i="4"/>
  <c r="HO95" i="4"/>
  <c r="HP95" i="4"/>
  <c r="HQ95" i="4"/>
  <c r="HR95" i="4"/>
  <c r="HS95" i="4"/>
  <c r="HT95" i="4"/>
  <c r="HU95" i="4"/>
  <c r="HV95" i="4"/>
  <c r="HW95" i="4"/>
  <c r="HX95" i="4"/>
  <c r="HY95" i="4"/>
  <c r="HZ95" i="4"/>
  <c r="IA95" i="4"/>
  <c r="IB95" i="4"/>
  <c r="IC95" i="4"/>
  <c r="ID95" i="4"/>
  <c r="IE95" i="4"/>
  <c r="IF95" i="4"/>
  <c r="IG95" i="4"/>
  <c r="IH95" i="4"/>
  <c r="II95" i="4"/>
  <c r="IJ95" i="4"/>
  <c r="IK95" i="4"/>
  <c r="IL95" i="4"/>
  <c r="IM95" i="4"/>
  <c r="IN95" i="4"/>
  <c r="IO95" i="4"/>
  <c r="IP95" i="4"/>
  <c r="IQ95" i="4"/>
  <c r="IR95" i="4"/>
  <c r="IS95" i="4"/>
  <c r="IT95" i="4"/>
  <c r="IU95" i="4"/>
  <c r="IV95" i="4"/>
  <c r="IW95" i="4"/>
  <c r="IX95" i="4"/>
  <c r="IY95" i="4"/>
  <c r="IZ95" i="4"/>
  <c r="JA95" i="4"/>
  <c r="JB95" i="4"/>
  <c r="JC95" i="4"/>
  <c r="JD95" i="4"/>
  <c r="JE95" i="4"/>
  <c r="JF95" i="4"/>
  <c r="JG95" i="4"/>
  <c r="JH95" i="4"/>
  <c r="JI95" i="4"/>
  <c r="JJ95" i="4"/>
  <c r="JK95" i="4"/>
  <c r="JL95" i="4"/>
  <c r="JM95" i="4"/>
  <c r="JN95" i="4"/>
  <c r="JO95" i="4"/>
  <c r="JP95" i="4"/>
  <c r="JQ95" i="4"/>
  <c r="JR95" i="4"/>
  <c r="JS95" i="4"/>
  <c r="JT95" i="4"/>
  <c r="JU95" i="4"/>
  <c r="JV95" i="4"/>
  <c r="JW95" i="4"/>
  <c r="JX95" i="4"/>
  <c r="JY95" i="4"/>
  <c r="JZ95" i="4"/>
  <c r="KA95" i="4"/>
  <c r="KB95" i="4"/>
  <c r="KC95" i="4"/>
  <c r="KD95" i="4"/>
  <c r="KE95" i="4"/>
  <c r="KF95" i="4"/>
  <c r="KG95" i="4"/>
  <c r="KH95" i="4"/>
  <c r="KI95" i="4"/>
  <c r="KJ95" i="4"/>
  <c r="KK95" i="4"/>
  <c r="KL95" i="4"/>
  <c r="KM95" i="4"/>
  <c r="KN95" i="4"/>
  <c r="KO95" i="4"/>
  <c r="KP95" i="4"/>
  <c r="KQ95" i="4"/>
  <c r="KR95" i="4"/>
  <c r="KS95" i="4"/>
  <c r="KT95" i="4"/>
  <c r="KU95" i="4"/>
  <c r="KV95" i="4"/>
  <c r="KW95" i="4"/>
  <c r="KX95" i="4"/>
  <c r="A96" i="4"/>
  <c r="B96" i="4"/>
  <c r="C96" i="4"/>
  <c r="D96" i="4"/>
  <c r="E96" i="4"/>
  <c r="F96" i="4" a="1"/>
  <c r="F96" i="4"/>
  <c r="G96" i="4" a="1"/>
  <c r="G96" i="4"/>
  <c r="H96" i="4" a="1"/>
  <c r="H96" i="4" s="1"/>
  <c r="I96" i="4" a="1"/>
  <c r="I96" i="4"/>
  <c r="J96" i="4" a="1"/>
  <c r="J96" i="4"/>
  <c r="K96" i="4" a="1"/>
  <c r="K96" i="4"/>
  <c r="L96" i="4" a="1"/>
  <c r="L96" i="4" s="1"/>
  <c r="M96" i="4" a="1"/>
  <c r="M96" i="4"/>
  <c r="N96" i="4" a="1"/>
  <c r="N96" i="4"/>
  <c r="O96" i="4" a="1"/>
  <c r="O96" i="4"/>
  <c r="P96" i="4" a="1"/>
  <c r="P96" i="4" s="1"/>
  <c r="Q96" i="4" a="1"/>
  <c r="Q96" i="4"/>
  <c r="R96" i="4" a="1"/>
  <c r="R96" i="4"/>
  <c r="S96" i="4" a="1"/>
  <c r="S96" i="4"/>
  <c r="T96" i="4" a="1"/>
  <c r="T96" i="4" s="1"/>
  <c r="U96" i="4" a="1"/>
  <c r="U96" i="4"/>
  <c r="V96" i="4" a="1"/>
  <c r="V96" i="4"/>
  <c r="W96" i="4" a="1"/>
  <c r="W96" i="4"/>
  <c r="X96" i="4" a="1"/>
  <c r="X96" i="4" s="1"/>
  <c r="Y96" i="4" a="1"/>
  <c r="Y96" i="4"/>
  <c r="Z96" i="4" a="1"/>
  <c r="Z96" i="4"/>
  <c r="AA96" i="4" a="1"/>
  <c r="AA96" i="4"/>
  <c r="AB96" i="4" a="1"/>
  <c r="AB96" i="4" s="1"/>
  <c r="AC96" i="4"/>
  <c r="AD96" i="4"/>
  <c r="AE96" i="4"/>
  <c r="AF96" i="4"/>
  <c r="AG96" i="4"/>
  <c r="AH96" i="4"/>
  <c r="AI96" i="4"/>
  <c r="AJ96" i="4"/>
  <c r="AK96" i="4"/>
  <c r="AL96" i="4"/>
  <c r="AM96" i="4"/>
  <c r="AN96" i="4"/>
  <c r="AO96" i="4"/>
  <c r="AP96" i="4"/>
  <c r="AQ96" i="4"/>
  <c r="AR96" i="4"/>
  <c r="AS96" i="4"/>
  <c r="AT96" i="4"/>
  <c r="AU96" i="4"/>
  <c r="AV96" i="4"/>
  <c r="AW96" i="4"/>
  <c r="AX96" i="4"/>
  <c r="AY96" i="4"/>
  <c r="AZ96" i="4"/>
  <c r="BA96" i="4"/>
  <c r="BB96" i="4"/>
  <c r="BC96" i="4"/>
  <c r="BD96" i="4"/>
  <c r="BE96" i="4"/>
  <c r="BF96" i="4"/>
  <c r="BG96" i="4"/>
  <c r="BH96" i="4"/>
  <c r="BI96" i="4"/>
  <c r="BJ96" i="4"/>
  <c r="BK96" i="4"/>
  <c r="BL96" i="4"/>
  <c r="BM96" i="4"/>
  <c r="BN96" i="4"/>
  <c r="BO96" i="4"/>
  <c r="BP96" i="4"/>
  <c r="BQ96" i="4"/>
  <c r="BR96" i="4"/>
  <c r="BS96" i="4"/>
  <c r="BT96" i="4"/>
  <c r="BU96" i="4"/>
  <c r="BV96" i="4"/>
  <c r="BW96" i="4"/>
  <c r="BX96" i="4"/>
  <c r="BY96" i="4"/>
  <c r="BZ96" i="4"/>
  <c r="CA96" i="4"/>
  <c r="CB96" i="4"/>
  <c r="CC96" i="4"/>
  <c r="CD96" i="4"/>
  <c r="CE96" i="4"/>
  <c r="CF96" i="4"/>
  <c r="CG96" i="4"/>
  <c r="CH96" i="4"/>
  <c r="CI96" i="4"/>
  <c r="CJ96" i="4"/>
  <c r="CK96" i="4"/>
  <c r="CL96" i="4"/>
  <c r="CM96" i="4"/>
  <c r="CN96" i="4"/>
  <c r="CO96" i="4"/>
  <c r="CP96" i="4"/>
  <c r="CQ96" i="4"/>
  <c r="CR96" i="4"/>
  <c r="CS96" i="4"/>
  <c r="CT96" i="4"/>
  <c r="CU96" i="4"/>
  <c r="CV96" i="4"/>
  <c r="CW96" i="4"/>
  <c r="CX96" i="4"/>
  <c r="CY96" i="4"/>
  <c r="CZ96" i="4"/>
  <c r="DA96" i="4"/>
  <c r="DB96" i="4"/>
  <c r="DC96" i="4"/>
  <c r="DD96" i="4"/>
  <c r="DE96" i="4"/>
  <c r="DF96" i="4"/>
  <c r="DG96" i="4"/>
  <c r="DH96" i="4"/>
  <c r="DI96" i="4"/>
  <c r="DJ96" i="4"/>
  <c r="DK96" i="4"/>
  <c r="DL96" i="4"/>
  <c r="DM96" i="4"/>
  <c r="DN96" i="4"/>
  <c r="DO96" i="4"/>
  <c r="DP96" i="4"/>
  <c r="DQ96" i="4"/>
  <c r="DR96" i="4"/>
  <c r="DS96" i="4"/>
  <c r="DT96" i="4"/>
  <c r="DU96" i="4"/>
  <c r="DV96" i="4"/>
  <c r="DW96" i="4"/>
  <c r="DX96" i="4"/>
  <c r="DY96" i="4"/>
  <c r="DZ96" i="4"/>
  <c r="EA96" i="4"/>
  <c r="EB96" i="4"/>
  <c r="EC96" i="4"/>
  <c r="ED96" i="4"/>
  <c r="EE96" i="4"/>
  <c r="EF96" i="4"/>
  <c r="EG96" i="4"/>
  <c r="EH96" i="4"/>
  <c r="EI96" i="4"/>
  <c r="EJ96" i="4"/>
  <c r="EK96" i="4"/>
  <c r="EL96" i="4"/>
  <c r="EM96" i="4"/>
  <c r="EN96" i="4"/>
  <c r="EO96" i="4"/>
  <c r="EP96" i="4"/>
  <c r="EQ96" i="4"/>
  <c r="ER96" i="4"/>
  <c r="ES96" i="4"/>
  <c r="ET96" i="4"/>
  <c r="EU96" i="4"/>
  <c r="EV96" i="4"/>
  <c r="EW96" i="4"/>
  <c r="EX96" i="4"/>
  <c r="EY96" i="4"/>
  <c r="EZ96" i="4"/>
  <c r="FA96" i="4"/>
  <c r="FB96" i="4"/>
  <c r="FC96" i="4"/>
  <c r="FD96" i="4"/>
  <c r="FE96" i="4"/>
  <c r="FF96" i="4"/>
  <c r="FG96" i="4"/>
  <c r="FH96" i="4"/>
  <c r="FI96" i="4"/>
  <c r="FJ96" i="4"/>
  <c r="FK96" i="4"/>
  <c r="FL96" i="4"/>
  <c r="FM96" i="4"/>
  <c r="FN96" i="4"/>
  <c r="FO96" i="4"/>
  <c r="FP96" i="4"/>
  <c r="FQ96" i="4"/>
  <c r="FR96" i="4"/>
  <c r="FS96" i="4"/>
  <c r="FT96" i="4"/>
  <c r="FU96" i="4"/>
  <c r="FV96" i="4"/>
  <c r="FW96" i="4"/>
  <c r="FX96" i="4"/>
  <c r="FY96" i="4"/>
  <c r="FZ96" i="4"/>
  <c r="GA96" i="4"/>
  <c r="GB96" i="4"/>
  <c r="GC96" i="4"/>
  <c r="GD96" i="4"/>
  <c r="GE96" i="4"/>
  <c r="GF96" i="4"/>
  <c r="GG96" i="4"/>
  <c r="GH96" i="4"/>
  <c r="GI96" i="4"/>
  <c r="GJ96" i="4"/>
  <c r="GK96" i="4"/>
  <c r="GL96" i="4"/>
  <c r="GM96" i="4"/>
  <c r="GN96" i="4"/>
  <c r="GO96" i="4"/>
  <c r="GP96" i="4"/>
  <c r="GQ96" i="4"/>
  <c r="GR96" i="4"/>
  <c r="GS96" i="4"/>
  <c r="GT96" i="4"/>
  <c r="GU96" i="4"/>
  <c r="GV96" i="4"/>
  <c r="GW96" i="4"/>
  <c r="GX96" i="4"/>
  <c r="GY96" i="4"/>
  <c r="GZ96" i="4"/>
  <c r="HA96" i="4"/>
  <c r="HB96" i="4"/>
  <c r="HC96" i="4"/>
  <c r="HD96" i="4"/>
  <c r="HE96" i="4"/>
  <c r="HF96" i="4"/>
  <c r="HG96" i="4"/>
  <c r="HH96" i="4"/>
  <c r="HI96" i="4"/>
  <c r="HJ96" i="4"/>
  <c r="HK96" i="4"/>
  <c r="HL96" i="4"/>
  <c r="HM96" i="4"/>
  <c r="HN96" i="4"/>
  <c r="HO96" i="4"/>
  <c r="HP96" i="4"/>
  <c r="HQ96" i="4"/>
  <c r="HR96" i="4"/>
  <c r="HS96" i="4"/>
  <c r="HT96" i="4"/>
  <c r="HU96" i="4"/>
  <c r="HV96" i="4"/>
  <c r="HW96" i="4"/>
  <c r="HX96" i="4"/>
  <c r="HY96" i="4"/>
  <c r="HZ96" i="4"/>
  <c r="IA96" i="4"/>
  <c r="IB96" i="4"/>
  <c r="IC96" i="4"/>
  <c r="ID96" i="4"/>
  <c r="IE96" i="4"/>
  <c r="IF96" i="4"/>
  <c r="IG96" i="4"/>
  <c r="IH96" i="4"/>
  <c r="II96" i="4"/>
  <c r="IJ96" i="4"/>
  <c r="IK96" i="4"/>
  <c r="IL96" i="4"/>
  <c r="IM96" i="4"/>
  <c r="IN96" i="4"/>
  <c r="IO96" i="4"/>
  <c r="IP96" i="4"/>
  <c r="IQ96" i="4"/>
  <c r="IR96" i="4"/>
  <c r="IS96" i="4"/>
  <c r="IT96" i="4"/>
  <c r="IU96" i="4"/>
  <c r="IV96" i="4"/>
  <c r="IW96" i="4"/>
  <c r="IX96" i="4"/>
  <c r="IY96" i="4"/>
  <c r="IZ96" i="4"/>
  <c r="JA96" i="4"/>
  <c r="JB96" i="4"/>
  <c r="JC96" i="4"/>
  <c r="JD96" i="4"/>
  <c r="JE96" i="4"/>
  <c r="JF96" i="4"/>
  <c r="JG96" i="4"/>
  <c r="JH96" i="4"/>
  <c r="JI96" i="4"/>
  <c r="JJ96" i="4"/>
  <c r="JK96" i="4"/>
  <c r="JL96" i="4"/>
  <c r="JM96" i="4"/>
  <c r="JN96" i="4"/>
  <c r="JO96" i="4"/>
  <c r="JP96" i="4"/>
  <c r="JQ96" i="4"/>
  <c r="JR96" i="4"/>
  <c r="JS96" i="4"/>
  <c r="JT96" i="4"/>
  <c r="JU96" i="4"/>
  <c r="JV96" i="4"/>
  <c r="JW96" i="4"/>
  <c r="JX96" i="4"/>
  <c r="JY96" i="4"/>
  <c r="JZ96" i="4"/>
  <c r="KA96" i="4"/>
  <c r="KB96" i="4"/>
  <c r="KC96" i="4"/>
  <c r="KD96" i="4"/>
  <c r="KE96" i="4"/>
  <c r="KF96" i="4"/>
  <c r="KG96" i="4"/>
  <c r="KH96" i="4"/>
  <c r="KI96" i="4"/>
  <c r="KJ96" i="4"/>
  <c r="KK96" i="4"/>
  <c r="KL96" i="4"/>
  <c r="KM96" i="4"/>
  <c r="KN96" i="4"/>
  <c r="KO96" i="4"/>
  <c r="KP96" i="4"/>
  <c r="KQ96" i="4"/>
  <c r="KR96" i="4"/>
  <c r="KS96" i="4"/>
  <c r="KT96" i="4"/>
  <c r="KU96" i="4"/>
  <c r="KV96" i="4"/>
  <c r="KW96" i="4"/>
  <c r="KX96" i="4"/>
  <c r="A97" i="4"/>
  <c r="B97" i="4"/>
  <c r="C97" i="4"/>
  <c r="D97" i="4"/>
  <c r="E97" i="4"/>
  <c r="F97" i="4" a="1"/>
  <c r="F97" i="4" s="1"/>
  <c r="G97" i="4" a="1"/>
  <c r="G97" i="4"/>
  <c r="H97" i="4" a="1"/>
  <c r="H97" i="4"/>
  <c r="I97" i="4" a="1"/>
  <c r="I97" i="4"/>
  <c r="J97" i="4" a="1"/>
  <c r="J97" i="4" s="1"/>
  <c r="K97" i="4" a="1"/>
  <c r="K97" i="4"/>
  <c r="L97" i="4" a="1"/>
  <c r="L97" i="4"/>
  <c r="M97" i="4" a="1"/>
  <c r="M97" i="4"/>
  <c r="N97" i="4" a="1"/>
  <c r="N97" i="4" s="1"/>
  <c r="O97" i="4" a="1"/>
  <c r="O97" i="4"/>
  <c r="P97" i="4" a="1"/>
  <c r="P97" i="4"/>
  <c r="Q97" i="4" a="1"/>
  <c r="Q97" i="4"/>
  <c r="R97" i="4" a="1"/>
  <c r="R97" i="4" s="1"/>
  <c r="S97" i="4" a="1"/>
  <c r="S97" i="4"/>
  <c r="T97" i="4" a="1"/>
  <c r="T97" i="4"/>
  <c r="U97" i="4" a="1"/>
  <c r="U97" i="4"/>
  <c r="V97" i="4" a="1"/>
  <c r="V97" i="4" s="1"/>
  <c r="W97" i="4" a="1"/>
  <c r="W97" i="4"/>
  <c r="X97" i="4" a="1"/>
  <c r="X97" i="4"/>
  <c r="Y97" i="4" a="1"/>
  <c r="Y97" i="4"/>
  <c r="Z97" i="4" a="1"/>
  <c r="Z97" i="4" s="1"/>
  <c r="AA97" i="4" a="1"/>
  <c r="AA97" i="4"/>
  <c r="AB97" i="4" a="1"/>
  <c r="AB97" i="4"/>
  <c r="AC97" i="4"/>
  <c r="AD97" i="4"/>
  <c r="AE97" i="4"/>
  <c r="AF97" i="4"/>
  <c r="AG97" i="4"/>
  <c r="AH97" i="4"/>
  <c r="AI97" i="4"/>
  <c r="AJ97" i="4"/>
  <c r="AK97" i="4"/>
  <c r="AL97" i="4"/>
  <c r="AM97" i="4"/>
  <c r="AN97" i="4"/>
  <c r="AO97" i="4"/>
  <c r="AP97" i="4"/>
  <c r="AQ97" i="4"/>
  <c r="AR97" i="4"/>
  <c r="AS97" i="4"/>
  <c r="AT97" i="4"/>
  <c r="AU97" i="4"/>
  <c r="AV97" i="4"/>
  <c r="AW97" i="4"/>
  <c r="AX97" i="4"/>
  <c r="AY97" i="4"/>
  <c r="AZ97" i="4"/>
  <c r="BA97" i="4"/>
  <c r="BB97" i="4"/>
  <c r="BC97" i="4"/>
  <c r="BD97" i="4"/>
  <c r="BE97" i="4"/>
  <c r="BF97" i="4"/>
  <c r="BG97" i="4"/>
  <c r="BH97" i="4"/>
  <c r="BI97" i="4"/>
  <c r="BJ97" i="4"/>
  <c r="BK97" i="4"/>
  <c r="BL97" i="4"/>
  <c r="BM97" i="4"/>
  <c r="BN97" i="4"/>
  <c r="BO97" i="4"/>
  <c r="BP97" i="4"/>
  <c r="BQ97" i="4"/>
  <c r="BR97" i="4"/>
  <c r="BS97" i="4"/>
  <c r="BT97" i="4"/>
  <c r="BU97" i="4"/>
  <c r="BV97" i="4"/>
  <c r="BW97" i="4"/>
  <c r="BX97" i="4"/>
  <c r="BY97" i="4"/>
  <c r="BZ97" i="4"/>
  <c r="CA97" i="4"/>
  <c r="CB97" i="4"/>
  <c r="CC97" i="4"/>
  <c r="CD97" i="4"/>
  <c r="CE97" i="4"/>
  <c r="CF97" i="4"/>
  <c r="CG97" i="4"/>
  <c r="CH97" i="4"/>
  <c r="CI97" i="4"/>
  <c r="CJ97" i="4"/>
  <c r="CK97" i="4"/>
  <c r="CL97" i="4"/>
  <c r="CM97" i="4"/>
  <c r="CN97" i="4"/>
  <c r="CO97" i="4"/>
  <c r="CP97" i="4"/>
  <c r="CQ97" i="4"/>
  <c r="CR97" i="4"/>
  <c r="CS97" i="4"/>
  <c r="CT97" i="4"/>
  <c r="CU97" i="4"/>
  <c r="CV97" i="4"/>
  <c r="CW97" i="4"/>
  <c r="CX97" i="4"/>
  <c r="CY97" i="4"/>
  <c r="CZ97" i="4"/>
  <c r="DA97" i="4"/>
  <c r="DB97" i="4"/>
  <c r="DC97" i="4"/>
  <c r="DD97" i="4"/>
  <c r="DE97" i="4"/>
  <c r="DF97" i="4"/>
  <c r="DG97" i="4"/>
  <c r="DH97" i="4"/>
  <c r="DI97" i="4"/>
  <c r="DJ97" i="4"/>
  <c r="DK97" i="4"/>
  <c r="DL97" i="4"/>
  <c r="DM97" i="4"/>
  <c r="DN97" i="4"/>
  <c r="DO97" i="4"/>
  <c r="DP97" i="4"/>
  <c r="DQ97" i="4"/>
  <c r="DR97" i="4"/>
  <c r="DS97" i="4"/>
  <c r="DT97" i="4"/>
  <c r="DU97" i="4"/>
  <c r="DV97" i="4"/>
  <c r="DW97" i="4"/>
  <c r="DX97" i="4"/>
  <c r="DY97" i="4"/>
  <c r="DZ97" i="4"/>
  <c r="EA97" i="4"/>
  <c r="EB97" i="4"/>
  <c r="EC97" i="4"/>
  <c r="ED97" i="4"/>
  <c r="EE97" i="4"/>
  <c r="EF97" i="4"/>
  <c r="EG97" i="4"/>
  <c r="EH97" i="4"/>
  <c r="EI97" i="4"/>
  <c r="EJ97" i="4"/>
  <c r="EK97" i="4"/>
  <c r="EL97" i="4"/>
  <c r="EM97" i="4"/>
  <c r="EN97" i="4"/>
  <c r="EO97" i="4"/>
  <c r="EP97" i="4"/>
  <c r="EQ97" i="4"/>
  <c r="ER97" i="4"/>
  <c r="ES97" i="4"/>
  <c r="ET97" i="4"/>
  <c r="EU97" i="4"/>
  <c r="EV97" i="4"/>
  <c r="EW97" i="4"/>
  <c r="EX97" i="4"/>
  <c r="EY97" i="4"/>
  <c r="EZ97" i="4"/>
  <c r="FA97" i="4"/>
  <c r="FB97" i="4"/>
  <c r="FC97" i="4"/>
  <c r="FD97" i="4"/>
  <c r="FE97" i="4"/>
  <c r="FF97" i="4"/>
  <c r="FG97" i="4"/>
  <c r="FH97" i="4"/>
  <c r="FI97" i="4"/>
  <c r="FJ97" i="4"/>
  <c r="FK97" i="4"/>
  <c r="FL97" i="4"/>
  <c r="FM97" i="4"/>
  <c r="FN97" i="4"/>
  <c r="FO97" i="4"/>
  <c r="FP97" i="4"/>
  <c r="FQ97" i="4"/>
  <c r="FR97" i="4"/>
  <c r="FS97" i="4"/>
  <c r="FT97" i="4"/>
  <c r="FU97" i="4"/>
  <c r="FV97" i="4"/>
  <c r="FW97" i="4"/>
  <c r="FX97" i="4"/>
  <c r="FY97" i="4"/>
  <c r="FZ97" i="4"/>
  <c r="GA97" i="4"/>
  <c r="GB97" i="4"/>
  <c r="GC97" i="4"/>
  <c r="GD97" i="4"/>
  <c r="GE97" i="4"/>
  <c r="GF97" i="4"/>
  <c r="GG97" i="4"/>
  <c r="GH97" i="4"/>
  <c r="GI97" i="4"/>
  <c r="GJ97" i="4"/>
  <c r="GK97" i="4"/>
  <c r="GL97" i="4"/>
  <c r="GM97" i="4"/>
  <c r="GN97" i="4"/>
  <c r="GO97" i="4"/>
  <c r="GP97" i="4"/>
  <c r="GQ97" i="4"/>
  <c r="GR97" i="4"/>
  <c r="GS97" i="4"/>
  <c r="GT97" i="4"/>
  <c r="GU97" i="4"/>
  <c r="GV97" i="4"/>
  <c r="GW97" i="4"/>
  <c r="GX97" i="4"/>
  <c r="GY97" i="4"/>
  <c r="GZ97" i="4"/>
  <c r="HA97" i="4"/>
  <c r="HB97" i="4"/>
  <c r="HC97" i="4"/>
  <c r="HD97" i="4"/>
  <c r="HE97" i="4"/>
  <c r="HF97" i="4"/>
  <c r="HG97" i="4"/>
  <c r="HH97" i="4"/>
  <c r="HI97" i="4"/>
  <c r="HJ97" i="4"/>
  <c r="HK97" i="4"/>
  <c r="HL97" i="4"/>
  <c r="HM97" i="4"/>
  <c r="HN97" i="4"/>
  <c r="HO97" i="4"/>
  <c r="HP97" i="4"/>
  <c r="HQ97" i="4"/>
  <c r="HR97" i="4"/>
  <c r="HS97" i="4"/>
  <c r="HT97" i="4"/>
  <c r="HU97" i="4"/>
  <c r="HV97" i="4"/>
  <c r="HW97" i="4"/>
  <c r="HX97" i="4"/>
  <c r="HY97" i="4"/>
  <c r="HZ97" i="4"/>
  <c r="IA97" i="4"/>
  <c r="IB97" i="4"/>
  <c r="IC97" i="4"/>
  <c r="ID97" i="4"/>
  <c r="IE97" i="4"/>
  <c r="IF97" i="4"/>
  <c r="IG97" i="4"/>
  <c r="IH97" i="4"/>
  <c r="II97" i="4"/>
  <c r="IJ97" i="4"/>
  <c r="IK97" i="4"/>
  <c r="IL97" i="4"/>
  <c r="IM97" i="4"/>
  <c r="IN97" i="4"/>
  <c r="IO97" i="4"/>
  <c r="IP97" i="4"/>
  <c r="IQ97" i="4"/>
  <c r="IR97" i="4"/>
  <c r="IS97" i="4"/>
  <c r="IT97" i="4"/>
  <c r="IU97" i="4"/>
  <c r="IV97" i="4"/>
  <c r="IW97" i="4"/>
  <c r="IX97" i="4"/>
  <c r="IY97" i="4"/>
  <c r="IZ97" i="4"/>
  <c r="JA97" i="4"/>
  <c r="JB97" i="4"/>
  <c r="JC97" i="4"/>
  <c r="JD97" i="4"/>
  <c r="JE97" i="4"/>
  <c r="JF97" i="4"/>
  <c r="JG97" i="4"/>
  <c r="JH97" i="4"/>
  <c r="JI97" i="4"/>
  <c r="JJ97" i="4"/>
  <c r="JK97" i="4"/>
  <c r="JL97" i="4"/>
  <c r="JM97" i="4"/>
  <c r="JN97" i="4"/>
  <c r="JO97" i="4"/>
  <c r="JP97" i="4"/>
  <c r="JQ97" i="4"/>
  <c r="JR97" i="4"/>
  <c r="JS97" i="4"/>
  <c r="JT97" i="4"/>
  <c r="JU97" i="4"/>
  <c r="JV97" i="4"/>
  <c r="JW97" i="4"/>
  <c r="JX97" i="4"/>
  <c r="JY97" i="4"/>
  <c r="JZ97" i="4"/>
  <c r="KA97" i="4"/>
  <c r="KB97" i="4"/>
  <c r="KC97" i="4"/>
  <c r="KD97" i="4"/>
  <c r="KE97" i="4"/>
  <c r="KF97" i="4"/>
  <c r="KG97" i="4"/>
  <c r="KH97" i="4"/>
  <c r="KI97" i="4"/>
  <c r="KJ97" i="4"/>
  <c r="KK97" i="4"/>
  <c r="KL97" i="4"/>
  <c r="KM97" i="4"/>
  <c r="KN97" i="4"/>
  <c r="KO97" i="4"/>
  <c r="KP97" i="4"/>
  <c r="KQ97" i="4"/>
  <c r="KR97" i="4"/>
  <c r="KS97" i="4"/>
  <c r="KT97" i="4"/>
  <c r="KU97" i="4"/>
  <c r="KV97" i="4"/>
  <c r="KW97" i="4"/>
  <c r="KX97" i="4"/>
  <c r="A98" i="4"/>
  <c r="B98" i="4"/>
  <c r="C98" i="4"/>
  <c r="D98" i="4"/>
  <c r="E98" i="4"/>
  <c r="F98" i="4" a="1"/>
  <c r="F98" i="4"/>
  <c r="G98" i="4" a="1"/>
  <c r="G98" i="4" s="1"/>
  <c r="H98" i="4" a="1"/>
  <c r="H98" i="4"/>
  <c r="I98" i="4" a="1"/>
  <c r="I98" i="4"/>
  <c r="J98" i="4" a="1"/>
  <c r="J98" i="4"/>
  <c r="K98" i="4" a="1"/>
  <c r="K98" i="4" s="1"/>
  <c r="L98" i="4" a="1"/>
  <c r="L98" i="4"/>
  <c r="M98" i="4" a="1"/>
  <c r="M98" i="4"/>
  <c r="N98" i="4" a="1"/>
  <c r="N98" i="4"/>
  <c r="O98" i="4" a="1"/>
  <c r="O98" i="4" s="1"/>
  <c r="P98" i="4" a="1"/>
  <c r="P98" i="4"/>
  <c r="Q98" i="4" a="1"/>
  <c r="Q98" i="4"/>
  <c r="R98" i="4" a="1"/>
  <c r="R98" i="4"/>
  <c r="S98" i="4" a="1"/>
  <c r="S98" i="4" s="1"/>
  <c r="T98" i="4" a="1"/>
  <c r="T98" i="4"/>
  <c r="U98" i="4" a="1"/>
  <c r="U98" i="4"/>
  <c r="V98" i="4" a="1"/>
  <c r="V98" i="4"/>
  <c r="W98" i="4" a="1"/>
  <c r="W98" i="4" s="1"/>
  <c r="X98" i="4" a="1"/>
  <c r="X98" i="4"/>
  <c r="Y98" i="4" a="1"/>
  <c r="Y98" i="4"/>
  <c r="Z98" i="4" a="1"/>
  <c r="Z98" i="4"/>
  <c r="AA98" i="4" a="1"/>
  <c r="AA98" i="4" s="1"/>
  <c r="AB98" i="4" a="1"/>
  <c r="AB98" i="4"/>
  <c r="AC98" i="4"/>
  <c r="AD98" i="4"/>
  <c r="AE98" i="4"/>
  <c r="AF98" i="4"/>
  <c r="AG98" i="4"/>
  <c r="AH98" i="4"/>
  <c r="AI98" i="4"/>
  <c r="AJ98" i="4"/>
  <c r="AK98" i="4"/>
  <c r="AL98" i="4"/>
  <c r="AM98" i="4"/>
  <c r="AN98" i="4"/>
  <c r="AO98" i="4"/>
  <c r="AP98" i="4"/>
  <c r="AQ98" i="4"/>
  <c r="AR98" i="4"/>
  <c r="AS98" i="4"/>
  <c r="AT98" i="4"/>
  <c r="AU98" i="4"/>
  <c r="AV98" i="4"/>
  <c r="AW98" i="4"/>
  <c r="AX98" i="4"/>
  <c r="AY98" i="4"/>
  <c r="AZ98" i="4"/>
  <c r="BA98" i="4"/>
  <c r="BB98" i="4"/>
  <c r="BC98" i="4"/>
  <c r="BD98" i="4"/>
  <c r="BE98" i="4"/>
  <c r="BF98" i="4"/>
  <c r="BG98" i="4"/>
  <c r="BH98" i="4"/>
  <c r="BI98" i="4"/>
  <c r="BJ98" i="4"/>
  <c r="BK98" i="4"/>
  <c r="BL98" i="4"/>
  <c r="BM98" i="4"/>
  <c r="BN98" i="4"/>
  <c r="BO98" i="4"/>
  <c r="BP98" i="4"/>
  <c r="BQ98" i="4"/>
  <c r="BR98" i="4"/>
  <c r="BS98" i="4"/>
  <c r="BT98" i="4"/>
  <c r="BU98" i="4"/>
  <c r="BV98" i="4"/>
  <c r="BW98" i="4"/>
  <c r="BX98" i="4"/>
  <c r="BY98" i="4"/>
  <c r="BZ98" i="4"/>
  <c r="CA98" i="4"/>
  <c r="CB98" i="4"/>
  <c r="CC98" i="4"/>
  <c r="CD98" i="4"/>
  <c r="CE98" i="4"/>
  <c r="CF98" i="4"/>
  <c r="CG98" i="4"/>
  <c r="CH98" i="4"/>
  <c r="CI98" i="4"/>
  <c r="CJ98" i="4"/>
  <c r="CK98" i="4"/>
  <c r="CL98" i="4"/>
  <c r="CM98" i="4"/>
  <c r="CN98" i="4"/>
  <c r="CO98" i="4"/>
  <c r="CP98" i="4"/>
  <c r="CQ98" i="4"/>
  <c r="CR98" i="4"/>
  <c r="CS98" i="4"/>
  <c r="CT98" i="4"/>
  <c r="CU98" i="4"/>
  <c r="CV98" i="4"/>
  <c r="CW98" i="4"/>
  <c r="CX98" i="4"/>
  <c r="CY98" i="4"/>
  <c r="CZ98" i="4"/>
  <c r="DA98" i="4"/>
  <c r="DB98" i="4"/>
  <c r="DC98" i="4"/>
  <c r="DD98" i="4"/>
  <c r="DE98" i="4"/>
  <c r="DF98" i="4"/>
  <c r="DG98" i="4"/>
  <c r="DH98" i="4"/>
  <c r="DI98" i="4"/>
  <c r="DJ98" i="4"/>
  <c r="DK98" i="4"/>
  <c r="DL98" i="4"/>
  <c r="DM98" i="4"/>
  <c r="DN98" i="4"/>
  <c r="DO98" i="4"/>
  <c r="DP98" i="4"/>
  <c r="DQ98" i="4"/>
  <c r="DR98" i="4"/>
  <c r="DS98" i="4"/>
  <c r="DT98" i="4"/>
  <c r="DU98" i="4"/>
  <c r="DV98" i="4"/>
  <c r="DW98" i="4"/>
  <c r="DX98" i="4"/>
  <c r="DY98" i="4"/>
  <c r="DZ98" i="4"/>
  <c r="EA98" i="4"/>
  <c r="EB98" i="4"/>
  <c r="EC98" i="4"/>
  <c r="ED98" i="4"/>
  <c r="EE98" i="4"/>
  <c r="EF98" i="4"/>
  <c r="EG98" i="4"/>
  <c r="EH98" i="4"/>
  <c r="EI98" i="4"/>
  <c r="EJ98" i="4"/>
  <c r="EK98" i="4"/>
  <c r="EL98" i="4"/>
  <c r="EM98" i="4"/>
  <c r="EN98" i="4"/>
  <c r="EO98" i="4"/>
  <c r="EP98" i="4"/>
  <c r="EQ98" i="4"/>
  <c r="ER98" i="4"/>
  <c r="ES98" i="4"/>
  <c r="ET98" i="4"/>
  <c r="EU98" i="4"/>
  <c r="EV98" i="4"/>
  <c r="EW98" i="4"/>
  <c r="EX98" i="4"/>
  <c r="EY98" i="4"/>
  <c r="EZ98" i="4"/>
  <c r="FA98" i="4"/>
  <c r="FB98" i="4"/>
  <c r="FC98" i="4"/>
  <c r="FD98" i="4"/>
  <c r="FE98" i="4"/>
  <c r="FF98" i="4"/>
  <c r="FG98" i="4"/>
  <c r="FH98" i="4"/>
  <c r="FI98" i="4"/>
  <c r="FJ98" i="4"/>
  <c r="FK98" i="4"/>
  <c r="FL98" i="4"/>
  <c r="FM98" i="4"/>
  <c r="FN98" i="4"/>
  <c r="FO98" i="4"/>
  <c r="FP98" i="4"/>
  <c r="FQ98" i="4"/>
  <c r="FR98" i="4"/>
  <c r="FS98" i="4"/>
  <c r="FT98" i="4"/>
  <c r="FU98" i="4"/>
  <c r="FV98" i="4"/>
  <c r="FW98" i="4"/>
  <c r="FX98" i="4"/>
  <c r="FY98" i="4"/>
  <c r="FZ98" i="4"/>
  <c r="GA98" i="4"/>
  <c r="GB98" i="4"/>
  <c r="GC98" i="4"/>
  <c r="GD98" i="4"/>
  <c r="GE98" i="4"/>
  <c r="GF98" i="4"/>
  <c r="GG98" i="4"/>
  <c r="GH98" i="4"/>
  <c r="GI98" i="4"/>
  <c r="GJ98" i="4"/>
  <c r="GK98" i="4"/>
  <c r="GL98" i="4"/>
  <c r="GM98" i="4"/>
  <c r="GN98" i="4"/>
  <c r="GO98" i="4"/>
  <c r="GP98" i="4"/>
  <c r="GQ98" i="4"/>
  <c r="GR98" i="4"/>
  <c r="GS98" i="4"/>
  <c r="GT98" i="4"/>
  <c r="GU98" i="4"/>
  <c r="GV98" i="4"/>
  <c r="GW98" i="4"/>
  <c r="GX98" i="4"/>
  <c r="GY98" i="4"/>
  <c r="GZ98" i="4"/>
  <c r="HA98" i="4"/>
  <c r="HB98" i="4"/>
  <c r="HC98" i="4"/>
  <c r="HD98" i="4"/>
  <c r="HE98" i="4"/>
  <c r="HF98" i="4"/>
  <c r="HG98" i="4"/>
  <c r="HH98" i="4"/>
  <c r="HI98" i="4"/>
  <c r="HJ98" i="4"/>
  <c r="HK98" i="4"/>
  <c r="HL98" i="4"/>
  <c r="HM98" i="4"/>
  <c r="HN98" i="4"/>
  <c r="HO98" i="4"/>
  <c r="HP98" i="4"/>
  <c r="HQ98" i="4"/>
  <c r="HR98" i="4"/>
  <c r="HS98" i="4"/>
  <c r="HT98" i="4"/>
  <c r="HU98" i="4"/>
  <c r="HV98" i="4"/>
  <c r="HW98" i="4"/>
  <c r="HX98" i="4"/>
  <c r="HY98" i="4"/>
  <c r="HZ98" i="4"/>
  <c r="IA98" i="4"/>
  <c r="IB98" i="4"/>
  <c r="IC98" i="4"/>
  <c r="ID98" i="4"/>
  <c r="IE98" i="4"/>
  <c r="IF98" i="4"/>
  <c r="IG98" i="4"/>
  <c r="IH98" i="4"/>
  <c r="II98" i="4"/>
  <c r="IJ98" i="4"/>
  <c r="IK98" i="4"/>
  <c r="IL98" i="4"/>
  <c r="IM98" i="4"/>
  <c r="IN98" i="4"/>
  <c r="IO98" i="4"/>
  <c r="IP98" i="4"/>
  <c r="IQ98" i="4"/>
  <c r="IR98" i="4"/>
  <c r="IS98" i="4"/>
  <c r="IT98" i="4"/>
  <c r="IU98" i="4"/>
  <c r="IV98" i="4"/>
  <c r="IW98" i="4"/>
  <c r="IX98" i="4"/>
  <c r="IY98" i="4"/>
  <c r="IZ98" i="4"/>
  <c r="JA98" i="4"/>
  <c r="JB98" i="4"/>
  <c r="JC98" i="4"/>
  <c r="JD98" i="4"/>
  <c r="JE98" i="4"/>
  <c r="JF98" i="4"/>
  <c r="JG98" i="4"/>
  <c r="JH98" i="4"/>
  <c r="JI98" i="4"/>
  <c r="JJ98" i="4"/>
  <c r="JK98" i="4"/>
  <c r="JL98" i="4"/>
  <c r="JM98" i="4"/>
  <c r="JN98" i="4"/>
  <c r="JO98" i="4"/>
  <c r="JP98" i="4"/>
  <c r="JQ98" i="4"/>
  <c r="JR98" i="4"/>
  <c r="JS98" i="4"/>
  <c r="JT98" i="4"/>
  <c r="JU98" i="4"/>
  <c r="JV98" i="4"/>
  <c r="JW98" i="4"/>
  <c r="JX98" i="4"/>
  <c r="JY98" i="4"/>
  <c r="JZ98" i="4"/>
  <c r="KA98" i="4"/>
  <c r="KB98" i="4"/>
  <c r="KC98" i="4"/>
  <c r="KD98" i="4"/>
  <c r="KE98" i="4"/>
  <c r="KF98" i="4"/>
  <c r="KG98" i="4"/>
  <c r="KH98" i="4"/>
  <c r="KI98" i="4"/>
  <c r="KJ98" i="4"/>
  <c r="KK98" i="4"/>
  <c r="KL98" i="4"/>
  <c r="KM98" i="4"/>
  <c r="KN98" i="4"/>
  <c r="KO98" i="4"/>
  <c r="KP98" i="4"/>
  <c r="KQ98" i="4"/>
  <c r="KR98" i="4"/>
  <c r="KS98" i="4"/>
  <c r="KT98" i="4"/>
  <c r="KU98" i="4"/>
  <c r="KV98" i="4"/>
  <c r="KW98" i="4"/>
  <c r="KX98" i="4"/>
  <c r="A99" i="4"/>
  <c r="B99" i="4"/>
  <c r="C99" i="4"/>
  <c r="D99" i="4"/>
  <c r="E99" i="4"/>
  <c r="F99" i="4" a="1"/>
  <c r="F99" i="4"/>
  <c r="G99" i="4" a="1"/>
  <c r="G99" i="4"/>
  <c r="H99" i="4" a="1"/>
  <c r="H99" i="4"/>
  <c r="I99" i="4" a="1"/>
  <c r="I99" i="4" s="1"/>
  <c r="J99" i="4" a="1"/>
  <c r="J99" i="4"/>
  <c r="K99" i="4" a="1"/>
  <c r="K99" i="4"/>
  <c r="L99" i="4" a="1"/>
  <c r="L99" i="4"/>
  <c r="M99" i="4" a="1"/>
  <c r="M99" i="4" s="1"/>
  <c r="N99" i="4" a="1"/>
  <c r="N99" i="4"/>
  <c r="O99" i="4" a="1"/>
  <c r="O99" i="4"/>
  <c r="P99" i="4" a="1"/>
  <c r="P99" i="4"/>
  <c r="Q99" i="4" a="1"/>
  <c r="Q99" i="4" s="1"/>
  <c r="R99" i="4" a="1"/>
  <c r="R99" i="4"/>
  <c r="S99" i="4" a="1"/>
  <c r="S99" i="4"/>
  <c r="T99" i="4" a="1"/>
  <c r="T99" i="4"/>
  <c r="U99" i="4" a="1"/>
  <c r="U99" i="4" s="1"/>
  <c r="V99" i="4" a="1"/>
  <c r="V99" i="4"/>
  <c r="W99" i="4" a="1"/>
  <c r="W99" i="4"/>
  <c r="X99" i="4" a="1"/>
  <c r="X99" i="4"/>
  <c r="Y99" i="4" a="1"/>
  <c r="Y99" i="4" s="1"/>
  <c r="Z99" i="4" a="1"/>
  <c r="Z99" i="4"/>
  <c r="AA99" i="4" a="1"/>
  <c r="AA99" i="4"/>
  <c r="AB99" i="4" a="1"/>
  <c r="AB99" i="4"/>
  <c r="AC99" i="4"/>
  <c r="AD99" i="4"/>
  <c r="AE99" i="4"/>
  <c r="AF99" i="4"/>
  <c r="AG99" i="4"/>
  <c r="AH99" i="4"/>
  <c r="AI99" i="4"/>
  <c r="AJ99" i="4"/>
  <c r="AK99" i="4"/>
  <c r="AL99" i="4"/>
  <c r="AM99" i="4"/>
  <c r="AN99" i="4"/>
  <c r="AO99" i="4"/>
  <c r="AP99" i="4"/>
  <c r="AQ99" i="4"/>
  <c r="AR99" i="4"/>
  <c r="AS99" i="4"/>
  <c r="AT99" i="4"/>
  <c r="AU99" i="4"/>
  <c r="AV99" i="4"/>
  <c r="AW99" i="4"/>
  <c r="AX99" i="4"/>
  <c r="AY99" i="4"/>
  <c r="AZ99" i="4"/>
  <c r="BA99" i="4"/>
  <c r="BB99" i="4"/>
  <c r="BC99" i="4"/>
  <c r="BD99" i="4"/>
  <c r="BE99" i="4"/>
  <c r="BF99" i="4"/>
  <c r="BG99" i="4"/>
  <c r="BH99" i="4"/>
  <c r="BI99" i="4"/>
  <c r="BJ99" i="4"/>
  <c r="BK99" i="4"/>
  <c r="BL99" i="4"/>
  <c r="BM99" i="4"/>
  <c r="BN99" i="4"/>
  <c r="BO99" i="4"/>
  <c r="BP99" i="4"/>
  <c r="BQ99" i="4"/>
  <c r="BR99" i="4"/>
  <c r="BS99" i="4"/>
  <c r="BT99" i="4"/>
  <c r="BU99" i="4"/>
  <c r="BV99" i="4"/>
  <c r="BW99" i="4"/>
  <c r="BX99" i="4"/>
  <c r="BY99" i="4"/>
  <c r="BZ99" i="4"/>
  <c r="CA99" i="4"/>
  <c r="CB99" i="4"/>
  <c r="CC99" i="4"/>
  <c r="CD99" i="4"/>
  <c r="CE99" i="4"/>
  <c r="CF99" i="4"/>
  <c r="CG99" i="4"/>
  <c r="CH99" i="4"/>
  <c r="CI99" i="4"/>
  <c r="CJ99" i="4"/>
  <c r="CK99" i="4"/>
  <c r="CL99" i="4"/>
  <c r="CM99" i="4"/>
  <c r="CN99" i="4"/>
  <c r="CO99" i="4"/>
  <c r="CP99" i="4"/>
  <c r="CQ99" i="4"/>
  <c r="CR99" i="4"/>
  <c r="CS99" i="4"/>
  <c r="CT99" i="4"/>
  <c r="CU99" i="4"/>
  <c r="CV99" i="4"/>
  <c r="CW99" i="4"/>
  <c r="CX99" i="4"/>
  <c r="CY99" i="4"/>
  <c r="CZ99" i="4"/>
  <c r="DA99" i="4"/>
  <c r="DB99" i="4"/>
  <c r="DC99" i="4"/>
  <c r="DD99" i="4"/>
  <c r="DE99" i="4"/>
  <c r="DF99" i="4"/>
  <c r="DG99" i="4"/>
  <c r="DH99" i="4"/>
  <c r="DI99" i="4"/>
  <c r="DJ99" i="4"/>
  <c r="DK99" i="4"/>
  <c r="DL99" i="4"/>
  <c r="DM99" i="4"/>
  <c r="DN99" i="4"/>
  <c r="DO99" i="4"/>
  <c r="DP99" i="4"/>
  <c r="DQ99" i="4"/>
  <c r="DR99" i="4"/>
  <c r="DS99" i="4"/>
  <c r="DT99" i="4"/>
  <c r="DU99" i="4"/>
  <c r="DV99" i="4"/>
  <c r="DW99" i="4"/>
  <c r="DX99" i="4"/>
  <c r="DY99" i="4"/>
  <c r="DZ99" i="4"/>
  <c r="EA99" i="4"/>
  <c r="EB99" i="4"/>
  <c r="EC99" i="4"/>
  <c r="ED99" i="4"/>
  <c r="EE99" i="4"/>
  <c r="EF99" i="4"/>
  <c r="EG99" i="4"/>
  <c r="EH99" i="4"/>
  <c r="EI99" i="4"/>
  <c r="EJ99" i="4"/>
  <c r="EK99" i="4"/>
  <c r="EL99" i="4"/>
  <c r="EM99" i="4"/>
  <c r="EN99" i="4"/>
  <c r="EO99" i="4"/>
  <c r="EP99" i="4"/>
  <c r="EQ99" i="4"/>
  <c r="ER99" i="4"/>
  <c r="ES99" i="4"/>
  <c r="ET99" i="4"/>
  <c r="EU99" i="4"/>
  <c r="EV99" i="4"/>
  <c r="EW99" i="4"/>
  <c r="EX99" i="4"/>
  <c r="EY99" i="4"/>
  <c r="EZ99" i="4"/>
  <c r="FA99" i="4"/>
  <c r="FB99" i="4"/>
  <c r="FC99" i="4"/>
  <c r="FD99" i="4"/>
  <c r="FE99" i="4"/>
  <c r="FF99" i="4"/>
  <c r="FG99" i="4"/>
  <c r="FH99" i="4"/>
  <c r="FI99" i="4"/>
  <c r="FJ99" i="4"/>
  <c r="FK99" i="4"/>
  <c r="FL99" i="4"/>
  <c r="FM99" i="4"/>
  <c r="FN99" i="4"/>
  <c r="FO99" i="4"/>
  <c r="FP99" i="4"/>
  <c r="FQ99" i="4"/>
  <c r="FR99" i="4"/>
  <c r="FS99" i="4"/>
  <c r="FT99" i="4"/>
  <c r="FU99" i="4"/>
  <c r="FV99" i="4"/>
  <c r="FW99" i="4"/>
  <c r="FX99" i="4"/>
  <c r="FY99" i="4"/>
  <c r="FZ99" i="4"/>
  <c r="GA99" i="4"/>
  <c r="GB99" i="4"/>
  <c r="GC99" i="4"/>
  <c r="GD99" i="4"/>
  <c r="GE99" i="4"/>
  <c r="GF99" i="4"/>
  <c r="GG99" i="4"/>
  <c r="GH99" i="4"/>
  <c r="GI99" i="4"/>
  <c r="GJ99" i="4"/>
  <c r="GK99" i="4"/>
  <c r="GL99" i="4"/>
  <c r="GM99" i="4"/>
  <c r="GN99" i="4"/>
  <c r="GO99" i="4"/>
  <c r="GP99" i="4"/>
  <c r="GQ99" i="4"/>
  <c r="GR99" i="4"/>
  <c r="GS99" i="4"/>
  <c r="GT99" i="4"/>
  <c r="GU99" i="4"/>
  <c r="GV99" i="4"/>
  <c r="GW99" i="4"/>
  <c r="GX99" i="4"/>
  <c r="GY99" i="4"/>
  <c r="GZ99" i="4"/>
  <c r="HA99" i="4"/>
  <c r="HB99" i="4"/>
  <c r="HC99" i="4"/>
  <c r="HD99" i="4"/>
  <c r="HE99" i="4"/>
  <c r="HF99" i="4"/>
  <c r="HG99" i="4"/>
  <c r="HH99" i="4"/>
  <c r="HI99" i="4"/>
  <c r="HJ99" i="4"/>
  <c r="HK99" i="4"/>
  <c r="HL99" i="4"/>
  <c r="HM99" i="4"/>
  <c r="HN99" i="4"/>
  <c r="HO99" i="4"/>
  <c r="HP99" i="4"/>
  <c r="HQ99" i="4"/>
  <c r="HR99" i="4"/>
  <c r="HS99" i="4"/>
  <c r="HT99" i="4"/>
  <c r="HU99" i="4"/>
  <c r="HV99" i="4"/>
  <c r="HW99" i="4"/>
  <c r="HX99" i="4"/>
  <c r="HY99" i="4"/>
  <c r="HZ99" i="4"/>
  <c r="IA99" i="4"/>
  <c r="IB99" i="4"/>
  <c r="IC99" i="4"/>
  <c r="ID99" i="4"/>
  <c r="IE99" i="4"/>
  <c r="IF99" i="4"/>
  <c r="IG99" i="4"/>
  <c r="IH99" i="4"/>
  <c r="II99" i="4"/>
  <c r="IJ99" i="4"/>
  <c r="IK99" i="4"/>
  <c r="IL99" i="4"/>
  <c r="IM99" i="4"/>
  <c r="IN99" i="4"/>
  <c r="IO99" i="4"/>
  <c r="IP99" i="4"/>
  <c r="IQ99" i="4"/>
  <c r="IR99" i="4"/>
  <c r="IS99" i="4"/>
  <c r="IT99" i="4"/>
  <c r="IU99" i="4"/>
  <c r="IV99" i="4"/>
  <c r="IW99" i="4"/>
  <c r="IX99" i="4"/>
  <c r="IY99" i="4"/>
  <c r="IZ99" i="4"/>
  <c r="JA99" i="4"/>
  <c r="JB99" i="4"/>
  <c r="JC99" i="4"/>
  <c r="JD99" i="4"/>
  <c r="JE99" i="4"/>
  <c r="JF99" i="4"/>
  <c r="JG99" i="4"/>
  <c r="JH99" i="4"/>
  <c r="JI99" i="4"/>
  <c r="JJ99" i="4"/>
  <c r="JK99" i="4"/>
  <c r="JL99" i="4"/>
  <c r="JM99" i="4"/>
  <c r="JN99" i="4"/>
  <c r="JO99" i="4"/>
  <c r="JP99" i="4"/>
  <c r="JQ99" i="4"/>
  <c r="JR99" i="4"/>
  <c r="JS99" i="4"/>
  <c r="JT99" i="4"/>
  <c r="JU99" i="4"/>
  <c r="JV99" i="4"/>
  <c r="JW99" i="4"/>
  <c r="JX99" i="4"/>
  <c r="JY99" i="4"/>
  <c r="JZ99" i="4"/>
  <c r="KA99" i="4"/>
  <c r="KB99" i="4"/>
  <c r="KC99" i="4"/>
  <c r="KD99" i="4"/>
  <c r="KE99" i="4"/>
  <c r="KF99" i="4"/>
  <c r="KG99" i="4"/>
  <c r="KH99" i="4"/>
  <c r="KI99" i="4"/>
  <c r="KJ99" i="4"/>
  <c r="KK99" i="4"/>
  <c r="KL99" i="4"/>
  <c r="KM99" i="4"/>
  <c r="KN99" i="4"/>
  <c r="KO99" i="4"/>
  <c r="KP99" i="4"/>
  <c r="KQ99" i="4"/>
  <c r="KR99" i="4"/>
  <c r="KS99" i="4"/>
  <c r="KT99" i="4"/>
  <c r="KU99" i="4"/>
  <c r="KV99" i="4"/>
  <c r="KW99" i="4"/>
  <c r="KX99" i="4"/>
  <c r="A100" i="4"/>
  <c r="B100" i="4"/>
  <c r="C100" i="4"/>
  <c r="D100" i="4"/>
  <c r="E100" i="4"/>
  <c r="F100" i="4" a="1"/>
  <c r="F100" i="4" s="1"/>
  <c r="G100" i="4" a="1"/>
  <c r="G100" i="4"/>
  <c r="H100" i="4" a="1"/>
  <c r="H100" i="4"/>
  <c r="I100" i="4" a="1"/>
  <c r="I100" i="4"/>
  <c r="J100" i="4" a="1"/>
  <c r="J100" i="4" s="1"/>
  <c r="K100" i="4" a="1"/>
  <c r="K100" i="4"/>
  <c r="L100" i="4" a="1"/>
  <c r="L100" i="4"/>
  <c r="M100" i="4" a="1"/>
  <c r="M100" i="4"/>
  <c r="N100" i="4" a="1"/>
  <c r="N100" i="4" s="1"/>
  <c r="O100" i="4" a="1"/>
  <c r="O100" i="4"/>
  <c r="P100" i="4" a="1"/>
  <c r="P100" i="4"/>
  <c r="Q100" i="4" a="1"/>
  <c r="Q100" i="4"/>
  <c r="R100" i="4" a="1"/>
  <c r="R100" i="4" s="1"/>
  <c r="S100" i="4" a="1"/>
  <c r="S100" i="4"/>
  <c r="T100" i="4" a="1"/>
  <c r="T100" i="4"/>
  <c r="U100" i="4" a="1"/>
  <c r="U100" i="4"/>
  <c r="V100" i="4" a="1"/>
  <c r="V100" i="4" s="1"/>
  <c r="W100" i="4" a="1"/>
  <c r="W100" i="4"/>
  <c r="X100" i="4" a="1"/>
  <c r="X100" i="4"/>
  <c r="Y100" i="4" a="1"/>
  <c r="Y100" i="4"/>
  <c r="Z100" i="4" a="1"/>
  <c r="Z100" i="4" s="1"/>
  <c r="AA100" i="4" a="1"/>
  <c r="AA100" i="4"/>
  <c r="AB100" i="4" a="1"/>
  <c r="AB100" i="4"/>
  <c r="AC100" i="4"/>
  <c r="AD100" i="4"/>
  <c r="AE100" i="4"/>
  <c r="AF100" i="4"/>
  <c r="AG100" i="4"/>
  <c r="AH100" i="4"/>
  <c r="AI100" i="4"/>
  <c r="AJ100" i="4"/>
  <c r="AK100" i="4"/>
  <c r="AL100" i="4"/>
  <c r="AM100" i="4"/>
  <c r="AN100" i="4"/>
  <c r="AO100" i="4"/>
  <c r="AP100" i="4"/>
  <c r="AQ100" i="4"/>
  <c r="AR100" i="4"/>
  <c r="AS100" i="4"/>
  <c r="AT100" i="4"/>
  <c r="AU100" i="4"/>
  <c r="AV100" i="4"/>
  <c r="AW100" i="4"/>
  <c r="AX100" i="4"/>
  <c r="AY100" i="4"/>
  <c r="AZ100" i="4"/>
  <c r="BA100" i="4"/>
  <c r="BB100" i="4"/>
  <c r="BC100" i="4"/>
  <c r="BD100" i="4"/>
  <c r="BE100" i="4"/>
  <c r="BF100" i="4"/>
  <c r="BG100" i="4"/>
  <c r="BH100" i="4"/>
  <c r="BI100" i="4"/>
  <c r="BJ100" i="4"/>
  <c r="BK100" i="4"/>
  <c r="BL100" i="4"/>
  <c r="BM100" i="4"/>
  <c r="BN100" i="4"/>
  <c r="BO100" i="4"/>
  <c r="BP100" i="4"/>
  <c r="BQ100" i="4"/>
  <c r="BR100" i="4"/>
  <c r="BS100" i="4"/>
  <c r="BT100" i="4"/>
  <c r="BU100" i="4"/>
  <c r="BV100" i="4"/>
  <c r="BW100" i="4"/>
  <c r="BX100" i="4"/>
  <c r="BY100" i="4"/>
  <c r="BZ100" i="4"/>
  <c r="CA100" i="4"/>
  <c r="CB100" i="4"/>
  <c r="CC100" i="4"/>
  <c r="CD100" i="4"/>
  <c r="CE100" i="4"/>
  <c r="CF100" i="4"/>
  <c r="CG100" i="4"/>
  <c r="CH100" i="4"/>
  <c r="CI100" i="4"/>
  <c r="CJ100" i="4"/>
  <c r="CK100" i="4"/>
  <c r="CL100" i="4"/>
  <c r="CM100" i="4"/>
  <c r="CN100" i="4"/>
  <c r="CO100" i="4"/>
  <c r="CP100" i="4"/>
  <c r="CQ100" i="4"/>
  <c r="CR100" i="4"/>
  <c r="CS100" i="4"/>
  <c r="CT100" i="4"/>
  <c r="CU100" i="4"/>
  <c r="CV100" i="4"/>
  <c r="CW100" i="4"/>
  <c r="CX100" i="4"/>
  <c r="CY100" i="4"/>
  <c r="CZ100" i="4"/>
  <c r="DA100" i="4"/>
  <c r="DB100" i="4"/>
  <c r="DC100" i="4"/>
  <c r="DD100" i="4"/>
  <c r="DE100" i="4"/>
  <c r="DF100" i="4"/>
  <c r="DG100" i="4"/>
  <c r="DH100" i="4"/>
  <c r="DI100" i="4"/>
  <c r="DJ100" i="4"/>
  <c r="DK100" i="4"/>
  <c r="DL100" i="4"/>
  <c r="DM100" i="4"/>
  <c r="DN100" i="4"/>
  <c r="DO100" i="4"/>
  <c r="DP100" i="4"/>
  <c r="DQ100" i="4"/>
  <c r="DR100" i="4"/>
  <c r="DS100" i="4"/>
  <c r="DT100" i="4"/>
  <c r="DU100" i="4"/>
  <c r="DV100" i="4"/>
  <c r="DW100" i="4"/>
  <c r="DX100" i="4"/>
  <c r="DY100" i="4"/>
  <c r="DZ100" i="4"/>
  <c r="EA100" i="4"/>
  <c r="EB100" i="4"/>
  <c r="EC100" i="4"/>
  <c r="ED100" i="4"/>
  <c r="EE100" i="4"/>
  <c r="EF100" i="4"/>
  <c r="EG100" i="4"/>
  <c r="EH100" i="4"/>
  <c r="EI100" i="4"/>
  <c r="EJ100" i="4"/>
  <c r="EK100" i="4"/>
  <c r="EL100" i="4"/>
  <c r="EM100" i="4"/>
  <c r="EN100" i="4"/>
  <c r="EO100" i="4"/>
  <c r="EP100" i="4"/>
  <c r="EQ100" i="4"/>
  <c r="ER100" i="4"/>
  <c r="ES100" i="4"/>
  <c r="ET100" i="4"/>
  <c r="EU100" i="4"/>
  <c r="EV100" i="4"/>
  <c r="EW100" i="4"/>
  <c r="EX100" i="4"/>
  <c r="EY100" i="4"/>
  <c r="EZ100" i="4"/>
  <c r="FA100" i="4"/>
  <c r="FB100" i="4"/>
  <c r="FC100" i="4"/>
  <c r="FD100" i="4"/>
  <c r="FE100" i="4"/>
  <c r="FF100" i="4"/>
  <c r="FG100" i="4"/>
  <c r="FH100" i="4"/>
  <c r="FI100" i="4"/>
  <c r="FJ100" i="4"/>
  <c r="FK100" i="4"/>
  <c r="FL100" i="4"/>
  <c r="FM100" i="4"/>
  <c r="FN100" i="4"/>
  <c r="FO100" i="4"/>
  <c r="FP100" i="4"/>
  <c r="FQ100" i="4"/>
  <c r="FR100" i="4"/>
  <c r="FS100" i="4"/>
  <c r="FT100" i="4"/>
  <c r="FU100" i="4"/>
  <c r="FV100" i="4"/>
  <c r="FW100" i="4"/>
  <c r="FX100" i="4"/>
  <c r="FY100" i="4"/>
  <c r="FZ100" i="4"/>
  <c r="GA100" i="4"/>
  <c r="GB100" i="4"/>
  <c r="GC100" i="4"/>
  <c r="GD100" i="4"/>
  <c r="GE100" i="4"/>
  <c r="GF100" i="4"/>
  <c r="GG100" i="4"/>
  <c r="GH100" i="4"/>
  <c r="GI100" i="4"/>
  <c r="GJ100" i="4"/>
  <c r="GK100" i="4"/>
  <c r="GL100" i="4"/>
  <c r="GM100" i="4"/>
  <c r="GN100" i="4"/>
  <c r="GO100" i="4"/>
  <c r="GP100" i="4"/>
  <c r="GQ100" i="4"/>
  <c r="GR100" i="4"/>
  <c r="GS100" i="4"/>
  <c r="GT100" i="4"/>
  <c r="GU100" i="4"/>
  <c r="GV100" i="4"/>
  <c r="GW100" i="4"/>
  <c r="GX100" i="4"/>
  <c r="GY100" i="4"/>
  <c r="GZ100" i="4"/>
  <c r="HA100" i="4"/>
  <c r="HB100" i="4"/>
  <c r="HC100" i="4"/>
  <c r="HD100" i="4"/>
  <c r="HE100" i="4"/>
  <c r="HF100" i="4"/>
  <c r="HG100" i="4"/>
  <c r="HH100" i="4"/>
  <c r="HI100" i="4"/>
  <c r="HJ100" i="4"/>
  <c r="HK100" i="4"/>
  <c r="HL100" i="4"/>
  <c r="HM100" i="4"/>
  <c r="HN100" i="4"/>
  <c r="HO100" i="4"/>
  <c r="HP100" i="4"/>
  <c r="HQ100" i="4"/>
  <c r="HR100" i="4"/>
  <c r="HS100" i="4"/>
  <c r="HT100" i="4"/>
  <c r="HU100" i="4"/>
  <c r="HV100" i="4"/>
  <c r="HW100" i="4"/>
  <c r="HX100" i="4"/>
  <c r="HY100" i="4"/>
  <c r="HZ100" i="4"/>
  <c r="IA100" i="4"/>
  <c r="IB100" i="4"/>
  <c r="IC100" i="4"/>
  <c r="ID100" i="4"/>
  <c r="IE100" i="4"/>
  <c r="IF100" i="4"/>
  <c r="IG100" i="4"/>
  <c r="IH100" i="4"/>
  <c r="II100" i="4"/>
  <c r="IJ100" i="4"/>
  <c r="IK100" i="4"/>
  <c r="IL100" i="4"/>
  <c r="IM100" i="4"/>
  <c r="IN100" i="4"/>
  <c r="IO100" i="4"/>
  <c r="IP100" i="4"/>
  <c r="IQ100" i="4"/>
  <c r="IR100" i="4"/>
  <c r="IS100" i="4"/>
  <c r="IT100" i="4"/>
  <c r="IU100" i="4"/>
  <c r="IV100" i="4"/>
  <c r="IW100" i="4"/>
  <c r="IX100" i="4"/>
  <c r="IY100" i="4"/>
  <c r="IZ100" i="4"/>
  <c r="JA100" i="4"/>
  <c r="JB100" i="4"/>
  <c r="JC100" i="4"/>
  <c r="JD100" i="4"/>
  <c r="JE100" i="4"/>
  <c r="JF100" i="4"/>
  <c r="JG100" i="4"/>
  <c r="JH100" i="4"/>
  <c r="JI100" i="4"/>
  <c r="JJ100" i="4"/>
  <c r="JK100" i="4"/>
  <c r="JL100" i="4"/>
  <c r="JM100" i="4"/>
  <c r="JN100" i="4"/>
  <c r="JO100" i="4"/>
  <c r="JP100" i="4"/>
  <c r="JQ100" i="4"/>
  <c r="JR100" i="4"/>
  <c r="JS100" i="4"/>
  <c r="JT100" i="4"/>
  <c r="JU100" i="4"/>
  <c r="JV100" i="4"/>
  <c r="JW100" i="4"/>
  <c r="JX100" i="4"/>
  <c r="JY100" i="4"/>
  <c r="JZ100" i="4"/>
  <c r="KA100" i="4"/>
  <c r="KB100" i="4"/>
  <c r="KC100" i="4"/>
  <c r="KD100" i="4"/>
  <c r="KE100" i="4"/>
  <c r="KF100" i="4"/>
  <c r="KG100" i="4"/>
  <c r="KH100" i="4"/>
  <c r="KI100" i="4"/>
  <c r="KJ100" i="4"/>
  <c r="KK100" i="4"/>
  <c r="KL100" i="4"/>
  <c r="KM100" i="4"/>
  <c r="KN100" i="4"/>
  <c r="KO100" i="4"/>
  <c r="KP100" i="4"/>
  <c r="KQ100" i="4"/>
  <c r="KR100" i="4"/>
  <c r="KS100" i="4"/>
  <c r="KT100" i="4"/>
  <c r="KU100" i="4"/>
  <c r="KV100" i="4"/>
  <c r="KW100" i="4"/>
  <c r="KX100" i="4"/>
  <c r="A101" i="4"/>
  <c r="B101" i="4"/>
  <c r="C101" i="4"/>
  <c r="D101" i="4"/>
  <c r="E101" i="4"/>
  <c r="F101" i="4" a="1"/>
  <c r="F101" i="4"/>
  <c r="G101" i="4" a="1"/>
  <c r="G101" i="4"/>
  <c r="H101" i="4" a="1"/>
  <c r="H101" i="4" s="1"/>
  <c r="I101" i="4" a="1"/>
  <c r="I101" i="4"/>
  <c r="J101" i="4" a="1"/>
  <c r="J101" i="4"/>
  <c r="K101" i="4" a="1"/>
  <c r="K101" i="4"/>
  <c r="L101" i="4" a="1"/>
  <c r="L101" i="4" s="1"/>
  <c r="M101" i="4" a="1"/>
  <c r="M101" i="4"/>
  <c r="N101" i="4" a="1"/>
  <c r="N101" i="4"/>
  <c r="O101" i="4" a="1"/>
  <c r="O101" i="4"/>
  <c r="P101" i="4" a="1"/>
  <c r="P101" i="4" s="1"/>
  <c r="Q101" i="4" a="1"/>
  <c r="Q101" i="4"/>
  <c r="R101" i="4" a="1"/>
  <c r="R101" i="4"/>
  <c r="S101" i="4" a="1"/>
  <c r="S101" i="4"/>
  <c r="T101" i="4" a="1"/>
  <c r="T101" i="4" s="1"/>
  <c r="U101" i="4" a="1"/>
  <c r="U101" i="4"/>
  <c r="V101" i="4" a="1"/>
  <c r="V101" i="4"/>
  <c r="W101" i="4" a="1"/>
  <c r="W101" i="4"/>
  <c r="X101" i="4" a="1"/>
  <c r="X101" i="4" s="1"/>
  <c r="Y101" i="4" a="1"/>
  <c r="Y101" i="4"/>
  <c r="Z101" i="4" a="1"/>
  <c r="Z101" i="4"/>
  <c r="AA101" i="4" a="1"/>
  <c r="AA101" i="4"/>
  <c r="AB101" i="4" a="1"/>
  <c r="AB101" i="4" s="1"/>
  <c r="AC101" i="4"/>
  <c r="AD101" i="4"/>
  <c r="AE101" i="4"/>
  <c r="AF101" i="4"/>
  <c r="AG101" i="4"/>
  <c r="AH101" i="4"/>
  <c r="AI101" i="4"/>
  <c r="AJ101" i="4"/>
  <c r="AK101" i="4"/>
  <c r="AL101" i="4"/>
  <c r="AM101" i="4"/>
  <c r="AN101" i="4"/>
  <c r="AO101" i="4"/>
  <c r="AP101" i="4"/>
  <c r="AQ101" i="4"/>
  <c r="AR101" i="4"/>
  <c r="AS101" i="4"/>
  <c r="AT101" i="4"/>
  <c r="AU101" i="4"/>
  <c r="AV101" i="4"/>
  <c r="AW101" i="4"/>
  <c r="AX101" i="4"/>
  <c r="AY101" i="4"/>
  <c r="AZ101" i="4"/>
  <c r="BA101" i="4"/>
  <c r="BB101" i="4"/>
  <c r="BC101" i="4"/>
  <c r="BD101" i="4"/>
  <c r="BE101" i="4"/>
  <c r="BF101" i="4"/>
  <c r="BG101" i="4"/>
  <c r="BH101" i="4"/>
  <c r="BI101" i="4"/>
  <c r="BJ101" i="4"/>
  <c r="BK101" i="4"/>
  <c r="BL101" i="4"/>
  <c r="BM101" i="4"/>
  <c r="BN101" i="4"/>
  <c r="BO101" i="4"/>
  <c r="BP101" i="4"/>
  <c r="BQ101" i="4"/>
  <c r="BR101" i="4"/>
  <c r="BS101" i="4"/>
  <c r="BT101" i="4"/>
  <c r="BU101" i="4"/>
  <c r="BV101" i="4"/>
  <c r="BW101" i="4"/>
  <c r="BX101" i="4"/>
  <c r="BY101" i="4"/>
  <c r="BZ101" i="4"/>
  <c r="CA101" i="4"/>
  <c r="CB101" i="4"/>
  <c r="CC101" i="4"/>
  <c r="CD101" i="4"/>
  <c r="CE101" i="4"/>
  <c r="CF101" i="4"/>
  <c r="CG101" i="4"/>
  <c r="CH101" i="4"/>
  <c r="CI101" i="4"/>
  <c r="CJ101" i="4"/>
  <c r="CK101" i="4"/>
  <c r="CL101" i="4"/>
  <c r="CM101" i="4"/>
  <c r="CN101" i="4"/>
  <c r="CO101" i="4"/>
  <c r="CP101" i="4"/>
  <c r="CQ101" i="4"/>
  <c r="CR101" i="4"/>
  <c r="CS101" i="4"/>
  <c r="CT101" i="4"/>
  <c r="CU101" i="4"/>
  <c r="CV101" i="4"/>
  <c r="CW101" i="4"/>
  <c r="CX101" i="4"/>
  <c r="CY101" i="4"/>
  <c r="CZ101" i="4"/>
  <c r="DA101" i="4"/>
  <c r="DB101" i="4"/>
  <c r="DC101" i="4"/>
  <c r="DD101" i="4"/>
  <c r="DE101" i="4"/>
  <c r="DF101" i="4"/>
  <c r="DG101" i="4"/>
  <c r="DH101" i="4"/>
  <c r="DI101" i="4"/>
  <c r="DJ101" i="4"/>
  <c r="DK101" i="4"/>
  <c r="DL101" i="4"/>
  <c r="DM101" i="4"/>
  <c r="DN101" i="4"/>
  <c r="DO101" i="4"/>
  <c r="DP101" i="4"/>
  <c r="DQ101" i="4"/>
  <c r="DR101" i="4"/>
  <c r="DS101" i="4"/>
  <c r="DT101" i="4"/>
  <c r="DU101" i="4"/>
  <c r="DV101" i="4"/>
  <c r="DW101" i="4"/>
  <c r="DX101" i="4"/>
  <c r="DY101" i="4"/>
  <c r="DZ101" i="4"/>
  <c r="EA101" i="4"/>
  <c r="EB101" i="4"/>
  <c r="EC101" i="4"/>
  <c r="ED101" i="4"/>
  <c r="EE101" i="4"/>
  <c r="EF101" i="4"/>
  <c r="EG101" i="4"/>
  <c r="EH101" i="4"/>
  <c r="EI101" i="4"/>
  <c r="EJ101" i="4"/>
  <c r="EK101" i="4"/>
  <c r="EL101" i="4"/>
  <c r="EM101" i="4"/>
  <c r="EN101" i="4"/>
  <c r="EO101" i="4"/>
  <c r="EP101" i="4"/>
  <c r="EQ101" i="4"/>
  <c r="ER101" i="4"/>
  <c r="ES101" i="4"/>
  <c r="ET101" i="4"/>
  <c r="EU101" i="4"/>
  <c r="EV101" i="4"/>
  <c r="EW101" i="4"/>
  <c r="EX101" i="4"/>
  <c r="EY101" i="4"/>
  <c r="EZ101" i="4"/>
  <c r="FA101" i="4"/>
  <c r="FB101" i="4"/>
  <c r="FC101" i="4"/>
  <c r="FD101" i="4"/>
  <c r="FE101" i="4"/>
  <c r="FF101" i="4"/>
  <c r="FG101" i="4"/>
  <c r="FH101" i="4"/>
  <c r="FI101" i="4"/>
  <c r="FJ101" i="4"/>
  <c r="FK101" i="4"/>
  <c r="FL101" i="4"/>
  <c r="FM101" i="4"/>
  <c r="FN101" i="4"/>
  <c r="FO101" i="4"/>
  <c r="FP101" i="4"/>
  <c r="FQ101" i="4"/>
  <c r="FR101" i="4"/>
  <c r="FS101" i="4"/>
  <c r="FT101" i="4"/>
  <c r="FU101" i="4"/>
  <c r="FV101" i="4"/>
  <c r="FW101" i="4"/>
  <c r="FX101" i="4"/>
  <c r="FY101" i="4"/>
  <c r="FZ101" i="4"/>
  <c r="GA101" i="4"/>
  <c r="GB101" i="4"/>
  <c r="GC101" i="4"/>
  <c r="GD101" i="4"/>
  <c r="GE101" i="4"/>
  <c r="GF101" i="4"/>
  <c r="GG101" i="4"/>
  <c r="GH101" i="4"/>
  <c r="GI101" i="4"/>
  <c r="GJ101" i="4"/>
  <c r="GK101" i="4"/>
  <c r="GL101" i="4"/>
  <c r="GM101" i="4"/>
  <c r="GN101" i="4"/>
  <c r="GO101" i="4"/>
  <c r="GP101" i="4"/>
  <c r="GQ101" i="4"/>
  <c r="GR101" i="4"/>
  <c r="GS101" i="4"/>
  <c r="GT101" i="4"/>
  <c r="GU101" i="4"/>
  <c r="GV101" i="4"/>
  <c r="GW101" i="4"/>
  <c r="GX101" i="4"/>
  <c r="GY101" i="4"/>
  <c r="GZ101" i="4"/>
  <c r="HA101" i="4"/>
  <c r="HB101" i="4"/>
  <c r="HC101" i="4"/>
  <c r="HD101" i="4"/>
  <c r="HE101" i="4"/>
  <c r="HF101" i="4"/>
  <c r="HG101" i="4"/>
  <c r="HH101" i="4"/>
  <c r="HI101" i="4"/>
  <c r="HJ101" i="4"/>
  <c r="HK101" i="4"/>
  <c r="HL101" i="4"/>
  <c r="HM101" i="4"/>
  <c r="HN101" i="4"/>
  <c r="HO101" i="4"/>
  <c r="HP101" i="4"/>
  <c r="HQ101" i="4"/>
  <c r="HR101" i="4"/>
  <c r="HS101" i="4"/>
  <c r="HT101" i="4"/>
  <c r="HU101" i="4"/>
  <c r="HV101" i="4"/>
  <c r="HW101" i="4"/>
  <c r="HX101" i="4"/>
  <c r="HY101" i="4"/>
  <c r="HZ101" i="4"/>
  <c r="IA101" i="4"/>
  <c r="IB101" i="4"/>
  <c r="IC101" i="4"/>
  <c r="ID101" i="4"/>
  <c r="IE101" i="4"/>
  <c r="IF101" i="4"/>
  <c r="IG101" i="4"/>
  <c r="IH101" i="4"/>
  <c r="II101" i="4"/>
  <c r="IJ101" i="4"/>
  <c r="IK101" i="4"/>
  <c r="IL101" i="4"/>
  <c r="IM101" i="4"/>
  <c r="IN101" i="4"/>
  <c r="IO101" i="4"/>
  <c r="IP101" i="4"/>
  <c r="IQ101" i="4"/>
  <c r="IR101" i="4"/>
  <c r="IS101" i="4"/>
  <c r="IT101" i="4"/>
  <c r="IU101" i="4"/>
  <c r="IV101" i="4"/>
  <c r="IW101" i="4"/>
  <c r="IX101" i="4"/>
  <c r="IY101" i="4"/>
  <c r="IZ101" i="4"/>
  <c r="JA101" i="4"/>
  <c r="JB101" i="4"/>
  <c r="JC101" i="4"/>
  <c r="JD101" i="4"/>
  <c r="JE101" i="4"/>
  <c r="JF101" i="4"/>
  <c r="JG101" i="4"/>
  <c r="JH101" i="4"/>
  <c r="JI101" i="4"/>
  <c r="JJ101" i="4"/>
  <c r="JK101" i="4"/>
  <c r="JL101" i="4"/>
  <c r="JM101" i="4"/>
  <c r="JN101" i="4"/>
  <c r="JO101" i="4"/>
  <c r="JP101" i="4"/>
  <c r="JQ101" i="4"/>
  <c r="JR101" i="4"/>
  <c r="JS101" i="4"/>
  <c r="JT101" i="4"/>
  <c r="JU101" i="4"/>
  <c r="JV101" i="4"/>
  <c r="JW101" i="4"/>
  <c r="JX101" i="4"/>
  <c r="JY101" i="4"/>
  <c r="JZ101" i="4"/>
  <c r="KA101" i="4"/>
  <c r="KB101" i="4"/>
  <c r="KC101" i="4"/>
  <c r="KD101" i="4"/>
  <c r="KE101" i="4"/>
  <c r="KF101" i="4"/>
  <c r="KG101" i="4"/>
  <c r="KH101" i="4"/>
  <c r="KI101" i="4"/>
  <c r="KJ101" i="4"/>
  <c r="KK101" i="4"/>
  <c r="KL101" i="4"/>
  <c r="KM101" i="4"/>
  <c r="KN101" i="4"/>
  <c r="KO101" i="4"/>
  <c r="KP101" i="4"/>
  <c r="KQ101" i="4"/>
  <c r="KR101" i="4"/>
  <c r="KS101" i="4"/>
  <c r="KT101" i="4"/>
  <c r="KU101" i="4"/>
  <c r="KV101" i="4"/>
  <c r="KW101" i="4"/>
  <c r="KX101" i="4"/>
  <c r="A102" i="4"/>
  <c r="B102" i="4"/>
  <c r="C102" i="4"/>
  <c r="D102" i="4"/>
  <c r="E102" i="4"/>
  <c r="F102" i="4" a="1"/>
  <c r="F102" i="4"/>
  <c r="G102" i="4" a="1"/>
  <c r="G102" i="4"/>
  <c r="H102" i="4" a="1"/>
  <c r="H102" i="4"/>
  <c r="I102" i="4" a="1"/>
  <c r="I102" i="4" s="1"/>
  <c r="J102" i="4" a="1"/>
  <c r="J102" i="4"/>
  <c r="K102" i="4" a="1"/>
  <c r="K102" i="4"/>
  <c r="L102" i="4" a="1"/>
  <c r="L102" i="4"/>
  <c r="M102" i="4" a="1"/>
  <c r="M102" i="4" s="1"/>
  <c r="N102" i="4" a="1"/>
  <c r="N102" i="4"/>
  <c r="O102" i="4" a="1"/>
  <c r="O102" i="4"/>
  <c r="P102" i="4" a="1"/>
  <c r="P102" i="4"/>
  <c r="Q102" i="4" a="1"/>
  <c r="Q102" i="4" s="1"/>
  <c r="R102" i="4" a="1"/>
  <c r="R102" i="4"/>
  <c r="S102" i="4" a="1"/>
  <c r="S102" i="4"/>
  <c r="T102" i="4" a="1"/>
  <c r="T102" i="4"/>
  <c r="U102" i="4" a="1"/>
  <c r="U102" i="4" s="1"/>
  <c r="V102" i="4" a="1"/>
  <c r="V102" i="4"/>
  <c r="W102" i="4" a="1"/>
  <c r="W102" i="4"/>
  <c r="X102" i="4" a="1"/>
  <c r="X102" i="4"/>
  <c r="Y102" i="4" a="1"/>
  <c r="Y102" i="4" s="1"/>
  <c r="Z102" i="4" a="1"/>
  <c r="Z102" i="4"/>
  <c r="AA102" i="4" a="1"/>
  <c r="AA102" i="4"/>
  <c r="AB102" i="4" a="1"/>
  <c r="AB102" i="4"/>
  <c r="AC102" i="4"/>
  <c r="AD102" i="4"/>
  <c r="AE102" i="4"/>
  <c r="AF102" i="4"/>
  <c r="AG102" i="4"/>
  <c r="AH102" i="4"/>
  <c r="AI102" i="4"/>
  <c r="AJ102" i="4"/>
  <c r="AK102" i="4"/>
  <c r="AL102" i="4"/>
  <c r="AM102" i="4"/>
  <c r="AN102" i="4"/>
  <c r="AO102" i="4"/>
  <c r="AP102" i="4"/>
  <c r="AQ102" i="4"/>
  <c r="AR102" i="4"/>
  <c r="AS102" i="4"/>
  <c r="AT102" i="4"/>
  <c r="AU102" i="4"/>
  <c r="AV102" i="4"/>
  <c r="AW102" i="4"/>
  <c r="AX102" i="4"/>
  <c r="AY102" i="4"/>
  <c r="AZ102" i="4"/>
  <c r="BA102" i="4"/>
  <c r="BB102" i="4"/>
  <c r="BC102" i="4"/>
  <c r="BD102" i="4"/>
  <c r="BE102" i="4"/>
  <c r="BF102" i="4"/>
  <c r="BG102" i="4"/>
  <c r="BH102" i="4"/>
  <c r="BI102" i="4"/>
  <c r="BJ102" i="4"/>
  <c r="BK102" i="4"/>
  <c r="BL102" i="4"/>
  <c r="BM102" i="4"/>
  <c r="BN102" i="4"/>
  <c r="BO102" i="4"/>
  <c r="BP102" i="4"/>
  <c r="BQ102" i="4"/>
  <c r="BR102" i="4"/>
  <c r="BS102" i="4"/>
  <c r="BT102" i="4"/>
  <c r="BU102" i="4"/>
  <c r="BV102" i="4"/>
  <c r="BW102" i="4"/>
  <c r="BX102" i="4"/>
  <c r="BY102" i="4"/>
  <c r="BZ102" i="4"/>
  <c r="CA102" i="4"/>
  <c r="CB102" i="4"/>
  <c r="CC102" i="4"/>
  <c r="CD102" i="4"/>
  <c r="CE102" i="4"/>
  <c r="CF102" i="4"/>
  <c r="CG102" i="4"/>
  <c r="CH102" i="4"/>
  <c r="CI102" i="4"/>
  <c r="CJ102" i="4"/>
  <c r="CK102" i="4"/>
  <c r="CL102" i="4"/>
  <c r="CM102" i="4"/>
  <c r="CN102" i="4"/>
  <c r="CO102" i="4"/>
  <c r="CP102" i="4"/>
  <c r="CQ102" i="4"/>
  <c r="CR102" i="4"/>
  <c r="CS102" i="4"/>
  <c r="CT102" i="4"/>
  <c r="CU102" i="4"/>
  <c r="CV102" i="4"/>
  <c r="CW102" i="4"/>
  <c r="CX102" i="4"/>
  <c r="CY102" i="4"/>
  <c r="CZ102" i="4"/>
  <c r="DA102" i="4"/>
  <c r="DB102" i="4"/>
  <c r="DC102" i="4"/>
  <c r="DD102" i="4"/>
  <c r="DE102" i="4"/>
  <c r="DF102" i="4"/>
  <c r="DG102" i="4"/>
  <c r="DH102" i="4"/>
  <c r="DI102" i="4"/>
  <c r="DJ102" i="4"/>
  <c r="DK102" i="4"/>
  <c r="DL102" i="4"/>
  <c r="DM102" i="4"/>
  <c r="DN102" i="4"/>
  <c r="DO102" i="4"/>
  <c r="DP102" i="4"/>
  <c r="DQ102" i="4"/>
  <c r="DR102" i="4"/>
  <c r="DS102" i="4"/>
  <c r="DT102" i="4"/>
  <c r="DU102" i="4"/>
  <c r="DV102" i="4"/>
  <c r="DW102" i="4"/>
  <c r="DX102" i="4"/>
  <c r="DY102" i="4"/>
  <c r="DZ102" i="4"/>
  <c r="EA102" i="4"/>
  <c r="EB102" i="4"/>
  <c r="EC102" i="4"/>
  <c r="ED102" i="4"/>
  <c r="EE102" i="4"/>
  <c r="EF102" i="4"/>
  <c r="EG102" i="4"/>
  <c r="EH102" i="4"/>
  <c r="EI102" i="4"/>
  <c r="EJ102" i="4"/>
  <c r="EK102" i="4"/>
  <c r="EL102" i="4"/>
  <c r="EM102" i="4"/>
  <c r="EN102" i="4"/>
  <c r="EO102" i="4"/>
  <c r="EP102" i="4"/>
  <c r="EQ102" i="4"/>
  <c r="ER102" i="4"/>
  <c r="ES102" i="4"/>
  <c r="ET102" i="4"/>
  <c r="EU102" i="4"/>
  <c r="EV102" i="4"/>
  <c r="EW102" i="4"/>
  <c r="EX102" i="4"/>
  <c r="EY102" i="4"/>
  <c r="EZ102" i="4"/>
  <c r="FA102" i="4"/>
  <c r="FB102" i="4"/>
  <c r="FC102" i="4"/>
  <c r="FD102" i="4"/>
  <c r="FE102" i="4"/>
  <c r="FF102" i="4"/>
  <c r="FG102" i="4"/>
  <c r="FH102" i="4"/>
  <c r="FI102" i="4"/>
  <c r="FJ102" i="4"/>
  <c r="FK102" i="4"/>
  <c r="FL102" i="4"/>
  <c r="FM102" i="4"/>
  <c r="FN102" i="4"/>
  <c r="FO102" i="4"/>
  <c r="FP102" i="4"/>
  <c r="FQ102" i="4"/>
  <c r="FR102" i="4"/>
  <c r="FS102" i="4"/>
  <c r="FT102" i="4"/>
  <c r="FU102" i="4"/>
  <c r="FV102" i="4"/>
  <c r="FW102" i="4"/>
  <c r="FX102" i="4"/>
  <c r="FY102" i="4"/>
  <c r="FZ102" i="4"/>
  <c r="GA102" i="4"/>
  <c r="GB102" i="4"/>
  <c r="GC102" i="4"/>
  <c r="GD102" i="4"/>
  <c r="GE102" i="4"/>
  <c r="GF102" i="4"/>
  <c r="GG102" i="4"/>
  <c r="GH102" i="4"/>
  <c r="GI102" i="4"/>
  <c r="GJ102" i="4"/>
  <c r="GK102" i="4"/>
  <c r="GL102" i="4"/>
  <c r="GM102" i="4"/>
  <c r="GN102" i="4"/>
  <c r="GO102" i="4"/>
  <c r="GP102" i="4"/>
  <c r="GQ102" i="4"/>
  <c r="GR102" i="4"/>
  <c r="GS102" i="4"/>
  <c r="GT102" i="4"/>
  <c r="GU102" i="4"/>
  <c r="GV102" i="4"/>
  <c r="GW102" i="4"/>
  <c r="GX102" i="4"/>
  <c r="GY102" i="4"/>
  <c r="GZ102" i="4"/>
  <c r="HA102" i="4"/>
  <c r="HB102" i="4"/>
  <c r="HC102" i="4"/>
  <c r="HD102" i="4"/>
  <c r="HE102" i="4"/>
  <c r="HF102" i="4"/>
  <c r="HG102" i="4"/>
  <c r="HH102" i="4"/>
  <c r="HI102" i="4"/>
  <c r="HJ102" i="4"/>
  <c r="HK102" i="4"/>
  <c r="HL102" i="4"/>
  <c r="HM102" i="4"/>
  <c r="HN102" i="4"/>
  <c r="HO102" i="4"/>
  <c r="HP102" i="4"/>
  <c r="HQ102" i="4"/>
  <c r="HR102" i="4"/>
  <c r="HS102" i="4"/>
  <c r="HT102" i="4"/>
  <c r="HU102" i="4"/>
  <c r="HV102" i="4"/>
  <c r="HW102" i="4"/>
  <c r="HX102" i="4"/>
  <c r="HY102" i="4"/>
  <c r="HZ102" i="4"/>
  <c r="IA102" i="4"/>
  <c r="IB102" i="4"/>
  <c r="IC102" i="4"/>
  <c r="ID102" i="4"/>
  <c r="IE102" i="4"/>
  <c r="IF102" i="4"/>
  <c r="IG102" i="4"/>
  <c r="IH102" i="4"/>
  <c r="II102" i="4"/>
  <c r="IJ102" i="4"/>
  <c r="IK102" i="4"/>
  <c r="IL102" i="4"/>
  <c r="IM102" i="4"/>
  <c r="IN102" i="4"/>
  <c r="IO102" i="4"/>
  <c r="IP102" i="4"/>
  <c r="IQ102" i="4"/>
  <c r="IR102" i="4"/>
  <c r="IS102" i="4"/>
  <c r="IT102" i="4"/>
  <c r="IU102" i="4"/>
  <c r="IV102" i="4"/>
  <c r="IW102" i="4"/>
  <c r="IX102" i="4"/>
  <c r="IY102" i="4"/>
  <c r="IZ102" i="4"/>
  <c r="JA102" i="4"/>
  <c r="JB102" i="4"/>
  <c r="JC102" i="4"/>
  <c r="JD102" i="4"/>
  <c r="JE102" i="4"/>
  <c r="JF102" i="4"/>
  <c r="JG102" i="4"/>
  <c r="JH102" i="4"/>
  <c r="JI102" i="4"/>
  <c r="JJ102" i="4"/>
  <c r="JK102" i="4"/>
  <c r="JL102" i="4"/>
  <c r="JM102" i="4"/>
  <c r="JN102" i="4"/>
  <c r="JO102" i="4"/>
  <c r="JP102" i="4"/>
  <c r="JQ102" i="4"/>
  <c r="JR102" i="4"/>
  <c r="JS102" i="4"/>
  <c r="JT102" i="4"/>
  <c r="JU102" i="4"/>
  <c r="JV102" i="4"/>
  <c r="JW102" i="4"/>
  <c r="JX102" i="4"/>
  <c r="JY102" i="4"/>
  <c r="JZ102" i="4"/>
  <c r="KA102" i="4"/>
  <c r="KB102" i="4"/>
  <c r="KC102" i="4"/>
  <c r="KD102" i="4"/>
  <c r="KE102" i="4"/>
  <c r="KF102" i="4"/>
  <c r="KG102" i="4"/>
  <c r="KH102" i="4"/>
  <c r="KI102" i="4"/>
  <c r="KJ102" i="4"/>
  <c r="KK102" i="4"/>
  <c r="KL102" i="4"/>
  <c r="KM102" i="4"/>
  <c r="KN102" i="4"/>
  <c r="KO102" i="4"/>
  <c r="KP102" i="4"/>
  <c r="KQ102" i="4"/>
  <c r="KR102" i="4"/>
  <c r="KS102" i="4"/>
  <c r="KT102" i="4"/>
  <c r="KU102" i="4"/>
  <c r="KV102" i="4"/>
  <c r="KW102" i="4"/>
  <c r="KX102" i="4"/>
  <c r="A103" i="4"/>
  <c r="B103" i="4"/>
  <c r="C103" i="4"/>
  <c r="D103" i="4"/>
  <c r="E103" i="4"/>
  <c r="F103" i="4" a="1"/>
  <c r="F103" i="4"/>
  <c r="G103" i="4" a="1"/>
  <c r="G103" i="4" s="1"/>
  <c r="H103" i="4" a="1"/>
  <c r="H103" i="4"/>
  <c r="I103" i="4" a="1"/>
  <c r="I103" i="4"/>
  <c r="J103" i="4" a="1"/>
  <c r="J103" i="4"/>
  <c r="K103" i="4" a="1"/>
  <c r="K103" i="4" s="1"/>
  <c r="L103" i="4" a="1"/>
  <c r="L103" i="4"/>
  <c r="M103" i="4" a="1"/>
  <c r="M103" i="4"/>
  <c r="N103" i="4" a="1"/>
  <c r="N103" i="4"/>
  <c r="O103" i="4" a="1"/>
  <c r="O103" i="4" s="1"/>
  <c r="P103" i="4" a="1"/>
  <c r="P103" i="4"/>
  <c r="Q103" i="4" a="1"/>
  <c r="Q103" i="4"/>
  <c r="R103" i="4" a="1"/>
  <c r="R103" i="4"/>
  <c r="S103" i="4" a="1"/>
  <c r="S103" i="4" s="1"/>
  <c r="T103" i="4" a="1"/>
  <c r="T103" i="4"/>
  <c r="U103" i="4" a="1"/>
  <c r="U103" i="4"/>
  <c r="V103" i="4" a="1"/>
  <c r="V103" i="4"/>
  <c r="W103" i="4" a="1"/>
  <c r="W103" i="4" s="1"/>
  <c r="X103" i="4" a="1"/>
  <c r="X103" i="4"/>
  <c r="Y103" i="4" a="1"/>
  <c r="Y103" i="4"/>
  <c r="Z103" i="4" a="1"/>
  <c r="Z103" i="4"/>
  <c r="AA103" i="4" a="1"/>
  <c r="AA103" i="4" s="1"/>
  <c r="AB103" i="4" a="1"/>
  <c r="AB103" i="4"/>
  <c r="AC103" i="4"/>
  <c r="AD103" i="4"/>
  <c r="AE103" i="4"/>
  <c r="AF103" i="4"/>
  <c r="AG103" i="4"/>
  <c r="AH103" i="4"/>
  <c r="AI103" i="4"/>
  <c r="AJ103" i="4"/>
  <c r="AK103" i="4"/>
  <c r="AL103" i="4"/>
  <c r="AM103" i="4"/>
  <c r="AN103" i="4"/>
  <c r="AO103" i="4"/>
  <c r="AP103" i="4"/>
  <c r="AQ103" i="4"/>
  <c r="AR103" i="4"/>
  <c r="AS103" i="4"/>
  <c r="AT103" i="4"/>
  <c r="AU103" i="4"/>
  <c r="AV103" i="4"/>
  <c r="AW103" i="4"/>
  <c r="AX103" i="4"/>
  <c r="AY103" i="4"/>
  <c r="AZ103" i="4"/>
  <c r="BA103" i="4"/>
  <c r="BB103" i="4"/>
  <c r="BC103" i="4"/>
  <c r="BD103" i="4"/>
  <c r="BE103" i="4"/>
  <c r="BF103" i="4"/>
  <c r="BG103" i="4"/>
  <c r="BH103" i="4"/>
  <c r="BI103" i="4"/>
  <c r="BJ103" i="4"/>
  <c r="BK103" i="4"/>
  <c r="BL103" i="4"/>
  <c r="BM103" i="4"/>
  <c r="BN103" i="4"/>
  <c r="BO103" i="4"/>
  <c r="BP103" i="4"/>
  <c r="BQ103" i="4"/>
  <c r="BR103" i="4"/>
  <c r="BS103" i="4"/>
  <c r="BT103" i="4"/>
  <c r="BU103" i="4"/>
  <c r="BV103" i="4"/>
  <c r="BW103" i="4"/>
  <c r="BX103" i="4"/>
  <c r="BY103" i="4"/>
  <c r="BZ103" i="4"/>
  <c r="CA103" i="4"/>
  <c r="CB103" i="4"/>
  <c r="CC103" i="4"/>
  <c r="CD103" i="4"/>
  <c r="CE103" i="4"/>
  <c r="CF103" i="4"/>
  <c r="CG103" i="4"/>
  <c r="CH103" i="4"/>
  <c r="CI103" i="4"/>
  <c r="CJ103" i="4"/>
  <c r="CK103" i="4"/>
  <c r="CL103" i="4"/>
  <c r="CM103" i="4"/>
  <c r="CN103" i="4"/>
  <c r="CO103" i="4"/>
  <c r="CP103" i="4"/>
  <c r="CQ103" i="4"/>
  <c r="CR103" i="4"/>
  <c r="CS103" i="4"/>
  <c r="CT103" i="4"/>
  <c r="CU103" i="4"/>
  <c r="CV103" i="4"/>
  <c r="CW103" i="4"/>
  <c r="CX103" i="4"/>
  <c r="CY103" i="4"/>
  <c r="CZ103" i="4"/>
  <c r="DA103" i="4"/>
  <c r="DB103" i="4"/>
  <c r="DC103" i="4"/>
  <c r="DD103" i="4"/>
  <c r="DE103" i="4"/>
  <c r="DF103" i="4"/>
  <c r="DG103" i="4"/>
  <c r="DH103" i="4"/>
  <c r="DI103" i="4"/>
  <c r="DJ103" i="4"/>
  <c r="DK103" i="4"/>
  <c r="DL103" i="4"/>
  <c r="DM103" i="4"/>
  <c r="DN103" i="4"/>
  <c r="DO103" i="4"/>
  <c r="DP103" i="4"/>
  <c r="DQ103" i="4"/>
  <c r="DR103" i="4"/>
  <c r="DS103" i="4"/>
  <c r="DT103" i="4"/>
  <c r="DU103" i="4"/>
  <c r="DV103" i="4"/>
  <c r="DW103" i="4"/>
  <c r="DX103" i="4"/>
  <c r="DY103" i="4"/>
  <c r="DZ103" i="4"/>
  <c r="EA103" i="4"/>
  <c r="EB103" i="4"/>
  <c r="EC103" i="4"/>
  <c r="ED103" i="4"/>
  <c r="EE103" i="4"/>
  <c r="EF103" i="4"/>
  <c r="EG103" i="4"/>
  <c r="EH103" i="4"/>
  <c r="EI103" i="4"/>
  <c r="EJ103" i="4"/>
  <c r="EK103" i="4"/>
  <c r="EL103" i="4"/>
  <c r="EM103" i="4"/>
  <c r="EN103" i="4"/>
  <c r="EO103" i="4"/>
  <c r="EP103" i="4"/>
  <c r="EQ103" i="4"/>
  <c r="ER103" i="4"/>
  <c r="ES103" i="4"/>
  <c r="ET103" i="4"/>
  <c r="EU103" i="4"/>
  <c r="EV103" i="4"/>
  <c r="EW103" i="4"/>
  <c r="EX103" i="4"/>
  <c r="EY103" i="4"/>
  <c r="EZ103" i="4"/>
  <c r="FA103" i="4"/>
  <c r="FB103" i="4"/>
  <c r="FC103" i="4"/>
  <c r="FD103" i="4"/>
  <c r="FE103" i="4"/>
  <c r="FF103" i="4"/>
  <c r="FG103" i="4"/>
  <c r="FH103" i="4"/>
  <c r="FI103" i="4"/>
  <c r="FJ103" i="4"/>
  <c r="FK103" i="4"/>
  <c r="FL103" i="4"/>
  <c r="FM103" i="4"/>
  <c r="FN103" i="4"/>
  <c r="FO103" i="4"/>
  <c r="FP103" i="4"/>
  <c r="FQ103" i="4"/>
  <c r="FR103" i="4"/>
  <c r="FS103" i="4"/>
  <c r="FT103" i="4"/>
  <c r="FU103" i="4"/>
  <c r="FV103" i="4"/>
  <c r="FW103" i="4"/>
  <c r="FX103" i="4"/>
  <c r="FY103" i="4"/>
  <c r="FZ103" i="4"/>
  <c r="GA103" i="4"/>
  <c r="GB103" i="4"/>
  <c r="GC103" i="4"/>
  <c r="GD103" i="4"/>
  <c r="GE103" i="4"/>
  <c r="GF103" i="4"/>
  <c r="GG103" i="4"/>
  <c r="GH103" i="4"/>
  <c r="GI103" i="4"/>
  <c r="GJ103" i="4"/>
  <c r="GK103" i="4"/>
  <c r="GL103" i="4"/>
  <c r="GM103" i="4"/>
  <c r="GN103" i="4"/>
  <c r="GO103" i="4"/>
  <c r="GP103" i="4"/>
  <c r="GQ103" i="4"/>
  <c r="GR103" i="4"/>
  <c r="GS103" i="4"/>
  <c r="GT103" i="4"/>
  <c r="GU103" i="4"/>
  <c r="GV103" i="4"/>
  <c r="GW103" i="4"/>
  <c r="GX103" i="4"/>
  <c r="GY103" i="4"/>
  <c r="GZ103" i="4"/>
  <c r="HA103" i="4"/>
  <c r="HB103" i="4"/>
  <c r="HC103" i="4"/>
  <c r="HD103" i="4"/>
  <c r="HE103" i="4"/>
  <c r="HF103" i="4"/>
  <c r="HG103" i="4"/>
  <c r="HH103" i="4"/>
  <c r="HI103" i="4"/>
  <c r="HJ103" i="4"/>
  <c r="HK103" i="4"/>
  <c r="HL103" i="4"/>
  <c r="HM103" i="4"/>
  <c r="HN103" i="4"/>
  <c r="HO103" i="4"/>
  <c r="HP103" i="4"/>
  <c r="HQ103" i="4"/>
  <c r="HR103" i="4"/>
  <c r="HS103" i="4"/>
  <c r="HT103" i="4"/>
  <c r="HU103" i="4"/>
  <c r="HV103" i="4"/>
  <c r="HW103" i="4"/>
  <c r="HX103" i="4"/>
  <c r="HY103" i="4"/>
  <c r="HZ103" i="4"/>
  <c r="IA103" i="4"/>
  <c r="IB103" i="4"/>
  <c r="IC103" i="4"/>
  <c r="ID103" i="4"/>
  <c r="IE103" i="4"/>
  <c r="IF103" i="4"/>
  <c r="IG103" i="4"/>
  <c r="IH103" i="4"/>
  <c r="II103" i="4"/>
  <c r="IJ103" i="4"/>
  <c r="IK103" i="4"/>
  <c r="IL103" i="4"/>
  <c r="IM103" i="4"/>
  <c r="IN103" i="4"/>
  <c r="IO103" i="4"/>
  <c r="IP103" i="4"/>
  <c r="IQ103" i="4"/>
  <c r="IR103" i="4"/>
  <c r="IS103" i="4"/>
  <c r="IT103" i="4"/>
  <c r="IU103" i="4"/>
  <c r="IV103" i="4"/>
  <c r="IW103" i="4"/>
  <c r="IX103" i="4"/>
  <c r="IY103" i="4"/>
  <c r="IZ103" i="4"/>
  <c r="JA103" i="4"/>
  <c r="JB103" i="4"/>
  <c r="JC103" i="4"/>
  <c r="JD103" i="4"/>
  <c r="JE103" i="4"/>
  <c r="JF103" i="4"/>
  <c r="JG103" i="4"/>
  <c r="JH103" i="4"/>
  <c r="JI103" i="4"/>
  <c r="JJ103" i="4"/>
  <c r="JK103" i="4"/>
  <c r="JL103" i="4"/>
  <c r="JM103" i="4"/>
  <c r="JN103" i="4"/>
  <c r="JO103" i="4"/>
  <c r="JP103" i="4"/>
  <c r="JQ103" i="4"/>
  <c r="JR103" i="4"/>
  <c r="JS103" i="4"/>
  <c r="JT103" i="4"/>
  <c r="JU103" i="4"/>
  <c r="JV103" i="4"/>
  <c r="JW103" i="4"/>
  <c r="JX103" i="4"/>
  <c r="JY103" i="4"/>
  <c r="JZ103" i="4"/>
  <c r="KA103" i="4"/>
  <c r="KB103" i="4"/>
  <c r="KC103" i="4"/>
  <c r="KD103" i="4"/>
  <c r="KE103" i="4"/>
  <c r="KF103" i="4"/>
  <c r="KG103" i="4"/>
  <c r="KH103" i="4"/>
  <c r="KI103" i="4"/>
  <c r="KJ103" i="4"/>
  <c r="KK103" i="4"/>
  <c r="KL103" i="4"/>
  <c r="KM103" i="4"/>
  <c r="KN103" i="4"/>
  <c r="KO103" i="4"/>
  <c r="KP103" i="4"/>
  <c r="KQ103" i="4"/>
  <c r="KR103" i="4"/>
  <c r="KS103" i="4"/>
  <c r="KT103" i="4"/>
  <c r="KU103" i="4"/>
  <c r="KV103" i="4"/>
  <c r="KW103" i="4"/>
  <c r="KX103" i="4"/>
  <c r="A104" i="4"/>
  <c r="B104" i="4"/>
  <c r="C104" i="4"/>
  <c r="D104" i="4"/>
  <c r="E104" i="4"/>
  <c r="F104" i="4" a="1"/>
  <c r="F104" i="4"/>
  <c r="G104" i="4" a="1"/>
  <c r="G104" i="4"/>
  <c r="H104" i="4" a="1"/>
  <c r="H104" i="4" s="1"/>
  <c r="I104" i="4" a="1"/>
  <c r="I104" i="4"/>
  <c r="J104" i="4" a="1"/>
  <c r="J104" i="4"/>
  <c r="K104" i="4" a="1"/>
  <c r="K104" i="4"/>
  <c r="L104" i="4" a="1"/>
  <c r="L104" i="4" s="1"/>
  <c r="M104" i="4" a="1"/>
  <c r="M104" i="4"/>
  <c r="N104" i="4" a="1"/>
  <c r="N104" i="4"/>
  <c r="O104" i="4" a="1"/>
  <c r="O104" i="4"/>
  <c r="P104" i="4" a="1"/>
  <c r="P104" i="4" s="1"/>
  <c r="Q104" i="4" a="1"/>
  <c r="Q104" i="4"/>
  <c r="R104" i="4" a="1"/>
  <c r="R104" i="4"/>
  <c r="S104" i="4" a="1"/>
  <c r="S104" i="4"/>
  <c r="T104" i="4" a="1"/>
  <c r="T104" i="4" s="1"/>
  <c r="U104" i="4" a="1"/>
  <c r="U104" i="4"/>
  <c r="V104" i="4" a="1"/>
  <c r="V104" i="4"/>
  <c r="W104" i="4" a="1"/>
  <c r="W104" i="4"/>
  <c r="X104" i="4" a="1"/>
  <c r="X104" i="4" s="1"/>
  <c r="Y104" i="4" a="1"/>
  <c r="Y104" i="4"/>
  <c r="Z104" i="4" a="1"/>
  <c r="Z104" i="4"/>
  <c r="AA104" i="4" a="1"/>
  <c r="AA104" i="4"/>
  <c r="AB104" i="4" a="1"/>
  <c r="AB104" i="4" s="1"/>
  <c r="AC104" i="4"/>
  <c r="AD104" i="4"/>
  <c r="AE104" i="4"/>
  <c r="AF104" i="4"/>
  <c r="AG104" i="4"/>
  <c r="AH104" i="4"/>
  <c r="AI104" i="4"/>
  <c r="AJ104" i="4"/>
  <c r="AK104" i="4"/>
  <c r="AL104" i="4"/>
  <c r="AM104" i="4"/>
  <c r="AN104" i="4"/>
  <c r="AO104" i="4"/>
  <c r="AP104" i="4"/>
  <c r="AQ104" i="4"/>
  <c r="AR104" i="4"/>
  <c r="AS104" i="4"/>
  <c r="AT104" i="4"/>
  <c r="AU104" i="4"/>
  <c r="AV104" i="4"/>
  <c r="AW104" i="4"/>
  <c r="AX104" i="4"/>
  <c r="AY104" i="4"/>
  <c r="AZ104" i="4"/>
  <c r="BA104" i="4"/>
  <c r="BB104" i="4"/>
  <c r="BC104" i="4"/>
  <c r="BD104" i="4"/>
  <c r="BE104" i="4"/>
  <c r="BF104" i="4"/>
  <c r="BG104" i="4"/>
  <c r="BH104" i="4"/>
  <c r="BI104" i="4"/>
  <c r="BJ104" i="4"/>
  <c r="BK104" i="4"/>
  <c r="BL104" i="4"/>
  <c r="BM104" i="4"/>
  <c r="BN104" i="4"/>
  <c r="BO104" i="4"/>
  <c r="BP104" i="4"/>
  <c r="BQ104" i="4"/>
  <c r="BR104" i="4"/>
  <c r="BS104" i="4"/>
  <c r="BT104" i="4"/>
  <c r="BU104" i="4"/>
  <c r="BV104" i="4"/>
  <c r="BW104" i="4"/>
  <c r="BX104" i="4"/>
  <c r="BY104" i="4"/>
  <c r="BZ104" i="4"/>
  <c r="CA104" i="4"/>
  <c r="CB104" i="4"/>
  <c r="CC104" i="4"/>
  <c r="CD104" i="4"/>
  <c r="CE104" i="4"/>
  <c r="CF104" i="4"/>
  <c r="CG104" i="4"/>
  <c r="CH104" i="4"/>
  <c r="CI104" i="4"/>
  <c r="CJ104" i="4"/>
  <c r="CK104" i="4"/>
  <c r="CL104" i="4"/>
  <c r="CM104" i="4"/>
  <c r="CN104" i="4"/>
  <c r="CO104" i="4"/>
  <c r="CP104" i="4"/>
  <c r="CQ104" i="4"/>
  <c r="CR104" i="4"/>
  <c r="CS104" i="4"/>
  <c r="CT104" i="4"/>
  <c r="CU104" i="4"/>
  <c r="CV104" i="4"/>
  <c r="CW104" i="4"/>
  <c r="CX104" i="4"/>
  <c r="CY104" i="4"/>
  <c r="CZ104" i="4"/>
  <c r="DA104" i="4"/>
  <c r="DB104" i="4"/>
  <c r="DC104" i="4"/>
  <c r="DD104" i="4"/>
  <c r="DE104" i="4"/>
  <c r="DF104" i="4"/>
  <c r="DG104" i="4"/>
  <c r="DH104" i="4"/>
  <c r="DI104" i="4"/>
  <c r="DJ104" i="4"/>
  <c r="DK104" i="4"/>
  <c r="DL104" i="4"/>
  <c r="DM104" i="4"/>
  <c r="DN104" i="4"/>
  <c r="DO104" i="4"/>
  <c r="DP104" i="4"/>
  <c r="DQ104" i="4"/>
  <c r="DR104" i="4"/>
  <c r="DS104" i="4"/>
  <c r="DT104" i="4"/>
  <c r="DU104" i="4"/>
  <c r="DV104" i="4"/>
  <c r="DW104" i="4"/>
  <c r="DX104" i="4"/>
  <c r="DY104" i="4"/>
  <c r="DZ104" i="4"/>
  <c r="EA104" i="4"/>
  <c r="EB104" i="4"/>
  <c r="EC104" i="4"/>
  <c r="ED104" i="4"/>
  <c r="EE104" i="4"/>
  <c r="EF104" i="4"/>
  <c r="EG104" i="4"/>
  <c r="EH104" i="4"/>
  <c r="EI104" i="4"/>
  <c r="EJ104" i="4"/>
  <c r="EK104" i="4"/>
  <c r="EL104" i="4"/>
  <c r="EM104" i="4"/>
  <c r="EN104" i="4"/>
  <c r="EO104" i="4"/>
  <c r="EP104" i="4"/>
  <c r="EQ104" i="4"/>
  <c r="ER104" i="4"/>
  <c r="ES104" i="4"/>
  <c r="ET104" i="4"/>
  <c r="EU104" i="4"/>
  <c r="EV104" i="4"/>
  <c r="EW104" i="4"/>
  <c r="EX104" i="4"/>
  <c r="EY104" i="4"/>
  <c r="EZ104" i="4"/>
  <c r="FA104" i="4"/>
  <c r="FB104" i="4"/>
  <c r="FC104" i="4"/>
  <c r="FD104" i="4"/>
  <c r="FE104" i="4"/>
  <c r="FF104" i="4"/>
  <c r="FG104" i="4"/>
  <c r="FH104" i="4"/>
  <c r="FI104" i="4"/>
  <c r="FJ104" i="4"/>
  <c r="FK104" i="4"/>
  <c r="FL104" i="4"/>
  <c r="FM104" i="4"/>
  <c r="FN104" i="4"/>
  <c r="FO104" i="4"/>
  <c r="FP104" i="4"/>
  <c r="FQ104" i="4"/>
  <c r="FR104" i="4"/>
  <c r="FS104" i="4"/>
  <c r="FT104" i="4"/>
  <c r="FU104" i="4"/>
  <c r="FV104" i="4"/>
  <c r="FW104" i="4"/>
  <c r="FX104" i="4"/>
  <c r="FY104" i="4"/>
  <c r="FZ104" i="4"/>
  <c r="GA104" i="4"/>
  <c r="GB104" i="4"/>
  <c r="GC104" i="4"/>
  <c r="GD104" i="4"/>
  <c r="GE104" i="4"/>
  <c r="GF104" i="4"/>
  <c r="GG104" i="4"/>
  <c r="GH104" i="4"/>
  <c r="GI104" i="4"/>
  <c r="GJ104" i="4"/>
  <c r="GK104" i="4"/>
  <c r="GL104" i="4"/>
  <c r="GM104" i="4"/>
  <c r="GN104" i="4"/>
  <c r="GO104" i="4"/>
  <c r="GP104" i="4"/>
  <c r="GQ104" i="4"/>
  <c r="GR104" i="4"/>
  <c r="GS104" i="4"/>
  <c r="GT104" i="4"/>
  <c r="GU104" i="4"/>
  <c r="GV104" i="4"/>
  <c r="GW104" i="4"/>
  <c r="GX104" i="4"/>
  <c r="GY104" i="4"/>
  <c r="GZ104" i="4"/>
  <c r="HA104" i="4"/>
  <c r="HB104" i="4"/>
  <c r="HC104" i="4"/>
  <c r="HD104" i="4"/>
  <c r="HE104" i="4"/>
  <c r="HF104" i="4"/>
  <c r="HG104" i="4"/>
  <c r="HH104" i="4"/>
  <c r="HI104" i="4"/>
  <c r="HJ104" i="4"/>
  <c r="HK104" i="4"/>
  <c r="HL104" i="4"/>
  <c r="HM104" i="4"/>
  <c r="HN104" i="4"/>
  <c r="HO104" i="4"/>
  <c r="HP104" i="4"/>
  <c r="HQ104" i="4"/>
  <c r="HR104" i="4"/>
  <c r="HS104" i="4"/>
  <c r="HT104" i="4"/>
  <c r="HU104" i="4"/>
  <c r="HV104" i="4"/>
  <c r="HW104" i="4"/>
  <c r="HX104" i="4"/>
  <c r="HY104" i="4"/>
  <c r="HZ104" i="4"/>
  <c r="IA104" i="4"/>
  <c r="IB104" i="4"/>
  <c r="IC104" i="4"/>
  <c r="ID104" i="4"/>
  <c r="IE104" i="4"/>
  <c r="IF104" i="4"/>
  <c r="IG104" i="4"/>
  <c r="IH104" i="4"/>
  <c r="II104" i="4"/>
  <c r="IJ104" i="4"/>
  <c r="IK104" i="4"/>
  <c r="IL104" i="4"/>
  <c r="IM104" i="4"/>
  <c r="IN104" i="4"/>
  <c r="IO104" i="4"/>
  <c r="IP104" i="4"/>
  <c r="IQ104" i="4"/>
  <c r="IR104" i="4"/>
  <c r="IS104" i="4"/>
  <c r="IT104" i="4"/>
  <c r="IU104" i="4"/>
  <c r="IV104" i="4"/>
  <c r="IW104" i="4"/>
  <c r="IX104" i="4"/>
  <c r="IY104" i="4"/>
  <c r="IZ104" i="4"/>
  <c r="JA104" i="4"/>
  <c r="JB104" i="4"/>
  <c r="JC104" i="4"/>
  <c r="JD104" i="4"/>
  <c r="JE104" i="4"/>
  <c r="JF104" i="4"/>
  <c r="JG104" i="4"/>
  <c r="JH104" i="4"/>
  <c r="JI104" i="4"/>
  <c r="JJ104" i="4"/>
  <c r="JK104" i="4"/>
  <c r="JL104" i="4"/>
  <c r="JM104" i="4"/>
  <c r="JN104" i="4"/>
  <c r="JO104" i="4"/>
  <c r="JP104" i="4"/>
  <c r="JQ104" i="4"/>
  <c r="JR104" i="4"/>
  <c r="JS104" i="4"/>
  <c r="JT104" i="4"/>
  <c r="JU104" i="4"/>
  <c r="JV104" i="4"/>
  <c r="JW104" i="4"/>
  <c r="JX104" i="4"/>
  <c r="JY104" i="4"/>
  <c r="JZ104" i="4"/>
  <c r="KA104" i="4"/>
  <c r="KB104" i="4"/>
  <c r="KC104" i="4"/>
  <c r="KD104" i="4"/>
  <c r="KE104" i="4"/>
  <c r="KF104" i="4"/>
  <c r="KG104" i="4"/>
  <c r="KH104" i="4"/>
  <c r="KI104" i="4"/>
  <c r="KJ104" i="4"/>
  <c r="KK104" i="4"/>
  <c r="KL104" i="4"/>
  <c r="KM104" i="4"/>
  <c r="KN104" i="4"/>
  <c r="KO104" i="4"/>
  <c r="KP104" i="4"/>
  <c r="KQ104" i="4"/>
  <c r="KR104" i="4"/>
  <c r="KS104" i="4"/>
  <c r="KT104" i="4"/>
  <c r="KU104" i="4"/>
  <c r="KV104" i="4"/>
  <c r="KW104" i="4"/>
  <c r="KX104" i="4"/>
  <c r="A105" i="4"/>
  <c r="B105" i="4"/>
  <c r="C105" i="4"/>
  <c r="D105" i="4"/>
  <c r="E105" i="4"/>
  <c r="F105" i="4" a="1"/>
  <c r="F105" i="4" s="1"/>
  <c r="G105" i="4" a="1"/>
  <c r="G105" i="4"/>
  <c r="H105" i="4" a="1"/>
  <c r="H105" i="4"/>
  <c r="I105" i="4" a="1"/>
  <c r="I105" i="4"/>
  <c r="J105" i="4" a="1"/>
  <c r="J105" i="4" s="1"/>
  <c r="K105" i="4" a="1"/>
  <c r="K105" i="4"/>
  <c r="L105" i="4" a="1"/>
  <c r="L105" i="4"/>
  <c r="M105" i="4" a="1"/>
  <c r="M105" i="4"/>
  <c r="N105" i="4" a="1"/>
  <c r="N105" i="4" s="1"/>
  <c r="O105" i="4" a="1"/>
  <c r="O105" i="4"/>
  <c r="P105" i="4" a="1"/>
  <c r="P105" i="4"/>
  <c r="Q105" i="4" a="1"/>
  <c r="Q105" i="4"/>
  <c r="R105" i="4" a="1"/>
  <c r="R105" i="4" s="1"/>
  <c r="S105" i="4" a="1"/>
  <c r="S105" i="4"/>
  <c r="T105" i="4" a="1"/>
  <c r="T105" i="4"/>
  <c r="U105" i="4" a="1"/>
  <c r="U105" i="4"/>
  <c r="V105" i="4" a="1"/>
  <c r="V105" i="4" s="1"/>
  <c r="W105" i="4" a="1"/>
  <c r="W105" i="4"/>
  <c r="X105" i="4" a="1"/>
  <c r="X105" i="4"/>
  <c r="Y105" i="4" a="1"/>
  <c r="Y105" i="4"/>
  <c r="Z105" i="4" a="1"/>
  <c r="Z105" i="4" s="1"/>
  <c r="AA105" i="4" a="1"/>
  <c r="AA105" i="4"/>
  <c r="AB105" i="4" a="1"/>
  <c r="AB105" i="4"/>
  <c r="AC105" i="4"/>
  <c r="AD105" i="4"/>
  <c r="AE105" i="4"/>
  <c r="AF105" i="4"/>
  <c r="AG105" i="4"/>
  <c r="AH105" i="4"/>
  <c r="AI105" i="4"/>
  <c r="AJ105" i="4"/>
  <c r="AK105" i="4"/>
  <c r="AL105" i="4"/>
  <c r="AM105" i="4"/>
  <c r="AN105" i="4"/>
  <c r="AO105" i="4"/>
  <c r="AP105" i="4"/>
  <c r="AQ105" i="4"/>
  <c r="AR105" i="4"/>
  <c r="AS105" i="4"/>
  <c r="AT105" i="4"/>
  <c r="AU105" i="4"/>
  <c r="AV105" i="4"/>
  <c r="AW105" i="4"/>
  <c r="AX105" i="4"/>
  <c r="AY105" i="4"/>
  <c r="AZ105" i="4"/>
  <c r="BA105" i="4"/>
  <c r="BB105" i="4"/>
  <c r="BC105" i="4"/>
  <c r="BD105" i="4"/>
  <c r="BE105" i="4"/>
  <c r="BF105" i="4"/>
  <c r="BG105" i="4"/>
  <c r="BH105" i="4"/>
  <c r="BI105" i="4"/>
  <c r="BJ105" i="4"/>
  <c r="BK105" i="4"/>
  <c r="BL105" i="4"/>
  <c r="BM105" i="4"/>
  <c r="BN105" i="4"/>
  <c r="BO105" i="4"/>
  <c r="BP105" i="4"/>
  <c r="BQ105" i="4"/>
  <c r="BR105" i="4"/>
  <c r="BS105" i="4"/>
  <c r="BT105" i="4"/>
  <c r="BU105" i="4"/>
  <c r="BV105" i="4"/>
  <c r="BW105" i="4"/>
  <c r="BX105" i="4"/>
  <c r="BY105" i="4"/>
  <c r="BZ105" i="4"/>
  <c r="CA105" i="4"/>
  <c r="CB105" i="4"/>
  <c r="CC105" i="4"/>
  <c r="CD105" i="4"/>
  <c r="CE105" i="4"/>
  <c r="CF105" i="4"/>
  <c r="CG105" i="4"/>
  <c r="CH105" i="4"/>
  <c r="CI105" i="4"/>
  <c r="CJ105" i="4"/>
  <c r="CK105" i="4"/>
  <c r="CL105" i="4"/>
  <c r="CM105" i="4"/>
  <c r="CN105" i="4"/>
  <c r="CO105" i="4"/>
  <c r="CP105" i="4"/>
  <c r="CQ105" i="4"/>
  <c r="CR105" i="4"/>
  <c r="CS105" i="4"/>
  <c r="CT105" i="4"/>
  <c r="CU105" i="4"/>
  <c r="CV105" i="4"/>
  <c r="CW105" i="4"/>
  <c r="CX105" i="4"/>
  <c r="CY105" i="4"/>
  <c r="CZ105" i="4"/>
  <c r="DA105" i="4"/>
  <c r="DB105" i="4"/>
  <c r="DC105" i="4"/>
  <c r="DD105" i="4"/>
  <c r="DE105" i="4"/>
  <c r="DF105" i="4"/>
  <c r="DG105" i="4"/>
  <c r="DH105" i="4"/>
  <c r="DI105" i="4"/>
  <c r="DJ105" i="4"/>
  <c r="DK105" i="4"/>
  <c r="DL105" i="4"/>
  <c r="DM105" i="4"/>
  <c r="DN105" i="4"/>
  <c r="DO105" i="4"/>
  <c r="DP105" i="4"/>
  <c r="DQ105" i="4"/>
  <c r="DR105" i="4"/>
  <c r="DS105" i="4"/>
  <c r="DT105" i="4"/>
  <c r="DU105" i="4"/>
  <c r="DV105" i="4"/>
  <c r="DW105" i="4"/>
  <c r="DX105" i="4"/>
  <c r="DY105" i="4"/>
  <c r="DZ105" i="4"/>
  <c r="EA105" i="4"/>
  <c r="EB105" i="4"/>
  <c r="EC105" i="4"/>
  <c r="ED105" i="4"/>
  <c r="EE105" i="4"/>
  <c r="EF105" i="4"/>
  <c r="EG105" i="4"/>
  <c r="EH105" i="4"/>
  <c r="EI105" i="4"/>
  <c r="EJ105" i="4"/>
  <c r="EK105" i="4"/>
  <c r="EL105" i="4"/>
  <c r="EM105" i="4"/>
  <c r="EN105" i="4"/>
  <c r="EO105" i="4"/>
  <c r="EP105" i="4"/>
  <c r="EQ105" i="4"/>
  <c r="ER105" i="4"/>
  <c r="ES105" i="4"/>
  <c r="ET105" i="4"/>
  <c r="EU105" i="4"/>
  <c r="EV105" i="4"/>
  <c r="EW105" i="4"/>
  <c r="EX105" i="4"/>
  <c r="EY105" i="4"/>
  <c r="EZ105" i="4"/>
  <c r="FA105" i="4"/>
  <c r="FB105" i="4"/>
  <c r="FC105" i="4"/>
  <c r="FD105" i="4"/>
  <c r="FE105" i="4"/>
  <c r="FF105" i="4"/>
  <c r="FG105" i="4"/>
  <c r="FH105" i="4"/>
  <c r="FI105" i="4"/>
  <c r="FJ105" i="4"/>
  <c r="FK105" i="4"/>
  <c r="FL105" i="4"/>
  <c r="FM105" i="4"/>
  <c r="FN105" i="4"/>
  <c r="FO105" i="4"/>
  <c r="FP105" i="4"/>
  <c r="FQ105" i="4"/>
  <c r="FR105" i="4"/>
  <c r="FS105" i="4"/>
  <c r="FT105" i="4"/>
  <c r="FU105" i="4"/>
  <c r="FV105" i="4"/>
  <c r="FW105" i="4"/>
  <c r="FX105" i="4"/>
  <c r="FY105" i="4"/>
  <c r="FZ105" i="4"/>
  <c r="GA105" i="4"/>
  <c r="GB105" i="4"/>
  <c r="GC105" i="4"/>
  <c r="GD105" i="4"/>
  <c r="GE105" i="4"/>
  <c r="GF105" i="4"/>
  <c r="GG105" i="4"/>
  <c r="GH105" i="4"/>
  <c r="GI105" i="4"/>
  <c r="GJ105" i="4"/>
  <c r="GK105" i="4"/>
  <c r="GL105" i="4"/>
  <c r="GM105" i="4"/>
  <c r="GN105" i="4"/>
  <c r="GO105" i="4"/>
  <c r="GP105" i="4"/>
  <c r="GQ105" i="4"/>
  <c r="GR105" i="4"/>
  <c r="GS105" i="4"/>
  <c r="GT105" i="4"/>
  <c r="GU105" i="4"/>
  <c r="GV105" i="4"/>
  <c r="GW105" i="4"/>
  <c r="GX105" i="4"/>
  <c r="GY105" i="4"/>
  <c r="GZ105" i="4"/>
  <c r="HA105" i="4"/>
  <c r="HB105" i="4"/>
  <c r="HC105" i="4"/>
  <c r="HD105" i="4"/>
  <c r="HE105" i="4"/>
  <c r="HF105" i="4"/>
  <c r="HG105" i="4"/>
  <c r="HH105" i="4"/>
  <c r="HI105" i="4"/>
  <c r="HJ105" i="4"/>
  <c r="HK105" i="4"/>
  <c r="HL105" i="4"/>
  <c r="HM105" i="4"/>
  <c r="HN105" i="4"/>
  <c r="HO105" i="4"/>
  <c r="HP105" i="4"/>
  <c r="HQ105" i="4"/>
  <c r="HR105" i="4"/>
  <c r="HS105" i="4"/>
  <c r="HT105" i="4"/>
  <c r="HU105" i="4"/>
  <c r="HV105" i="4"/>
  <c r="HW105" i="4"/>
  <c r="HX105" i="4"/>
  <c r="HY105" i="4"/>
  <c r="HZ105" i="4"/>
  <c r="IA105" i="4"/>
  <c r="IB105" i="4"/>
  <c r="IC105" i="4"/>
  <c r="ID105" i="4"/>
  <c r="IE105" i="4"/>
  <c r="IF105" i="4"/>
  <c r="IG105" i="4"/>
  <c r="IH105" i="4"/>
  <c r="II105" i="4"/>
  <c r="IJ105" i="4"/>
  <c r="IK105" i="4"/>
  <c r="IL105" i="4"/>
  <c r="IM105" i="4"/>
  <c r="IN105" i="4"/>
  <c r="IO105" i="4"/>
  <c r="IP105" i="4"/>
  <c r="IQ105" i="4"/>
  <c r="IR105" i="4"/>
  <c r="IS105" i="4"/>
  <c r="IT105" i="4"/>
  <c r="IU105" i="4"/>
  <c r="IV105" i="4"/>
  <c r="IW105" i="4"/>
  <c r="IX105" i="4"/>
  <c r="IY105" i="4"/>
  <c r="IZ105" i="4"/>
  <c r="JA105" i="4"/>
  <c r="JB105" i="4"/>
  <c r="JC105" i="4"/>
  <c r="JD105" i="4"/>
  <c r="JE105" i="4"/>
  <c r="JF105" i="4"/>
  <c r="JG105" i="4"/>
  <c r="JH105" i="4"/>
  <c r="JI105" i="4"/>
  <c r="JJ105" i="4"/>
  <c r="JK105" i="4"/>
  <c r="JL105" i="4"/>
  <c r="JM105" i="4"/>
  <c r="JN105" i="4"/>
  <c r="JO105" i="4"/>
  <c r="JP105" i="4"/>
  <c r="JQ105" i="4"/>
  <c r="JR105" i="4"/>
  <c r="JS105" i="4"/>
  <c r="JT105" i="4"/>
  <c r="JU105" i="4"/>
  <c r="JV105" i="4"/>
  <c r="JW105" i="4"/>
  <c r="JX105" i="4"/>
  <c r="JY105" i="4"/>
  <c r="JZ105" i="4"/>
  <c r="KA105" i="4"/>
  <c r="KB105" i="4"/>
  <c r="KC105" i="4"/>
  <c r="KD105" i="4"/>
  <c r="KE105" i="4"/>
  <c r="KF105" i="4"/>
  <c r="KG105" i="4"/>
  <c r="KH105" i="4"/>
  <c r="KI105" i="4"/>
  <c r="KJ105" i="4"/>
  <c r="KK105" i="4"/>
  <c r="KL105" i="4"/>
  <c r="KM105" i="4"/>
  <c r="KN105" i="4"/>
  <c r="KO105" i="4"/>
  <c r="KP105" i="4"/>
  <c r="KQ105" i="4"/>
  <c r="KR105" i="4"/>
  <c r="KS105" i="4"/>
  <c r="KT105" i="4"/>
  <c r="KU105" i="4"/>
  <c r="KV105" i="4"/>
  <c r="KW105" i="4"/>
  <c r="KX105" i="4"/>
  <c r="EZ2" i="4"/>
  <c r="EY2" i="4"/>
  <c r="EX2" i="4"/>
  <c r="EW2" i="4"/>
  <c r="EV2" i="4"/>
  <c r="EU2" i="4"/>
  <c r="ET2" i="4"/>
  <c r="ES2" i="4"/>
  <c r="ER2" i="4"/>
  <c r="EQ2" i="4"/>
  <c r="EP2" i="4"/>
  <c r="EO2" i="4"/>
  <c r="EN2" i="4"/>
  <c r="EM2" i="4"/>
  <c r="EL2" i="4"/>
  <c r="EK2" i="4"/>
  <c r="EJ2" i="4"/>
  <c r="EI2" i="4"/>
  <c r="EH2" i="4"/>
  <c r="EG2" i="4"/>
  <c r="EF2" i="4"/>
  <c r="EE2" i="4"/>
  <c r="ED2" i="4"/>
  <c r="EC2" i="4"/>
  <c r="EB2" i="4"/>
  <c r="EA2" i="4"/>
  <c r="D44" i="5"/>
  <c r="D82" i="5"/>
  <c r="D12" i="5"/>
  <c r="D71" i="5"/>
  <c r="D80" i="5"/>
  <c r="D65" i="5"/>
  <c r="D15" i="5"/>
  <c r="D17" i="5"/>
  <c r="D58" i="5"/>
  <c r="D28" i="5"/>
  <c r="D31" i="5"/>
  <c r="D64" i="5"/>
  <c r="D70" i="5"/>
  <c r="D61" i="5"/>
  <c r="D76" i="5"/>
  <c r="D22" i="5"/>
  <c r="D87" i="5"/>
  <c r="D77" i="5"/>
  <c r="D62" i="5"/>
  <c r="D29" i="5"/>
  <c r="D38" i="5"/>
  <c r="E97" i="5" s="1"/>
  <c r="D42" i="5"/>
  <c r="D27" i="5"/>
  <c r="D7" i="5"/>
  <c r="D39" i="5"/>
  <c r="D85" i="5"/>
  <c r="D59" i="5"/>
  <c r="D46" i="5"/>
  <c r="D21" i="5"/>
  <c r="D11" i="5"/>
  <c r="D18" i="5"/>
  <c r="D74" i="5"/>
  <c r="D79" i="5"/>
  <c r="D53" i="5"/>
  <c r="D34" i="5"/>
  <c r="D88" i="5"/>
  <c r="D68" i="5"/>
  <c r="D8" i="5"/>
  <c r="E98" i="5" s="1"/>
  <c r="C95" i="5"/>
  <c r="C98" i="5"/>
  <c r="C97" i="5"/>
  <c r="C96" i="5"/>
  <c r="BE89" i="3" l="1"/>
  <c r="BE14" i="3"/>
  <c r="BE46" i="3"/>
  <c r="BE40" i="3"/>
  <c r="BE92" i="3"/>
  <c r="BE73" i="3"/>
  <c r="BE82" i="3"/>
  <c r="BE78" i="3"/>
  <c r="BE61" i="3"/>
  <c r="AC92" i="5"/>
  <c r="AC91" i="5"/>
  <c r="AH92" i="5"/>
  <c r="AH91" i="5"/>
  <c r="AX92" i="5"/>
  <c r="AX91" i="5"/>
  <c r="W92" i="5"/>
  <c r="W91" i="5"/>
  <c r="Y92" i="5"/>
  <c r="Y91" i="5"/>
  <c r="Z92" i="5"/>
  <c r="Z91" i="5"/>
  <c r="AV92" i="5"/>
  <c r="AV91" i="5"/>
  <c r="AB92" i="5"/>
  <c r="AB91" i="5"/>
  <c r="BG73" i="5"/>
  <c r="BE92" i="5"/>
  <c r="BE91" i="5"/>
  <c r="BS91" i="5"/>
  <c r="BK91" i="5"/>
  <c r="BC91" i="5"/>
  <c r="AU91" i="5"/>
  <c r="AM91" i="5"/>
  <c r="AE91" i="5"/>
  <c r="O91" i="5"/>
  <c r="BB91" i="5"/>
  <c r="AT91" i="5"/>
  <c r="AL91" i="5"/>
  <c r="E95" i="5"/>
  <c r="BQ91" i="5"/>
  <c r="BI91" i="5"/>
  <c r="BA91" i="5"/>
  <c r="AZ91" i="5"/>
  <c r="E96" i="5"/>
  <c r="BO91" i="5"/>
  <c r="BN91" i="5"/>
  <c r="BF91" i="5"/>
  <c r="AP91" i="5"/>
  <c r="R91" i="5"/>
  <c r="J91" i="5"/>
  <c r="BM91" i="5"/>
  <c r="AW91" i="5"/>
  <c r="AO91" i="5"/>
  <c r="AG91" i="5"/>
  <c r="Q91" i="5"/>
  <c r="I91" i="5"/>
  <c r="H91" i="5"/>
  <c r="BL91" i="5"/>
  <c r="BD91" i="5"/>
  <c r="AN91" i="5"/>
  <c r="AF91" i="5"/>
  <c r="X91" i="5"/>
  <c r="P91" i="5"/>
  <c r="E73" i="5"/>
  <c r="E10" i="5"/>
  <c r="E35" i="5"/>
  <c r="E58" i="5"/>
  <c r="E41" i="5"/>
  <c r="E4" i="5"/>
  <c r="E33" i="5"/>
  <c r="E3" i="5"/>
  <c r="E23" i="5"/>
  <c r="E40" i="5"/>
  <c r="E16" i="5"/>
  <c r="E38" i="5"/>
  <c r="E14" i="5"/>
  <c r="E37" i="5"/>
  <c r="E50" i="5"/>
  <c r="E13" i="5"/>
  <c r="E20" i="5"/>
  <c r="E17" i="5"/>
  <c r="E52" i="5"/>
  <c r="E19" i="5"/>
  <c r="E49" i="5"/>
  <c r="E51" i="5"/>
  <c r="E15" i="5"/>
  <c r="E45" i="5"/>
  <c r="E9" i="5"/>
  <c r="E27" i="5"/>
  <c r="E7" i="5"/>
  <c r="E76" i="5"/>
  <c r="E88" i="5"/>
  <c r="E87" i="5"/>
  <c r="BE25" i="3"/>
  <c r="BE7" i="3"/>
  <c r="BE85" i="3"/>
  <c r="BE79" i="3"/>
  <c r="BE71" i="3"/>
  <c r="BE103" i="3"/>
  <c r="BE26" i="3"/>
  <c r="BE57" i="3"/>
  <c r="BE70" i="3"/>
  <c r="BE53" i="3"/>
  <c r="BE36" i="3"/>
  <c r="BE33" i="3"/>
  <c r="BE29" i="3"/>
  <c r="BE28" i="3"/>
  <c r="BE22" i="3"/>
  <c r="BE97" i="3"/>
  <c r="BE102" i="3"/>
  <c r="BE87" i="3"/>
  <c r="BE64" i="3"/>
  <c r="BE51" i="3"/>
  <c r="BE45" i="3"/>
  <c r="BE6" i="3"/>
  <c r="BE81" i="3"/>
  <c r="BE88" i="3"/>
  <c r="BE66" i="3"/>
  <c r="BE91" i="3"/>
  <c r="BE75" i="3"/>
  <c r="BE67" i="3"/>
  <c r="BE65" i="3"/>
  <c r="BE69" i="3"/>
  <c r="BE56" i="3"/>
  <c r="BE99" i="3"/>
  <c r="BE93" i="3"/>
  <c r="BE77" i="3"/>
  <c r="BE74" i="3"/>
  <c r="BE63" i="3"/>
  <c r="BE60" i="3"/>
  <c r="BE55" i="3"/>
  <c r="BE49" i="3"/>
  <c r="BE19" i="3"/>
  <c r="BE5" i="3"/>
  <c r="BE104" i="3"/>
  <c r="BE101" i="3"/>
  <c r="BE98" i="3"/>
  <c r="BE95" i="3"/>
  <c r="BE72" i="3"/>
  <c r="BE68" i="3"/>
  <c r="BE38" i="3"/>
  <c r="BE13" i="3"/>
  <c r="BE96" i="3"/>
  <c r="BE83" i="3"/>
  <c r="BE43" i="3"/>
  <c r="BE34" i="3"/>
  <c r="BE18" i="3"/>
  <c r="BE12" i="3"/>
  <c r="BE8" i="3"/>
  <c r="BE24" i="3"/>
  <c r="BE16" i="3"/>
  <c r="BE11" i="3"/>
  <c r="BE9" i="3"/>
  <c r="BE47" i="3"/>
  <c r="BE10" i="3"/>
  <c r="BE48" i="3"/>
  <c r="BE59" i="3"/>
  <c r="BE52" i="3"/>
  <c r="BE100" i="3"/>
  <c r="BE84" i="3"/>
  <c r="BE76" i="3"/>
  <c r="BE50" i="3"/>
  <c r="BE42" i="3"/>
  <c r="BE62" i="3"/>
  <c r="BE58" i="3"/>
  <c r="BE32" i="3"/>
  <c r="BE39" i="3"/>
  <c r="BE21" i="3"/>
  <c r="BE35" i="3"/>
  <c r="BE31" i="3"/>
  <c r="BE23" i="3"/>
  <c r="BE20" i="3"/>
  <c r="BE37" i="3"/>
  <c r="BE27" i="3"/>
  <c r="BE15" i="3"/>
  <c r="BE4" i="3"/>
  <c r="D96" i="5"/>
  <c r="D97" i="5"/>
  <c r="D98" i="5"/>
  <c r="D95" i="5"/>
  <c r="BQ2" i="3"/>
  <c r="BP2" i="3"/>
  <c r="BO2" i="3"/>
  <c r="BM2" i="3"/>
  <c r="BL2" i="3"/>
  <c r="BK2" i="3"/>
  <c r="BN2" i="3"/>
  <c r="BJ2" i="3"/>
  <c r="BI2" i="3"/>
  <c r="BH2" i="3"/>
  <c r="BG2" i="3"/>
  <c r="BF2" i="3"/>
  <c r="BD2" i="3" a="1"/>
  <c r="BD2" i="3" s="1"/>
  <c r="BC2" i="3" a="1"/>
  <c r="BC2" i="3" s="1"/>
  <c r="BE2" i="3" s="1"/>
  <c r="BB2" i="3"/>
  <c r="BA2" i="3"/>
  <c r="AZ2" i="3"/>
  <c r="AY2" i="3"/>
  <c r="AX2" i="3"/>
  <c r="AW2" i="3"/>
  <c r="HT2" i="4"/>
  <c r="HS2" i="4"/>
  <c r="AV2" i="3" a="1"/>
  <c r="AV2" i="3" s="1"/>
  <c r="AU2" i="3" a="1"/>
  <c r="AU2" i="3" s="1"/>
  <c r="AT2" i="3" a="1"/>
  <c r="AT2" i="3" s="1"/>
  <c r="FC2" i="4"/>
  <c r="FD2" i="4"/>
  <c r="FE2" i="4"/>
  <c r="FF2" i="4"/>
  <c r="FG2" i="4"/>
  <c r="AH2" i="3" s="1"/>
  <c r="FH2" i="4"/>
  <c r="FI2" i="4"/>
  <c r="FJ2" i="4"/>
  <c r="FK2" i="4"/>
  <c r="FL2" i="4"/>
  <c r="FM2" i="4"/>
  <c r="FN2" i="4"/>
  <c r="AI2" i="3" s="1"/>
  <c r="FO2" i="4"/>
  <c r="AL2" i="3" s="1"/>
  <c r="FP2" i="4"/>
  <c r="FQ2" i="4"/>
  <c r="FR2" i="4"/>
  <c r="FS2" i="4"/>
  <c r="FT2" i="4"/>
  <c r="FU2" i="4"/>
  <c r="FV2" i="4"/>
  <c r="FW2" i="4"/>
  <c r="FX2" i="4"/>
  <c r="FY2" i="4"/>
  <c r="FZ2" i="4"/>
  <c r="GA2" i="4"/>
  <c r="GB2" i="4"/>
  <c r="GC2" i="4"/>
  <c r="GD2" i="4"/>
  <c r="GE2" i="4"/>
  <c r="AP2" i="3" s="1"/>
  <c r="GF2" i="4"/>
  <c r="GG2" i="4"/>
  <c r="GH2" i="4"/>
  <c r="GI2" i="4"/>
  <c r="GJ2" i="4"/>
  <c r="GK2" i="4"/>
  <c r="GL2" i="4"/>
  <c r="GM2" i="4"/>
  <c r="GN2" i="4"/>
  <c r="GO2" i="4"/>
  <c r="GP2" i="4"/>
  <c r="GQ2" i="4"/>
  <c r="GR2" i="4"/>
  <c r="GS2" i="4"/>
  <c r="GT2" i="4"/>
  <c r="GU2" i="4"/>
  <c r="AR2" i="3" s="1"/>
  <c r="GV2" i="4"/>
  <c r="GW2" i="4"/>
  <c r="GX2" i="4"/>
  <c r="FA2" i="4"/>
  <c r="AM2" i="3"/>
  <c r="AN2" i="3"/>
  <c r="FB2" i="4"/>
  <c r="AS2" i="3"/>
  <c r="AQ2" i="3"/>
  <c r="AO2" i="3"/>
  <c r="AK2" i="3"/>
  <c r="AG2" i="3" a="1"/>
  <c r="AG2" i="3" s="1"/>
  <c r="AF2" i="3" a="1"/>
  <c r="AF2" i="3" s="1"/>
  <c r="AE2" i="3" a="1"/>
  <c r="AE2" i="3" s="1"/>
  <c r="AD2" i="3" a="1"/>
  <c r="AD2" i="3" s="1"/>
  <c r="AC2" i="3" a="1"/>
  <c r="AC2" i="3" s="1"/>
  <c r="AB2" i="3" a="1"/>
  <c r="AB2" i="3" s="1"/>
  <c r="AA2" i="3" a="1"/>
  <c r="AA2" i="3" s="1"/>
  <c r="Z2" i="3" a="1"/>
  <c r="Z2" i="3" s="1"/>
  <c r="Y2" i="3" a="1"/>
  <c r="Y2" i="3" s="1"/>
  <c r="X2" i="3" a="1"/>
  <c r="X2" i="3" s="1"/>
  <c r="W2" i="3" a="1"/>
  <c r="W2" i="3" s="1"/>
  <c r="V2" i="3"/>
  <c r="U2" i="3" a="1"/>
  <c r="U2" i="3" s="1"/>
  <c r="T2" i="3" a="1"/>
  <c r="T2" i="3" s="1"/>
  <c r="S2" i="3"/>
  <c r="R2" i="3"/>
  <c r="Q2" i="3"/>
  <c r="P2" i="3"/>
  <c r="O2" i="3"/>
  <c r="N2" i="3"/>
  <c r="M2" i="3"/>
  <c r="L2" i="3"/>
  <c r="K2" i="3"/>
  <c r="J2" i="3"/>
  <c r="I2" i="3"/>
  <c r="H2" i="3"/>
  <c r="F2" i="3"/>
  <c r="G2" i="3"/>
  <c r="KI2" i="4"/>
  <c r="KH2" i="4"/>
  <c r="KE2" i="4"/>
  <c r="KA2" i="4"/>
  <c r="KB2" i="4"/>
  <c r="KC2" i="4"/>
  <c r="KD2" i="4"/>
  <c r="JZ2" i="4"/>
  <c r="JQ2" i="4"/>
  <c r="JR2" i="4"/>
  <c r="JS2" i="4"/>
  <c r="JT2" i="4"/>
  <c r="JU2" i="4"/>
  <c r="JV2" i="4"/>
  <c r="JW2" i="4"/>
  <c r="JP2" i="4"/>
  <c r="IE2" i="4"/>
  <c r="IC2" i="4"/>
  <c r="IA2" i="4"/>
  <c r="HZ2" i="4"/>
  <c r="HY2" i="4"/>
  <c r="HX2" i="4"/>
  <c r="HW2" i="4"/>
  <c r="HU2" i="4"/>
  <c r="HO2" i="4"/>
  <c r="HK2" i="4"/>
  <c r="HF2" i="4"/>
  <c r="HD2" i="4"/>
  <c r="GZ2" i="4"/>
  <c r="DV2" i="4"/>
  <c r="DW2" i="4"/>
  <c r="DX2" i="4"/>
  <c r="DY2" i="4"/>
  <c r="DZ2" i="4"/>
  <c r="DU2" i="4"/>
  <c r="DF2" i="4"/>
  <c r="DG2" i="4"/>
  <c r="DH2" i="4"/>
  <c r="DI2" i="4"/>
  <c r="DJ2" i="4"/>
  <c r="DK2" i="4"/>
  <c r="DL2" i="4"/>
  <c r="DM2" i="4"/>
  <c r="DN2" i="4"/>
  <c r="DO2" i="4"/>
  <c r="DP2" i="4"/>
  <c r="DQ2" i="4"/>
  <c r="DR2" i="4"/>
  <c r="DS2" i="4"/>
  <c r="DT2" i="4"/>
  <c r="DE2" i="4"/>
  <c r="CW2" i="4"/>
  <c r="CI2" i="4"/>
  <c r="CH2" i="4"/>
  <c r="CG2" i="4"/>
  <c r="CF2" i="4"/>
  <c r="CA2" i="4"/>
  <c r="BZ2" i="4"/>
  <c r="BY2" i="4"/>
  <c r="BT2" i="4"/>
  <c r="CB2" i="4"/>
  <c r="BS2" i="4"/>
  <c r="BR2" i="4"/>
  <c r="BQ2" i="4"/>
  <c r="BB2" i="4"/>
  <c r="BC2" i="4"/>
  <c r="BD2" i="4"/>
  <c r="BE2" i="4"/>
  <c r="BF2" i="4"/>
  <c r="BG2" i="4"/>
  <c r="BH2" i="4"/>
  <c r="BI2" i="4"/>
  <c r="BJ2" i="4"/>
  <c r="BK2" i="4"/>
  <c r="BL2" i="4"/>
  <c r="BA2" i="4"/>
  <c r="AU2" i="4"/>
  <c r="AR2" i="4"/>
  <c r="AP2" i="4"/>
  <c r="AN2" i="4"/>
  <c r="AM2" i="4"/>
  <c r="AK2" i="4"/>
  <c r="AJ2" i="4"/>
  <c r="AF2" i="4"/>
  <c r="AD2" i="4"/>
  <c r="G2" i="4" a="1"/>
  <c r="G2" i="4" s="1"/>
  <c r="H2" i="4" a="1"/>
  <c r="H2" i="4" s="1"/>
  <c r="I2" i="4" a="1"/>
  <c r="I2" i="4" s="1"/>
  <c r="J2" i="4" a="1"/>
  <c r="J2" i="4" s="1"/>
  <c r="K2" i="4" a="1"/>
  <c r="K2" i="4" s="1"/>
  <c r="L2" i="4" a="1"/>
  <c r="L2" i="4" s="1"/>
  <c r="M2" i="4" a="1"/>
  <c r="M2" i="4" s="1"/>
  <c r="N2" i="4" a="1"/>
  <c r="N2" i="4" s="1"/>
  <c r="O2" i="4" a="1"/>
  <c r="O2" i="4" s="1"/>
  <c r="P2" i="4" a="1"/>
  <c r="P2" i="4" s="1"/>
  <c r="Q2" i="4" a="1"/>
  <c r="Q2" i="4" s="1"/>
  <c r="R2" i="4" a="1"/>
  <c r="R2" i="4" s="1"/>
  <c r="S2" i="4" a="1"/>
  <c r="S2" i="4" s="1"/>
  <c r="T2" i="4" a="1"/>
  <c r="T2" i="4" s="1"/>
  <c r="U2" i="4" a="1"/>
  <c r="U2" i="4" s="1"/>
  <c r="V2" i="4" a="1"/>
  <c r="V2" i="4" s="1"/>
  <c r="W2" i="4" a="1"/>
  <c r="W2" i="4" s="1"/>
  <c r="X2" i="4" a="1"/>
  <c r="X2" i="4" s="1"/>
  <c r="Y2" i="4" a="1"/>
  <c r="Y2" i="4" s="1"/>
  <c r="Z2" i="4" a="1"/>
  <c r="Z2" i="4" s="1"/>
  <c r="AA2" i="4" a="1"/>
  <c r="AA2" i="4" s="1"/>
  <c r="AB2" i="4" a="1"/>
  <c r="AB2" i="4" s="1"/>
  <c r="F2" i="4" a="1"/>
  <c r="F2" i="4" s="1"/>
  <c r="HP2" i="4"/>
  <c r="HQ2" i="4"/>
  <c r="HR2" i="4"/>
  <c r="HV2" i="4"/>
  <c r="IB2" i="4"/>
  <c r="ID2" i="4"/>
  <c r="HN2" i="4"/>
  <c r="AC2" i="4"/>
  <c r="AE2" i="4"/>
  <c r="AG2" i="4"/>
  <c r="AH2" i="4"/>
  <c r="AI2" i="4"/>
  <c r="AL2" i="4"/>
  <c r="AO2" i="4"/>
  <c r="AQ2" i="4"/>
  <c r="AS2" i="4"/>
  <c r="AT2" i="4"/>
  <c r="AV2" i="4"/>
  <c r="AW2" i="4"/>
  <c r="AX2" i="4"/>
  <c r="AY2" i="4"/>
  <c r="AZ2" i="4"/>
  <c r="BM2" i="4"/>
  <c r="BN2" i="4"/>
  <c r="BO2" i="4"/>
  <c r="BP2" i="4"/>
  <c r="BU2" i="4"/>
  <c r="BV2" i="4"/>
  <c r="BW2" i="4"/>
  <c r="BX2" i="4"/>
  <c r="CC2" i="4"/>
  <c r="CD2" i="4"/>
  <c r="CE2" i="4"/>
  <c r="CJ2" i="4"/>
  <c r="CK2" i="4"/>
  <c r="CL2" i="4"/>
  <c r="CM2" i="4"/>
  <c r="CN2" i="4"/>
  <c r="CO2" i="4"/>
  <c r="CP2" i="4"/>
  <c r="CQ2" i="4"/>
  <c r="CR2" i="4"/>
  <c r="CS2" i="4"/>
  <c r="CT2" i="4"/>
  <c r="CU2" i="4"/>
  <c r="CV2" i="4"/>
  <c r="CX2" i="4"/>
  <c r="CY2" i="4"/>
  <c r="CZ2" i="4"/>
  <c r="DA2" i="4"/>
  <c r="DB2" i="4"/>
  <c r="DC2" i="4"/>
  <c r="DD2" i="4"/>
  <c r="GY2" i="4"/>
  <c r="HA2" i="4"/>
  <c r="HB2" i="4"/>
  <c r="HC2" i="4"/>
  <c r="HE2" i="4"/>
  <c r="HG2" i="4"/>
  <c r="HH2" i="4"/>
  <c r="HI2" i="4"/>
  <c r="HJ2" i="4"/>
  <c r="HL2" i="4"/>
  <c r="HM2" i="4"/>
  <c r="IF2" i="4"/>
  <c r="IG2" i="4"/>
  <c r="IH2" i="4"/>
  <c r="II2" i="4"/>
  <c r="IJ2" i="4"/>
  <c r="IK2" i="4"/>
  <c r="IL2" i="4"/>
  <c r="IM2" i="4"/>
  <c r="IN2" i="4"/>
  <c r="IO2" i="4"/>
  <c r="IP2" i="4"/>
  <c r="IQ2" i="4"/>
  <c r="IR2" i="4"/>
  <c r="IS2" i="4"/>
  <c r="IT2" i="4"/>
  <c r="IU2" i="4"/>
  <c r="IV2" i="4"/>
  <c r="IW2" i="4"/>
  <c r="IX2" i="4"/>
  <c r="IY2" i="4"/>
  <c r="IZ2" i="4"/>
  <c r="JA2" i="4"/>
  <c r="JB2" i="4"/>
  <c r="JC2" i="4"/>
  <c r="JD2" i="4"/>
  <c r="JE2" i="4"/>
  <c r="JF2" i="4"/>
  <c r="JG2" i="4"/>
  <c r="JH2" i="4"/>
  <c r="JI2" i="4"/>
  <c r="JJ2" i="4"/>
  <c r="JK2" i="4"/>
  <c r="JL2" i="4"/>
  <c r="JM2" i="4"/>
  <c r="JN2" i="4"/>
  <c r="JO2" i="4"/>
  <c r="JX2" i="4"/>
  <c r="JY2" i="4"/>
  <c r="KF2" i="4"/>
  <c r="KG2" i="4"/>
  <c r="KJ2" i="4"/>
  <c r="KK2" i="4"/>
  <c r="KL2" i="4"/>
  <c r="KM2" i="4"/>
  <c r="KN2" i="4"/>
  <c r="KO2" i="4"/>
  <c r="KP2" i="4"/>
  <c r="KQ2" i="4"/>
  <c r="KR2" i="4"/>
  <c r="KS2" i="4"/>
  <c r="KT2" i="4"/>
  <c r="KU2" i="4"/>
  <c r="KV2" i="4"/>
  <c r="KW2" i="4"/>
  <c r="KX2" i="4"/>
  <c r="E2" i="4"/>
  <c r="BG92" i="5" l="1"/>
  <c r="BG91" i="5"/>
  <c r="AJ2" i="3"/>
  <c r="B2" i="4" l="1"/>
  <c r="B2" i="3" s="1"/>
  <c r="C2" i="4"/>
  <c r="C2" i="3" s="1"/>
  <c r="D2" i="4"/>
  <c r="D2" i="3" s="1"/>
  <c r="E2" i="3"/>
  <c r="A2" i="4"/>
  <c r="A2" i="3"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<sst xmlns="http://schemas.openxmlformats.org/spreadsheetml/2006/main" count="26080" uniqueCount="559">
  <si>
    <t>Numero</t>
  </si>
  <si>
    <t>ID-Pilote</t>
  </si>
  <si>
    <t>ID-Phase2</t>
  </si>
  <si>
    <t>A6</t>
  </si>
  <si>
    <t>A1</t>
  </si>
  <si>
    <t>A3</t>
  </si>
  <si>
    <t>A5</t>
  </si>
  <si>
    <t>A2</t>
  </si>
  <si>
    <t>A4</t>
  </si>
  <si>
    <t>A7</t>
  </si>
  <si>
    <t>Questionnaire</t>
  </si>
  <si>
    <t>T1</t>
  </si>
  <si>
    <t>T2</t>
  </si>
  <si>
    <t>2022-03-04 07:57:04</t>
  </si>
  <si>
    <t>104-106</t>
  </si>
  <si>
    <t>2022-03-03 17:43:30</t>
  </si>
  <si>
    <t>203-152</t>
  </si>
  <si>
    <t>2022-03-02 16:32:06</t>
  </si>
  <si>
    <t>102-104</t>
  </si>
  <si>
    <t>2022-03-07 17:41:07</t>
  </si>
  <si>
    <t>100-101</t>
  </si>
  <si>
    <t>2022-04-15 20:32:15</t>
  </si>
  <si>
    <t>201-150</t>
  </si>
  <si>
    <t>2022-03-29 13:53:16</t>
  </si>
  <si>
    <t>101-102</t>
  </si>
  <si>
    <t>2022-03-17 18:34:32</t>
  </si>
  <si>
    <t>100-100</t>
  </si>
  <si>
    <t>2022-03-30 09:54:06</t>
  </si>
  <si>
    <t>101-103</t>
  </si>
  <si>
    <t>204-153</t>
  </si>
  <si>
    <t>109-114</t>
  </si>
  <si>
    <t>2022-04-01 18:43:03</t>
  </si>
  <si>
    <t>2022-03-31 14:36:17</t>
  </si>
  <si>
    <t>104-107</t>
  </si>
  <si>
    <t>2022-04-01 13:56:32</t>
  </si>
  <si>
    <t>2022-04-02 17:15:23</t>
  </si>
  <si>
    <t>204-154</t>
  </si>
  <si>
    <t>2022-04-02 23:56:12</t>
  </si>
  <si>
    <t>202-151</t>
  </si>
  <si>
    <t>2022-04-03 13:35:19</t>
  </si>
  <si>
    <t>103-105</t>
  </si>
  <si>
    <t>2022-04-07 21:00:16</t>
  </si>
  <si>
    <t>205-155</t>
  </si>
  <si>
    <t>2022-04-14 22:53:51</t>
  </si>
  <si>
    <t>110-115</t>
  </si>
  <si>
    <t>Date de soumission</t>
  </si>
  <si>
    <t>A13</t>
  </si>
  <si>
    <t>CGSQ_Obj</t>
  </si>
  <si>
    <t>PBI_Fatigue</t>
  </si>
  <si>
    <t>HAQ_Total</t>
  </si>
  <si>
    <t>HAQ_Patient</t>
  </si>
  <si>
    <t>2022-05-30 22:38:26</t>
  </si>
  <si>
    <t>2022-06-06 16:02:32</t>
  </si>
  <si>
    <t>2022-06-08 11:36:32</t>
  </si>
  <si>
    <t>2022-06-15 15:45:23</t>
  </si>
  <si>
    <t>2022-06-15 16:25:08</t>
  </si>
  <si>
    <t>2022-06-17 17:17:58</t>
  </si>
  <si>
    <t>2022-07-01 12:07:28</t>
  </si>
  <si>
    <t>2022-07-03 08:44:48</t>
  </si>
  <si>
    <t>2022-06-24 07:24:19</t>
  </si>
  <si>
    <t>2022-06-24 22:45:59</t>
  </si>
  <si>
    <t>2022-06-25 18:12:33</t>
  </si>
  <si>
    <t>2022-06-29 16:28:46</t>
  </si>
  <si>
    <t>2022-07-06 16:25:12</t>
  </si>
  <si>
    <t>206-156</t>
  </si>
  <si>
    <t>206-157</t>
  </si>
  <si>
    <t>A8</t>
  </si>
  <si>
    <t>UEQ_Prag</t>
  </si>
  <si>
    <t>UEQ_Hedo</t>
  </si>
  <si>
    <t>T3</t>
  </si>
  <si>
    <t>T4</t>
  </si>
  <si>
    <t>2022-12-12 15:19:17</t>
  </si>
  <si>
    <t>2022-12-15 14:54:10</t>
  </si>
  <si>
    <t>2022-12-22 14:53:06</t>
  </si>
  <si>
    <t>2022-12-29 15:18:12</t>
  </si>
  <si>
    <t>2022-12-30 00:55:52</t>
  </si>
  <si>
    <t>2023-01-03 13:59:07</t>
  </si>
  <si>
    <t>2023-01-08 15:35:37</t>
  </si>
  <si>
    <t>2023-01-10 20:56:05</t>
  </si>
  <si>
    <t>2023-01-10 22:52:02</t>
  </si>
  <si>
    <t>2023-01-11 10:19:49</t>
  </si>
  <si>
    <t>2023-01-16 21:38:55</t>
  </si>
  <si>
    <t>2023-01-16 15:01:12</t>
  </si>
  <si>
    <t>2023-02-11 09:54:26</t>
  </si>
  <si>
    <t>2023-02-02 18:21:07</t>
  </si>
  <si>
    <t>2023-02-03 19:07:00</t>
  </si>
  <si>
    <t>2023-02-05 19:50:29</t>
  </si>
  <si>
    <t>2023-02-16 14:45:48</t>
  </si>
  <si>
    <t>2023-02-16 16:02:52</t>
  </si>
  <si>
    <t>2023-02-22 16:31:02</t>
  </si>
  <si>
    <t>2023-02-24 08:46:55</t>
  </si>
  <si>
    <t>2023-04-03 09:49:45</t>
  </si>
  <si>
    <t>2023-04-05 12:33:28</t>
  </si>
  <si>
    <t>2023-04-29 06:21:23</t>
  </si>
  <si>
    <t>2023-05-11 08:39:49</t>
  </si>
  <si>
    <t>2023-05-11 20:19:40</t>
  </si>
  <si>
    <t>704-201</t>
  </si>
  <si>
    <t>806-200</t>
  </si>
  <si>
    <t>702-208</t>
  </si>
  <si>
    <t>709-216</t>
  </si>
  <si>
    <t>703-203</t>
  </si>
  <si>
    <t>803-206</t>
  </si>
  <si>
    <t>751-295</t>
  </si>
  <si>
    <t>805-204</t>
  </si>
  <si>
    <t>754-298</t>
  </si>
  <si>
    <t>851-280</t>
  </si>
  <si>
    <t>852-297</t>
  </si>
  <si>
    <t>802-214</t>
  </si>
  <si>
    <t>853-290</t>
  </si>
  <si>
    <t>753-207</t>
  </si>
  <si>
    <t>755-292</t>
  </si>
  <si>
    <t>710-210</t>
  </si>
  <si>
    <t>752-207</t>
  </si>
  <si>
    <t>758-287</t>
  </si>
  <si>
    <t>756-293</t>
  </si>
  <si>
    <t>757-288</t>
  </si>
  <si>
    <t>759-286</t>
  </si>
  <si>
    <t>760-299</t>
  </si>
  <si>
    <t>999-999</t>
  </si>
  <si>
    <t>764-283</t>
  </si>
  <si>
    <t>770-278</t>
  </si>
  <si>
    <t>768-281</t>
  </si>
  <si>
    <t>769-291</t>
  </si>
  <si>
    <t>766-284</t>
  </si>
  <si>
    <t>765-282</t>
  </si>
  <si>
    <t>700-212</t>
  </si>
  <si>
    <t>801-207</t>
  </si>
  <si>
    <t>804-205</t>
  </si>
  <si>
    <t>704-209</t>
  </si>
  <si>
    <t>804-211</t>
  </si>
  <si>
    <t>806-215</t>
  </si>
  <si>
    <t>2023-04-12 14:23:00</t>
  </si>
  <si>
    <t>2023-04-12 16:03:59</t>
  </si>
  <si>
    <t>2023-04-19 16:29:03</t>
  </si>
  <si>
    <t>2023-04-27 18:22:17</t>
  </si>
  <si>
    <t>2023-05-01 10:14:55</t>
  </si>
  <si>
    <t>2023-05-03 11:29:45</t>
  </si>
  <si>
    <t>2023-05-03 22:05:47</t>
  </si>
  <si>
    <t>2023-06-05 11:29:34</t>
  </si>
  <si>
    <t>2023-04-12 19:55:25</t>
  </si>
  <si>
    <t>2023-04-23 15:38:06</t>
  </si>
  <si>
    <t>2023-04-24 12:29:25</t>
  </si>
  <si>
    <t>2023-04-24 16:27:52</t>
  </si>
  <si>
    <t>2023-04-29 23:52:28</t>
  </si>
  <si>
    <t>2023-05-06 18:57:44</t>
  </si>
  <si>
    <t>2023-05-17 14:12:11</t>
  </si>
  <si>
    <t>2023-06-05 12:21:07</t>
  </si>
  <si>
    <t>2023-10-02 16:11:48</t>
  </si>
  <si>
    <t>??</t>
  </si>
  <si>
    <t>T5</t>
  </si>
  <si>
    <t>2023-06-20 23:44:24</t>
  </si>
  <si>
    <t>2023-06-21 10:02:10</t>
  </si>
  <si>
    <t>2023-06-29 21:58:05</t>
  </si>
  <si>
    <t>2023-07-03 10:55:55</t>
  </si>
  <si>
    <t>2023-07-11 17:37:45</t>
  </si>
  <si>
    <t>2023-07-13 21:26:51</t>
  </si>
  <si>
    <t>2023-07-16 14:54:19</t>
  </si>
  <si>
    <t>2023-09-24 21:23:03</t>
  </si>
  <si>
    <t>2023-10-14 10:53:06</t>
  </si>
  <si>
    <t>2023-10-20 09:51:35</t>
  </si>
  <si>
    <t>N/A</t>
  </si>
  <si>
    <t/>
  </si>
  <si>
    <t>NB_Valide</t>
  </si>
  <si>
    <t>emotionnel[SQ002]. L'ÉTAT ÉMOTIONNEL (problèmes avec...) [Avoir peur]</t>
  </si>
  <si>
    <t>emotionnel[SQ003]. L'ÉTAT ÉMOTIONNEL (problèmes avec...) [Se sentir triste ou déprimé]</t>
  </si>
  <si>
    <t>emotionnel[SQ004]. L'ÉTAT ÉMOTIONNEL (problèmes avec...) [Être en colère ou énervé	]</t>
  </si>
  <si>
    <t>emotionnel[SQ005]. L'ÉTAT ÉMOTIONNEL (problèmes avec...) [Avoir du mal à dormir]</t>
  </si>
  <si>
    <t>emotionnel[SQ006]. L'ÉTAT ÉMOTIONNEL (problèmes avec...) [S'inquiéter de ce qui va lui arriver]</t>
  </si>
  <si>
    <t>physique[SQ001]. LA CAPACITÉ PHYSIQUE (problèmes avec...) [Marcher plus loin qu'un pâté de maison (100m)]</t>
  </si>
  <si>
    <t>physique[SQ002]. LA CAPACITÉ PHYSIQUE (problèmes avec...) [Courir]</t>
  </si>
  <si>
    <t>physique[SQ003]. LA CAPACITÉ PHYSIQUE (problèmes avec...) [Faire du sport ou de l'exercice]</t>
  </si>
  <si>
    <t>physique[SQ004]. LA CAPACITÉ PHYSIQUE (problèmes avec...) [Soulever un objet lourd]</t>
  </si>
  <si>
    <t>physique[SQ005]. LA CAPACITÉ PHYSIQUE (problèmes avec...) [Prendre un bain ou une douche tout seul]</t>
  </si>
  <si>
    <t>physique[SQ006]. LA CAPACITÉ PHYSIQUE (problèmes avec...) [Aider dans la maison]</t>
  </si>
  <si>
    <t>physique[SQ007]. LA CAPACITÉ PHYSIQUE (problèmes avec...) [Ressentir des douleurs]</t>
  </si>
  <si>
    <t>physique[SQ008]. LA CAPACITÉ PHYSIQUE (problèmes avec...) [Manquer d'énergie]</t>
  </si>
  <si>
    <t>relation[SQ001]. LES RELATIONS AVEC LES AUTRES (problèmes avec...) [S'entendre avec les autres adolescents]</t>
  </si>
  <si>
    <t>relation[SQ002]. LES RELATIONS AVEC LES AUTRES (problèmes avec...) [Les autres adolescents ne veulent pas être son ami]</t>
  </si>
  <si>
    <t>relation[SQ003]. LES RELATIONS AVEC LES AUTRES (problèmes avec...) [Les autres adolescents se moquent de lui]</t>
  </si>
  <si>
    <t>relation[SQ004]. LES RELATIONS AVEC LES AUTRES (problèmes avec...) [N'est pas capable de faire des choses que d'autres adolescents peuvent faire]</t>
  </si>
  <si>
    <t>relation[SQ005]. LES RELATIONS AVEC LES AUTRES (problèmes avec...) [Suivre le rythme des autres adolescents]</t>
  </si>
  <si>
    <t>ecole[SQ001]. L'ÉCOLE (problèmes avec...) [Être attentif en cours]</t>
  </si>
  <si>
    <t>ecole[SQ002]. L'ÉCOLE (problèmes avec...) [Oublier des choses]</t>
  </si>
  <si>
    <t>ecole[SQ003]. L'ÉCOLE (problèmes avec...) [Réussir à faire tout son travail en classe]</t>
  </si>
  <si>
    <t>ecole[SQ004]. L'ÉCOLE (problèmes avec...) [Manquer les cours parce qu'il ne se sent pas bien]</t>
  </si>
  <si>
    <t>ecole[SQ005]. L'ÉCOLE (problèmes avec...) [Manquer les cours parce qu'il va chez le médecin ou à l'hôpital]</t>
  </si>
  <si>
    <t>PTRSIIparents1[SQ10006]. Échelle sur la relation parents - enseignants  Ce questionnaire évalue la qualité de la relation entre parents et enseignants selon le point de vue de chacun.  En général :  [Nous avons confiance l'un en l'autre]</t>
  </si>
  <si>
    <t>PTRSIIparents1[SQ10007]. Échelle sur la relation parents - enseignants  Ce questionnaire évalue la qualité de la relation entre parents et enseignants selon le point de vue de chacun.  En général :  [Il est difficile pour nous, de travailler ensemble]</t>
  </si>
  <si>
    <t>PTRSIIparents1[SQ10008]. Échelle sur la relation parents - enseignants  Ce questionnaire évalue la qualité de la relation entre parents et enseignants selon le point de vue de chacun.  En général :  [Nous coopérons l'un avec l'autre]</t>
  </si>
  <si>
    <t>PTRSIIparents1[SQ10009]. Échelle sur la relation parents - enseignants  Ce questionnaire évalue la qualité de la relation entre parents et enseignants selon le point de vue de chacun.  En général :  [La communication est difficile entre nous]</t>
  </si>
  <si>
    <t>PTRSIIparents1[SQ10010]. Échelle sur la relation parents - enseignants  Ce questionnaire évalue la qualité de la relation entre parents et enseignants selon le point de vue de chacun.  En général :  [Je respecte cet enseignant]</t>
  </si>
  <si>
    <t>PTRSIIparents1[SQ10011]. Échelle sur la relation parents - enseignants  Ce questionnaire évalue la qualité de la relation entre parents et enseignants selon le point de vue de chacun.  En général :  [Cet enseignant me respecte]</t>
  </si>
  <si>
    <t>PTRSIIparents1[SQ10012]. Échelle sur la relation parents - enseignants  Ce questionnaire évalue la qualité de la relation entre parents et enseignants selon le point de vue de chacun.  En général :  [Nous sommes sensibles aux émotions de chacun]</t>
  </si>
  <si>
    <t>PTRSIIparents1[SQ10013]. Échelle sur la relation parents - enseignants  Ce questionnaire évalue la qualité de la relation entre parents et enseignants selon le point de vue de chacun.  En général :  [Nous avons des points de vue différents sur ce qui est bien ou mal]</t>
  </si>
  <si>
    <t>PTRSIIparents2[SQ30001]. Dépendabilité et disponibilité des deux parties  En général :  [Lorsqu'il y a une problème avec cet enfant, cet enseignant parle beaucoup mais n'agit pas]</t>
  </si>
  <si>
    <t>PTRSIIparents2[SQ30002]. Dépendabilité et disponibilité des deux parties  En général :  [Cet enseignant tient les promesses qu'il m'a faites]</t>
  </si>
  <si>
    <t>PTRSIIparents2[SQ30003]. Dépendabilité et disponibilité des deux parties  En général :  [Lorsqu'il y a un problème comportemental, je dois le résoudre sans l'aide de cet enseignant]</t>
  </si>
  <si>
    <t>PTRSIIparents2[SQ30004]. Dépendabilité et disponibilité des deux parties  En général :  [Lorsque les choses ne vont pas bien, cela prend trop de temps pour les résoudre]</t>
  </si>
  <si>
    <t>PTRSIIparents3[SQ30001]. Croyances/Attentes partagées sur l'enfant et l'un sur l'autre  En général :  [Nous nous comprenons l'un l'autre]</t>
  </si>
  <si>
    <t>PTRSIIparents3[SQ30002]. Croyances/Attentes partagées sur l'enfant et l'un sur l'autre  En général :  [Nous avons une vision différente de cet enfant]</t>
  </si>
  <si>
    <t>PTRSIIparents3[SQ30003]. Croyances/Attentes partagées sur l'enfant et l'un sur l'autre  En général :  [Nous sommes d'accord sur qui fait quoi vis-à-vis de cet enfant]</t>
  </si>
  <si>
    <t>PTRSIIparents3[SQ30004]. Croyances/Attentes partagées sur l'enfant et l'un sur l'autre  En général :  [J'espère plus de cet enseignant que ce que j'ai réellement]</t>
  </si>
  <si>
    <t>PTRSIIparents3[SQ30005]. Croyances/Attentes partagées sur l'enfant et l'un sur l'autre  En général :  [Nous avons des attentes similaires pour cet enfant]</t>
  </si>
  <si>
    <t>PTRSIIparents4[SQ001]. Communication de l'autre  En général :  [Cet enseignant me dit lorsqu'il est content]</t>
  </si>
  <si>
    <t>PTRSIIparents4[SQ002]. Communication de l'autre  En général :  [Je n'aime pas la façon dont cet enseignant me parle]</t>
  </si>
  <si>
    <t>PTRSIIparents5[SQ001]. Partage des émotions  En général :  [Je dis à cet enseignant lorsque je suis content]</t>
  </si>
  <si>
    <t>PTRSIIparents5[SQ002]. Partage des émotions  En général :  [Je dis à cet enseignant lorsque je suis inquiet/préoccupé]</t>
  </si>
  <si>
    <t>PTRSIIparents5[SQ003]. Partage des émotions  En général :  [Je dis à cet enseignant lorsque je suis inquiet/anxieux]</t>
  </si>
  <si>
    <t>PTRSIIparents6[SQ001]. Partage des informations  En général :  [Je demande l'opinion de cet enseignant sur les progrès de cet enfant]</t>
  </si>
  <si>
    <t>PTRSIIparents6[SQ002]. Partage des informations  En général :  [Je sollicite cet enseignant pour des suggestions]</t>
  </si>
  <si>
    <t>zarit[SQ006]. Échelle de Zarit ou Inventaire du Fardeau  Cette échelle évalue la pénibilité et le fardeau ressenti.     À quelle fréquence vous arrive-t-il de ...  [Sentir que le temps consacré à votre enfant ne vous en laisse pas assez pour vous ?]</t>
  </si>
  <si>
    <t>zarit[SQ007]. Échelle de Zarit ou Inventaire du Fardeau  Cette échelle évalue la pénibilité et le fardeau ressenti.     À quelle fréquence vous arrive-t-il de ...  [Vous sentir tiraillé entre les soins à votre enfant et vos autres responsabilités (familiales ou de travail) ?]</t>
  </si>
  <si>
    <t>zarit[SQ008]. Échelle de Zarit ou Inventaire du Fardeau  Cette échelle évalue la pénibilité et le fardeau ressenti.     À quelle fréquence vous arrive-t-il de ...  [Vous sentir en colère quand vous êtes en présence de votre enfant ?]</t>
  </si>
  <si>
    <t>zarit[SQ009]. Échelle de Zarit ou Inventaire du Fardeau  Cette échelle évalue la pénibilité et le fardeau ressenti.     À quelle fréquence vous arrive-t-il de ...  [Sentir que votre enfant nuit à vos relations avec d'autres membres de la famille ou de vos amis ?]</t>
  </si>
  <si>
    <t>zarit[SQ010]. Échelle de Zarit ou Inventaire du Fardeau  Cette échelle évalue la pénibilité et le fardeau ressenti.     À quelle fréquence vous arrive-t-il de ...  [Vous sentir tendu en présence de votre enfant ?]</t>
  </si>
  <si>
    <t>zarit[SQ011]. Échelle de Zarit ou Inventaire du Fardeau  Cette échelle évalue la pénibilité et le fardeau ressenti.     À quelle fréquence vous arrive-t-il de ...  [Sentir que votre santé s'est détériorée à cause de votre implication auprès de votre enfant ?]</t>
  </si>
  <si>
    <t>zarit[SQ012]. Échelle de Zarit ou Inventaire du Fardeau  Cette échelle évalue la pénibilité et le fardeau ressenti.     À quelle fréquence vous arrive-t-il de ...  [Sentir que vous n'avez pas autant d'intimité que vous aimeriez à cause de votre enfant ?]</t>
  </si>
  <si>
    <t>zarit[SQ013]. Échelle de Zarit ou Inventaire du Fardeau  Cette échelle évalue la pénibilité et le fardeau ressenti.     À quelle fréquence vous arrive-t-il de ...  [Sentir que votre vie sociale s'est détériorée du fait que vous prenez soin de votre enfant ?]</t>
  </si>
  <si>
    <t>zarit[SQ014]. Échelle de Zarit ou Inventaire du Fardeau  Cette échelle évalue la pénibilité et le fardeau ressenti.     À quelle fréquence vous arrive-t-il de ...  [Sentir que vous avez perdu le contrôle de votre vie depuis la pathologie de votre enfant ?]</t>
  </si>
  <si>
    <t>zarit[SQ015]. Échelle de Zarit ou Inventaire du Fardeau  Cette échelle évalue la pénibilité et le fardeau ressenti.     À quelle fréquence vous arrive-t-il de ...  [Sentir que vous ne savez pas trop quoi faire pour votre enfant ?]</t>
  </si>
  <si>
    <t>zarit[SQ016]. Échelle de Zarit ou Inventaire du Fardeau  Cette échelle évalue la pénibilité et le fardeau ressenti.     À quelle fréquence vous arrive-t-il de ...  [Sentir que vous devriez en faire plus pour votre enfant ?]</t>
  </si>
  <si>
    <t>zarit[SQ017]. Échelle de Zarit ou Inventaire du Fardeau  Cette échelle évalue la pénibilité et le fardeau ressenti.     À quelle fréquence vous arrive-t-il de ...  [Sentir que vous pourriez donner de meilleurs soins à votre enfant ?]</t>
  </si>
  <si>
    <t>BPNSFS[SQ006]. Échelle de la satisfaction et de la frustration des besoins psychologiques de base  Les 3 besoins psychologiques de base sont : l'autonomie, la compétence et l'appartenance.  [J'ai le sentiment d'avoir le choix et d'être libre dans ce que j'entreprends.]</t>
  </si>
  <si>
    <t>BPNSFS[SQ007]. Échelle de la satisfaction et de la frustration des besoins psychologiques de base  Les 3 besoins psychologiques de base sont : l'autonomie, la compétence et l'appartenance.  [J'ai le sentiment que mes décisions reflètent ce que je veux vraiment.]</t>
  </si>
  <si>
    <t>BPNSFS[SQ008]. Échelle de la satisfaction et de la frustration des besoins psychologiques de base  Les 3 besoins psychologiques de base sont : l'autonomie, la compétence et l'appartenance.  [J'ai le sentiment que mes choix expriment qui je suis vraiment.]</t>
  </si>
  <si>
    <t>BPNSFS[SQ009]. Échelle de la satisfaction et de la frustration des besoins psychologiques de base  Les 3 besoins psychologiques de base sont : l'autonomie, la compétence et l'appartenance.  [J'ai le sentiment de faire et d'avoir toujours fait ce qui m'intéresse vraiment.	]</t>
  </si>
  <si>
    <t>BPNSFS[SQ010]. Échelle de la satisfaction et de la frustration des besoins psychologiques de base  Les 3 besoins psychologiques de base sont : l'autonomie, la compétence et l'appartenance.  [Pour la plupart des choses que je fais, j'ai l'impression que "Je dois le faire".]</t>
  </si>
  <si>
    <t>BPNSFS[SQ011]. Échelle de la satisfaction et de la frustration des besoins psychologiques de base  Les 3 besoins psychologiques de base sont : l'autonomie, la compétence et l'appartenance.  [Je me sens forcé de faire beaucoup de choses que je ne choisirais pas de faire.]</t>
  </si>
  <si>
    <t>BPNSFS[SQ012]. Échelle de la satisfaction et de la frustration des besoins psychologiques de base  Les 3 besoins psychologiques de base sont : l'autonomie, la compétence et l'appartenance.  [Je me sens contraint de faire beaucoup trop de choses.]</t>
  </si>
  <si>
    <t>BPNSFS[SQ013]. Échelle de la satisfaction et de la frustration des besoins psychologiques de base  Les 3 besoins psychologiques de base sont : l'autonomie, la compétence et l'appartenance.  [Mes activités journalières me donnent le sentiment d'un enchaînement d'obligations.]</t>
  </si>
  <si>
    <t>BPNSFS[SQ014]. Échelle de la satisfaction et de la frustration des besoins psychologiques de base  Les 3 besoins psychologiques de base sont : l'autonomie, la compétence et l'appartenance.  [J'ai le sentiment que les personnes dont je me soucie se soucient aussi de moi.]</t>
  </si>
  <si>
    <t>BPNSFS[SQ015]. Échelle de la satisfaction et de la frustration des besoins psychologiques de base  Les 3 besoins psychologiques de base sont : l'autonomie, la compétence et l'appartenance.  [Je me sens lié à des personnes sur qui je peux compter et qui peuvent compter sur moi.]</t>
  </si>
  <si>
    <t>BPNSFS[SQ016]. Échelle de la satisfaction et de la frustration des besoins psychologiques de base  Les 3 besoins psychologiques de base sont : l'autonomie, la compétence et l'appartenance.  [Je me sens proche et liée à des personnes qui sont importantes pour moi.]</t>
  </si>
  <si>
    <t>BPNSFS[SQ017]. Échelle de la satisfaction et de la frustration des besoins psychologiques de base  Les 3 besoins psychologiques de base sont : l'autonomie, la compétence et l'appartenance.  [J'éprouve de l'affection pour les personnes avec lesquelles je passe du temps.]</t>
  </si>
  <si>
    <t>BPNSFS[SQ018]. Échelle de la satisfaction et de la frustration des besoins psychologiques de base  Les 3 besoins psychologiques de base sont : l'autonomie, la compétence et l'appartenance.  [Je me sens exclu du groupe auquel je veux appartenir.]</t>
  </si>
  <si>
    <t>BPNSFS[SQ020]. Échelle de la satisfaction et de la frustration des besoins psychologiques de base  Les 3 besoins psychologiques de base sont : l'autonomie, la compétence et l'appartenance.  [J'ai l'impression que les personnes avec qui je passe du temps ne m'apprécient pas.]</t>
  </si>
  <si>
    <t>BPNSFS[SQ021]. Échelle de la satisfaction et de la frustration des besoins psychologiques de base  Les 3 besoins psychologiques de base sont : l'autonomie, la compétence et l'appartenance.  [J'ai le sentiment que les relations que j'ai sont seulement superficielles.]</t>
  </si>
  <si>
    <t>BPNSFS[SQ022]. Échelle de la satisfaction et de la frustration des besoins psychologiques de base  Les 3 besoins psychologiques de base sont : l'autonomie, la compétence et l'appartenance.  [Je me sens confiant dans le fait que je peux bien faire les choses.]</t>
  </si>
  <si>
    <t>BPNSFS[SQ023]. Échelle de la satisfaction et de la frustration des besoins psychologiques de base  Les 3 besoins psychologiques de base sont : l'autonomie, la compétence et l'appartenance.  [Je me sens capable dans ce que je fais.]</t>
  </si>
  <si>
    <t>BPNSFS[SQ024]. Échelle de la satisfaction et de la frustration des besoins psychologiques de base  Les 3 besoins psychologiques de base sont : l'autonomie, la compétence et l'appartenance.  [Je me sens en capacité d'atteindre mes buts.]</t>
  </si>
  <si>
    <t>BPNSFS[SQ025]. Échelle de la satisfaction et de la frustration des besoins psychologiques de base  Les 3 besoins psychologiques de base sont : l'autonomie, la compétence et l'appartenance.  [J'ai le sentiment de pouvoir réaliser des tâches difficiles avec succès.]</t>
  </si>
  <si>
    <t>BPNSFS[SQ026]. Échelle de la satisfaction et de la frustration des besoins psychologiques de base  Les 3 besoins psychologiques de base sont : l'autonomie, la compétence et l'appartenance.  [J'ai de sérieux doutes sur ma capacité à bien faire les choses.]</t>
  </si>
  <si>
    <t>BPNSFS[SQ027]. Échelle de la satisfaction et de la frustration des besoins psychologiques de base  Les 3 besoins psychologiques de base sont : l'autonomie, la compétence et l'appartenance.  [Je suis déçu par beaucoup de mes performances.]</t>
  </si>
  <si>
    <t>BPNSFS[SQ028]. Échelle de la satisfaction et de la frustration des besoins psychologiques de base  Les 3 besoins psychologiques de base sont : l'autonomie, la compétence et l'appartenance.  [Je ne suis pas certain de mes capacités.]</t>
  </si>
  <si>
    <t>BPNSFS[SQ029]. Échelle de la satisfaction et de la frustration des besoins psychologiques de base  Les 3 besoins psychologiques de base sont : l'autonomie, la compétence et l'appartenance.  [J'ai le sentiment d'être un "raté" à cause des erreurs que je commets.]</t>
  </si>
  <si>
    <t>cgsq1[SQ002]. Questionnaire du fardeau / stress perçu en tant qu'aidant     Réfléchissez aux 6 derniers mois et essayez de vous rappeler comment les choses se sont passées pour votre famille.  Nous essayons de nous faire une idée de ce que la vie a été dans votre foyer au cours de cette période.     Au cours des 6 derniers mois, à quel point les éléments suivants ont-ils posé problème ?  [Interruption des activités personnelles résultant de la pathologie de votre enfant ?]</t>
  </si>
  <si>
    <t>cgsq1[SQ003]. Questionnaire du fardeau / stress perçu en tant qu'aidant     Réfléchissez aux 6 derniers mois et essayez de vous rappeler comment les choses se sont passées pour votre famille.  Nous essayons de nous faire une idée de ce que la vie a été dans votre foyer au cours de cette période.     Au cours des 6 derniers mois, à quel point les éléments suivants ont-ils posé problème ?  [Vous manquez le travail ou négligez d'autres choses à cause de la pathologie de votre enfant ?]</t>
  </si>
  <si>
    <t>cgsq1[SQ004]. Questionnaire du fardeau / stress perçu en tant qu'aidant     Réfléchissez aux 6 derniers mois et essayez de vous rappeler comment les choses se sont passées pour votre famille.  Nous essayons de nous faire une idée de ce que la vie a été dans votre foyer au cours de cette période.     Au cours des 6 derniers mois, à quel point les éléments suivants ont-ils posé problème ?  [Perturbation des routines familiales en raison de la pathologie de votre enfant ?]</t>
  </si>
  <si>
    <t>cgsq1[SQ005]. Questionnaire du fardeau / stress perçu en tant qu'aidant     Réfléchissez aux 6 derniers mois et essayez de vous rappeler comment les choses se sont passées pour votre famille.  Nous essayons de nous faire une idée de ce que la vie a été dans votre foyer au cours de cette période.     Au cours des 6 derniers mois, à quel point les éléments suivants ont-ils posé problème ?  [Un membre de votre famille doit-il se priver de certaines choses à cause de la pathologie de votre enfant ?]</t>
  </si>
  <si>
    <t>cgsq1[SQ006]. Questionnaire du fardeau / stress perçu en tant qu'aidant     Réfléchissez aux 6 derniers mois et essayez de vous rappeler comment les choses se sont passées pour votre famille.  Nous essayons de nous faire une idée de ce que la vie a été dans votre foyer au cours de cette période.     Au cours des 6 derniers mois, à quel point les éléments suivants ont-ils posé problème ?  [Un membre de la famille souffre-t-il d'effets négatifs sur sa santé mentale ou physique en raison de la pathologie de votre enfant ?]</t>
  </si>
  <si>
    <t>cgsq1[SQ007]. Questionnaire du fardeau / stress perçu en tant qu'aidant     Réfléchissez aux 6 derniers mois et essayez de vous rappeler comment les choses se sont passées pour votre famille.  Nous essayons de nous faire une idée de ce que la vie a été dans votre foyer au cours de cette période.     Au cours des 6 derniers mois, à quel point les éléments suivants ont-ils posé problème ?  [Votre enfant a-t-il des problèmes avec les voisins, l'école, la communauté ou les règles ?]</t>
  </si>
  <si>
    <t>cgsq1[SQ008]. Questionnaire du fardeau / stress perçu en tant qu'aidant     Réfléchissez aux 6 derniers mois et essayez de vous rappeler comment les choses se sont passées pour votre famille.  Nous essayons de nous faire une idée de ce que la vie a été dans votre foyer au cours de cette période.     Au cours des 6 derniers mois, à quel point les éléments suivants ont-ils posé problème ?  [Pression financière pour votre famille en raison de la pathologie de votre enfant ?]</t>
  </si>
  <si>
    <t>cgsq1[SQ009]. Questionnaire du fardeau / stress perçu en tant qu'aidant     Réfléchissez aux 6 derniers mois et essayez de vous rappeler comment les choses se sont passées pour votre famille.  Nous essayons de nous faire une idée de ce que la vie a été dans votre foyer au cours de cette période.     Au cours des 6 derniers mois, à quel point les éléments suivants ont-ils posé problème ?  [Moins d'attention accordée aux autres membres de la famille en raison de la pathologie de votre enfant ?]</t>
  </si>
  <si>
    <t>cgsq1[SQ010]. Questionnaire du fardeau / stress perçu en tant qu'aidant     Réfléchissez aux 6 derniers mois et essayez de vous rappeler comment les choses se sont passées pour votre famille.  Nous essayons de nous faire une idée de ce que la vie a été dans votre foyer au cours de cette période.     Au cours des 6 derniers mois, à quel point les éléments suivants ont-ils posé problème ?  [Perturbation ou bouleversement des relations intrafamiliales en raison de la pathologie de votre enfant ?]</t>
  </si>
  <si>
    <t>cgsq1[SQ011]. Questionnaire du fardeau / stress perçu en tant qu'aidant     Réfléchissez aux 6 derniers mois et essayez de vous rappeler comment les choses se sont passées pour votre famille.  Nous essayons de nous faire une idée de ce que la vie a été dans votre foyer au cours de cette période.     Au cours des 6 derniers mois, à quel point les éléments suivants ont-ils posé problème ?  [Perturbation des activités sociales de votre famille en raison de la pathologie de votre enfant ?]</t>
  </si>
  <si>
    <t>cgsq2[SQ001]. Dans cette section, s'il vous plaît continuez à réfléchir et vous rappelez comment vous vous êtes sentis au cours des 6 derniers mois.     Au cours des 6 derniers mois :  [Dans quelle mesure vous êtes-vous senti isolé à cause de la pathologie de votre enfant ?]</t>
  </si>
  <si>
    <t>cgsq2[SQ002]. Dans cette section, s'il vous plaît continuez à réfléchir et vous rappelez comment vous vous êtes sentis au cours des 6 derniers mois.     Au cours des 6 derniers mois :  [Dans quelle mesure vous êtes-vous senti triste ou malheureux à cause de la pathologie de votre enfant ?]</t>
  </si>
  <si>
    <t>cgsq2[SQ003]. Dans cette section, s'il vous plaît continuez à réfléchir et vous rappelez comment vous vous êtes sentis au cours des 6 derniers mois.     Au cours des 6 derniers mois :  [Dans quelle mesure avez-vous été gêné par la pathologie de votre enfant ?]</t>
  </si>
  <si>
    <t>cgsq2[SQ004]. Dans cette section, s'il vous plaît continuez à réfléchir et vous rappelez comment vous vous êtes sentis au cours des 6 derniers mois.     Au cours des 6 derniers mois :  [À quel point vous êtes-vous senti proche de votre enfant ?]</t>
  </si>
  <si>
    <t>cgsq2[SQ005]. Dans cette section, s'il vous plaît continuez à réfléchir et vous rappelez comment vous vous êtes sentis au cours des 6 derniers mois.     Au cours des 6 derniers mois :  [À quel point avez-vous ressenti de la colère envers votre enfant ?]</t>
  </si>
  <si>
    <t>cgsq2[SQ006]. Dans cette section, s'il vous plaît continuez à réfléchir et vous rappelez comment vous vous êtes sentis au cours des 6 derniers mois.     Au cours des 6 derniers mois :  [Dans quelle mesure vous êtes-vous inquiété de l'avenir de votre enfant ?]</t>
  </si>
  <si>
    <t>cgsq2[SQ007]. Dans cette section, s'il vous plaît continuez à réfléchir et vous rappelez comment vous vous êtes sentis au cours des 6 derniers mois.     Au cours des 6 derniers mois :  [Dans quelle mesure vous êtes-vous inquiété de l'avenir de votre famille ?]</t>
  </si>
  <si>
    <t>cgsq2[SQ008]. Dans cette section, s'il vous plaît continuez à réfléchir et vous rappelez comment vous vous êtes sentis au cours des 6 derniers mois.     Au cours des 6 derniers mois :  [Dans quelle mesure vous êtes-vous senti coupable de la pathologie de votre enfant ?]</t>
  </si>
  <si>
    <t>cgsq2[SQ011]. Dans cette section, s'il vous plaît continuez à réfléchir et vous rappelez comment vous vous êtes sentis au cours des 6 derniers mois.     Au cours des 6 derniers mois :  [Dans quelle mesure avez-vous ressenti du ressentiment envers votre enfant ?]</t>
  </si>
  <si>
    <t>cgsq2[SQ009]. Dans cette section, s'il vous plaît continuez à réfléchir et vous rappelez comment vous vous êtes sentis au cours des 6 derniers mois.     Au cours des 6 derniers mois :  [Dans quelle mesure vous êtes-vous senti fatigué ou épuisé à cause de la pathologie de votre enfant ?]</t>
  </si>
  <si>
    <t>cgsq2[SQ010]. Dans cette section, s'il vous plaît continuez à réfléchir et vous rappelez comment vous vous êtes sentis au cours des 6 derniers mois.     Au cours des 6 derniers mois :  [En général, dans quelle mesure la pathologie de votre enfant a-t-il fait ressentir un fardeau à votre famille ?]</t>
  </si>
  <si>
    <t>PBI[SQ008]. Inventaire du burnout parental  Ce questionnaire fait l'inventaire du burnout (ou épuisement) parental  [Je ne peux plus montrer à mes enfants combien je les aime.]</t>
  </si>
  <si>
    <t>PBI[SQ009]. Inventaire du burnout parental  Ce questionnaire fait l'inventaire du burnout (ou épuisement) parental  [Je suis moins attentif aux émotions de mes enfants.]</t>
  </si>
  <si>
    <t>PBI[SQ010]. Inventaire du burnout parental  Ce questionnaire fait l'inventaire du burnout (ou épuisement) parental  [Je fais le strict minimum pour mes enfants mais pas plus.]</t>
  </si>
  <si>
    <t>PBI[SQ011]. Inventaire du burnout parental  Ce questionnaire fait l'inventaire du burnout (ou épuisement) parental  [J'ai l'impression qu'en dehors des routines, je ne peux plus m'impliquer avec mes enfants.]</t>
  </si>
  <si>
    <t>PBI[SQ012]. Inventaire du burnout parental  Ce questionnaire fait l'inventaire du burnout (ou épuisement) parental  [Je suis de moins en moins impliqué dans les relations avec mes enfants.]</t>
  </si>
  <si>
    <t>PBI[SQ013]. Inventaire du burnout parental  Ce questionnaire fait l'inventaire du burnout (ou épuisement) parental  [Je suis de moins en impliqué dans l'éducation de mes enfants.]</t>
  </si>
  <si>
    <t>PBI[SQ014]. Inventaire du burnout parental  Ce questionnaire fait l'inventaire du burnout (ou épuisement) parental  [J'ai parfois l'impression de m'occuper de mes enfants en pilote automatique.]</t>
  </si>
  <si>
    <t>PBI[SQ015]. Inventaire du burnout parental  Ce questionnaire fait l'inventaire du burnout (ou épuisement) parental  [Je n'écoute pas vraiment ce que me disent mes enfants.]</t>
  </si>
  <si>
    <t>PBI[SQ016]. Inventaire du burnout parental  Ce questionnaire fait l'inventaire du burnout (ou épuisement) parental  [Je me sens émotionnellement épuisé par mon rôle parental.]</t>
  </si>
  <si>
    <t>PBI[SQ017]. Inventaire du burnout parental  Ce questionnaire fait l'inventaire du burnout (ou épuisement) parental  [Je suis à bout de nerfs à la fin d'une journée avec mes enfants.]</t>
  </si>
  <si>
    <t>PBI[SQ018]. Inventaire du burnout parental  Ce questionnaire fait l'inventaire du burnout (ou épuisement) parental  [Je me sens fatigué lorsque je me lève le matin et que je dois affronter une autre journée avec mes enfants.]</t>
  </si>
  <si>
    <t>PBI[SQ019]. Inventaire du burnout parental  Ce questionnaire fait l'inventaire du burnout (ou épuisement) parental  [Être parent au quotidien nécessite beaucoup d'efforts.]</t>
  </si>
  <si>
    <t>PBI[SQ020]. Inventaire du burnout parental  Ce questionnaire fait l'inventaire du burnout (ou épuisement) parental  [Cela me stresse trop de m'occuper de mes enfants.]</t>
  </si>
  <si>
    <t>PBI[SQ021]. Inventaire du burnout parental  Ce questionnaire fait l'inventaire du burnout (ou épuisement) parental  [Quand je pense à mon rôle parental, j'ai l'impression d'être au bout du rouleau.]</t>
  </si>
  <si>
    <t>PBI[SQ022]. Inventaire du burnout parental  Ce questionnaire fait l'inventaire du burnout (ou épuisement) parental  [J'ai l'impression qu'être parent me demande trop d'implication.]</t>
  </si>
  <si>
    <t>PBI[SQ023]. Inventaire du burnout parental  Ce questionnaire fait l'inventaire du burnout (ou épuisement) parental  [J'ai l'impression que mon rôle de parent est en train de me briser.]</t>
  </si>
  <si>
    <t>PBI[SQ024]. Inventaire du burnout parental  Ce questionnaire fait l'inventaire du burnout (ou épuisement) parental  [Je suis facilement capable de comprendre ce que mes enfants ressentent.]</t>
  </si>
  <si>
    <t>PBI[SQ025]. Inventaire du burnout parental  Ce questionnaire fait l'inventaire du burnout (ou épuisement) parental  [Je m'occupe très efficacement des problèmes de mes enfants.]</t>
  </si>
  <si>
    <t>PBI[SQ026]. Inventaire du burnout parental  Ce questionnaire fait l'inventaire du burnout (ou épuisement) parental  [De par mon rôle parental, j'ai l'impression d'avoir une influence positive sur mes enfants.]</t>
  </si>
  <si>
    <t>PBI[SQ027]. Inventaire du burnout parental  Ce questionnaire fait l'inventaire du burnout (ou épuisement) parental  [Je suis facilement capable de créer une atmosphère détendue avec mes enfants.]</t>
  </si>
  <si>
    <t>PBI[SQ028]. Inventaire du burnout parental  Ce questionnaire fait l'inventaire du burnout (ou épuisement) parental  [J'accomplis plein de choses qui en valent la peine en tant que parent.]</t>
  </si>
  <si>
    <t>PBI[SQ029]. Inventaire du burnout parental  Ce questionnaire fait l'inventaire du burnout (ou épuisement) parental  [En tant que parent, je gère très calmement les problèmes émotionnels.]</t>
  </si>
  <si>
    <t>qualite[SQ001]. Qualité de vie  Ce questionnaire évalue votre qualité de vie, définie comme la perception de votre position au sein de systèmes de valeurs et et la culture dans lesquels vous vivez ; par rapport à vos objectifs, attentes, normes et préoccupations.  [Comment évaluez-vous votre qualité de vie ?]</t>
  </si>
  <si>
    <t>sante[SQ001].  [Êtes-vous satisfait de votre santé ?]</t>
  </si>
  <si>
    <t>reste[SQ001].  [La douleur physique vous empêche-t-elle de faire ce dont vous avez envie ?]</t>
  </si>
  <si>
    <t>reste[SQ002].  [Avez-vous besoin d'un traitement médical quotidiennement ?]</t>
  </si>
  <si>
    <t>reste[SQ003].  [Aimez-vous votre vie ?]</t>
  </si>
  <si>
    <t>reste[SQ004].  [Estimez-vous que votre vie a du sens ?]</t>
  </si>
  <si>
    <t>reste[SQ005].  [Êtes-vous capable de vous concentrer ?]</t>
  </si>
  <si>
    <t>reste[SQ006].  [Vous sentez-vous en sécurité dans votre vie quotidienne ?]</t>
  </si>
  <si>
    <t>reste[SQ007].  [Vivez-vous dans un environnement sain ?]</t>
  </si>
  <si>
    <t>reste[SQ008].  [Avez-vous assez d'énergie dans votre vie quotidienne ?]</t>
  </si>
  <si>
    <t>reste[SQ009].  [Acceptez-vous votre apparence physique ?]</t>
  </si>
  <si>
    <t>reste[SQ010].  [Avez-vous assez d'argent pour satisfaire vos besoins ?]</t>
  </si>
  <si>
    <t>reste[SQ011].  [Avez-vous accès aux informations nécessaires pour votre vie quotidienne ?]</t>
  </si>
  <si>
    <t>reste[SQ012].  [Avez-vous souvent l'occasion de pratiquer des loisirs ?]</t>
  </si>
  <si>
    <t>reste[SQ013].  [Comment arrivez-vous à vous déplacer ?]</t>
  </si>
  <si>
    <t>reste[SQ014].  [Êtes-vous satisfait de votre sommeil ?]</t>
  </si>
  <si>
    <t>reste[SQ015].  [Êtes-vous satisfait de votre capacité à effectuer les tâches de la vie quotidienne ?]</t>
  </si>
  <si>
    <t>reste[SQ016].  [Êtes-vous satisfait de votre capacité à effectuer votre activité professionnelle ?]</t>
  </si>
  <si>
    <t>reste[SQ017].  [Êtes-vous satisfait de vous ?]</t>
  </si>
  <si>
    <t>reste[SQ018].  [Êtes-vous satisfait de vos relations avec les autres ?]</t>
  </si>
  <si>
    <t>reste[SQ019].  [Êtes-vous satisfait de votre vie sexuelle ?]</t>
  </si>
  <si>
    <t>reste[SQ020].  [Êtes-vous satisfait du soutien de vos amis ?]</t>
  </si>
  <si>
    <t>reste[SQ021].  [Êtes-vous satisfait de votre lieu de vie ?]</t>
  </si>
  <si>
    <t>reste[SQ022].  [Êtes-vous satisfait de votre accès aux services de santé ?]</t>
  </si>
  <si>
    <t>reste[SQ023].  [Êtes-vous satisfait de votre moyen de transport ?]</t>
  </si>
  <si>
    <t>negatif[SQ002].  [Avez-vous des sentiments négatifs tels que la mélancolie, le désespoir, l'anxiété ou la dépression ?]</t>
  </si>
  <si>
    <t>FQOLparents[SQ001][1].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apprécie de passer du temps ensemble. ][Échelle 1]</t>
  </si>
  <si>
    <t>FQOLparents[SQ001][2].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apprécie de passer du temps ensemble. ][Échelle 2]</t>
  </si>
  <si>
    <t>FQOLparents[SQ005][1].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aident les enfants à devenir indépendants. ][Échelle 1]</t>
  </si>
  <si>
    <t>FQOLparents[SQ005][2].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aident les enfants à devenir indépendants. ][Échelle 2]</t>
  </si>
  <si>
    <t>FQOLparents[SQ006][1].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a le soutien dont elle a besoin pour diminuer le stress. ][Échelle 1]</t>
  </si>
  <si>
    <t>FQOLparents[SQ006][2].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a le soutien dont elle a besoin pour diminuer le stress. ][Échelle 2]</t>
  </si>
  <si>
    <t>FQOLparents[SQ86131][1].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ont des amis ou d’autres personnes qui leur apportent du soutien. ][Échelle 1]</t>
  </si>
  <si>
    <t>FQOLparents[SQ86131][2].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ont des amis ou d’autres personnes qui leur apportent du soutien. ][Échelle 2]</t>
  </si>
  <si>
    <t>FQOLparents[SQ97060][1].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aident les enfants à faire leurs devoirs et dans leurs activités. ][Échelle 1]</t>
  </si>
  <si>
    <t>FQOLparents[SQ97060][2].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aident les enfants à faire leurs devoirs et dans leurs activités. ][Échelle 2]</t>
  </si>
  <si>
    <t>FQOLparents[SQ004][1].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ont un moyen de transport pour se rendre aux endroits où ils ont besoin d’aller. ][Échelle 1]</t>
  </si>
  <si>
    <t>FQOLparents[SQ004][2].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ont un moyen de transport pour se rendre aux endroits où ils ont besoin d’aller. ][Échelle 2]</t>
  </si>
  <si>
    <t>FQOLparents[SQ46482][1].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parlent ouvertement entre eux. ][Échelle 1]</t>
  </si>
  <si>
    <t>FQOLparents[SQ46482][2].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parlent ouvertement entre eux. ][Échelle 2]</t>
  </si>
  <si>
    <t>FQOLparents[SQ003][1].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enseignent aux enfants comment s’entendre avec les autres. ][Échelle 1]</t>
  </si>
  <si>
    <t>FQOLparents[SQ003][2].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enseignent aux enfants comment s’entendre avec les autres. ][Échelle 2]</t>
  </si>
  <si>
    <t>FQOLparents[SQ81738][1].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ont du temps libre pour eux (intérêts personnels, loisirs). ][Échelle 1]</t>
  </si>
  <si>
    <t>FQOLparents[SQ81738][2].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ont du temps libre pour eux (intérêts personnels, loisirs). ][Échelle 2]</t>
  </si>
  <si>
    <t>FQOLparents[SQ002][1].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résout les problèmes ensemble. ][Échelle 1]</t>
  </si>
  <si>
    <t>FQOLparents[SQ002][2].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résout les problèmes ensemble. ][Échelle 2]</t>
  </si>
  <si>
    <t>FQOLparents[SQ31357][1].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se soutiennent les uns les autres pour atteindre des objectifs. ][Échelle 1]</t>
  </si>
  <si>
    <t>FQOLparents[SQ31357][2].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se soutiennent les uns les autres pour atteindre des objectifs. ][Échelle 2]</t>
  </si>
  <si>
    <t>FQOLparents[SQ007][1].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montrent qu’ils s’aiment et qu’ils se soucient les uns des autres. ][Échelle 1]</t>
  </si>
  <si>
    <t>FQOLparents[SQ007][2].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membres de ma famille montrent qu’ils s’aiment et qu’ils se soucient les uns des autres. ][Échelle 2]</t>
  </si>
  <si>
    <t>FQOLparents[SQ008][1].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a de l’aide extérieure pour s’occuper des besoins particuliers de tous ses membres. ][Échelle 1]</t>
  </si>
  <si>
    <t>FQOLparents[SQ008][2].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a de l’aide extérieure pour s’occuper des besoins particuliers de tous ses membres. ][Échelle 2]</t>
  </si>
  <si>
    <t>FQOLparents[SQ35726][1].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adultes de ma famille enseignent aux enfants à prendre de bonnes décisions. ][Échelle 1]</t>
  </si>
  <si>
    <t>FQOLparents[SQ35726][2].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adultes de ma famille enseignent aux enfants à prendre de bonnes décisions. ][Échelle 2]</t>
  </si>
  <si>
    <t>FQOLparents[SQ46336][1].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reçoit des soins médicaux lorsqu’elle en a besoin. ][Échelle 1]</t>
  </si>
  <si>
    <t>FQOLparents[SQ46336][2].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reçoit des soins médicaux lorsqu’elle en a besoin. ][Échelle 2]</t>
  </si>
  <si>
    <t>FQOLparents[SQ010][1].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a les moyens d’assumer ses dépenses. ][Échelle 1]</t>
  </si>
  <si>
    <t>FQOLparents[SQ010][2].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a les moyens d’assumer ses dépenses. ][Échelle 2]</t>
  </si>
  <si>
    <t>FQOLparents[SQ009][1].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adultes de ma famille connaissent les personnes que fréquentent mon ou mes enfants (amis, professeurs, etc.). ][Échelle 1]</t>
  </si>
  <si>
    <t>FQOLparents[SQ009][2].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adultes de ma famille connaissent les personnes que fréquentent mon ou mes enfants (amis, professeurs, etc.). ][Échelle 2]</t>
  </si>
  <si>
    <t>FQOLparents[SQ012][1].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est capable de s’adapter aux hauts et aux bas de la vie. ][Échelle 1]</t>
  </si>
  <si>
    <t>FQOLparents[SQ012][2].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est capable de s’adapter aux hauts et aux bas de la vie. ][Échelle 2]</t>
  </si>
  <si>
    <t>FQOLparents[SQ70866][1].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adultes de ma famille ont le temps de s’occuper des besoins individuels de chaque enfant. ][Échelle 1]</t>
  </si>
  <si>
    <t>FQOLparents[SQ70866][2].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[Les adultes de ma famille ont le temps de s’occuper des besoins individuels de chaque enfant. ][Échelle 2]</t>
  </si>
  <si>
    <t>FQOLparents[SQ011][1].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reçoit des soins dentaires lorsqu’elle en a besoin. ][Échelle 1]</t>
  </si>
  <si>
    <t>FQOLparents[SQ011][2].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reçoit des soins dentaires lorsqu’elle en a besoin. ][Échelle 2]</t>
  </si>
  <si>
    <t>FQOLparents[SQ61839][1].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se sent en sécurité à la maison, au travail, à l’école et dans notre voisinage. ][Échelle 1]</t>
  </si>
  <si>
    <t>FQOLparents[SQ61839][2].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se sent en sécurité à la maison, au travail, à l’école et dans notre voisinage. ][Échelle 2]</t>
  </si>
  <si>
    <t>FQOLparents[SQ017][1].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[Mon enfant avec un TND est soutenu pour atteindre ses buts à l’école ou à son lieu de travail. ][Échelle 1]</t>
  </si>
  <si>
    <t>FQOLparents[SQ017][2].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[Mon enfant avec un TND est soutenu pour atteindre ses buts à l’école ou à son lieu de travail. ][Échelle 2]</t>
  </si>
  <si>
    <t>FQOLparents[SQ016][1].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[Mon enfant avec un TND est soutenu pour atteindre ses objectifs à la maison. ][Échelle 1]</t>
  </si>
  <si>
    <t>FQOLparents[SQ016][2].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[Mon enfant avec un TND est soutenu pour atteindre ses objectifs à la maison. ][Échelle 2]</t>
  </si>
  <si>
    <t>FQOLparents[SQ015][1].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[Mon enfant avec un TND est soutenu pour se faire des amis. ][Échelle 1]</t>
  </si>
  <si>
    <t>FQOLparents[SQ015][2].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[Mon enfant avec un TND est soutenu pour se faire des amis. ][Échelle 2]</t>
  </si>
  <si>
    <t>FQOLparents[SQ014][1].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a de bonnes relations avec les intervenants qui offrent des services et du soutien à mon enfant avec un TND][Échelle 1]</t>
  </si>
  <si>
    <t>FQOLparents[SQ014][2]. Qualité de vie familiale  Ce questionnaire porte sur votre perception de la qualité de vie de votre famille.  Votre « famille » peut inclure plusieurs personnes –mère, père, conjoint-e, enfants, tantes, oncles, grands-parents.  Pour ce questionnaire, veuillez considérer comme faisant partie de votre famille les personnes  ✓ Qui se considèrent elles-mêmes comme faisant partie de votre famille (même si elles ne sont pas unies par les liens du sang ou du mariage)  ✓ Qui se soutiennent et se soucient les unes des autres sur une base régulière.     Pour ce questionnaire, veuillez NE PAS tenir compte des membres de la parenté (famille élargie) avec qui votre famille n’a des contacts qu’une fois de temps en temps. Veuillez évaluer la qualité de vie de votre famille au cours des six derniers mois.      Veuillez cocher le degré d’importance et de satisfaction pour chacun des items.  1. Déterminez à quel point vous trouvez l’énoncé important, entre 1 et 5.  2. Ensuite, établir à quel point vous en êtes satisfait dans votre vie.  [Ma famille a de bonnes relations avec les intervenants qui offrent des services et du soutien à mon enfant avec un TND][Échelle 2]</t>
  </si>
  <si>
    <t>HAQparents[SQ007].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[Je pense que le professionnel de l'accompagnement et de l'inclusion apporte une aide à mon enfant]</t>
  </si>
  <si>
    <t>HAQparents[SQ008].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[Je pense que mon enfant n'aime pas son professionnel de l'accompagnement et de l'inclusion]</t>
  </si>
  <si>
    <t>HAQparents[SQ009].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[Je pense que l’accompagnement (consultations, entretiens...) fait du bien à mon enfant]</t>
  </si>
  <si>
    <t>HAQparents[SQ010].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[Maintenant mon enfant comprend mieux les choses]</t>
  </si>
  <si>
    <t>HAQparents[SQ011].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[Depuis quelque temps, mon enfant se sent mieux]</t>
  </si>
  <si>
    <t>HAQparents[SQ012].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[J’ai l’impression que les problèmes de mon enfant continuent malgré l’accompagnement]</t>
  </si>
  <si>
    <t>HAQparents[SQ013].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[J’ai l’impression que mon enfant peut compter sur son professionnel de l'accompagnement et de l'inclusion]</t>
  </si>
  <si>
    <t>HAQparents[SQ014].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[Je crois que le professionnel de l'accompagnement et de l'inclusion ne comprend pas mon enfant]</t>
  </si>
  <si>
    <t>HAQparents[SQ015].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[J'ai l'impression que le professionnel de l'accompagnement et de l'inclusion veut que mon enfant s'en sorte]</t>
  </si>
  <si>
    <t>HAQparents[SQ016].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[Je pense que le professionnel de l'accompagnement et de l'inclusion et mon enfant font un bon travail ensemble]</t>
  </si>
  <si>
    <t>HAQparents[SQ017].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[Je crois que le professionnel de l'accompagnement et de l'inclusion aime bien mon enfant]</t>
  </si>
  <si>
    <t>HAQparents[SQ018].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[Je crois que le professionnel de l'accompagnement et de l'inclusion et mon enfant ont les mêmes idées sur ses problèmes]</t>
  </si>
  <si>
    <t>HAQparents[SQ019].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[J’ai l’impression que mon enfant ne se comprend pas lui-même]</t>
  </si>
  <si>
    <t>HAQparents[SQ020].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[Dans l'ensemble, je pense que mon enfant est bien dans sa peau]</t>
  </si>
  <si>
    <t>HAQparents[SQ021]. Questionnaire d'entraide thérapeutique  Ce questionnaire évalue les perceptions de la relation et des processus thérapeutiques.      Une personne peut réagir face à une autre personne de différentes manières. Voici ci- dessous une liste de ces réactions possibles.  Pourriez-vous indiquer votre position à propos des relations actuelles de votre enfant avec le professionnel de l'accompagnement et de l'inclusion. Cochez une seule case par ligne.   Ce questionnaire concerne le professionnel de l'accompagement et de l'inclusion qui participe à l'étude, dont le nom vous a été envoyé par mail.  [Maintenant, je trouve que mon enfant va mieux]</t>
  </si>
  <si>
    <t>attitude[SQ001]. Attitude envers l'inclusion  [L'inclusion a plus de chances de préparer les enfants en situation de handicap au monde réel]</t>
  </si>
  <si>
    <t>attitude[SQ002]. Attitude envers l'inclusion  [L'inclusion a plus de chances de faire que les enfants en situation de handicap se sentent mieux dans leur peau]</t>
  </si>
  <si>
    <t>attitude[SQ003]. Attitude envers l'inclusion  [L'inclusion donne la possibilité aux enfants en situation de handicap de participer à toute une gamme d'activité (i.e., créatives, spectacles)]</t>
  </si>
  <si>
    <t>attitude[SQ004]. Attitude envers l'inclusion  [L'inclusion a plus de chances de préparer les enfants sans handicap au monde réel]</t>
  </si>
  <si>
    <t>attitude[SQ005]. Attitude envers l'inclusion  [En inclusion, les enfants sans handicap ont plus de chances d'apprendre à propos de la différence]</t>
  </si>
  <si>
    <t>attitude[SQ006]. Attitude envers l'inclusion  [En inclusion, les enfants en situation de handicap ont moins de chances de recevoir de l'aide particulière et un enseignement personnalisé]</t>
  </si>
  <si>
    <t>attitude[SQ007]. Attitude envers l'inclusion  [En inclusion, les enfants en situation de handicap ont moins de chances de recevoir suffisamment de services spéciaux, tels que l'ergothérapie ou l'orthophonie]</t>
  </si>
  <si>
    <t>attitude[SQ008]. Attitude envers l'inclusion  [Je suis plus satisfait des progrès de mon enfant dans les classes spécialisées que dans les classes ordinaires]</t>
  </si>
  <si>
    <t>attitude[SQ009]. Attitude envers l'inclusion  [Les enseignants sont capables d'adapter les programmes des classes ordinaires pour accueillir des enfants qui sont inclus en milieu ordinaire]</t>
  </si>
  <si>
    <t>attitude[SQ010]. Attitude envers l'inclusion  [Les enseignants ne comprennent pas comment intégrer des élèves en situation de handicap]</t>
  </si>
  <si>
    <t>attitude[SQ011]. Attitude envers l'inclusion  [Les élèves à besoins éducatifs particuliers vont probablement développer des compétences académiques/scolaires plus rapidement en classe spécialisée qu'en classe ordinaire]</t>
  </si>
  <si>
    <t>attitude[SQ012]. Attitude envers l'inclusion  [L'enseignement spécialisé est mieux effectué par des enseignants spécialisés que par des enseignants ordinaires]</t>
  </si>
  <si>
    <t>attitude[SQ013]. Attitude envers l'inclusion  [Le milieu ordinaire et l'inclusion ont des chances de nuire au développement émotionnel des enfants avec des besoins éducatifs particuliers.]</t>
  </si>
  <si>
    <t>attitude[SQ014]. Attitude envers l'inclusion  [L'enfant qui a des besoins éducatifs particuliers sera socialement isolé par ses camarades de classe ordinaire]</t>
  </si>
  <si>
    <t>attitude[SQ015]. Attitude envers l'inclusion  [Les élèves à besoins éducatifs particuliers devraient bénéficier de toutes les opportunités d'aller en classe ordinaire lorsque c'est possible]</t>
  </si>
  <si>
    <t>attitude[SQ016]. Attitude envers l'inclusion  [Les enseignants en classe ordinaire traitent les parents d'enfants à besoins éducatifs particuliers différemment des autres parents]</t>
  </si>
  <si>
    <t>attitude[SQ017]. Attitude envers l'inclusion  [J'ai l'impression que mon enfant en situation de handicap devrait avoir les mêmes privilèges et avantages que mes autres enfants ont à l'école]</t>
  </si>
  <si>
    <t>attitude[SQ018]. Attitude envers l'inclusion  [J'ai l'impression que les parents d'enfants sans handicap n'apprécient pas que des enfants en situation de handicap soient dans la classe de leur enfant]</t>
  </si>
  <si>
    <t>fiveDcuriosity[SQ001]. Curiosité sociale  Les membres de l'équipe de suivi sont les parents, professionnels scolaires et extra-scolaires qui accompagnent le jeune.  [J'aime connaître les habitudes des membres de l'équipe de suivi]</t>
  </si>
  <si>
    <t>fiveDcuriosity[SQ002]. Curiosité sociale  Les membres de l'équipe de suivi sont les parents, professionnels scolaires et extra-scolaires qui accompagnent le jeune.  [J'aime comprendre pourquoi les membres de l'équipe de suivi se comportent comme ils le font]</t>
  </si>
  <si>
    <t>fiveDcuriosity[SQ003]. Curiosité sociale  Les membres de l'équipe de suivi sont les parents, professionnels scolaires et extra-scolaires qui accompagnent le jeune.  [Lorsque les autres personnes de l'équipe de suivi ont une conversation, j'aime savoir ce qui est dit]</t>
  </si>
  <si>
    <t>fiveDcuriosity[SQ004]. Curiosité sociale  Les membres de l'équipe de suivi sont les parents, professionnels scolaires et extra-scolaires qui accompagnent le jeune.  [Lorsque je suis avec les autres membres de l'équipe de suivi, j'aime écouter leurs conversations]</t>
  </si>
  <si>
    <t>fiveDcuriosity[SQ005]. Curiosité sociale  Les membres de l'équipe de suivi sont les parents, professionnels scolaires et extra-scolaires qui accompagnent le jeune.  [Lors de frictions/tensions entre les membres de l'équipe de suivi, j'aime savoir ce qu'il se passe]</t>
  </si>
  <si>
    <t>fppartnershipexter[SQ001]. Échelle de la collaboration Famille - Professionnels psycho-médicosociaux     Dans quelle mesure êtes-vous satisfait·e que les personnes accompagnant votre enfant en dehors de l'École...  [Il est facile de communiquer avec l'équipe de suivi lorsqu'il faut planifier quelque chose pour mon enfant]</t>
  </si>
  <si>
    <t>fppartnershipexter[SQ002]. Échelle de la collaboration Famille - Professionnels psycho-médicosociaux     Dans quelle mesure êtes-vous satisfait·e que les personnes accompagnant votre enfant en dehors de l'École...  [L'équipe et moi sommes d'accord sur ce qui est le plus important pour mon enfant]</t>
  </si>
  <si>
    <t>fppartnershipexter[SQ003]. Échelle de la collaboration Famille - Professionnels psycho-médicosociaux     Dans quelle mesure êtes-vous satisfait·e que les personnes accompagnant votre enfant en dehors de l'École...  [Je suis un partenaire égal·e dans la relation que j'entretiens avec l'équipe de suivi]</t>
  </si>
  <si>
    <t>fppartnershipexter[SQ004]. Échelle de la collaboration Famille - Professionnels psycho-médicosociaux     Dans quelle mesure êtes-vous satisfait·e que les personnes accompagnant votre enfant en dehors de l'École...  [Avec le soutien de l'équipe de suivi, je résous les problème rapidement]</t>
  </si>
  <si>
    <t>fppartnershipexter[SQ005]. Échelle de la collaboration Famille - Professionnels psycho-médicosociaux     Dans quelle mesure êtes-vous satisfait·e que les personnes accompagnant votre enfant en dehors de l'École...  [Travailler avec l'équipe de suivi m'a fait me sentir plus compétent·e]</t>
  </si>
  <si>
    <t>fppartnershipexter[SQ006]. Échelle de la collaboration Famille - Professionnels psycho-médicosociaux     Dans quelle mesure êtes-vous satisfait·e que les personnes accompagnant votre enfant en dehors de l'École...  [L'équipe de suivi propose de l'aide en réponses aux besoins de notre famille]</t>
  </si>
  <si>
    <t>fppartnershipexter[SQ007]. Échelle de la collaboration Famille - Professionnels psycho-médicosociaux     Dans quelle mesure êtes-vous satisfait·e que les personnes accompagnant votre enfant en dehors de l'École...  [Je me sens à l'aise pour donner des conseils au personnel si on me le demande.]</t>
  </si>
  <si>
    <t>ffppecole[SQ001]. Échelle de la collaboration Famille - École     Dans quelle mesure êtes-vous satisfait·e que les personnes accompagnant votre enfant à l'École...  [Il est facile de communiquer avec l'équipe de suivi lorsqu'il faut planifier quelque chose pour mon enfant]</t>
  </si>
  <si>
    <t>ffppecole[SQ002]. Échelle de la collaboration Famille - École     Dans quelle mesure êtes-vous satisfait·e que les personnes accompagnant votre enfant à l'École...  [L'équipe et moi sommes d'accord sur ce qui est le plus important pour mon enfant]</t>
  </si>
  <si>
    <t>ffppecole[SQ003]. Échelle de la collaboration Famille - École     Dans quelle mesure êtes-vous satisfait·e que les personnes accompagnant votre enfant à l'École...  [Je suis un partenaire égal·e dans la relation que j'entretiens avec l'équipe de suivi]</t>
  </si>
  <si>
    <t>ffppecole[SQ004]. Échelle de la collaboration Famille - École     Dans quelle mesure êtes-vous satisfait·e que les personnes accompagnant votre enfant à l'École...  [Avec le soutien de l'équipe de suivi, je résous les problème rapidement]</t>
  </si>
  <si>
    <t>ffppecole[SQ005]. Échelle de la collaboration Famille - École     Dans quelle mesure êtes-vous satisfait·e que les personnes accompagnant votre enfant à l'École...  [Travailler avec l'équipe de suivi m'a fait me sentir plus compétent·e]</t>
  </si>
  <si>
    <t>ffppecole[SQ006]. Échelle de la collaboration Famille - École     Dans quelle mesure êtes-vous satisfait·e que les personnes accompagnant votre enfant à l'École...  [L'équipe de suivi propose de l'aide en réponses aux besoins de notre famille]</t>
  </si>
  <si>
    <t>ffppecole[SQ007]. Échelle de la collaboration Famille - École     Dans quelle mesure êtes-vous satisfait·e que les personnes accompagnant votre enfant à l'École...  [Je me sens à l'aise pour donner des conseils au personnel si on me le demande.]</t>
  </si>
  <si>
    <t>often[SQ002]. Questionnaire d'évaluation de votre niveau d'expérience avec l'ordinateur  À quelle fréquence utilisez-vous les programmes suivants :   [Traitement de texte (ex : Word)]</t>
  </si>
  <si>
    <t>often[SQ003]. Questionnaire d'évaluation de votre niveau d'expérience avec l'ordinateur  À quelle fréquence utilisez-vous les programmes suivants :   [Tableur (ex : Excel)]</t>
  </si>
  <si>
    <t>often[SQ004]. Questionnaire d'évaluation de votre niveau d'expérience avec l'ordinateur  À quelle fréquence utilisez-vous les programmes suivants :   [Langage de programmation (ex : Java)]</t>
  </si>
  <si>
    <t>often[SQ005]. Questionnaire d'évaluation de votre niveau d'expérience avec l'ordinateur  À quelle fréquence utilisez-vous les programmes suivants :   [Suite graphique (ex : Gimp)]</t>
  </si>
  <si>
    <t>often[SQ006]. Questionnaire d'évaluation de votre niveau d'expérience avec l'ordinateur  À quelle fréquence utilisez-vous les programmes suivants :   [Logiciel de musique ou montage vidéo]</t>
  </si>
  <si>
    <t>often[SQ007]. Questionnaire d'évaluation de votre niveau d'expérience avec l'ordinateur  À quelle fréquence utilisez-vous les programmes suivants :   [Client mail (ex : Outlook)	]</t>
  </si>
  <si>
    <t>often[SQ008]. Questionnaire d'évaluation de votre niveau d'expérience avec l'ordinateur  À quelle fréquence utilisez-vous les programmes suivants :   [Logiciel de chat (ex : Skype)]</t>
  </si>
  <si>
    <t>often[SQ009]. Questionnaire d'évaluation de votre niveau d'expérience avec l'ordinateur  À quelle fréquence utilisez-vous les programmes suivants :   [Navigateur (ex : Firefox, Microsoft Edge)]</t>
  </si>
  <si>
    <t>often[SQ010]. Questionnaire d'évaluation de votre niveau d'expérience avec l'ordinateur  À quelle fréquence utilisez-vous les programmes suivants :   [Jeux (ex : Les Sims)]</t>
  </si>
  <si>
    <t>performance[SQ001]. À quelle fréquence réalisez-vous les activités informatiques suivantes :  [Créer une présentation]</t>
  </si>
  <si>
    <t>performance[SQ002]. À quelle fréquence réalisez-vous les activités informatiques suivantes :  [Développement]</t>
  </si>
  <si>
    <t>performance[SQ003]. À quelle fréquence réalisez-vous les activités informatiques suivantes :  [Édition musicale ou sonore]</t>
  </si>
  <si>
    <t>performance[SQ004]. À quelle fréquence réalisez-vous les activités informatiques suivantes :  [Écrire des emails]</t>
  </si>
  <si>
    <t>performance[SQ005]. À quelle fréquence réalisez-vous les activités informatiques suivantes :  [Chatter]</t>
  </si>
  <si>
    <t>performance[SQ006]. À quelle fréquence réalisez-vous les activités informatiques suivantes :  [Naviguer sur internet]</t>
  </si>
  <si>
    <t>performance[SQ007]. À quelle fréquence réalisez-vous les activités informatiques suivantes :  [Jouer seul]</t>
  </si>
  <si>
    <t>performance[SQ008]. À quelle fréquence réalisez-vous les activités informatiques suivantes :  [Jouer en ligne]</t>
  </si>
  <si>
    <t>ueq1[SQ001]. Ce questionnaire est composé de paires opposées de propriétés que peuvent avoir le produit. La gradation entre les contraintes est représentée par des cercles. En cochant l'un de ces cercles, vous pouvez exprimer votre approbation d'un concept.    Cette réponse indique que vous trouvez le site plus attractif que rébarbatif.  []</t>
  </si>
  <si>
    <t>ueq2[SQ004].  []</t>
  </si>
  <si>
    <t>ueq3[SQ002].  []</t>
  </si>
  <si>
    <t>ueq4[SQ002].  []</t>
  </si>
  <si>
    <t>ueq5[SQ002].  []</t>
  </si>
  <si>
    <t>ueq6[SQ002].  []</t>
  </si>
  <si>
    <t>ueq7[SQ002].  []</t>
  </si>
  <si>
    <t>ueq8[SQ002].  []</t>
  </si>
  <si>
    <t>TENS[comp1]. Réfléchissez à votre expérience lors de l'utilisation du site internet et notez votre accord avec les propositions suivantes : [Je me sens confiant dans ma capacité à utiliser ce site internet.]</t>
  </si>
  <si>
    <t>TENS[comp2]. Réfléchissez à votre expérience lors de l'utilisation du site internet et notez votre accord avec les propositions suivantes : [C'est facile d'utiliser ce site internet.]</t>
  </si>
  <si>
    <t>TENS[comp3]. Réfléchissez à votre expérience lors de l'utilisation du site internet et notez votre accord avec les propositions suivantes : [Je trouve qu'utiliser le site internet est trop difficile.]</t>
  </si>
  <si>
    <t>TENS[comp4]. Réfléchissez à votre expérience lors de l'utilisation du site internet et notez votre accord avec les propositions suivantes : [Je trouve qu'utiliser le site internet est trop difficile pour le faire régulièrement.]</t>
  </si>
  <si>
    <t>TENS[auto1]. Réfléchissez à votre expérience lors de l'utilisation du site internet et notez votre accord avec les propositions suivantes : [Je me sens contraint à utiliser le site.]</t>
  </si>
  <si>
    <t>TENS[auto2]. Réfléchissez à votre expérience lors de l'utilisation du site internet et notez votre accord avec les propositions suivantes : [Je n'utilise le site internet que parce que je le dois.]</t>
  </si>
  <si>
    <t>TENS[auto3]. Réfléchissez à votre expérience lors de l'utilisation du site internet et notez votre accord avec les propositions suivantes : [J'utilise le site internet parce que d'autres personnes le veulent.]</t>
  </si>
  <si>
    <t>TENS[auto4]. Réfléchissez à votre expérience lors de l'utilisation du site internet et notez votre accord avec les propositions suivantes : [Je vais me sentir coupable si je n'utilise pas le site internet.]</t>
  </si>
  <si>
    <t>TENS[app1]. Réfléchissez à votre expérience lors de l'utilisation du site internet et notez votre accord avec les propositions suivantes : [Utiliser le site internet m'aide à nouer ou maintenir des relations épanouissantes.]</t>
  </si>
  <si>
    <t>TENS[app2]. Réfléchissez à votre expérience lors de l'utilisation du site internet et notez votre accord avec les propositions suivantes : [Utiliser le site internet m'aide à me sentir intégré à une communauté plus large.]</t>
  </si>
  <si>
    <t>TENS[app3]. Réfléchissez à votre expérience lors de l'utilisation du site internet et notez votre accord avec les propositions suivantes : [Je ne me sens pas proche des autres utilisateurs lorsque j'utilise le site internet.]</t>
  </si>
  <si>
    <t>TENS[app4]. Réfléchissez à votre expérience lors de l'utilisation du site internet et notez votre accord avec les propositions suivantes : [Utiliser le site internet n'encourage pas à des relations constructives avec les autres.]</t>
  </si>
  <si>
    <t>tenscompetence[SQ001]. Réfléchissez à votre expérience d'utilisation de la technologie et évaluez votre accord avec les déclarations suivantes.     Compétence  [Je me sens très capable et efficace dans l'utilisation du site internet.]</t>
  </si>
  <si>
    <t>tenscompetence[SQ002]. Réfléchissez à votre expérience d'utilisation de la technologie et évaluez votre accord avec les déclarations suivantes.     Compétence  [J'ai confiance en ma capacité à utiliser le site internet.]</t>
  </si>
  <si>
    <t>tenscompetence[SQ003]. Réfléchissez à votre expérience d'utilisation de la technologie et évaluez votre accord avec les déclarations suivantes.     Compétence  [Apprendre à utiliser le site internet a été difficile.]</t>
  </si>
  <si>
    <t>tenscompetence[SQ004]. Réfléchissez à votre expérience d'utilisation de la technologie et évaluez votre accord avec les déclarations suivantes.     Compétence  [J'ai trouvé les affichages et les commandes déroutantes.]</t>
  </si>
  <si>
    <t>tenscompetence[SQ005]. Réfléchissez à votre expérience d'utilisation de la technologie et évaluez votre accord avec les déclarations suivantes.     Compétence  [Il n'a pas été facile d'utiliser ce site internet.]</t>
  </si>
  <si>
    <t>tensautonomie[SQ001]. Autonomie  [Le site internet me fournit des choix et options utiles.]</t>
  </si>
  <si>
    <t>tensautonomie[SQ002]. Autonomie  [Je peux faire en sorte que le site internet fasse ce que je veux]</t>
  </si>
  <si>
    <t>tensautonomie[SQ003]. Autonomie  [Je me sens stressé par le site internet.]</t>
  </si>
  <si>
    <t>tensautonomie[SQ004]. Autonomie  [Le site internet est intrusif.]</t>
  </si>
  <si>
    <t>tensautonomie[SQ005]. Autonomie  [Le site internet a l'air trop directif.]</t>
  </si>
  <si>
    <t>tensappartenance[SQ001]. Appartenance  [Le site internet m'aide à nouer ou maintenir des relations épanouissantes.]</t>
  </si>
  <si>
    <t>tensappartenance[SQ002]. Appartenance  [Le site internet m'aide à me sentir intégré à une communauté plus large.]</t>
  </si>
  <si>
    <t>tensappartenance[SQ003]. Appartenance  [Grâce au site internet, je me sens connecté à d'autres personnes.]</t>
  </si>
  <si>
    <t>tensappartenance[SQ004]. Appartenance  [Je ne me sens pas proche des autres utilisateurs du site internet.]</t>
  </si>
  <si>
    <t>tensappartenance[SQ005]. Appartenance  [Le site internet n'encourage pas à des relations constructives avec les autres.]</t>
  </si>
  <si>
    <t>PedsQL_PS</t>
  </si>
  <si>
    <t>PedsQL_T</t>
  </si>
  <si>
    <t>PedsQL_SP</t>
  </si>
  <si>
    <t>PedsQL_Em</t>
  </si>
  <si>
    <t>PedsQL_R</t>
  </si>
  <si>
    <t>PedsQL_Ec</t>
  </si>
  <si>
    <t>PTRS_T</t>
  </si>
  <si>
    <t>PTRS_Joint</t>
  </si>
  <si>
    <t>PTRS_Comm</t>
  </si>
  <si>
    <t>Zarit</t>
  </si>
  <si>
    <t>BPNSFS_T</t>
  </si>
  <si>
    <t>BPNSFS_Auto</t>
  </si>
  <si>
    <t>BPNSFS_Aff</t>
  </si>
  <si>
    <t>BPNSFS_Comp</t>
  </si>
  <si>
    <t>CGSQ_T</t>
  </si>
  <si>
    <t>CGSQ_SubInt</t>
  </si>
  <si>
    <t>CGSQ_SubExt</t>
  </si>
  <si>
    <t>PBI_T</t>
  </si>
  <si>
    <t>PBI_Dist</t>
  </si>
  <si>
    <t>PBI_Acc</t>
  </si>
  <si>
    <t>WQOL_T</t>
  </si>
  <si>
    <t>WQOL_G</t>
  </si>
  <si>
    <t>WQOL_Phy</t>
  </si>
  <si>
    <t>WQOL_Psy</t>
  </si>
  <si>
    <t>WQOL_Rel</t>
  </si>
  <si>
    <t>WQOL_Env</t>
  </si>
  <si>
    <t>FQOL_Imp</t>
  </si>
  <si>
    <t>FQOL_Satis</t>
  </si>
  <si>
    <t>FQOL_Imp-IF</t>
  </si>
  <si>
    <t>FQOL_Satis-IF</t>
  </si>
  <si>
    <t>FQOL_Satis-RP</t>
  </si>
  <si>
    <t>FQOL_Imp-RP</t>
  </si>
  <si>
    <t>FQOL_Imp-BEE</t>
  </si>
  <si>
    <t>FQOL_Satis-BEE</t>
  </si>
  <si>
    <t>FQOL_Imp-BEP</t>
  </si>
  <si>
    <t>FQOL_Satis-BEP</t>
  </si>
  <si>
    <t>FQOL_Imp-H</t>
  </si>
  <si>
    <t>FQOL_Satis-H</t>
  </si>
  <si>
    <t>HAQ_AllT</t>
  </si>
  <si>
    <t>ATIM_T</t>
  </si>
  <si>
    <t>ATIM_Benef</t>
  </si>
  <si>
    <t>ATIM_Satis</t>
  </si>
  <si>
    <t>ATIM_Ens</t>
  </si>
  <si>
    <t>ATIM_Droits</t>
  </si>
  <si>
    <t>5D_Social</t>
  </si>
  <si>
    <t>FFP-Ext</t>
  </si>
  <si>
    <t>FFP-Ecole</t>
  </si>
  <si>
    <t>FFP-Tous</t>
  </si>
  <si>
    <t>CUQ</t>
  </si>
  <si>
    <t>UEQ_Total</t>
  </si>
  <si>
    <t>TENS-T-Total</t>
  </si>
  <si>
    <t>TENS-T-Comp</t>
  </si>
  <si>
    <t>TENS-T-Auto</t>
  </si>
  <si>
    <t>TENS-T-Aff</t>
  </si>
  <si>
    <t>TENS-I-Total</t>
  </si>
  <si>
    <t>TENS-I-Comp</t>
  </si>
  <si>
    <t>TENS-I-Auto</t>
  </si>
  <si>
    <t>TENS-I-Aff</t>
  </si>
  <si>
    <t>Groupe</t>
  </si>
  <si>
    <t>Temps</t>
  </si>
  <si>
    <t xml:space="preserve">T1 : </t>
  </si>
  <si>
    <t xml:space="preserve">T2 : </t>
  </si>
  <si>
    <t xml:space="preserve">T3 : </t>
  </si>
  <si>
    <t xml:space="preserve">T4 : </t>
  </si>
  <si>
    <t>Contrôle</t>
  </si>
  <si>
    <t>Équipé</t>
  </si>
  <si>
    <t>T+3 mois</t>
  </si>
  <si>
    <t>T+6 mois</t>
  </si>
  <si>
    <t>T+9 mois</t>
  </si>
  <si>
    <t>T+0 mois</t>
  </si>
  <si>
    <t>700-202</t>
  </si>
  <si>
    <t>2022-12-05 15:17:36</t>
  </si>
  <si>
    <t>854-279</t>
  </si>
  <si>
    <t>2022-12-06 18:36:34</t>
  </si>
  <si>
    <t>850-291</t>
  </si>
  <si>
    <t>Equipe</t>
  </si>
  <si>
    <t>TENS_T_Total</t>
  </si>
  <si>
    <t>TENS_T_Comp</t>
  </si>
  <si>
    <t>TENS_T_Auto</t>
  </si>
  <si>
    <t>TENS_T_App</t>
  </si>
  <si>
    <t>TENS_I_Total</t>
  </si>
  <si>
    <t>TENS_I_Comp</t>
  </si>
  <si>
    <t>TENS_I_Auto</t>
  </si>
  <si>
    <t>TENS_I_App</t>
  </si>
  <si>
    <t>PEDSQL_T</t>
  </si>
  <si>
    <t>PEDSQL_PS</t>
  </si>
  <si>
    <t>PEDSQL_SP</t>
  </si>
  <si>
    <t>PEDSQL_Em</t>
  </si>
  <si>
    <t>PEDSQL_R</t>
  </si>
  <si>
    <t>PEDSQL_Ec</t>
  </si>
  <si>
    <t>fiveD_Cur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</si>
</sst>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Arial"/>
      <family val="2"/>
      <charset val="1"/>
    </font>
    <font>
      <sz val="10"/>
      <color rgb="FFFF0000"/>
      <name val="Arial"/>
      <family val="2"/>
      <charset val="1"/>
    </font>
    <font>
      <sz val="8"/>
      <name val="Arial"/>
      <family val="2"/>
      <charset val="1"/>
    </font>
    <font>
      <b/>
      <sz val="10"/>
      <name val="Arial"/>
      <family val="2"/>
    </font>
    <font>
      <sz val="10"/>
      <color theme="1"/>
      <name val="Arial"/>
      <family val="2"/>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2" fontId="0" fillId="0" borderId="0" xfId="0" applyNumberFormat="1"/>
    <xf numFmtId="164" fontId="0" fillId="0" borderId="0" xfId="0" applyNumberFormat="1"/>
    <xf numFmtId="2" fontId="1" fillId="0" borderId="0" xfId="0" applyNumberFormat="1" applyFont="1"/>
    <xf numFmtId="164" fontId="1" fillId="0" borderId="0" xfId="0" applyNumberFormat="1" applyFont="1"/>
    <xf numFmtId="0" fontId="3" fillId="0" borderId="1" xfId="0" applyFont="1" applyBorder="1" applyAlignment="1">
      <alignment horizontal="right"/>
    </xf>
    <xf numFmtId="0" fontId="3" fillId="0" borderId="2" xfId="0" applyFont="1" applyBorder="1" applyAlignment="1">
      <alignment horizontal="right"/>
    </xf>
    <xf numFmtId="0" fontId="3" fillId="0" borderId="4" xfId="0" applyFont="1" applyBorder="1" applyAlignment="1">
      <alignment horizontal="right"/>
    </xf>
    <xf numFmtId="0" fontId="0" fillId="0" borderId="3" xfId="0" applyBorder="1" applyAlignment="1">
      <alignment horizontal="left" indent="1"/>
    </xf>
    <xf numFmtId="0" fontId="0" fillId="0" borderId="5" xfId="0" applyBorder="1" applyAlignment="1">
      <alignment horizontal="left" indent="1"/>
    </xf>
    <xf numFmtId="0" fontId="0" fillId="0" borderId="7" xfId="0" applyBorder="1" applyAlignment="1">
      <alignment horizontal="left" indent="1"/>
    </xf>
    <xf numFmtId="0" fontId="0" fillId="0" borderId="0" xfId="0" applyAlignment="1">
      <alignment horizontal="left" indent="1"/>
    </xf>
    <xf numFmtId="0" fontId="0" fillId="0" borderId="8" xfId="0" applyBorder="1" applyAlignment="1">
      <alignment horizontal="left" indent="1"/>
    </xf>
    <xf numFmtId="0" fontId="3" fillId="0" borderId="6" xfId="0" applyFont="1" applyBorder="1" applyAlignment="1">
      <alignment horizontal="center"/>
    </xf>
    <xf numFmtId="0" fontId="4" fillId="0" borderId="0" xfId="0" applyFont="1"/>
    <xf numFmtId="0" fontId="0" fillId="0" borderId="0" xfId="0" applyFont="1"/>
    <xf numFmtId="0" fontId="0" fillId="0" borderId="0" xfId="0" applyNumberFormat="1" applyFont="1"/>
    <xf numFmtId="2" fontId="0" fillId="0" borderId="0" xfId="0" applyNumberFormat="1" applyFont="1"/>
  </cellXfs>
  <cellStyles count="1">
    <cellStyle name="Normal" xfId="0" builtinId="0"/>
  </cellStyles>
  <dxfs count="143">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164" formatCode="0.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164" formatCode="0.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164" formatCode="0.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164" formatCode="0.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164" formatCode="0.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164" formatCode="0.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numFmt numFmtId="2" formatCode="0.00"/>
    </dxf>
    <dxf>
      <font>
        <strike val="0"/>
        <outline val="0"/>
        <shadow val="0"/>
        <u val="none"/>
        <vertAlign val="baseline"/>
        <sz val="10"/>
        <color auto="1"/>
        <name val="Arial"/>
        <family val="2"/>
        <charset val="1"/>
        <scheme val="none"/>
      </font>
      <numFmt numFmtId="2" formatCode="0.00"/>
    </dxf>
    <dxf>
      <font>
        <b val="0"/>
        <i val="0"/>
        <strike val="0"/>
        <condense val="0"/>
        <extend val="0"/>
        <outline val="0"/>
        <shadow val="0"/>
        <u val="none"/>
        <vertAlign val="baseline"/>
        <sz val="10"/>
        <color auto="1"/>
        <name val="Arial"/>
        <family val="2"/>
        <charset val="1"/>
        <scheme val="none"/>
      </font>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numFmt numFmtId="0" formatCode="General"/>
    </dxf>
    <dxf>
      <font>
        <strike val="0"/>
        <outline val="0"/>
        <shadow val="0"/>
        <u val="none"/>
        <vertAlign val="baseline"/>
        <sz val="10"/>
        <color auto="1"/>
        <name val="Arial"/>
        <family val="2"/>
        <charset val="1"/>
        <scheme val="none"/>
      </font>
      <numFmt numFmtId="0" formatCode="General"/>
    </dxf>
    <dxf>
      <font>
        <b val="0"/>
        <i val="0"/>
        <strike val="0"/>
        <condense val="0"/>
        <extend val="0"/>
        <outline val="0"/>
        <shadow val="0"/>
        <u val="none"/>
        <vertAlign val="baseline"/>
        <sz val="10"/>
        <color auto="1"/>
        <name val="Arial"/>
        <family val="2"/>
        <charset val="1"/>
        <scheme val="none"/>
      </font>
      <numFmt numFmtId="0" formatCode="General"/>
    </dxf>
    <dxf>
      <font>
        <b val="0"/>
        <i val="0"/>
        <strike val="0"/>
        <condense val="0"/>
        <extend val="0"/>
        <outline val="0"/>
        <shadow val="0"/>
        <u val="none"/>
        <vertAlign val="baseline"/>
        <sz val="10"/>
        <color auto="1"/>
        <name val="Arial"/>
        <family val="2"/>
        <charset val="1"/>
        <scheme val="none"/>
      </font>
      <numFmt numFmtId="0" formatCode="General"/>
    </dxf>
    <dxf>
      <font>
        <b val="0"/>
        <i val="0"/>
        <strike val="0"/>
        <condense val="0"/>
        <extend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dxf>
    <dxf>
      <font>
        <strike val="0"/>
        <outline val="0"/>
        <shadow val="0"/>
        <u val="none"/>
        <vertAlign val="baseline"/>
        <sz val="10"/>
        <color auto="1"/>
        <name val="Arial"/>
        <family val="2"/>
        <charset val="1"/>
        <scheme val="none"/>
      </font>
    </dxf>
    <dxf>
      <font>
        <b val="0"/>
        <i val="0"/>
        <strike val="0"/>
        <condense val="0"/>
        <extend val="0"/>
        <outline val="0"/>
        <shadow val="0"/>
        <u val="none"/>
        <vertAlign val="baseline"/>
        <sz val="10"/>
        <color auto="1"/>
        <name val="Arial"/>
        <family val="2"/>
        <charset val="1"/>
        <scheme val="none"/>
      </font>
    </dxf>
    <dxf>
      <font>
        <strike val="0"/>
        <outline val="0"/>
        <shadow val="0"/>
        <u val="none"/>
        <vertAlign val="baseline"/>
        <sz val="10"/>
        <color auto="1"/>
        <name val="Arial"/>
        <family val="2"/>
        <charset val="1"/>
        <scheme val="none"/>
      </font>
    </dxf>
    <dxf>
      <font>
        <strike val="0"/>
        <outline val="0"/>
        <shadow val="0"/>
        <u val="none"/>
        <vertAlign val="baseline"/>
        <sz val="10"/>
        <color auto="1"/>
        <name val="Arial"/>
        <family val="2"/>
        <charset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BED144-1C95-3B41-95FC-985344E66E8E}" name="Tableau1" displayName="Tableau1" ref="A1:BS91" totalsRowCount="1" dataDxfId="142">
  <autoFilter ref="A1:BS90" xr:uid="{B0BED144-1C95-3B41-95FC-985344E66E8E}"/>
  <sortState ref="A2:BS90">
    <sortCondition ref="D1:D90"/>
  </sortState>
  <tableColumns count="71">
    <tableColumn id="1" xr3:uid="{3B037989-3122-F241-A465-1D31A14A82F0}" name="Numero" dataDxfId="141" totalsRowDxfId="140"/>
    <tableColumn id="2" xr3:uid="{3741E4A8-0EFB-0947-980A-B753A212D69B}" name="Questionnaire" dataDxfId="139" totalsRowDxfId="138"/>
    <tableColumn id="72" xr3:uid="{3BBC55EF-92FD-AB45-9543-1841CD62140D}" name="Temps" dataDxfId="137" totalsRowDxfId="136"/>
    <tableColumn id="71" xr3:uid="{03526953-5B27-9441-A398-2332373DBECC}" name="Groupe" dataDxfId="135" totalsRowDxfId="134">
      <calculatedColumnFormula>IF(LEFT(Tableau1[[#This Row],[ID-Phase2]],1)="7","Équipé","Contrôle")</calculatedColumnFormula>
    </tableColumn>
    <tableColumn id="68" xr3:uid="{577DF08A-F8FD-1B41-A4F4-A3756F1B91AD}" name="NB_Valide" dataDxfId="133" totalsRowDxfId="132">
      <calculatedColumnFormula>COUNTIF(Tableau1[[#This Row],[PedsQL_T]:[TENS-I-Aff]],"&gt;0")</calculatedColumnFormula>
    </tableColumn>
    <tableColumn id="4" xr3:uid="{74B5182C-97A2-F042-83ED-1C92D96EA300}" name="ID-Phase2" dataDxfId="131" totalsRowDxfId="130"/>
    <tableColumn id="5" xr3:uid="{64DC7315-B280-3F4D-A357-BF5545FA066D}" name="ID-Pilote" dataDxfId="129" totalsRowDxfId="128"/>
    <tableColumn id="6" xr3:uid="{700B7912-18CA-9444-A706-794F378907F4}" name="PedsQL_T" totalsRowFunction="custom" dataDxfId="127" totalsRowDxfId="126">
      <totalsRowFormula>AVERAGE(Tableau1[PedsQL_T])</totalsRowFormula>
    </tableColumn>
    <tableColumn id="7" xr3:uid="{D48488DD-7C1D-BF4D-AF4C-BE33342D93C5}" name="PedsQL_PS" totalsRowFunction="custom" dataDxfId="125" totalsRowDxfId="124">
      <totalsRowFormula>AVERAGE(Tableau1[PedsQL_PS])</totalsRowFormula>
    </tableColumn>
    <tableColumn id="8" xr3:uid="{F2AFCF5A-4884-0748-A167-BC9772614659}" name="PedsQL_SP" totalsRowFunction="custom" dataDxfId="123" totalsRowDxfId="122">
      <totalsRowFormula>AVERAGE(Tableau1[PedsQL_SP])</totalsRowFormula>
    </tableColumn>
    <tableColumn id="9" xr3:uid="{19A010F9-ADB5-B941-B282-8435E52DE232}" name="PedsQL_Em" totalsRowFunction="custom" dataDxfId="121" totalsRowDxfId="120">
      <totalsRowFormula>AVERAGE(Tableau1[PedsQL_Em])</totalsRowFormula>
    </tableColumn>
    <tableColumn id="10" xr3:uid="{13AF841D-8E3A-1E47-9BDC-299469406738}" name="PedsQL_R" totalsRowFunction="custom" dataDxfId="119" totalsRowDxfId="118">
      <totalsRowFormula>AVERAGE(Tableau1[PedsQL_R])</totalsRowFormula>
    </tableColumn>
    <tableColumn id="11" xr3:uid="{399DBAF4-B8DD-6D45-BBD1-5F0C94FCD515}" name="PedsQL_Ec" totalsRowFunction="custom" dataDxfId="117" totalsRowDxfId="116">
      <totalsRowFormula>AVERAGE(Tableau1[PedsQL_Ec])</totalsRowFormula>
    </tableColumn>
    <tableColumn id="12" xr3:uid="{7ED6259A-1150-EF40-97D2-2600C2A9F4B3}" name="PTRS_T" totalsRowFunction="custom" dataDxfId="115" totalsRowDxfId="114">
      <totalsRowFormula>AVERAGE(Tableau1[PTRS_T])</totalsRowFormula>
    </tableColumn>
    <tableColumn id="13" xr3:uid="{E6302063-C52E-5E48-9F40-D2DCCDF1C308}" name="PTRS_Joint" totalsRowFunction="custom" dataDxfId="113" totalsRowDxfId="112">
      <totalsRowFormula>AVERAGE(Tableau1[PTRS_Joint])</totalsRowFormula>
    </tableColumn>
    <tableColumn id="14" xr3:uid="{EED3E381-AA4D-124A-87B5-0F9CC685E438}" name="PTRS_Comm" totalsRowFunction="custom" dataDxfId="111" totalsRowDxfId="110">
      <totalsRowFormula>AVERAGE(Tableau1[PTRS_Comm])</totalsRowFormula>
    </tableColumn>
    <tableColumn id="15" xr3:uid="{195AFFAA-FE1C-E245-80D1-0DA51793A7A7}" name="Zarit" totalsRowFunction="custom" dataDxfId="109" totalsRowDxfId="108">
      <totalsRowFormula>AVERAGE(Tableau1[Zarit])</totalsRowFormula>
    </tableColumn>
    <tableColumn id="16" xr3:uid="{1258FA26-87C7-2546-96B8-04D7048E37A8}" name="BPNSFS_T" totalsRowFunction="custom" dataDxfId="107" totalsRowDxfId="106">
      <totalsRowFormula>AVERAGE(Tableau1[BPNSFS_T])</totalsRowFormula>
    </tableColumn>
    <tableColumn id="17" xr3:uid="{DD35853E-FE58-7D44-BCFC-157739F4E11A}" name="BPNSFS_Auto" totalsRowFunction="custom" dataDxfId="105" totalsRowDxfId="104">
      <totalsRowFormula>AVERAGE(Tableau1[BPNSFS_Auto])</totalsRowFormula>
    </tableColumn>
    <tableColumn id="18" xr3:uid="{C35B4304-137F-0943-BC67-25CEDEBCEE56}" name="BPNSFS_Aff" totalsRowFunction="custom" dataDxfId="103" totalsRowDxfId="102">
      <totalsRowFormula>AVERAGE(Tableau1[BPNSFS_Aff])</totalsRowFormula>
    </tableColumn>
    <tableColumn id="19" xr3:uid="{DE9C9E58-E4AB-E349-981E-3A1CACC6550B}" name="BPNSFS_Comp" totalsRowFunction="custom" dataDxfId="101" totalsRowDxfId="100">
      <totalsRowFormula>AVERAGE(Tableau1[BPNSFS_Comp])</totalsRowFormula>
    </tableColumn>
    <tableColumn id="20" xr3:uid="{FC1423B2-C38A-F240-870A-A857610D93BD}" name="CGSQ_T" totalsRowFunction="custom" dataDxfId="99" totalsRowDxfId="98">
      <totalsRowFormula>AVERAGE(Tableau1[CGSQ_T])</totalsRowFormula>
    </tableColumn>
    <tableColumn id="21" xr3:uid="{5D58EED0-34F3-9047-9FA6-AB01F77058C9}" name="CGSQ_Obj" totalsRowFunction="custom" dataDxfId="97" totalsRowDxfId="96">
      <totalsRowFormula>AVERAGE(Tableau1[CGSQ_Obj])</totalsRowFormula>
    </tableColumn>
    <tableColumn id="22" xr3:uid="{958C1A4F-9FEE-C244-950C-FD58632D23EC}" name="CGSQ_SubInt" totalsRowFunction="custom" dataDxfId="95" totalsRowDxfId="94">
      <totalsRowFormula>AVERAGE(Tableau1[CGSQ_SubInt])</totalsRowFormula>
    </tableColumn>
    <tableColumn id="23" xr3:uid="{5CF06305-46DB-2542-8617-611243C0B373}" name="CGSQ_SubExt" totalsRowFunction="custom" dataDxfId="93" totalsRowDxfId="92">
      <totalsRowFormula>AVERAGE(Tableau1[CGSQ_SubExt])</totalsRowFormula>
    </tableColumn>
    <tableColumn id="24" xr3:uid="{24581CEE-F7A0-F141-BC3D-4F43E11E2677}" name="PBI_T" totalsRowFunction="custom" dataDxfId="91" totalsRowDxfId="90">
      <totalsRowFormula>AVERAGE(Tableau1[PBI_T])</totalsRowFormula>
    </tableColumn>
    <tableColumn id="25" xr3:uid="{ED1A5595-EF7E-C74F-B0ED-90B289FF30ED}" name="PBI_Fatigue" totalsRowFunction="custom" dataDxfId="89" totalsRowDxfId="88">
      <totalsRowFormula>AVERAGE(Tableau1[PBI_Fatigue])</totalsRowFormula>
    </tableColumn>
    <tableColumn id="26" xr3:uid="{641BEFF6-9262-F34A-8D38-153AD6B038E1}" name="PBI_Dist" totalsRowFunction="custom" dataDxfId="87" totalsRowDxfId="86">
      <totalsRowFormula>AVERAGE(Tableau1[PBI_Dist])</totalsRowFormula>
    </tableColumn>
    <tableColumn id="27" xr3:uid="{72AF554A-B637-4D46-ABF2-5A7800C7844A}" name="PBI_Acc" totalsRowFunction="custom" dataDxfId="85" totalsRowDxfId="84">
      <totalsRowFormula>AVERAGE(Tableau1[PBI_Acc])</totalsRowFormula>
    </tableColumn>
    <tableColumn id="28" xr3:uid="{D226F96F-F7FF-564A-A414-AC947068EE04}" name="WQOL_T" totalsRowFunction="custom" dataDxfId="83" totalsRowDxfId="82">
      <totalsRowFormula>AVERAGE(Tableau1[WQOL_T])</totalsRowFormula>
    </tableColumn>
    <tableColumn id="29" xr3:uid="{C566F4C0-B2B3-0B48-B8A8-64D86CCD1EBF}" name="WQOL_G" totalsRowFunction="custom" dataDxfId="81" totalsRowDxfId="80">
      <totalsRowFormula>AVERAGE(Tableau1[WQOL_G])</totalsRowFormula>
    </tableColumn>
    <tableColumn id="30" xr3:uid="{EBC3F4B8-6E1A-D344-A47E-BE202AC2A558}" name="WQOL_Phy" totalsRowFunction="custom" dataDxfId="79" totalsRowDxfId="78">
      <totalsRowFormula>AVERAGE(Tableau1[WQOL_Phy])</totalsRowFormula>
    </tableColumn>
    <tableColumn id="31" xr3:uid="{B8053318-A36C-1843-BE92-1D2122209C7C}" name="WQOL_Psy" totalsRowFunction="custom" dataDxfId="77" totalsRowDxfId="76">
      <totalsRowFormula>AVERAGE(Tableau1[WQOL_Psy])</totalsRowFormula>
    </tableColumn>
    <tableColumn id="32" xr3:uid="{12FD61E1-2B18-7D4A-AE56-10D5A507848A}" name="WQOL_Rel" totalsRowFunction="custom" dataDxfId="75" totalsRowDxfId="74">
      <totalsRowFormula>AVERAGE(Tableau1[WQOL_Rel])</totalsRowFormula>
    </tableColumn>
    <tableColumn id="33" xr3:uid="{9A3E2271-6AAB-184B-98C1-C7FDFADCB06C}" name="WQOL_Env" totalsRowFunction="custom" dataDxfId="73" totalsRowDxfId="72">
      <totalsRowFormula>AVERAGE(Tableau1[WQOL_Env])</totalsRowFormula>
    </tableColumn>
    <tableColumn id="34" xr3:uid="{FBBD9CC0-8F20-3649-9B5A-A25048F5D58A}" name="FQOL_Imp" totalsRowFunction="custom" dataDxfId="71" totalsRowDxfId="70">
      <totalsRowFormula>AVERAGE(Tableau1[FQOL_Imp])</totalsRowFormula>
    </tableColumn>
    <tableColumn id="35" xr3:uid="{E50BD5D5-38BA-8549-89D6-28577ADA1002}" name="FQOL_Satis" totalsRowFunction="custom" dataDxfId="69" totalsRowDxfId="68">
      <totalsRowFormula>AVERAGE(Tableau1[FQOL_Satis])</totalsRowFormula>
    </tableColumn>
    <tableColumn id="36" xr3:uid="{437C52DA-7971-C842-A177-4B21E6997368}" name="FQOL_Imp-IF" totalsRowFunction="custom" dataDxfId="67" totalsRowDxfId="66">
      <totalsRowFormula>AVERAGE(Tableau1[FQOL_Imp-IF])</totalsRowFormula>
    </tableColumn>
    <tableColumn id="37" xr3:uid="{6B378569-F31F-9B44-A81E-7D5B35D68C3A}" name="FQOL_Satis-IF" totalsRowFunction="custom" dataDxfId="65" totalsRowDxfId="64">
      <totalsRowFormula>AVERAGE(Tableau1[FQOL_Satis-IF])</totalsRowFormula>
    </tableColumn>
    <tableColumn id="38" xr3:uid="{51C1306D-0EB2-A546-A58D-FCAEC8F1B60B}" name="FQOL_Imp-RP" totalsRowFunction="custom" dataDxfId="63" totalsRowDxfId="62">
      <totalsRowFormula>AVERAGE(Tableau1[FQOL_Imp-RP])</totalsRowFormula>
    </tableColumn>
    <tableColumn id="39" xr3:uid="{1D3B1E24-E489-E54F-ACCE-A1CE152220AB}" name="FQOL_Satis-RP" totalsRowFunction="custom" dataDxfId="61" totalsRowDxfId="60">
      <totalsRowFormula>AVERAGE(Tableau1[FQOL_Satis-RP])</totalsRowFormula>
    </tableColumn>
    <tableColumn id="40" xr3:uid="{3556841A-037D-5440-863A-1C32E25226F3}" name="FQOL_Imp-BEE" totalsRowFunction="custom" dataDxfId="59" totalsRowDxfId="58">
      <totalsRowFormula>AVERAGE(Tableau1[FQOL_Imp-BEE])</totalsRowFormula>
    </tableColumn>
    <tableColumn id="41" xr3:uid="{B138D2A8-7994-3142-B478-433886A2FB99}" name="FQOL_Satis-BEE" totalsRowFunction="custom" dataDxfId="57" totalsRowDxfId="56">
      <totalsRowFormula>AVERAGE(Tableau1[FQOL_Satis-BEE])</totalsRowFormula>
    </tableColumn>
    <tableColumn id="42" xr3:uid="{3D2A202F-A934-4F45-A698-A68052CAF0A2}" name="FQOL_Imp-BEP" totalsRowFunction="custom" dataDxfId="55" totalsRowDxfId="54">
      <totalsRowFormula>AVERAGE(Tableau1[FQOL_Imp-BEP])</totalsRowFormula>
    </tableColumn>
    <tableColumn id="43" xr3:uid="{D0D27928-3059-0244-B1A2-2FCD56A168B1}" name="FQOL_Satis-BEP" totalsRowFunction="custom" dataDxfId="53" totalsRowDxfId="52">
      <totalsRowFormula>AVERAGE(Tableau1[FQOL_Satis-BEP])</totalsRowFormula>
    </tableColumn>
    <tableColumn id="44" xr3:uid="{E29FA602-E621-4244-AF10-79890687E63D}" name="FQOL_Imp-H" totalsRowFunction="custom" dataDxfId="51" totalsRowDxfId="50">
      <totalsRowFormula>AVERAGE(Tableau1[FQOL_Imp-H])</totalsRowFormula>
    </tableColumn>
    <tableColumn id="45" xr3:uid="{88B5A138-0A35-204C-87B1-BE581EB427D0}" name="FQOL_Satis-H" totalsRowFunction="custom" dataDxfId="49" totalsRowDxfId="48">
      <totalsRowFormula>AVERAGE(Tableau1[FQOL_Satis-H])</totalsRowFormula>
    </tableColumn>
    <tableColumn id="46" xr3:uid="{0235A9A1-CE4E-1B47-B644-CD913AB7DC13}" name="HAQ_Total" totalsRowFunction="custom" dataDxfId="47" totalsRowDxfId="46">
      <totalsRowFormula>AVERAGE(Tableau1[HAQ_Total])</totalsRowFormula>
    </tableColumn>
    <tableColumn id="47" xr3:uid="{6CFA8726-DEED-D242-BE94-9F8987274C6C}" name="HAQ_AllT" totalsRowFunction="custom" dataDxfId="45" totalsRowDxfId="44">
      <totalsRowFormula>AVERAGE(Tableau1[HAQ_AllT])</totalsRowFormula>
    </tableColumn>
    <tableColumn id="48" xr3:uid="{F153F000-CB49-6D41-86EB-E2DA4396731A}" name="HAQ_Patient" totalsRowFunction="custom" dataDxfId="43" totalsRowDxfId="42">
      <totalsRowFormula>AVERAGE(Tableau1[HAQ_Patient])</totalsRowFormula>
    </tableColumn>
    <tableColumn id="49" xr3:uid="{AF18AA17-6A8A-2847-9B8F-C4ACBFD87D09}" name="ATIM_T" totalsRowFunction="custom" dataDxfId="41" totalsRowDxfId="40">
      <totalsRowFormula>AVERAGE(Tableau1[ATIM_T])</totalsRowFormula>
    </tableColumn>
    <tableColumn id="50" xr3:uid="{1FDAA430-76C6-514E-978C-EE57DE16BAC6}" name="ATIM_Benef" totalsRowFunction="custom" dataDxfId="39" totalsRowDxfId="38">
      <totalsRowFormula>AVERAGE(Tableau1[ATIM_Benef])</totalsRowFormula>
    </tableColumn>
    <tableColumn id="51" xr3:uid="{BD76AA38-1579-DF4C-9852-BFDEF19B9978}" name="ATIM_Satis" totalsRowFunction="custom" dataDxfId="37" totalsRowDxfId="36">
      <totalsRowFormula>AVERAGE(Tableau1[ATIM_Satis])</totalsRowFormula>
    </tableColumn>
    <tableColumn id="52" xr3:uid="{4AE68697-E0BC-354A-B673-12B30A642535}" name="ATIM_Ens" totalsRowFunction="custom" dataDxfId="35" totalsRowDxfId="34">
      <totalsRowFormula>AVERAGE(Tableau1[ATIM_Ens])</totalsRowFormula>
    </tableColumn>
    <tableColumn id="53" xr3:uid="{2D1A4744-B2E8-6E45-AAD6-6338153E1809}" name="ATIM_Droits" totalsRowFunction="custom" dataDxfId="33" totalsRowDxfId="32">
      <totalsRowFormula>AVERAGE(Tableau1[ATIM_Droits])</totalsRowFormula>
    </tableColumn>
    <tableColumn id="54" xr3:uid="{E18DF8B6-9E8B-4B4D-9970-BF192F6D547A}" name="5D_Social" totalsRowFunction="custom" dataDxfId="31" totalsRowDxfId="30">
      <totalsRowFormula>AVERAGE(Tableau1[5D_Social])</totalsRowFormula>
    </tableColumn>
    <tableColumn id="55" xr3:uid="{32B5A880-85A9-C34E-95EB-CE478A51E5D6}" name="FFP-Ext" totalsRowFunction="custom" dataDxfId="29" totalsRowDxfId="28">
      <totalsRowFormula>AVERAGE(Tableau1[FFP-Ext])</totalsRowFormula>
    </tableColumn>
    <tableColumn id="56" xr3:uid="{2EC11F8B-3749-DC47-9C00-A27494DF5842}" name="FFP-Ecole" totalsRowFunction="custom" dataDxfId="27" totalsRowDxfId="26">
      <totalsRowFormula>AVERAGE(Tableau1[FFP-Ecole])</totalsRowFormula>
    </tableColumn>
    <tableColumn id="57" xr3:uid="{9E09A91B-F812-BC40-B001-8D2AF14D49E7}" name="FFP-Tous" totalsRowFunction="custom" dataDxfId="25" totalsRowDxfId="24">
      <totalsRowFormula>AVERAGE(Tableau1[FFP-Tous])</totalsRowFormula>
    </tableColumn>
    <tableColumn id="58" xr3:uid="{6012725C-004B-F04B-991F-ABAFDD35AAB1}" name="CUQ" totalsRowFunction="custom" dataDxfId="23" totalsRowDxfId="22">
      <totalsRowFormula>AVERAGE(Tableau1[CUQ])</totalsRowFormula>
    </tableColumn>
    <tableColumn id="59" xr3:uid="{DAAFFDF5-C3E9-994C-A5BF-14A9CC8F5252}" name="UEQ_Total" totalsRowFunction="custom" dataDxfId="21" totalsRowDxfId="20">
      <totalsRowFormula>AVERAGE(Tableau1[UEQ_Total])</totalsRowFormula>
    </tableColumn>
    <tableColumn id="60" xr3:uid="{8680CCDB-36C5-2745-A93B-5A8EC37F5298}" name="UEQ_Prag" totalsRowFunction="custom" dataDxfId="19" totalsRowDxfId="18">
      <totalsRowFormula>AVERAGE(Tableau1[UEQ_Prag])</totalsRowFormula>
    </tableColumn>
    <tableColumn id="61" xr3:uid="{90E00683-E5F2-2E44-9C55-DCB4FC18DD0C}" name="UEQ_Hedo" totalsRowFunction="custom" dataDxfId="17" totalsRowDxfId="16">
      <totalsRowFormula>AVERAGE(Tableau1[UEQ_Hedo])</totalsRowFormula>
    </tableColumn>
    <tableColumn id="62" xr3:uid="{E525737C-4A3D-8349-A074-D071921CF74A}" name="TENS-T-Total" totalsRowFunction="custom" dataDxfId="15" totalsRowDxfId="14">
      <totalsRowFormula>AVERAGE(Tableau1[TENS-T-Total])</totalsRowFormula>
    </tableColumn>
    <tableColumn id="63" xr3:uid="{2A4CC5F3-5D76-C64F-82B8-B1C1B4FAB671}" name="TENS-T-Comp" totalsRowFunction="custom" dataDxfId="13" totalsRowDxfId="12">
      <totalsRowFormula>AVERAGE(Tableau1[TENS-T-Comp])</totalsRowFormula>
    </tableColumn>
    <tableColumn id="64" xr3:uid="{9C490296-E55E-DE4F-BC6E-00BC9634F15A}" name="TENS-T-Auto" totalsRowFunction="custom" dataDxfId="11" totalsRowDxfId="10">
      <totalsRowFormula>AVERAGE(Tableau1[TENS-T-Auto])</totalsRowFormula>
    </tableColumn>
    <tableColumn id="65" xr3:uid="{E4675E3E-195A-6044-B147-6D0882FC07E9}" name="TENS-T-Aff" totalsRowFunction="custom" dataDxfId="9" totalsRowDxfId="8">
      <totalsRowFormula>AVERAGE(Tableau1[TENS-T-Aff])</totalsRowFormula>
    </tableColumn>
    <tableColumn id="66" xr3:uid="{5C531B38-7483-034A-B3BF-982AD3FDC39C}" name="TENS-I-Total" totalsRowFunction="custom" dataDxfId="7" totalsRowDxfId="6">
      <totalsRowFormula>AVERAGE(Tableau1[TENS-I-Total])</totalsRowFormula>
    </tableColumn>
    <tableColumn id="67" xr3:uid="{F7095AE6-B75C-4743-9852-225E4B1C1175}" name="TENS-I-Comp" totalsRowFunction="custom" dataDxfId="5" totalsRowDxfId="4">
      <totalsRowFormula>AVERAGE(Tableau1[TENS-I-Comp])</totalsRowFormula>
    </tableColumn>
    <tableColumn id="69" xr3:uid="{84BB8234-9F6D-C442-AB37-E186D215F7A7}" name="TENS-I-Auto" totalsRowFunction="custom" dataDxfId="3" totalsRowDxfId="2">
      <totalsRowFormula>AVERAGE(Tableau1[TENS-I-Auto])</totalsRowFormula>
    </tableColumn>
    <tableColumn id="70" xr3:uid="{A6DEED9B-1603-5E46-9EE9-F63E0EDAF325}" name="TENS-I-Aff" totalsRowFunction="custom" dataDxfId="1" totalsRowDxfId="0">
      <totalsRowFormula>AVERAGE(Tableau1[TENS-I-Aff])</totalsRowFormula>
    </tableColumn>
  </tableColumns>
  <tableStyleInfo name="TableStyleLight1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95137-5F57-A149-8B08-64AD9D358821}">
  <dimension ref="A1:BS98"/>
  <sheetViews>
    <sheetView topLeftCell="A81" workbookViewId="0">
      <selection activeCell="BT95" sqref="BT95"/>
    </sheetView>
  </sheetViews>
  <sheetFormatPr baseColWidth="10" defaultRowHeight="13.2" x14ac:dyDescent="0.25"/>
  <cols>
    <col min="2" max="3" width="9.33203125" customWidth="1"/>
    <col min="4" max="4" width="9.77734375" customWidth="1"/>
    <col min="5" max="5" width="15.44140625" customWidth="1"/>
    <col min="6" max="7" width="12.6640625" customWidth="1"/>
    <col min="9" max="9" width="22.6640625" customWidth="1"/>
    <col min="10" max="10" width="23.77734375" customWidth="1"/>
    <col min="11" max="12" width="19.109375" customWidth="1"/>
    <col min="13" max="13" width="16.6640625" customWidth="1"/>
    <col min="14" max="14" width="18.6640625" customWidth="1"/>
    <col min="15" max="15" width="12" customWidth="1"/>
    <col min="16" max="16" width="13.6640625" customWidth="1"/>
    <col min="17" max="17" width="12" customWidth="1"/>
    <col min="18" max="18" width="15.33203125" customWidth="1"/>
    <col min="19" max="19" width="19.44140625" customWidth="1"/>
    <col min="20" max="20" width="19" customWidth="1"/>
    <col min="21" max="21" width="21.44140625" customWidth="1"/>
    <col min="22" max="22" width="13.44140625" customWidth="1"/>
    <col min="23" max="24" width="12.33203125" customWidth="1"/>
    <col min="25" max="25" width="13" customWidth="1"/>
    <col min="26" max="26" width="11.33203125" customWidth="1"/>
    <col min="27" max="27" width="14.44140625" customWidth="1"/>
    <col min="28" max="28" width="13.33203125" customWidth="1"/>
    <col min="29" max="29" width="12.109375" customWidth="1"/>
    <col min="30" max="30" width="18.109375" customWidth="1"/>
    <col min="31" max="31" width="19.77734375" customWidth="1"/>
    <col min="32" max="32" width="18.33203125" customWidth="1"/>
    <col min="33" max="33" width="17.33203125" customWidth="1"/>
    <col min="34" max="34" width="24.44140625" customWidth="1"/>
    <col min="35" max="35" width="17.109375" customWidth="1"/>
    <col min="36" max="36" width="18.33203125" customWidth="1"/>
    <col min="37" max="37" width="15.109375" customWidth="1"/>
    <col min="38" max="38" width="16.33203125" customWidth="1"/>
    <col min="39" max="39" width="16.77734375" customWidth="1"/>
    <col min="40" max="40" width="18" customWidth="1"/>
    <col min="41" max="41" width="17" customWidth="1"/>
    <col min="42" max="42" width="18.109375" customWidth="1"/>
    <col min="43" max="43" width="16.44140625" customWidth="1"/>
    <col min="44" max="44" width="17.6640625" customWidth="1"/>
    <col min="45" max="45" width="17.77734375" customWidth="1"/>
    <col min="46" max="46" width="19" customWidth="1"/>
    <col min="47" max="47" width="12.109375" customWidth="1"/>
    <col min="48" max="48" width="14.77734375" customWidth="1"/>
    <col min="49" max="49" width="13.77734375" customWidth="1"/>
    <col min="50" max="50" width="12.44140625" customWidth="1"/>
    <col min="51" max="51" width="14.109375" customWidth="1"/>
    <col min="52" max="52" width="15" customWidth="1"/>
    <col min="53" max="53" width="15.109375" customWidth="1"/>
    <col min="54" max="54" width="12.6640625" customWidth="1"/>
    <col min="55" max="55" width="12.109375" customWidth="1"/>
    <col min="56" max="56" width="14" customWidth="1"/>
    <col min="57" max="57" width="14.33203125" customWidth="1"/>
    <col min="58" max="58" width="12.109375" customWidth="1"/>
    <col min="59" max="59" width="14.33203125" customWidth="1"/>
    <col min="60" max="60" width="14.109375" customWidth="1"/>
    <col min="61" max="61" width="12" customWidth="1"/>
    <col min="62" max="62" width="12.33203125" customWidth="1"/>
    <col min="63" max="63" width="13" customWidth="1"/>
    <col min="64" max="64" width="13.6640625" customWidth="1"/>
    <col min="65" max="65" width="12.6640625" customWidth="1"/>
    <col min="66" max="66" width="12.109375" customWidth="1"/>
    <col min="69" max="69" width="12" customWidth="1"/>
  </cols>
  <sheetData>
    <row r="1" spans="1:71" x14ac:dyDescent="0.25">
      <c r="A1" t="s">
        <v>0</v>
      </c>
      <c r="B1" t="s">
        <v>10</v>
      </c>
      <c r="C1" t="s">
        <v>527</v>
      </c>
      <c r="D1" t="s">
        <v>526</v>
      </c>
      <c r="E1" t="s">
        <v>162</v>
      </c>
      <c r="F1" t="s">
        <v>2</v>
      </c>
      <c r="G1" t="s">
        <v>1</v>
      </c>
      <c r="H1" t="s">
        <v>469</v>
      </c>
      <c r="I1" t="s">
        <v>468</v>
      </c>
      <c r="J1" t="s">
        <v>470</v>
      </c>
      <c r="K1" t="s">
        <v>471</v>
      </c>
      <c r="L1" t="s">
        <v>472</v>
      </c>
      <c r="M1" t="s">
        <v>473</v>
      </c>
      <c r="N1" t="s">
        <v>474</v>
      </c>
      <c r="O1" t="s">
        <v>475</v>
      </c>
      <c r="P1" t="s">
        <v>476</v>
      </c>
      <c r="Q1" t="s">
        <v>477</v>
      </c>
      <c r="R1" t="s">
        <v>478</v>
      </c>
      <c r="S1" t="s">
        <v>479</v>
      </c>
      <c r="T1" t="s">
        <v>480</v>
      </c>
      <c r="U1" t="s">
        <v>481</v>
      </c>
      <c r="V1" t="s">
        <v>482</v>
      </c>
      <c r="W1" t="s">
        <v>47</v>
      </c>
      <c r="X1" t="s">
        <v>483</v>
      </c>
      <c r="Y1" t="s">
        <v>484</v>
      </c>
      <c r="Z1" t="s">
        <v>485</v>
      </c>
      <c r="AA1" t="s">
        <v>48</v>
      </c>
      <c r="AB1" t="s">
        <v>486</v>
      </c>
      <c r="AC1" t="s">
        <v>487</v>
      </c>
      <c r="AD1" t="s">
        <v>488</v>
      </c>
      <c r="AE1" t="s">
        <v>489</v>
      </c>
      <c r="AF1" t="s">
        <v>490</v>
      </c>
      <c r="AG1" t="s">
        <v>491</v>
      </c>
      <c r="AH1" t="s">
        <v>492</v>
      </c>
      <c r="AI1" t="s">
        <v>493</v>
      </c>
      <c r="AJ1" t="s">
        <v>494</v>
      </c>
      <c r="AK1" t="s">
        <v>495</v>
      </c>
      <c r="AL1" t="s">
        <v>496</v>
      </c>
      <c r="AM1" t="s">
        <v>497</v>
      </c>
      <c r="AN1" t="s">
        <v>499</v>
      </c>
      <c r="AO1" t="s">
        <v>498</v>
      </c>
      <c r="AP1" t="s">
        <v>500</v>
      </c>
      <c r="AQ1" t="s">
        <v>501</v>
      </c>
      <c r="AR1" t="s">
        <v>502</v>
      </c>
      <c r="AS1" t="s">
        <v>503</v>
      </c>
      <c r="AT1" t="s">
        <v>504</v>
      </c>
      <c r="AU1" t="s">
        <v>505</v>
      </c>
      <c r="AV1" t="s">
        <v>49</v>
      </c>
      <c r="AW1" t="s">
        <v>506</v>
      </c>
      <c r="AX1" t="s">
        <v>50</v>
      </c>
      <c r="AY1" t="s">
        <v>507</v>
      </c>
      <c r="AZ1" t="s">
        <v>508</v>
      </c>
      <c r="BA1" t="s">
        <v>509</v>
      </c>
      <c r="BB1" t="s">
        <v>510</v>
      </c>
      <c r="BC1" t="s">
        <v>511</v>
      </c>
      <c r="BD1" t="s">
        <v>512</v>
      </c>
      <c r="BE1" t="s">
        <v>513</v>
      </c>
      <c r="BF1" t="s">
        <v>514</v>
      </c>
      <c r="BG1" t="s">
        <v>515</v>
      </c>
      <c r="BH1" t="s">
        <v>516</v>
      </c>
      <c r="BI1" t="s">
        <v>517</v>
      </c>
      <c r="BJ1" t="s">
        <v>67</v>
      </c>
      <c r="BK1" t="s">
        <v>68</v>
      </c>
      <c r="BL1" t="s">
        <v>518</v>
      </c>
      <c r="BM1" t="s">
        <v>519</v>
      </c>
      <c r="BN1" t="s">
        <v>520</v>
      </c>
      <c r="BO1" t="s">
        <v>521</v>
      </c>
      <c r="BP1" t="s">
        <v>522</v>
      </c>
      <c r="BQ1" t="s">
        <v>523</v>
      </c>
      <c r="BR1" t="s">
        <v>524</v>
      </c>
      <c r="BS1" t="s">
        <v>525</v>
      </c>
    </row>
    <row r="2" spans="1:71" s="1" customFormat="1" x14ac:dyDescent="0.25">
      <c r="A2" s="1">
        <v>13</v>
      </c>
      <c r="B2" s="1" t="s">
        <v>70</v>
      </c>
      <c r="D2" s="1" t="str">
        <f>IF(LEFT(Tableau1[[#This Row],[ID-Phase2]],1)="7","Équipé","Contrôle")</f>
        <v>Contrôle</v>
      </c>
      <c r="E2" s="1">
        <f>COUNTIF(Tableau1[[#This Row],[PedsQL_T]:[TENS-I-Aff]],"&gt;0")</f>
        <v>11</v>
      </c>
      <c r="F2" s="1" t="s">
        <v>148</v>
      </c>
      <c r="G2" s="1" t="s">
        <v>161</v>
      </c>
      <c r="H2" s="4">
        <v>71.739130434782609</v>
      </c>
      <c r="I2" s="4">
        <v>86.666666666666671</v>
      </c>
      <c r="J2" s="4">
        <v>43.75</v>
      </c>
      <c r="K2" s="4">
        <v>85</v>
      </c>
      <c r="L2" s="4">
        <v>85</v>
      </c>
      <c r="M2" s="4">
        <v>90</v>
      </c>
      <c r="N2" s="4">
        <v>2.1666666666666665</v>
      </c>
      <c r="O2" s="4">
        <v>2.2105263157894739</v>
      </c>
      <c r="P2" s="4">
        <v>2</v>
      </c>
      <c r="Q2" s="4">
        <v>3</v>
      </c>
      <c r="R2" s="4" t="s">
        <v>160</v>
      </c>
      <c r="S2" s="4" t="s">
        <v>160</v>
      </c>
      <c r="T2" s="4" t="s">
        <v>160</v>
      </c>
      <c r="U2" s="4" t="s">
        <v>160</v>
      </c>
      <c r="V2" s="4" t="s">
        <v>160</v>
      </c>
      <c r="W2" s="4" t="s">
        <v>160</v>
      </c>
      <c r="X2" s="4" t="s">
        <v>160</v>
      </c>
      <c r="Y2" s="4" t="s">
        <v>160</v>
      </c>
      <c r="Z2" s="4" t="s">
        <v>160</v>
      </c>
      <c r="AA2" s="4" t="s">
        <v>160</v>
      </c>
      <c r="AB2" s="4" t="s">
        <v>160</v>
      </c>
      <c r="AC2" s="4" t="s">
        <v>160</v>
      </c>
      <c r="AD2" s="4" t="s">
        <v>160</v>
      </c>
      <c r="AE2" s="4" t="s">
        <v>160</v>
      </c>
      <c r="AF2" s="4" t="s">
        <v>160</v>
      </c>
      <c r="AG2" s="4" t="s">
        <v>160</v>
      </c>
      <c r="AH2" s="4" t="s">
        <v>160</v>
      </c>
      <c r="AI2" s="5" t="s">
        <v>160</v>
      </c>
      <c r="AJ2" s="5" t="s">
        <v>160</v>
      </c>
      <c r="AK2" s="5" t="s">
        <v>160</v>
      </c>
      <c r="AL2" s="5" t="s">
        <v>160</v>
      </c>
      <c r="AM2" s="5" t="s">
        <v>160</v>
      </c>
      <c r="AN2" s="5" t="s">
        <v>160</v>
      </c>
      <c r="AO2" s="1" t="s">
        <v>160</v>
      </c>
      <c r="AP2" s="1" t="s">
        <v>160</v>
      </c>
      <c r="AQ2" s="1" t="s">
        <v>160</v>
      </c>
      <c r="AR2" s="1" t="s">
        <v>160</v>
      </c>
      <c r="AS2" s="1" t="s">
        <v>160</v>
      </c>
      <c r="AT2" s="1" t="s">
        <v>160</v>
      </c>
      <c r="AU2" s="4" t="s">
        <v>160</v>
      </c>
      <c r="AV2" s="4" t="s">
        <v>160</v>
      </c>
      <c r="AW2" s="4" t="s">
        <v>160</v>
      </c>
      <c r="AX2" s="4" t="s">
        <v>160</v>
      </c>
      <c r="AY2" s="4" t="s">
        <v>160</v>
      </c>
      <c r="AZ2" s="4" t="s">
        <v>160</v>
      </c>
      <c r="BA2" s="4" t="s">
        <v>160</v>
      </c>
      <c r="BB2" s="4" t="s">
        <v>160</v>
      </c>
      <c r="BC2" s="4" t="s">
        <v>160</v>
      </c>
      <c r="BD2" s="4">
        <v>2.6</v>
      </c>
      <c r="BE2" s="4" t="s">
        <v>160</v>
      </c>
      <c r="BF2" s="4" t="s">
        <v>160</v>
      </c>
      <c r="BG2" s="4" t="s">
        <v>160</v>
      </c>
      <c r="BH2" s="1" t="s">
        <v>160</v>
      </c>
      <c r="BI2" s="1" t="s">
        <v>160</v>
      </c>
      <c r="BJ2" s="1" t="s">
        <v>160</v>
      </c>
      <c r="BK2" s="1" t="s">
        <v>160</v>
      </c>
      <c r="BL2" s="1" t="s">
        <v>160</v>
      </c>
      <c r="BM2" s="1" t="s">
        <v>160</v>
      </c>
      <c r="BN2" s="1" t="s">
        <v>160</v>
      </c>
      <c r="BO2" s="1" t="s">
        <v>160</v>
      </c>
      <c r="BP2" s="1" t="s">
        <v>160</v>
      </c>
      <c r="BQ2" s="1" t="s">
        <v>160</v>
      </c>
      <c r="BR2" s="1" t="s">
        <v>160</v>
      </c>
      <c r="BS2" s="1" t="s">
        <v>160</v>
      </c>
    </row>
    <row r="3" spans="1:71" s="1" customFormat="1" x14ac:dyDescent="0.25">
      <c r="A3">
        <v>7</v>
      </c>
      <c r="B3" t="s">
        <v>11</v>
      </c>
      <c r="C3" t="s">
        <v>11</v>
      </c>
      <c r="D3" t="str">
        <f>IF(LEFT(Tableau1[[#This Row],[ID-Phase2]],1)="7","Équipé","Contrôle")</f>
        <v>Contrôle</v>
      </c>
      <c r="E3">
        <f>COUNTIF(Tableau1[[#This Row],[PedsQL_T]:[TENS-I-Aff]],"&gt;0")</f>
        <v>49</v>
      </c>
      <c r="F3" t="s">
        <v>126</v>
      </c>
      <c r="G3" t="s">
        <v>22</v>
      </c>
      <c r="H3" s="2">
        <v>58.695652173913047</v>
      </c>
      <c r="I3" s="2">
        <v>70</v>
      </c>
      <c r="J3" s="2">
        <v>37.5</v>
      </c>
      <c r="K3" s="2">
        <v>80</v>
      </c>
      <c r="L3" s="2">
        <v>60</v>
      </c>
      <c r="M3" s="2">
        <v>70</v>
      </c>
      <c r="N3" s="2">
        <v>4.333333333333333</v>
      </c>
      <c r="O3" s="2">
        <v>4.4736842105263159</v>
      </c>
      <c r="P3" s="2">
        <v>3.8</v>
      </c>
      <c r="Q3" s="2">
        <v>18</v>
      </c>
      <c r="R3" s="2">
        <v>3.9130434782608696</v>
      </c>
      <c r="S3" s="2">
        <v>3.625</v>
      </c>
      <c r="T3" s="2">
        <v>3.8571428571428572</v>
      </c>
      <c r="U3" s="2">
        <v>4.25</v>
      </c>
      <c r="V3" s="2">
        <v>50</v>
      </c>
      <c r="W3" s="2">
        <v>24</v>
      </c>
      <c r="X3" s="2">
        <v>19</v>
      </c>
      <c r="Y3" s="2">
        <v>7</v>
      </c>
      <c r="Z3" s="2">
        <v>40</v>
      </c>
      <c r="AA3" s="2">
        <v>9</v>
      </c>
      <c r="AB3" s="2">
        <v>19</v>
      </c>
      <c r="AC3" s="2">
        <v>12</v>
      </c>
      <c r="AD3" s="2">
        <v>56.92307692307692</v>
      </c>
      <c r="AE3" s="2">
        <v>75</v>
      </c>
      <c r="AF3" s="2">
        <v>71.428571428571431</v>
      </c>
      <c r="AG3" s="2">
        <v>79.166666666666657</v>
      </c>
      <c r="AH3" s="2">
        <v>66.666666666666657</v>
      </c>
      <c r="AI3" s="3">
        <v>65.625</v>
      </c>
      <c r="AJ3" s="3">
        <v>3.92</v>
      </c>
      <c r="AK3" s="3">
        <v>3.84</v>
      </c>
      <c r="AL3" s="3">
        <v>4.166666666666667</v>
      </c>
      <c r="AM3" s="3">
        <v>4.166666666666667</v>
      </c>
      <c r="AN3" s="3">
        <v>3.6666666666666665</v>
      </c>
      <c r="AO3">
        <v>3.8333333333333335</v>
      </c>
      <c r="AP3">
        <v>4.25</v>
      </c>
      <c r="AQ3">
        <v>3.5</v>
      </c>
      <c r="AR3">
        <v>3.6</v>
      </c>
      <c r="AS3">
        <v>3.6</v>
      </c>
      <c r="AT3">
        <v>4</v>
      </c>
      <c r="AU3" s="2">
        <v>4</v>
      </c>
      <c r="AV3" s="2">
        <v>93.333333333333329</v>
      </c>
      <c r="AW3" s="2">
        <v>93.589743589743591</v>
      </c>
      <c r="AX3" s="2">
        <v>91.666666666666671</v>
      </c>
      <c r="AY3" s="2">
        <v>4.666666666666667</v>
      </c>
      <c r="AZ3" s="2">
        <v>5</v>
      </c>
      <c r="BA3" s="2">
        <v>4.2</v>
      </c>
      <c r="BB3" s="2">
        <v>4.5</v>
      </c>
      <c r="BC3" s="2">
        <v>5</v>
      </c>
      <c r="BD3" s="2" t="s">
        <v>160</v>
      </c>
      <c r="BE3" s="2" t="s">
        <v>160</v>
      </c>
      <c r="BF3" s="2" t="s">
        <v>160</v>
      </c>
      <c r="BG3" s="2" t="s">
        <v>160</v>
      </c>
      <c r="BH3" s="2">
        <v>2.7647058823529411</v>
      </c>
      <c r="BI3" s="2" t="s">
        <v>160</v>
      </c>
      <c r="BJ3" s="2" t="s">
        <v>160</v>
      </c>
      <c r="BK3" s="2" t="s">
        <v>160</v>
      </c>
      <c r="BL3" s="2" t="s">
        <v>160</v>
      </c>
      <c r="BM3" s="2" t="s">
        <v>160</v>
      </c>
      <c r="BN3" s="2" t="s">
        <v>160</v>
      </c>
      <c r="BO3" t="s">
        <v>160</v>
      </c>
      <c r="BP3" t="s">
        <v>160</v>
      </c>
      <c r="BQ3" t="s">
        <v>160</v>
      </c>
      <c r="BR3" t="s">
        <v>160</v>
      </c>
      <c r="BS3" t="s">
        <v>160</v>
      </c>
    </row>
    <row r="4" spans="1:71" s="1" customFormat="1" x14ac:dyDescent="0.25">
      <c r="A4">
        <v>17</v>
      </c>
      <c r="B4" t="s">
        <v>12</v>
      </c>
      <c r="C4" t="s">
        <v>12</v>
      </c>
      <c r="D4" t="str">
        <f>IF(LEFT(Tableau1[[#This Row],[ID-Phase2]],1)="7","Équipé","Contrôle")</f>
        <v>Contrôle</v>
      </c>
      <c r="E4">
        <f>COUNTIF(Tableau1[[#This Row],[PedsQL_T]:[TENS-I-Aff]],"&gt;0")</f>
        <v>48</v>
      </c>
      <c r="F4" t="s">
        <v>126</v>
      </c>
      <c r="G4" t="s">
        <v>22</v>
      </c>
      <c r="H4" s="2">
        <v>77.173913043478265</v>
      </c>
      <c r="I4" s="2">
        <v>68.333333333333329</v>
      </c>
      <c r="J4" s="2">
        <v>93.75</v>
      </c>
      <c r="K4" s="2">
        <v>85</v>
      </c>
      <c r="L4" s="2">
        <v>60</v>
      </c>
      <c r="M4" s="2">
        <v>60</v>
      </c>
      <c r="N4" s="2">
        <v>4.791666666666667</v>
      </c>
      <c r="O4" s="2">
        <v>4.8421052631578947</v>
      </c>
      <c r="P4" s="2">
        <v>4.5999999999999996</v>
      </c>
      <c r="Q4" s="2">
        <v>17</v>
      </c>
      <c r="R4" s="2">
        <v>4.1739130434782608</v>
      </c>
      <c r="S4" s="2">
        <v>3.75</v>
      </c>
      <c r="T4" s="2">
        <v>4.1428571428571432</v>
      </c>
      <c r="U4" s="2">
        <v>4.625</v>
      </c>
      <c r="V4" s="2">
        <v>38</v>
      </c>
      <c r="W4" s="2">
        <v>16</v>
      </c>
      <c r="X4" s="2">
        <v>17</v>
      </c>
      <c r="Y4" s="2">
        <v>5</v>
      </c>
      <c r="Z4" s="2">
        <v>46</v>
      </c>
      <c r="AA4" s="2">
        <v>6</v>
      </c>
      <c r="AB4" s="2">
        <v>30</v>
      </c>
      <c r="AC4" s="2">
        <v>10</v>
      </c>
      <c r="AD4" s="2">
        <v>53.846153846153847</v>
      </c>
      <c r="AE4" s="2">
        <v>50</v>
      </c>
      <c r="AF4" s="2">
        <v>60.714285714285708</v>
      </c>
      <c r="AG4" s="2">
        <v>87.5</v>
      </c>
      <c r="AH4" s="2">
        <v>41.666666666666671</v>
      </c>
      <c r="AI4" s="3">
        <v>71.875</v>
      </c>
      <c r="AJ4" s="3">
        <v>4.84</v>
      </c>
      <c r="AK4" s="3">
        <v>4.2</v>
      </c>
      <c r="AL4" s="3">
        <v>4.833333333333333</v>
      </c>
      <c r="AM4" s="3">
        <v>4.333333333333333</v>
      </c>
      <c r="AN4" s="3">
        <v>4.666666666666667</v>
      </c>
      <c r="AO4">
        <v>3.6666666666666665</v>
      </c>
      <c r="AP4">
        <v>4.75</v>
      </c>
      <c r="AQ4">
        <v>3.5</v>
      </c>
      <c r="AR4">
        <v>5</v>
      </c>
      <c r="AS4">
        <v>4.5999999999999996</v>
      </c>
      <c r="AT4">
        <v>5</v>
      </c>
      <c r="AU4" s="2">
        <v>5</v>
      </c>
      <c r="AV4" s="2">
        <v>93.333333333333329</v>
      </c>
      <c r="AW4" s="2">
        <v>94.871794871794876</v>
      </c>
      <c r="AX4" s="2">
        <v>83.333333333333329</v>
      </c>
      <c r="AY4" s="2">
        <v>4.2222222222222223</v>
      </c>
      <c r="AZ4" s="2">
        <v>4.7142857142857144</v>
      </c>
      <c r="BA4" s="2">
        <v>3.8</v>
      </c>
      <c r="BB4" s="2">
        <v>3.75</v>
      </c>
      <c r="BC4" s="2">
        <v>4.5</v>
      </c>
      <c r="BD4" s="2" t="s">
        <v>160</v>
      </c>
      <c r="BE4" s="2" t="s">
        <v>160</v>
      </c>
      <c r="BF4" s="2" t="s">
        <v>160</v>
      </c>
      <c r="BG4" s="2" t="s">
        <v>160</v>
      </c>
      <c r="BH4" t="s">
        <v>160</v>
      </c>
      <c r="BI4" t="s">
        <v>160</v>
      </c>
      <c r="BJ4" t="s">
        <v>160</v>
      </c>
      <c r="BK4" t="s">
        <v>160</v>
      </c>
      <c r="BL4" t="s">
        <v>160</v>
      </c>
      <c r="BM4" t="s">
        <v>160</v>
      </c>
      <c r="BN4" t="s">
        <v>160</v>
      </c>
      <c r="BO4" t="s">
        <v>160</v>
      </c>
      <c r="BP4" t="s">
        <v>160</v>
      </c>
      <c r="BQ4" t="s">
        <v>160</v>
      </c>
      <c r="BR4" t="s">
        <v>160</v>
      </c>
      <c r="BS4" t="s">
        <v>160</v>
      </c>
    </row>
    <row r="5" spans="1:71" s="1" customFormat="1" x14ac:dyDescent="0.25">
      <c r="A5">
        <v>20</v>
      </c>
      <c r="B5" t="s">
        <v>11</v>
      </c>
      <c r="C5" t="s">
        <v>11</v>
      </c>
      <c r="D5" t="str">
        <f>IF(LEFT(Tableau1[[#This Row],[ID-Phase2]],1)="7","Équipé","Contrôle")</f>
        <v>Contrôle</v>
      </c>
      <c r="E5">
        <f>COUNTIF(Tableau1[[#This Row],[PedsQL_T]:[TENS-I-Aff]],"&gt;0")</f>
        <v>48</v>
      </c>
      <c r="F5" t="s">
        <v>107</v>
      </c>
      <c r="G5" t="s">
        <v>38</v>
      </c>
      <c r="H5" s="2">
        <v>54.347826086956523</v>
      </c>
      <c r="I5" s="2">
        <v>38.333333333333336</v>
      </c>
      <c r="J5" s="2">
        <v>84.375</v>
      </c>
      <c r="K5" s="2">
        <v>15</v>
      </c>
      <c r="L5" s="2">
        <v>45</v>
      </c>
      <c r="M5" s="2">
        <v>55</v>
      </c>
      <c r="N5" s="2">
        <v>4.375</v>
      </c>
      <c r="O5" s="2">
        <v>4.4736842105263159</v>
      </c>
      <c r="P5" s="2">
        <v>4</v>
      </c>
      <c r="Q5" s="2">
        <v>10</v>
      </c>
      <c r="R5" s="2">
        <v>3.7391304347826089</v>
      </c>
      <c r="S5" s="2">
        <v>4.125</v>
      </c>
      <c r="T5" s="2">
        <v>3.5714285714285716</v>
      </c>
      <c r="U5" s="2">
        <v>3.5</v>
      </c>
      <c r="V5" s="2">
        <v>47</v>
      </c>
      <c r="W5" s="2">
        <v>16</v>
      </c>
      <c r="X5" s="2">
        <v>21</v>
      </c>
      <c r="Y5" s="2">
        <v>10</v>
      </c>
      <c r="Z5" s="2">
        <v>2</v>
      </c>
      <c r="AA5" s="2">
        <v>0</v>
      </c>
      <c r="AB5" s="2">
        <v>1</v>
      </c>
      <c r="AC5" s="2">
        <v>1</v>
      </c>
      <c r="AD5" s="2">
        <v>52.307692307692314</v>
      </c>
      <c r="AE5" s="2">
        <v>50</v>
      </c>
      <c r="AF5" s="2">
        <v>67.857142857142861</v>
      </c>
      <c r="AG5" s="2">
        <v>75</v>
      </c>
      <c r="AH5" s="2">
        <v>50</v>
      </c>
      <c r="AI5" s="3">
        <v>65.625</v>
      </c>
      <c r="AJ5" s="3">
        <v>3.64</v>
      </c>
      <c r="AK5" s="3">
        <v>3.56</v>
      </c>
      <c r="AL5" s="3">
        <v>3.6666666666666665</v>
      </c>
      <c r="AM5" s="3">
        <v>3.6666666666666665</v>
      </c>
      <c r="AN5" s="3">
        <v>2.6666666666666665</v>
      </c>
      <c r="AO5">
        <v>2.6666666666666665</v>
      </c>
      <c r="AP5">
        <v>4</v>
      </c>
      <c r="AQ5">
        <v>3.5</v>
      </c>
      <c r="AR5">
        <v>3.8</v>
      </c>
      <c r="AS5">
        <v>4</v>
      </c>
      <c r="AT5">
        <v>4.5</v>
      </c>
      <c r="AU5" s="2">
        <v>4.25</v>
      </c>
      <c r="AV5" s="2">
        <v>68.888888888888886</v>
      </c>
      <c r="AW5" s="2">
        <v>71.794871794871796</v>
      </c>
      <c r="AX5" s="2">
        <v>50</v>
      </c>
      <c r="AY5" s="2">
        <v>3.5555555555555554</v>
      </c>
      <c r="AZ5" s="2">
        <v>4.5714285714285712</v>
      </c>
      <c r="BA5" s="2">
        <v>2.8</v>
      </c>
      <c r="BB5" s="2">
        <v>2.5</v>
      </c>
      <c r="BC5" s="2">
        <v>4</v>
      </c>
      <c r="BD5" s="2" t="s">
        <v>160</v>
      </c>
      <c r="BE5" s="2" t="s">
        <v>160</v>
      </c>
      <c r="BF5" s="2" t="s">
        <v>160</v>
      </c>
      <c r="BG5" s="2" t="s">
        <v>160</v>
      </c>
      <c r="BH5">
        <v>3.4705882352941178</v>
      </c>
      <c r="BI5" t="s">
        <v>160</v>
      </c>
      <c r="BJ5" t="s">
        <v>160</v>
      </c>
      <c r="BK5" t="s">
        <v>160</v>
      </c>
      <c r="BL5" t="s">
        <v>160</v>
      </c>
      <c r="BM5" t="s">
        <v>160</v>
      </c>
      <c r="BN5" t="s">
        <v>160</v>
      </c>
      <c r="BO5" t="s">
        <v>160</v>
      </c>
      <c r="BP5" t="s">
        <v>160</v>
      </c>
      <c r="BQ5" t="s">
        <v>160</v>
      </c>
      <c r="BR5" t="s">
        <v>160</v>
      </c>
      <c r="BS5" t="s">
        <v>160</v>
      </c>
    </row>
    <row r="6" spans="1:71" s="1" customFormat="1" x14ac:dyDescent="0.25">
      <c r="A6">
        <v>15</v>
      </c>
      <c r="B6" t="s">
        <v>12</v>
      </c>
      <c r="C6" t="s">
        <v>12</v>
      </c>
      <c r="D6" t="str">
        <f>IF(LEFT(Tableau1[[#This Row],[ID-Phase2]],1)="7","Équipé","Contrôle")</f>
        <v>Contrôle</v>
      </c>
      <c r="E6">
        <f>COUNTIF(Tableau1[[#This Row],[PedsQL_T]:[TENS-I-Aff]],"&gt;0")</f>
        <v>47</v>
      </c>
      <c r="F6" t="s">
        <v>107</v>
      </c>
      <c r="G6" t="s">
        <v>38</v>
      </c>
      <c r="H6" s="2">
        <v>44.565217391304351</v>
      </c>
      <c r="I6" s="2">
        <v>31.666666666666668</v>
      </c>
      <c r="J6" s="2">
        <v>68.75</v>
      </c>
      <c r="K6" s="2">
        <v>35</v>
      </c>
      <c r="L6" s="2">
        <v>30</v>
      </c>
      <c r="M6" s="2">
        <v>30</v>
      </c>
      <c r="N6" s="2">
        <v>4.666666666666667</v>
      </c>
      <c r="O6" s="2">
        <v>4.7368421052631575</v>
      </c>
      <c r="P6" s="2">
        <v>4.4000000000000004</v>
      </c>
      <c r="Q6" s="2">
        <v>10</v>
      </c>
      <c r="R6" s="2">
        <v>2.6086956521739131</v>
      </c>
      <c r="S6" s="2">
        <v>3</v>
      </c>
      <c r="T6" s="2">
        <v>2.2857142857142856</v>
      </c>
      <c r="U6" s="2">
        <v>2.5</v>
      </c>
      <c r="V6" s="2">
        <v>36</v>
      </c>
      <c r="W6" s="2">
        <v>14</v>
      </c>
      <c r="X6" s="2">
        <v>16</v>
      </c>
      <c r="Y6" s="2">
        <v>6</v>
      </c>
      <c r="Z6" s="2">
        <v>3</v>
      </c>
      <c r="AA6" s="2">
        <v>0</v>
      </c>
      <c r="AB6" s="2">
        <v>2</v>
      </c>
      <c r="AC6" s="2">
        <v>1</v>
      </c>
      <c r="AD6" s="2">
        <v>50.769230769230766</v>
      </c>
      <c r="AE6" s="2">
        <v>62.5</v>
      </c>
      <c r="AF6" s="2">
        <v>71.428571428571431</v>
      </c>
      <c r="AG6" s="2">
        <v>66.666666666666657</v>
      </c>
      <c r="AH6" s="2">
        <v>25</v>
      </c>
      <c r="AI6" s="3">
        <v>68.75</v>
      </c>
      <c r="AJ6" s="3">
        <v>4</v>
      </c>
      <c r="AK6" s="3">
        <v>3.96</v>
      </c>
      <c r="AL6" s="3">
        <v>4.833333333333333</v>
      </c>
      <c r="AM6" s="3">
        <v>4.5</v>
      </c>
      <c r="AN6" s="3">
        <v>3.3333333333333335</v>
      </c>
      <c r="AO6">
        <v>3.3333333333333335</v>
      </c>
      <c r="AP6">
        <v>3.25</v>
      </c>
      <c r="AQ6">
        <v>3.5</v>
      </c>
      <c r="AR6">
        <v>3.8</v>
      </c>
      <c r="AS6">
        <v>3.8</v>
      </c>
      <c r="AT6">
        <v>4.75</v>
      </c>
      <c r="AU6" s="2">
        <v>4.75</v>
      </c>
      <c r="AV6" s="2">
        <v>73.333333333333329</v>
      </c>
      <c r="AW6" s="2">
        <v>76.92307692307692</v>
      </c>
      <c r="AX6" s="2">
        <v>50</v>
      </c>
      <c r="AY6" s="2">
        <v>3.6666666666666665</v>
      </c>
      <c r="AZ6" s="2">
        <v>4.2857142857142856</v>
      </c>
      <c r="BA6" s="2">
        <v>2.8</v>
      </c>
      <c r="BB6" s="2">
        <v>3</v>
      </c>
      <c r="BC6" s="2">
        <v>5</v>
      </c>
      <c r="BD6" s="2" t="s">
        <v>160</v>
      </c>
      <c r="BE6" s="2" t="s">
        <v>160</v>
      </c>
      <c r="BF6" s="2" t="s">
        <v>160</v>
      </c>
      <c r="BG6" s="2" t="s">
        <v>160</v>
      </c>
      <c r="BH6" t="s">
        <v>160</v>
      </c>
      <c r="BI6" t="s">
        <v>160</v>
      </c>
      <c r="BJ6" t="s">
        <v>160</v>
      </c>
      <c r="BK6" t="s">
        <v>160</v>
      </c>
      <c r="BL6" t="s">
        <v>160</v>
      </c>
      <c r="BM6" t="s">
        <v>160</v>
      </c>
      <c r="BN6" t="s">
        <v>160</v>
      </c>
      <c r="BO6" t="s">
        <v>160</v>
      </c>
      <c r="BP6" t="s">
        <v>160</v>
      </c>
      <c r="BQ6" t="s">
        <v>160</v>
      </c>
      <c r="BR6" t="s">
        <v>160</v>
      </c>
      <c r="BS6" t="s">
        <v>160</v>
      </c>
    </row>
    <row r="7" spans="1:71" s="1" customFormat="1" x14ac:dyDescent="0.25">
      <c r="A7">
        <v>19</v>
      </c>
      <c r="B7" t="s">
        <v>69</v>
      </c>
      <c r="C7" t="s">
        <v>69</v>
      </c>
      <c r="D7" t="str">
        <f>IF(LEFT(Tableau1[[#This Row],[ID-Phase2]],1)="7","Équipé","Contrôle")</f>
        <v>Contrôle</v>
      </c>
      <c r="E7">
        <f>COUNTIF(Tableau1[[#This Row],[PedsQL_T]:[TENS-I-Aff]],"&gt;0")</f>
        <v>52</v>
      </c>
      <c r="F7" t="s">
        <v>107</v>
      </c>
      <c r="G7" t="s">
        <v>38</v>
      </c>
      <c r="H7" s="2">
        <v>58.695652173913047</v>
      </c>
      <c r="I7" s="2">
        <v>48.333333333333336</v>
      </c>
      <c r="J7" s="2">
        <v>78.125</v>
      </c>
      <c r="K7" s="2">
        <v>40</v>
      </c>
      <c r="L7" s="2">
        <v>45</v>
      </c>
      <c r="M7" s="2">
        <v>60</v>
      </c>
      <c r="N7" s="2">
        <v>4.708333333333333</v>
      </c>
      <c r="O7" s="2">
        <v>4.7368421052631575</v>
      </c>
      <c r="P7" s="2">
        <v>4.5999999999999996</v>
      </c>
      <c r="Q7" s="2">
        <v>14</v>
      </c>
      <c r="R7" s="2">
        <v>3.7826086956521738</v>
      </c>
      <c r="S7" s="2">
        <v>4.25</v>
      </c>
      <c r="T7" s="2">
        <v>2.5714285714285716</v>
      </c>
      <c r="U7" s="2">
        <v>4.375</v>
      </c>
      <c r="V7" s="2">
        <v>41</v>
      </c>
      <c r="W7" s="2">
        <v>17</v>
      </c>
      <c r="X7" s="2">
        <v>18</v>
      </c>
      <c r="Y7" s="2">
        <v>6</v>
      </c>
      <c r="Z7" s="2">
        <v>6</v>
      </c>
      <c r="AA7" s="2">
        <v>0</v>
      </c>
      <c r="AB7" s="2">
        <v>5</v>
      </c>
      <c r="AC7" s="2">
        <v>1</v>
      </c>
      <c r="AD7" s="2">
        <v>46.92307692307692</v>
      </c>
      <c r="AE7" s="2">
        <v>62.5</v>
      </c>
      <c r="AF7" s="2">
        <v>57.142857142857139</v>
      </c>
      <c r="AG7" s="2">
        <v>70.833333333333343</v>
      </c>
      <c r="AH7" s="2">
        <v>25</v>
      </c>
      <c r="AI7" s="3">
        <v>62.5</v>
      </c>
      <c r="AJ7" s="3">
        <v>3.68</v>
      </c>
      <c r="AK7" s="3">
        <v>3.8</v>
      </c>
      <c r="AL7" s="3">
        <v>4.166666666666667</v>
      </c>
      <c r="AM7" s="3">
        <v>3.8333333333333335</v>
      </c>
      <c r="AN7" s="3">
        <v>2.5</v>
      </c>
      <c r="AO7">
        <v>2.6666666666666665</v>
      </c>
      <c r="AP7">
        <v>3</v>
      </c>
      <c r="AQ7">
        <v>4</v>
      </c>
      <c r="AR7">
        <v>4</v>
      </c>
      <c r="AS7">
        <v>4</v>
      </c>
      <c r="AT7">
        <v>5</v>
      </c>
      <c r="AU7" s="2">
        <v>5</v>
      </c>
      <c r="AV7" s="2">
        <v>84.444444444444443</v>
      </c>
      <c r="AW7" s="2">
        <v>87.179487179487182</v>
      </c>
      <c r="AX7" s="2">
        <v>66.666666666666671</v>
      </c>
      <c r="AY7" s="2">
        <v>3.7777777777777777</v>
      </c>
      <c r="AZ7" s="2">
        <v>4</v>
      </c>
      <c r="BA7" s="2">
        <v>2.4</v>
      </c>
      <c r="BB7" s="2">
        <v>4.5</v>
      </c>
      <c r="BC7" s="2">
        <v>5</v>
      </c>
      <c r="BD7" s="2">
        <v>4.8</v>
      </c>
      <c r="BE7" s="2">
        <v>31</v>
      </c>
      <c r="BF7" s="2">
        <v>30</v>
      </c>
      <c r="BG7" s="2">
        <v>30.5</v>
      </c>
      <c r="BH7">
        <v>4.1764705882352944</v>
      </c>
      <c r="BI7" t="s">
        <v>160</v>
      </c>
      <c r="BJ7" t="s">
        <v>160</v>
      </c>
      <c r="BK7" t="s">
        <v>160</v>
      </c>
      <c r="BL7" t="s">
        <v>160</v>
      </c>
      <c r="BM7" t="s">
        <v>160</v>
      </c>
      <c r="BN7" t="s">
        <v>160</v>
      </c>
      <c r="BO7" t="s">
        <v>160</v>
      </c>
      <c r="BP7" t="s">
        <v>160</v>
      </c>
      <c r="BQ7" t="s">
        <v>160</v>
      </c>
      <c r="BR7" t="s">
        <v>160</v>
      </c>
      <c r="BS7" t="s">
        <v>160</v>
      </c>
    </row>
    <row r="8" spans="1:71" s="1" customFormat="1" x14ac:dyDescent="0.25">
      <c r="A8">
        <v>11</v>
      </c>
      <c r="B8" t="s">
        <v>70</v>
      </c>
      <c r="C8" t="s">
        <v>70</v>
      </c>
      <c r="D8" t="str">
        <f>IF(LEFT(Tableau1[[#This Row],[ID-Phase2]],1)="7","Équipé","Contrôle")</f>
        <v>Contrôle</v>
      </c>
      <c r="E8">
        <f>COUNTIF(Tableau1[[#This Row],[PedsQL_T]:[TENS-I-Aff]],"&gt;0")</f>
        <v>48</v>
      </c>
      <c r="F8" t="s">
        <v>107</v>
      </c>
      <c r="G8" t="s">
        <v>38</v>
      </c>
      <c r="H8" s="2">
        <v>68.478260869565219</v>
      </c>
      <c r="I8" s="2">
        <v>58.333333333333336</v>
      </c>
      <c r="J8" s="2">
        <v>87.5</v>
      </c>
      <c r="K8" s="2">
        <v>50</v>
      </c>
      <c r="L8" s="2">
        <v>55</v>
      </c>
      <c r="M8" s="2">
        <v>70</v>
      </c>
      <c r="N8" s="2">
        <v>4.75</v>
      </c>
      <c r="O8" s="2">
        <v>4.8421052631578947</v>
      </c>
      <c r="P8" s="2">
        <v>4.4000000000000004</v>
      </c>
      <c r="Q8" s="2">
        <v>15</v>
      </c>
      <c r="R8" s="2">
        <v>4.2173913043478262</v>
      </c>
      <c r="S8" s="2">
        <v>5</v>
      </c>
      <c r="T8" s="2">
        <v>4.4285714285714288</v>
      </c>
      <c r="U8" s="2">
        <v>3.25</v>
      </c>
      <c r="V8" s="2">
        <v>35</v>
      </c>
      <c r="W8" s="2">
        <v>12</v>
      </c>
      <c r="X8" s="2">
        <v>15</v>
      </c>
      <c r="Y8" s="2">
        <v>8</v>
      </c>
      <c r="Z8" s="2">
        <v>0</v>
      </c>
      <c r="AA8" s="2">
        <v>0</v>
      </c>
      <c r="AB8" s="2">
        <v>0</v>
      </c>
      <c r="AC8" s="2">
        <v>0</v>
      </c>
      <c r="AD8" s="2">
        <v>51.538461538461533</v>
      </c>
      <c r="AE8" s="2">
        <v>62.5</v>
      </c>
      <c r="AF8" s="2">
        <v>71.428571428571431</v>
      </c>
      <c r="AG8" s="2">
        <v>66.666666666666657</v>
      </c>
      <c r="AH8" s="2">
        <v>50</v>
      </c>
      <c r="AI8" s="3">
        <v>62.5</v>
      </c>
      <c r="AJ8" s="3">
        <v>4.5599999999999996</v>
      </c>
      <c r="AK8" s="3">
        <v>4.6399999999999997</v>
      </c>
      <c r="AL8" s="3">
        <v>5</v>
      </c>
      <c r="AM8" s="3">
        <v>5</v>
      </c>
      <c r="AN8" s="3">
        <v>4.166666666666667</v>
      </c>
      <c r="AO8">
        <v>4.333333333333333</v>
      </c>
      <c r="AP8">
        <v>4.75</v>
      </c>
      <c r="AQ8">
        <v>4.75</v>
      </c>
      <c r="AR8">
        <v>4.4000000000000004</v>
      </c>
      <c r="AS8">
        <v>4.5999999999999996</v>
      </c>
      <c r="AT8">
        <v>4.5</v>
      </c>
      <c r="AU8" s="2">
        <v>4.5</v>
      </c>
      <c r="AV8" s="2">
        <v>81.111111111111114</v>
      </c>
      <c r="AW8" s="2">
        <v>84.615384615384613</v>
      </c>
      <c r="AX8" s="2">
        <v>58.333333333333336</v>
      </c>
      <c r="AY8" s="2">
        <v>3.1666666666666665</v>
      </c>
      <c r="AZ8" s="2">
        <v>4</v>
      </c>
      <c r="BA8" s="2">
        <v>1.4</v>
      </c>
      <c r="BB8" s="2">
        <v>3.25</v>
      </c>
      <c r="BC8" s="2">
        <v>4.5</v>
      </c>
      <c r="BD8" s="2">
        <v>3</v>
      </c>
      <c r="BE8" s="2">
        <v>29</v>
      </c>
      <c r="BF8" s="2">
        <v>34</v>
      </c>
      <c r="BG8" s="2">
        <v>31.5</v>
      </c>
      <c r="BH8" t="s">
        <v>160</v>
      </c>
      <c r="BI8" t="s">
        <v>160</v>
      </c>
      <c r="BJ8" t="s">
        <v>160</v>
      </c>
      <c r="BK8" t="s">
        <v>160</v>
      </c>
      <c r="BL8" t="s">
        <v>160</v>
      </c>
      <c r="BM8" t="s">
        <v>160</v>
      </c>
      <c r="BN8" t="s">
        <v>160</v>
      </c>
      <c r="BO8" t="s">
        <v>160</v>
      </c>
      <c r="BP8" t="s">
        <v>160</v>
      </c>
      <c r="BQ8" t="s">
        <v>160</v>
      </c>
      <c r="BR8" t="s">
        <v>160</v>
      </c>
      <c r="BS8" t="s">
        <v>160</v>
      </c>
    </row>
    <row r="9" spans="1:71" s="1" customFormat="1" x14ac:dyDescent="0.25">
      <c r="A9">
        <v>3</v>
      </c>
      <c r="B9" t="s">
        <v>11</v>
      </c>
      <c r="C9" t="s">
        <v>11</v>
      </c>
      <c r="D9" t="str">
        <f>IF(LEFT(Tableau1[[#This Row],[ID-Phase2]],1)="7","Équipé","Contrôle")</f>
        <v>Contrôle</v>
      </c>
      <c r="E9">
        <f>COUNTIF(Tableau1[[#This Row],[PedsQL_T]:[TENS-I-Aff]],"&gt;0")</f>
        <v>49</v>
      </c>
      <c r="F9" t="s">
        <v>101</v>
      </c>
      <c r="G9" t="s">
        <v>16</v>
      </c>
      <c r="H9" s="2">
        <v>50</v>
      </c>
      <c r="I9" s="2">
        <v>41.666666666666664</v>
      </c>
      <c r="J9" s="2">
        <v>65.625</v>
      </c>
      <c r="K9" s="2">
        <v>30</v>
      </c>
      <c r="L9" s="2">
        <v>50</v>
      </c>
      <c r="M9" s="2">
        <v>45</v>
      </c>
      <c r="N9" s="2">
        <v>4.375</v>
      </c>
      <c r="O9" s="2">
        <v>4.3157894736842106</v>
      </c>
      <c r="P9" s="2">
        <v>4.5999999999999996</v>
      </c>
      <c r="Q9" s="2">
        <v>37</v>
      </c>
      <c r="R9" s="2">
        <v>3.6956521739130435</v>
      </c>
      <c r="S9" s="2">
        <v>2.625</v>
      </c>
      <c r="T9" s="2">
        <v>4.5714285714285712</v>
      </c>
      <c r="U9" s="2">
        <v>4</v>
      </c>
      <c r="V9" s="2">
        <v>77</v>
      </c>
      <c r="W9" s="2">
        <v>40</v>
      </c>
      <c r="X9" s="2">
        <v>25</v>
      </c>
      <c r="Y9" s="2">
        <v>12</v>
      </c>
      <c r="Z9" s="2">
        <v>29</v>
      </c>
      <c r="AA9" s="2">
        <v>5</v>
      </c>
      <c r="AB9" s="2">
        <v>14</v>
      </c>
      <c r="AC9" s="2">
        <v>10</v>
      </c>
      <c r="AD9" s="2">
        <v>40.769230769230766</v>
      </c>
      <c r="AE9" s="2">
        <v>37.5</v>
      </c>
      <c r="AF9" s="2">
        <v>57.142857142857139</v>
      </c>
      <c r="AG9" s="2">
        <v>50</v>
      </c>
      <c r="AH9" s="2">
        <v>41.666666666666671</v>
      </c>
      <c r="AI9" s="3">
        <v>53.125</v>
      </c>
      <c r="AJ9" s="3">
        <v>4.5199999999999996</v>
      </c>
      <c r="AK9" s="3">
        <v>4.08</v>
      </c>
      <c r="AL9" s="3">
        <v>4.333333333333333</v>
      </c>
      <c r="AM9" s="3">
        <v>4.5</v>
      </c>
      <c r="AN9" s="3">
        <v>4</v>
      </c>
      <c r="AO9">
        <v>4</v>
      </c>
      <c r="AP9">
        <v>5</v>
      </c>
      <c r="AQ9">
        <v>4</v>
      </c>
      <c r="AR9">
        <v>5</v>
      </c>
      <c r="AS9">
        <v>4.2</v>
      </c>
      <c r="AT9">
        <v>4.5</v>
      </c>
      <c r="AU9" s="2">
        <v>3.5</v>
      </c>
      <c r="AV9" s="2">
        <v>76.666666666666671</v>
      </c>
      <c r="AW9" s="2">
        <v>79.487179487179489</v>
      </c>
      <c r="AX9" s="2">
        <v>58.333333333333336</v>
      </c>
      <c r="AY9" s="2">
        <v>4.333333333333333</v>
      </c>
      <c r="AZ9" s="2">
        <v>5</v>
      </c>
      <c r="BA9" s="2">
        <v>3.4</v>
      </c>
      <c r="BB9" s="2">
        <v>4</v>
      </c>
      <c r="BC9" s="2">
        <v>5</v>
      </c>
      <c r="BD9" s="2" t="s">
        <v>160</v>
      </c>
      <c r="BE9" s="2" t="s">
        <v>160</v>
      </c>
      <c r="BF9" s="2" t="s">
        <v>160</v>
      </c>
      <c r="BG9" s="2" t="s">
        <v>160</v>
      </c>
      <c r="BH9">
        <v>4</v>
      </c>
      <c r="BI9" t="s">
        <v>160</v>
      </c>
      <c r="BJ9" t="s">
        <v>160</v>
      </c>
      <c r="BK9" t="s">
        <v>160</v>
      </c>
      <c r="BL9" t="s">
        <v>160</v>
      </c>
      <c r="BM9" t="s">
        <v>160</v>
      </c>
      <c r="BN9" t="s">
        <v>160</v>
      </c>
      <c r="BO9" t="s">
        <v>160</v>
      </c>
      <c r="BP9" t="s">
        <v>160</v>
      </c>
      <c r="BQ9" t="s">
        <v>160</v>
      </c>
      <c r="BR9" t="s">
        <v>160</v>
      </c>
      <c r="BS9" t="s">
        <v>160</v>
      </c>
    </row>
    <row r="10" spans="1:71" s="1" customFormat="1" x14ac:dyDescent="0.25">
      <c r="A10">
        <v>6</v>
      </c>
      <c r="B10" t="s">
        <v>12</v>
      </c>
      <c r="C10" t="s">
        <v>12</v>
      </c>
      <c r="D10" t="str">
        <f>IF(LEFT(Tableau1[[#This Row],[ID-Phase2]],1)="7","Équipé","Contrôle")</f>
        <v>Contrôle</v>
      </c>
      <c r="E10">
        <f>COUNTIF(Tableau1[[#This Row],[PedsQL_T]:[TENS-I-Aff]],"&gt;0")</f>
        <v>48</v>
      </c>
      <c r="F10" t="s">
        <v>101</v>
      </c>
      <c r="G10" t="s">
        <v>16</v>
      </c>
      <c r="H10" s="2">
        <v>51.086956521739133</v>
      </c>
      <c r="I10" s="2">
        <v>36.666666666666664</v>
      </c>
      <c r="J10" s="2">
        <v>78.125</v>
      </c>
      <c r="K10" s="2">
        <v>20</v>
      </c>
      <c r="L10" s="2">
        <v>50</v>
      </c>
      <c r="M10" s="2">
        <v>40</v>
      </c>
      <c r="N10" s="2">
        <v>4.75</v>
      </c>
      <c r="O10" s="2">
        <v>4.7894736842105265</v>
      </c>
      <c r="P10" s="2">
        <v>4.5999999999999996</v>
      </c>
      <c r="Q10" s="2">
        <v>30</v>
      </c>
      <c r="R10" s="2">
        <v>3.3043478260869565</v>
      </c>
      <c r="S10" s="2">
        <v>2.125</v>
      </c>
      <c r="T10" s="2">
        <v>4.7142857142857144</v>
      </c>
      <c r="U10" s="2">
        <v>3.25</v>
      </c>
      <c r="V10" s="2">
        <v>84</v>
      </c>
      <c r="W10" s="2">
        <v>43</v>
      </c>
      <c r="X10" s="2">
        <v>28</v>
      </c>
      <c r="Y10" s="2">
        <v>13</v>
      </c>
      <c r="Z10" s="2">
        <v>32</v>
      </c>
      <c r="AA10" s="2">
        <v>2</v>
      </c>
      <c r="AB10" s="2">
        <v>25</v>
      </c>
      <c r="AC10" s="2">
        <v>5</v>
      </c>
      <c r="AD10" s="2">
        <v>37.692307692307693</v>
      </c>
      <c r="AE10" s="2">
        <v>37.5</v>
      </c>
      <c r="AF10" s="2">
        <v>39.285714285714285</v>
      </c>
      <c r="AG10" s="2">
        <v>50</v>
      </c>
      <c r="AH10" s="2">
        <v>41.666666666666671</v>
      </c>
      <c r="AI10" s="3">
        <v>56.25</v>
      </c>
      <c r="AJ10" s="3">
        <v>4.4000000000000004</v>
      </c>
      <c r="AK10" s="3">
        <v>3.36</v>
      </c>
      <c r="AL10" s="3">
        <v>4</v>
      </c>
      <c r="AM10" s="3">
        <v>3.1666666666666665</v>
      </c>
      <c r="AN10" s="3">
        <v>4</v>
      </c>
      <c r="AO10">
        <v>3.3333333333333335</v>
      </c>
      <c r="AP10">
        <v>4.25</v>
      </c>
      <c r="AQ10">
        <v>3</v>
      </c>
      <c r="AR10">
        <v>5</v>
      </c>
      <c r="AS10">
        <v>3.6</v>
      </c>
      <c r="AT10">
        <v>5</v>
      </c>
      <c r="AU10" s="2">
        <v>3.75</v>
      </c>
      <c r="AV10" s="2">
        <v>76.666666666666671</v>
      </c>
      <c r="AW10" s="2">
        <v>78.205128205128204</v>
      </c>
      <c r="AX10" s="2">
        <v>66.666666666666671</v>
      </c>
      <c r="AY10" s="2">
        <v>3.6111111111111112</v>
      </c>
      <c r="AZ10" s="2">
        <v>4.7142857142857144</v>
      </c>
      <c r="BA10" s="2">
        <v>2.6</v>
      </c>
      <c r="BB10" s="2">
        <v>2.25</v>
      </c>
      <c r="BC10" s="2">
        <v>5</v>
      </c>
      <c r="BD10" s="2" t="s">
        <v>160</v>
      </c>
      <c r="BE10" s="2" t="s">
        <v>160</v>
      </c>
      <c r="BF10" s="2" t="s">
        <v>160</v>
      </c>
      <c r="BG10" s="2" t="s">
        <v>160</v>
      </c>
      <c r="BH10" t="s">
        <v>160</v>
      </c>
      <c r="BI10" t="s">
        <v>160</v>
      </c>
      <c r="BJ10" t="s">
        <v>160</v>
      </c>
      <c r="BK10" t="s">
        <v>160</v>
      </c>
      <c r="BL10" t="s">
        <v>160</v>
      </c>
      <c r="BM10" t="s">
        <v>160</v>
      </c>
      <c r="BN10" t="s">
        <v>160</v>
      </c>
      <c r="BO10" t="s">
        <v>160</v>
      </c>
      <c r="BP10" t="s">
        <v>160</v>
      </c>
      <c r="BQ10" t="s">
        <v>160</v>
      </c>
      <c r="BR10" t="s">
        <v>160</v>
      </c>
      <c r="BS10" t="s">
        <v>160</v>
      </c>
    </row>
    <row r="11" spans="1:71" s="1" customFormat="1" x14ac:dyDescent="0.25">
      <c r="A11">
        <v>9</v>
      </c>
      <c r="B11" t="s">
        <v>69</v>
      </c>
      <c r="C11" t="s">
        <v>69</v>
      </c>
      <c r="D11" t="str">
        <f>IF(LEFT(Tableau1[[#This Row],[ID-Phase2]],1)="7","Équipé","Contrôle")</f>
        <v>Contrôle</v>
      </c>
      <c r="E11">
        <f>COUNTIF(Tableau1[[#This Row],[PedsQL_T]:[TENS-I-Aff]],"&gt;0")</f>
        <v>53</v>
      </c>
      <c r="F11" t="s">
        <v>101</v>
      </c>
      <c r="G11" t="s">
        <v>16</v>
      </c>
      <c r="H11" s="2">
        <v>61.956521739130437</v>
      </c>
      <c r="I11" s="2">
        <v>51.666666666666664</v>
      </c>
      <c r="J11" s="2">
        <v>81.25</v>
      </c>
      <c r="K11" s="2">
        <v>45</v>
      </c>
      <c r="L11" s="2">
        <v>55</v>
      </c>
      <c r="M11" s="2">
        <v>55</v>
      </c>
      <c r="N11" s="2">
        <v>2.7916666666666665</v>
      </c>
      <c r="O11" s="2">
        <v>2.7894736842105261</v>
      </c>
      <c r="P11" s="2">
        <v>2.8</v>
      </c>
      <c r="Q11" s="2">
        <v>30</v>
      </c>
      <c r="R11" s="2">
        <v>3.5217391304347827</v>
      </c>
      <c r="S11" s="2">
        <v>2.5</v>
      </c>
      <c r="T11" s="2">
        <v>4.8571428571428568</v>
      </c>
      <c r="U11" s="2">
        <v>3.375</v>
      </c>
      <c r="V11" s="2">
        <v>73</v>
      </c>
      <c r="W11" s="2">
        <v>36</v>
      </c>
      <c r="X11" s="2">
        <v>25</v>
      </c>
      <c r="Y11" s="2">
        <v>12</v>
      </c>
      <c r="Z11" s="2">
        <v>23</v>
      </c>
      <c r="AA11" s="2">
        <v>6</v>
      </c>
      <c r="AB11" s="2">
        <v>11</v>
      </c>
      <c r="AC11" s="2">
        <v>6</v>
      </c>
      <c r="AD11" s="2">
        <v>39.230769230769234</v>
      </c>
      <c r="AE11" s="2">
        <v>37.5</v>
      </c>
      <c r="AF11" s="2">
        <v>57.142857142857139</v>
      </c>
      <c r="AG11" s="2">
        <v>50</v>
      </c>
      <c r="AH11" s="2">
        <v>41.666666666666671</v>
      </c>
      <c r="AI11" s="3">
        <v>46.875</v>
      </c>
      <c r="AJ11" s="3">
        <v>4</v>
      </c>
      <c r="AK11" s="3">
        <v>3.52</v>
      </c>
      <c r="AL11" s="3">
        <v>3.6666666666666665</v>
      </c>
      <c r="AM11" s="3">
        <v>3</v>
      </c>
      <c r="AN11" s="3">
        <v>3.6666666666666665</v>
      </c>
      <c r="AO11">
        <v>3.1666666666666665</v>
      </c>
      <c r="AP11">
        <v>3.75</v>
      </c>
      <c r="AQ11">
        <v>3</v>
      </c>
      <c r="AR11">
        <v>5</v>
      </c>
      <c r="AS11">
        <v>4.2</v>
      </c>
      <c r="AT11">
        <v>4</v>
      </c>
      <c r="AU11" s="2">
        <v>4.5</v>
      </c>
      <c r="AV11" s="2">
        <v>83.333333333333329</v>
      </c>
      <c r="AW11" s="2">
        <v>85.897435897435898</v>
      </c>
      <c r="AX11" s="2">
        <v>66.666666666666671</v>
      </c>
      <c r="AY11" s="2">
        <v>3.9444444444444446</v>
      </c>
      <c r="AZ11" s="2">
        <v>4.7142857142857144</v>
      </c>
      <c r="BA11" s="2">
        <v>3.4</v>
      </c>
      <c r="BB11" s="2">
        <v>3</v>
      </c>
      <c r="BC11" s="2">
        <v>4.5</v>
      </c>
      <c r="BD11" s="2">
        <v>7</v>
      </c>
      <c r="BE11" s="2">
        <v>28</v>
      </c>
      <c r="BF11" s="2">
        <v>27</v>
      </c>
      <c r="BG11" s="2">
        <v>27.5</v>
      </c>
      <c r="BH11">
        <v>3.8235294117647061</v>
      </c>
      <c r="BI11" t="s">
        <v>160</v>
      </c>
      <c r="BJ11" t="s">
        <v>160</v>
      </c>
      <c r="BK11" t="s">
        <v>160</v>
      </c>
      <c r="BL11" t="s">
        <v>160</v>
      </c>
      <c r="BM11" t="s">
        <v>160</v>
      </c>
      <c r="BN11" t="s">
        <v>160</v>
      </c>
      <c r="BO11" t="s">
        <v>160</v>
      </c>
      <c r="BP11" t="s">
        <v>160</v>
      </c>
      <c r="BQ11" t="s">
        <v>160</v>
      </c>
      <c r="BR11" t="s">
        <v>160</v>
      </c>
      <c r="BS11" t="s">
        <v>160</v>
      </c>
    </row>
    <row r="12" spans="1:71" s="1" customFormat="1" x14ac:dyDescent="0.25">
      <c r="A12">
        <v>3</v>
      </c>
      <c r="B12" t="s">
        <v>70</v>
      </c>
      <c r="C12" t="s">
        <v>70</v>
      </c>
      <c r="D12" t="str">
        <f>IF(LEFT(Tableau1[[#This Row],[ID-Phase2]],1)="7","Équipé","Contrôle")</f>
        <v>Contrôle</v>
      </c>
      <c r="E12">
        <f>COUNTIF(Tableau1[[#This Row],[PedsQL_T]:[TENS-I-Aff]],"&gt;0")</f>
        <v>52</v>
      </c>
      <c r="F12" t="s">
        <v>101</v>
      </c>
      <c r="G12" t="s">
        <v>16</v>
      </c>
      <c r="H12" s="2">
        <v>75</v>
      </c>
      <c r="I12" s="2">
        <v>70</v>
      </c>
      <c r="J12" s="2">
        <v>84.375</v>
      </c>
      <c r="K12" s="2">
        <v>55</v>
      </c>
      <c r="L12" s="2">
        <v>90</v>
      </c>
      <c r="M12" s="2">
        <v>65</v>
      </c>
      <c r="N12" s="2">
        <v>3.125</v>
      </c>
      <c r="O12" s="2">
        <v>3.3157894736842106</v>
      </c>
      <c r="P12" s="2">
        <v>2.4</v>
      </c>
      <c r="Q12" s="2">
        <v>27</v>
      </c>
      <c r="R12" s="2">
        <v>3.8260869565217392</v>
      </c>
      <c r="S12" s="2">
        <v>2.625</v>
      </c>
      <c r="T12" s="2">
        <v>4.8571428571428568</v>
      </c>
      <c r="U12" s="2">
        <v>4.125</v>
      </c>
      <c r="V12" s="2">
        <v>69</v>
      </c>
      <c r="W12" s="2">
        <v>32</v>
      </c>
      <c r="X12" s="2">
        <v>26</v>
      </c>
      <c r="Y12" s="2">
        <v>11</v>
      </c>
      <c r="Z12" s="2">
        <v>24</v>
      </c>
      <c r="AA12" s="2">
        <v>5</v>
      </c>
      <c r="AB12" s="2">
        <v>12</v>
      </c>
      <c r="AC12" s="2">
        <v>7</v>
      </c>
      <c r="AD12" s="2">
        <v>41.53846153846154</v>
      </c>
      <c r="AE12" s="2">
        <v>37.5</v>
      </c>
      <c r="AF12" s="2">
        <v>57.142857142857139</v>
      </c>
      <c r="AG12" s="2">
        <v>50</v>
      </c>
      <c r="AH12" s="2">
        <v>41.666666666666671</v>
      </c>
      <c r="AI12" s="3">
        <v>56.25</v>
      </c>
      <c r="AJ12" s="3">
        <v>2.8</v>
      </c>
      <c r="AK12" s="3">
        <v>3.16</v>
      </c>
      <c r="AL12" s="3">
        <v>3</v>
      </c>
      <c r="AM12" s="3">
        <v>3</v>
      </c>
      <c r="AN12" s="3">
        <v>2.6666666666666665</v>
      </c>
      <c r="AO12">
        <v>3.1666666666666665</v>
      </c>
      <c r="AP12">
        <v>2.75</v>
      </c>
      <c r="AQ12">
        <v>3</v>
      </c>
      <c r="AR12">
        <v>2.6</v>
      </c>
      <c r="AS12">
        <v>3.2</v>
      </c>
      <c r="AT12">
        <v>3</v>
      </c>
      <c r="AU12" s="2">
        <v>3.5</v>
      </c>
      <c r="AV12" s="2">
        <v>90</v>
      </c>
      <c r="AW12" s="2">
        <v>91.025641025641022</v>
      </c>
      <c r="AX12" s="2">
        <v>83.333333333333329</v>
      </c>
      <c r="AY12" s="2">
        <v>3.5</v>
      </c>
      <c r="AZ12" s="2">
        <v>3.5714285714285716</v>
      </c>
      <c r="BA12" s="2">
        <v>3</v>
      </c>
      <c r="BB12" s="2">
        <v>3.25</v>
      </c>
      <c r="BC12" s="2">
        <v>5</v>
      </c>
      <c r="BD12" s="2">
        <v>7</v>
      </c>
      <c r="BE12" s="2">
        <v>32</v>
      </c>
      <c r="BF12" s="2">
        <v>28</v>
      </c>
      <c r="BG12" s="2">
        <v>30</v>
      </c>
      <c r="BH12" t="s">
        <v>160</v>
      </c>
      <c r="BI12" t="s">
        <v>160</v>
      </c>
      <c r="BJ12" t="s">
        <v>160</v>
      </c>
      <c r="BK12" t="s">
        <v>160</v>
      </c>
      <c r="BL12" t="s">
        <v>160</v>
      </c>
      <c r="BM12" t="s">
        <v>160</v>
      </c>
      <c r="BN12" t="s">
        <v>160</v>
      </c>
      <c r="BO12" t="s">
        <v>160</v>
      </c>
      <c r="BP12" t="s">
        <v>160</v>
      </c>
      <c r="BQ12" t="s">
        <v>160</v>
      </c>
      <c r="BR12" t="s">
        <v>160</v>
      </c>
      <c r="BS12" t="s">
        <v>160</v>
      </c>
    </row>
    <row r="13" spans="1:71" s="1" customFormat="1" x14ac:dyDescent="0.25">
      <c r="A13">
        <v>19</v>
      </c>
      <c r="B13" t="s">
        <v>11</v>
      </c>
      <c r="C13" t="s">
        <v>11</v>
      </c>
      <c r="D13" t="str">
        <f>IF(LEFT(Tableau1[[#This Row],[ID-Phase2]],1)="7","Équipé","Contrôle")</f>
        <v>Contrôle</v>
      </c>
      <c r="E13">
        <f>COUNTIF(Tableau1[[#This Row],[PedsQL_T]:[TENS-I-Aff]],"&gt;0")</f>
        <v>49</v>
      </c>
      <c r="F13" t="s">
        <v>127</v>
      </c>
      <c r="G13" t="s">
        <v>36</v>
      </c>
      <c r="H13" s="2">
        <v>35.869565217391305</v>
      </c>
      <c r="I13" s="2">
        <v>35</v>
      </c>
      <c r="J13" s="2">
        <v>37.5</v>
      </c>
      <c r="K13" s="2">
        <v>35</v>
      </c>
      <c r="L13" s="2">
        <v>45</v>
      </c>
      <c r="M13" s="2">
        <v>25</v>
      </c>
      <c r="N13" s="2">
        <v>3.3333333333333335</v>
      </c>
      <c r="O13" s="2">
        <v>3.6315789473684212</v>
      </c>
      <c r="P13" s="2">
        <v>2.2000000000000002</v>
      </c>
      <c r="Q13" s="2">
        <v>31</v>
      </c>
      <c r="R13" s="2">
        <v>2.347826086956522</v>
      </c>
      <c r="S13" s="2">
        <v>1.75</v>
      </c>
      <c r="T13" s="2">
        <v>2.8571428571428572</v>
      </c>
      <c r="U13" s="2">
        <v>2.5</v>
      </c>
      <c r="V13" s="2">
        <v>79</v>
      </c>
      <c r="W13" s="2">
        <v>40</v>
      </c>
      <c r="X13" s="2">
        <v>26</v>
      </c>
      <c r="Y13" s="2">
        <v>13</v>
      </c>
      <c r="Z13" s="2">
        <v>67</v>
      </c>
      <c r="AA13" s="2">
        <v>29</v>
      </c>
      <c r="AB13" s="2">
        <v>27</v>
      </c>
      <c r="AC13" s="2">
        <v>11</v>
      </c>
      <c r="AD13" s="2">
        <v>39.230769230769234</v>
      </c>
      <c r="AE13" s="2">
        <v>37.5</v>
      </c>
      <c r="AF13" s="2">
        <v>42.857142857142854</v>
      </c>
      <c r="AG13" s="2">
        <v>41.666666666666671</v>
      </c>
      <c r="AH13" s="2">
        <v>8.3333333333333321</v>
      </c>
      <c r="AI13" s="3">
        <v>78.125</v>
      </c>
      <c r="AJ13" s="3">
        <v>4.32</v>
      </c>
      <c r="AK13" s="3">
        <v>3.08</v>
      </c>
      <c r="AL13" s="3">
        <v>4.833333333333333</v>
      </c>
      <c r="AM13" s="3">
        <v>2.6666666666666665</v>
      </c>
      <c r="AN13" s="3">
        <v>3.8333333333333335</v>
      </c>
      <c r="AO13">
        <v>2.6666666666666665</v>
      </c>
      <c r="AP13">
        <v>4</v>
      </c>
      <c r="AQ13">
        <v>2.75</v>
      </c>
      <c r="AR13">
        <v>4.4000000000000004</v>
      </c>
      <c r="AS13">
        <v>4.2</v>
      </c>
      <c r="AT13">
        <v>4.5</v>
      </c>
      <c r="AU13" s="2">
        <v>3.25</v>
      </c>
      <c r="AV13" s="2">
        <v>67.777777777777771</v>
      </c>
      <c r="AW13" s="2">
        <v>71.794871794871796</v>
      </c>
      <c r="AX13" s="2">
        <v>41.666666666666664</v>
      </c>
      <c r="AY13" s="2">
        <v>2.8888888888888888</v>
      </c>
      <c r="AZ13" s="2">
        <v>3.5714285714285716</v>
      </c>
      <c r="BA13" s="2">
        <v>2</v>
      </c>
      <c r="BB13" s="2">
        <v>2.75</v>
      </c>
      <c r="BC13" s="2">
        <v>3</v>
      </c>
      <c r="BD13" s="2" t="s">
        <v>160</v>
      </c>
      <c r="BE13" s="2" t="s">
        <v>160</v>
      </c>
      <c r="BF13" s="2" t="s">
        <v>160</v>
      </c>
      <c r="BG13" s="2" t="s">
        <v>160</v>
      </c>
      <c r="BH13">
        <v>2.4117647058823528</v>
      </c>
      <c r="BI13" t="s">
        <v>160</v>
      </c>
      <c r="BJ13" t="s">
        <v>160</v>
      </c>
      <c r="BK13" t="s">
        <v>160</v>
      </c>
      <c r="BL13" t="s">
        <v>160</v>
      </c>
      <c r="BM13" t="s">
        <v>160</v>
      </c>
      <c r="BN13" t="s">
        <v>160</v>
      </c>
      <c r="BO13" t="s">
        <v>160</v>
      </c>
      <c r="BP13" t="s">
        <v>160</v>
      </c>
      <c r="BQ13" t="s">
        <v>160</v>
      </c>
      <c r="BR13" t="s">
        <v>160</v>
      </c>
      <c r="BS13" t="s">
        <v>160</v>
      </c>
    </row>
    <row r="14" spans="1:71" s="1" customFormat="1" x14ac:dyDescent="0.25">
      <c r="A14">
        <v>18</v>
      </c>
      <c r="B14" t="s">
        <v>11</v>
      </c>
      <c r="C14" t="s">
        <v>11</v>
      </c>
      <c r="D14" t="str">
        <f>IF(LEFT(Tableau1[[#This Row],[ID-Phase2]],1)="7","Équipé","Contrôle")</f>
        <v>Contrôle</v>
      </c>
      <c r="E14">
        <f>COUNTIF(Tableau1[[#This Row],[PedsQL_T]:[TENS-I-Aff]],"&gt;0")</f>
        <v>49</v>
      </c>
      <c r="F14" t="s">
        <v>129</v>
      </c>
      <c r="G14" t="s">
        <v>29</v>
      </c>
      <c r="H14" s="2">
        <v>55.434782608695649</v>
      </c>
      <c r="I14" s="2">
        <v>50</v>
      </c>
      <c r="J14" s="2">
        <v>65.625</v>
      </c>
      <c r="K14" s="2">
        <v>50</v>
      </c>
      <c r="L14" s="2">
        <v>50</v>
      </c>
      <c r="M14" s="2">
        <v>50</v>
      </c>
      <c r="N14" s="2">
        <v>3.5833333333333335</v>
      </c>
      <c r="O14" s="2">
        <v>3.8421052631578947</v>
      </c>
      <c r="P14" s="2">
        <v>2.6</v>
      </c>
      <c r="Q14" s="2">
        <v>34</v>
      </c>
      <c r="R14" s="2">
        <v>3.1739130434782608</v>
      </c>
      <c r="S14" s="2">
        <v>1.75</v>
      </c>
      <c r="T14" s="2">
        <v>4</v>
      </c>
      <c r="U14" s="2">
        <v>3.875</v>
      </c>
      <c r="V14" s="2">
        <v>87</v>
      </c>
      <c r="W14" s="2">
        <v>43</v>
      </c>
      <c r="X14" s="2">
        <v>28</v>
      </c>
      <c r="Y14" s="2">
        <v>16</v>
      </c>
      <c r="Z14" s="2">
        <v>64</v>
      </c>
      <c r="AA14" s="2">
        <v>16</v>
      </c>
      <c r="AB14" s="2">
        <v>42</v>
      </c>
      <c r="AC14" s="2">
        <v>6</v>
      </c>
      <c r="AD14" s="2">
        <v>50.769230769230766</v>
      </c>
      <c r="AE14" s="2">
        <v>37.5</v>
      </c>
      <c r="AF14" s="2">
        <v>57.142857142857139</v>
      </c>
      <c r="AG14" s="2">
        <v>62.5</v>
      </c>
      <c r="AH14" s="2">
        <v>50</v>
      </c>
      <c r="AI14" s="3">
        <v>81.25</v>
      </c>
      <c r="AJ14" s="3">
        <v>3.8</v>
      </c>
      <c r="AK14" s="3">
        <v>3.28</v>
      </c>
      <c r="AL14" s="3">
        <v>3</v>
      </c>
      <c r="AM14" s="3">
        <v>2.1666666666666665</v>
      </c>
      <c r="AN14" s="3">
        <v>2.8333333333333335</v>
      </c>
      <c r="AO14">
        <v>3</v>
      </c>
      <c r="AP14">
        <v>4.75</v>
      </c>
      <c r="AQ14">
        <v>4</v>
      </c>
      <c r="AR14">
        <v>5</v>
      </c>
      <c r="AS14">
        <v>4.5999999999999996</v>
      </c>
      <c r="AT14">
        <v>4</v>
      </c>
      <c r="AU14" s="2">
        <v>3</v>
      </c>
      <c r="AV14" s="2">
        <v>70</v>
      </c>
      <c r="AW14" s="2">
        <v>75.641025641025635</v>
      </c>
      <c r="AX14" s="2">
        <v>33.333333333333336</v>
      </c>
      <c r="AY14" s="2">
        <v>2.5555555555555554</v>
      </c>
      <c r="AZ14" s="2">
        <v>3.1428571428571428</v>
      </c>
      <c r="BA14" s="2">
        <v>2</v>
      </c>
      <c r="BB14" s="2">
        <v>2</v>
      </c>
      <c r="BC14" s="2">
        <v>3</v>
      </c>
      <c r="BD14" s="2" t="s">
        <v>160</v>
      </c>
      <c r="BE14" s="2" t="s">
        <v>160</v>
      </c>
      <c r="BF14" s="2" t="s">
        <v>160</v>
      </c>
      <c r="BG14" s="2" t="s">
        <v>160</v>
      </c>
      <c r="BH14" s="2">
        <v>2.7058823529411766</v>
      </c>
      <c r="BI14" s="2" t="s">
        <v>160</v>
      </c>
      <c r="BJ14" s="2" t="s">
        <v>160</v>
      </c>
      <c r="BK14" s="2" t="s">
        <v>160</v>
      </c>
      <c r="BL14" s="2" t="s">
        <v>160</v>
      </c>
      <c r="BM14" s="2" t="s">
        <v>160</v>
      </c>
      <c r="BN14" s="2" t="s">
        <v>160</v>
      </c>
      <c r="BO14" t="s">
        <v>160</v>
      </c>
      <c r="BP14" t="s">
        <v>160</v>
      </c>
      <c r="BQ14" t="s">
        <v>160</v>
      </c>
      <c r="BR14" t="s">
        <v>160</v>
      </c>
      <c r="BS14" t="s">
        <v>160</v>
      </c>
    </row>
    <row r="15" spans="1:71" s="1" customFormat="1" x14ac:dyDescent="0.25">
      <c r="A15">
        <v>8</v>
      </c>
      <c r="B15" t="s">
        <v>12</v>
      </c>
      <c r="C15" t="s">
        <v>12</v>
      </c>
      <c r="D15" t="str">
        <f>IF(LEFT(Tableau1[[#This Row],[ID-Phase2]],1)="7","Équipé","Contrôle")</f>
        <v>Contrôle</v>
      </c>
      <c r="E15">
        <f>COUNTIF(Tableau1[[#This Row],[PedsQL_T]:[TENS-I-Aff]],"&gt;0")</f>
        <v>48</v>
      </c>
      <c r="F15" t="s">
        <v>129</v>
      </c>
      <c r="G15" t="s">
        <v>29</v>
      </c>
      <c r="H15" s="2">
        <v>51.086956521739133</v>
      </c>
      <c r="I15" s="2">
        <v>43.333333333333336</v>
      </c>
      <c r="J15" s="2">
        <v>65.625</v>
      </c>
      <c r="K15" s="2">
        <v>45</v>
      </c>
      <c r="L15" s="2">
        <v>40</v>
      </c>
      <c r="M15" s="2">
        <v>45</v>
      </c>
      <c r="N15" s="2">
        <v>3.2916666666666665</v>
      </c>
      <c r="O15" s="2">
        <v>3.7894736842105261</v>
      </c>
      <c r="P15" s="2">
        <v>1.4</v>
      </c>
      <c r="Q15" s="2">
        <v>36</v>
      </c>
      <c r="R15" s="2">
        <v>3.3913043478260869</v>
      </c>
      <c r="S15" s="2">
        <v>1.75</v>
      </c>
      <c r="T15" s="2">
        <v>4.5714285714285712</v>
      </c>
      <c r="U15" s="2">
        <v>4</v>
      </c>
      <c r="V15" s="2">
        <v>77</v>
      </c>
      <c r="W15" s="2">
        <v>36</v>
      </c>
      <c r="X15" s="2">
        <v>26</v>
      </c>
      <c r="Y15" s="2">
        <v>15</v>
      </c>
      <c r="Z15" s="2">
        <v>74</v>
      </c>
      <c r="AA15" s="2">
        <v>28</v>
      </c>
      <c r="AB15" s="2">
        <v>36</v>
      </c>
      <c r="AC15" s="2">
        <v>10</v>
      </c>
      <c r="AD15" s="2">
        <v>51.538461538461533</v>
      </c>
      <c r="AE15" s="2">
        <v>37.5</v>
      </c>
      <c r="AF15" s="2">
        <v>57.142857142857139</v>
      </c>
      <c r="AG15" s="2">
        <v>58.333333333333336</v>
      </c>
      <c r="AH15" s="2">
        <v>58.333333333333336</v>
      </c>
      <c r="AI15" s="3">
        <v>84.375</v>
      </c>
      <c r="AJ15" s="3">
        <v>4.5999999999999996</v>
      </c>
      <c r="AK15" s="3">
        <v>3.6</v>
      </c>
      <c r="AL15" s="3">
        <v>4.666666666666667</v>
      </c>
      <c r="AM15" s="3">
        <v>3.3333333333333335</v>
      </c>
      <c r="AN15" s="3">
        <v>4</v>
      </c>
      <c r="AO15">
        <v>3</v>
      </c>
      <c r="AP15">
        <v>5</v>
      </c>
      <c r="AQ15">
        <v>3.5</v>
      </c>
      <c r="AR15">
        <v>5</v>
      </c>
      <c r="AS15">
        <v>4.5999999999999996</v>
      </c>
      <c r="AT15">
        <v>4.5</v>
      </c>
      <c r="AU15" s="2">
        <v>3.75</v>
      </c>
      <c r="AV15" s="2">
        <v>70</v>
      </c>
      <c r="AW15" s="2">
        <v>74.358974358974365</v>
      </c>
      <c r="AX15" s="2">
        <v>41.666666666666664</v>
      </c>
      <c r="AY15" s="2">
        <v>2.7777777777777777</v>
      </c>
      <c r="AZ15" s="2">
        <v>3</v>
      </c>
      <c r="BA15" s="2">
        <v>2.8</v>
      </c>
      <c r="BB15" s="2">
        <v>2.5</v>
      </c>
      <c r="BC15" s="2">
        <v>2.5</v>
      </c>
      <c r="BD15" s="2" t="s">
        <v>160</v>
      </c>
      <c r="BE15" s="2" t="s">
        <v>160</v>
      </c>
      <c r="BF15" s="2" t="s">
        <v>160</v>
      </c>
      <c r="BG15" s="2" t="s">
        <v>160</v>
      </c>
      <c r="BH15" t="s">
        <v>160</v>
      </c>
      <c r="BI15" t="s">
        <v>160</v>
      </c>
      <c r="BJ15" t="s">
        <v>160</v>
      </c>
      <c r="BK15" t="s">
        <v>160</v>
      </c>
      <c r="BL15" t="s">
        <v>160</v>
      </c>
      <c r="BM15" t="s">
        <v>160</v>
      </c>
      <c r="BN15" t="s">
        <v>160</v>
      </c>
      <c r="BO15" t="s">
        <v>160</v>
      </c>
      <c r="BP15" t="s">
        <v>160</v>
      </c>
      <c r="BQ15" t="s">
        <v>160</v>
      </c>
      <c r="BR15" t="s">
        <v>160</v>
      </c>
      <c r="BS15" t="s">
        <v>160</v>
      </c>
    </row>
    <row r="16" spans="1:71" s="1" customFormat="1" x14ac:dyDescent="0.25">
      <c r="A16">
        <v>22</v>
      </c>
      <c r="B16" t="s">
        <v>11</v>
      </c>
      <c r="C16" t="s">
        <v>11</v>
      </c>
      <c r="D16" t="str">
        <f>IF(LEFT(Tableau1[[#This Row],[ID-Phase2]],1)="7","Équipé","Contrôle")</f>
        <v>Contrôle</v>
      </c>
      <c r="E16">
        <f>COUNTIF(Tableau1[[#This Row],[PedsQL_T]:[TENS-I-Aff]],"&gt;0")</f>
        <v>49</v>
      </c>
      <c r="F16" t="s">
        <v>103</v>
      </c>
      <c r="G16" t="s">
        <v>42</v>
      </c>
      <c r="H16" s="2">
        <v>58.695652173913047</v>
      </c>
      <c r="I16" s="2">
        <v>53.333333333333336</v>
      </c>
      <c r="J16" s="2">
        <v>68.75</v>
      </c>
      <c r="K16" s="2">
        <v>50</v>
      </c>
      <c r="L16" s="2">
        <v>45</v>
      </c>
      <c r="M16" s="2">
        <v>65</v>
      </c>
      <c r="N16" s="2">
        <v>4.416666666666667</v>
      </c>
      <c r="O16" s="2">
        <v>4.5789473684210522</v>
      </c>
      <c r="P16" s="2">
        <v>3.8</v>
      </c>
      <c r="Q16" s="2">
        <v>31</v>
      </c>
      <c r="R16" s="2">
        <v>3.3043478260869565</v>
      </c>
      <c r="S16" s="2">
        <v>2.875</v>
      </c>
      <c r="T16" s="2">
        <v>3.2857142857142856</v>
      </c>
      <c r="U16" s="2">
        <v>3.75</v>
      </c>
      <c r="V16" s="2">
        <v>63</v>
      </c>
      <c r="W16" s="2">
        <v>36</v>
      </c>
      <c r="X16" s="2">
        <v>19</v>
      </c>
      <c r="Y16" s="2">
        <v>8</v>
      </c>
      <c r="Z16" s="2">
        <v>47</v>
      </c>
      <c r="AA16" s="2">
        <v>10</v>
      </c>
      <c r="AB16" s="2">
        <v>30</v>
      </c>
      <c r="AC16" s="2">
        <v>7</v>
      </c>
      <c r="AD16" s="2">
        <v>47.692307692307693</v>
      </c>
      <c r="AE16" s="2">
        <v>62.5</v>
      </c>
      <c r="AF16" s="2">
        <v>67.857142857142861</v>
      </c>
      <c r="AG16" s="2">
        <v>66.666666666666657</v>
      </c>
      <c r="AH16" s="2">
        <v>33.333333333333329</v>
      </c>
      <c r="AI16" s="3">
        <v>56.25</v>
      </c>
      <c r="AJ16" s="3">
        <v>3.96</v>
      </c>
      <c r="AK16" s="3">
        <v>3.4</v>
      </c>
      <c r="AL16" s="3">
        <v>4.166666666666667</v>
      </c>
      <c r="AM16" s="3">
        <v>3.6666666666666665</v>
      </c>
      <c r="AN16" s="3">
        <v>4.333333333333333</v>
      </c>
      <c r="AO16">
        <v>3.5</v>
      </c>
      <c r="AP16">
        <v>3</v>
      </c>
      <c r="AQ16">
        <v>1.75</v>
      </c>
      <c r="AR16">
        <v>4.4000000000000004</v>
      </c>
      <c r="AS16">
        <v>3.8</v>
      </c>
      <c r="AT16">
        <v>3.5</v>
      </c>
      <c r="AU16" s="2">
        <v>4</v>
      </c>
      <c r="AV16" s="2">
        <v>71.111111111111114</v>
      </c>
      <c r="AW16" s="2">
        <v>71.794871794871796</v>
      </c>
      <c r="AX16" s="2">
        <v>66.666666666666671</v>
      </c>
      <c r="AY16" s="2">
        <v>3.8888888888888888</v>
      </c>
      <c r="AZ16" s="2">
        <v>4.5714285714285712</v>
      </c>
      <c r="BA16" s="2">
        <v>3.8</v>
      </c>
      <c r="BB16" s="2">
        <v>2.25</v>
      </c>
      <c r="BC16" s="2">
        <v>5</v>
      </c>
      <c r="BD16" s="2" t="s">
        <v>160</v>
      </c>
      <c r="BE16" s="2" t="s">
        <v>160</v>
      </c>
      <c r="BF16" s="2" t="s">
        <v>160</v>
      </c>
      <c r="BG16" s="2" t="s">
        <v>160</v>
      </c>
      <c r="BH16">
        <v>3.3529411764705883</v>
      </c>
      <c r="BI16" t="s">
        <v>160</v>
      </c>
      <c r="BJ16" t="s">
        <v>160</v>
      </c>
      <c r="BK16" t="s">
        <v>160</v>
      </c>
      <c r="BL16" t="s">
        <v>160</v>
      </c>
      <c r="BM16" t="s">
        <v>160</v>
      </c>
      <c r="BN16" t="s">
        <v>160</v>
      </c>
      <c r="BO16" t="s">
        <v>160</v>
      </c>
      <c r="BP16" t="s">
        <v>160</v>
      </c>
      <c r="BQ16" t="s">
        <v>160</v>
      </c>
      <c r="BR16" t="s">
        <v>160</v>
      </c>
      <c r="BS16" t="s">
        <v>160</v>
      </c>
    </row>
    <row r="17" spans="1:71" s="1" customFormat="1" x14ac:dyDescent="0.25">
      <c r="A17">
        <v>16</v>
      </c>
      <c r="B17" t="s">
        <v>12</v>
      </c>
      <c r="C17" t="s">
        <v>12</v>
      </c>
      <c r="D17" t="str">
        <f>IF(LEFT(Tableau1[[#This Row],[ID-Phase2]],1)="7","Équipé","Contrôle")</f>
        <v>Contrôle</v>
      </c>
      <c r="E17">
        <f>COUNTIF(Tableau1[[#This Row],[PedsQL_T]:[TENS-I-Aff]],"&gt;0")</f>
        <v>48</v>
      </c>
      <c r="F17" t="s">
        <v>103</v>
      </c>
      <c r="G17" t="s">
        <v>42</v>
      </c>
      <c r="H17" s="2">
        <v>60.869565217391305</v>
      </c>
      <c r="I17" s="2">
        <v>50</v>
      </c>
      <c r="J17" s="2">
        <v>81.25</v>
      </c>
      <c r="K17" s="2">
        <v>55</v>
      </c>
      <c r="L17" s="2">
        <v>25</v>
      </c>
      <c r="M17" s="2">
        <v>70</v>
      </c>
      <c r="N17" s="2">
        <v>4.333333333333333</v>
      </c>
      <c r="O17" s="2">
        <v>4.5263157894736841</v>
      </c>
      <c r="P17" s="2">
        <v>3.6</v>
      </c>
      <c r="Q17" s="2">
        <v>28</v>
      </c>
      <c r="R17" s="2">
        <v>3.1739130434782608</v>
      </c>
      <c r="S17" s="2">
        <v>3</v>
      </c>
      <c r="T17" s="2">
        <v>3.2857142857142856</v>
      </c>
      <c r="U17" s="2">
        <v>3.25</v>
      </c>
      <c r="V17" s="2">
        <v>59</v>
      </c>
      <c r="W17" s="2">
        <v>31</v>
      </c>
      <c r="X17" s="2">
        <v>22</v>
      </c>
      <c r="Y17" s="2">
        <v>6</v>
      </c>
      <c r="Z17" s="2">
        <v>31</v>
      </c>
      <c r="AA17" s="2">
        <v>12</v>
      </c>
      <c r="AB17" s="2">
        <v>11</v>
      </c>
      <c r="AC17" s="2">
        <v>8</v>
      </c>
      <c r="AD17" s="2">
        <v>52.307692307692314</v>
      </c>
      <c r="AE17" s="2">
        <v>62.5</v>
      </c>
      <c r="AF17" s="2">
        <v>78.571428571428569</v>
      </c>
      <c r="AG17" s="2">
        <v>75</v>
      </c>
      <c r="AH17" s="2">
        <v>41.666666666666671</v>
      </c>
      <c r="AI17" s="3">
        <v>56.25</v>
      </c>
      <c r="AJ17" s="3">
        <v>4.16</v>
      </c>
      <c r="AK17" s="3">
        <v>3.28</v>
      </c>
      <c r="AL17" s="3">
        <v>4.666666666666667</v>
      </c>
      <c r="AM17" s="3">
        <v>3.6666666666666665</v>
      </c>
      <c r="AN17" s="3">
        <v>3.3333333333333335</v>
      </c>
      <c r="AO17">
        <v>3.1666666666666665</v>
      </c>
      <c r="AP17">
        <v>4.25</v>
      </c>
      <c r="AQ17">
        <v>2.5</v>
      </c>
      <c r="AR17">
        <v>4.2</v>
      </c>
      <c r="AS17">
        <v>3.4</v>
      </c>
      <c r="AT17">
        <v>4.5</v>
      </c>
      <c r="AU17" s="2">
        <v>3.5</v>
      </c>
      <c r="AV17" s="2">
        <v>76.666666666666671</v>
      </c>
      <c r="AW17" s="2">
        <v>78.205128205128204</v>
      </c>
      <c r="AX17" s="2">
        <v>66.666666666666671</v>
      </c>
      <c r="AY17" s="2">
        <v>3.9444444444444446</v>
      </c>
      <c r="AZ17" s="2">
        <v>4.5714285714285712</v>
      </c>
      <c r="BA17" s="2">
        <v>3.8</v>
      </c>
      <c r="BB17" s="2">
        <v>2.5</v>
      </c>
      <c r="BC17" s="2">
        <v>5</v>
      </c>
      <c r="BD17" s="2" t="s">
        <v>160</v>
      </c>
      <c r="BE17" s="2" t="s">
        <v>160</v>
      </c>
      <c r="BF17" s="2" t="s">
        <v>160</v>
      </c>
      <c r="BG17" s="2" t="s">
        <v>160</v>
      </c>
      <c r="BH17" t="s">
        <v>160</v>
      </c>
      <c r="BI17" t="s">
        <v>160</v>
      </c>
      <c r="BJ17" t="s">
        <v>160</v>
      </c>
      <c r="BK17" t="s">
        <v>160</v>
      </c>
      <c r="BL17" t="s">
        <v>160</v>
      </c>
      <c r="BM17" t="s">
        <v>160</v>
      </c>
      <c r="BN17" t="s">
        <v>160</v>
      </c>
      <c r="BO17" t="s">
        <v>160</v>
      </c>
      <c r="BP17" t="s">
        <v>160</v>
      </c>
      <c r="BQ17" t="s">
        <v>160</v>
      </c>
      <c r="BR17" t="s">
        <v>160</v>
      </c>
      <c r="BS17" t="s">
        <v>160</v>
      </c>
    </row>
    <row r="18" spans="1:71" s="1" customFormat="1" x14ac:dyDescent="0.25">
      <c r="A18">
        <v>16</v>
      </c>
      <c r="B18" t="s">
        <v>69</v>
      </c>
      <c r="C18" t="s">
        <v>69</v>
      </c>
      <c r="D18" t="str">
        <f>IF(LEFT(Tableau1[[#This Row],[ID-Phase2]],1)="7","Équipé","Contrôle")</f>
        <v>Contrôle</v>
      </c>
      <c r="E18">
        <f>COUNTIF(Tableau1[[#This Row],[PedsQL_T]:[TENS-I-Aff]],"&gt;0")</f>
        <v>53</v>
      </c>
      <c r="F18" t="s">
        <v>103</v>
      </c>
      <c r="G18" t="s">
        <v>42</v>
      </c>
      <c r="H18" s="2">
        <v>53.260869565217391</v>
      </c>
      <c r="I18" s="2">
        <v>56.666666666666664</v>
      </c>
      <c r="J18" s="2">
        <v>46.875</v>
      </c>
      <c r="K18" s="2">
        <v>60</v>
      </c>
      <c r="L18" s="2">
        <v>55</v>
      </c>
      <c r="M18" s="2">
        <v>55</v>
      </c>
      <c r="N18" s="2">
        <v>4.083333333333333</v>
      </c>
      <c r="O18" s="2">
        <v>4.2631578947368425</v>
      </c>
      <c r="P18" s="2">
        <v>3.4</v>
      </c>
      <c r="Q18" s="2">
        <v>27</v>
      </c>
      <c r="R18" s="2">
        <v>3.0434782608695654</v>
      </c>
      <c r="S18" s="2">
        <v>2.75</v>
      </c>
      <c r="T18" s="2">
        <v>3.1428571428571428</v>
      </c>
      <c r="U18" s="2">
        <v>3.25</v>
      </c>
      <c r="V18" s="2">
        <v>61</v>
      </c>
      <c r="W18" s="2">
        <v>29</v>
      </c>
      <c r="X18" s="2">
        <v>23</v>
      </c>
      <c r="Y18" s="2">
        <v>9</v>
      </c>
      <c r="Z18" s="2">
        <v>40</v>
      </c>
      <c r="AA18" s="2">
        <v>11</v>
      </c>
      <c r="AB18" s="2">
        <v>14</v>
      </c>
      <c r="AC18" s="2">
        <v>15</v>
      </c>
      <c r="AD18" s="2">
        <v>40.769230769230766</v>
      </c>
      <c r="AE18" s="2">
        <v>62.5</v>
      </c>
      <c r="AF18" s="2">
        <v>57.142857142857139</v>
      </c>
      <c r="AG18" s="2">
        <v>62.5</v>
      </c>
      <c r="AH18" s="2">
        <v>25</v>
      </c>
      <c r="AI18" s="3">
        <v>43.75</v>
      </c>
      <c r="AJ18" s="3">
        <v>4.6399999999999997</v>
      </c>
      <c r="AK18" s="3">
        <v>3.2</v>
      </c>
      <c r="AL18" s="3">
        <v>5</v>
      </c>
      <c r="AM18" s="3">
        <v>4</v>
      </c>
      <c r="AN18" s="3">
        <v>4.5</v>
      </c>
      <c r="AO18">
        <v>3.3333333333333335</v>
      </c>
      <c r="AP18">
        <v>4.5</v>
      </c>
      <c r="AQ18">
        <v>1.5</v>
      </c>
      <c r="AR18">
        <v>4.8</v>
      </c>
      <c r="AS18">
        <v>3.2</v>
      </c>
      <c r="AT18">
        <v>4.25</v>
      </c>
      <c r="AU18" s="2">
        <v>3.5</v>
      </c>
      <c r="AV18" s="2">
        <v>72.222222222222229</v>
      </c>
      <c r="AW18" s="2">
        <v>73.07692307692308</v>
      </c>
      <c r="AX18" s="2">
        <v>66.666666666666671</v>
      </c>
      <c r="AY18" s="2">
        <v>3.8333333333333335</v>
      </c>
      <c r="AZ18" s="2">
        <v>3.8571428571428572</v>
      </c>
      <c r="BA18" s="2">
        <v>3.8</v>
      </c>
      <c r="BB18" s="2">
        <v>3.25</v>
      </c>
      <c r="BC18" s="2">
        <v>5</v>
      </c>
      <c r="BD18" s="2">
        <v>7</v>
      </c>
      <c r="BE18" s="2">
        <v>27</v>
      </c>
      <c r="BF18" s="2">
        <v>23</v>
      </c>
      <c r="BG18" s="2">
        <v>25</v>
      </c>
      <c r="BH18">
        <v>3.2941176470588234</v>
      </c>
      <c r="BI18" t="s">
        <v>160</v>
      </c>
      <c r="BJ18" t="s">
        <v>160</v>
      </c>
      <c r="BK18" t="s">
        <v>160</v>
      </c>
      <c r="BL18" t="s">
        <v>160</v>
      </c>
      <c r="BM18" t="s">
        <v>160</v>
      </c>
      <c r="BN18" t="s">
        <v>160</v>
      </c>
      <c r="BO18" t="s">
        <v>160</v>
      </c>
      <c r="BP18" t="s">
        <v>160</v>
      </c>
      <c r="BQ18" t="s">
        <v>160</v>
      </c>
      <c r="BR18" t="s">
        <v>160</v>
      </c>
      <c r="BS18" t="s">
        <v>160</v>
      </c>
    </row>
    <row r="19" spans="1:71" s="1" customFormat="1" x14ac:dyDescent="0.25">
      <c r="A19">
        <v>8</v>
      </c>
      <c r="B19" t="s">
        <v>11</v>
      </c>
      <c r="C19" t="s">
        <v>11</v>
      </c>
      <c r="D19" t="str">
        <f>IF(LEFT(Tableau1[[#This Row],[ID-Phase2]],1)="7","Équipé","Contrôle")</f>
        <v>Contrôle</v>
      </c>
      <c r="E19">
        <f>COUNTIF(Tableau1[[#This Row],[PedsQL_T]:[TENS-I-Aff]],"&gt;0")</f>
        <v>49</v>
      </c>
      <c r="F19" t="s">
        <v>97</v>
      </c>
      <c r="G19" t="s">
        <v>24</v>
      </c>
      <c r="H19" s="2">
        <v>56.521739130434781</v>
      </c>
      <c r="I19" s="2">
        <v>36.666666666666664</v>
      </c>
      <c r="J19" s="2">
        <v>93.75</v>
      </c>
      <c r="K19" s="2">
        <v>40</v>
      </c>
      <c r="L19" s="2">
        <v>25</v>
      </c>
      <c r="M19" s="2">
        <v>45</v>
      </c>
      <c r="N19" s="2">
        <v>4.041666666666667</v>
      </c>
      <c r="O19" s="2">
        <v>4.5789473684210522</v>
      </c>
      <c r="P19" s="2">
        <v>2</v>
      </c>
      <c r="Q19" s="2">
        <v>28</v>
      </c>
      <c r="R19" s="2">
        <v>3.7391304347826089</v>
      </c>
      <c r="S19" s="2">
        <v>2.375</v>
      </c>
      <c r="T19" s="2">
        <v>4.5714285714285712</v>
      </c>
      <c r="U19" s="2">
        <v>4.375</v>
      </c>
      <c r="V19" s="2">
        <v>74</v>
      </c>
      <c r="W19" s="2">
        <v>44</v>
      </c>
      <c r="X19" s="2">
        <v>23</v>
      </c>
      <c r="Y19" s="2">
        <v>7</v>
      </c>
      <c r="Z19" s="2">
        <v>33</v>
      </c>
      <c r="AA19" s="2">
        <v>16</v>
      </c>
      <c r="AB19" s="2">
        <v>16</v>
      </c>
      <c r="AC19" s="2">
        <v>1</v>
      </c>
      <c r="AD19" s="2">
        <v>53.846153846153847</v>
      </c>
      <c r="AE19" s="2">
        <v>75</v>
      </c>
      <c r="AF19" s="2">
        <v>67.857142857142861</v>
      </c>
      <c r="AG19" s="2">
        <v>58.333333333333336</v>
      </c>
      <c r="AH19" s="2">
        <v>66.666666666666657</v>
      </c>
      <c r="AI19" s="3">
        <v>71.875</v>
      </c>
      <c r="AJ19" s="3">
        <v>4.2</v>
      </c>
      <c r="AK19" s="3">
        <v>3.4</v>
      </c>
      <c r="AL19" s="3">
        <v>4.666666666666667</v>
      </c>
      <c r="AM19" s="3">
        <v>3.3333333333333335</v>
      </c>
      <c r="AN19" s="3">
        <v>3.3333333333333335</v>
      </c>
      <c r="AO19">
        <v>3.1666666666666665</v>
      </c>
      <c r="AP19">
        <v>4.25</v>
      </c>
      <c r="AQ19">
        <v>2.25</v>
      </c>
      <c r="AR19">
        <v>4.5999999999999996</v>
      </c>
      <c r="AS19">
        <v>4.2</v>
      </c>
      <c r="AT19">
        <v>4.25</v>
      </c>
      <c r="AU19" s="2">
        <v>4</v>
      </c>
      <c r="AV19" s="2">
        <v>66.666666666666671</v>
      </c>
      <c r="AW19" s="2">
        <v>69.230769230769226</v>
      </c>
      <c r="AX19" s="2">
        <v>50</v>
      </c>
      <c r="AY19" s="2">
        <v>3.3888888888888888</v>
      </c>
      <c r="AZ19" s="2">
        <v>4.2857142857142856</v>
      </c>
      <c r="BA19" s="2">
        <v>2</v>
      </c>
      <c r="BB19" s="2">
        <v>2.75</v>
      </c>
      <c r="BC19" s="2">
        <v>5</v>
      </c>
      <c r="BD19" s="2" t="s">
        <v>160</v>
      </c>
      <c r="BE19" s="2" t="s">
        <v>160</v>
      </c>
      <c r="BF19" s="2" t="s">
        <v>160</v>
      </c>
      <c r="BG19" s="2" t="s">
        <v>160</v>
      </c>
      <c r="BH19">
        <v>2.8823529411764706</v>
      </c>
      <c r="BI19" t="s">
        <v>160</v>
      </c>
      <c r="BJ19" t="s">
        <v>160</v>
      </c>
      <c r="BK19" t="s">
        <v>160</v>
      </c>
      <c r="BL19" t="s">
        <v>160</v>
      </c>
      <c r="BM19" t="s">
        <v>160</v>
      </c>
      <c r="BN19" t="s">
        <v>160</v>
      </c>
      <c r="BO19" t="s">
        <v>160</v>
      </c>
      <c r="BP19" t="s">
        <v>160</v>
      </c>
      <c r="BQ19" t="s">
        <v>160</v>
      </c>
      <c r="BR19" t="s">
        <v>160</v>
      </c>
      <c r="BS19" t="s">
        <v>160</v>
      </c>
    </row>
    <row r="20" spans="1:71" s="1" customFormat="1" x14ac:dyDescent="0.25">
      <c r="A20">
        <v>4</v>
      </c>
      <c r="B20" t="s">
        <v>12</v>
      </c>
      <c r="C20" t="s">
        <v>12</v>
      </c>
      <c r="D20" t="str">
        <f>IF(LEFT(Tableau1[[#This Row],[ID-Phase2]],1)="7","Équipé","Contrôle")</f>
        <v>Contrôle</v>
      </c>
      <c r="E20">
        <f>COUNTIF(Tableau1[[#This Row],[PedsQL_T]:[TENS-I-Aff]],"&gt;0")</f>
        <v>48</v>
      </c>
      <c r="F20" t="s">
        <v>97</v>
      </c>
      <c r="G20" t="s">
        <v>64</v>
      </c>
      <c r="H20" s="2">
        <v>58.695652173913047</v>
      </c>
      <c r="I20" s="2">
        <v>46.666666666666664</v>
      </c>
      <c r="J20" s="2">
        <v>81.25</v>
      </c>
      <c r="K20" s="2">
        <v>60</v>
      </c>
      <c r="L20" s="2">
        <v>25</v>
      </c>
      <c r="M20" s="2">
        <v>55</v>
      </c>
      <c r="N20" s="2">
        <v>3.9166666666666665</v>
      </c>
      <c r="O20" s="2">
        <v>4.3684210526315788</v>
      </c>
      <c r="P20" s="2">
        <v>2.2000000000000002</v>
      </c>
      <c r="Q20" s="2">
        <v>28</v>
      </c>
      <c r="R20" s="2">
        <v>3.4347826086956523</v>
      </c>
      <c r="S20" s="2">
        <v>2.125</v>
      </c>
      <c r="T20" s="2">
        <v>4.7142857142857144</v>
      </c>
      <c r="U20" s="2">
        <v>3.625</v>
      </c>
      <c r="V20" s="2">
        <v>62</v>
      </c>
      <c r="W20" s="2">
        <v>33</v>
      </c>
      <c r="X20" s="2">
        <v>22</v>
      </c>
      <c r="Y20" s="2">
        <v>7</v>
      </c>
      <c r="Z20" s="2">
        <v>71</v>
      </c>
      <c r="AA20" s="2">
        <v>30</v>
      </c>
      <c r="AB20" s="2">
        <v>34</v>
      </c>
      <c r="AC20" s="2">
        <v>7</v>
      </c>
      <c r="AD20" s="2">
        <v>50</v>
      </c>
      <c r="AE20" s="2">
        <v>50</v>
      </c>
      <c r="AF20" s="2">
        <v>71.428571428571431</v>
      </c>
      <c r="AG20" s="2">
        <v>37.5</v>
      </c>
      <c r="AH20" s="2">
        <v>75</v>
      </c>
      <c r="AI20" s="3">
        <v>71.875</v>
      </c>
      <c r="AJ20" s="3">
        <v>4.28</v>
      </c>
      <c r="AK20" s="3">
        <v>2.76</v>
      </c>
      <c r="AL20" s="3">
        <v>4.166666666666667</v>
      </c>
      <c r="AM20" s="3">
        <v>2.1666666666666665</v>
      </c>
      <c r="AN20" s="3">
        <v>3.5</v>
      </c>
      <c r="AO20">
        <v>2.5</v>
      </c>
      <c r="AP20">
        <v>4.75</v>
      </c>
      <c r="AQ20">
        <v>1.5</v>
      </c>
      <c r="AR20">
        <v>5</v>
      </c>
      <c r="AS20">
        <v>4.4000000000000004</v>
      </c>
      <c r="AT20">
        <v>4.25</v>
      </c>
      <c r="AU20" s="2">
        <v>3.25</v>
      </c>
      <c r="AV20" s="2">
        <v>75.555555555555557</v>
      </c>
      <c r="AW20" s="2">
        <v>79.487179487179489</v>
      </c>
      <c r="AX20" s="2">
        <v>50</v>
      </c>
      <c r="AY20" s="2">
        <v>3.5</v>
      </c>
      <c r="AZ20" s="2">
        <v>3.8571428571428572</v>
      </c>
      <c r="BA20" s="2">
        <v>2.6</v>
      </c>
      <c r="BB20" s="2">
        <v>3.25</v>
      </c>
      <c r="BC20" s="2">
        <v>5</v>
      </c>
      <c r="BD20" s="2" t="s">
        <v>160</v>
      </c>
      <c r="BE20" s="2" t="s">
        <v>160</v>
      </c>
      <c r="BF20" s="2" t="s">
        <v>160</v>
      </c>
      <c r="BG20" s="2" t="s">
        <v>160</v>
      </c>
      <c r="BH20" t="s">
        <v>160</v>
      </c>
      <c r="BI20" t="s">
        <v>160</v>
      </c>
      <c r="BJ20" t="s">
        <v>160</v>
      </c>
      <c r="BK20" t="s">
        <v>160</v>
      </c>
      <c r="BL20" t="s">
        <v>160</v>
      </c>
      <c r="BM20" t="s">
        <v>160</v>
      </c>
      <c r="BN20" t="s">
        <v>160</v>
      </c>
      <c r="BO20" t="s">
        <v>160</v>
      </c>
      <c r="BP20" t="s">
        <v>160</v>
      </c>
      <c r="BQ20" t="s">
        <v>160</v>
      </c>
      <c r="BR20" t="s">
        <v>160</v>
      </c>
      <c r="BS20" t="s">
        <v>160</v>
      </c>
    </row>
    <row r="21" spans="1:71" s="1" customFormat="1" x14ac:dyDescent="0.25">
      <c r="A21">
        <v>6</v>
      </c>
      <c r="B21" t="s">
        <v>69</v>
      </c>
      <c r="C21" t="s">
        <v>69</v>
      </c>
      <c r="D21" t="str">
        <f>IF(LEFT(Tableau1[[#This Row],[ID-Phase2]],1)="7","Équipé","Contrôle")</f>
        <v>Contrôle</v>
      </c>
      <c r="E21">
        <f>COUNTIF(Tableau1[[#This Row],[PedsQL_T]:[TENS-I-Aff]],"&gt;0")</f>
        <v>53</v>
      </c>
      <c r="F21" t="s">
        <v>97</v>
      </c>
      <c r="G21" t="s">
        <v>24</v>
      </c>
      <c r="H21" s="2">
        <v>44.565217391304351</v>
      </c>
      <c r="I21" s="2">
        <v>25</v>
      </c>
      <c r="J21" s="2">
        <v>81.25</v>
      </c>
      <c r="K21" s="2">
        <v>25</v>
      </c>
      <c r="L21" s="2">
        <v>5</v>
      </c>
      <c r="M21" s="2">
        <v>45</v>
      </c>
      <c r="N21" s="2">
        <v>3.125</v>
      </c>
      <c r="O21" s="2">
        <v>3.0526315789473686</v>
      </c>
      <c r="P21" s="2">
        <v>3.4</v>
      </c>
      <c r="Q21" s="2">
        <v>38</v>
      </c>
      <c r="R21" s="2">
        <v>3.347826086956522</v>
      </c>
      <c r="S21" s="2">
        <v>2.125</v>
      </c>
      <c r="T21" s="2">
        <v>3.8571428571428572</v>
      </c>
      <c r="U21" s="2">
        <v>4.125</v>
      </c>
      <c r="V21" s="2">
        <v>76</v>
      </c>
      <c r="W21" s="2">
        <v>44</v>
      </c>
      <c r="X21" s="2">
        <v>24</v>
      </c>
      <c r="Y21" s="2">
        <v>8</v>
      </c>
      <c r="Z21" s="2">
        <v>72</v>
      </c>
      <c r="AA21" s="2">
        <v>29</v>
      </c>
      <c r="AB21" s="2">
        <v>31</v>
      </c>
      <c r="AC21" s="2">
        <v>12</v>
      </c>
      <c r="AD21" s="2">
        <v>53.07692307692308</v>
      </c>
      <c r="AE21" s="2">
        <v>75</v>
      </c>
      <c r="AF21" s="2">
        <v>67.857142857142861</v>
      </c>
      <c r="AG21" s="2">
        <v>41.666666666666671</v>
      </c>
      <c r="AH21" s="2">
        <v>83.333333333333343</v>
      </c>
      <c r="AI21" s="3">
        <v>75</v>
      </c>
      <c r="AJ21" s="3">
        <v>4.04</v>
      </c>
      <c r="AK21" s="3">
        <v>3.36</v>
      </c>
      <c r="AL21" s="3">
        <v>3.8333333333333335</v>
      </c>
      <c r="AM21" s="3">
        <v>3.3333333333333335</v>
      </c>
      <c r="AN21" s="3">
        <v>3.3333333333333335</v>
      </c>
      <c r="AO21">
        <v>2.5</v>
      </c>
      <c r="AP21">
        <v>4.25</v>
      </c>
      <c r="AQ21">
        <v>3.5</v>
      </c>
      <c r="AR21">
        <v>5</v>
      </c>
      <c r="AS21">
        <v>4.2</v>
      </c>
      <c r="AT21">
        <v>4</v>
      </c>
      <c r="AU21" s="2">
        <v>3.5</v>
      </c>
      <c r="AV21" s="2">
        <v>82.222222222222229</v>
      </c>
      <c r="AW21" s="2">
        <v>82.051282051282058</v>
      </c>
      <c r="AX21" s="2">
        <v>83.333333333333329</v>
      </c>
      <c r="AY21" s="2">
        <v>3.8888888888888888</v>
      </c>
      <c r="AZ21" s="2">
        <v>4.1428571428571432</v>
      </c>
      <c r="BA21" s="2">
        <v>2.8</v>
      </c>
      <c r="BB21" s="2">
        <v>4.25</v>
      </c>
      <c r="BC21" s="2">
        <v>5</v>
      </c>
      <c r="BD21" s="2">
        <v>5.4</v>
      </c>
      <c r="BE21" s="2">
        <v>35</v>
      </c>
      <c r="BF21" s="2">
        <v>21</v>
      </c>
      <c r="BG21" s="2">
        <v>28</v>
      </c>
      <c r="BH21">
        <v>3.2352941176470589</v>
      </c>
      <c r="BI21" t="s">
        <v>160</v>
      </c>
      <c r="BJ21" t="s">
        <v>160</v>
      </c>
      <c r="BK21" t="s">
        <v>160</v>
      </c>
      <c r="BL21" t="s">
        <v>160</v>
      </c>
      <c r="BM21" t="s">
        <v>160</v>
      </c>
      <c r="BN21" t="s">
        <v>160</v>
      </c>
      <c r="BO21" t="s">
        <v>160</v>
      </c>
      <c r="BP21" t="s">
        <v>160</v>
      </c>
      <c r="BQ21" t="s">
        <v>160</v>
      </c>
      <c r="BR21" t="s">
        <v>160</v>
      </c>
      <c r="BS21" t="s">
        <v>160</v>
      </c>
    </row>
    <row r="22" spans="1:71" x14ac:dyDescent="0.25">
      <c r="A22">
        <v>12</v>
      </c>
      <c r="B22" t="s">
        <v>70</v>
      </c>
      <c r="C22" t="s">
        <v>70</v>
      </c>
      <c r="D22" t="str">
        <f>IF(LEFT(Tableau1[[#This Row],[ID-Phase2]],1)="7","Équipé","Contrôle")</f>
        <v>Contrôle</v>
      </c>
      <c r="E22">
        <f>COUNTIF(Tableau1[[#This Row],[PedsQL_T]:[TENS-I-Aff]],"&gt;0")</f>
        <v>52</v>
      </c>
      <c r="F22" t="s">
        <v>97</v>
      </c>
      <c r="G22" t="s">
        <v>24</v>
      </c>
      <c r="H22" s="2">
        <v>48.913043478260867</v>
      </c>
      <c r="I22" s="2">
        <v>23.333333333333332</v>
      </c>
      <c r="J22" s="2">
        <v>96.875</v>
      </c>
      <c r="K22" s="2">
        <v>20</v>
      </c>
      <c r="L22" s="2">
        <v>5</v>
      </c>
      <c r="M22" s="2">
        <v>45</v>
      </c>
      <c r="N22" s="2">
        <v>2.7083333333333335</v>
      </c>
      <c r="O22" s="2">
        <v>2.8947368421052633</v>
      </c>
      <c r="P22" s="2">
        <v>2</v>
      </c>
      <c r="Q22" s="2">
        <v>34</v>
      </c>
      <c r="R22" s="2">
        <v>3.0869565217391304</v>
      </c>
      <c r="S22" s="2">
        <v>2.125</v>
      </c>
      <c r="T22" s="2">
        <v>4.5714285714285712</v>
      </c>
      <c r="U22" s="2">
        <v>2.75</v>
      </c>
      <c r="V22" s="2">
        <v>73</v>
      </c>
      <c r="W22" s="2">
        <v>43</v>
      </c>
      <c r="X22" s="2">
        <v>23</v>
      </c>
      <c r="Y22" s="2">
        <v>7</v>
      </c>
      <c r="Z22" s="2">
        <v>93</v>
      </c>
      <c r="AA22" s="2">
        <v>42</v>
      </c>
      <c r="AB22" s="2">
        <v>41</v>
      </c>
      <c r="AC22" s="2">
        <v>10</v>
      </c>
      <c r="AD22" s="2">
        <v>47.692307692307693</v>
      </c>
      <c r="AE22" s="2">
        <v>50</v>
      </c>
      <c r="AF22" s="2">
        <v>57.142857142857139</v>
      </c>
      <c r="AG22" s="2">
        <v>45.833333333333329</v>
      </c>
      <c r="AH22" s="2">
        <v>75</v>
      </c>
      <c r="AI22" s="3">
        <v>68.75</v>
      </c>
      <c r="AJ22" s="3">
        <v>4.12</v>
      </c>
      <c r="AK22" s="3">
        <v>3.04</v>
      </c>
      <c r="AL22" s="3">
        <v>4.333333333333333</v>
      </c>
      <c r="AM22" s="3">
        <v>3.1666666666666665</v>
      </c>
      <c r="AN22" s="3">
        <v>3.5</v>
      </c>
      <c r="AO22">
        <v>2.1666666666666665</v>
      </c>
      <c r="AP22">
        <v>4.25</v>
      </c>
      <c r="AQ22">
        <v>2.75</v>
      </c>
      <c r="AR22">
        <v>4.8</v>
      </c>
      <c r="AS22">
        <v>4.2</v>
      </c>
      <c r="AT22">
        <v>3.75</v>
      </c>
      <c r="AU22" s="2">
        <v>3</v>
      </c>
      <c r="AV22" s="2">
        <v>63.333333333333336</v>
      </c>
      <c r="AW22" s="2">
        <v>67.948717948717942</v>
      </c>
      <c r="AX22" s="2">
        <v>33.333333333333336</v>
      </c>
      <c r="AY22" s="2">
        <v>3.6666666666666665</v>
      </c>
      <c r="AZ22" s="2">
        <v>4.2857142857142856</v>
      </c>
      <c r="BA22" s="2">
        <v>2</v>
      </c>
      <c r="BB22" s="2">
        <v>4</v>
      </c>
      <c r="BC22" s="2">
        <v>5</v>
      </c>
      <c r="BD22" s="2">
        <v>5.2</v>
      </c>
      <c r="BE22" s="2">
        <v>35</v>
      </c>
      <c r="BF22" s="2">
        <v>14</v>
      </c>
      <c r="BG22" s="2">
        <v>24.5</v>
      </c>
      <c r="BH22" t="s">
        <v>160</v>
      </c>
      <c r="BI22" t="s">
        <v>160</v>
      </c>
      <c r="BJ22" t="s">
        <v>160</v>
      </c>
      <c r="BK22" t="s">
        <v>160</v>
      </c>
      <c r="BL22" t="s">
        <v>160</v>
      </c>
      <c r="BM22" t="s">
        <v>160</v>
      </c>
      <c r="BN22" t="s">
        <v>160</v>
      </c>
      <c r="BO22" t="s">
        <v>160</v>
      </c>
      <c r="BP22" t="s">
        <v>160</v>
      </c>
      <c r="BQ22" t="s">
        <v>160</v>
      </c>
      <c r="BR22" t="s">
        <v>160</v>
      </c>
      <c r="BS22" t="s">
        <v>160</v>
      </c>
    </row>
    <row r="23" spans="1:71" s="1" customFormat="1" x14ac:dyDescent="0.25">
      <c r="A23">
        <v>10</v>
      </c>
      <c r="B23" t="s">
        <v>11</v>
      </c>
      <c r="C23" t="s">
        <v>11</v>
      </c>
      <c r="D23" t="str">
        <f>IF(LEFT(Tableau1[[#This Row],[ID-Phase2]],1)="7","Équipé","Contrôle")</f>
        <v>Contrôle</v>
      </c>
      <c r="E23">
        <f>COUNTIF(Tableau1[[#This Row],[PedsQL_T]:[TENS-I-Aff]],"&gt;0")</f>
        <v>49</v>
      </c>
      <c r="F23" t="s">
        <v>130</v>
      </c>
      <c r="G23" t="s">
        <v>28</v>
      </c>
      <c r="H23" s="2">
        <v>44.565217391304351</v>
      </c>
      <c r="I23" s="2">
        <v>46.666666666666664</v>
      </c>
      <c r="J23" s="2">
        <v>40.625</v>
      </c>
      <c r="K23" s="2">
        <v>45</v>
      </c>
      <c r="L23" s="2">
        <v>50</v>
      </c>
      <c r="M23" s="2">
        <v>45</v>
      </c>
      <c r="N23" s="2">
        <v>4.333333333333333</v>
      </c>
      <c r="O23" s="2">
        <v>4.4736842105263159</v>
      </c>
      <c r="P23" s="2">
        <v>3.8</v>
      </c>
      <c r="Q23" s="2">
        <v>26</v>
      </c>
      <c r="R23" s="2">
        <v>3.4347826086956523</v>
      </c>
      <c r="S23" s="2">
        <v>2.625</v>
      </c>
      <c r="T23" s="2">
        <v>3.7142857142857144</v>
      </c>
      <c r="U23" s="2">
        <v>4</v>
      </c>
      <c r="V23" s="2">
        <v>56</v>
      </c>
      <c r="W23" s="2">
        <v>21</v>
      </c>
      <c r="X23" s="2">
        <v>24</v>
      </c>
      <c r="Y23" s="2">
        <v>11</v>
      </c>
      <c r="Z23" s="2">
        <v>61</v>
      </c>
      <c r="AA23" s="2">
        <v>10</v>
      </c>
      <c r="AB23" s="2">
        <v>25</v>
      </c>
      <c r="AC23" s="2">
        <v>26</v>
      </c>
      <c r="AD23" s="2">
        <v>44.61538461538462</v>
      </c>
      <c r="AE23" s="2">
        <v>62.5</v>
      </c>
      <c r="AF23" s="2">
        <v>64.285714285714292</v>
      </c>
      <c r="AG23" s="2">
        <v>54.166666666666664</v>
      </c>
      <c r="AH23" s="2">
        <v>41.666666666666671</v>
      </c>
      <c r="AI23" s="3">
        <v>53.125</v>
      </c>
      <c r="AJ23" s="3">
        <v>3.36</v>
      </c>
      <c r="AK23" s="3">
        <v>3.12</v>
      </c>
      <c r="AL23" s="3">
        <v>3</v>
      </c>
      <c r="AM23" s="3">
        <v>2.8333333333333335</v>
      </c>
      <c r="AN23" s="3">
        <v>2.6666666666666665</v>
      </c>
      <c r="AO23">
        <v>3</v>
      </c>
      <c r="AP23">
        <v>2.75</v>
      </c>
      <c r="AQ23">
        <v>2.75</v>
      </c>
      <c r="AR23">
        <v>4</v>
      </c>
      <c r="AS23">
        <v>4.2</v>
      </c>
      <c r="AT23">
        <v>4.75</v>
      </c>
      <c r="AU23" s="2">
        <v>2.75</v>
      </c>
      <c r="AV23" s="2">
        <v>76.666666666666671</v>
      </c>
      <c r="AW23" s="2">
        <v>80.769230769230774</v>
      </c>
      <c r="AX23" s="2">
        <v>50</v>
      </c>
      <c r="AY23" s="2">
        <v>3.6666666666666665</v>
      </c>
      <c r="AZ23" s="2">
        <v>4.5714285714285712</v>
      </c>
      <c r="BA23" s="2">
        <v>2.4</v>
      </c>
      <c r="BB23" s="2">
        <v>3</v>
      </c>
      <c r="BC23" s="2">
        <v>5</v>
      </c>
      <c r="BD23" s="2" t="s">
        <v>160</v>
      </c>
      <c r="BE23" s="2" t="s">
        <v>160</v>
      </c>
      <c r="BF23" s="2" t="s">
        <v>160</v>
      </c>
      <c r="BG23" s="2" t="s">
        <v>160</v>
      </c>
      <c r="BH23">
        <v>1.4705882352941178</v>
      </c>
      <c r="BI23" t="s">
        <v>160</v>
      </c>
      <c r="BJ23" t="s">
        <v>160</v>
      </c>
      <c r="BK23" t="s">
        <v>160</v>
      </c>
      <c r="BL23" t="s">
        <v>160</v>
      </c>
      <c r="BM23" t="s">
        <v>160</v>
      </c>
      <c r="BN23" t="s">
        <v>160</v>
      </c>
      <c r="BO23" t="s">
        <v>160</v>
      </c>
      <c r="BP23" t="s">
        <v>160</v>
      </c>
      <c r="BQ23" t="s">
        <v>160</v>
      </c>
      <c r="BR23" t="s">
        <v>160</v>
      </c>
      <c r="BS23" t="s">
        <v>160</v>
      </c>
    </row>
    <row r="24" spans="1:71" x14ac:dyDescent="0.25">
      <c r="A24">
        <v>13</v>
      </c>
      <c r="B24" t="s">
        <v>12</v>
      </c>
      <c r="C24" t="s">
        <v>12</v>
      </c>
      <c r="D24" t="str">
        <f>IF(LEFT(Tableau1[[#This Row],[ID-Phase2]],1)="7","Équipé","Contrôle")</f>
        <v>Contrôle</v>
      </c>
      <c r="E24">
        <f>COUNTIF(Tableau1[[#This Row],[PedsQL_T]:[TENS-I-Aff]],"&gt;0")</f>
        <v>48</v>
      </c>
      <c r="F24" t="s">
        <v>130</v>
      </c>
      <c r="G24" t="s">
        <v>65</v>
      </c>
      <c r="H24" s="2">
        <v>43.478260869565219</v>
      </c>
      <c r="I24" s="2">
        <v>46.666666666666664</v>
      </c>
      <c r="J24" s="2">
        <v>37.5</v>
      </c>
      <c r="K24" s="2">
        <v>40</v>
      </c>
      <c r="L24" s="2">
        <v>50</v>
      </c>
      <c r="M24" s="2">
        <v>50</v>
      </c>
      <c r="N24" s="2">
        <v>4.125</v>
      </c>
      <c r="O24" s="2">
        <v>4.4736842105263159</v>
      </c>
      <c r="P24" s="2">
        <v>2.8</v>
      </c>
      <c r="Q24" s="2">
        <v>23</v>
      </c>
      <c r="R24" s="2">
        <v>2.9130434782608696</v>
      </c>
      <c r="S24" s="2">
        <v>2.125</v>
      </c>
      <c r="T24" s="2">
        <v>3.2857142857142856</v>
      </c>
      <c r="U24" s="2">
        <v>3.375</v>
      </c>
      <c r="V24" s="2">
        <v>58</v>
      </c>
      <c r="W24" s="2">
        <v>26</v>
      </c>
      <c r="X24" s="2">
        <v>19</v>
      </c>
      <c r="Y24" s="2">
        <v>13</v>
      </c>
      <c r="Z24" s="2">
        <v>60</v>
      </c>
      <c r="AA24" s="2">
        <v>19</v>
      </c>
      <c r="AB24" s="2">
        <v>12</v>
      </c>
      <c r="AC24" s="2">
        <v>29</v>
      </c>
      <c r="AD24" s="2">
        <v>40</v>
      </c>
      <c r="AE24" s="2">
        <v>37.5</v>
      </c>
      <c r="AF24" s="2">
        <v>57.142857142857139</v>
      </c>
      <c r="AG24" s="2">
        <v>45.833333333333329</v>
      </c>
      <c r="AH24" s="2">
        <v>50</v>
      </c>
      <c r="AI24" s="3">
        <v>50</v>
      </c>
      <c r="AJ24" s="3">
        <v>4.28</v>
      </c>
      <c r="AK24" s="3">
        <v>2.84</v>
      </c>
      <c r="AL24" s="3">
        <v>3.8333333333333335</v>
      </c>
      <c r="AM24" s="3">
        <v>2.5</v>
      </c>
      <c r="AN24" s="3">
        <v>4.333333333333333</v>
      </c>
      <c r="AO24">
        <v>2.6666666666666665</v>
      </c>
      <c r="AP24">
        <v>4.25</v>
      </c>
      <c r="AQ24">
        <v>2.5</v>
      </c>
      <c r="AR24">
        <v>4.8</v>
      </c>
      <c r="AS24">
        <v>3.6</v>
      </c>
      <c r="AT24">
        <v>4.25</v>
      </c>
      <c r="AU24" s="2">
        <v>3</v>
      </c>
      <c r="AV24" s="2">
        <v>81.111111111111114</v>
      </c>
      <c r="AW24" s="2">
        <v>84.615384615384613</v>
      </c>
      <c r="AX24" s="2">
        <v>58.333333333333336</v>
      </c>
      <c r="AY24" s="2">
        <v>3.3333333333333335</v>
      </c>
      <c r="AZ24" s="2">
        <v>4.2857142857142856</v>
      </c>
      <c r="BA24" s="2">
        <v>2.2000000000000002</v>
      </c>
      <c r="BB24" s="2">
        <v>2.25</v>
      </c>
      <c r="BC24" s="2">
        <v>5</v>
      </c>
      <c r="BD24" s="2" t="s">
        <v>160</v>
      </c>
      <c r="BE24" s="2" t="s">
        <v>160</v>
      </c>
      <c r="BF24" s="2" t="s">
        <v>160</v>
      </c>
      <c r="BG24" s="2" t="s">
        <v>160</v>
      </c>
      <c r="BH24" t="s">
        <v>160</v>
      </c>
      <c r="BI24" t="s">
        <v>160</v>
      </c>
      <c r="BJ24" t="s">
        <v>160</v>
      </c>
      <c r="BK24" t="s">
        <v>160</v>
      </c>
      <c r="BL24" t="s">
        <v>160</v>
      </c>
      <c r="BM24" t="s">
        <v>160</v>
      </c>
      <c r="BN24" t="s">
        <v>160</v>
      </c>
      <c r="BO24" t="s">
        <v>160</v>
      </c>
      <c r="BP24" t="s">
        <v>160</v>
      </c>
      <c r="BQ24" t="s">
        <v>160</v>
      </c>
      <c r="BR24" t="s">
        <v>160</v>
      </c>
      <c r="BS24" t="s">
        <v>160</v>
      </c>
    </row>
    <row r="25" spans="1:71" x14ac:dyDescent="0.25">
      <c r="A25">
        <v>20</v>
      </c>
      <c r="B25" t="s">
        <v>70</v>
      </c>
      <c r="C25" t="s">
        <v>70</v>
      </c>
      <c r="D25" t="str">
        <f>IF(LEFT(Tableau1[[#This Row],[ID-Phase2]],1)="7","Équipé","Contrôle")</f>
        <v>Contrôle</v>
      </c>
      <c r="E25">
        <f>COUNTIF(Tableau1[[#This Row],[PedsQL_T]:[TENS-I-Aff]],"&gt;0")</f>
        <v>52</v>
      </c>
      <c r="F25" t="s">
        <v>130</v>
      </c>
      <c r="G25" t="s">
        <v>28</v>
      </c>
      <c r="H25" s="2">
        <v>56.521739130434781</v>
      </c>
      <c r="I25" s="2">
        <v>33.333333333333336</v>
      </c>
      <c r="J25" s="2">
        <v>100</v>
      </c>
      <c r="K25" s="2">
        <v>35</v>
      </c>
      <c r="L25" s="2">
        <v>25</v>
      </c>
      <c r="M25" s="2">
        <v>40</v>
      </c>
      <c r="N25" s="2">
        <v>2.7916666666666665</v>
      </c>
      <c r="O25" s="2">
        <v>2.4210526315789473</v>
      </c>
      <c r="P25" s="2">
        <v>4.2</v>
      </c>
      <c r="Q25" s="2">
        <v>21</v>
      </c>
      <c r="R25" s="2">
        <v>3.5652173913043477</v>
      </c>
      <c r="S25" s="2">
        <v>3.25</v>
      </c>
      <c r="T25" s="2">
        <v>3.7142857142857144</v>
      </c>
      <c r="U25" s="2">
        <v>3.75</v>
      </c>
      <c r="V25" s="2">
        <v>44</v>
      </c>
      <c r="W25" s="2">
        <v>15</v>
      </c>
      <c r="X25" s="2">
        <v>19</v>
      </c>
      <c r="Y25" s="2">
        <v>10</v>
      </c>
      <c r="Z25" s="2">
        <v>56</v>
      </c>
      <c r="AA25" s="2">
        <v>19</v>
      </c>
      <c r="AB25" s="2">
        <v>15</v>
      </c>
      <c r="AC25" s="2">
        <v>22</v>
      </c>
      <c r="AD25" s="2">
        <v>40.769230769230766</v>
      </c>
      <c r="AE25" s="2">
        <v>50</v>
      </c>
      <c r="AF25" s="2">
        <v>50</v>
      </c>
      <c r="AG25" s="2">
        <v>50</v>
      </c>
      <c r="AH25" s="2">
        <v>50</v>
      </c>
      <c r="AI25" s="3">
        <v>53.125</v>
      </c>
      <c r="AJ25" s="3">
        <v>3.04</v>
      </c>
      <c r="AK25" s="3">
        <v>3.56</v>
      </c>
      <c r="AL25" s="3">
        <v>2.5</v>
      </c>
      <c r="AM25" s="3">
        <v>3.6666666666666665</v>
      </c>
      <c r="AN25" s="3">
        <v>2.8333333333333335</v>
      </c>
      <c r="AO25">
        <v>3.6666666666666665</v>
      </c>
      <c r="AP25">
        <v>3.25</v>
      </c>
      <c r="AQ25">
        <v>2.25</v>
      </c>
      <c r="AR25">
        <v>3.6</v>
      </c>
      <c r="AS25">
        <v>4.2</v>
      </c>
      <c r="AT25">
        <v>3.25</v>
      </c>
      <c r="AU25" s="2">
        <v>3.75</v>
      </c>
      <c r="AV25" s="2">
        <v>73.333333333333329</v>
      </c>
      <c r="AW25" s="2">
        <v>76.92307692307692</v>
      </c>
      <c r="AX25" s="2">
        <v>50</v>
      </c>
      <c r="AY25" s="2">
        <v>3.6666666666666665</v>
      </c>
      <c r="AZ25" s="2">
        <v>4.5714285714285712</v>
      </c>
      <c r="BA25" s="2">
        <v>3</v>
      </c>
      <c r="BB25" s="2">
        <v>2.5</v>
      </c>
      <c r="BC25" s="2">
        <v>4.5</v>
      </c>
      <c r="BD25" s="2">
        <v>4.8</v>
      </c>
      <c r="BE25" s="2">
        <v>27</v>
      </c>
      <c r="BF25" s="2">
        <v>16</v>
      </c>
      <c r="BG25" s="2">
        <v>21.5</v>
      </c>
      <c r="BH25" t="s">
        <v>160</v>
      </c>
      <c r="BI25" t="s">
        <v>160</v>
      </c>
      <c r="BJ25" t="s">
        <v>160</v>
      </c>
      <c r="BK25" t="s">
        <v>160</v>
      </c>
      <c r="BL25" t="s">
        <v>160</v>
      </c>
      <c r="BM25" t="s">
        <v>160</v>
      </c>
      <c r="BN25" t="s">
        <v>160</v>
      </c>
      <c r="BO25" t="s">
        <v>160</v>
      </c>
      <c r="BP25" t="s">
        <v>160</v>
      </c>
      <c r="BQ25" t="s">
        <v>160</v>
      </c>
      <c r="BR25" t="s">
        <v>160</v>
      </c>
      <c r="BS25" t="s">
        <v>160</v>
      </c>
    </row>
    <row r="26" spans="1:71" x14ac:dyDescent="0.25">
      <c r="A26">
        <v>2</v>
      </c>
      <c r="B26" t="s">
        <v>69</v>
      </c>
      <c r="C26" t="s">
        <v>11</v>
      </c>
      <c r="D26" t="str">
        <f>IF(LEFT(Tableau1[[#This Row],[ID-Phase2]],1)="7","Équipé","Contrôle")</f>
        <v>Contrôle</v>
      </c>
      <c r="E26">
        <f>COUNTIF(Tableau1[[#This Row],[PedsQL_T]:[TENS-I-Aff]],"&gt;0")</f>
        <v>53</v>
      </c>
      <c r="F26" t="s">
        <v>542</v>
      </c>
      <c r="G26" t="s">
        <v>161</v>
      </c>
      <c r="H26" s="2">
        <v>52.173913043478258</v>
      </c>
      <c r="I26" s="2">
        <v>43.333333333333336</v>
      </c>
      <c r="J26" s="2">
        <v>68.75</v>
      </c>
      <c r="K26" s="2">
        <v>50</v>
      </c>
      <c r="L26" s="2">
        <v>35</v>
      </c>
      <c r="M26" s="2">
        <v>45</v>
      </c>
      <c r="N26" s="2">
        <v>3.9583333333333335</v>
      </c>
      <c r="O26" s="2">
        <v>3.6842105263157894</v>
      </c>
      <c r="P26" s="2">
        <v>5</v>
      </c>
      <c r="Q26" s="2">
        <v>23</v>
      </c>
      <c r="R26" s="2">
        <v>2.9130434782608696</v>
      </c>
      <c r="S26" s="2">
        <v>3.25</v>
      </c>
      <c r="T26" s="2">
        <v>4.1428571428571432</v>
      </c>
      <c r="U26" s="2">
        <v>1.5</v>
      </c>
      <c r="V26" s="2">
        <v>65</v>
      </c>
      <c r="W26" s="2">
        <v>38</v>
      </c>
      <c r="X26" s="2">
        <v>21</v>
      </c>
      <c r="Y26" s="2">
        <v>6</v>
      </c>
      <c r="Z26" s="2">
        <v>30</v>
      </c>
      <c r="AA26" s="2">
        <v>6</v>
      </c>
      <c r="AB26" s="2">
        <v>23</v>
      </c>
      <c r="AC26" s="2">
        <v>1</v>
      </c>
      <c r="AD26" s="2">
        <v>45.384615384615387</v>
      </c>
      <c r="AE26" s="2">
        <v>75</v>
      </c>
      <c r="AF26" s="2">
        <v>42.857142857142854</v>
      </c>
      <c r="AG26" s="2">
        <v>58.333333333333336</v>
      </c>
      <c r="AH26" s="2">
        <v>41.666666666666671</v>
      </c>
      <c r="AI26" s="3">
        <v>68.75</v>
      </c>
      <c r="AJ26" s="3">
        <v>4.16</v>
      </c>
      <c r="AK26" s="3">
        <v>4.2</v>
      </c>
      <c r="AL26" s="3">
        <v>4.5</v>
      </c>
      <c r="AM26" s="3">
        <v>4.5</v>
      </c>
      <c r="AN26" s="3">
        <v>4.833333333333333</v>
      </c>
      <c r="AO26">
        <v>4.666666666666667</v>
      </c>
      <c r="AP26">
        <v>1.75</v>
      </c>
      <c r="AQ26">
        <v>2.75</v>
      </c>
      <c r="AR26">
        <v>4.2</v>
      </c>
      <c r="AS26">
        <v>4.4000000000000004</v>
      </c>
      <c r="AT26">
        <v>5</v>
      </c>
      <c r="AU26" s="2">
        <v>4.25</v>
      </c>
      <c r="AV26" s="2">
        <v>73.333333333333329</v>
      </c>
      <c r="AW26" s="2">
        <v>79.487179487179489</v>
      </c>
      <c r="AX26" s="2">
        <v>33.333333333333336</v>
      </c>
      <c r="AY26" s="2">
        <v>2.6666666666666665</v>
      </c>
      <c r="AZ26" s="2">
        <v>3.8571428571428572</v>
      </c>
      <c r="BA26" s="2">
        <v>1</v>
      </c>
      <c r="BB26" s="2">
        <v>2</v>
      </c>
      <c r="BC26" s="2">
        <v>4</v>
      </c>
      <c r="BD26" s="2">
        <v>6.4</v>
      </c>
      <c r="BE26" s="2">
        <v>35</v>
      </c>
      <c r="BF26" s="2">
        <v>35</v>
      </c>
      <c r="BG26" s="2">
        <v>35</v>
      </c>
      <c r="BH26">
        <v>3.1764705882352939</v>
      </c>
      <c r="BI26" t="s">
        <v>160</v>
      </c>
      <c r="BJ26" t="s">
        <v>160</v>
      </c>
      <c r="BK26" t="s">
        <v>160</v>
      </c>
      <c r="BL26" t="s">
        <v>160</v>
      </c>
      <c r="BM26" t="s">
        <v>160</v>
      </c>
      <c r="BN26" t="s">
        <v>160</v>
      </c>
      <c r="BO26" t="s">
        <v>160</v>
      </c>
      <c r="BP26" t="s">
        <v>160</v>
      </c>
      <c r="BQ26" t="s">
        <v>160</v>
      </c>
      <c r="BR26" t="s">
        <v>160</v>
      </c>
      <c r="BS26" t="s">
        <v>160</v>
      </c>
    </row>
    <row r="27" spans="1:71" x14ac:dyDescent="0.25">
      <c r="A27">
        <v>15</v>
      </c>
      <c r="B27" t="s">
        <v>69</v>
      </c>
      <c r="C27" t="s">
        <v>11</v>
      </c>
      <c r="D27" t="str">
        <f>IF(LEFT(Tableau1[[#This Row],[ID-Phase2]],1)="7","Équipé","Contrôle")</f>
        <v>Contrôle</v>
      </c>
      <c r="E27">
        <f>COUNTIF(Tableau1[[#This Row],[PedsQL_T]:[TENS-I-Aff]],"&gt;0")</f>
        <v>53</v>
      </c>
      <c r="F27" t="s">
        <v>105</v>
      </c>
      <c r="G27" t="s">
        <v>161</v>
      </c>
      <c r="H27" s="2">
        <v>71.739130434782609</v>
      </c>
      <c r="I27" s="2">
        <v>60</v>
      </c>
      <c r="J27" s="2">
        <v>93.75</v>
      </c>
      <c r="K27" s="2">
        <v>65</v>
      </c>
      <c r="L27" s="2">
        <v>40</v>
      </c>
      <c r="M27" s="2">
        <v>75</v>
      </c>
      <c r="N27" s="2">
        <v>2.9583333333333335</v>
      </c>
      <c r="O27" s="2">
        <v>2.8421052631578947</v>
      </c>
      <c r="P27" s="2">
        <v>3.4</v>
      </c>
      <c r="Q27" s="2">
        <v>31</v>
      </c>
      <c r="R27" s="2">
        <v>3.6956521739130435</v>
      </c>
      <c r="S27" s="2">
        <v>2.875</v>
      </c>
      <c r="T27" s="2">
        <v>3.5714285714285716</v>
      </c>
      <c r="U27" s="2">
        <v>4.625</v>
      </c>
      <c r="V27" s="2">
        <v>67</v>
      </c>
      <c r="W27" s="2">
        <v>36</v>
      </c>
      <c r="X27" s="2">
        <v>23</v>
      </c>
      <c r="Y27" s="2">
        <v>8</v>
      </c>
      <c r="Z27" s="2">
        <v>38</v>
      </c>
      <c r="AA27" s="2">
        <v>7</v>
      </c>
      <c r="AB27" s="2">
        <v>15</v>
      </c>
      <c r="AC27" s="2">
        <v>16</v>
      </c>
      <c r="AD27" s="2">
        <v>64.615384615384613</v>
      </c>
      <c r="AE27" s="2">
        <v>75</v>
      </c>
      <c r="AF27" s="2">
        <v>78.571428571428569</v>
      </c>
      <c r="AG27" s="2">
        <v>79.166666666666657</v>
      </c>
      <c r="AH27" s="2">
        <v>75</v>
      </c>
      <c r="AI27" s="3">
        <v>87.5</v>
      </c>
      <c r="AJ27" s="3">
        <v>4.72</v>
      </c>
      <c r="AK27" s="3">
        <v>3</v>
      </c>
      <c r="AL27" s="3">
        <v>5</v>
      </c>
      <c r="AM27" s="3">
        <v>3</v>
      </c>
      <c r="AN27" s="3">
        <v>4.5</v>
      </c>
      <c r="AO27">
        <v>2.1666666666666665</v>
      </c>
      <c r="AP27">
        <v>4</v>
      </c>
      <c r="AQ27">
        <v>1.75</v>
      </c>
      <c r="AR27">
        <v>5</v>
      </c>
      <c r="AS27">
        <v>5</v>
      </c>
      <c r="AT27">
        <v>5</v>
      </c>
      <c r="AU27" s="2">
        <v>3</v>
      </c>
      <c r="AV27" s="2">
        <v>60</v>
      </c>
      <c r="AW27" s="2">
        <v>60.256410256410255</v>
      </c>
      <c r="AX27" s="2">
        <v>58.333333333333336</v>
      </c>
      <c r="AY27" s="2">
        <v>3.4444444444444446</v>
      </c>
      <c r="AZ27" s="2">
        <v>4.2857142857142856</v>
      </c>
      <c r="BA27" s="2">
        <v>2.8</v>
      </c>
      <c r="BB27" s="2">
        <v>2</v>
      </c>
      <c r="BC27" s="2">
        <v>5</v>
      </c>
      <c r="BD27" s="2">
        <v>6.8</v>
      </c>
      <c r="BE27" s="2">
        <v>25</v>
      </c>
      <c r="BF27" s="2">
        <v>17</v>
      </c>
      <c r="BG27" s="2">
        <v>21</v>
      </c>
      <c r="BH27">
        <v>3.1176470588235294</v>
      </c>
      <c r="BI27" t="s">
        <v>160</v>
      </c>
      <c r="BJ27" t="s">
        <v>160</v>
      </c>
      <c r="BK27" t="s">
        <v>160</v>
      </c>
      <c r="BL27" t="s">
        <v>160</v>
      </c>
      <c r="BM27" t="s">
        <v>160</v>
      </c>
      <c r="BN27" t="s">
        <v>160</v>
      </c>
      <c r="BO27" t="s">
        <v>160</v>
      </c>
      <c r="BP27" t="s">
        <v>160</v>
      </c>
      <c r="BQ27" t="s">
        <v>160</v>
      </c>
      <c r="BR27" t="s">
        <v>160</v>
      </c>
      <c r="BS27" t="s">
        <v>160</v>
      </c>
    </row>
    <row r="28" spans="1:71" x14ac:dyDescent="0.25">
      <c r="A28">
        <v>18</v>
      </c>
      <c r="B28" t="s">
        <v>69</v>
      </c>
      <c r="C28" t="s">
        <v>11</v>
      </c>
      <c r="D28" t="str">
        <f>IF(LEFT(Tableau1[[#This Row],[ID-Phase2]],1)="7","Équipé","Contrôle")</f>
        <v>Contrôle</v>
      </c>
      <c r="E28">
        <f>COUNTIF(Tableau1[[#This Row],[PedsQL_T]:[TENS-I-Aff]],"&gt;0")</f>
        <v>53</v>
      </c>
      <c r="F28" t="s">
        <v>106</v>
      </c>
      <c r="G28" t="s">
        <v>161</v>
      </c>
      <c r="H28" s="2">
        <v>67.391304347826093</v>
      </c>
      <c r="I28" s="2">
        <v>53.333333333333336</v>
      </c>
      <c r="J28" s="2">
        <v>93.75</v>
      </c>
      <c r="K28" s="2">
        <v>50</v>
      </c>
      <c r="L28" s="2">
        <v>40</v>
      </c>
      <c r="M28" s="2">
        <v>70</v>
      </c>
      <c r="N28" s="2">
        <v>4.625</v>
      </c>
      <c r="O28" s="2">
        <v>4.8947368421052628</v>
      </c>
      <c r="P28" s="2">
        <v>3.6</v>
      </c>
      <c r="Q28" s="2">
        <v>26</v>
      </c>
      <c r="R28" s="2">
        <v>3.652173913043478</v>
      </c>
      <c r="S28" s="2">
        <v>3.25</v>
      </c>
      <c r="T28" s="2">
        <v>4.2857142857142856</v>
      </c>
      <c r="U28" s="2">
        <v>3.5</v>
      </c>
      <c r="V28" s="2">
        <v>42</v>
      </c>
      <c r="W28" s="2">
        <v>20</v>
      </c>
      <c r="X28" s="2">
        <v>15</v>
      </c>
      <c r="Y28" s="2">
        <v>7</v>
      </c>
      <c r="Z28" s="2">
        <v>38</v>
      </c>
      <c r="AA28" s="2">
        <v>13</v>
      </c>
      <c r="AB28" s="2">
        <v>15</v>
      </c>
      <c r="AC28" s="2">
        <v>10</v>
      </c>
      <c r="AD28" s="2">
        <v>58.461538461538467</v>
      </c>
      <c r="AE28" s="2">
        <v>87.5</v>
      </c>
      <c r="AF28" s="2">
        <v>75</v>
      </c>
      <c r="AG28" s="2">
        <v>54.166666666666664</v>
      </c>
      <c r="AH28" s="2">
        <v>41.666666666666671</v>
      </c>
      <c r="AI28" s="3">
        <v>93.75</v>
      </c>
      <c r="AJ28" s="3">
        <v>4.5599999999999996</v>
      </c>
      <c r="AK28" s="3">
        <v>3.76</v>
      </c>
      <c r="AL28" s="3">
        <v>4.666666666666667</v>
      </c>
      <c r="AM28" s="3">
        <v>2.8333333333333335</v>
      </c>
      <c r="AN28" s="3">
        <v>4</v>
      </c>
      <c r="AO28">
        <v>3.5</v>
      </c>
      <c r="AP28">
        <v>4.5</v>
      </c>
      <c r="AQ28">
        <v>3.75</v>
      </c>
      <c r="AR28">
        <v>5</v>
      </c>
      <c r="AS28">
        <v>5</v>
      </c>
      <c r="AT28">
        <v>4.75</v>
      </c>
      <c r="AU28" s="2">
        <v>4</v>
      </c>
      <c r="AV28" s="2">
        <v>86.666666666666671</v>
      </c>
      <c r="AW28" s="2">
        <v>88.461538461538467</v>
      </c>
      <c r="AX28" s="2">
        <v>75</v>
      </c>
      <c r="AY28" s="2">
        <v>3.5</v>
      </c>
      <c r="AZ28" s="2">
        <v>3.5714285714285716</v>
      </c>
      <c r="BA28" s="2">
        <v>2.6</v>
      </c>
      <c r="BB28" s="2">
        <v>3.75</v>
      </c>
      <c r="BC28" s="2">
        <v>5</v>
      </c>
      <c r="BD28" s="2">
        <v>6.2</v>
      </c>
      <c r="BE28" s="2">
        <v>26</v>
      </c>
      <c r="BF28" s="2">
        <v>29</v>
      </c>
      <c r="BG28" s="2">
        <v>27.5</v>
      </c>
      <c r="BH28">
        <v>3.2352941176470589</v>
      </c>
      <c r="BI28" t="s">
        <v>160</v>
      </c>
      <c r="BJ28" t="s">
        <v>160</v>
      </c>
      <c r="BK28" t="s">
        <v>160</v>
      </c>
      <c r="BL28" t="s">
        <v>160</v>
      </c>
      <c r="BM28" t="s">
        <v>160</v>
      </c>
      <c r="BN28" t="s">
        <v>160</v>
      </c>
      <c r="BO28" t="s">
        <v>160</v>
      </c>
      <c r="BP28" t="s">
        <v>160</v>
      </c>
      <c r="BQ28" t="s">
        <v>160</v>
      </c>
      <c r="BR28" t="s">
        <v>160</v>
      </c>
      <c r="BS28" t="s">
        <v>160</v>
      </c>
    </row>
    <row r="29" spans="1:71" x14ac:dyDescent="0.25">
      <c r="A29">
        <v>11</v>
      </c>
      <c r="B29" t="s">
        <v>70</v>
      </c>
      <c r="C29" t="s">
        <v>12</v>
      </c>
      <c r="D29" t="str">
        <f>IF(LEFT(Tableau1[[#This Row],[ID-Phase2]],1)="7","Équipé","Contrôle")</f>
        <v>Contrôle</v>
      </c>
      <c r="E29">
        <f>COUNTIF(Tableau1[[#This Row],[PedsQL_T]:[TENS-I-Aff]],"&gt;0")</f>
        <v>52</v>
      </c>
      <c r="F29" t="s">
        <v>106</v>
      </c>
      <c r="G29" t="s">
        <v>161</v>
      </c>
      <c r="H29" s="2">
        <v>79.347826086956516</v>
      </c>
      <c r="I29" s="2">
        <v>68.333333333333329</v>
      </c>
      <c r="J29" s="2">
        <v>100</v>
      </c>
      <c r="K29" s="2">
        <v>70</v>
      </c>
      <c r="L29" s="2">
        <v>65</v>
      </c>
      <c r="M29" s="2">
        <v>70</v>
      </c>
      <c r="N29" s="2">
        <v>4.458333333333333</v>
      </c>
      <c r="O29" s="2">
        <v>5</v>
      </c>
      <c r="P29" s="2">
        <v>2.4</v>
      </c>
      <c r="Q29" s="2">
        <v>19</v>
      </c>
      <c r="R29" s="2">
        <v>3.6086956521739131</v>
      </c>
      <c r="S29" s="2">
        <v>3.125</v>
      </c>
      <c r="T29" s="2">
        <v>4.4285714285714288</v>
      </c>
      <c r="U29" s="2">
        <v>3.375</v>
      </c>
      <c r="V29" s="2">
        <v>34</v>
      </c>
      <c r="W29" s="2">
        <v>15</v>
      </c>
      <c r="X29" s="2">
        <v>13</v>
      </c>
      <c r="Y29" s="2">
        <v>6</v>
      </c>
      <c r="Z29" s="2">
        <v>27</v>
      </c>
      <c r="AA29" s="2">
        <v>7</v>
      </c>
      <c r="AB29" s="2">
        <v>9</v>
      </c>
      <c r="AC29" s="2">
        <v>11</v>
      </c>
      <c r="AD29" s="2">
        <v>55.384615384615387</v>
      </c>
      <c r="AE29" s="2">
        <v>75</v>
      </c>
      <c r="AF29" s="2">
        <v>75</v>
      </c>
      <c r="AG29" s="2">
        <v>41.666666666666671</v>
      </c>
      <c r="AH29" s="2">
        <v>50</v>
      </c>
      <c r="AI29" s="3">
        <v>90.625</v>
      </c>
      <c r="AJ29" s="3">
        <v>4.4400000000000004</v>
      </c>
      <c r="AK29" s="3">
        <v>4.08</v>
      </c>
      <c r="AL29" s="3">
        <v>4.166666666666667</v>
      </c>
      <c r="AM29" s="3">
        <v>3.8333333333333335</v>
      </c>
      <c r="AN29" s="3">
        <v>4.5</v>
      </c>
      <c r="AO29">
        <v>3.6666666666666665</v>
      </c>
      <c r="AP29">
        <v>4</v>
      </c>
      <c r="AQ29">
        <v>4</v>
      </c>
      <c r="AR29">
        <v>5</v>
      </c>
      <c r="AS29">
        <v>5</v>
      </c>
      <c r="AT29">
        <v>4.5</v>
      </c>
      <c r="AU29" s="2">
        <v>4</v>
      </c>
      <c r="AV29" s="2">
        <v>85.555555555555557</v>
      </c>
      <c r="AW29" s="2">
        <v>87.179487179487182</v>
      </c>
      <c r="AX29" s="2">
        <v>75</v>
      </c>
      <c r="AY29" s="2">
        <v>3.1666666666666665</v>
      </c>
      <c r="AZ29" s="2">
        <v>3.8571428571428572</v>
      </c>
      <c r="BA29" s="2">
        <v>2.2000000000000002</v>
      </c>
      <c r="BB29" s="2">
        <v>2.25</v>
      </c>
      <c r="BC29" s="2">
        <v>5</v>
      </c>
      <c r="BD29" s="2">
        <v>7</v>
      </c>
      <c r="BE29" s="2">
        <v>29</v>
      </c>
      <c r="BF29" s="2">
        <v>32</v>
      </c>
      <c r="BG29" s="2">
        <v>30.5</v>
      </c>
      <c r="BH29" t="s">
        <v>160</v>
      </c>
      <c r="BI29" t="s">
        <v>160</v>
      </c>
      <c r="BJ29" t="s">
        <v>160</v>
      </c>
      <c r="BK29" t="s">
        <v>160</v>
      </c>
      <c r="BL29" t="s">
        <v>160</v>
      </c>
      <c r="BM29" t="s">
        <v>160</v>
      </c>
      <c r="BN29" t="s">
        <v>160</v>
      </c>
      <c r="BO29" t="s">
        <v>160</v>
      </c>
      <c r="BP29" t="s">
        <v>160</v>
      </c>
      <c r="BQ29" t="s">
        <v>160</v>
      </c>
      <c r="BR29" t="s">
        <v>160</v>
      </c>
      <c r="BS29" t="s">
        <v>160</v>
      </c>
    </row>
    <row r="30" spans="1:71" x14ac:dyDescent="0.25">
      <c r="A30">
        <v>11</v>
      </c>
      <c r="B30" t="s">
        <v>149</v>
      </c>
      <c r="C30" t="s">
        <v>69</v>
      </c>
      <c r="D30" t="str">
        <f>IF(LEFT(Tableau1[[#This Row],[ID-Phase2]],1)="7","Équipé","Contrôle")</f>
        <v>Contrôle</v>
      </c>
      <c r="E30">
        <f>COUNTIF(Tableau1[[#This Row],[PedsQL_T]:[TENS-I-Aff]],"&gt;0")</f>
        <v>52</v>
      </c>
      <c r="F30" t="s">
        <v>106</v>
      </c>
      <c r="G30" t="s">
        <v>161</v>
      </c>
      <c r="H30" s="2">
        <v>68.478260869565219</v>
      </c>
      <c r="I30" s="2">
        <v>58.333333333333336</v>
      </c>
      <c r="J30" s="2">
        <v>87.5</v>
      </c>
      <c r="K30" s="2">
        <v>60</v>
      </c>
      <c r="L30" s="2">
        <v>55</v>
      </c>
      <c r="M30" s="2">
        <v>60</v>
      </c>
      <c r="N30" s="2">
        <v>4.458333333333333</v>
      </c>
      <c r="O30" s="2">
        <v>4.7894736842105265</v>
      </c>
      <c r="P30" s="2">
        <v>3.2</v>
      </c>
      <c r="Q30" s="2">
        <v>20</v>
      </c>
      <c r="R30" s="2">
        <v>3.5217391304347827</v>
      </c>
      <c r="S30" s="2">
        <v>3.125</v>
      </c>
      <c r="T30" s="2">
        <v>3.8571428571428572</v>
      </c>
      <c r="U30" s="2">
        <v>3.625</v>
      </c>
      <c r="V30" s="2">
        <v>38</v>
      </c>
      <c r="W30" s="2">
        <v>19</v>
      </c>
      <c r="X30" s="2">
        <v>12</v>
      </c>
      <c r="Y30" s="2">
        <v>7</v>
      </c>
      <c r="Z30" s="2">
        <v>32</v>
      </c>
      <c r="AA30" s="2">
        <v>12</v>
      </c>
      <c r="AB30" s="2">
        <v>10</v>
      </c>
      <c r="AC30" s="2">
        <v>10</v>
      </c>
      <c r="AD30" s="2">
        <v>57.692307692307686</v>
      </c>
      <c r="AE30" s="2">
        <v>75</v>
      </c>
      <c r="AF30" s="2">
        <v>75</v>
      </c>
      <c r="AG30" s="2">
        <v>58.333333333333336</v>
      </c>
      <c r="AH30" s="2">
        <v>58.333333333333336</v>
      </c>
      <c r="AI30" s="3">
        <v>84.375</v>
      </c>
      <c r="AJ30" s="3">
        <v>4.08</v>
      </c>
      <c r="AK30" s="3">
        <v>4.3600000000000003</v>
      </c>
      <c r="AL30" s="3">
        <v>3.8333333333333335</v>
      </c>
      <c r="AM30" s="3">
        <v>4.333333333333333</v>
      </c>
      <c r="AN30" s="3">
        <v>4.333333333333333</v>
      </c>
      <c r="AO30">
        <v>4.5</v>
      </c>
      <c r="AP30">
        <v>3</v>
      </c>
      <c r="AQ30">
        <v>4.25</v>
      </c>
      <c r="AR30">
        <v>5</v>
      </c>
      <c r="AS30">
        <v>5</v>
      </c>
      <c r="AT30">
        <v>4</v>
      </c>
      <c r="AU30" s="2">
        <v>3.5</v>
      </c>
      <c r="AV30" s="2">
        <v>87.777777777777771</v>
      </c>
      <c r="AW30" s="2">
        <v>89.743589743589737</v>
      </c>
      <c r="AX30" s="2">
        <v>75</v>
      </c>
      <c r="AY30" s="2">
        <v>3.3888888888888888</v>
      </c>
      <c r="AZ30" s="2">
        <v>3.8571428571428572</v>
      </c>
      <c r="BA30" s="2">
        <v>2.2000000000000002</v>
      </c>
      <c r="BB30" s="2">
        <v>3.5</v>
      </c>
      <c r="BC30" s="2">
        <v>4.5</v>
      </c>
      <c r="BD30" s="2">
        <v>5.6</v>
      </c>
      <c r="BE30" s="2">
        <v>30</v>
      </c>
      <c r="BF30" s="2">
        <v>29</v>
      </c>
      <c r="BG30" s="2">
        <v>29.5</v>
      </c>
      <c r="BH30" t="s">
        <v>160</v>
      </c>
      <c r="BI30" t="s">
        <v>160</v>
      </c>
      <c r="BJ30" t="s">
        <v>160</v>
      </c>
      <c r="BK30" t="s">
        <v>160</v>
      </c>
      <c r="BL30" t="s">
        <v>160</v>
      </c>
      <c r="BM30" t="s">
        <v>160</v>
      </c>
      <c r="BN30" t="s">
        <v>160</v>
      </c>
      <c r="BO30" t="s">
        <v>160</v>
      </c>
      <c r="BP30" t="s">
        <v>160</v>
      </c>
      <c r="BQ30" t="s">
        <v>160</v>
      </c>
      <c r="BR30" t="s">
        <v>160</v>
      </c>
      <c r="BS30" t="s">
        <v>160</v>
      </c>
    </row>
    <row r="31" spans="1:71" x14ac:dyDescent="0.25">
      <c r="A31">
        <v>20</v>
      </c>
      <c r="B31" t="s">
        <v>69</v>
      </c>
      <c r="C31" t="s">
        <v>11</v>
      </c>
      <c r="D31" t="str">
        <f>IF(LEFT(Tableau1[[#This Row],[ID-Phase2]],1)="7","Équipé","Contrôle")</f>
        <v>Contrôle</v>
      </c>
      <c r="E31">
        <f>COUNTIF(Tableau1[[#This Row],[PedsQL_T]:[TENS-I-Aff]],"&gt;0")</f>
        <v>53</v>
      </c>
      <c r="F31" t="s">
        <v>108</v>
      </c>
      <c r="G31" t="s">
        <v>161</v>
      </c>
      <c r="H31" s="2">
        <v>53.260869565217391</v>
      </c>
      <c r="I31" s="2">
        <v>51.666666666666664</v>
      </c>
      <c r="J31" s="2">
        <v>56.25</v>
      </c>
      <c r="K31" s="2">
        <v>25</v>
      </c>
      <c r="L31" s="2">
        <v>60</v>
      </c>
      <c r="M31" s="2">
        <v>70</v>
      </c>
      <c r="N31" s="2">
        <v>4.041666666666667</v>
      </c>
      <c r="O31" s="2">
        <v>4.2631578947368425</v>
      </c>
      <c r="P31" s="2">
        <v>3.2</v>
      </c>
      <c r="Q31" s="2">
        <v>22</v>
      </c>
      <c r="R31" s="2">
        <v>3.0434782608695654</v>
      </c>
      <c r="S31" s="2">
        <v>1.75</v>
      </c>
      <c r="T31" s="2">
        <v>3.5714285714285716</v>
      </c>
      <c r="U31" s="2">
        <v>3.875</v>
      </c>
      <c r="V31" s="2">
        <v>65</v>
      </c>
      <c r="W31" s="2">
        <v>33</v>
      </c>
      <c r="X31" s="2">
        <v>23</v>
      </c>
      <c r="Y31" s="2">
        <v>9</v>
      </c>
      <c r="Z31" s="2">
        <v>88</v>
      </c>
      <c r="AA31" s="2">
        <v>34</v>
      </c>
      <c r="AB31" s="2">
        <v>40</v>
      </c>
      <c r="AC31" s="2">
        <v>14</v>
      </c>
      <c r="AD31" s="2">
        <v>27.692307692307693</v>
      </c>
      <c r="AE31" s="2">
        <v>12.5</v>
      </c>
      <c r="AF31" s="2">
        <v>28.571428571428569</v>
      </c>
      <c r="AG31" s="2">
        <v>33.333333333333329</v>
      </c>
      <c r="AH31" s="2">
        <v>25</v>
      </c>
      <c r="AI31" s="3">
        <v>50</v>
      </c>
      <c r="AJ31" s="3">
        <v>3.92</v>
      </c>
      <c r="AK31" s="3">
        <v>2.84</v>
      </c>
      <c r="AL31" s="3">
        <v>4.166666666666667</v>
      </c>
      <c r="AM31" s="3">
        <v>2.6666666666666665</v>
      </c>
      <c r="AN31" s="3">
        <v>3.6666666666666665</v>
      </c>
      <c r="AO31">
        <v>2.8333333333333335</v>
      </c>
      <c r="AP31">
        <v>3.25</v>
      </c>
      <c r="AQ31">
        <v>1.75</v>
      </c>
      <c r="AR31">
        <v>4.4000000000000004</v>
      </c>
      <c r="AS31">
        <v>3.4</v>
      </c>
      <c r="AT31">
        <v>4</v>
      </c>
      <c r="AU31" s="2">
        <v>3.5</v>
      </c>
      <c r="AV31" s="2">
        <v>62.222222222222221</v>
      </c>
      <c r="AW31" s="2">
        <v>66.666666666666671</v>
      </c>
      <c r="AX31" s="2">
        <v>33.333333333333336</v>
      </c>
      <c r="AY31" s="2">
        <v>3.7777777777777777</v>
      </c>
      <c r="AZ31" s="2">
        <v>3.8571428571428572</v>
      </c>
      <c r="BA31" s="2">
        <v>4</v>
      </c>
      <c r="BB31" s="2">
        <v>2.75</v>
      </c>
      <c r="BC31" s="2">
        <v>5</v>
      </c>
      <c r="BD31" s="2">
        <v>5</v>
      </c>
      <c r="BE31" s="2">
        <v>30</v>
      </c>
      <c r="BF31" s="2">
        <v>27</v>
      </c>
      <c r="BG31" s="2">
        <v>28.5</v>
      </c>
      <c r="BH31">
        <v>3.2941176470588234</v>
      </c>
      <c r="BI31" t="s">
        <v>160</v>
      </c>
      <c r="BJ31" t="s">
        <v>160</v>
      </c>
      <c r="BK31" t="s">
        <v>160</v>
      </c>
      <c r="BL31" t="s">
        <v>160</v>
      </c>
      <c r="BM31" t="s">
        <v>160</v>
      </c>
      <c r="BN31" t="s">
        <v>160</v>
      </c>
      <c r="BO31" t="s">
        <v>160</v>
      </c>
      <c r="BP31" t="s">
        <v>160</v>
      </c>
      <c r="BQ31" t="s">
        <v>160</v>
      </c>
      <c r="BR31" t="s">
        <v>160</v>
      </c>
      <c r="BS31" t="s">
        <v>160</v>
      </c>
    </row>
    <row r="32" spans="1:71" x14ac:dyDescent="0.25">
      <c r="A32">
        <v>1</v>
      </c>
      <c r="B32" t="s">
        <v>69</v>
      </c>
      <c r="C32" t="s">
        <v>11</v>
      </c>
      <c r="D32" t="str">
        <f>IF(LEFT(Tableau1[[#This Row],[ID-Phase2]],1)="7","Équipé","Contrôle")</f>
        <v>Contrôle</v>
      </c>
      <c r="E32">
        <f>COUNTIF(Tableau1[[#This Row],[PedsQL_T]:[TENS-I-Aff]],"&gt;0")</f>
        <v>52</v>
      </c>
      <c r="F32" t="s">
        <v>540</v>
      </c>
      <c r="G32" t="s">
        <v>161</v>
      </c>
      <c r="H32" s="2">
        <v>28.260869565217391</v>
      </c>
      <c r="I32" s="2">
        <v>30</v>
      </c>
      <c r="J32" s="2">
        <v>25</v>
      </c>
      <c r="K32" s="2">
        <v>25</v>
      </c>
      <c r="L32" s="2">
        <v>15</v>
      </c>
      <c r="M32" s="2">
        <v>50</v>
      </c>
      <c r="N32" s="2">
        <v>2.7916666666666665</v>
      </c>
      <c r="O32" s="2">
        <v>2.3684210526315788</v>
      </c>
      <c r="P32" s="2">
        <v>4.4000000000000004</v>
      </c>
      <c r="Q32" s="2">
        <v>42</v>
      </c>
      <c r="R32" s="2">
        <v>2.4347826086956523</v>
      </c>
      <c r="S32" s="2">
        <v>1</v>
      </c>
      <c r="T32" s="2">
        <v>3.4285714285714284</v>
      </c>
      <c r="U32" s="2">
        <v>3</v>
      </c>
      <c r="V32" s="2">
        <v>87</v>
      </c>
      <c r="W32" s="2">
        <v>48</v>
      </c>
      <c r="X32" s="2">
        <v>25</v>
      </c>
      <c r="Y32" s="2">
        <v>14</v>
      </c>
      <c r="Z32" s="2">
        <v>109</v>
      </c>
      <c r="AA32" s="2">
        <v>40</v>
      </c>
      <c r="AB32" s="2">
        <v>46</v>
      </c>
      <c r="AC32" s="2">
        <v>23</v>
      </c>
      <c r="AD32" s="2">
        <v>23.076923076923077</v>
      </c>
      <c r="AE32" s="2">
        <v>50</v>
      </c>
      <c r="AF32" s="2">
        <v>14.285714285714285</v>
      </c>
      <c r="AG32" s="2">
        <v>16.666666666666664</v>
      </c>
      <c r="AH32" s="2">
        <v>0</v>
      </c>
      <c r="AI32" s="3">
        <v>56.25</v>
      </c>
      <c r="AJ32" s="3">
        <v>4.4800000000000004</v>
      </c>
      <c r="AK32" s="3">
        <v>2.44</v>
      </c>
      <c r="AL32" s="3">
        <v>4.666666666666667</v>
      </c>
      <c r="AM32" s="3">
        <v>2</v>
      </c>
      <c r="AN32" s="3">
        <v>4.166666666666667</v>
      </c>
      <c r="AO32">
        <v>2.1666666666666665</v>
      </c>
      <c r="AP32">
        <v>4.25</v>
      </c>
      <c r="AQ32">
        <v>3.25</v>
      </c>
      <c r="AR32">
        <v>4.5999999999999996</v>
      </c>
      <c r="AS32">
        <v>3</v>
      </c>
      <c r="AT32">
        <v>4.75</v>
      </c>
      <c r="AU32" s="2">
        <v>2</v>
      </c>
      <c r="AV32" s="2">
        <v>77.777777777777771</v>
      </c>
      <c r="AW32" s="2">
        <v>83.333333333333329</v>
      </c>
      <c r="AX32" s="2">
        <v>41.666666666666664</v>
      </c>
      <c r="AY32" s="2">
        <v>3.4444444444444446</v>
      </c>
      <c r="AZ32" s="2">
        <v>3.5714285714285716</v>
      </c>
      <c r="BA32" s="2">
        <v>3.8</v>
      </c>
      <c r="BB32" s="2">
        <v>3</v>
      </c>
      <c r="BC32" s="2">
        <v>3</v>
      </c>
      <c r="BD32" s="2">
        <v>4.8</v>
      </c>
      <c r="BE32" s="2">
        <v>30</v>
      </c>
      <c r="BF32" s="2">
        <v>14</v>
      </c>
      <c r="BG32" s="2">
        <v>22</v>
      </c>
      <c r="BH32">
        <v>3.3529411764705883</v>
      </c>
      <c r="BI32" t="s">
        <v>160</v>
      </c>
      <c r="BJ32" t="s">
        <v>160</v>
      </c>
      <c r="BK32" t="s">
        <v>160</v>
      </c>
      <c r="BL32" t="s">
        <v>160</v>
      </c>
      <c r="BM32" t="s">
        <v>160</v>
      </c>
      <c r="BN32" t="s">
        <v>160</v>
      </c>
      <c r="BO32" t="s">
        <v>160</v>
      </c>
      <c r="BP32" t="s">
        <v>160</v>
      </c>
      <c r="BQ32" t="s">
        <v>160</v>
      </c>
      <c r="BR32" t="s">
        <v>160</v>
      </c>
      <c r="BS32" t="s">
        <v>160</v>
      </c>
    </row>
    <row r="33" spans="1:71" x14ac:dyDescent="0.25">
      <c r="A33">
        <v>6</v>
      </c>
      <c r="B33" t="s">
        <v>11</v>
      </c>
      <c r="C33" t="s">
        <v>11</v>
      </c>
      <c r="D33" t="str">
        <f>IF(LEFT(Tableau1[[#This Row],[ID-Phase2]],1)="7","Équipé","Contrôle")</f>
        <v>Équipé</v>
      </c>
      <c r="E33">
        <f>COUNTIF(Tableau1[[#This Row],[PedsQL_T]:[TENS-I-Aff]],"&gt;0")</f>
        <v>48</v>
      </c>
      <c r="F33" t="s">
        <v>538</v>
      </c>
      <c r="G33" t="s">
        <v>20</v>
      </c>
      <c r="H33" s="2">
        <v>33.695652173913047</v>
      </c>
      <c r="I33" s="2">
        <v>30</v>
      </c>
      <c r="J33" s="2">
        <v>40.625</v>
      </c>
      <c r="K33" s="2">
        <v>25</v>
      </c>
      <c r="L33" s="2">
        <v>30</v>
      </c>
      <c r="M33" s="2">
        <v>35</v>
      </c>
      <c r="N33" s="2">
        <v>2.5</v>
      </c>
      <c r="O33" s="2">
        <v>2.6315789473684212</v>
      </c>
      <c r="P33" s="2">
        <v>2</v>
      </c>
      <c r="Q33" s="2">
        <v>14</v>
      </c>
      <c r="R33" s="2">
        <v>4.4782608695652177</v>
      </c>
      <c r="S33" s="2">
        <v>4.5</v>
      </c>
      <c r="T33" s="2">
        <v>3.8571428571428572</v>
      </c>
      <c r="U33" s="2">
        <v>5</v>
      </c>
      <c r="V33" s="2">
        <v>51</v>
      </c>
      <c r="W33" s="2">
        <v>24</v>
      </c>
      <c r="X33" s="2">
        <v>17</v>
      </c>
      <c r="Y33" s="2">
        <v>10</v>
      </c>
      <c r="Z33" s="2">
        <v>9</v>
      </c>
      <c r="AA33" s="2">
        <v>0</v>
      </c>
      <c r="AB33" s="2">
        <v>2</v>
      </c>
      <c r="AC33" s="2">
        <v>7</v>
      </c>
      <c r="AD33" s="2">
        <v>66.92307692307692</v>
      </c>
      <c r="AE33" s="2">
        <v>87.5</v>
      </c>
      <c r="AF33" s="2">
        <v>89.285714285714292</v>
      </c>
      <c r="AG33" s="2">
        <v>95.833333333333343</v>
      </c>
      <c r="AH33" s="2">
        <v>75</v>
      </c>
      <c r="AI33" s="3">
        <v>71.875</v>
      </c>
      <c r="AJ33" s="3">
        <v>2.76</v>
      </c>
      <c r="AK33" s="3">
        <v>2</v>
      </c>
      <c r="AL33" s="3">
        <v>2</v>
      </c>
      <c r="AM33" s="3">
        <v>2.8333333333333335</v>
      </c>
      <c r="AN33" s="3">
        <v>2.5</v>
      </c>
      <c r="AO33">
        <v>1</v>
      </c>
      <c r="AP33">
        <v>3.25</v>
      </c>
      <c r="AQ33">
        <v>1.75</v>
      </c>
      <c r="AR33">
        <v>3.8</v>
      </c>
      <c r="AS33">
        <v>3.2</v>
      </c>
      <c r="AT33">
        <v>2.5</v>
      </c>
      <c r="AU33" s="2">
        <v>1</v>
      </c>
      <c r="AV33" s="2">
        <v>51.111111111111114</v>
      </c>
      <c r="AW33" s="2">
        <v>55.128205128205131</v>
      </c>
      <c r="AX33" s="2">
        <v>25</v>
      </c>
      <c r="AY33" s="2">
        <v>2.8888888888888888</v>
      </c>
      <c r="AZ33" s="2">
        <v>2.7142857142857144</v>
      </c>
      <c r="BA33" s="2">
        <v>2.6</v>
      </c>
      <c r="BB33" s="2">
        <v>3</v>
      </c>
      <c r="BC33" s="2">
        <v>4</v>
      </c>
      <c r="BD33" s="2" t="s">
        <v>160</v>
      </c>
      <c r="BE33" s="2" t="s">
        <v>160</v>
      </c>
      <c r="BF33" s="2" t="s">
        <v>160</v>
      </c>
      <c r="BG33" s="2" t="s">
        <v>160</v>
      </c>
      <c r="BH33">
        <v>3.1764705882352939</v>
      </c>
      <c r="BI33" t="s">
        <v>160</v>
      </c>
      <c r="BJ33" t="s">
        <v>160</v>
      </c>
      <c r="BK33" t="s">
        <v>160</v>
      </c>
      <c r="BL33" t="s">
        <v>160</v>
      </c>
      <c r="BM33" t="s">
        <v>160</v>
      </c>
      <c r="BN33" t="s">
        <v>160</v>
      </c>
      <c r="BO33" t="s">
        <v>160</v>
      </c>
      <c r="BP33" t="s">
        <v>160</v>
      </c>
      <c r="BQ33" t="s">
        <v>160</v>
      </c>
      <c r="BR33" t="s">
        <v>160</v>
      </c>
      <c r="BS33" t="s">
        <v>160</v>
      </c>
    </row>
    <row r="34" spans="1:71" x14ac:dyDescent="0.25">
      <c r="A34">
        <v>9</v>
      </c>
      <c r="B34" t="s">
        <v>11</v>
      </c>
      <c r="C34" t="s">
        <v>11</v>
      </c>
      <c r="D34" t="str">
        <f>IF(LEFT(Tableau1[[#This Row],[ID-Phase2]],1)="7","Équipé","Contrôle")</f>
        <v>Équipé</v>
      </c>
      <c r="E34">
        <f>COUNTIF(Tableau1[[#This Row],[PedsQL_T]:[TENS-I-Aff]],"&gt;0")</f>
        <v>49</v>
      </c>
      <c r="F34" t="s">
        <v>125</v>
      </c>
      <c r="G34" t="s">
        <v>26</v>
      </c>
      <c r="H34" s="2">
        <v>56.521739130434781</v>
      </c>
      <c r="I34" s="2">
        <v>41.666666666666664</v>
      </c>
      <c r="J34" s="2">
        <v>84.375</v>
      </c>
      <c r="K34" s="2">
        <v>60</v>
      </c>
      <c r="L34" s="2">
        <v>25</v>
      </c>
      <c r="M34" s="2">
        <v>40</v>
      </c>
      <c r="N34" s="2">
        <v>3.9166666666666665</v>
      </c>
      <c r="O34" s="2">
        <v>4.2631578947368425</v>
      </c>
      <c r="P34" s="2">
        <v>2.6</v>
      </c>
      <c r="Q34" s="2">
        <v>24</v>
      </c>
      <c r="R34" s="2">
        <v>4.2173913043478262</v>
      </c>
      <c r="S34" s="2">
        <v>3.5</v>
      </c>
      <c r="T34" s="2">
        <v>4.4285714285714288</v>
      </c>
      <c r="U34" s="2">
        <v>4.75</v>
      </c>
      <c r="V34" s="2">
        <v>53</v>
      </c>
      <c r="W34" s="2">
        <v>26</v>
      </c>
      <c r="X34" s="2">
        <v>20</v>
      </c>
      <c r="Y34" s="2">
        <v>7</v>
      </c>
      <c r="Z34" s="2">
        <v>43</v>
      </c>
      <c r="AA34" s="2">
        <v>17</v>
      </c>
      <c r="AB34" s="2">
        <v>24</v>
      </c>
      <c r="AC34" s="2">
        <v>2</v>
      </c>
      <c r="AD34" s="2">
        <v>64.615384615384613</v>
      </c>
      <c r="AE34" s="2">
        <v>75</v>
      </c>
      <c r="AF34" s="2">
        <v>82.142857142857139</v>
      </c>
      <c r="AG34" s="2">
        <v>79.166666666666657</v>
      </c>
      <c r="AH34" s="2">
        <v>83.333333333333343</v>
      </c>
      <c r="AI34" s="3">
        <v>81.25</v>
      </c>
      <c r="AJ34" s="3">
        <v>4.28</v>
      </c>
      <c r="AK34" s="3">
        <v>3.72</v>
      </c>
      <c r="AL34" s="3">
        <v>4.333333333333333</v>
      </c>
      <c r="AM34" s="3">
        <v>3.6666666666666665</v>
      </c>
      <c r="AN34" s="3">
        <v>3.6666666666666665</v>
      </c>
      <c r="AO34">
        <v>3.1666666666666665</v>
      </c>
      <c r="AP34">
        <v>4</v>
      </c>
      <c r="AQ34">
        <v>3.5</v>
      </c>
      <c r="AR34">
        <v>4.5999999999999996</v>
      </c>
      <c r="AS34">
        <v>4.2</v>
      </c>
      <c r="AT34">
        <v>5</v>
      </c>
      <c r="AU34" s="2">
        <v>4.25</v>
      </c>
      <c r="AV34" s="2">
        <v>76.666666666666671</v>
      </c>
      <c r="AW34" s="2">
        <v>76.92307692307692</v>
      </c>
      <c r="AX34" s="2">
        <v>75</v>
      </c>
      <c r="AY34" s="2">
        <v>3.2777777777777777</v>
      </c>
      <c r="AZ34" s="2">
        <v>3.5714285714285716</v>
      </c>
      <c r="BA34" s="2">
        <v>2.8</v>
      </c>
      <c r="BB34" s="2">
        <v>3.25</v>
      </c>
      <c r="BC34" s="2">
        <v>3.5</v>
      </c>
      <c r="BD34" s="2" t="s">
        <v>160</v>
      </c>
      <c r="BE34" s="2" t="s">
        <v>160</v>
      </c>
      <c r="BF34" s="2" t="s">
        <v>160</v>
      </c>
      <c r="BG34" s="2" t="s">
        <v>160</v>
      </c>
      <c r="BH34">
        <v>2.8823529411764706</v>
      </c>
      <c r="BI34" t="s">
        <v>160</v>
      </c>
      <c r="BJ34" t="s">
        <v>160</v>
      </c>
      <c r="BK34" t="s">
        <v>160</v>
      </c>
      <c r="BL34" t="s">
        <v>160</v>
      </c>
      <c r="BM34" t="s">
        <v>160</v>
      </c>
      <c r="BN34" t="s">
        <v>160</v>
      </c>
      <c r="BO34" t="s">
        <v>160</v>
      </c>
      <c r="BP34" t="s">
        <v>160</v>
      </c>
      <c r="BQ34" t="s">
        <v>160</v>
      </c>
      <c r="BR34" t="s">
        <v>160</v>
      </c>
      <c r="BS34" t="s">
        <v>160</v>
      </c>
    </row>
    <row r="35" spans="1:71" x14ac:dyDescent="0.25">
      <c r="A35">
        <v>7</v>
      </c>
      <c r="B35" t="s">
        <v>12</v>
      </c>
      <c r="C35" t="s">
        <v>12</v>
      </c>
      <c r="D35" t="str">
        <f>IF(LEFT(Tableau1[[#This Row],[ID-Phase2]],1)="7","Équipé","Contrôle")</f>
        <v>Équipé</v>
      </c>
      <c r="E35">
        <f>COUNTIF(Tableau1[[#This Row],[PedsQL_T]:[TENS-I-Aff]],"&gt;0")</f>
        <v>52</v>
      </c>
      <c r="F35" t="s">
        <v>125</v>
      </c>
      <c r="G35" t="s">
        <v>26</v>
      </c>
      <c r="H35" s="2">
        <v>47.826086956521742</v>
      </c>
      <c r="I35" s="2">
        <v>33.333333333333336</v>
      </c>
      <c r="J35" s="2">
        <v>75</v>
      </c>
      <c r="K35" s="2">
        <v>50</v>
      </c>
      <c r="L35" s="2">
        <v>25</v>
      </c>
      <c r="M35" s="2">
        <v>25</v>
      </c>
      <c r="N35" s="2">
        <v>3.75</v>
      </c>
      <c r="O35" s="2">
        <v>3.8947368421052633</v>
      </c>
      <c r="P35" s="2">
        <v>3.2</v>
      </c>
      <c r="Q35" s="2">
        <v>23</v>
      </c>
      <c r="R35" s="2">
        <v>3.9130434782608696</v>
      </c>
      <c r="S35" s="2">
        <v>3.75</v>
      </c>
      <c r="T35" s="2">
        <v>4.2857142857142856</v>
      </c>
      <c r="U35" s="2">
        <v>3.75</v>
      </c>
      <c r="V35" s="2">
        <v>48</v>
      </c>
      <c r="W35" s="2">
        <v>23</v>
      </c>
      <c r="X35" s="2">
        <v>16</v>
      </c>
      <c r="Y35" s="2">
        <v>9</v>
      </c>
      <c r="Z35" s="2">
        <v>38</v>
      </c>
      <c r="AA35" s="2">
        <v>17</v>
      </c>
      <c r="AB35" s="2">
        <v>17</v>
      </c>
      <c r="AC35" s="2">
        <v>4</v>
      </c>
      <c r="AD35" s="2">
        <v>59.230769230769234</v>
      </c>
      <c r="AE35" s="2">
        <v>75</v>
      </c>
      <c r="AF35" s="2">
        <v>78.571428571428569</v>
      </c>
      <c r="AG35" s="2">
        <v>79.166666666666657</v>
      </c>
      <c r="AH35" s="2">
        <v>75</v>
      </c>
      <c r="AI35" s="3">
        <v>65.625</v>
      </c>
      <c r="AJ35" s="3">
        <v>4.16</v>
      </c>
      <c r="AK35" s="3">
        <v>3.64</v>
      </c>
      <c r="AL35" s="3">
        <v>3.8333333333333335</v>
      </c>
      <c r="AM35" s="3">
        <v>3.6666666666666665</v>
      </c>
      <c r="AN35" s="3">
        <v>4</v>
      </c>
      <c r="AO35">
        <v>3.5</v>
      </c>
      <c r="AP35">
        <v>3.5</v>
      </c>
      <c r="AQ35">
        <v>3.75</v>
      </c>
      <c r="AR35">
        <v>4.5999999999999996</v>
      </c>
      <c r="AS35">
        <v>4</v>
      </c>
      <c r="AT35">
        <v>5</v>
      </c>
      <c r="AU35" s="2">
        <v>3.25</v>
      </c>
      <c r="AV35" s="2">
        <v>66.666666666666671</v>
      </c>
      <c r="AW35" s="2">
        <v>69.230769230769226</v>
      </c>
      <c r="AX35" s="2">
        <v>50</v>
      </c>
      <c r="AY35" s="2">
        <v>3.2777777777777777</v>
      </c>
      <c r="AZ35" s="2">
        <v>3.8571428571428572</v>
      </c>
      <c r="BA35" s="2">
        <v>2.8</v>
      </c>
      <c r="BB35" s="2">
        <v>2.5</v>
      </c>
      <c r="BC35" s="2">
        <v>4</v>
      </c>
      <c r="BD35" s="2" t="s">
        <v>160</v>
      </c>
      <c r="BE35" s="2" t="s">
        <v>160</v>
      </c>
      <c r="BF35" s="2" t="s">
        <v>160</v>
      </c>
      <c r="BG35" s="2" t="s">
        <v>160</v>
      </c>
      <c r="BH35" t="s">
        <v>160</v>
      </c>
      <c r="BI35">
        <v>0</v>
      </c>
      <c r="BJ35">
        <v>0</v>
      </c>
      <c r="BK35">
        <v>0</v>
      </c>
      <c r="BL35">
        <v>3</v>
      </c>
      <c r="BM35">
        <v>3</v>
      </c>
      <c r="BN35">
        <v>3</v>
      </c>
      <c r="BO35">
        <v>3</v>
      </c>
      <c r="BP35" t="s">
        <v>160</v>
      </c>
      <c r="BQ35" t="s">
        <v>160</v>
      </c>
      <c r="BR35" t="s">
        <v>160</v>
      </c>
      <c r="BS35" t="s">
        <v>160</v>
      </c>
    </row>
    <row r="36" spans="1:71" x14ac:dyDescent="0.25">
      <c r="A36">
        <v>4</v>
      </c>
      <c r="B36" t="s">
        <v>11</v>
      </c>
      <c r="C36" t="s">
        <v>11</v>
      </c>
      <c r="D36" t="str">
        <f>IF(LEFT(Tableau1[[#This Row],[ID-Phase2]],1)="7","Équipé","Contrôle")</f>
        <v>Équipé</v>
      </c>
      <c r="E36">
        <f>COUNTIF(Tableau1[[#This Row],[PedsQL_T]:[TENS-I-Aff]],"&gt;0")</f>
        <v>49</v>
      </c>
      <c r="F36" t="s">
        <v>98</v>
      </c>
      <c r="G36" t="s">
        <v>18</v>
      </c>
      <c r="H36" s="2">
        <v>61.956521739130437</v>
      </c>
      <c r="I36" s="2">
        <v>50</v>
      </c>
      <c r="J36" s="2">
        <v>84.375</v>
      </c>
      <c r="K36" s="2">
        <v>45</v>
      </c>
      <c r="L36" s="2">
        <v>45</v>
      </c>
      <c r="M36" s="2">
        <v>60</v>
      </c>
      <c r="N36" s="2">
        <v>4.583333333333333</v>
      </c>
      <c r="O36" s="2">
        <v>4.7368421052631575</v>
      </c>
      <c r="P36" s="2">
        <v>4</v>
      </c>
      <c r="Q36" s="2">
        <v>22</v>
      </c>
      <c r="R36" s="2">
        <v>3.2608695652173911</v>
      </c>
      <c r="S36" s="2">
        <v>2.875</v>
      </c>
      <c r="T36" s="2">
        <v>3.7142857142857144</v>
      </c>
      <c r="U36" s="2">
        <v>3.25</v>
      </c>
      <c r="V36" s="2">
        <v>61</v>
      </c>
      <c r="W36" s="2">
        <v>30</v>
      </c>
      <c r="X36" s="2">
        <v>22</v>
      </c>
      <c r="Y36" s="2">
        <v>9</v>
      </c>
      <c r="Z36" s="2">
        <v>43</v>
      </c>
      <c r="AA36" s="2">
        <v>13</v>
      </c>
      <c r="AB36" s="2">
        <v>22</v>
      </c>
      <c r="AC36" s="2">
        <v>8</v>
      </c>
      <c r="AD36" s="2">
        <v>50</v>
      </c>
      <c r="AE36" s="2">
        <v>62.5</v>
      </c>
      <c r="AF36" s="2">
        <v>67.857142857142861</v>
      </c>
      <c r="AG36" s="2">
        <v>58.333333333333336</v>
      </c>
      <c r="AH36" s="2">
        <v>66.666666666666657</v>
      </c>
      <c r="AI36" s="3">
        <v>59.375</v>
      </c>
      <c r="AJ36" s="3">
        <v>4.5199999999999996</v>
      </c>
      <c r="AK36" s="3">
        <v>3.72</v>
      </c>
      <c r="AL36" s="3">
        <v>4.5</v>
      </c>
      <c r="AM36" s="3">
        <v>3.5</v>
      </c>
      <c r="AN36" s="3">
        <v>4.166666666666667</v>
      </c>
      <c r="AO36">
        <v>3.5</v>
      </c>
      <c r="AP36">
        <v>4.25</v>
      </c>
      <c r="AQ36">
        <v>2.75</v>
      </c>
      <c r="AR36">
        <v>5</v>
      </c>
      <c r="AS36">
        <v>4.8</v>
      </c>
      <c r="AT36">
        <v>4.75</v>
      </c>
      <c r="AU36" s="2">
        <v>4</v>
      </c>
      <c r="AV36" s="2">
        <v>90</v>
      </c>
      <c r="AW36" s="2">
        <v>91.025641025641022</v>
      </c>
      <c r="AX36" s="2">
        <v>83.333333333333329</v>
      </c>
      <c r="AY36" s="2">
        <v>3.8333333333333335</v>
      </c>
      <c r="AZ36" s="2">
        <v>4.5714285714285712</v>
      </c>
      <c r="BA36" s="2">
        <v>2.8</v>
      </c>
      <c r="BB36" s="2">
        <v>3.75</v>
      </c>
      <c r="BC36" s="2">
        <v>4</v>
      </c>
      <c r="BD36" s="2" t="s">
        <v>160</v>
      </c>
      <c r="BE36" s="2" t="s">
        <v>160</v>
      </c>
      <c r="BF36" s="2" t="s">
        <v>160</v>
      </c>
      <c r="BG36" s="2" t="s">
        <v>160</v>
      </c>
      <c r="BH36" s="2">
        <v>2.4117647058823528</v>
      </c>
      <c r="BI36" s="2" t="s">
        <v>160</v>
      </c>
      <c r="BJ36" s="2" t="s">
        <v>160</v>
      </c>
      <c r="BK36" s="2" t="s">
        <v>160</v>
      </c>
      <c r="BL36" s="2" t="s">
        <v>160</v>
      </c>
      <c r="BM36" s="2" t="s">
        <v>160</v>
      </c>
      <c r="BN36" s="2" t="s">
        <v>160</v>
      </c>
      <c r="BO36" t="s">
        <v>160</v>
      </c>
      <c r="BP36" t="s">
        <v>160</v>
      </c>
      <c r="BQ36" t="s">
        <v>160</v>
      </c>
      <c r="BR36" t="s">
        <v>160</v>
      </c>
      <c r="BS36" t="s">
        <v>160</v>
      </c>
    </row>
    <row r="37" spans="1:71" x14ac:dyDescent="0.25">
      <c r="A37">
        <v>1</v>
      </c>
      <c r="B37" t="s">
        <v>12</v>
      </c>
      <c r="C37" t="s">
        <v>12</v>
      </c>
      <c r="D37" t="str">
        <f>IF(LEFT(Tableau1[[#This Row],[ID-Phase2]],1)="7","Équipé","Contrôle")</f>
        <v>Équipé</v>
      </c>
      <c r="E37">
        <f>COUNTIF(Tableau1[[#This Row],[PedsQL_T]:[TENS-I-Aff]],"&gt;0")</f>
        <v>55</v>
      </c>
      <c r="F37" t="s">
        <v>98</v>
      </c>
      <c r="G37" t="s">
        <v>18</v>
      </c>
      <c r="H37" s="2">
        <v>63.043478260869563</v>
      </c>
      <c r="I37" s="2">
        <v>51.666666666666664</v>
      </c>
      <c r="J37" s="2">
        <v>84.375</v>
      </c>
      <c r="K37" s="2">
        <v>50</v>
      </c>
      <c r="L37" s="2">
        <v>50</v>
      </c>
      <c r="M37" s="2">
        <v>55</v>
      </c>
      <c r="N37" s="2">
        <v>4.916666666666667</v>
      </c>
      <c r="O37" s="2">
        <v>5</v>
      </c>
      <c r="P37" s="2">
        <v>4.5999999999999996</v>
      </c>
      <c r="Q37" s="2">
        <v>20</v>
      </c>
      <c r="R37" s="2">
        <v>3.347826086956522</v>
      </c>
      <c r="S37" s="2">
        <v>2</v>
      </c>
      <c r="T37" s="2">
        <v>4.1428571428571432</v>
      </c>
      <c r="U37" s="2">
        <v>4</v>
      </c>
      <c r="V37" s="2">
        <v>44</v>
      </c>
      <c r="W37" s="2">
        <v>21</v>
      </c>
      <c r="X37" s="2">
        <v>17</v>
      </c>
      <c r="Y37" s="2">
        <v>6</v>
      </c>
      <c r="Z37" s="2">
        <v>29</v>
      </c>
      <c r="AA37" s="2">
        <v>11</v>
      </c>
      <c r="AB37" s="2">
        <v>12</v>
      </c>
      <c r="AC37" s="2">
        <v>6</v>
      </c>
      <c r="AD37" s="2">
        <v>57.692307692307686</v>
      </c>
      <c r="AE37" s="2">
        <v>62.5</v>
      </c>
      <c r="AF37" s="2">
        <v>67.857142857142861</v>
      </c>
      <c r="AG37" s="2">
        <v>70.833333333333343</v>
      </c>
      <c r="AH37" s="2">
        <v>75</v>
      </c>
      <c r="AI37" s="3">
        <v>78.125</v>
      </c>
      <c r="AJ37" s="3">
        <v>4.12</v>
      </c>
      <c r="AK37" s="3">
        <v>3.76</v>
      </c>
      <c r="AL37" s="3">
        <v>4.166666666666667</v>
      </c>
      <c r="AM37" s="3">
        <v>3.5</v>
      </c>
      <c r="AN37" s="3">
        <v>4.166666666666667</v>
      </c>
      <c r="AO37">
        <v>3.3333333333333335</v>
      </c>
      <c r="AP37">
        <v>3.5</v>
      </c>
      <c r="AQ37">
        <v>3.75</v>
      </c>
      <c r="AR37">
        <v>4.5999999999999996</v>
      </c>
      <c r="AS37">
        <v>4.4000000000000004</v>
      </c>
      <c r="AT37">
        <v>4</v>
      </c>
      <c r="AU37" s="2">
        <v>4</v>
      </c>
      <c r="AV37" s="2">
        <v>92.222222222222229</v>
      </c>
      <c r="AW37" s="2">
        <v>94.871794871794876</v>
      </c>
      <c r="AX37" s="2">
        <v>75</v>
      </c>
      <c r="AY37" s="2">
        <v>3.8333333333333335</v>
      </c>
      <c r="AZ37" s="2">
        <v>4.4285714285714288</v>
      </c>
      <c r="BA37" s="2">
        <v>2.2000000000000002</v>
      </c>
      <c r="BB37" s="2">
        <v>4.5</v>
      </c>
      <c r="BC37" s="2">
        <v>4.5</v>
      </c>
      <c r="BD37" s="2" t="s">
        <v>160</v>
      </c>
      <c r="BE37" s="2" t="s">
        <v>160</v>
      </c>
      <c r="BF37" s="2" t="s">
        <v>160</v>
      </c>
      <c r="BG37" s="2" t="s">
        <v>160</v>
      </c>
      <c r="BH37" s="2" t="s">
        <v>160</v>
      </c>
      <c r="BI37" s="2">
        <v>1.125</v>
      </c>
      <c r="BJ37" s="2">
        <v>1.5</v>
      </c>
      <c r="BK37" s="2">
        <v>0.75</v>
      </c>
      <c r="BL37" s="2">
        <v>3.9166666666666665</v>
      </c>
      <c r="BM37" s="2">
        <v>5</v>
      </c>
      <c r="BN37" s="2">
        <v>4</v>
      </c>
      <c r="BO37">
        <v>2.75</v>
      </c>
      <c r="BP37" t="s">
        <v>160</v>
      </c>
      <c r="BQ37" t="s">
        <v>160</v>
      </c>
      <c r="BR37" t="s">
        <v>160</v>
      </c>
      <c r="BS37" t="s">
        <v>160</v>
      </c>
    </row>
    <row r="38" spans="1:71" x14ac:dyDescent="0.25">
      <c r="A38">
        <v>5</v>
      </c>
      <c r="B38" t="s">
        <v>69</v>
      </c>
      <c r="C38" t="s">
        <v>69</v>
      </c>
      <c r="D38" t="str">
        <f>IF(LEFT(Tableau1[[#This Row],[ID-Phase2]],1)="7","Équipé","Contrôle")</f>
        <v>Équipé</v>
      </c>
      <c r="E38">
        <f>COUNTIF(Tableau1[[#This Row],[PedsQL_T]:[TENS-I-Aff]],"&gt;0")</f>
        <v>53</v>
      </c>
      <c r="F38" t="s">
        <v>98</v>
      </c>
      <c r="G38" t="s">
        <v>18</v>
      </c>
      <c r="H38" s="2">
        <v>67.391304347826093</v>
      </c>
      <c r="I38" s="2">
        <v>53.333333333333336</v>
      </c>
      <c r="J38" s="2">
        <v>93.75</v>
      </c>
      <c r="K38" s="2">
        <v>40</v>
      </c>
      <c r="L38" s="2">
        <v>55</v>
      </c>
      <c r="M38" s="2">
        <v>65</v>
      </c>
      <c r="N38" s="2">
        <v>4.333333333333333</v>
      </c>
      <c r="O38" s="2">
        <v>4.4210526315789478</v>
      </c>
      <c r="P38" s="2">
        <v>4</v>
      </c>
      <c r="Q38" s="2">
        <v>23</v>
      </c>
      <c r="R38" s="2">
        <v>3.4347826086956523</v>
      </c>
      <c r="S38" s="2">
        <v>2.75</v>
      </c>
      <c r="T38" s="2">
        <v>4</v>
      </c>
      <c r="U38" s="2">
        <v>3.625</v>
      </c>
      <c r="V38" s="2">
        <v>58</v>
      </c>
      <c r="W38" s="2">
        <v>32</v>
      </c>
      <c r="X38" s="2">
        <v>20</v>
      </c>
      <c r="Y38" s="2">
        <v>6</v>
      </c>
      <c r="Z38" s="2">
        <v>53</v>
      </c>
      <c r="AA38" s="2">
        <v>20</v>
      </c>
      <c r="AB38" s="2">
        <v>24</v>
      </c>
      <c r="AC38" s="2">
        <v>9</v>
      </c>
      <c r="AD38" s="2">
        <v>53.07692307692308</v>
      </c>
      <c r="AE38" s="2">
        <v>62.5</v>
      </c>
      <c r="AF38" s="2">
        <v>71.428571428571431</v>
      </c>
      <c r="AG38" s="2">
        <v>58.333333333333336</v>
      </c>
      <c r="AH38" s="2">
        <v>58.333333333333336</v>
      </c>
      <c r="AI38" s="3">
        <v>71.875</v>
      </c>
      <c r="AJ38" s="3">
        <v>4.2</v>
      </c>
      <c r="AK38" s="3">
        <v>3.92</v>
      </c>
      <c r="AL38" s="3">
        <v>4.5</v>
      </c>
      <c r="AM38" s="3">
        <v>4</v>
      </c>
      <c r="AN38" s="3">
        <v>4</v>
      </c>
      <c r="AO38">
        <v>3.3333333333333335</v>
      </c>
      <c r="AP38">
        <v>4</v>
      </c>
      <c r="AQ38">
        <v>3</v>
      </c>
      <c r="AR38">
        <v>4.4000000000000004</v>
      </c>
      <c r="AS38">
        <v>5</v>
      </c>
      <c r="AT38">
        <v>4</v>
      </c>
      <c r="AU38" s="2">
        <v>4.25</v>
      </c>
      <c r="AV38" s="2">
        <v>83.333333333333329</v>
      </c>
      <c r="AW38" s="2">
        <v>83.333333333333329</v>
      </c>
      <c r="AX38" s="2">
        <v>83.333333333333329</v>
      </c>
      <c r="AY38" s="2">
        <v>4.0555555555555554</v>
      </c>
      <c r="AZ38" s="2">
        <v>4.5714285714285712</v>
      </c>
      <c r="BA38" s="2">
        <v>3.6</v>
      </c>
      <c r="BB38" s="2">
        <v>3.75</v>
      </c>
      <c r="BC38" s="2">
        <v>4</v>
      </c>
      <c r="BD38" s="2">
        <v>6</v>
      </c>
      <c r="BE38" s="2">
        <v>29</v>
      </c>
      <c r="BF38" s="2">
        <v>28</v>
      </c>
      <c r="BG38" s="2">
        <v>28.5</v>
      </c>
      <c r="BH38">
        <v>2.0588235294117645</v>
      </c>
      <c r="BI38" t="s">
        <v>160</v>
      </c>
      <c r="BJ38" t="s">
        <v>160</v>
      </c>
      <c r="BK38" t="s">
        <v>160</v>
      </c>
      <c r="BL38" t="s">
        <v>160</v>
      </c>
      <c r="BM38" t="s">
        <v>160</v>
      </c>
      <c r="BN38" t="s">
        <v>160</v>
      </c>
      <c r="BO38" t="s">
        <v>160</v>
      </c>
      <c r="BP38" t="s">
        <v>160</v>
      </c>
      <c r="BQ38" t="s">
        <v>160</v>
      </c>
      <c r="BR38" t="s">
        <v>160</v>
      </c>
      <c r="BS38" t="s">
        <v>160</v>
      </c>
    </row>
    <row r="39" spans="1:71" x14ac:dyDescent="0.25">
      <c r="A39">
        <v>14</v>
      </c>
      <c r="B39" t="s">
        <v>70</v>
      </c>
      <c r="C39" t="s">
        <v>70</v>
      </c>
      <c r="D39" t="str">
        <f>IF(LEFT(Tableau1[[#This Row],[ID-Phase2]],1)="7","Équipé","Contrôle")</f>
        <v>Équipé</v>
      </c>
      <c r="E39">
        <f>COUNTIF(Tableau1[[#This Row],[PedsQL_T]:[TENS-I-Aff]],"&gt;0")</f>
        <v>59</v>
      </c>
      <c r="F39" t="s">
        <v>98</v>
      </c>
      <c r="G39" t="s">
        <v>18</v>
      </c>
      <c r="H39" s="2">
        <v>69.565217391304344</v>
      </c>
      <c r="I39" s="2">
        <v>66.666666666666671</v>
      </c>
      <c r="J39" s="2">
        <v>75</v>
      </c>
      <c r="K39" s="2">
        <v>65</v>
      </c>
      <c r="L39" s="2">
        <v>65</v>
      </c>
      <c r="M39" s="2">
        <v>70</v>
      </c>
      <c r="N39" s="2">
        <v>4.541666666666667</v>
      </c>
      <c r="O39" s="2">
        <v>4.6842105263157894</v>
      </c>
      <c r="P39" s="2">
        <v>4</v>
      </c>
      <c r="Q39" s="2">
        <v>20</v>
      </c>
      <c r="R39" s="2">
        <v>3.7826086956521738</v>
      </c>
      <c r="S39" s="2">
        <v>3.875</v>
      </c>
      <c r="T39" s="2">
        <v>3.8571428571428572</v>
      </c>
      <c r="U39" s="2">
        <v>3.625</v>
      </c>
      <c r="V39" s="2">
        <v>45</v>
      </c>
      <c r="W39" s="2">
        <v>20</v>
      </c>
      <c r="X39" s="2">
        <v>17</v>
      </c>
      <c r="Y39" s="2">
        <v>8</v>
      </c>
      <c r="Z39" s="2">
        <v>26</v>
      </c>
      <c r="AA39" s="2">
        <v>10</v>
      </c>
      <c r="AB39" s="2">
        <v>9</v>
      </c>
      <c r="AC39" s="2">
        <v>7</v>
      </c>
      <c r="AD39" s="2">
        <v>55.384615384615387</v>
      </c>
      <c r="AE39" s="2">
        <v>62.5</v>
      </c>
      <c r="AF39" s="2">
        <v>75</v>
      </c>
      <c r="AG39" s="2">
        <v>66.666666666666657</v>
      </c>
      <c r="AH39" s="2">
        <v>75</v>
      </c>
      <c r="AI39" s="3">
        <v>65.625</v>
      </c>
      <c r="AJ39" s="3">
        <v>4.24</v>
      </c>
      <c r="AK39" s="3">
        <v>3.92</v>
      </c>
      <c r="AL39" s="3">
        <v>4.333333333333333</v>
      </c>
      <c r="AM39" s="3">
        <v>4</v>
      </c>
      <c r="AN39" s="3">
        <v>4.333333333333333</v>
      </c>
      <c r="AO39">
        <v>4</v>
      </c>
      <c r="AP39">
        <v>4.25</v>
      </c>
      <c r="AQ39">
        <v>3.5</v>
      </c>
      <c r="AR39">
        <v>4.2</v>
      </c>
      <c r="AS39">
        <v>4.2</v>
      </c>
      <c r="AT39">
        <v>4</v>
      </c>
      <c r="AU39" s="2">
        <v>3.75</v>
      </c>
      <c r="AV39" s="2">
        <v>83.333333333333329</v>
      </c>
      <c r="AW39" s="2">
        <v>83.333333333333329</v>
      </c>
      <c r="AX39" s="2">
        <v>83.333333333333329</v>
      </c>
      <c r="AY39" s="2">
        <v>4.0555555555555554</v>
      </c>
      <c r="AZ39" s="2">
        <v>4.5714285714285712</v>
      </c>
      <c r="BA39" s="2">
        <v>3.4</v>
      </c>
      <c r="BB39" s="2">
        <v>4</v>
      </c>
      <c r="BC39" s="2">
        <v>4</v>
      </c>
      <c r="BD39" s="2">
        <v>4.2</v>
      </c>
      <c r="BE39" s="2">
        <v>28</v>
      </c>
      <c r="BF39" s="2">
        <v>25</v>
      </c>
      <c r="BG39" s="2">
        <v>26.5</v>
      </c>
      <c r="BH39" t="s">
        <v>160</v>
      </c>
      <c r="BI39">
        <v>0.875</v>
      </c>
      <c r="BJ39">
        <v>1</v>
      </c>
      <c r="BK39">
        <v>0.75</v>
      </c>
      <c r="BL39" t="s">
        <v>160</v>
      </c>
      <c r="BM39" t="s">
        <v>160</v>
      </c>
      <c r="BN39" t="s">
        <v>160</v>
      </c>
      <c r="BO39" t="s">
        <v>160</v>
      </c>
      <c r="BP39">
        <v>2.5333333333333332</v>
      </c>
      <c r="BQ39">
        <v>2.4</v>
      </c>
      <c r="BR39">
        <v>3</v>
      </c>
      <c r="BS39">
        <v>2.2000000000000002</v>
      </c>
    </row>
    <row r="40" spans="1:71" x14ac:dyDescent="0.25">
      <c r="A40">
        <v>21</v>
      </c>
      <c r="B40" t="s">
        <v>11</v>
      </c>
      <c r="C40" t="s">
        <v>11</v>
      </c>
      <c r="D40" t="str">
        <f>IF(LEFT(Tableau1[[#This Row],[ID-Phase2]],1)="7","Équipé","Contrôle")</f>
        <v>Équipé</v>
      </c>
      <c r="E40">
        <f>COUNTIF(Tableau1[[#This Row],[PedsQL_T]:[TENS-I-Aff]],"&gt;0")</f>
        <v>49</v>
      </c>
      <c r="F40" t="s">
        <v>100</v>
      </c>
      <c r="G40" t="s">
        <v>40</v>
      </c>
      <c r="H40" s="2">
        <v>54.347826086956523</v>
      </c>
      <c r="I40" s="2">
        <v>46.666666666666664</v>
      </c>
      <c r="J40" s="2">
        <v>68.75</v>
      </c>
      <c r="K40" s="2">
        <v>80</v>
      </c>
      <c r="L40" s="2">
        <v>5</v>
      </c>
      <c r="M40" s="2">
        <v>55</v>
      </c>
      <c r="N40" s="2">
        <v>3.9583333333333335</v>
      </c>
      <c r="O40" s="2">
        <v>4.3684210526315788</v>
      </c>
      <c r="P40" s="2">
        <v>2.4</v>
      </c>
      <c r="Q40" s="2">
        <v>32</v>
      </c>
      <c r="R40" s="2">
        <v>3.6956521739130435</v>
      </c>
      <c r="S40" s="2">
        <v>2.25</v>
      </c>
      <c r="T40" s="2">
        <v>4.5714285714285712</v>
      </c>
      <c r="U40" s="2">
        <v>4.375</v>
      </c>
      <c r="V40" s="2">
        <v>55</v>
      </c>
      <c r="W40" s="2">
        <v>25</v>
      </c>
      <c r="X40" s="2">
        <v>21</v>
      </c>
      <c r="Y40" s="2">
        <v>9</v>
      </c>
      <c r="Z40" s="2">
        <v>64</v>
      </c>
      <c r="AA40" s="2">
        <v>19</v>
      </c>
      <c r="AB40" s="2">
        <v>31</v>
      </c>
      <c r="AC40" s="2">
        <v>14</v>
      </c>
      <c r="AD40" s="2">
        <v>53.07692307692308</v>
      </c>
      <c r="AE40" s="2">
        <v>37.5</v>
      </c>
      <c r="AF40" s="2">
        <v>64.285714285714292</v>
      </c>
      <c r="AG40" s="2">
        <v>62.5</v>
      </c>
      <c r="AH40" s="2">
        <v>75</v>
      </c>
      <c r="AI40" s="3">
        <v>75</v>
      </c>
      <c r="AJ40" s="3">
        <v>4.04</v>
      </c>
      <c r="AK40" s="3">
        <v>3.44</v>
      </c>
      <c r="AL40" s="3">
        <v>4.166666666666667</v>
      </c>
      <c r="AM40" s="3">
        <v>3.6666666666666665</v>
      </c>
      <c r="AN40" s="3">
        <v>3.1666666666666665</v>
      </c>
      <c r="AO40">
        <v>3</v>
      </c>
      <c r="AP40">
        <v>3.75</v>
      </c>
      <c r="AQ40">
        <v>2.5</v>
      </c>
      <c r="AR40">
        <v>5</v>
      </c>
      <c r="AS40">
        <v>4.5999999999999996</v>
      </c>
      <c r="AT40">
        <v>4.25</v>
      </c>
      <c r="AU40" s="2">
        <v>3.25</v>
      </c>
      <c r="AV40" s="2">
        <v>66.666666666666671</v>
      </c>
      <c r="AW40" s="2">
        <v>65.384615384615387</v>
      </c>
      <c r="AX40" s="2">
        <v>75</v>
      </c>
      <c r="AY40" s="2">
        <v>3.4444444444444446</v>
      </c>
      <c r="AZ40" s="2">
        <v>3.7142857142857144</v>
      </c>
      <c r="BA40" s="2">
        <v>2.8</v>
      </c>
      <c r="BB40" s="2">
        <v>3.25</v>
      </c>
      <c r="BC40" s="2">
        <v>4.5</v>
      </c>
      <c r="BD40" s="2" t="s">
        <v>160</v>
      </c>
      <c r="BE40" s="2" t="s">
        <v>160</v>
      </c>
      <c r="BF40" s="2" t="s">
        <v>160</v>
      </c>
      <c r="BG40" s="2" t="s">
        <v>160</v>
      </c>
      <c r="BH40">
        <v>2.4705882352941178</v>
      </c>
      <c r="BI40" t="s">
        <v>160</v>
      </c>
      <c r="BJ40" t="s">
        <v>160</v>
      </c>
      <c r="BK40" t="s">
        <v>160</v>
      </c>
      <c r="BL40" t="s">
        <v>160</v>
      </c>
      <c r="BM40" t="s">
        <v>160</v>
      </c>
      <c r="BN40" t="s">
        <v>160</v>
      </c>
      <c r="BO40" t="s">
        <v>160</v>
      </c>
      <c r="BP40" t="s">
        <v>160</v>
      </c>
      <c r="BQ40" t="s">
        <v>160</v>
      </c>
      <c r="BR40" t="s">
        <v>160</v>
      </c>
      <c r="BS40" t="s">
        <v>160</v>
      </c>
    </row>
    <row r="41" spans="1:71" x14ac:dyDescent="0.25">
      <c r="A41">
        <v>10</v>
      </c>
      <c r="B41" t="s">
        <v>12</v>
      </c>
      <c r="C41" t="s">
        <v>12</v>
      </c>
      <c r="D41" t="str">
        <f>IF(LEFT(Tableau1[[#This Row],[ID-Phase2]],1)="7","Équipé","Contrôle")</f>
        <v>Équipé</v>
      </c>
      <c r="E41">
        <f>COUNTIF(Tableau1[[#This Row],[PedsQL_T]:[TENS-I-Aff]],"&gt;0")</f>
        <v>54</v>
      </c>
      <c r="F41" t="s">
        <v>100</v>
      </c>
      <c r="G41" t="s">
        <v>40</v>
      </c>
      <c r="H41" s="2">
        <v>65.217391304347828</v>
      </c>
      <c r="I41" s="2">
        <v>61.666666666666664</v>
      </c>
      <c r="J41" s="2">
        <v>71.875</v>
      </c>
      <c r="K41" s="2">
        <v>85</v>
      </c>
      <c r="L41" s="2">
        <v>30</v>
      </c>
      <c r="M41" s="2">
        <v>70</v>
      </c>
      <c r="N41" s="2">
        <v>4.125</v>
      </c>
      <c r="O41" s="2">
        <v>4.5789473684210522</v>
      </c>
      <c r="P41" s="2">
        <v>2.4</v>
      </c>
      <c r="Q41" s="2">
        <v>31</v>
      </c>
      <c r="R41" s="2">
        <v>3.0869565217391304</v>
      </c>
      <c r="S41" s="2">
        <v>1.625</v>
      </c>
      <c r="T41" s="2">
        <v>3.8571428571428572</v>
      </c>
      <c r="U41" s="2">
        <v>3.875</v>
      </c>
      <c r="V41" s="2">
        <v>60</v>
      </c>
      <c r="W41" s="2">
        <v>27</v>
      </c>
      <c r="X41" s="2">
        <v>22</v>
      </c>
      <c r="Y41" s="2">
        <v>11</v>
      </c>
      <c r="Z41" s="2">
        <v>69</v>
      </c>
      <c r="AA41" s="2">
        <v>19</v>
      </c>
      <c r="AB41" s="2">
        <v>28</v>
      </c>
      <c r="AC41" s="2">
        <v>22</v>
      </c>
      <c r="AD41" s="2">
        <v>47.692307692307693</v>
      </c>
      <c r="AE41" s="2">
        <v>37.5</v>
      </c>
      <c r="AF41" s="2">
        <v>64.285714285714292</v>
      </c>
      <c r="AG41" s="2">
        <v>45.833333333333329</v>
      </c>
      <c r="AH41" s="2">
        <v>58.333333333333336</v>
      </c>
      <c r="AI41" s="3">
        <v>71.875</v>
      </c>
      <c r="AJ41" s="3">
        <v>4.5999999999999996</v>
      </c>
      <c r="AK41" s="3">
        <v>3.24</v>
      </c>
      <c r="AL41" s="3">
        <v>4.333333333333333</v>
      </c>
      <c r="AM41" s="3">
        <v>2.8333333333333335</v>
      </c>
      <c r="AN41" s="3">
        <v>4.333333333333333</v>
      </c>
      <c r="AO41">
        <v>3</v>
      </c>
      <c r="AP41">
        <v>5</v>
      </c>
      <c r="AQ41">
        <v>2.25</v>
      </c>
      <c r="AR41">
        <v>5</v>
      </c>
      <c r="AS41">
        <v>4.5999999999999996</v>
      </c>
      <c r="AT41">
        <v>4.5</v>
      </c>
      <c r="AU41" s="2">
        <v>3.5</v>
      </c>
      <c r="AV41" s="2">
        <v>73.333333333333329</v>
      </c>
      <c r="AW41" s="2">
        <v>71.794871794871796</v>
      </c>
      <c r="AX41" s="2">
        <v>83.333333333333329</v>
      </c>
      <c r="AY41" s="2">
        <v>3</v>
      </c>
      <c r="AZ41" s="2">
        <v>3.2857142857142856</v>
      </c>
      <c r="BA41" s="2">
        <v>2.4</v>
      </c>
      <c r="BB41" s="2">
        <v>2.75</v>
      </c>
      <c r="BC41" s="2">
        <v>4</v>
      </c>
      <c r="BD41" s="2" t="s">
        <v>160</v>
      </c>
      <c r="BE41" s="2" t="s">
        <v>160</v>
      </c>
      <c r="BF41" s="2" t="s">
        <v>160</v>
      </c>
      <c r="BG41" s="2" t="s">
        <v>160</v>
      </c>
      <c r="BH41" t="s">
        <v>160</v>
      </c>
      <c r="BI41">
        <v>0.875</v>
      </c>
      <c r="BJ41">
        <v>0</v>
      </c>
      <c r="BK41">
        <v>1.75</v>
      </c>
      <c r="BL41">
        <v>2.4166666666666665</v>
      </c>
      <c r="BM41">
        <v>3.5</v>
      </c>
      <c r="BN41">
        <v>1</v>
      </c>
      <c r="BO41">
        <v>2.75</v>
      </c>
      <c r="BP41" t="s">
        <v>160</v>
      </c>
      <c r="BQ41" t="s">
        <v>160</v>
      </c>
      <c r="BR41" t="s">
        <v>160</v>
      </c>
      <c r="BS41" t="s">
        <v>160</v>
      </c>
    </row>
    <row r="42" spans="1:71" x14ac:dyDescent="0.25">
      <c r="A42">
        <v>8</v>
      </c>
      <c r="B42" t="s">
        <v>69</v>
      </c>
      <c r="C42" t="s">
        <v>69</v>
      </c>
      <c r="D42" t="str">
        <f>IF(LEFT(Tableau1[[#This Row],[ID-Phase2]],1)="7","Équipé","Contrôle")</f>
        <v>Équipé</v>
      </c>
      <c r="E42">
        <f>COUNTIF(Tableau1[[#This Row],[PedsQL_T]:[TENS-I-Aff]],"&gt;0")</f>
        <v>53</v>
      </c>
      <c r="F42" t="s">
        <v>100</v>
      </c>
      <c r="G42" t="s">
        <v>40</v>
      </c>
      <c r="H42" s="2">
        <v>55.434782608695649</v>
      </c>
      <c r="I42" s="2">
        <v>51.666666666666664</v>
      </c>
      <c r="J42" s="2">
        <v>62.5</v>
      </c>
      <c r="K42" s="2">
        <v>90</v>
      </c>
      <c r="L42" s="2">
        <v>15</v>
      </c>
      <c r="M42" s="2">
        <v>50</v>
      </c>
      <c r="N42" s="2">
        <v>4.125</v>
      </c>
      <c r="O42" s="2">
        <v>4.6315789473684212</v>
      </c>
      <c r="P42" s="2">
        <v>2.2000000000000002</v>
      </c>
      <c r="Q42" s="2">
        <v>24</v>
      </c>
      <c r="R42" s="2">
        <v>3.5217391304347827</v>
      </c>
      <c r="S42" s="2">
        <v>1.875</v>
      </c>
      <c r="T42" s="2">
        <v>4.5714285714285712</v>
      </c>
      <c r="U42" s="2">
        <v>4.25</v>
      </c>
      <c r="V42" s="2">
        <v>55</v>
      </c>
      <c r="W42" s="2">
        <v>25</v>
      </c>
      <c r="X42" s="2">
        <v>21</v>
      </c>
      <c r="Y42" s="2">
        <v>9</v>
      </c>
      <c r="Z42" s="2">
        <v>82</v>
      </c>
      <c r="AA42" s="2">
        <v>29</v>
      </c>
      <c r="AB42" s="2">
        <v>37</v>
      </c>
      <c r="AC42" s="2">
        <v>16</v>
      </c>
      <c r="AD42" s="2">
        <v>52.307692307692314</v>
      </c>
      <c r="AE42" s="2">
        <v>50</v>
      </c>
      <c r="AF42" s="2">
        <v>71.428571428571431</v>
      </c>
      <c r="AG42" s="2">
        <v>45.833333333333329</v>
      </c>
      <c r="AH42" s="2">
        <v>75</v>
      </c>
      <c r="AI42" s="3">
        <v>75</v>
      </c>
      <c r="AJ42" s="3">
        <v>4.28</v>
      </c>
      <c r="AK42" s="3">
        <v>3.44</v>
      </c>
      <c r="AL42" s="3">
        <v>4.333333333333333</v>
      </c>
      <c r="AM42" s="3">
        <v>3</v>
      </c>
      <c r="AN42" s="3">
        <v>4</v>
      </c>
      <c r="AO42">
        <v>3.1666666666666665</v>
      </c>
      <c r="AP42">
        <v>4.5</v>
      </c>
      <c r="AQ42">
        <v>2.5</v>
      </c>
      <c r="AR42">
        <v>4.5999999999999996</v>
      </c>
      <c r="AS42">
        <v>5</v>
      </c>
      <c r="AT42">
        <v>4</v>
      </c>
      <c r="AU42" s="2">
        <v>3.5</v>
      </c>
      <c r="AV42" s="2">
        <v>74.444444444444443</v>
      </c>
      <c r="AW42" s="2">
        <v>74.358974358974365</v>
      </c>
      <c r="AX42" s="2">
        <v>75</v>
      </c>
      <c r="AY42" s="2">
        <v>3.1666666666666665</v>
      </c>
      <c r="AZ42" s="2">
        <v>3.8571428571428572</v>
      </c>
      <c r="BA42" s="2">
        <v>1.8</v>
      </c>
      <c r="BB42" s="2">
        <v>3</v>
      </c>
      <c r="BC42" s="2">
        <v>4.5</v>
      </c>
      <c r="BD42" s="2">
        <v>6.4</v>
      </c>
      <c r="BE42" s="2">
        <v>30</v>
      </c>
      <c r="BF42" s="2">
        <v>27</v>
      </c>
      <c r="BG42" s="2">
        <v>28.5</v>
      </c>
      <c r="BH42">
        <v>2.2941176470588234</v>
      </c>
      <c r="BI42" t="s">
        <v>160</v>
      </c>
      <c r="BJ42" t="s">
        <v>160</v>
      </c>
      <c r="BK42" t="s">
        <v>160</v>
      </c>
      <c r="BL42" t="s">
        <v>160</v>
      </c>
      <c r="BM42" t="s">
        <v>160</v>
      </c>
      <c r="BN42" t="s">
        <v>160</v>
      </c>
      <c r="BO42" t="s">
        <v>160</v>
      </c>
      <c r="BP42" t="s">
        <v>160</v>
      </c>
      <c r="BQ42" t="s">
        <v>160</v>
      </c>
      <c r="BR42" t="s">
        <v>160</v>
      </c>
      <c r="BS42" t="s">
        <v>160</v>
      </c>
    </row>
    <row r="43" spans="1:71" x14ac:dyDescent="0.25">
      <c r="A43">
        <v>18</v>
      </c>
      <c r="B43" t="s">
        <v>70</v>
      </c>
      <c r="C43" t="s">
        <v>70</v>
      </c>
      <c r="D43" t="str">
        <f>IF(LEFT(Tableau1[[#This Row],[ID-Phase2]],1)="7","Équipé","Contrôle")</f>
        <v>Équipé</v>
      </c>
      <c r="E43">
        <f>COUNTIF(Tableau1[[#This Row],[PedsQL_T]:[TENS-I-Aff]],"&gt;0")</f>
        <v>52</v>
      </c>
      <c r="F43" t="s">
        <v>100</v>
      </c>
      <c r="G43" t="s">
        <v>40</v>
      </c>
      <c r="H43" s="2">
        <v>66.304347826086953</v>
      </c>
      <c r="I43" s="2">
        <v>60</v>
      </c>
      <c r="J43" s="2">
        <v>78.125</v>
      </c>
      <c r="K43" s="2">
        <v>85</v>
      </c>
      <c r="L43" s="2">
        <v>25</v>
      </c>
      <c r="M43" s="2">
        <v>70</v>
      </c>
      <c r="N43" s="2">
        <v>3.625</v>
      </c>
      <c r="O43" s="2">
        <v>3.9473684210526314</v>
      </c>
      <c r="P43" s="2">
        <v>2.4</v>
      </c>
      <c r="Q43" s="2">
        <v>29</v>
      </c>
      <c r="R43" s="2">
        <v>3.4347826086956523</v>
      </c>
      <c r="S43" s="2">
        <v>2.375</v>
      </c>
      <c r="T43" s="2">
        <v>4</v>
      </c>
      <c r="U43" s="2">
        <v>4</v>
      </c>
      <c r="V43" s="2">
        <v>59</v>
      </c>
      <c r="W43" s="2">
        <v>29</v>
      </c>
      <c r="X43" s="2">
        <v>19</v>
      </c>
      <c r="Y43" s="2">
        <v>11</v>
      </c>
      <c r="Z43" s="2">
        <v>59</v>
      </c>
      <c r="AA43" s="2">
        <v>20</v>
      </c>
      <c r="AB43" s="2">
        <v>24</v>
      </c>
      <c r="AC43" s="2">
        <v>15</v>
      </c>
      <c r="AD43" s="2">
        <v>50.769230769230766</v>
      </c>
      <c r="AE43" s="2">
        <v>50</v>
      </c>
      <c r="AF43" s="2">
        <v>71.428571428571431</v>
      </c>
      <c r="AG43" s="2">
        <v>50</v>
      </c>
      <c r="AH43" s="2">
        <v>66.666666666666657</v>
      </c>
      <c r="AI43" s="3">
        <v>68.75</v>
      </c>
      <c r="AJ43" s="3">
        <v>4.32</v>
      </c>
      <c r="AK43" s="3">
        <v>3.36</v>
      </c>
      <c r="AL43" s="3">
        <v>4</v>
      </c>
      <c r="AM43" s="3">
        <v>3</v>
      </c>
      <c r="AN43" s="3">
        <v>4</v>
      </c>
      <c r="AO43">
        <v>3.3333333333333335</v>
      </c>
      <c r="AP43">
        <v>4.25</v>
      </c>
      <c r="AQ43">
        <v>2.25</v>
      </c>
      <c r="AR43">
        <v>5</v>
      </c>
      <c r="AS43">
        <v>4.5999999999999996</v>
      </c>
      <c r="AT43">
        <v>4.5</v>
      </c>
      <c r="AU43" s="2">
        <v>3.5</v>
      </c>
      <c r="AV43" s="2">
        <v>74.444444444444443</v>
      </c>
      <c r="AW43" s="2">
        <v>74.358974358974365</v>
      </c>
      <c r="AX43" s="2">
        <v>75</v>
      </c>
      <c r="AY43" s="2">
        <v>3.1666666666666665</v>
      </c>
      <c r="AZ43" s="2">
        <v>3.7142857142857144</v>
      </c>
      <c r="BA43" s="2">
        <v>2.2000000000000002</v>
      </c>
      <c r="BB43" s="2">
        <v>3.25</v>
      </c>
      <c r="BC43" s="2">
        <v>3.5</v>
      </c>
      <c r="BD43" s="2">
        <v>3.2</v>
      </c>
      <c r="BE43" s="2">
        <v>27</v>
      </c>
      <c r="BF43" s="2">
        <v>26</v>
      </c>
      <c r="BG43" s="2">
        <v>26.5</v>
      </c>
      <c r="BH43" t="s">
        <v>160</v>
      </c>
      <c r="BI43" t="s">
        <v>160</v>
      </c>
      <c r="BJ43" t="s">
        <v>160</v>
      </c>
      <c r="BK43" t="s">
        <v>160</v>
      </c>
      <c r="BL43" t="s">
        <v>160</v>
      </c>
      <c r="BM43" t="s">
        <v>160</v>
      </c>
      <c r="BN43" t="s">
        <v>160</v>
      </c>
      <c r="BO43" t="s">
        <v>160</v>
      </c>
      <c r="BP43" t="s">
        <v>160</v>
      </c>
      <c r="BQ43" t="s">
        <v>160</v>
      </c>
      <c r="BR43" t="s">
        <v>160</v>
      </c>
      <c r="BS43" t="s">
        <v>160</v>
      </c>
    </row>
    <row r="44" spans="1:71" x14ac:dyDescent="0.25">
      <c r="A44">
        <v>2</v>
      </c>
      <c r="B44" t="s">
        <v>11</v>
      </c>
      <c r="C44" t="s">
        <v>11</v>
      </c>
      <c r="D44" t="str">
        <f>IF(LEFT(Tableau1[[#This Row],[ID-Phase2]],1)="7","Équipé","Contrôle")</f>
        <v>Équipé</v>
      </c>
      <c r="E44">
        <f>COUNTIF(Tableau1[[#This Row],[PedsQL_T]:[TENS-I-Aff]],"&gt;0")</f>
        <v>49</v>
      </c>
      <c r="F44" t="s">
        <v>96</v>
      </c>
      <c r="G44" t="s">
        <v>14</v>
      </c>
      <c r="H44" s="2">
        <v>47.826086956521742</v>
      </c>
      <c r="I44" s="2">
        <v>46.666666666666664</v>
      </c>
      <c r="J44" s="2">
        <v>50</v>
      </c>
      <c r="K44" s="2">
        <v>40</v>
      </c>
      <c r="L44" s="2">
        <v>30</v>
      </c>
      <c r="M44" s="2">
        <v>70</v>
      </c>
      <c r="N44" s="2">
        <v>3.2083333333333335</v>
      </c>
      <c r="O44" s="2">
        <v>3.263157894736842</v>
      </c>
      <c r="P44" s="2">
        <v>3</v>
      </c>
      <c r="Q44" s="2">
        <v>19</v>
      </c>
      <c r="R44" s="2">
        <v>4.2608695652173916</v>
      </c>
      <c r="S44" s="2">
        <v>3.75</v>
      </c>
      <c r="T44" s="2">
        <v>4.4285714285714288</v>
      </c>
      <c r="U44" s="2">
        <v>4.625</v>
      </c>
      <c r="V44" s="2">
        <v>53</v>
      </c>
      <c r="W44" s="2">
        <v>28</v>
      </c>
      <c r="X44" s="2">
        <v>19</v>
      </c>
      <c r="Y44" s="2">
        <v>6</v>
      </c>
      <c r="Z44" s="2">
        <v>24</v>
      </c>
      <c r="AA44" s="2">
        <v>9</v>
      </c>
      <c r="AB44" s="2">
        <v>12</v>
      </c>
      <c r="AC44" s="2">
        <v>3</v>
      </c>
      <c r="AD44" s="2">
        <v>50.769230769230766</v>
      </c>
      <c r="AE44" s="2">
        <v>50</v>
      </c>
      <c r="AF44" s="2">
        <v>53.571428571428569</v>
      </c>
      <c r="AG44" s="2">
        <v>79.166666666666657</v>
      </c>
      <c r="AH44" s="2">
        <v>75</v>
      </c>
      <c r="AI44" s="3">
        <v>59.375</v>
      </c>
      <c r="AJ44" s="3">
        <v>4.84</v>
      </c>
      <c r="AK44" s="3">
        <v>3.92</v>
      </c>
      <c r="AL44" s="3">
        <v>4.833333333333333</v>
      </c>
      <c r="AM44" s="3">
        <v>4</v>
      </c>
      <c r="AN44" s="3">
        <v>5</v>
      </c>
      <c r="AO44">
        <v>4</v>
      </c>
      <c r="AP44">
        <v>4.25</v>
      </c>
      <c r="AQ44">
        <v>3.25</v>
      </c>
      <c r="AR44">
        <v>5</v>
      </c>
      <c r="AS44">
        <v>4.2</v>
      </c>
      <c r="AT44">
        <v>5</v>
      </c>
      <c r="AU44" s="2">
        <v>4</v>
      </c>
      <c r="AV44" s="2">
        <v>85.555555555555557</v>
      </c>
      <c r="AW44" s="2">
        <v>88.461538461538467</v>
      </c>
      <c r="AX44" s="2">
        <v>66.666666666666671</v>
      </c>
      <c r="AY44" s="2">
        <v>3.9444444444444446</v>
      </c>
      <c r="AZ44" s="2">
        <v>4.4285714285714288</v>
      </c>
      <c r="BA44" s="2">
        <v>3.8</v>
      </c>
      <c r="BB44" s="2">
        <v>3</v>
      </c>
      <c r="BC44" s="2">
        <v>4.5</v>
      </c>
      <c r="BD44" s="2" t="s">
        <v>160</v>
      </c>
      <c r="BE44" s="2" t="s">
        <v>160</v>
      </c>
      <c r="BF44" s="2" t="s">
        <v>160</v>
      </c>
      <c r="BG44" s="2" t="s">
        <v>160</v>
      </c>
      <c r="BH44">
        <v>2.1176470588235294</v>
      </c>
      <c r="BI44" t="s">
        <v>160</v>
      </c>
      <c r="BJ44" t="s">
        <v>160</v>
      </c>
      <c r="BK44" t="s">
        <v>160</v>
      </c>
      <c r="BL44" t="s">
        <v>160</v>
      </c>
      <c r="BM44" t="s">
        <v>160</v>
      </c>
      <c r="BN44" t="s">
        <v>160</v>
      </c>
      <c r="BO44" t="s">
        <v>160</v>
      </c>
      <c r="BP44" t="s">
        <v>160</v>
      </c>
      <c r="BQ44" t="s">
        <v>160</v>
      </c>
      <c r="BR44" t="s">
        <v>160</v>
      </c>
      <c r="BS44" t="s">
        <v>160</v>
      </c>
    </row>
    <row r="45" spans="1:71" x14ac:dyDescent="0.25">
      <c r="A45">
        <v>12</v>
      </c>
      <c r="B45" t="s">
        <v>12</v>
      </c>
      <c r="C45" t="s">
        <v>12</v>
      </c>
      <c r="D45" t="str">
        <f>IF(LEFT(Tableau1[[#This Row],[ID-Phase2]],1)="7","Équipé","Contrôle")</f>
        <v>Équipé</v>
      </c>
      <c r="E45">
        <f>COUNTIF(Tableau1[[#This Row],[PedsQL_T]:[TENS-I-Aff]],"&gt;0")</f>
        <v>52</v>
      </c>
      <c r="F45" t="s">
        <v>96</v>
      </c>
      <c r="G45" t="s">
        <v>14</v>
      </c>
      <c r="H45" s="2">
        <v>57.608695652173914</v>
      </c>
      <c r="I45" s="2">
        <v>53.333333333333336</v>
      </c>
      <c r="J45" s="2">
        <v>65.625</v>
      </c>
      <c r="K45" s="2">
        <v>60</v>
      </c>
      <c r="L45" s="2">
        <v>45</v>
      </c>
      <c r="M45" s="2">
        <v>55</v>
      </c>
      <c r="N45" s="2">
        <v>4.166666666666667</v>
      </c>
      <c r="O45" s="2">
        <v>4.0526315789473681</v>
      </c>
      <c r="P45" s="2">
        <v>4.5999999999999996</v>
      </c>
      <c r="Q45" s="2">
        <v>15</v>
      </c>
      <c r="R45" s="2">
        <v>4.0869565217391308</v>
      </c>
      <c r="S45" s="2">
        <v>3.25</v>
      </c>
      <c r="T45" s="2">
        <v>4.5714285714285712</v>
      </c>
      <c r="U45" s="2">
        <v>4.5</v>
      </c>
      <c r="V45" s="2">
        <v>38</v>
      </c>
      <c r="W45" s="2">
        <v>17</v>
      </c>
      <c r="X45" s="2">
        <v>15</v>
      </c>
      <c r="Y45" s="2">
        <v>6</v>
      </c>
      <c r="Z45" s="2">
        <v>23</v>
      </c>
      <c r="AA45" s="2">
        <v>2</v>
      </c>
      <c r="AB45" s="2">
        <v>14</v>
      </c>
      <c r="AC45" s="2">
        <v>7</v>
      </c>
      <c r="AD45" s="2">
        <v>55.384615384615387</v>
      </c>
      <c r="AE45" s="2">
        <v>75</v>
      </c>
      <c r="AF45" s="2">
        <v>60.714285714285708</v>
      </c>
      <c r="AG45" s="2">
        <v>79.166666666666657</v>
      </c>
      <c r="AH45" s="2">
        <v>75</v>
      </c>
      <c r="AI45" s="3">
        <v>65.625</v>
      </c>
      <c r="AJ45" s="3">
        <v>4.96</v>
      </c>
      <c r="AK45" s="3">
        <v>4.12</v>
      </c>
      <c r="AL45" s="3">
        <v>5</v>
      </c>
      <c r="AM45" s="3">
        <v>4.5</v>
      </c>
      <c r="AN45" s="3">
        <v>5</v>
      </c>
      <c r="AO45">
        <v>4</v>
      </c>
      <c r="AP45">
        <v>4.75</v>
      </c>
      <c r="AQ45">
        <v>4</v>
      </c>
      <c r="AR45">
        <v>5</v>
      </c>
      <c r="AS45">
        <v>4</v>
      </c>
      <c r="AT45">
        <v>5</v>
      </c>
      <c r="AU45" s="2">
        <v>4</v>
      </c>
      <c r="AV45" s="2">
        <v>87.777777777777771</v>
      </c>
      <c r="AW45" s="2">
        <v>88.461538461538467</v>
      </c>
      <c r="AX45" s="2">
        <v>83.333333333333329</v>
      </c>
      <c r="AY45" s="2">
        <v>2.8888888888888888</v>
      </c>
      <c r="AZ45" s="2">
        <v>2.8571428571428572</v>
      </c>
      <c r="BA45" s="2">
        <v>2.6</v>
      </c>
      <c r="BB45" s="2">
        <v>2.75</v>
      </c>
      <c r="BC45" s="2">
        <v>4</v>
      </c>
      <c r="BD45" s="2" t="s">
        <v>160</v>
      </c>
      <c r="BE45" s="2" t="s">
        <v>160</v>
      </c>
      <c r="BF45" s="2" t="s">
        <v>160</v>
      </c>
      <c r="BG45" s="2" t="s">
        <v>160</v>
      </c>
      <c r="BH45" t="s">
        <v>160</v>
      </c>
      <c r="BI45">
        <v>-0.875</v>
      </c>
      <c r="BJ45">
        <v>-0.25</v>
      </c>
      <c r="BK45">
        <v>-1.5</v>
      </c>
      <c r="BL45">
        <v>3</v>
      </c>
      <c r="BM45">
        <v>3.5</v>
      </c>
      <c r="BN45">
        <v>3.5</v>
      </c>
      <c r="BO45">
        <v>2</v>
      </c>
      <c r="BP45" t="s">
        <v>160</v>
      </c>
      <c r="BQ45" t="s">
        <v>160</v>
      </c>
      <c r="BR45" t="s">
        <v>160</v>
      </c>
      <c r="BS45" t="s">
        <v>160</v>
      </c>
    </row>
    <row r="46" spans="1:71" x14ac:dyDescent="0.25">
      <c r="A46">
        <v>3</v>
      </c>
      <c r="B46" t="s">
        <v>69</v>
      </c>
      <c r="C46" t="s">
        <v>69</v>
      </c>
      <c r="D46" t="str">
        <f>IF(LEFT(Tableau1[[#This Row],[ID-Phase2]],1)="7","Équipé","Contrôle")</f>
        <v>Équipé</v>
      </c>
      <c r="E46">
        <f>COUNTIF(Tableau1[[#This Row],[PedsQL_T]:[TENS-I-Aff]],"&gt;0")</f>
        <v>53</v>
      </c>
      <c r="F46" t="s">
        <v>96</v>
      </c>
      <c r="G46" t="s">
        <v>14</v>
      </c>
      <c r="H46" s="2">
        <v>44.565217391304351</v>
      </c>
      <c r="I46" s="2">
        <v>51.666666666666664</v>
      </c>
      <c r="J46" s="2">
        <v>31.25</v>
      </c>
      <c r="K46" s="2">
        <v>40</v>
      </c>
      <c r="L46" s="2">
        <v>55</v>
      </c>
      <c r="M46" s="2">
        <v>60</v>
      </c>
      <c r="N46" s="2">
        <v>3.75</v>
      </c>
      <c r="O46" s="2">
        <v>3.736842105263158</v>
      </c>
      <c r="P46" s="2">
        <v>3.8</v>
      </c>
      <c r="Q46" s="2">
        <v>12</v>
      </c>
      <c r="R46" s="2">
        <v>4.5217391304347823</v>
      </c>
      <c r="S46" s="2">
        <v>4.125</v>
      </c>
      <c r="T46" s="2">
        <v>5</v>
      </c>
      <c r="U46" s="2">
        <v>4.5</v>
      </c>
      <c r="V46" s="2">
        <v>41</v>
      </c>
      <c r="W46" s="2">
        <v>21</v>
      </c>
      <c r="X46" s="2">
        <v>15</v>
      </c>
      <c r="Y46" s="2">
        <v>5</v>
      </c>
      <c r="Z46" s="2">
        <v>35</v>
      </c>
      <c r="AA46" s="2">
        <v>13</v>
      </c>
      <c r="AB46" s="2">
        <v>18</v>
      </c>
      <c r="AC46" s="2">
        <v>4</v>
      </c>
      <c r="AD46" s="2">
        <v>55.384615384615387</v>
      </c>
      <c r="AE46" s="2">
        <v>62.5</v>
      </c>
      <c r="AF46" s="2">
        <v>57.142857142857139</v>
      </c>
      <c r="AG46" s="2">
        <v>83.333333333333343</v>
      </c>
      <c r="AH46" s="2">
        <v>83.333333333333343</v>
      </c>
      <c r="AI46" s="3">
        <v>65.625</v>
      </c>
      <c r="AJ46" s="3">
        <v>5</v>
      </c>
      <c r="AK46" s="3">
        <v>2.2000000000000002</v>
      </c>
      <c r="AL46" s="3">
        <v>5</v>
      </c>
      <c r="AM46" s="3">
        <v>2</v>
      </c>
      <c r="AN46" s="3">
        <v>5</v>
      </c>
      <c r="AO46">
        <v>2</v>
      </c>
      <c r="AP46">
        <v>5</v>
      </c>
      <c r="AQ46">
        <v>2.5</v>
      </c>
      <c r="AR46">
        <v>5</v>
      </c>
      <c r="AS46">
        <v>2.4</v>
      </c>
      <c r="AT46">
        <v>5</v>
      </c>
      <c r="AU46" s="2">
        <v>2.25</v>
      </c>
      <c r="AV46" s="2">
        <v>81.111111111111114</v>
      </c>
      <c r="AW46" s="2">
        <v>83.333333333333329</v>
      </c>
      <c r="AX46" s="2">
        <v>66.666666666666671</v>
      </c>
      <c r="AY46" s="2">
        <v>3.0555555555555554</v>
      </c>
      <c r="AZ46" s="2">
        <v>2.8571428571428572</v>
      </c>
      <c r="BA46" s="2">
        <v>3.4</v>
      </c>
      <c r="BB46" s="2">
        <v>2.5</v>
      </c>
      <c r="BC46" s="2">
        <v>4</v>
      </c>
      <c r="BD46" s="2">
        <v>6</v>
      </c>
      <c r="BE46" s="2">
        <v>35</v>
      </c>
      <c r="BF46" s="2">
        <v>21</v>
      </c>
      <c r="BG46" s="2">
        <v>28</v>
      </c>
      <c r="BH46">
        <v>3.2941176470588234</v>
      </c>
      <c r="BI46" t="s">
        <v>160</v>
      </c>
      <c r="BJ46" t="s">
        <v>160</v>
      </c>
      <c r="BK46" t="s">
        <v>160</v>
      </c>
      <c r="BL46" t="s">
        <v>160</v>
      </c>
      <c r="BM46" t="s">
        <v>160</v>
      </c>
      <c r="BN46" t="s">
        <v>160</v>
      </c>
      <c r="BO46" t="s">
        <v>160</v>
      </c>
      <c r="BP46" t="s">
        <v>160</v>
      </c>
      <c r="BQ46" t="s">
        <v>160</v>
      </c>
      <c r="BR46" t="s">
        <v>160</v>
      </c>
      <c r="BS46" t="s">
        <v>160</v>
      </c>
    </row>
    <row r="47" spans="1:71" x14ac:dyDescent="0.25">
      <c r="A47">
        <v>19</v>
      </c>
      <c r="B47" t="s">
        <v>70</v>
      </c>
      <c r="C47" t="s">
        <v>70</v>
      </c>
      <c r="D47" t="str">
        <f>IF(LEFT(Tableau1[[#This Row],[ID-Phase2]],1)="7","Équipé","Contrôle")</f>
        <v>Équipé</v>
      </c>
      <c r="E47">
        <f>COUNTIF(Tableau1[[#This Row],[PedsQL_T]:[TENS-I-Aff]],"&gt;0")</f>
        <v>57</v>
      </c>
      <c r="F47" t="s">
        <v>96</v>
      </c>
      <c r="G47" t="s">
        <v>14</v>
      </c>
      <c r="H47" s="2">
        <v>44.565217391304351</v>
      </c>
      <c r="I47" s="2">
        <v>50</v>
      </c>
      <c r="J47" s="2">
        <v>34.375</v>
      </c>
      <c r="K47" s="2">
        <v>45</v>
      </c>
      <c r="L47" s="2">
        <v>45</v>
      </c>
      <c r="M47" s="2">
        <v>60</v>
      </c>
      <c r="N47" s="2">
        <v>3.7083333333333335</v>
      </c>
      <c r="O47" s="2">
        <v>3.6842105263157894</v>
      </c>
      <c r="P47" s="2">
        <v>3.8</v>
      </c>
      <c r="Q47" s="2">
        <v>17</v>
      </c>
      <c r="R47" s="2">
        <v>3.2173913043478262</v>
      </c>
      <c r="S47" s="2">
        <v>3.625</v>
      </c>
      <c r="T47" s="2">
        <v>3.2857142857142856</v>
      </c>
      <c r="U47" s="2">
        <v>2.75</v>
      </c>
      <c r="V47" s="2">
        <v>51</v>
      </c>
      <c r="W47" s="2">
        <v>27</v>
      </c>
      <c r="X47" s="2">
        <v>16</v>
      </c>
      <c r="Y47" s="2">
        <v>8</v>
      </c>
      <c r="Z47" s="2">
        <v>34</v>
      </c>
      <c r="AA47" s="2">
        <v>11</v>
      </c>
      <c r="AB47" s="2">
        <v>15</v>
      </c>
      <c r="AC47" s="2">
        <v>8</v>
      </c>
      <c r="AD47" s="2">
        <v>52.307692307692314</v>
      </c>
      <c r="AE47" s="2">
        <v>62.5</v>
      </c>
      <c r="AF47" s="2">
        <v>60.714285714285708</v>
      </c>
      <c r="AG47" s="2">
        <v>75</v>
      </c>
      <c r="AH47" s="2">
        <v>75</v>
      </c>
      <c r="AI47" s="3">
        <v>59.375</v>
      </c>
      <c r="AJ47" s="3">
        <v>4.32</v>
      </c>
      <c r="AK47" s="3">
        <v>4.04</v>
      </c>
      <c r="AL47" s="3">
        <v>4.166666666666667</v>
      </c>
      <c r="AM47" s="3">
        <v>4.166666666666667</v>
      </c>
      <c r="AN47" s="3">
        <v>4.166666666666667</v>
      </c>
      <c r="AO47">
        <v>4</v>
      </c>
      <c r="AP47">
        <v>4</v>
      </c>
      <c r="AQ47">
        <v>3.75</v>
      </c>
      <c r="AR47">
        <v>4.5999999999999996</v>
      </c>
      <c r="AS47">
        <v>4</v>
      </c>
      <c r="AT47">
        <v>4.75</v>
      </c>
      <c r="AU47" s="2">
        <v>4.25</v>
      </c>
      <c r="AV47" s="2">
        <v>76.666666666666671</v>
      </c>
      <c r="AW47" s="2">
        <v>78.205128205128204</v>
      </c>
      <c r="AX47" s="2">
        <v>66.666666666666671</v>
      </c>
      <c r="AY47" s="2">
        <v>3.1666666666666665</v>
      </c>
      <c r="AZ47" s="2">
        <v>3.1428571428571428</v>
      </c>
      <c r="BA47" s="2">
        <v>3.2</v>
      </c>
      <c r="BB47" s="2">
        <v>2.75</v>
      </c>
      <c r="BC47" s="2">
        <v>4</v>
      </c>
      <c r="BD47" s="2">
        <v>6.2</v>
      </c>
      <c r="BE47" s="2">
        <v>33</v>
      </c>
      <c r="BF47" s="2">
        <v>33</v>
      </c>
      <c r="BG47" s="2">
        <v>33</v>
      </c>
      <c r="BH47" t="s">
        <v>160</v>
      </c>
      <c r="BI47">
        <v>0</v>
      </c>
      <c r="BJ47">
        <v>0.25</v>
      </c>
      <c r="BK47">
        <v>-0.25</v>
      </c>
      <c r="BL47" t="s">
        <v>160</v>
      </c>
      <c r="BM47" t="s">
        <v>160</v>
      </c>
      <c r="BN47" t="s">
        <v>160</v>
      </c>
      <c r="BO47" t="s">
        <v>160</v>
      </c>
      <c r="BP47">
        <v>2.6666666666666665</v>
      </c>
      <c r="BQ47">
        <v>3</v>
      </c>
      <c r="BR47">
        <v>2</v>
      </c>
      <c r="BS47">
        <v>3</v>
      </c>
    </row>
    <row r="48" spans="1:71" x14ac:dyDescent="0.25">
      <c r="A48">
        <v>17</v>
      </c>
      <c r="B48" t="s">
        <v>11</v>
      </c>
      <c r="C48" t="s">
        <v>11</v>
      </c>
      <c r="D48" t="str">
        <f>IF(LEFT(Tableau1[[#This Row],[ID-Phase2]],1)="7","Équipé","Contrôle")</f>
        <v>Équipé</v>
      </c>
      <c r="E48">
        <f>COUNTIF(Tableau1[[#This Row],[PedsQL_T]:[TENS-I-Aff]],"&gt;0")</f>
        <v>48</v>
      </c>
      <c r="F48" t="s">
        <v>128</v>
      </c>
      <c r="G48" t="s">
        <v>33</v>
      </c>
      <c r="H48" s="2">
        <v>96.739130434782609</v>
      </c>
      <c r="I48" s="2">
        <v>95</v>
      </c>
      <c r="J48" s="2">
        <v>100</v>
      </c>
      <c r="K48" s="2">
        <v>100</v>
      </c>
      <c r="L48" s="2">
        <v>100</v>
      </c>
      <c r="M48" s="2">
        <v>85</v>
      </c>
      <c r="N48" s="2">
        <v>4.333333333333333</v>
      </c>
      <c r="O48" s="2">
        <v>4.4736842105263159</v>
      </c>
      <c r="P48" s="2">
        <v>3.8</v>
      </c>
      <c r="Q48" s="2">
        <v>5</v>
      </c>
      <c r="R48" s="2">
        <v>4.3913043478260869</v>
      </c>
      <c r="S48" s="2">
        <v>4.125</v>
      </c>
      <c r="T48" s="2">
        <v>4.2857142857142856</v>
      </c>
      <c r="U48" s="2">
        <v>4.75</v>
      </c>
      <c r="V48" s="2">
        <v>25</v>
      </c>
      <c r="W48" s="2">
        <v>11</v>
      </c>
      <c r="X48" s="2">
        <v>6</v>
      </c>
      <c r="Y48" s="2">
        <v>8</v>
      </c>
      <c r="Z48" s="2">
        <v>12</v>
      </c>
      <c r="AA48" s="2">
        <v>3</v>
      </c>
      <c r="AB48" s="2">
        <v>0</v>
      </c>
      <c r="AC48" s="2">
        <v>9</v>
      </c>
      <c r="AD48" s="2">
        <v>58.461538461538467</v>
      </c>
      <c r="AE48" s="2">
        <v>87.5</v>
      </c>
      <c r="AF48" s="2">
        <v>78.571428571428569</v>
      </c>
      <c r="AG48" s="2">
        <v>75</v>
      </c>
      <c r="AH48" s="2">
        <v>66.666666666666657</v>
      </c>
      <c r="AI48" s="3">
        <v>65.625</v>
      </c>
      <c r="AJ48" s="3">
        <v>2.96</v>
      </c>
      <c r="AK48" s="3">
        <v>3.12</v>
      </c>
      <c r="AL48" s="3">
        <v>3.1666666666666665</v>
      </c>
      <c r="AM48" s="3">
        <v>3</v>
      </c>
      <c r="AN48" s="3">
        <v>2.8333333333333335</v>
      </c>
      <c r="AO48">
        <v>2.6666666666666665</v>
      </c>
      <c r="AP48">
        <v>2.75</v>
      </c>
      <c r="AQ48">
        <v>3.5</v>
      </c>
      <c r="AR48">
        <v>3</v>
      </c>
      <c r="AS48">
        <v>3.8</v>
      </c>
      <c r="AT48">
        <v>3</v>
      </c>
      <c r="AU48" s="2">
        <v>2.75</v>
      </c>
      <c r="AV48" s="2">
        <v>68.888888888888886</v>
      </c>
      <c r="AW48" s="2">
        <v>71.794871794871796</v>
      </c>
      <c r="AX48" s="2">
        <v>50</v>
      </c>
      <c r="AY48" s="2">
        <v>4.1111111111111107</v>
      </c>
      <c r="AZ48" s="2">
        <v>4</v>
      </c>
      <c r="BA48" s="2">
        <v>4</v>
      </c>
      <c r="BB48" s="2">
        <v>4.25</v>
      </c>
      <c r="BC48" s="2">
        <v>4.5</v>
      </c>
      <c r="BD48" s="2" t="s">
        <v>160</v>
      </c>
      <c r="BE48" s="2" t="s">
        <v>160</v>
      </c>
      <c r="BF48" s="2" t="s">
        <v>160</v>
      </c>
      <c r="BG48" s="2" t="s">
        <v>160</v>
      </c>
      <c r="BH48">
        <v>4.3529411764705879</v>
      </c>
      <c r="BI48" t="s">
        <v>160</v>
      </c>
      <c r="BJ48" t="s">
        <v>160</v>
      </c>
      <c r="BK48" t="s">
        <v>160</v>
      </c>
      <c r="BL48" t="s">
        <v>160</v>
      </c>
      <c r="BM48" t="s">
        <v>160</v>
      </c>
      <c r="BN48" t="s">
        <v>160</v>
      </c>
      <c r="BO48" t="s">
        <v>160</v>
      </c>
      <c r="BP48" t="s">
        <v>160</v>
      </c>
      <c r="BQ48" t="s">
        <v>160</v>
      </c>
      <c r="BR48" t="s">
        <v>160</v>
      </c>
      <c r="BS48" t="s">
        <v>160</v>
      </c>
    </row>
    <row r="49" spans="1:71" x14ac:dyDescent="0.25">
      <c r="A49">
        <v>13</v>
      </c>
      <c r="B49" t="s">
        <v>11</v>
      </c>
      <c r="C49" t="s">
        <v>11</v>
      </c>
      <c r="D49" t="str">
        <f>IF(LEFT(Tableau1[[#This Row],[ID-Phase2]],1)="7","Équipé","Contrôle")</f>
        <v>Équipé</v>
      </c>
      <c r="E49">
        <f>COUNTIF(Tableau1[[#This Row],[PedsQL_T]:[TENS-I-Aff]],"&gt;0")</f>
        <v>40</v>
      </c>
      <c r="F49" t="s">
        <v>99</v>
      </c>
      <c r="G49" t="s">
        <v>30</v>
      </c>
      <c r="H49" s="2">
        <v>48.913043478260867</v>
      </c>
      <c r="I49" s="2">
        <v>53.333333333333336</v>
      </c>
      <c r="J49" s="2">
        <v>40.625</v>
      </c>
      <c r="K49" s="2">
        <v>80</v>
      </c>
      <c r="L49" s="2">
        <v>15</v>
      </c>
      <c r="M49" s="2">
        <v>65</v>
      </c>
      <c r="N49" s="2">
        <v>5</v>
      </c>
      <c r="O49" s="2">
        <v>5</v>
      </c>
      <c r="P49" s="2">
        <v>5</v>
      </c>
      <c r="Q49" s="2">
        <v>16</v>
      </c>
      <c r="R49" s="2">
        <v>4.1739130434782608</v>
      </c>
      <c r="S49" s="2">
        <v>3.375</v>
      </c>
      <c r="T49" s="2">
        <v>5</v>
      </c>
      <c r="U49" s="2">
        <v>4.25</v>
      </c>
      <c r="V49" s="2">
        <v>33</v>
      </c>
      <c r="W49" s="2">
        <v>13</v>
      </c>
      <c r="X49" s="2">
        <v>16</v>
      </c>
      <c r="Y49" s="2">
        <v>4</v>
      </c>
      <c r="Z49" s="2">
        <v>7</v>
      </c>
      <c r="AA49" s="2">
        <v>1</v>
      </c>
      <c r="AB49" s="2">
        <v>6</v>
      </c>
      <c r="AC49" s="2">
        <v>0</v>
      </c>
      <c r="AD49" s="2">
        <v>63.84615384615384</v>
      </c>
      <c r="AE49" s="2">
        <v>50</v>
      </c>
      <c r="AF49" s="2">
        <v>75</v>
      </c>
      <c r="AG49" s="2">
        <v>79.166666666666657</v>
      </c>
      <c r="AH49" s="2">
        <v>91.666666666666657</v>
      </c>
      <c r="AI49" s="3">
        <v>87.5</v>
      </c>
      <c r="AJ49" s="3">
        <v>5</v>
      </c>
      <c r="AK49" s="3">
        <v>5</v>
      </c>
      <c r="AL49" s="3">
        <v>5</v>
      </c>
      <c r="AM49" s="3">
        <v>5</v>
      </c>
      <c r="AN49" s="3">
        <v>5</v>
      </c>
      <c r="AO49">
        <v>5</v>
      </c>
      <c r="AP49">
        <v>5</v>
      </c>
      <c r="AQ49">
        <v>5</v>
      </c>
      <c r="AR49">
        <v>5</v>
      </c>
      <c r="AS49">
        <v>5</v>
      </c>
      <c r="AT49">
        <v>5</v>
      </c>
      <c r="AU49" s="2">
        <v>5</v>
      </c>
      <c r="AV49" s="2" t="s">
        <v>160</v>
      </c>
      <c r="AW49" s="2" t="s">
        <v>160</v>
      </c>
      <c r="AX49" s="2" t="s">
        <v>160</v>
      </c>
      <c r="AY49" s="2" t="s">
        <v>160</v>
      </c>
      <c r="AZ49" s="2" t="s">
        <v>160</v>
      </c>
      <c r="BA49" s="2" t="s">
        <v>160</v>
      </c>
      <c r="BB49" s="2" t="s">
        <v>160</v>
      </c>
      <c r="BC49" s="2" t="s">
        <v>160</v>
      </c>
      <c r="BD49" s="2" t="s">
        <v>160</v>
      </c>
      <c r="BE49" s="2" t="s">
        <v>160</v>
      </c>
      <c r="BF49" s="2" t="s">
        <v>160</v>
      </c>
      <c r="BG49" s="2" t="s">
        <v>160</v>
      </c>
      <c r="BH49">
        <v>2.2352941176470589</v>
      </c>
      <c r="BI49" t="s">
        <v>160</v>
      </c>
      <c r="BJ49" t="s">
        <v>160</v>
      </c>
      <c r="BK49" t="s">
        <v>160</v>
      </c>
      <c r="BL49" t="s">
        <v>160</v>
      </c>
      <c r="BM49" t="s">
        <v>160</v>
      </c>
      <c r="BN49" t="s">
        <v>160</v>
      </c>
      <c r="BO49" t="s">
        <v>160</v>
      </c>
      <c r="BP49" t="s">
        <v>160</v>
      </c>
      <c r="BQ49" t="s">
        <v>160</v>
      </c>
      <c r="BR49" t="s">
        <v>160</v>
      </c>
      <c r="BS49" t="s">
        <v>160</v>
      </c>
    </row>
    <row r="50" spans="1:71" x14ac:dyDescent="0.25">
      <c r="A50">
        <v>15</v>
      </c>
      <c r="B50" t="s">
        <v>11</v>
      </c>
      <c r="C50" t="s">
        <v>11</v>
      </c>
      <c r="D50" t="str">
        <f>IF(LEFT(Tableau1[[#This Row],[ID-Phase2]],1)="7","Équipé","Contrôle")</f>
        <v>Équipé</v>
      </c>
      <c r="E50">
        <f>COUNTIF(Tableau1[[#This Row],[PedsQL_T]:[TENS-I-Aff]],"&gt;0")</f>
        <v>48</v>
      </c>
      <c r="F50" t="s">
        <v>99</v>
      </c>
      <c r="G50" t="s">
        <v>30</v>
      </c>
      <c r="H50" s="2">
        <v>54.347826086956523</v>
      </c>
      <c r="I50" s="2">
        <v>61.666666666666664</v>
      </c>
      <c r="J50" s="2">
        <v>40.625</v>
      </c>
      <c r="K50" s="2">
        <v>100</v>
      </c>
      <c r="L50" s="2">
        <v>25</v>
      </c>
      <c r="M50" s="2">
        <v>60</v>
      </c>
      <c r="N50" s="2">
        <v>5</v>
      </c>
      <c r="O50" s="2">
        <v>5</v>
      </c>
      <c r="P50" s="2">
        <v>5</v>
      </c>
      <c r="Q50" s="2">
        <v>14</v>
      </c>
      <c r="R50" s="2">
        <v>4.2608695652173916</v>
      </c>
      <c r="S50" s="2">
        <v>3.625</v>
      </c>
      <c r="T50" s="2">
        <v>4.8571428571428568</v>
      </c>
      <c r="U50" s="2">
        <v>4.375</v>
      </c>
      <c r="V50" s="2">
        <v>35</v>
      </c>
      <c r="W50" s="2">
        <v>11</v>
      </c>
      <c r="X50" s="2">
        <v>19</v>
      </c>
      <c r="Y50" s="2">
        <v>5</v>
      </c>
      <c r="Z50" s="2">
        <v>6</v>
      </c>
      <c r="AA50" s="2">
        <v>1</v>
      </c>
      <c r="AB50" s="2">
        <v>5</v>
      </c>
      <c r="AC50" s="2">
        <v>0</v>
      </c>
      <c r="AD50" s="2">
        <v>67.692307692307693</v>
      </c>
      <c r="AE50" s="2">
        <v>62.5</v>
      </c>
      <c r="AF50" s="2">
        <v>85.714285714285708</v>
      </c>
      <c r="AG50" s="2">
        <v>79.166666666666657</v>
      </c>
      <c r="AH50" s="2">
        <v>100</v>
      </c>
      <c r="AI50" s="3">
        <v>87.5</v>
      </c>
      <c r="AJ50" s="3">
        <v>5</v>
      </c>
      <c r="AK50" s="3">
        <v>5</v>
      </c>
      <c r="AL50" s="3">
        <v>5</v>
      </c>
      <c r="AM50" s="3">
        <v>5</v>
      </c>
      <c r="AN50" s="3">
        <v>5</v>
      </c>
      <c r="AO50">
        <v>5</v>
      </c>
      <c r="AP50">
        <v>5</v>
      </c>
      <c r="AQ50">
        <v>5</v>
      </c>
      <c r="AR50">
        <v>5</v>
      </c>
      <c r="AS50">
        <v>5</v>
      </c>
      <c r="AT50">
        <v>5</v>
      </c>
      <c r="AU50" s="2">
        <v>5</v>
      </c>
      <c r="AV50" s="2">
        <v>93.333333333333329</v>
      </c>
      <c r="AW50" s="2">
        <v>92.307692307692307</v>
      </c>
      <c r="AX50" s="2">
        <v>100</v>
      </c>
      <c r="AY50" s="2">
        <v>4.166666666666667</v>
      </c>
      <c r="AZ50" s="2">
        <v>5</v>
      </c>
      <c r="BA50" s="2">
        <v>4.5999999999999996</v>
      </c>
      <c r="BB50" s="2">
        <v>2.75</v>
      </c>
      <c r="BC50" s="2">
        <v>3</v>
      </c>
      <c r="BD50" s="2" t="s">
        <v>160</v>
      </c>
      <c r="BE50" s="2" t="s">
        <v>160</v>
      </c>
      <c r="BF50" s="2" t="s">
        <v>160</v>
      </c>
      <c r="BG50" s="2" t="s">
        <v>160</v>
      </c>
      <c r="BH50">
        <v>2.2941176470588234</v>
      </c>
      <c r="BI50" t="s">
        <v>160</v>
      </c>
      <c r="BJ50" t="s">
        <v>160</v>
      </c>
      <c r="BK50" t="s">
        <v>160</v>
      </c>
      <c r="BL50" t="s">
        <v>160</v>
      </c>
      <c r="BM50" t="s">
        <v>160</v>
      </c>
      <c r="BN50" t="s">
        <v>160</v>
      </c>
      <c r="BO50" t="s">
        <v>160</v>
      </c>
      <c r="BP50" t="s">
        <v>160</v>
      </c>
      <c r="BQ50" t="s">
        <v>160</v>
      </c>
      <c r="BR50" t="s">
        <v>160</v>
      </c>
      <c r="BS50" t="s">
        <v>160</v>
      </c>
    </row>
    <row r="51" spans="1:71" x14ac:dyDescent="0.25">
      <c r="A51">
        <v>2</v>
      </c>
      <c r="B51" t="s">
        <v>12</v>
      </c>
      <c r="C51" t="s">
        <v>12</v>
      </c>
      <c r="D51" t="str">
        <f>IF(LEFT(Tableau1[[#This Row],[ID-Phase2]],1)="7","Équipé","Contrôle")</f>
        <v>Équipé</v>
      </c>
      <c r="E51">
        <f>COUNTIF(Tableau1[[#This Row],[PedsQL_T]:[TENS-I-Aff]],"&gt;0")</f>
        <v>55</v>
      </c>
      <c r="F51" t="s">
        <v>99</v>
      </c>
      <c r="G51" t="s">
        <v>30</v>
      </c>
      <c r="H51" s="2">
        <v>66.304347826086953</v>
      </c>
      <c r="I51" s="2">
        <v>51.666666666666664</v>
      </c>
      <c r="J51" s="2">
        <v>93.75</v>
      </c>
      <c r="K51" s="2">
        <v>85</v>
      </c>
      <c r="L51" s="2">
        <v>30</v>
      </c>
      <c r="M51" s="2">
        <v>40</v>
      </c>
      <c r="N51" s="2">
        <v>5</v>
      </c>
      <c r="O51" s="2">
        <v>5</v>
      </c>
      <c r="P51" s="2">
        <v>5</v>
      </c>
      <c r="Q51" s="2">
        <v>11</v>
      </c>
      <c r="R51" s="2">
        <v>4.6086956521739131</v>
      </c>
      <c r="S51" s="2">
        <v>4</v>
      </c>
      <c r="T51" s="2">
        <v>5</v>
      </c>
      <c r="U51" s="2">
        <v>4.875</v>
      </c>
      <c r="V51" s="2">
        <v>39</v>
      </c>
      <c r="W51" s="2">
        <v>17</v>
      </c>
      <c r="X51" s="2">
        <v>18</v>
      </c>
      <c r="Y51" s="2">
        <v>4</v>
      </c>
      <c r="Z51" s="2">
        <v>58</v>
      </c>
      <c r="AA51" s="2">
        <v>4</v>
      </c>
      <c r="AB51" s="2">
        <v>25</v>
      </c>
      <c r="AC51" s="2">
        <v>29</v>
      </c>
      <c r="AD51" s="2">
        <v>64.615384615384613</v>
      </c>
      <c r="AE51" s="2">
        <v>50</v>
      </c>
      <c r="AF51" s="2">
        <v>82.142857142857139</v>
      </c>
      <c r="AG51" s="2">
        <v>66.666666666666657</v>
      </c>
      <c r="AH51" s="2">
        <v>100</v>
      </c>
      <c r="AI51" s="3">
        <v>90.625</v>
      </c>
      <c r="AJ51" s="3">
        <v>5</v>
      </c>
      <c r="AK51" s="3">
        <v>5</v>
      </c>
      <c r="AL51" s="3">
        <v>5</v>
      </c>
      <c r="AM51" s="3">
        <v>5</v>
      </c>
      <c r="AN51" s="3">
        <v>5</v>
      </c>
      <c r="AO51">
        <v>5</v>
      </c>
      <c r="AP51">
        <v>5</v>
      </c>
      <c r="AQ51">
        <v>5</v>
      </c>
      <c r="AR51">
        <v>5</v>
      </c>
      <c r="AS51">
        <v>5</v>
      </c>
      <c r="AT51">
        <v>5</v>
      </c>
      <c r="AU51" s="2">
        <v>5</v>
      </c>
      <c r="AV51" s="2">
        <v>91.111111111111114</v>
      </c>
      <c r="AW51" s="2">
        <v>89.743589743589737</v>
      </c>
      <c r="AX51" s="2">
        <v>100</v>
      </c>
      <c r="AY51" s="2">
        <v>3.8888888888888888</v>
      </c>
      <c r="AZ51" s="2">
        <v>4.7142857142857144</v>
      </c>
      <c r="BA51" s="2">
        <v>2.6</v>
      </c>
      <c r="BB51" s="2">
        <v>3.5</v>
      </c>
      <c r="BC51" s="2">
        <v>5</v>
      </c>
      <c r="BD51" s="2" t="s">
        <v>160</v>
      </c>
      <c r="BE51" s="2" t="s">
        <v>160</v>
      </c>
      <c r="BF51" s="2" t="s">
        <v>160</v>
      </c>
      <c r="BG51" s="2" t="s">
        <v>160</v>
      </c>
      <c r="BH51" t="s">
        <v>160</v>
      </c>
      <c r="BI51">
        <v>1.875</v>
      </c>
      <c r="BJ51">
        <v>3</v>
      </c>
      <c r="BK51">
        <v>0.75</v>
      </c>
      <c r="BL51">
        <v>5</v>
      </c>
      <c r="BM51">
        <v>5</v>
      </c>
      <c r="BN51">
        <v>5</v>
      </c>
      <c r="BO51">
        <v>5</v>
      </c>
      <c r="BP51" t="s">
        <v>160</v>
      </c>
      <c r="BQ51" t="s">
        <v>160</v>
      </c>
      <c r="BR51" t="s">
        <v>160</v>
      </c>
      <c r="BS51" t="s">
        <v>160</v>
      </c>
    </row>
    <row r="52" spans="1:71" x14ac:dyDescent="0.25">
      <c r="A52">
        <v>7</v>
      </c>
      <c r="B52" t="s">
        <v>69</v>
      </c>
      <c r="C52" t="s">
        <v>69</v>
      </c>
      <c r="D52" t="str">
        <f>IF(LEFT(Tableau1[[#This Row],[ID-Phase2]],1)="7","Équipé","Contrôle")</f>
        <v>Équipé</v>
      </c>
      <c r="E52">
        <f>COUNTIF(Tableau1[[#This Row],[PedsQL_T]:[TENS-I-Aff]],"&gt;0")</f>
        <v>51</v>
      </c>
      <c r="F52" t="s">
        <v>99</v>
      </c>
      <c r="G52" t="s">
        <v>30</v>
      </c>
      <c r="H52" s="2">
        <v>57.608695652173914</v>
      </c>
      <c r="I52" s="2">
        <v>38.333333333333336</v>
      </c>
      <c r="J52" s="2">
        <v>93.75</v>
      </c>
      <c r="K52" s="2">
        <v>70</v>
      </c>
      <c r="L52" s="2">
        <v>0</v>
      </c>
      <c r="M52" s="2">
        <v>45</v>
      </c>
      <c r="N52" s="2">
        <v>5</v>
      </c>
      <c r="O52" s="2">
        <v>5</v>
      </c>
      <c r="P52" s="2">
        <v>5</v>
      </c>
      <c r="Q52" s="2">
        <v>10</v>
      </c>
      <c r="R52" s="2">
        <v>3.7391304347826089</v>
      </c>
      <c r="S52" s="2">
        <v>2.25</v>
      </c>
      <c r="T52" s="2">
        <v>5</v>
      </c>
      <c r="U52" s="2">
        <v>4.125</v>
      </c>
      <c r="V52" s="2">
        <v>27</v>
      </c>
      <c r="W52" s="2">
        <v>11</v>
      </c>
      <c r="X52" s="2">
        <v>12</v>
      </c>
      <c r="Y52" s="2">
        <v>4</v>
      </c>
      <c r="Z52" s="2">
        <v>22</v>
      </c>
      <c r="AA52" s="2">
        <v>8</v>
      </c>
      <c r="AB52" s="2">
        <v>14</v>
      </c>
      <c r="AC52" s="2">
        <v>0</v>
      </c>
      <c r="AD52" s="2">
        <v>65.384615384615387</v>
      </c>
      <c r="AE52" s="2">
        <v>62.5</v>
      </c>
      <c r="AF52" s="2">
        <v>82.142857142857139</v>
      </c>
      <c r="AG52" s="2">
        <v>75</v>
      </c>
      <c r="AH52" s="2">
        <v>83.333333333333343</v>
      </c>
      <c r="AI52" s="3">
        <v>90.625</v>
      </c>
      <c r="AJ52" s="3">
        <v>4.96</v>
      </c>
      <c r="AK52" s="3">
        <v>4.32</v>
      </c>
      <c r="AL52" s="3">
        <v>5</v>
      </c>
      <c r="AM52" s="3">
        <v>4.833333333333333</v>
      </c>
      <c r="AN52" s="3">
        <v>5</v>
      </c>
      <c r="AO52">
        <v>4.166666666666667</v>
      </c>
      <c r="AP52">
        <v>4.75</v>
      </c>
      <c r="AQ52">
        <v>3.25</v>
      </c>
      <c r="AR52">
        <v>5</v>
      </c>
      <c r="AS52">
        <v>5</v>
      </c>
      <c r="AT52">
        <v>5</v>
      </c>
      <c r="AU52" s="2">
        <v>4</v>
      </c>
      <c r="AV52" s="2">
        <v>93.333333333333329</v>
      </c>
      <c r="AW52" s="2">
        <v>92.307692307692307</v>
      </c>
      <c r="AX52" s="2">
        <v>100</v>
      </c>
      <c r="AY52" s="2">
        <v>3.3888888888888888</v>
      </c>
      <c r="AZ52" s="2">
        <v>4</v>
      </c>
      <c r="BA52" s="2">
        <v>1.8</v>
      </c>
      <c r="BB52" s="2">
        <v>3.5</v>
      </c>
      <c r="BC52" s="2">
        <v>5</v>
      </c>
      <c r="BD52" s="2">
        <v>7</v>
      </c>
      <c r="BE52" s="2">
        <v>35</v>
      </c>
      <c r="BF52" s="2">
        <v>35</v>
      </c>
      <c r="BG52" s="2">
        <v>35</v>
      </c>
      <c r="BH52">
        <v>2.5294117647058822</v>
      </c>
      <c r="BI52" t="s">
        <v>160</v>
      </c>
      <c r="BJ52" t="s">
        <v>160</v>
      </c>
      <c r="BK52" t="s">
        <v>160</v>
      </c>
      <c r="BL52" t="s">
        <v>160</v>
      </c>
      <c r="BM52" t="s">
        <v>160</v>
      </c>
      <c r="BN52" t="s">
        <v>160</v>
      </c>
      <c r="BO52" t="s">
        <v>160</v>
      </c>
      <c r="BP52" t="s">
        <v>160</v>
      </c>
      <c r="BQ52" t="s">
        <v>160</v>
      </c>
      <c r="BR52" t="s">
        <v>160</v>
      </c>
      <c r="BS52" t="s">
        <v>160</v>
      </c>
    </row>
    <row r="53" spans="1:71" x14ac:dyDescent="0.25">
      <c r="A53">
        <v>15</v>
      </c>
      <c r="B53" t="s">
        <v>70</v>
      </c>
      <c r="C53" t="s">
        <v>70</v>
      </c>
      <c r="D53" t="str">
        <f>IF(LEFT(Tableau1[[#This Row],[ID-Phase2]],1)="7","Équipé","Contrôle")</f>
        <v>Équipé</v>
      </c>
      <c r="E53">
        <f>COUNTIF(Tableau1[[#This Row],[PedsQL_T]:[TENS-I-Aff]],"&gt;0")</f>
        <v>58</v>
      </c>
      <c r="F53" t="s">
        <v>99</v>
      </c>
      <c r="G53" t="s">
        <v>30</v>
      </c>
      <c r="H53" s="2">
        <v>55.434782608695649</v>
      </c>
      <c r="I53" s="2">
        <v>41.666666666666664</v>
      </c>
      <c r="J53" s="2">
        <v>81.25</v>
      </c>
      <c r="K53" s="2">
        <v>70</v>
      </c>
      <c r="L53" s="2">
        <v>5</v>
      </c>
      <c r="M53" s="2">
        <v>50</v>
      </c>
      <c r="N53" s="2">
        <v>5</v>
      </c>
      <c r="O53" s="2">
        <v>5</v>
      </c>
      <c r="P53" s="2">
        <v>5</v>
      </c>
      <c r="Q53" s="2">
        <v>18</v>
      </c>
      <c r="R53" s="2">
        <v>4.3478260869565215</v>
      </c>
      <c r="S53" s="2">
        <v>3.375</v>
      </c>
      <c r="T53" s="2">
        <v>5</v>
      </c>
      <c r="U53" s="2">
        <v>4.75</v>
      </c>
      <c r="V53" s="2">
        <v>37</v>
      </c>
      <c r="W53" s="2">
        <v>16</v>
      </c>
      <c r="X53" s="2">
        <v>17</v>
      </c>
      <c r="Y53" s="2">
        <v>4</v>
      </c>
      <c r="Z53" s="2">
        <v>24</v>
      </c>
      <c r="AA53" s="2">
        <v>10</v>
      </c>
      <c r="AB53" s="2">
        <v>14</v>
      </c>
      <c r="AC53" s="2">
        <v>0</v>
      </c>
      <c r="AD53" s="2">
        <v>63.076923076923073</v>
      </c>
      <c r="AE53" s="2">
        <v>37.5</v>
      </c>
      <c r="AF53" s="2">
        <v>82.142857142857139</v>
      </c>
      <c r="AG53" s="2">
        <v>70.833333333333343</v>
      </c>
      <c r="AH53" s="2">
        <v>91.666666666666657</v>
      </c>
      <c r="AI53" s="3">
        <v>87.5</v>
      </c>
      <c r="AJ53" s="3">
        <v>5</v>
      </c>
      <c r="AK53" s="3">
        <v>4.88</v>
      </c>
      <c r="AL53" s="3">
        <v>5</v>
      </c>
      <c r="AM53" s="3">
        <v>5</v>
      </c>
      <c r="AN53" s="3">
        <v>5</v>
      </c>
      <c r="AO53">
        <v>5</v>
      </c>
      <c r="AP53">
        <v>5</v>
      </c>
      <c r="AQ53">
        <v>4.25</v>
      </c>
      <c r="AR53">
        <v>5</v>
      </c>
      <c r="AS53">
        <v>5</v>
      </c>
      <c r="AT53">
        <v>5</v>
      </c>
      <c r="AU53" s="2">
        <v>5</v>
      </c>
      <c r="AV53" s="2">
        <v>87.777777777777771</v>
      </c>
      <c r="AW53" s="2">
        <v>87.179487179487182</v>
      </c>
      <c r="AX53" s="2">
        <v>91.666666666666671</v>
      </c>
      <c r="AY53" s="2">
        <v>3.7222222222222223</v>
      </c>
      <c r="AZ53" s="2">
        <v>4.5714285714285712</v>
      </c>
      <c r="BA53" s="2">
        <v>2.8</v>
      </c>
      <c r="BB53" s="2">
        <v>2.75</v>
      </c>
      <c r="BC53" s="2">
        <v>5</v>
      </c>
      <c r="BD53" s="2">
        <v>4.2</v>
      </c>
      <c r="BE53" s="2">
        <v>34</v>
      </c>
      <c r="BF53" s="2">
        <v>34</v>
      </c>
      <c r="BG53" s="2">
        <v>34</v>
      </c>
      <c r="BH53" t="s">
        <v>160</v>
      </c>
      <c r="BI53">
        <v>3</v>
      </c>
      <c r="BJ53">
        <v>3</v>
      </c>
      <c r="BK53">
        <v>3</v>
      </c>
      <c r="BL53" t="s">
        <v>160</v>
      </c>
      <c r="BM53" t="s">
        <v>160</v>
      </c>
      <c r="BN53" t="s">
        <v>160</v>
      </c>
      <c r="BO53" t="s">
        <v>160</v>
      </c>
      <c r="BP53">
        <v>2.2000000000000002</v>
      </c>
      <c r="BQ53">
        <v>1.4</v>
      </c>
      <c r="BR53">
        <v>2.8</v>
      </c>
      <c r="BS53">
        <v>2.4</v>
      </c>
    </row>
    <row r="54" spans="1:71" x14ac:dyDescent="0.25">
      <c r="A54">
        <v>24</v>
      </c>
      <c r="B54" t="s">
        <v>11</v>
      </c>
      <c r="C54" t="s">
        <v>11</v>
      </c>
      <c r="D54" t="str">
        <f>IF(LEFT(Tableau1[[#This Row],[ID-Phase2]],1)="7","Équipé","Contrôle")</f>
        <v>Équipé</v>
      </c>
      <c r="E54">
        <f>COUNTIF(Tableau1[[#This Row],[PedsQL_T]:[TENS-I-Aff]],"&gt;0")</f>
        <v>49</v>
      </c>
      <c r="F54" t="s">
        <v>111</v>
      </c>
      <c r="G54" t="s">
        <v>44</v>
      </c>
      <c r="H54" s="2">
        <v>63.043478260869563</v>
      </c>
      <c r="I54" s="2">
        <v>50</v>
      </c>
      <c r="J54" s="2">
        <v>87.5</v>
      </c>
      <c r="K54" s="2">
        <v>55</v>
      </c>
      <c r="L54" s="2">
        <v>45</v>
      </c>
      <c r="M54" s="2">
        <v>50</v>
      </c>
      <c r="N54" s="2">
        <v>4.125</v>
      </c>
      <c r="O54" s="2">
        <v>4.2105263157894735</v>
      </c>
      <c r="P54" s="2">
        <v>3.8</v>
      </c>
      <c r="Q54" s="2">
        <v>10</v>
      </c>
      <c r="R54" s="2">
        <v>4.1304347826086953</v>
      </c>
      <c r="S54" s="2">
        <v>3.625</v>
      </c>
      <c r="T54" s="2">
        <v>4.7142857142857144</v>
      </c>
      <c r="U54" s="2">
        <v>4.125</v>
      </c>
      <c r="V54" s="2">
        <v>31</v>
      </c>
      <c r="W54" s="2">
        <v>14</v>
      </c>
      <c r="X54" s="2">
        <v>12</v>
      </c>
      <c r="Y54" s="2">
        <v>5</v>
      </c>
      <c r="Z54" s="2">
        <v>21</v>
      </c>
      <c r="AA54" s="2">
        <v>1</v>
      </c>
      <c r="AB54" s="2">
        <v>10</v>
      </c>
      <c r="AC54" s="2">
        <v>10</v>
      </c>
      <c r="AD54" s="2">
        <v>57.692307692307686</v>
      </c>
      <c r="AE54" s="2">
        <v>75</v>
      </c>
      <c r="AF54" s="2">
        <v>75</v>
      </c>
      <c r="AG54" s="2">
        <v>70.833333333333343</v>
      </c>
      <c r="AH54" s="2">
        <v>75</v>
      </c>
      <c r="AI54" s="3">
        <v>68.75</v>
      </c>
      <c r="AJ54" s="3">
        <v>3.44</v>
      </c>
      <c r="AK54" s="3">
        <v>3.08</v>
      </c>
      <c r="AL54" s="3">
        <v>2.5</v>
      </c>
      <c r="AM54" s="3">
        <v>2.1666666666666665</v>
      </c>
      <c r="AN54" s="3">
        <v>2.8333333333333335</v>
      </c>
      <c r="AO54">
        <v>2.5</v>
      </c>
      <c r="AP54">
        <v>3</v>
      </c>
      <c r="AQ54">
        <v>3.25</v>
      </c>
      <c r="AR54">
        <v>4.5999999999999996</v>
      </c>
      <c r="AS54">
        <v>4</v>
      </c>
      <c r="AT54">
        <v>4.75</v>
      </c>
      <c r="AU54" s="2">
        <v>4</v>
      </c>
      <c r="AV54" s="2">
        <v>78.888888888888886</v>
      </c>
      <c r="AW54" s="2">
        <v>83.333333333333329</v>
      </c>
      <c r="AX54" s="2">
        <v>50</v>
      </c>
      <c r="AY54" s="2">
        <v>3.0555555555555554</v>
      </c>
      <c r="AZ54" s="2">
        <v>3.7142857142857144</v>
      </c>
      <c r="BA54" s="2">
        <v>1.8</v>
      </c>
      <c r="BB54" s="2">
        <v>2.5</v>
      </c>
      <c r="BC54" s="2">
        <v>5</v>
      </c>
      <c r="BD54" s="2" t="s">
        <v>160</v>
      </c>
      <c r="BE54" s="2" t="s">
        <v>160</v>
      </c>
      <c r="BF54" s="2" t="s">
        <v>160</v>
      </c>
      <c r="BG54" s="2" t="s">
        <v>160</v>
      </c>
      <c r="BH54">
        <v>3.3529411764705883</v>
      </c>
      <c r="BI54" t="s">
        <v>160</v>
      </c>
      <c r="BJ54" t="s">
        <v>160</v>
      </c>
      <c r="BK54" t="s">
        <v>160</v>
      </c>
      <c r="BL54" t="s">
        <v>160</v>
      </c>
      <c r="BM54" t="s">
        <v>160</v>
      </c>
      <c r="BN54" t="s">
        <v>160</v>
      </c>
      <c r="BO54" t="s">
        <v>160</v>
      </c>
      <c r="BP54" t="s">
        <v>160</v>
      </c>
      <c r="BQ54" t="s">
        <v>160</v>
      </c>
      <c r="BR54" t="s">
        <v>160</v>
      </c>
      <c r="BS54" t="s">
        <v>160</v>
      </c>
    </row>
    <row r="55" spans="1:71" x14ac:dyDescent="0.25">
      <c r="A55">
        <v>11</v>
      </c>
      <c r="B55" t="s">
        <v>12</v>
      </c>
      <c r="C55" t="s">
        <v>12</v>
      </c>
      <c r="D55" t="str">
        <f>IF(LEFT(Tableau1[[#This Row],[ID-Phase2]],1)="7","Équipé","Contrôle")</f>
        <v>Équipé</v>
      </c>
      <c r="E55">
        <f>COUNTIF(Tableau1[[#This Row],[PedsQL_T]:[TENS-I-Aff]],"&gt;0")</f>
        <v>52</v>
      </c>
      <c r="F55" t="s">
        <v>111</v>
      </c>
      <c r="G55" t="s">
        <v>44</v>
      </c>
      <c r="H55" s="2">
        <v>65.217391304347828</v>
      </c>
      <c r="I55" s="2">
        <v>55</v>
      </c>
      <c r="J55" s="2">
        <v>84.375</v>
      </c>
      <c r="K55" s="2">
        <v>65</v>
      </c>
      <c r="L55" s="2">
        <v>45</v>
      </c>
      <c r="M55" s="2">
        <v>55</v>
      </c>
      <c r="N55" s="2">
        <v>4.791666666666667</v>
      </c>
      <c r="O55" s="2">
        <v>5</v>
      </c>
      <c r="P55" s="2">
        <v>4</v>
      </c>
      <c r="Q55" s="2">
        <v>6</v>
      </c>
      <c r="R55" s="2">
        <v>3.7391304347826089</v>
      </c>
      <c r="S55" s="2">
        <v>3</v>
      </c>
      <c r="T55" s="2">
        <v>4</v>
      </c>
      <c r="U55" s="2">
        <v>4.25</v>
      </c>
      <c r="V55" s="2">
        <v>30</v>
      </c>
      <c r="W55" s="2">
        <v>13</v>
      </c>
      <c r="X55" s="2">
        <v>11</v>
      </c>
      <c r="Y55" s="2">
        <v>6</v>
      </c>
      <c r="Z55" s="2">
        <v>19</v>
      </c>
      <c r="AA55" s="2">
        <v>4</v>
      </c>
      <c r="AB55" s="2">
        <v>7</v>
      </c>
      <c r="AC55" s="2">
        <v>8</v>
      </c>
      <c r="AD55" s="2">
        <v>57.692307692307686</v>
      </c>
      <c r="AE55" s="2">
        <v>75</v>
      </c>
      <c r="AF55" s="2">
        <v>71.428571428571431</v>
      </c>
      <c r="AG55" s="2">
        <v>79.166666666666657</v>
      </c>
      <c r="AH55" s="2">
        <v>83.333333333333343</v>
      </c>
      <c r="AI55" s="3">
        <v>62.5</v>
      </c>
      <c r="AJ55" s="3">
        <v>3.6</v>
      </c>
      <c r="AK55" s="3">
        <v>3.44</v>
      </c>
      <c r="AL55" s="3">
        <v>3.6666666666666665</v>
      </c>
      <c r="AM55" s="3">
        <v>3.1666666666666665</v>
      </c>
      <c r="AN55" s="3">
        <v>2.5</v>
      </c>
      <c r="AO55">
        <v>3.3333333333333335</v>
      </c>
      <c r="AP55">
        <v>3</v>
      </c>
      <c r="AQ55">
        <v>3.25</v>
      </c>
      <c r="AR55">
        <v>4.8</v>
      </c>
      <c r="AS55">
        <v>4</v>
      </c>
      <c r="AT55">
        <v>4.25</v>
      </c>
      <c r="AU55" s="2">
        <v>3.5</v>
      </c>
      <c r="AV55" s="2">
        <v>83.333333333333329</v>
      </c>
      <c r="AW55" s="2">
        <v>87.179487179487182</v>
      </c>
      <c r="AX55" s="2">
        <v>58.333333333333336</v>
      </c>
      <c r="AY55" s="2">
        <v>2.5555555555555554</v>
      </c>
      <c r="AZ55" s="2">
        <v>3.1428571428571428</v>
      </c>
      <c r="BA55" s="2">
        <v>1.8</v>
      </c>
      <c r="BB55" s="2">
        <v>2</v>
      </c>
      <c r="BC55" s="2">
        <v>3.5</v>
      </c>
      <c r="BD55" s="2" t="s">
        <v>160</v>
      </c>
      <c r="BE55" s="2" t="s">
        <v>160</v>
      </c>
      <c r="BF55" s="2" t="s">
        <v>160</v>
      </c>
      <c r="BG55" s="2" t="s">
        <v>160</v>
      </c>
      <c r="BH55" t="s">
        <v>160</v>
      </c>
      <c r="BI55">
        <v>-1</v>
      </c>
      <c r="BJ55">
        <v>-2</v>
      </c>
      <c r="BK55">
        <v>0</v>
      </c>
      <c r="BL55">
        <v>2.5833333333333335</v>
      </c>
      <c r="BM55">
        <v>2</v>
      </c>
      <c r="BN55">
        <v>3.25</v>
      </c>
      <c r="BO55">
        <v>2.5</v>
      </c>
      <c r="BP55" t="s">
        <v>160</v>
      </c>
      <c r="BQ55" t="s">
        <v>160</v>
      </c>
      <c r="BR55" t="s">
        <v>160</v>
      </c>
      <c r="BS55" t="s">
        <v>160</v>
      </c>
    </row>
    <row r="56" spans="1:71" x14ac:dyDescent="0.25">
      <c r="A56">
        <v>25</v>
      </c>
      <c r="B56" t="s">
        <v>69</v>
      </c>
      <c r="C56" t="s">
        <v>69</v>
      </c>
      <c r="D56" t="str">
        <f>IF(LEFT(Tableau1[[#This Row],[ID-Phase2]],1)="7","Équipé","Contrôle")</f>
        <v>Équipé</v>
      </c>
      <c r="E56">
        <f>COUNTIF(Tableau1[[#This Row],[PedsQL_T]:[TENS-I-Aff]],"&gt;0")</f>
        <v>53</v>
      </c>
      <c r="F56" t="s">
        <v>111</v>
      </c>
      <c r="G56" t="s">
        <v>44</v>
      </c>
      <c r="H56" s="2">
        <v>66.304347826086953</v>
      </c>
      <c r="I56" s="2">
        <v>48.333333333333336</v>
      </c>
      <c r="J56" s="2">
        <v>100</v>
      </c>
      <c r="K56" s="2">
        <v>55</v>
      </c>
      <c r="L56" s="2">
        <v>50</v>
      </c>
      <c r="M56" s="2">
        <v>40</v>
      </c>
      <c r="N56" s="2">
        <v>4.625</v>
      </c>
      <c r="O56" s="2">
        <v>4.8421052631578947</v>
      </c>
      <c r="P56" s="2">
        <v>3.8</v>
      </c>
      <c r="Q56" s="2">
        <v>4</v>
      </c>
      <c r="R56" s="2">
        <v>4.2608695652173916</v>
      </c>
      <c r="S56" s="2">
        <v>3.625</v>
      </c>
      <c r="T56" s="2">
        <v>4.4285714285714288</v>
      </c>
      <c r="U56" s="2">
        <v>4.75</v>
      </c>
      <c r="V56" s="2">
        <v>29</v>
      </c>
      <c r="W56" s="2">
        <v>11</v>
      </c>
      <c r="X56" s="2">
        <v>14</v>
      </c>
      <c r="Y56" s="2">
        <v>4</v>
      </c>
      <c r="Z56" s="2">
        <v>13</v>
      </c>
      <c r="AA56" s="2">
        <v>1</v>
      </c>
      <c r="AB56" s="2">
        <v>4</v>
      </c>
      <c r="AC56" s="2">
        <v>8</v>
      </c>
      <c r="AD56" s="2">
        <v>53.07692307692308</v>
      </c>
      <c r="AE56" s="2">
        <v>62.5</v>
      </c>
      <c r="AF56" s="2">
        <v>67.857142857142861</v>
      </c>
      <c r="AG56" s="2">
        <v>70.833333333333343</v>
      </c>
      <c r="AH56" s="2">
        <v>75</v>
      </c>
      <c r="AI56" s="3">
        <v>59.375</v>
      </c>
      <c r="AJ56" s="3">
        <v>3.84</v>
      </c>
      <c r="AK56" s="3">
        <v>3.6</v>
      </c>
      <c r="AL56" s="3">
        <v>3.8333333333333335</v>
      </c>
      <c r="AM56" s="3">
        <v>3.3333333333333335</v>
      </c>
      <c r="AN56" s="3">
        <v>3.5</v>
      </c>
      <c r="AO56">
        <v>3.8333333333333335</v>
      </c>
      <c r="AP56">
        <v>3.25</v>
      </c>
      <c r="AQ56">
        <v>3.25</v>
      </c>
      <c r="AR56">
        <v>4.5999999999999996</v>
      </c>
      <c r="AS56">
        <v>4</v>
      </c>
      <c r="AT56">
        <v>4</v>
      </c>
      <c r="AU56" s="2">
        <v>3.5</v>
      </c>
      <c r="AV56" s="2">
        <v>84.444444444444443</v>
      </c>
      <c r="AW56" s="2">
        <v>87.179487179487182</v>
      </c>
      <c r="AX56" s="2">
        <v>66.666666666666671</v>
      </c>
      <c r="AY56" s="2">
        <v>2.7222222222222223</v>
      </c>
      <c r="AZ56" s="2">
        <v>3.5714285714285716</v>
      </c>
      <c r="BA56" s="2">
        <v>1.8</v>
      </c>
      <c r="BB56" s="2">
        <v>1.75</v>
      </c>
      <c r="BC56" s="2">
        <v>4</v>
      </c>
      <c r="BD56" s="2">
        <v>4</v>
      </c>
      <c r="BE56" s="2">
        <v>24</v>
      </c>
      <c r="BF56" s="2">
        <v>31</v>
      </c>
      <c r="BG56" s="2">
        <v>27.5</v>
      </c>
      <c r="BH56">
        <v>3.2352941176470589</v>
      </c>
      <c r="BI56" t="s">
        <v>160</v>
      </c>
      <c r="BJ56" t="s">
        <v>160</v>
      </c>
      <c r="BK56" t="s">
        <v>160</v>
      </c>
      <c r="BL56" t="s">
        <v>160</v>
      </c>
      <c r="BM56" t="s">
        <v>160</v>
      </c>
      <c r="BN56" t="s">
        <v>160</v>
      </c>
      <c r="BO56" t="s">
        <v>160</v>
      </c>
      <c r="BP56" t="s">
        <v>160</v>
      </c>
      <c r="BQ56" t="s">
        <v>160</v>
      </c>
      <c r="BR56" t="s">
        <v>160</v>
      </c>
      <c r="BS56" t="s">
        <v>160</v>
      </c>
    </row>
    <row r="57" spans="1:71" x14ac:dyDescent="0.25">
      <c r="A57" s="1">
        <v>17</v>
      </c>
      <c r="B57" s="1" t="s">
        <v>70</v>
      </c>
      <c r="C57" s="1" t="s">
        <v>70</v>
      </c>
      <c r="D57" s="1" t="str">
        <f>IF(LEFT(Tableau1[[#This Row],[ID-Phase2]],1)="7","Équipé","Contrôle")</f>
        <v>Équipé</v>
      </c>
      <c r="E57" s="1">
        <f>COUNTIF(Tableau1[[#This Row],[PedsQL_T]:[TENS-I-Aff]],"&gt;0")</f>
        <v>27</v>
      </c>
      <c r="F57" s="1" t="s">
        <v>111</v>
      </c>
      <c r="G57" s="1" t="s">
        <v>44</v>
      </c>
      <c r="H57" s="4">
        <v>77.173913043478265</v>
      </c>
      <c r="I57" s="4">
        <v>65</v>
      </c>
      <c r="J57" s="4">
        <v>100</v>
      </c>
      <c r="K57" s="4">
        <v>80</v>
      </c>
      <c r="L57" s="4">
        <v>50</v>
      </c>
      <c r="M57" s="4">
        <v>65</v>
      </c>
      <c r="N57" s="4">
        <v>4.083333333333333</v>
      </c>
      <c r="O57" s="4">
        <v>4.3684210526315788</v>
      </c>
      <c r="P57" s="4">
        <v>3</v>
      </c>
      <c r="Q57" s="4">
        <v>6</v>
      </c>
      <c r="R57" s="4" t="s">
        <v>160</v>
      </c>
      <c r="S57" s="4" t="s">
        <v>160</v>
      </c>
      <c r="T57" s="4" t="s">
        <v>160</v>
      </c>
      <c r="U57" s="4" t="s">
        <v>160</v>
      </c>
      <c r="V57" s="4">
        <v>28</v>
      </c>
      <c r="W57" s="4">
        <v>11</v>
      </c>
      <c r="X57" s="4">
        <v>13</v>
      </c>
      <c r="Y57" s="4">
        <v>4</v>
      </c>
      <c r="Z57" s="4">
        <v>14</v>
      </c>
      <c r="AA57" s="4">
        <v>5</v>
      </c>
      <c r="AB57" s="4">
        <v>0</v>
      </c>
      <c r="AC57" s="4">
        <v>9</v>
      </c>
      <c r="AD57" s="4" t="s">
        <v>160</v>
      </c>
      <c r="AE57" s="4" t="s">
        <v>160</v>
      </c>
      <c r="AF57" s="4" t="s">
        <v>160</v>
      </c>
      <c r="AG57" s="4" t="s">
        <v>160</v>
      </c>
      <c r="AH57" s="4" t="s">
        <v>160</v>
      </c>
      <c r="AI57" s="5" t="s">
        <v>160</v>
      </c>
      <c r="AJ57" s="5" t="s">
        <v>160</v>
      </c>
      <c r="AK57" s="5" t="s">
        <v>160</v>
      </c>
      <c r="AL57" s="5" t="s">
        <v>160</v>
      </c>
      <c r="AM57" s="5" t="s">
        <v>160</v>
      </c>
      <c r="AN57" s="5" t="s">
        <v>160</v>
      </c>
      <c r="AO57" s="1" t="s">
        <v>160</v>
      </c>
      <c r="AP57" s="1" t="s">
        <v>160</v>
      </c>
      <c r="AQ57" s="1" t="s">
        <v>160</v>
      </c>
      <c r="AR57" s="1" t="s">
        <v>160</v>
      </c>
      <c r="AS57" s="1" t="s">
        <v>160</v>
      </c>
      <c r="AT57" s="1" t="s">
        <v>160</v>
      </c>
      <c r="AU57" s="4" t="s">
        <v>160</v>
      </c>
      <c r="AV57" s="4" t="s">
        <v>160</v>
      </c>
      <c r="AW57" s="4" t="s">
        <v>160</v>
      </c>
      <c r="AX57" s="4" t="s">
        <v>160</v>
      </c>
      <c r="AY57" s="4" t="s">
        <v>160</v>
      </c>
      <c r="AZ57" s="4" t="s">
        <v>160</v>
      </c>
      <c r="BA57" s="4" t="s">
        <v>160</v>
      </c>
      <c r="BB57" s="4" t="s">
        <v>160</v>
      </c>
      <c r="BC57" s="4" t="s">
        <v>160</v>
      </c>
      <c r="BD57" s="4">
        <v>1</v>
      </c>
      <c r="BE57" s="4">
        <v>25</v>
      </c>
      <c r="BF57" s="4">
        <v>26</v>
      </c>
      <c r="BG57" s="4">
        <v>25.5</v>
      </c>
      <c r="BH57" s="1" t="s">
        <v>160</v>
      </c>
      <c r="BI57" s="1">
        <v>0.5714285714285714</v>
      </c>
      <c r="BJ57" s="1">
        <v>-0.66666666666666663</v>
      </c>
      <c r="BK57" s="1">
        <v>1.5</v>
      </c>
      <c r="BL57" s="1" t="s">
        <v>160</v>
      </c>
      <c r="BM57" s="1" t="s">
        <v>160</v>
      </c>
      <c r="BN57" s="1" t="s">
        <v>160</v>
      </c>
      <c r="BO57" s="1" t="s">
        <v>160</v>
      </c>
      <c r="BP57" s="1">
        <v>3.3846153846153846</v>
      </c>
      <c r="BQ57" s="1">
        <v>3.6</v>
      </c>
      <c r="BR57" s="1">
        <v>3.5</v>
      </c>
      <c r="BS57" s="1">
        <v>3</v>
      </c>
    </row>
    <row r="58" spans="1:71" x14ac:dyDescent="0.25">
      <c r="A58">
        <v>11</v>
      </c>
      <c r="B58" t="s">
        <v>69</v>
      </c>
      <c r="C58" t="s">
        <v>11</v>
      </c>
      <c r="D58" t="str">
        <f>IF(LEFT(Tableau1[[#This Row],[ID-Phase2]],1)="7","Équipé","Contrôle")</f>
        <v>Équipé</v>
      </c>
      <c r="E58">
        <f>COUNTIF(Tableau1[[#This Row],[PedsQL_T]:[TENS-I-Aff]],"&gt;0")</f>
        <v>53</v>
      </c>
      <c r="F58" t="s">
        <v>102</v>
      </c>
      <c r="G58" t="s">
        <v>161</v>
      </c>
      <c r="H58" s="2">
        <v>53.260869565217391</v>
      </c>
      <c r="I58" s="2">
        <v>35</v>
      </c>
      <c r="J58" s="2">
        <v>87.5</v>
      </c>
      <c r="K58" s="2">
        <v>35</v>
      </c>
      <c r="L58" s="2">
        <v>15</v>
      </c>
      <c r="M58" s="2">
        <v>55</v>
      </c>
      <c r="N58" s="2">
        <v>4.791666666666667</v>
      </c>
      <c r="O58" s="2">
        <v>4.8947368421052628</v>
      </c>
      <c r="P58" s="2">
        <v>4.4000000000000004</v>
      </c>
      <c r="Q58" s="2">
        <v>24</v>
      </c>
      <c r="R58" s="2">
        <v>3.8260869565217392</v>
      </c>
      <c r="S58" s="2">
        <v>3.25</v>
      </c>
      <c r="T58" s="2">
        <v>3.7142857142857144</v>
      </c>
      <c r="U58" s="2">
        <v>4.5</v>
      </c>
      <c r="V58" s="2">
        <v>55</v>
      </c>
      <c r="W58" s="2">
        <v>21</v>
      </c>
      <c r="X58" s="2">
        <v>24</v>
      </c>
      <c r="Y58" s="2">
        <v>10</v>
      </c>
      <c r="Z58" s="2">
        <v>36</v>
      </c>
      <c r="AA58" s="2">
        <v>6</v>
      </c>
      <c r="AB58" s="2">
        <v>11</v>
      </c>
      <c r="AC58" s="2">
        <v>19</v>
      </c>
      <c r="AD58" s="2">
        <v>52.307692307692314</v>
      </c>
      <c r="AE58" s="2">
        <v>75</v>
      </c>
      <c r="AF58" s="2">
        <v>75</v>
      </c>
      <c r="AG58" s="2">
        <v>62.5</v>
      </c>
      <c r="AH58" s="2">
        <v>33.333333333333329</v>
      </c>
      <c r="AI58" s="3">
        <v>68.75</v>
      </c>
      <c r="AJ58" s="3">
        <v>4.32</v>
      </c>
      <c r="AK58" s="3">
        <v>3.56</v>
      </c>
      <c r="AL58" s="3">
        <v>4.333333333333333</v>
      </c>
      <c r="AM58" s="3">
        <v>3.1666666666666665</v>
      </c>
      <c r="AN58" s="3">
        <v>4.166666666666667</v>
      </c>
      <c r="AO58">
        <v>3.1666666666666665</v>
      </c>
      <c r="AP58">
        <v>4</v>
      </c>
      <c r="AQ58">
        <v>3.25</v>
      </c>
      <c r="AR58">
        <v>4.4000000000000004</v>
      </c>
      <c r="AS58">
        <v>4.4000000000000004</v>
      </c>
      <c r="AT58">
        <v>4.75</v>
      </c>
      <c r="AU58" s="2">
        <v>4</v>
      </c>
      <c r="AV58" s="2">
        <v>78.888888888888886</v>
      </c>
      <c r="AW58" s="2">
        <v>83.333333333333329</v>
      </c>
      <c r="AX58" s="2">
        <v>50</v>
      </c>
      <c r="AY58" s="2">
        <v>4.1111111111111107</v>
      </c>
      <c r="AZ58" s="2">
        <v>4.4285714285714288</v>
      </c>
      <c r="BA58" s="2">
        <v>2.6</v>
      </c>
      <c r="BB58" s="2">
        <v>5</v>
      </c>
      <c r="BC58" s="2">
        <v>5</v>
      </c>
      <c r="BD58" s="2">
        <v>3.4</v>
      </c>
      <c r="BE58" s="2">
        <v>29</v>
      </c>
      <c r="BF58" s="2">
        <v>27</v>
      </c>
      <c r="BG58" s="2">
        <v>28</v>
      </c>
      <c r="BH58">
        <v>2.8823529411764706</v>
      </c>
      <c r="BI58" t="s">
        <v>160</v>
      </c>
      <c r="BJ58" t="s">
        <v>160</v>
      </c>
      <c r="BK58" t="s">
        <v>160</v>
      </c>
      <c r="BL58" t="s">
        <v>160</v>
      </c>
      <c r="BM58" t="s">
        <v>160</v>
      </c>
      <c r="BN58" t="s">
        <v>160</v>
      </c>
      <c r="BO58" t="s">
        <v>160</v>
      </c>
      <c r="BP58" t="s">
        <v>160</v>
      </c>
      <c r="BQ58" t="s">
        <v>160</v>
      </c>
      <c r="BR58" t="s">
        <v>160</v>
      </c>
      <c r="BS58" t="s">
        <v>160</v>
      </c>
    </row>
    <row r="59" spans="1:71" x14ac:dyDescent="0.25">
      <c r="A59">
        <v>12</v>
      </c>
      <c r="B59" t="s">
        <v>70</v>
      </c>
      <c r="C59" t="s">
        <v>12</v>
      </c>
      <c r="D59" t="str">
        <f>IF(LEFT(Tableau1[[#This Row],[ID-Phase2]],1)="7","Équipé","Contrôle")</f>
        <v>Équipé</v>
      </c>
      <c r="E59">
        <f>COUNTIF(Tableau1[[#This Row],[PedsQL_T]:[TENS-I-Aff]],"&gt;0")</f>
        <v>52</v>
      </c>
      <c r="F59" t="s">
        <v>102</v>
      </c>
      <c r="G59" t="s">
        <v>161</v>
      </c>
      <c r="H59" s="2">
        <v>65.217391304347828</v>
      </c>
      <c r="I59" s="2">
        <v>50</v>
      </c>
      <c r="J59" s="2">
        <v>93.75</v>
      </c>
      <c r="K59" s="2">
        <v>55</v>
      </c>
      <c r="L59" s="2">
        <v>40</v>
      </c>
      <c r="M59" s="2">
        <v>55</v>
      </c>
      <c r="N59" s="2">
        <v>4.666666666666667</v>
      </c>
      <c r="O59" s="2">
        <v>4.7894736842105265</v>
      </c>
      <c r="P59" s="2">
        <v>4.2</v>
      </c>
      <c r="Q59" s="2">
        <v>21</v>
      </c>
      <c r="R59" s="2">
        <v>4.4347826086956523</v>
      </c>
      <c r="S59" s="2">
        <v>3.875</v>
      </c>
      <c r="T59" s="2">
        <v>4.4285714285714288</v>
      </c>
      <c r="U59" s="2">
        <v>5</v>
      </c>
      <c r="V59" s="2">
        <v>59</v>
      </c>
      <c r="W59" s="2">
        <v>24</v>
      </c>
      <c r="X59" s="2">
        <v>23</v>
      </c>
      <c r="Y59" s="2">
        <v>12</v>
      </c>
      <c r="Z59" s="2">
        <v>32</v>
      </c>
      <c r="AA59" s="2">
        <v>8</v>
      </c>
      <c r="AB59" s="2">
        <v>9</v>
      </c>
      <c r="AC59" s="2">
        <v>15</v>
      </c>
      <c r="AD59" s="2">
        <v>55.384615384615387</v>
      </c>
      <c r="AE59" s="2">
        <v>62.5</v>
      </c>
      <c r="AF59" s="2">
        <v>75</v>
      </c>
      <c r="AG59" s="2">
        <v>66.666666666666657</v>
      </c>
      <c r="AH59" s="2">
        <v>41.666666666666671</v>
      </c>
      <c r="AI59" s="3">
        <v>78.125</v>
      </c>
      <c r="AJ59" s="3">
        <v>3.8</v>
      </c>
      <c r="AK59" s="3">
        <v>4.12</v>
      </c>
      <c r="AL59" s="3">
        <v>4</v>
      </c>
      <c r="AM59" s="3">
        <v>4</v>
      </c>
      <c r="AN59" s="3">
        <v>3</v>
      </c>
      <c r="AO59">
        <v>3.6666666666666665</v>
      </c>
      <c r="AP59">
        <v>4</v>
      </c>
      <c r="AQ59">
        <v>3.5</v>
      </c>
      <c r="AR59">
        <v>4.5999999999999996</v>
      </c>
      <c r="AS59">
        <v>5</v>
      </c>
      <c r="AT59">
        <v>3.5</v>
      </c>
      <c r="AU59" s="2">
        <v>4.5</v>
      </c>
      <c r="AV59" s="2">
        <v>81.111111111111114</v>
      </c>
      <c r="AW59" s="2">
        <v>83.333333333333329</v>
      </c>
      <c r="AX59" s="2">
        <v>66.666666666666671</v>
      </c>
      <c r="AY59" s="2">
        <v>4.5555555555555554</v>
      </c>
      <c r="AZ59" s="2">
        <v>5</v>
      </c>
      <c r="BA59" s="2">
        <v>3.4</v>
      </c>
      <c r="BB59" s="2">
        <v>5</v>
      </c>
      <c r="BC59" s="2">
        <v>5</v>
      </c>
      <c r="BD59" s="2">
        <v>7</v>
      </c>
      <c r="BE59" s="2">
        <v>29</v>
      </c>
      <c r="BF59" s="2">
        <v>28</v>
      </c>
      <c r="BG59" s="2">
        <v>28.5</v>
      </c>
      <c r="BH59" t="s">
        <v>160</v>
      </c>
      <c r="BI59" t="s">
        <v>160</v>
      </c>
      <c r="BJ59" t="s">
        <v>160</v>
      </c>
      <c r="BK59" t="s">
        <v>160</v>
      </c>
      <c r="BL59" t="s">
        <v>160</v>
      </c>
      <c r="BM59" t="s">
        <v>160</v>
      </c>
      <c r="BN59" t="s">
        <v>160</v>
      </c>
      <c r="BO59" t="s">
        <v>160</v>
      </c>
      <c r="BP59" t="s">
        <v>160</v>
      </c>
      <c r="BQ59" t="s">
        <v>160</v>
      </c>
      <c r="BR59" t="s">
        <v>160</v>
      </c>
      <c r="BS59" t="s">
        <v>160</v>
      </c>
    </row>
    <row r="60" spans="1:71" x14ac:dyDescent="0.25">
      <c r="A60">
        <v>15</v>
      </c>
      <c r="B60" t="s">
        <v>149</v>
      </c>
      <c r="C60" t="s">
        <v>69</v>
      </c>
      <c r="D60" t="str">
        <f>IF(LEFT(Tableau1[[#This Row],[ID-Phase2]],1)="7","Équipé","Contrôle")</f>
        <v>Équipé</v>
      </c>
      <c r="E60">
        <f>COUNTIF(Tableau1[[#This Row],[PedsQL_T]:[TENS-I-Aff]],"&gt;0")</f>
        <v>59</v>
      </c>
      <c r="F60" t="s">
        <v>102</v>
      </c>
      <c r="G60" t="s">
        <v>161</v>
      </c>
      <c r="H60" s="2">
        <v>65.217391304347828</v>
      </c>
      <c r="I60" s="2">
        <v>51.666666666666664</v>
      </c>
      <c r="J60" s="2">
        <v>90.625</v>
      </c>
      <c r="K60" s="2">
        <v>50</v>
      </c>
      <c r="L60" s="2">
        <v>30</v>
      </c>
      <c r="M60" s="2">
        <v>75</v>
      </c>
      <c r="N60" s="2">
        <v>4.708333333333333</v>
      </c>
      <c r="O60" s="2">
        <v>4.8947368421052628</v>
      </c>
      <c r="P60" s="2">
        <v>4</v>
      </c>
      <c r="Q60" s="2">
        <v>18</v>
      </c>
      <c r="R60" s="2">
        <v>3.3913043478260869</v>
      </c>
      <c r="S60" s="2">
        <v>2.625</v>
      </c>
      <c r="T60" s="2">
        <v>3.4285714285714284</v>
      </c>
      <c r="U60" s="2">
        <v>4.125</v>
      </c>
      <c r="V60" s="2">
        <v>66</v>
      </c>
      <c r="W60" s="2">
        <v>32</v>
      </c>
      <c r="X60" s="2">
        <v>21</v>
      </c>
      <c r="Y60" s="2">
        <v>13</v>
      </c>
      <c r="Z60" s="2">
        <v>43</v>
      </c>
      <c r="AA60" s="2">
        <v>12</v>
      </c>
      <c r="AB60" s="2">
        <v>15</v>
      </c>
      <c r="AC60" s="2">
        <v>16</v>
      </c>
      <c r="AD60" s="2">
        <v>42.307692307692307</v>
      </c>
      <c r="AE60" s="2">
        <v>37.5</v>
      </c>
      <c r="AF60" s="2">
        <v>53.571428571428569</v>
      </c>
      <c r="AG60" s="2">
        <v>58.333333333333336</v>
      </c>
      <c r="AH60" s="2">
        <v>16.666666666666664</v>
      </c>
      <c r="AI60" s="3">
        <v>65.625</v>
      </c>
      <c r="AJ60" s="3">
        <v>3.76</v>
      </c>
      <c r="AK60" s="3">
        <v>3.76</v>
      </c>
      <c r="AL60" s="3">
        <v>3.6666666666666665</v>
      </c>
      <c r="AM60" s="3">
        <v>4.166666666666667</v>
      </c>
      <c r="AN60" s="3">
        <v>3.5</v>
      </c>
      <c r="AO60">
        <v>3.5</v>
      </c>
      <c r="AP60">
        <v>3.5</v>
      </c>
      <c r="AQ60">
        <v>3.25</v>
      </c>
      <c r="AR60">
        <v>4.5999999999999996</v>
      </c>
      <c r="AS60">
        <v>4</v>
      </c>
      <c r="AT60">
        <v>3.5</v>
      </c>
      <c r="AU60" s="2">
        <v>3.75</v>
      </c>
      <c r="AV60" s="2">
        <v>75.555555555555557</v>
      </c>
      <c r="AW60" s="2">
        <v>79.487179487179489</v>
      </c>
      <c r="AX60" s="2">
        <v>50</v>
      </c>
      <c r="AY60" s="2">
        <v>3.8333333333333335</v>
      </c>
      <c r="AZ60" s="2">
        <v>4.2857142857142856</v>
      </c>
      <c r="BA60" s="2">
        <v>2.2000000000000002</v>
      </c>
      <c r="BB60" s="2">
        <v>4.5</v>
      </c>
      <c r="BC60" s="2">
        <v>5</v>
      </c>
      <c r="BD60" s="2">
        <v>7</v>
      </c>
      <c r="BE60" s="2">
        <v>26</v>
      </c>
      <c r="BF60" s="2">
        <v>26</v>
      </c>
      <c r="BG60" s="2">
        <v>26</v>
      </c>
      <c r="BH60" t="s">
        <v>160</v>
      </c>
      <c r="BI60">
        <v>2.25</v>
      </c>
      <c r="BJ60">
        <v>1.5</v>
      </c>
      <c r="BK60">
        <v>3</v>
      </c>
      <c r="BL60" t="s">
        <v>160</v>
      </c>
      <c r="BM60" t="s">
        <v>160</v>
      </c>
      <c r="BN60" t="s">
        <v>160</v>
      </c>
      <c r="BO60" t="s">
        <v>160</v>
      </c>
      <c r="BP60">
        <v>3.8666666666666667</v>
      </c>
      <c r="BQ60">
        <v>4.2</v>
      </c>
      <c r="BR60">
        <v>3.6</v>
      </c>
      <c r="BS60">
        <v>3.8</v>
      </c>
    </row>
    <row r="61" spans="1:71" x14ac:dyDescent="0.25">
      <c r="A61">
        <v>26</v>
      </c>
      <c r="B61" t="s">
        <v>69</v>
      </c>
      <c r="C61" t="s">
        <v>11</v>
      </c>
      <c r="D61" t="str">
        <f>IF(LEFT(Tableau1[[#This Row],[ID-Phase2]],1)="7","Équipé","Contrôle")</f>
        <v>Équipé</v>
      </c>
      <c r="E61">
        <f>COUNTIF(Tableau1[[#This Row],[PedsQL_T]:[TENS-I-Aff]],"&gt;0")</f>
        <v>53</v>
      </c>
      <c r="F61" t="s">
        <v>112</v>
      </c>
      <c r="G61" t="s">
        <v>161</v>
      </c>
      <c r="H61" s="2">
        <v>69.565217391304344</v>
      </c>
      <c r="I61" s="2">
        <v>55</v>
      </c>
      <c r="J61" s="2">
        <v>96.875</v>
      </c>
      <c r="K61" s="2">
        <v>45</v>
      </c>
      <c r="L61" s="2">
        <v>55</v>
      </c>
      <c r="M61" s="2">
        <v>65</v>
      </c>
      <c r="N61" s="2">
        <v>3.8333333333333335</v>
      </c>
      <c r="O61" s="2">
        <v>3.8421052631578947</v>
      </c>
      <c r="P61" s="2">
        <v>3.8</v>
      </c>
      <c r="Q61" s="2">
        <v>26</v>
      </c>
      <c r="R61" s="2">
        <v>3.7826086956521738</v>
      </c>
      <c r="S61" s="2">
        <v>3.375</v>
      </c>
      <c r="T61" s="2">
        <v>3.8571428571428572</v>
      </c>
      <c r="U61" s="2">
        <v>4.125</v>
      </c>
      <c r="V61" s="2">
        <v>57</v>
      </c>
      <c r="W61" s="2">
        <v>32</v>
      </c>
      <c r="X61" s="2">
        <v>20</v>
      </c>
      <c r="Y61" s="2">
        <v>5</v>
      </c>
      <c r="Z61" s="2">
        <v>63</v>
      </c>
      <c r="AA61" s="2">
        <v>15</v>
      </c>
      <c r="AB61" s="2">
        <v>35</v>
      </c>
      <c r="AC61" s="2">
        <v>13</v>
      </c>
      <c r="AD61" s="2">
        <v>55.384615384615387</v>
      </c>
      <c r="AE61" s="2">
        <v>62.5</v>
      </c>
      <c r="AF61" s="2">
        <v>60.714285714285708</v>
      </c>
      <c r="AG61" s="2">
        <v>91.666666666666657</v>
      </c>
      <c r="AH61" s="2">
        <v>41.666666666666671</v>
      </c>
      <c r="AI61" s="3">
        <v>71.875</v>
      </c>
      <c r="AJ61" s="3">
        <v>3.92</v>
      </c>
      <c r="AK61" s="3">
        <v>3.88</v>
      </c>
      <c r="AL61" s="3">
        <v>4.666666666666667</v>
      </c>
      <c r="AM61" s="3">
        <v>4</v>
      </c>
      <c r="AN61" s="3">
        <v>3.1666666666666665</v>
      </c>
      <c r="AO61">
        <v>3.5</v>
      </c>
      <c r="AP61">
        <v>3.5</v>
      </c>
      <c r="AQ61">
        <v>3.5</v>
      </c>
      <c r="AR61">
        <v>4</v>
      </c>
      <c r="AS61">
        <v>4.2</v>
      </c>
      <c r="AT61">
        <v>4.25</v>
      </c>
      <c r="AU61" s="2">
        <v>4.25</v>
      </c>
      <c r="AV61" s="2">
        <v>87.777777777777771</v>
      </c>
      <c r="AW61" s="2">
        <v>89.743589743589737</v>
      </c>
      <c r="AX61" s="2">
        <v>75</v>
      </c>
      <c r="AY61" s="2">
        <v>3.3333333333333335</v>
      </c>
      <c r="AZ61" s="2">
        <v>3.7142857142857144</v>
      </c>
      <c r="BA61" s="2">
        <v>3</v>
      </c>
      <c r="BB61" s="2">
        <v>2.75</v>
      </c>
      <c r="BC61" s="2">
        <v>4</v>
      </c>
      <c r="BD61" s="2">
        <v>4.2</v>
      </c>
      <c r="BE61" s="2">
        <v>34</v>
      </c>
      <c r="BF61" s="2">
        <v>28</v>
      </c>
      <c r="BG61" s="2">
        <v>31</v>
      </c>
      <c r="BH61">
        <v>3.4705882352941178</v>
      </c>
      <c r="BI61" t="s">
        <v>160</v>
      </c>
      <c r="BJ61" t="s">
        <v>160</v>
      </c>
      <c r="BK61" t="s">
        <v>160</v>
      </c>
      <c r="BL61" t="s">
        <v>160</v>
      </c>
      <c r="BM61" t="s">
        <v>160</v>
      </c>
      <c r="BN61" t="s">
        <v>160</v>
      </c>
      <c r="BO61" t="s">
        <v>160</v>
      </c>
      <c r="BP61" t="s">
        <v>160</v>
      </c>
      <c r="BQ61" t="s">
        <v>160</v>
      </c>
      <c r="BR61" t="s">
        <v>160</v>
      </c>
      <c r="BS61" t="s">
        <v>160</v>
      </c>
    </row>
    <row r="62" spans="1:71" x14ac:dyDescent="0.25">
      <c r="A62">
        <v>7</v>
      </c>
      <c r="B62" t="s">
        <v>70</v>
      </c>
      <c r="D62" t="str">
        <f>IF(LEFT(Tableau1[[#This Row],[ID-Phase2]],1)="7","Équipé","Contrôle")</f>
        <v>Équipé</v>
      </c>
      <c r="E62">
        <f>COUNTIF(Tableau1[[#This Row],[PedsQL_T]:[TENS-I-Aff]],"&gt;0")</f>
        <v>52</v>
      </c>
      <c r="F62" t="s">
        <v>112</v>
      </c>
      <c r="G62" t="s">
        <v>161</v>
      </c>
      <c r="H62" s="2">
        <v>48.913043478260867</v>
      </c>
      <c r="I62" s="2">
        <v>53.333333333333336</v>
      </c>
      <c r="J62" s="2">
        <v>40.625</v>
      </c>
      <c r="K62" s="2">
        <v>50</v>
      </c>
      <c r="L62" s="2">
        <v>45</v>
      </c>
      <c r="M62" s="2">
        <v>65</v>
      </c>
      <c r="N62" s="2">
        <v>4.041666666666667</v>
      </c>
      <c r="O62" s="2">
        <v>4.0526315789473681</v>
      </c>
      <c r="P62" s="2">
        <v>4</v>
      </c>
      <c r="Q62" s="2">
        <v>28</v>
      </c>
      <c r="R62" s="2">
        <v>3.8260869565217392</v>
      </c>
      <c r="S62" s="2">
        <v>3.75</v>
      </c>
      <c r="T62" s="2">
        <v>3.5714285714285716</v>
      </c>
      <c r="U62" s="2">
        <v>4.125</v>
      </c>
      <c r="V62" s="2">
        <v>63</v>
      </c>
      <c r="W62" s="2">
        <v>38</v>
      </c>
      <c r="X62" s="2">
        <v>20</v>
      </c>
      <c r="Y62" s="2">
        <v>5</v>
      </c>
      <c r="Z62" s="2">
        <v>65</v>
      </c>
      <c r="AA62" s="2">
        <v>19</v>
      </c>
      <c r="AB62" s="2">
        <v>40</v>
      </c>
      <c r="AC62" s="2">
        <v>6</v>
      </c>
      <c r="AD62" s="2">
        <v>63.84615384615384</v>
      </c>
      <c r="AE62" s="2">
        <v>75</v>
      </c>
      <c r="AF62" s="2">
        <v>78.571428571428569</v>
      </c>
      <c r="AG62" s="2">
        <v>91.666666666666657</v>
      </c>
      <c r="AH62" s="2">
        <v>58.333333333333336</v>
      </c>
      <c r="AI62" s="3">
        <v>81.25</v>
      </c>
      <c r="AJ62" s="3">
        <v>3.92</v>
      </c>
      <c r="AK62" s="3">
        <v>4.24</v>
      </c>
      <c r="AL62" s="3">
        <v>4</v>
      </c>
      <c r="AM62" s="3">
        <v>4.333333333333333</v>
      </c>
      <c r="AN62" s="3">
        <v>4</v>
      </c>
      <c r="AO62">
        <v>4.333333333333333</v>
      </c>
      <c r="AP62">
        <v>3.25</v>
      </c>
      <c r="AQ62">
        <v>3.25</v>
      </c>
      <c r="AR62">
        <v>3.8</v>
      </c>
      <c r="AS62">
        <v>4.5999999999999996</v>
      </c>
      <c r="AT62">
        <v>4.5</v>
      </c>
      <c r="AU62" s="2">
        <v>4.5</v>
      </c>
      <c r="AV62" s="2">
        <v>88.888888888888886</v>
      </c>
      <c r="AW62" s="2">
        <v>91.025641025641022</v>
      </c>
      <c r="AX62" s="2">
        <v>75</v>
      </c>
      <c r="AY62" s="2">
        <v>4.1111111111111107</v>
      </c>
      <c r="AZ62" s="2">
        <v>5</v>
      </c>
      <c r="BA62" s="2">
        <v>3.4</v>
      </c>
      <c r="BB62" s="2">
        <v>3.25</v>
      </c>
      <c r="BC62" s="2">
        <v>4.5</v>
      </c>
      <c r="BD62" s="2">
        <v>6</v>
      </c>
      <c r="BE62" s="2">
        <v>30</v>
      </c>
      <c r="BF62" s="2">
        <v>35</v>
      </c>
      <c r="BG62" s="2">
        <v>32.5</v>
      </c>
      <c r="BH62" t="s">
        <v>160</v>
      </c>
      <c r="BI62" t="s">
        <v>160</v>
      </c>
      <c r="BJ62" t="s">
        <v>160</v>
      </c>
      <c r="BK62" t="s">
        <v>160</v>
      </c>
      <c r="BL62" t="s">
        <v>160</v>
      </c>
      <c r="BM62" t="s">
        <v>160</v>
      </c>
      <c r="BN62" t="s">
        <v>160</v>
      </c>
      <c r="BO62" t="s">
        <v>160</v>
      </c>
      <c r="BP62" t="s">
        <v>160</v>
      </c>
      <c r="BQ62" t="s">
        <v>160</v>
      </c>
      <c r="BR62" t="s">
        <v>160</v>
      </c>
      <c r="BS62" t="s">
        <v>160</v>
      </c>
    </row>
    <row r="63" spans="1:71" x14ac:dyDescent="0.25">
      <c r="A63">
        <v>16</v>
      </c>
      <c r="B63" t="s">
        <v>70</v>
      </c>
      <c r="C63" t="s">
        <v>12</v>
      </c>
      <c r="D63" t="str">
        <f>IF(LEFT(Tableau1[[#This Row],[ID-Phase2]],1)="7","Équipé","Contrôle")</f>
        <v>Équipé</v>
      </c>
      <c r="E63">
        <f>COUNTIF(Tableau1[[#This Row],[PedsQL_T]:[TENS-I-Aff]],"&gt;0")</f>
        <v>52</v>
      </c>
      <c r="F63" t="s">
        <v>112</v>
      </c>
      <c r="G63" t="s">
        <v>161</v>
      </c>
      <c r="H63" s="2">
        <v>86.956521739130437</v>
      </c>
      <c r="I63" s="2">
        <v>81.666666666666671</v>
      </c>
      <c r="J63" s="2">
        <v>96.875</v>
      </c>
      <c r="K63" s="2">
        <v>85</v>
      </c>
      <c r="L63" s="2">
        <v>60</v>
      </c>
      <c r="M63" s="2">
        <v>100</v>
      </c>
      <c r="N63" s="2">
        <v>4.458333333333333</v>
      </c>
      <c r="O63" s="2">
        <v>4.6842105263157894</v>
      </c>
      <c r="P63" s="2">
        <v>3.6</v>
      </c>
      <c r="Q63" s="2">
        <v>19</v>
      </c>
      <c r="R63" s="2">
        <v>4.0434782608695654</v>
      </c>
      <c r="S63" s="2">
        <v>3.625</v>
      </c>
      <c r="T63" s="2">
        <v>4.7142857142857144</v>
      </c>
      <c r="U63" s="2">
        <v>3.875</v>
      </c>
      <c r="V63" s="2">
        <v>55</v>
      </c>
      <c r="W63" s="2">
        <v>29</v>
      </c>
      <c r="X63" s="2">
        <v>19</v>
      </c>
      <c r="Y63" s="2">
        <v>7</v>
      </c>
      <c r="Z63" s="2">
        <v>61</v>
      </c>
      <c r="AA63" s="2">
        <v>9</v>
      </c>
      <c r="AB63" s="2">
        <v>36</v>
      </c>
      <c r="AC63" s="2">
        <v>16</v>
      </c>
      <c r="AD63" s="2">
        <v>63.84615384615384</v>
      </c>
      <c r="AE63" s="2">
        <v>87.5</v>
      </c>
      <c r="AF63" s="2">
        <v>78.571428571428569</v>
      </c>
      <c r="AG63" s="2">
        <v>87.5</v>
      </c>
      <c r="AH63" s="2">
        <v>58.333333333333336</v>
      </c>
      <c r="AI63" s="3">
        <v>81.25</v>
      </c>
      <c r="AJ63" s="3">
        <v>4.24</v>
      </c>
      <c r="AK63" s="3">
        <v>3.88</v>
      </c>
      <c r="AL63" s="3">
        <v>4.833333333333333</v>
      </c>
      <c r="AM63" s="3">
        <v>4.333333333333333</v>
      </c>
      <c r="AN63" s="3">
        <v>3.8333333333333335</v>
      </c>
      <c r="AO63">
        <v>3.5</v>
      </c>
      <c r="AP63">
        <v>3.75</v>
      </c>
      <c r="AQ63">
        <v>2.75</v>
      </c>
      <c r="AR63">
        <v>4.2</v>
      </c>
      <c r="AS63">
        <v>4.2</v>
      </c>
      <c r="AT63">
        <v>4.5</v>
      </c>
      <c r="AU63" s="2">
        <v>4.5</v>
      </c>
      <c r="AV63" s="2">
        <v>93.333333333333329</v>
      </c>
      <c r="AW63" s="2">
        <v>94.871794871794876</v>
      </c>
      <c r="AX63" s="2">
        <v>83.333333333333329</v>
      </c>
      <c r="AY63" s="2">
        <v>4.2222222222222223</v>
      </c>
      <c r="AZ63" s="2">
        <v>4.8571428571428568</v>
      </c>
      <c r="BA63" s="2">
        <v>3.4</v>
      </c>
      <c r="BB63" s="2">
        <v>4</v>
      </c>
      <c r="BC63" s="2">
        <v>4.5</v>
      </c>
      <c r="BD63" s="2">
        <v>4.2</v>
      </c>
      <c r="BE63" s="2">
        <v>35</v>
      </c>
      <c r="BF63" s="2">
        <v>35</v>
      </c>
      <c r="BG63" s="2">
        <v>35</v>
      </c>
      <c r="BH63" t="s">
        <v>160</v>
      </c>
      <c r="BI63" t="s">
        <v>160</v>
      </c>
      <c r="BJ63" t="s">
        <v>160</v>
      </c>
      <c r="BK63" t="s">
        <v>160</v>
      </c>
      <c r="BL63" t="s">
        <v>160</v>
      </c>
      <c r="BM63" t="s">
        <v>160</v>
      </c>
      <c r="BN63" t="s">
        <v>160</v>
      </c>
      <c r="BO63" t="s">
        <v>160</v>
      </c>
      <c r="BP63" t="s">
        <v>160</v>
      </c>
      <c r="BQ63" t="s">
        <v>160</v>
      </c>
      <c r="BR63" t="s">
        <v>160</v>
      </c>
      <c r="BS63" t="s">
        <v>160</v>
      </c>
    </row>
    <row r="64" spans="1:71" x14ac:dyDescent="0.25">
      <c r="A64">
        <v>22</v>
      </c>
      <c r="B64" t="s">
        <v>69</v>
      </c>
      <c r="C64" t="s">
        <v>11</v>
      </c>
      <c r="D64" t="str">
        <f>IF(LEFT(Tableau1[[#This Row],[ID-Phase2]],1)="7","Équipé","Contrôle")</f>
        <v>Équipé</v>
      </c>
      <c r="E64">
        <f>COUNTIF(Tableau1[[#This Row],[PedsQL_T]:[TENS-I-Aff]],"&gt;0")</f>
        <v>53</v>
      </c>
      <c r="F64" t="s">
        <v>109</v>
      </c>
      <c r="G64" t="s">
        <v>161</v>
      </c>
      <c r="H64" s="2">
        <v>54.347826086956523</v>
      </c>
      <c r="I64" s="2">
        <v>55</v>
      </c>
      <c r="J64" s="2">
        <v>53.125</v>
      </c>
      <c r="K64" s="2">
        <v>55</v>
      </c>
      <c r="L64" s="2">
        <v>60</v>
      </c>
      <c r="M64" s="2">
        <v>50</v>
      </c>
      <c r="N64" s="2">
        <v>4.125</v>
      </c>
      <c r="O64" s="2">
        <v>4.0526315789473681</v>
      </c>
      <c r="P64" s="2">
        <v>4.4000000000000004</v>
      </c>
      <c r="Q64" s="2">
        <v>20</v>
      </c>
      <c r="R64" s="2">
        <v>3.6086956521739131</v>
      </c>
      <c r="S64" s="2">
        <v>3.5</v>
      </c>
      <c r="T64" s="2">
        <v>3.5714285714285716</v>
      </c>
      <c r="U64" s="2">
        <v>3.75</v>
      </c>
      <c r="V64" s="2">
        <v>52</v>
      </c>
      <c r="W64" s="2">
        <v>28</v>
      </c>
      <c r="X64" s="2">
        <v>19</v>
      </c>
      <c r="Y64" s="2">
        <v>5</v>
      </c>
      <c r="Z64" s="2">
        <v>52</v>
      </c>
      <c r="AA64" s="2">
        <v>19</v>
      </c>
      <c r="AB64" s="2">
        <v>24</v>
      </c>
      <c r="AC64" s="2">
        <v>9</v>
      </c>
      <c r="AD64" s="2">
        <v>60.769230769230766</v>
      </c>
      <c r="AE64" s="2">
        <v>75</v>
      </c>
      <c r="AF64" s="2">
        <v>75</v>
      </c>
      <c r="AG64" s="2">
        <v>87.5</v>
      </c>
      <c r="AH64" s="2">
        <v>58.333333333333336</v>
      </c>
      <c r="AI64" s="3">
        <v>75</v>
      </c>
      <c r="AJ64" s="3">
        <v>3.96</v>
      </c>
      <c r="AK64" s="3">
        <v>3.88</v>
      </c>
      <c r="AL64" s="3">
        <v>4.333333333333333</v>
      </c>
      <c r="AM64" s="3">
        <v>4.333333333333333</v>
      </c>
      <c r="AN64" s="3">
        <v>3.5</v>
      </c>
      <c r="AO64">
        <v>3.5</v>
      </c>
      <c r="AP64">
        <v>3.5</v>
      </c>
      <c r="AQ64">
        <v>3</v>
      </c>
      <c r="AR64">
        <v>4.2</v>
      </c>
      <c r="AS64">
        <v>4.2</v>
      </c>
      <c r="AT64">
        <v>4.25</v>
      </c>
      <c r="AU64" s="2">
        <v>4.25</v>
      </c>
      <c r="AV64" s="2">
        <v>86.666666666666671</v>
      </c>
      <c r="AW64" s="2">
        <v>87.179487179487182</v>
      </c>
      <c r="AX64" s="2">
        <v>83.333333333333329</v>
      </c>
      <c r="AY64" s="2">
        <v>3.9444444444444446</v>
      </c>
      <c r="AZ64" s="2">
        <v>4.7142857142857144</v>
      </c>
      <c r="BA64" s="2">
        <v>3.4</v>
      </c>
      <c r="BB64" s="2">
        <v>3</v>
      </c>
      <c r="BC64" s="2">
        <v>4.5</v>
      </c>
      <c r="BD64" s="2">
        <v>6.8</v>
      </c>
      <c r="BE64" s="2">
        <v>35</v>
      </c>
      <c r="BF64" s="2">
        <v>30</v>
      </c>
      <c r="BG64" s="2">
        <v>32.5</v>
      </c>
      <c r="BH64">
        <v>3.7058823529411766</v>
      </c>
      <c r="BI64" t="s">
        <v>160</v>
      </c>
      <c r="BJ64" t="s">
        <v>160</v>
      </c>
      <c r="BK64" t="s">
        <v>160</v>
      </c>
      <c r="BL64" t="s">
        <v>160</v>
      </c>
      <c r="BM64" t="s">
        <v>160</v>
      </c>
      <c r="BN64" t="s">
        <v>160</v>
      </c>
      <c r="BO64" t="s">
        <v>160</v>
      </c>
      <c r="BP64" t="s">
        <v>160</v>
      </c>
      <c r="BQ64" t="s">
        <v>160</v>
      </c>
      <c r="BR64" t="s">
        <v>160</v>
      </c>
      <c r="BS64" t="s">
        <v>160</v>
      </c>
    </row>
    <row r="65" spans="1:71" x14ac:dyDescent="0.25">
      <c r="A65">
        <v>3</v>
      </c>
      <c r="B65" t="s">
        <v>70</v>
      </c>
      <c r="C65" t="s">
        <v>12</v>
      </c>
      <c r="D65" t="str">
        <f>IF(LEFT(Tableau1[[#This Row],[ID-Phase2]],1)="7","Équipé","Contrôle")</f>
        <v>Équipé</v>
      </c>
      <c r="E65">
        <f>COUNTIF(Tableau1[[#This Row],[PedsQL_T]:[TENS-I-Aff]],"&gt;0")</f>
        <v>56</v>
      </c>
      <c r="F65" t="s">
        <v>109</v>
      </c>
      <c r="G65" t="s">
        <v>161</v>
      </c>
      <c r="H65" s="2">
        <v>58.695652173913047</v>
      </c>
      <c r="I65" s="2">
        <v>60</v>
      </c>
      <c r="J65" s="2">
        <v>56.25</v>
      </c>
      <c r="K65" s="2">
        <v>45</v>
      </c>
      <c r="L65" s="2">
        <v>55</v>
      </c>
      <c r="M65" s="2">
        <v>80</v>
      </c>
      <c r="N65" s="2">
        <v>3.9583333333333335</v>
      </c>
      <c r="O65" s="2">
        <v>4.1578947368421053</v>
      </c>
      <c r="P65" s="2">
        <v>3.2</v>
      </c>
      <c r="Q65" s="2">
        <v>18</v>
      </c>
      <c r="R65" s="2">
        <v>4</v>
      </c>
      <c r="S65" s="2">
        <v>3.75</v>
      </c>
      <c r="T65" s="2">
        <v>4.1428571428571432</v>
      </c>
      <c r="U65" s="2">
        <v>4.125</v>
      </c>
      <c r="V65" s="2">
        <v>63</v>
      </c>
      <c r="W65" s="2">
        <v>38</v>
      </c>
      <c r="X65" s="2">
        <v>20</v>
      </c>
      <c r="Y65" s="2">
        <v>5</v>
      </c>
      <c r="Z65" s="2">
        <v>65</v>
      </c>
      <c r="AA65" s="2">
        <v>19</v>
      </c>
      <c r="AB65" s="2">
        <v>40</v>
      </c>
      <c r="AC65" s="2">
        <v>6</v>
      </c>
      <c r="AD65" s="2">
        <v>63.84615384615384</v>
      </c>
      <c r="AE65" s="2">
        <v>75</v>
      </c>
      <c r="AF65" s="2">
        <v>78.571428571428569</v>
      </c>
      <c r="AG65" s="2">
        <v>91.666666666666657</v>
      </c>
      <c r="AH65" s="2">
        <v>58.333333333333336</v>
      </c>
      <c r="AI65" s="3">
        <v>81.25</v>
      </c>
      <c r="AJ65" s="3">
        <v>3.92</v>
      </c>
      <c r="AK65" s="3">
        <v>4.24</v>
      </c>
      <c r="AL65" s="3">
        <v>4</v>
      </c>
      <c r="AM65" s="3">
        <v>4.333333333333333</v>
      </c>
      <c r="AN65" s="3">
        <v>4</v>
      </c>
      <c r="AO65">
        <v>4.333333333333333</v>
      </c>
      <c r="AP65">
        <v>3.25</v>
      </c>
      <c r="AQ65">
        <v>3.25</v>
      </c>
      <c r="AR65">
        <v>3.8</v>
      </c>
      <c r="AS65">
        <v>4.5999999999999996</v>
      </c>
      <c r="AT65">
        <v>4.5</v>
      </c>
      <c r="AU65" s="2">
        <v>4.5</v>
      </c>
      <c r="AV65" s="2">
        <v>85.555555555555557</v>
      </c>
      <c r="AW65" s="2">
        <v>85.897435897435898</v>
      </c>
      <c r="AX65" s="2">
        <v>83.333333333333329</v>
      </c>
      <c r="AY65" s="2">
        <v>4.1111111111111107</v>
      </c>
      <c r="AZ65" s="2">
        <v>5</v>
      </c>
      <c r="BA65" s="2">
        <v>3.4</v>
      </c>
      <c r="BB65" s="2">
        <v>3.25</v>
      </c>
      <c r="BC65" s="2">
        <v>4.5</v>
      </c>
      <c r="BD65" s="2">
        <v>6</v>
      </c>
      <c r="BE65" s="2">
        <v>28</v>
      </c>
      <c r="BF65" s="2">
        <v>25</v>
      </c>
      <c r="BG65" s="2">
        <v>26.5</v>
      </c>
      <c r="BH65" t="s">
        <v>160</v>
      </c>
      <c r="BI65" t="s">
        <v>160</v>
      </c>
      <c r="BJ65" t="s">
        <v>160</v>
      </c>
      <c r="BK65" t="s">
        <v>160</v>
      </c>
      <c r="BL65" t="s">
        <v>160</v>
      </c>
      <c r="BM65" t="s">
        <v>160</v>
      </c>
      <c r="BN65" t="s">
        <v>160</v>
      </c>
      <c r="BO65" t="s">
        <v>160</v>
      </c>
      <c r="BP65">
        <v>2.4</v>
      </c>
      <c r="BQ65">
        <v>1.4</v>
      </c>
      <c r="BR65">
        <v>2.4</v>
      </c>
      <c r="BS65">
        <v>3.4</v>
      </c>
    </row>
    <row r="66" spans="1:71" x14ac:dyDescent="0.25">
      <c r="A66">
        <v>5</v>
      </c>
      <c r="B66" t="s">
        <v>149</v>
      </c>
      <c r="C66" t="s">
        <v>69</v>
      </c>
      <c r="D66" t="str">
        <f>IF(LEFT(Tableau1[[#This Row],[ID-Phase2]],1)="7","Équipé","Contrôle")</f>
        <v>Équipé</v>
      </c>
      <c r="E66">
        <f>COUNTIF(Tableau1[[#This Row],[PedsQL_T]:[TENS-I-Aff]],"&gt;0")</f>
        <v>59</v>
      </c>
      <c r="F66" t="s">
        <v>109</v>
      </c>
      <c r="G66" t="s">
        <v>161</v>
      </c>
      <c r="H66" s="2">
        <v>38.043478260869563</v>
      </c>
      <c r="I66" s="2">
        <v>45</v>
      </c>
      <c r="J66" s="2">
        <v>25</v>
      </c>
      <c r="K66" s="2">
        <v>45</v>
      </c>
      <c r="L66" s="2">
        <v>40</v>
      </c>
      <c r="M66" s="2">
        <v>50</v>
      </c>
      <c r="N66" s="2">
        <v>2.7916666666666665</v>
      </c>
      <c r="O66" s="2">
        <v>3</v>
      </c>
      <c r="P66" s="2">
        <v>2</v>
      </c>
      <c r="Q66" s="2">
        <v>18</v>
      </c>
      <c r="R66" s="2">
        <v>4.5217391304347823</v>
      </c>
      <c r="S66" s="2">
        <v>4.125</v>
      </c>
      <c r="T66" s="2">
        <v>4.7142857142857144</v>
      </c>
      <c r="U66" s="2">
        <v>4.75</v>
      </c>
      <c r="V66" s="2">
        <v>48</v>
      </c>
      <c r="W66" s="2">
        <v>28</v>
      </c>
      <c r="X66" s="2">
        <v>16</v>
      </c>
      <c r="Y66" s="2">
        <v>4</v>
      </c>
      <c r="Z66" s="2">
        <v>40</v>
      </c>
      <c r="AA66" s="2">
        <v>1</v>
      </c>
      <c r="AB66" s="2">
        <v>30</v>
      </c>
      <c r="AC66" s="2">
        <v>9</v>
      </c>
      <c r="AD66" s="2">
        <v>54.615384615384613</v>
      </c>
      <c r="AE66" s="2">
        <v>75</v>
      </c>
      <c r="AF66" s="2">
        <v>60.714285714285708</v>
      </c>
      <c r="AG66" s="2">
        <v>75</v>
      </c>
      <c r="AH66" s="2">
        <v>41.666666666666671</v>
      </c>
      <c r="AI66" s="3">
        <v>78.125</v>
      </c>
      <c r="AJ66" s="3">
        <v>4.32</v>
      </c>
      <c r="AK66" s="3">
        <v>4.6399999999999997</v>
      </c>
      <c r="AL66" s="3">
        <v>4.666666666666667</v>
      </c>
      <c r="AM66" s="3">
        <v>4.833333333333333</v>
      </c>
      <c r="AN66" s="3">
        <v>3.8333333333333335</v>
      </c>
      <c r="AO66">
        <v>4.666666666666667</v>
      </c>
      <c r="AP66">
        <v>4.5</v>
      </c>
      <c r="AQ66">
        <v>4.5</v>
      </c>
      <c r="AR66">
        <v>3.8</v>
      </c>
      <c r="AS66">
        <v>4.5999999999999996</v>
      </c>
      <c r="AT66">
        <v>5</v>
      </c>
      <c r="AU66" s="2">
        <v>4.5</v>
      </c>
      <c r="AV66" s="2">
        <v>91.111111111111114</v>
      </c>
      <c r="AW66" s="2">
        <v>92.307692307692307</v>
      </c>
      <c r="AX66" s="2">
        <v>83.333333333333329</v>
      </c>
      <c r="AY66" s="2">
        <v>3.4444444444444446</v>
      </c>
      <c r="AZ66" s="2">
        <v>4.4285714285714288</v>
      </c>
      <c r="BA66" s="2">
        <v>2</v>
      </c>
      <c r="BB66" s="2">
        <v>2.75</v>
      </c>
      <c r="BC66" s="2">
        <v>5</v>
      </c>
      <c r="BD66" s="2">
        <v>6.4</v>
      </c>
      <c r="BE66" s="2">
        <v>35</v>
      </c>
      <c r="BF66" s="2">
        <v>11</v>
      </c>
      <c r="BG66" s="2">
        <v>23</v>
      </c>
      <c r="BH66" t="s">
        <v>160</v>
      </c>
      <c r="BI66">
        <v>1.125</v>
      </c>
      <c r="BJ66">
        <v>1</v>
      </c>
      <c r="BK66">
        <v>1.25</v>
      </c>
      <c r="BL66" t="s">
        <v>160</v>
      </c>
      <c r="BM66" t="s">
        <v>160</v>
      </c>
      <c r="BN66" t="s">
        <v>160</v>
      </c>
      <c r="BO66" t="s">
        <v>160</v>
      </c>
      <c r="BP66">
        <v>3.3333333333333335</v>
      </c>
      <c r="BQ66">
        <v>3</v>
      </c>
      <c r="BR66">
        <v>2.8</v>
      </c>
      <c r="BS66">
        <v>4.2</v>
      </c>
    </row>
    <row r="67" spans="1:71" x14ac:dyDescent="0.25">
      <c r="A67">
        <v>14</v>
      </c>
      <c r="B67" t="s">
        <v>69</v>
      </c>
      <c r="C67" t="s">
        <v>11</v>
      </c>
      <c r="D67" t="str">
        <f>IF(LEFT(Tableau1[[#This Row],[ID-Phase2]],1)="7","Équipé","Contrôle")</f>
        <v>Équipé</v>
      </c>
      <c r="E67">
        <f>COUNTIF(Tableau1[[#This Row],[PedsQL_T]:[TENS-I-Aff]],"&gt;0")</f>
        <v>53</v>
      </c>
      <c r="F67" t="s">
        <v>104</v>
      </c>
      <c r="G67" t="s">
        <v>161</v>
      </c>
      <c r="H67" s="2">
        <v>57.608695652173914</v>
      </c>
      <c r="I67" s="2">
        <v>43.333333333333336</v>
      </c>
      <c r="J67" s="2">
        <v>84.375</v>
      </c>
      <c r="K67" s="2">
        <v>55</v>
      </c>
      <c r="L67" s="2">
        <v>30</v>
      </c>
      <c r="M67" s="2">
        <v>45</v>
      </c>
      <c r="N67" s="2">
        <v>2.9166666666666665</v>
      </c>
      <c r="O67" s="2">
        <v>2.736842105263158</v>
      </c>
      <c r="P67" s="2">
        <v>3.6</v>
      </c>
      <c r="Q67" s="2">
        <v>27</v>
      </c>
      <c r="R67" s="2">
        <v>3.7391304347826089</v>
      </c>
      <c r="S67" s="2">
        <v>2.5</v>
      </c>
      <c r="T67" s="2">
        <v>4.5714285714285712</v>
      </c>
      <c r="U67" s="2">
        <v>4.25</v>
      </c>
      <c r="V67" s="2">
        <v>73</v>
      </c>
      <c r="W67" s="2">
        <v>36</v>
      </c>
      <c r="X67" s="2">
        <v>26</v>
      </c>
      <c r="Y67" s="2">
        <v>11</v>
      </c>
      <c r="Z67" s="2">
        <v>38</v>
      </c>
      <c r="AA67" s="2">
        <v>12</v>
      </c>
      <c r="AB67" s="2">
        <v>18</v>
      </c>
      <c r="AC67" s="2">
        <v>8</v>
      </c>
      <c r="AD67" s="2">
        <v>57.692307692307686</v>
      </c>
      <c r="AE67" s="2">
        <v>75</v>
      </c>
      <c r="AF67" s="2">
        <v>75</v>
      </c>
      <c r="AG67" s="2">
        <v>75</v>
      </c>
      <c r="AH67" s="2">
        <v>58.333333333333336</v>
      </c>
      <c r="AI67" s="3">
        <v>71.875</v>
      </c>
      <c r="AJ67" s="3">
        <v>4.88</v>
      </c>
      <c r="AK67" s="3">
        <v>3.76</v>
      </c>
      <c r="AL67" s="3">
        <v>4.833333333333333</v>
      </c>
      <c r="AM67" s="3">
        <v>3.6666666666666665</v>
      </c>
      <c r="AN67" s="3">
        <v>4.833333333333333</v>
      </c>
      <c r="AO67">
        <v>3.5</v>
      </c>
      <c r="AP67">
        <v>5</v>
      </c>
      <c r="AQ67">
        <v>3</v>
      </c>
      <c r="AR67">
        <v>4.8</v>
      </c>
      <c r="AS67">
        <v>4.5999999999999996</v>
      </c>
      <c r="AT67">
        <v>5</v>
      </c>
      <c r="AU67" s="2">
        <v>4</v>
      </c>
      <c r="AV67" s="2">
        <v>57.777777777777779</v>
      </c>
      <c r="AW67" s="2">
        <v>56.410256410256409</v>
      </c>
      <c r="AX67" s="2">
        <v>66.666666666666671</v>
      </c>
      <c r="AY67" s="2">
        <v>3.7777777777777777</v>
      </c>
      <c r="AZ67" s="2">
        <v>4.4285714285714288</v>
      </c>
      <c r="BA67" s="2">
        <v>3.6</v>
      </c>
      <c r="BB67" s="2">
        <v>2.5</v>
      </c>
      <c r="BC67" s="2">
        <v>4.5</v>
      </c>
      <c r="BD67" s="2">
        <v>5.6</v>
      </c>
      <c r="BE67" s="2">
        <v>34</v>
      </c>
      <c r="BF67" s="2">
        <v>11</v>
      </c>
      <c r="BG67" s="2">
        <v>22.5</v>
      </c>
      <c r="BH67">
        <v>3.0588235294117645</v>
      </c>
      <c r="BI67" t="s">
        <v>160</v>
      </c>
      <c r="BJ67" t="s">
        <v>160</v>
      </c>
      <c r="BK67" t="s">
        <v>160</v>
      </c>
      <c r="BL67" t="s">
        <v>160</v>
      </c>
      <c r="BM67" t="s">
        <v>160</v>
      </c>
      <c r="BN67" t="s">
        <v>160</v>
      </c>
      <c r="BO67" t="s">
        <v>160</v>
      </c>
      <c r="BP67" t="s">
        <v>160</v>
      </c>
      <c r="BQ67" t="s">
        <v>160</v>
      </c>
      <c r="BR67" t="s">
        <v>160</v>
      </c>
      <c r="BS67" t="s">
        <v>160</v>
      </c>
    </row>
    <row r="68" spans="1:71" x14ac:dyDescent="0.25">
      <c r="A68">
        <v>14</v>
      </c>
      <c r="B68" t="s">
        <v>70</v>
      </c>
      <c r="C68" t="s">
        <v>12</v>
      </c>
      <c r="D68" t="str">
        <f>IF(LEFT(Tableau1[[#This Row],[ID-Phase2]],1)="7","Équipé","Contrôle")</f>
        <v>Équipé</v>
      </c>
      <c r="E68">
        <f>COUNTIF(Tableau1[[#This Row],[PedsQL_T]:[TENS-I-Aff]],"&gt;0")</f>
        <v>58</v>
      </c>
      <c r="F68" t="s">
        <v>104</v>
      </c>
      <c r="G68" t="s">
        <v>161</v>
      </c>
      <c r="H68" s="2">
        <v>56.521739130434781</v>
      </c>
      <c r="I68" s="2">
        <v>46.666666666666664</v>
      </c>
      <c r="J68" s="2">
        <v>75</v>
      </c>
      <c r="K68" s="2">
        <v>50</v>
      </c>
      <c r="L68" s="2">
        <v>50</v>
      </c>
      <c r="M68" s="2">
        <v>40</v>
      </c>
      <c r="N68" s="2">
        <v>4.041666666666667</v>
      </c>
      <c r="O68" s="2">
        <v>4.4210526315789478</v>
      </c>
      <c r="P68" s="2">
        <v>2.6</v>
      </c>
      <c r="Q68" s="2">
        <v>23</v>
      </c>
      <c r="R68" s="2">
        <v>3.5217391304347827</v>
      </c>
      <c r="S68" s="2">
        <v>3.125</v>
      </c>
      <c r="T68" s="2">
        <v>3.5714285714285716</v>
      </c>
      <c r="U68" s="2">
        <v>3.875</v>
      </c>
      <c r="V68" s="2">
        <v>72</v>
      </c>
      <c r="W68" s="2">
        <v>40</v>
      </c>
      <c r="X68" s="2">
        <v>22</v>
      </c>
      <c r="Y68" s="2">
        <v>10</v>
      </c>
      <c r="Z68" s="2">
        <v>23</v>
      </c>
      <c r="AA68" s="2">
        <v>6</v>
      </c>
      <c r="AB68" s="2">
        <v>8</v>
      </c>
      <c r="AC68" s="2">
        <v>9</v>
      </c>
      <c r="AD68" s="2">
        <v>51.538461538461533</v>
      </c>
      <c r="AE68" s="2">
        <v>37.5</v>
      </c>
      <c r="AF68" s="2">
        <v>60.714285714285708</v>
      </c>
      <c r="AG68" s="2">
        <v>66.666666666666657</v>
      </c>
      <c r="AH68" s="2">
        <v>58.333333333333336</v>
      </c>
      <c r="AI68" s="3">
        <v>75</v>
      </c>
      <c r="AJ68" s="3">
        <v>3.84</v>
      </c>
      <c r="AK68" s="3">
        <v>3.84</v>
      </c>
      <c r="AL68" s="3">
        <v>3.8333333333333335</v>
      </c>
      <c r="AM68" s="3">
        <v>3.8333333333333335</v>
      </c>
      <c r="AN68" s="3">
        <v>3.5</v>
      </c>
      <c r="AO68">
        <v>3.5</v>
      </c>
      <c r="AP68">
        <v>3.25</v>
      </c>
      <c r="AQ68">
        <v>3.25</v>
      </c>
      <c r="AR68">
        <v>4.8</v>
      </c>
      <c r="AS68">
        <v>4.8</v>
      </c>
      <c r="AT68">
        <v>3.75</v>
      </c>
      <c r="AU68" s="2">
        <v>3.75</v>
      </c>
      <c r="AV68" s="2">
        <v>56.666666666666664</v>
      </c>
      <c r="AW68" s="2">
        <v>57.692307692307693</v>
      </c>
      <c r="AX68" s="2">
        <v>50</v>
      </c>
      <c r="AY68" s="2">
        <v>4</v>
      </c>
      <c r="AZ68" s="2">
        <v>5</v>
      </c>
      <c r="BA68" s="2">
        <v>3.6</v>
      </c>
      <c r="BB68" s="2">
        <v>2.25</v>
      </c>
      <c r="BC68" s="2">
        <v>5</v>
      </c>
      <c r="BD68" s="2">
        <v>2</v>
      </c>
      <c r="BE68" s="2">
        <v>25</v>
      </c>
      <c r="BF68" s="2">
        <v>24</v>
      </c>
      <c r="BG68" s="2">
        <v>24.5</v>
      </c>
      <c r="BH68" t="s">
        <v>160</v>
      </c>
      <c r="BI68">
        <v>0.375</v>
      </c>
      <c r="BJ68">
        <v>1.25</v>
      </c>
      <c r="BK68">
        <v>-0.5</v>
      </c>
      <c r="BL68" t="s">
        <v>160</v>
      </c>
      <c r="BM68" t="s">
        <v>160</v>
      </c>
      <c r="BN68" t="s">
        <v>160</v>
      </c>
      <c r="BO68" t="s">
        <v>160</v>
      </c>
      <c r="BP68">
        <v>2.7333333333333334</v>
      </c>
      <c r="BQ68">
        <v>2.6</v>
      </c>
      <c r="BR68">
        <v>4</v>
      </c>
      <c r="BS68">
        <v>1.6</v>
      </c>
    </row>
    <row r="69" spans="1:71" x14ac:dyDescent="0.25">
      <c r="A69">
        <v>16</v>
      </c>
      <c r="B69" t="s">
        <v>149</v>
      </c>
      <c r="C69" t="s">
        <v>69</v>
      </c>
      <c r="D69" t="str">
        <f>IF(LEFT(Tableau1[[#This Row],[ID-Phase2]],1)="7","Équipé","Contrôle")</f>
        <v>Équipé</v>
      </c>
      <c r="E69">
        <f>COUNTIF(Tableau1[[#This Row],[PedsQL_T]:[TENS-I-Aff]],"&gt;0")</f>
        <v>56</v>
      </c>
      <c r="F69" t="s">
        <v>104</v>
      </c>
      <c r="G69" t="s">
        <v>161</v>
      </c>
      <c r="H69" s="2">
        <v>54.347826086956523</v>
      </c>
      <c r="I69" s="2">
        <v>38.333333333333336</v>
      </c>
      <c r="J69" s="2">
        <v>84.375</v>
      </c>
      <c r="K69" s="2">
        <v>40</v>
      </c>
      <c r="L69" s="2">
        <v>45</v>
      </c>
      <c r="M69" s="2">
        <v>30</v>
      </c>
      <c r="N69" s="2">
        <v>3.25</v>
      </c>
      <c r="O69" s="2">
        <v>3.2105263157894739</v>
      </c>
      <c r="P69" s="2">
        <v>3.4</v>
      </c>
      <c r="Q69" s="2">
        <v>29</v>
      </c>
      <c r="R69" s="2">
        <v>4</v>
      </c>
      <c r="S69" s="2">
        <v>3.375</v>
      </c>
      <c r="T69" s="2">
        <v>4.1428571428571432</v>
      </c>
      <c r="U69" s="2">
        <v>4.5</v>
      </c>
      <c r="V69" s="2">
        <v>76</v>
      </c>
      <c r="W69" s="2">
        <v>36</v>
      </c>
      <c r="X69" s="2">
        <v>27</v>
      </c>
      <c r="Y69" s="2">
        <v>13</v>
      </c>
      <c r="Z69" s="2">
        <v>54</v>
      </c>
      <c r="AA69" s="2">
        <v>20</v>
      </c>
      <c r="AB69" s="2">
        <v>25</v>
      </c>
      <c r="AC69" s="2">
        <v>9</v>
      </c>
      <c r="AD69" s="2">
        <v>53.846153846153847</v>
      </c>
      <c r="AE69" s="2">
        <v>62.5</v>
      </c>
      <c r="AF69" s="2">
        <v>57.142857142857139</v>
      </c>
      <c r="AG69" s="2">
        <v>58.333333333333336</v>
      </c>
      <c r="AH69" s="2">
        <v>58.333333333333336</v>
      </c>
      <c r="AI69" s="3">
        <v>87.5</v>
      </c>
      <c r="AJ69" s="3">
        <v>4.8</v>
      </c>
      <c r="AK69" s="3">
        <v>3.24</v>
      </c>
      <c r="AL69" s="3">
        <v>4.833333333333333</v>
      </c>
      <c r="AM69" s="3">
        <v>3</v>
      </c>
      <c r="AN69" s="3">
        <v>4.5</v>
      </c>
      <c r="AO69">
        <v>2.5</v>
      </c>
      <c r="AP69">
        <v>4.75</v>
      </c>
      <c r="AQ69">
        <v>3</v>
      </c>
      <c r="AR69">
        <v>5</v>
      </c>
      <c r="AS69">
        <v>4.8</v>
      </c>
      <c r="AT69">
        <v>5</v>
      </c>
      <c r="AU69" s="2">
        <v>3</v>
      </c>
      <c r="AV69" s="2">
        <v>45.555555555555557</v>
      </c>
      <c r="AW69" s="2">
        <v>47.435897435897438</v>
      </c>
      <c r="AX69" s="2">
        <v>33.333333333333336</v>
      </c>
      <c r="AY69" s="2">
        <v>3.7222222222222223</v>
      </c>
      <c r="AZ69" s="2">
        <v>4.4285714285714288</v>
      </c>
      <c r="BA69" s="2">
        <v>4</v>
      </c>
      <c r="BB69" s="2">
        <v>1.5</v>
      </c>
      <c r="BC69" s="2">
        <v>5</v>
      </c>
      <c r="BD69" s="2">
        <v>2</v>
      </c>
      <c r="BE69" s="2">
        <v>15</v>
      </c>
      <c r="BF69" s="2">
        <v>20</v>
      </c>
      <c r="BG69" s="2">
        <v>17.5</v>
      </c>
      <c r="BH69" t="s">
        <v>160</v>
      </c>
      <c r="BI69">
        <v>-1.125</v>
      </c>
      <c r="BJ69">
        <v>-0.5</v>
      </c>
      <c r="BK69">
        <v>-1.75</v>
      </c>
      <c r="BL69" t="s">
        <v>160</v>
      </c>
      <c r="BM69" t="s">
        <v>160</v>
      </c>
      <c r="BN69" t="s">
        <v>160</v>
      </c>
      <c r="BO69" t="s">
        <v>160</v>
      </c>
      <c r="BP69">
        <v>1.4666666666666666</v>
      </c>
      <c r="BQ69">
        <v>1.4</v>
      </c>
      <c r="BR69">
        <v>1.6</v>
      </c>
      <c r="BS69">
        <v>1.4</v>
      </c>
    </row>
    <row r="70" spans="1:71" x14ac:dyDescent="0.25">
      <c r="A70">
        <v>23</v>
      </c>
      <c r="B70" t="s">
        <v>69</v>
      </c>
      <c r="C70" t="s">
        <v>11</v>
      </c>
      <c r="D70" t="str">
        <f>IF(LEFT(Tableau1[[#This Row],[ID-Phase2]],1)="7","Équipé","Contrôle")</f>
        <v>Équipé</v>
      </c>
      <c r="E70">
        <f>COUNTIF(Tableau1[[#This Row],[PedsQL_T]:[TENS-I-Aff]],"&gt;0")</f>
        <v>53</v>
      </c>
      <c r="F70" t="s">
        <v>110</v>
      </c>
      <c r="G70" t="s">
        <v>161</v>
      </c>
      <c r="H70" s="2">
        <v>43.478260869565219</v>
      </c>
      <c r="I70" s="2">
        <v>38.333333333333336</v>
      </c>
      <c r="J70" s="2">
        <v>53.125</v>
      </c>
      <c r="K70" s="2">
        <v>55</v>
      </c>
      <c r="L70" s="2">
        <v>30</v>
      </c>
      <c r="M70" s="2">
        <v>30</v>
      </c>
      <c r="N70" s="2">
        <v>4.708333333333333</v>
      </c>
      <c r="O70" s="2">
        <v>4.6842105263157894</v>
      </c>
      <c r="P70" s="2">
        <v>4.8</v>
      </c>
      <c r="Q70" s="2">
        <v>26</v>
      </c>
      <c r="R70" s="2">
        <v>3.2608695652173911</v>
      </c>
      <c r="S70" s="2">
        <v>2.625</v>
      </c>
      <c r="T70" s="2">
        <v>4.5714285714285712</v>
      </c>
      <c r="U70" s="2">
        <v>2.75</v>
      </c>
      <c r="V70" s="2">
        <v>77</v>
      </c>
      <c r="W70" s="2">
        <v>43</v>
      </c>
      <c r="X70" s="2">
        <v>27</v>
      </c>
      <c r="Y70" s="2">
        <v>7</v>
      </c>
      <c r="Z70" s="2">
        <v>49</v>
      </c>
      <c r="AA70" s="2">
        <v>8</v>
      </c>
      <c r="AB70" s="2">
        <v>29</v>
      </c>
      <c r="AC70" s="2">
        <v>12</v>
      </c>
      <c r="AD70" s="2">
        <v>50</v>
      </c>
      <c r="AE70" s="2">
        <v>75</v>
      </c>
      <c r="AF70" s="2">
        <v>53.571428571428569</v>
      </c>
      <c r="AG70" s="2">
        <v>62.5</v>
      </c>
      <c r="AH70" s="2">
        <v>75</v>
      </c>
      <c r="AI70" s="3">
        <v>62.5</v>
      </c>
      <c r="AJ70" s="3">
        <v>3.4</v>
      </c>
      <c r="AK70" s="3">
        <v>3.52</v>
      </c>
      <c r="AL70" s="3">
        <v>3.3333333333333335</v>
      </c>
      <c r="AM70" s="3">
        <v>3.5</v>
      </c>
      <c r="AN70" s="3">
        <v>3.3333333333333335</v>
      </c>
      <c r="AO70">
        <v>3.3333333333333335</v>
      </c>
      <c r="AP70">
        <v>3.5</v>
      </c>
      <c r="AQ70">
        <v>3.75</v>
      </c>
      <c r="AR70">
        <v>3.4</v>
      </c>
      <c r="AS70">
        <v>3.8</v>
      </c>
      <c r="AT70">
        <v>3.5</v>
      </c>
      <c r="AU70" s="2">
        <v>3.25</v>
      </c>
      <c r="AV70" s="2">
        <v>63.333333333333336</v>
      </c>
      <c r="AW70" s="2">
        <v>62.820512820512818</v>
      </c>
      <c r="AX70" s="2">
        <v>66.666666666666671</v>
      </c>
      <c r="AY70" s="2">
        <v>2.7222222222222223</v>
      </c>
      <c r="AZ70" s="2">
        <v>3.4285714285714284</v>
      </c>
      <c r="BA70" s="2">
        <v>1.8</v>
      </c>
      <c r="BB70" s="2">
        <v>2.5</v>
      </c>
      <c r="BC70" s="2">
        <v>3</v>
      </c>
      <c r="BD70" s="2">
        <v>7</v>
      </c>
      <c r="BE70" s="2">
        <v>28</v>
      </c>
      <c r="BF70" s="2">
        <v>28</v>
      </c>
      <c r="BG70" s="2">
        <v>28</v>
      </c>
      <c r="BH70">
        <v>2.5882352941176472</v>
      </c>
      <c r="BI70" t="s">
        <v>160</v>
      </c>
      <c r="BJ70" t="s">
        <v>160</v>
      </c>
      <c r="BK70" t="s">
        <v>160</v>
      </c>
      <c r="BL70" t="s">
        <v>160</v>
      </c>
      <c r="BM70" t="s">
        <v>160</v>
      </c>
      <c r="BN70" t="s">
        <v>160</v>
      </c>
      <c r="BO70" t="s">
        <v>160</v>
      </c>
      <c r="BP70" t="s">
        <v>160</v>
      </c>
      <c r="BQ70" t="s">
        <v>160</v>
      </c>
      <c r="BR70" t="s">
        <v>160</v>
      </c>
      <c r="BS70" t="s">
        <v>160</v>
      </c>
    </row>
    <row r="71" spans="1:71" x14ac:dyDescent="0.25">
      <c r="A71">
        <v>6</v>
      </c>
      <c r="B71" t="s">
        <v>70</v>
      </c>
      <c r="C71" t="s">
        <v>12</v>
      </c>
      <c r="D71" t="str">
        <f>IF(LEFT(Tableau1[[#This Row],[ID-Phase2]],1)="7","Équipé","Contrôle")</f>
        <v>Équipé</v>
      </c>
      <c r="E71">
        <f>COUNTIF(Tableau1[[#This Row],[PedsQL_T]:[TENS-I-Aff]],"&gt;0")</f>
        <v>52</v>
      </c>
      <c r="F71" t="s">
        <v>110</v>
      </c>
      <c r="G71" t="s">
        <v>161</v>
      </c>
      <c r="H71" s="2">
        <v>45.652173913043477</v>
      </c>
      <c r="I71" s="2">
        <v>48.333333333333336</v>
      </c>
      <c r="J71" s="2">
        <v>40.625</v>
      </c>
      <c r="K71" s="2">
        <v>40</v>
      </c>
      <c r="L71" s="2">
        <v>55</v>
      </c>
      <c r="M71" s="2">
        <v>50</v>
      </c>
      <c r="N71" s="2">
        <v>4.583333333333333</v>
      </c>
      <c r="O71" s="2">
        <v>4.7368421052631575</v>
      </c>
      <c r="P71" s="2">
        <v>4</v>
      </c>
      <c r="Q71" s="2">
        <v>31</v>
      </c>
      <c r="R71" s="2">
        <v>3.0434782608695654</v>
      </c>
      <c r="S71" s="2">
        <v>3</v>
      </c>
      <c r="T71" s="2">
        <v>3.8571428571428572</v>
      </c>
      <c r="U71" s="2">
        <v>2.375</v>
      </c>
      <c r="V71" s="2">
        <v>69</v>
      </c>
      <c r="W71" s="2">
        <v>35</v>
      </c>
      <c r="X71" s="2">
        <v>24</v>
      </c>
      <c r="Y71" s="2">
        <v>10</v>
      </c>
      <c r="Z71" s="2">
        <v>34</v>
      </c>
      <c r="AA71" s="2">
        <v>1</v>
      </c>
      <c r="AB71" s="2">
        <v>27</v>
      </c>
      <c r="AC71" s="2">
        <v>6</v>
      </c>
      <c r="AD71" s="2">
        <v>45.384615384615387</v>
      </c>
      <c r="AE71" s="2">
        <v>50</v>
      </c>
      <c r="AF71" s="2">
        <v>46.428571428571431</v>
      </c>
      <c r="AG71" s="2">
        <v>58.333333333333336</v>
      </c>
      <c r="AH71" s="2">
        <v>66.666666666666657</v>
      </c>
      <c r="AI71" s="3">
        <v>62.5</v>
      </c>
      <c r="AJ71" s="3">
        <v>3.24</v>
      </c>
      <c r="AK71" s="3">
        <v>3.68</v>
      </c>
      <c r="AL71" s="3">
        <v>3.1666666666666665</v>
      </c>
      <c r="AM71" s="3">
        <v>3.8333333333333335</v>
      </c>
      <c r="AN71" s="3">
        <v>2.8333333333333335</v>
      </c>
      <c r="AO71">
        <v>3.1666666666666665</v>
      </c>
      <c r="AP71">
        <v>3.5</v>
      </c>
      <c r="AQ71">
        <v>3.75</v>
      </c>
      <c r="AR71">
        <v>4</v>
      </c>
      <c r="AS71">
        <v>4</v>
      </c>
      <c r="AT71">
        <v>2.75</v>
      </c>
      <c r="AU71" s="2">
        <v>3.75</v>
      </c>
      <c r="AV71" s="2">
        <v>71.111111111111114</v>
      </c>
      <c r="AW71" s="2">
        <v>71.794871794871796</v>
      </c>
      <c r="AX71" s="2">
        <v>66.666666666666671</v>
      </c>
      <c r="AY71" s="2">
        <v>3.5</v>
      </c>
      <c r="AZ71" s="2">
        <v>3.8571428571428572</v>
      </c>
      <c r="BA71" s="2">
        <v>3</v>
      </c>
      <c r="BB71" s="2">
        <v>3.25</v>
      </c>
      <c r="BC71" s="2">
        <v>4</v>
      </c>
      <c r="BD71" s="2">
        <v>5.8</v>
      </c>
      <c r="BE71" s="2">
        <v>23</v>
      </c>
      <c r="BF71" s="2">
        <v>26</v>
      </c>
      <c r="BG71" s="2">
        <v>24.5</v>
      </c>
      <c r="BH71" t="s">
        <v>160</v>
      </c>
      <c r="BI71" t="s">
        <v>160</v>
      </c>
      <c r="BJ71" t="s">
        <v>160</v>
      </c>
      <c r="BK71" t="s">
        <v>160</v>
      </c>
      <c r="BL71" t="s">
        <v>160</v>
      </c>
      <c r="BM71" t="s">
        <v>160</v>
      </c>
      <c r="BN71" t="s">
        <v>160</v>
      </c>
      <c r="BO71" t="s">
        <v>160</v>
      </c>
      <c r="BP71" t="s">
        <v>160</v>
      </c>
      <c r="BQ71" t="s">
        <v>160</v>
      </c>
      <c r="BR71" t="s">
        <v>160</v>
      </c>
      <c r="BS71" t="s">
        <v>160</v>
      </c>
    </row>
    <row r="72" spans="1:71" x14ac:dyDescent="0.25">
      <c r="A72">
        <v>13</v>
      </c>
      <c r="B72" t="s">
        <v>149</v>
      </c>
      <c r="C72" t="s">
        <v>69</v>
      </c>
      <c r="D72" t="str">
        <f>IF(LEFT(Tableau1[[#This Row],[ID-Phase2]],1)="7","Équipé","Contrôle")</f>
        <v>Équipé</v>
      </c>
      <c r="E72">
        <f>COUNTIF(Tableau1[[#This Row],[PedsQL_T]:[TENS-I-Aff]],"&gt;0")</f>
        <v>59</v>
      </c>
      <c r="F72" t="s">
        <v>110</v>
      </c>
      <c r="G72" t="s">
        <v>161</v>
      </c>
      <c r="H72" s="2">
        <v>60.869565217391305</v>
      </c>
      <c r="I72" s="2">
        <v>60</v>
      </c>
      <c r="J72" s="2">
        <v>62.5</v>
      </c>
      <c r="K72" s="2">
        <v>60</v>
      </c>
      <c r="L72" s="2">
        <v>55</v>
      </c>
      <c r="M72" s="2">
        <v>65</v>
      </c>
      <c r="N72" s="2">
        <v>4.583333333333333</v>
      </c>
      <c r="O72" s="2">
        <v>4.6842105263157894</v>
      </c>
      <c r="P72" s="2">
        <v>4.2</v>
      </c>
      <c r="Q72" s="2">
        <v>30</v>
      </c>
      <c r="R72" s="2">
        <v>2.8695652173913042</v>
      </c>
      <c r="S72" s="2">
        <v>3.25</v>
      </c>
      <c r="T72" s="2">
        <v>2.5714285714285716</v>
      </c>
      <c r="U72" s="2">
        <v>2.75</v>
      </c>
      <c r="V72" s="2">
        <v>68</v>
      </c>
      <c r="W72" s="2">
        <v>36</v>
      </c>
      <c r="X72" s="2">
        <v>24</v>
      </c>
      <c r="Y72" s="2">
        <v>8</v>
      </c>
      <c r="Z72" s="2">
        <v>69</v>
      </c>
      <c r="AA72" s="2">
        <v>22</v>
      </c>
      <c r="AB72" s="2">
        <v>25</v>
      </c>
      <c r="AC72" s="2">
        <v>22</v>
      </c>
      <c r="AD72" s="2">
        <v>40.769230769230766</v>
      </c>
      <c r="AE72" s="2">
        <v>50</v>
      </c>
      <c r="AF72" s="2">
        <v>57.142857142857139</v>
      </c>
      <c r="AG72" s="2">
        <v>45.833333333333329</v>
      </c>
      <c r="AH72" s="2">
        <v>58.333333333333336</v>
      </c>
      <c r="AI72" s="3">
        <v>46.875</v>
      </c>
      <c r="AJ72" s="3">
        <v>2.68</v>
      </c>
      <c r="AK72" s="3">
        <v>3.08</v>
      </c>
      <c r="AL72" s="3">
        <v>2.3333333333333335</v>
      </c>
      <c r="AM72" s="3">
        <v>3.1666666666666665</v>
      </c>
      <c r="AN72" s="3">
        <v>3</v>
      </c>
      <c r="AO72">
        <v>2.8333333333333335</v>
      </c>
      <c r="AP72">
        <v>2.5</v>
      </c>
      <c r="AQ72">
        <v>3.25</v>
      </c>
      <c r="AR72">
        <v>2.6</v>
      </c>
      <c r="AS72">
        <v>3.2</v>
      </c>
      <c r="AT72">
        <v>3</v>
      </c>
      <c r="AU72" s="2">
        <v>3</v>
      </c>
      <c r="AV72" s="2">
        <v>71.111111111111114</v>
      </c>
      <c r="AW72" s="2">
        <v>70.512820512820511</v>
      </c>
      <c r="AX72" s="2">
        <v>75</v>
      </c>
      <c r="AY72" s="2">
        <v>3.8333333333333335</v>
      </c>
      <c r="AZ72" s="2">
        <v>4.2857142857142856</v>
      </c>
      <c r="BA72" s="2">
        <v>2.8</v>
      </c>
      <c r="BB72" s="2">
        <v>4</v>
      </c>
      <c r="BC72" s="2">
        <v>4.5</v>
      </c>
      <c r="BD72" s="2">
        <v>4.8</v>
      </c>
      <c r="BE72" s="2">
        <v>25</v>
      </c>
      <c r="BF72" s="2">
        <v>22</v>
      </c>
      <c r="BG72" s="2">
        <v>23.5</v>
      </c>
      <c r="BH72" t="s">
        <v>160</v>
      </c>
      <c r="BI72">
        <v>1.125</v>
      </c>
      <c r="BJ72">
        <v>0.75</v>
      </c>
      <c r="BK72">
        <v>1.5</v>
      </c>
      <c r="BL72" t="s">
        <v>160</v>
      </c>
      <c r="BM72" t="s">
        <v>160</v>
      </c>
      <c r="BN72" t="s">
        <v>160</v>
      </c>
      <c r="BO72" t="s">
        <v>160</v>
      </c>
      <c r="BP72">
        <v>3.1333333333333333</v>
      </c>
      <c r="BQ72">
        <v>3</v>
      </c>
      <c r="BR72">
        <v>3.2</v>
      </c>
      <c r="BS72">
        <v>3.2</v>
      </c>
    </row>
    <row r="73" spans="1:71" x14ac:dyDescent="0.25">
      <c r="A73">
        <f>Transform!A43</f>
        <v>11</v>
      </c>
      <c r="B73" t="str">
        <f>Transform!B43</f>
        <v>T3</v>
      </c>
      <c r="C73" t="s">
        <v>11</v>
      </c>
      <c r="D73" t="str">
        <f>IF(LEFT(Tableau1[[#This Row],[ID-Phase2]],1)="7","Équipé","Contrôle")</f>
        <v>Équipé</v>
      </c>
      <c r="E73">
        <f>COUNTIF(Tableau1[[#This Row],[PedsQL_T]:[TENS-I-Aff]],"&gt;0")</f>
        <v>53</v>
      </c>
      <c r="F73" t="s">
        <v>114</v>
      </c>
      <c r="H73" s="2">
        <f>IFERROR(AVERAGE(Transform!H43:AD43),"N/A")</f>
        <v>51.521739130434781</v>
      </c>
      <c r="I73" s="2">
        <f>IFERROR(AVERAGE(Transform!H43:L43,Transform!U43:AD43),"N/A")</f>
        <v>44</v>
      </c>
      <c r="J73" s="2">
        <f>IFERROR(AVERAGE(Transform!M43:T43),"N/A")</f>
        <v>65.625</v>
      </c>
      <c r="K73" s="2">
        <f>IFERROR(AVERAGE(Transform!H43:L43),"N/A")</f>
        <v>65</v>
      </c>
      <c r="L73" s="2">
        <f>IFERROR(AVERAGE(Transform!U43:Y43),"N/A")</f>
        <v>30</v>
      </c>
      <c r="M73" s="2">
        <f>IFERROR(AVERAGE(Transform!Z43:AD43),"N/A")</f>
        <v>37</v>
      </c>
      <c r="N73" s="2">
        <f>IFERROR(AVERAGE(Transform!AE43:BB43),"N/A")</f>
        <v>4.583333333333333</v>
      </c>
      <c r="O73" s="2">
        <f>IFERROR(AVERAGE(Transform!AE43:AW43),"N/A")</f>
        <v>4.8947368421052628</v>
      </c>
      <c r="P73" s="2">
        <f>IFERROR(AVERAGE(Transform!AX43:BB43),"N/A")</f>
        <v>3.4</v>
      </c>
      <c r="Q73" s="2">
        <f>IFERROR(SUM(Transform!BC43:BN43),"N/A")</f>
        <v>28</v>
      </c>
      <c r="R73" s="2">
        <f>IFERROR(AVERAGE(Transform!BO43:CK43),"N/A")</f>
        <v>3.6086956521739131</v>
      </c>
      <c r="S73" s="2">
        <f>IFERROR(AVERAGE(Transform!BO43:BV43),"N/A")</f>
        <v>2.875</v>
      </c>
      <c r="T73" s="2">
        <f>IFERROR(AVERAGE(Transform!BW43:CC43),"N/A")</f>
        <v>4.2857142857142856</v>
      </c>
      <c r="U73" s="2">
        <f>IFERROR(AVERAGE(Transform!CD43:CK43),"N/A")</f>
        <v>3.75</v>
      </c>
      <c r="V73" s="2" cm="1">
        <f t="array" ref="V73">IFERROR(SUM(VALUE(Transform!CL43:DF43)),"N/A")</f>
        <v>53</v>
      </c>
      <c r="W73" s="2" cm="1">
        <f t="array" ref="W73">IFERROR(SUM(VALUE(Transform!CL43:CV43)),"N/A")</f>
        <v>24</v>
      </c>
      <c r="X73" s="2">
        <f>IFERROR(SUM(VALUE(Transform!CW43), Transform!DA43:DC43,Transform!DE43:DF43),"N/A")</f>
        <v>15</v>
      </c>
      <c r="Y73" s="2" cm="1">
        <f t="array" ref="Y73">IFERROR(SUM(VALUE(Transform!CX43:CZ43),Transform!DD43),"N/A")</f>
        <v>14</v>
      </c>
      <c r="Z73" s="2" cm="1">
        <f t="array" ref="Z73">IFERROR(SUM(VALUE(Transform!DG43:EB43)),"N/A")</f>
        <v>42</v>
      </c>
      <c r="AA73" s="2" cm="1">
        <f t="array" ref="AA73">IFERROR(SUM(VALUE(Transform!DG43:DN43)),"N/A")</f>
        <v>8</v>
      </c>
      <c r="AB73" s="2" cm="1">
        <f t="array" ref="AB73">IFERROR(SUM(VALUE(Transform!DO43:DV43)),"N/A")</f>
        <v>14</v>
      </c>
      <c r="AC73" s="2" cm="1">
        <f t="array" ref="AC73">IFERROR(SUM(VALUE(Transform!DW43:EB43)),"N/A")</f>
        <v>20</v>
      </c>
      <c r="AD73" s="2" cm="1">
        <f t="array" ref="AD73">IFERROR(((SUM(VALUE(Transform!EC43:FB43))-26)/(156-26))*100,"N/A")</f>
        <v>53.07692307692308</v>
      </c>
      <c r="AE73" s="2" cm="1">
        <f t="array" ref="AE73">IFERROR(((SUM(VALUE(Transform!EC43:ED43))-2)/(10-2))*100,"N/A")</f>
        <v>87.5</v>
      </c>
      <c r="AF73" s="2" cm="1">
        <f t="array" ref="AF73">IFERROR(((SUM(VALUE(Transform!EE43:EF43), Transform!EL43, Transform!EQ43:ET43)-7)/(35-7))*100,"N/A")</f>
        <v>57.142857142857139</v>
      </c>
      <c r="AG73" s="2" cm="1">
        <f t="array" ref="AG73">IFERROR(((SUM(VALUE(Transform!EG43:EI43), Transform!EM43, Transform!EU43, Transform!FB43)-6)/(30-6))*100,"N/A")</f>
        <v>66.666666666666657</v>
      </c>
      <c r="AH73" s="2" cm="1">
        <f t="array" ref="AH73">IFERROR(((SUM(VALUE(Transform!EV43:EX43))-3)/(15-3))*100,"N/A")</f>
        <v>41.666666666666671</v>
      </c>
      <c r="AI73" s="3" cm="1">
        <f t="array" ref="AI73">IFERROR(((SUM(VALUE(Transform!EJ43:EK43), Transform!EN43:EP43, Transform!EY43:FA43)-8)/(40-8))*100,"N/A")</f>
        <v>78.125</v>
      </c>
      <c r="AJ73" s="3">
        <f>IFERROR(AVERAGE(Transform!FC43, Transform!FE43, Transform!FG43, Transform!FI43, Transform!FK43, Transform!FM43, Transform!FO43, Transform!FQ43, Transform!FS43, Transform!FU43, Transform!FW43, Transform!FY43, Transform!GA43, Transform!GC43, Transform!GE43, Transform!GG43, Transform!GI43, Transform!GK43, Transform!GM43, Transform!GO43, Transform!GQ43, Transform!GS43, Transform!GU43, Transform!GW43, Transform!GY43),"N/A")</f>
        <v>4.3600000000000003</v>
      </c>
      <c r="AK73" s="3">
        <f>IFERROR(AVERAGE(Transform!FD43, Transform!FF43, Transform!FH43, Transform!FJ43, Transform!FL43, Transform!FN43, Transform!FP43, Transform!FR43, Transform!FT43, Transform!FV43, Transform!FX43, Transform!FZ43, Transform!GB43, Transform!GD43, Transform!GF43, Transform!GH43, Transform!GJ43, Transform!GL43, Transform!GN43, Transform!GP43, Transform!GR43, Transform!GT43, Transform!GV43, Transform!GX43, Transform!GZ43),"N/A")</f>
        <v>3.64</v>
      </c>
      <c r="AL73" s="3">
        <f>IFERROR(AVERAGE(Transform!FC43, Transform!FO43, Transform!FU43, Transform!FW43, Transform!FY43, Transform!GK43),"N/A")</f>
        <v>4</v>
      </c>
      <c r="AM73" s="3">
        <f>IFERROR(AVERAGE(Transform!FD43, Transform!FP43, Transform!FV43, Transform!FX43, Transform!FZ43, Transform!GL43),"N/A")</f>
        <v>3.6666666666666665</v>
      </c>
      <c r="AN73" s="3">
        <f>IFERROR(AVERAGE(Transform!FE43, Transform!FK43, Transform!FQ43, Transform!GC43, Transform!GI43, Transform!GM43),"N/A")</f>
        <v>4.5</v>
      </c>
      <c r="AO73" s="3">
        <f>IFERROR(AVERAGE(Transform!FF43, Transform!FL43, Transform!FR43, Transform!GD43, Transform!GJ43, Transform!GN43),"N/A")</f>
        <v>3.6666666666666665</v>
      </c>
      <c r="AP73">
        <f>IFERROR(AVERAGE(Transform!FG43, Transform!FI43, Transform!FS43, Transform!GA43),"N/A")</f>
        <v>4.25</v>
      </c>
      <c r="AQ73">
        <f>IFERROR(AVERAGE(Transform!FH43, Transform!FJ43, Transform!FT43, Transform!GB43),"N/A")</f>
        <v>3.25</v>
      </c>
      <c r="AR73">
        <f>IFERROR(AVERAGE(Transform!FM43, Transform!GE43, Transform!GG43, Transform!GO43, Transform!GQ43),"N/A")</f>
        <v>4.2</v>
      </c>
      <c r="AS73">
        <f>IFERROR(AVERAGE(Transform!FN43, Transform!GF43, Transform!GH43, Transform!GP43, Transform!GR43),"N/A")</f>
        <v>3.2</v>
      </c>
      <c r="AT73">
        <f>IFERROR(AVERAGE(Transform!GS43, Transform!GU43, Transform!GW43, Transform!GY43),"N/A")</f>
        <v>5</v>
      </c>
      <c r="AU73">
        <f>IFERROR(AVERAGE(Transform!GT43, Transform!GV43, Transform!GX43, Transform!GZ43),"N/A")</f>
        <v>4.5</v>
      </c>
      <c r="AV73" s="2" cm="1">
        <f t="array" ref="AV73">IFERROR(SUM(VALUE(Transform!HA43:HO43))*100/90,"N/A")</f>
        <v>76.666666666666671</v>
      </c>
      <c r="AW73" s="2" cm="1">
        <f t="array" ref="AW73">IFERROR(SUM(VALUE(Transform!HA43:HM43))*100/78,"N/A")</f>
        <v>75.641025641025635</v>
      </c>
      <c r="AX73" s="2" cm="1">
        <f t="array" ref="AX73">IFERROR(SUM(VALUE(Transform!HN43:HO43))*100/12,"N/A")</f>
        <v>83.333333333333329</v>
      </c>
      <c r="AY73" s="2">
        <f>IFERROR(AVERAGE(Transform!HP43:IG43),"N/A")</f>
        <v>4.333333333333333</v>
      </c>
      <c r="AZ73" s="2">
        <f>IFERROR(AVERAGE(Transform!HP43:HT43, Transform!IB43:IC43),"N/A")</f>
        <v>4.4285714285714288</v>
      </c>
      <c r="BA73" s="2">
        <f>IFERROR(AVERAGE(Transform!HU43:HW43, Transform!HZ43:IA43),"N/A")</f>
        <v>4.2</v>
      </c>
      <c r="BB73" s="2">
        <f>IFERROR(AVERAGE(Transform!HX43:HY43,Transform!IE43,Transform!IG43),"N/A")</f>
        <v>3.5</v>
      </c>
      <c r="BC73" s="2">
        <f>IFERROR(AVERAGE(Transform!ID43,Transform!IF43),"N/A")</f>
        <v>6</v>
      </c>
      <c r="BD73" s="2">
        <f>IFERROR(AVERAGE(Transform!IH43:IL43),"N/A")</f>
        <v>2.6</v>
      </c>
      <c r="BE73" s="2" cm="1">
        <f t="array" ref="BE73">IFERROR(SUM(VALUE(Transform!IM43:IS43)),"N/A")</f>
        <v>29</v>
      </c>
      <c r="BF73" s="2" cm="1">
        <f t="array" ref="BF73">IFERROR(SUM(VALUE(Transform!IT43:IZ43)),"N/A")</f>
        <v>25</v>
      </c>
      <c r="BG73" s="2">
        <f>IFERROR(AVERAGE(BE73:BF73),"N/A")</f>
        <v>27</v>
      </c>
      <c r="BH73">
        <f>IFERROR(AVERAGE(Transform!JA43:JQ43),"N/A")</f>
        <v>2.7333333333333334</v>
      </c>
      <c r="BI73" t="str">
        <f>IFERROR(AVERAGE(Transform!JR43:JY43),"N/A")</f>
        <v>N/A</v>
      </c>
      <c r="BJ73" t="str">
        <f>IFERROR(AVERAGE(Transform!JR43:JU43),"N/A")</f>
        <v>N/A</v>
      </c>
      <c r="BK73" t="str">
        <f>IFERROR(AVERAGE(Transform!JV43:JY43),"N/A")</f>
        <v>N/A</v>
      </c>
      <c r="BL73" t="str">
        <f>IFERROR(AVERAGE(Transform!JZ43:KK43),"N/A")</f>
        <v>N/A</v>
      </c>
      <c r="BM73" t="str">
        <f>IFERROR(AVERAGE(Transform!JZ43:KC43),"N/A")</f>
        <v>N/A</v>
      </c>
      <c r="BN73" t="str">
        <f>IFERROR(AVERAGE(Transform!KD43:KG43),"N/A")</f>
        <v>N/A</v>
      </c>
      <c r="BO73" t="str">
        <f>IFERROR(AVERAGE(Transform!KH43:KK43),"N/A")</f>
        <v>N/A</v>
      </c>
      <c r="BP73" t="str">
        <f>IFERROR(AVERAGE(Transform!KL43:KZ43),"N/A")</f>
        <v>N/A</v>
      </c>
      <c r="BQ73" t="str">
        <f>IFERROR(AVERAGE(Transform!KL43:KP43),"N/A")</f>
        <v>N/A</v>
      </c>
      <c r="BR73" t="str">
        <f>IFERROR(AVERAGE(Transform!KQ43:KU43),"N/A")</f>
        <v>N/A</v>
      </c>
      <c r="BS73" t="str">
        <f>IFERROR(AVERAGE(Transform!KV43:KZ43),"N/A")</f>
        <v>N/A</v>
      </c>
    </row>
    <row r="74" spans="1:71" x14ac:dyDescent="0.25">
      <c r="A74">
        <v>32</v>
      </c>
      <c r="B74" t="s">
        <v>69</v>
      </c>
      <c r="C74" t="s">
        <v>11</v>
      </c>
      <c r="D74" t="str">
        <f>IF(LEFT(Tableau1[[#This Row],[ID-Phase2]],1)="7","Équipé","Contrôle")</f>
        <v>Équipé</v>
      </c>
      <c r="E74">
        <f>COUNTIF(Tableau1[[#This Row],[PedsQL_T]:[TENS-I-Aff]],"&gt;0")</f>
        <v>53</v>
      </c>
      <c r="F74" t="s">
        <v>115</v>
      </c>
      <c r="G74" t="s">
        <v>161</v>
      </c>
      <c r="H74" s="2">
        <v>75</v>
      </c>
      <c r="I74" s="2">
        <v>68.333333333333329</v>
      </c>
      <c r="J74" s="2">
        <v>87.5</v>
      </c>
      <c r="K74" s="2">
        <v>100</v>
      </c>
      <c r="L74" s="2">
        <v>55</v>
      </c>
      <c r="M74" s="2">
        <v>50</v>
      </c>
      <c r="N74" s="2">
        <v>3.1666666666666665</v>
      </c>
      <c r="O74" s="2">
        <v>3.6315789473684212</v>
      </c>
      <c r="P74" s="2">
        <v>1.4</v>
      </c>
      <c r="Q74" s="2">
        <v>25</v>
      </c>
      <c r="R74" s="2">
        <v>3.3043478260869565</v>
      </c>
      <c r="S74" s="2">
        <v>3.125</v>
      </c>
      <c r="T74" s="2">
        <v>3.2857142857142856</v>
      </c>
      <c r="U74" s="2">
        <v>3.5</v>
      </c>
      <c r="V74" s="2">
        <v>59</v>
      </c>
      <c r="W74" s="2">
        <v>28</v>
      </c>
      <c r="X74" s="2">
        <v>22</v>
      </c>
      <c r="Y74" s="2">
        <v>9</v>
      </c>
      <c r="Z74" s="2">
        <v>43</v>
      </c>
      <c r="AA74" s="2">
        <v>24</v>
      </c>
      <c r="AB74" s="2">
        <v>10</v>
      </c>
      <c r="AC74" s="2">
        <v>9</v>
      </c>
      <c r="AD74" s="2">
        <v>43.07692307692308</v>
      </c>
      <c r="AE74" s="2">
        <v>62.5</v>
      </c>
      <c r="AF74" s="2">
        <v>39.285714285714285</v>
      </c>
      <c r="AG74" s="2">
        <v>50</v>
      </c>
      <c r="AH74" s="2">
        <v>25</v>
      </c>
      <c r="AI74" s="3">
        <v>78.125</v>
      </c>
      <c r="AJ74" s="3">
        <v>4.6399999999999997</v>
      </c>
      <c r="AK74" s="3">
        <v>3.28</v>
      </c>
      <c r="AL74" s="3">
        <v>5</v>
      </c>
      <c r="AM74" s="3">
        <v>2.8333333333333335</v>
      </c>
      <c r="AN74" s="3">
        <v>4.333333333333333</v>
      </c>
      <c r="AO74">
        <v>3</v>
      </c>
      <c r="AP74">
        <v>4.25</v>
      </c>
      <c r="AQ74">
        <v>3</v>
      </c>
      <c r="AR74">
        <v>4.8</v>
      </c>
      <c r="AS74">
        <v>4.5999999999999996</v>
      </c>
      <c r="AT74">
        <v>4.75</v>
      </c>
      <c r="AU74" s="2">
        <v>3</v>
      </c>
      <c r="AV74" s="2">
        <v>38.888888888888886</v>
      </c>
      <c r="AW74" s="2">
        <v>42.307692307692307</v>
      </c>
      <c r="AX74" s="2">
        <v>16.666666666666668</v>
      </c>
      <c r="AY74" s="2">
        <v>3.2222222222222223</v>
      </c>
      <c r="AZ74" s="2">
        <v>2.1428571428571428</v>
      </c>
      <c r="BA74" s="2">
        <v>5</v>
      </c>
      <c r="BB74" s="2">
        <v>4</v>
      </c>
      <c r="BC74" s="2">
        <v>1</v>
      </c>
      <c r="BD74" s="2">
        <v>7</v>
      </c>
      <c r="BE74" s="2">
        <v>7</v>
      </c>
      <c r="BF74" s="2">
        <v>15</v>
      </c>
      <c r="BG74" s="2">
        <v>11</v>
      </c>
      <c r="BH74">
        <v>2.6470588235294117</v>
      </c>
      <c r="BI74" t="s">
        <v>160</v>
      </c>
      <c r="BJ74" t="s">
        <v>160</v>
      </c>
      <c r="BK74" t="s">
        <v>160</v>
      </c>
      <c r="BL74" t="s">
        <v>160</v>
      </c>
      <c r="BM74" t="s">
        <v>160</v>
      </c>
      <c r="BN74" t="s">
        <v>160</v>
      </c>
      <c r="BO74" t="s">
        <v>160</v>
      </c>
      <c r="BP74" t="s">
        <v>160</v>
      </c>
      <c r="BQ74" t="s">
        <v>160</v>
      </c>
      <c r="BR74" t="s">
        <v>160</v>
      </c>
      <c r="BS74" t="s">
        <v>160</v>
      </c>
    </row>
    <row r="75" spans="1:71" x14ac:dyDescent="0.25">
      <c r="A75">
        <v>8</v>
      </c>
      <c r="B75" t="s">
        <v>149</v>
      </c>
      <c r="C75" t="s">
        <v>12</v>
      </c>
      <c r="D75" t="str">
        <f>IF(LEFT(Tableau1[[#This Row],[ID-Phase2]],1)="7","Équipé","Contrôle")</f>
        <v>Équipé</v>
      </c>
      <c r="E75">
        <f>COUNTIF(Tableau1[[#This Row],[PedsQL_T]:[TENS-I-Aff]],"&gt;0")</f>
        <v>56</v>
      </c>
      <c r="F75" t="s">
        <v>115</v>
      </c>
      <c r="G75" t="s">
        <v>161</v>
      </c>
      <c r="H75" s="2">
        <v>78.260869565217391</v>
      </c>
      <c r="I75" s="2">
        <v>66.666666666666671</v>
      </c>
      <c r="J75" s="2">
        <v>100</v>
      </c>
      <c r="K75" s="2">
        <v>100</v>
      </c>
      <c r="L75" s="2">
        <v>50</v>
      </c>
      <c r="M75" s="2">
        <v>50</v>
      </c>
      <c r="N75" s="2">
        <v>2.5</v>
      </c>
      <c r="O75" s="2">
        <v>2.8947368421052633</v>
      </c>
      <c r="P75" s="2">
        <v>1</v>
      </c>
      <c r="Q75" s="2">
        <v>28</v>
      </c>
      <c r="R75" s="2">
        <v>3.0869565217391304</v>
      </c>
      <c r="S75" s="2">
        <v>2.5</v>
      </c>
      <c r="T75" s="2">
        <v>3.4285714285714284</v>
      </c>
      <c r="U75" s="2">
        <v>3.375</v>
      </c>
      <c r="V75" s="2">
        <v>45</v>
      </c>
      <c r="W75" s="2">
        <v>22</v>
      </c>
      <c r="X75" s="2">
        <v>14</v>
      </c>
      <c r="Y75" s="2">
        <v>9</v>
      </c>
      <c r="Z75" s="2">
        <v>31</v>
      </c>
      <c r="AA75" s="2">
        <v>13</v>
      </c>
      <c r="AB75" s="2">
        <v>4</v>
      </c>
      <c r="AC75" s="2">
        <v>14</v>
      </c>
      <c r="AD75" s="2">
        <v>36.923076923076927</v>
      </c>
      <c r="AE75" s="2">
        <v>50</v>
      </c>
      <c r="AF75" s="2">
        <v>46.428571428571431</v>
      </c>
      <c r="AG75" s="2">
        <v>33.333333333333329</v>
      </c>
      <c r="AH75" s="2">
        <v>25</v>
      </c>
      <c r="AI75" s="3">
        <v>62.5</v>
      </c>
      <c r="AJ75" s="3">
        <v>4.84</v>
      </c>
      <c r="AK75" s="3">
        <v>3.16</v>
      </c>
      <c r="AL75" s="3">
        <v>5</v>
      </c>
      <c r="AM75" s="3">
        <v>3</v>
      </c>
      <c r="AN75" s="3">
        <v>4.666666666666667</v>
      </c>
      <c r="AO75">
        <v>3.1666666666666665</v>
      </c>
      <c r="AP75">
        <v>4.5</v>
      </c>
      <c r="AQ75">
        <v>2.5</v>
      </c>
      <c r="AR75">
        <v>5</v>
      </c>
      <c r="AS75">
        <v>4.4000000000000004</v>
      </c>
      <c r="AT75">
        <v>5</v>
      </c>
      <c r="AU75" s="2">
        <v>2.5</v>
      </c>
      <c r="AV75" s="2">
        <v>41.111111111111114</v>
      </c>
      <c r="AW75" s="2">
        <v>38.46153846153846</v>
      </c>
      <c r="AX75" s="2">
        <v>58.333333333333336</v>
      </c>
      <c r="AY75" s="2">
        <v>3</v>
      </c>
      <c r="AZ75" s="2">
        <v>3</v>
      </c>
      <c r="BA75" s="2">
        <v>3</v>
      </c>
      <c r="BB75" s="2">
        <v>3</v>
      </c>
      <c r="BC75" s="2">
        <v>3</v>
      </c>
      <c r="BD75" s="2">
        <v>4</v>
      </c>
      <c r="BE75" s="2">
        <v>7</v>
      </c>
      <c r="BF75" s="2">
        <v>15</v>
      </c>
      <c r="BG75" s="2">
        <v>11</v>
      </c>
      <c r="BH75" t="s">
        <v>160</v>
      </c>
      <c r="BI75">
        <v>-0.875</v>
      </c>
      <c r="BJ75">
        <v>-1.75</v>
      </c>
      <c r="BK75">
        <v>0</v>
      </c>
      <c r="BL75" t="s">
        <v>160</v>
      </c>
      <c r="BM75" t="s">
        <v>160</v>
      </c>
      <c r="BN75" t="s">
        <v>160</v>
      </c>
      <c r="BO75" t="s">
        <v>160</v>
      </c>
      <c r="BP75">
        <v>1.8</v>
      </c>
      <c r="BQ75">
        <v>1.8</v>
      </c>
      <c r="BR75">
        <v>2.2000000000000002</v>
      </c>
      <c r="BS75">
        <v>1.4</v>
      </c>
    </row>
    <row r="76" spans="1:71" x14ac:dyDescent="0.25">
      <c r="A76">
        <v>31</v>
      </c>
      <c r="B76" t="s">
        <v>69</v>
      </c>
      <c r="C76" t="s">
        <v>11</v>
      </c>
      <c r="D76" t="str">
        <f>IF(LEFT(Tableau1[[#This Row],[ID-Phase2]],1)="7","Équipé","Contrôle")</f>
        <v>Équipé</v>
      </c>
      <c r="E76">
        <f>COUNTIF(Tableau1[[#This Row],[PedsQL_T]:[TENS-I-Aff]],"&gt;0")</f>
        <v>53</v>
      </c>
      <c r="F76" t="s">
        <v>113</v>
      </c>
      <c r="G76" t="s">
        <v>161</v>
      </c>
      <c r="H76" s="2">
        <v>43.478260869565219</v>
      </c>
      <c r="I76" s="2">
        <v>25</v>
      </c>
      <c r="J76" s="2">
        <v>78.125</v>
      </c>
      <c r="K76" s="2">
        <v>25</v>
      </c>
      <c r="L76" s="2">
        <v>15</v>
      </c>
      <c r="M76" s="2">
        <v>35</v>
      </c>
      <c r="N76" s="2">
        <v>4.125</v>
      </c>
      <c r="O76" s="2">
        <v>4.1578947368421053</v>
      </c>
      <c r="P76" s="2">
        <v>4</v>
      </c>
      <c r="Q76" s="2">
        <v>30</v>
      </c>
      <c r="R76" s="2">
        <v>2.9565217391304346</v>
      </c>
      <c r="S76" s="2">
        <v>2.5</v>
      </c>
      <c r="T76" s="2">
        <v>2.7142857142857144</v>
      </c>
      <c r="U76" s="2">
        <v>3.625</v>
      </c>
      <c r="V76" s="2">
        <v>71</v>
      </c>
      <c r="W76" s="2">
        <v>35</v>
      </c>
      <c r="X76" s="2">
        <v>27</v>
      </c>
      <c r="Y76" s="2">
        <v>9</v>
      </c>
      <c r="Z76" s="2">
        <v>34</v>
      </c>
      <c r="AA76" s="2">
        <v>9</v>
      </c>
      <c r="AB76" s="2">
        <v>13</v>
      </c>
      <c r="AC76" s="2">
        <v>12</v>
      </c>
      <c r="AD76" s="2">
        <v>42.307692307692307</v>
      </c>
      <c r="AE76" s="2">
        <v>37.5</v>
      </c>
      <c r="AF76" s="2">
        <v>46.428571428571431</v>
      </c>
      <c r="AG76" s="2">
        <v>58.333333333333336</v>
      </c>
      <c r="AH76" s="2">
        <v>50</v>
      </c>
      <c r="AI76" s="3">
        <v>59.375</v>
      </c>
      <c r="AJ76" s="3">
        <v>3.04</v>
      </c>
      <c r="AK76" s="3">
        <v>2.64</v>
      </c>
      <c r="AL76" s="3">
        <v>3</v>
      </c>
      <c r="AM76" s="3">
        <v>2.6666666666666665</v>
      </c>
      <c r="AN76" s="3">
        <v>2.3333333333333335</v>
      </c>
      <c r="AO76">
        <v>2.3333333333333335</v>
      </c>
      <c r="AP76">
        <v>2.75</v>
      </c>
      <c r="AQ76">
        <v>2.75</v>
      </c>
      <c r="AR76">
        <v>3.4</v>
      </c>
      <c r="AS76">
        <v>3</v>
      </c>
      <c r="AT76">
        <v>4</v>
      </c>
      <c r="AU76" s="2">
        <v>2.5</v>
      </c>
      <c r="AV76" s="2">
        <v>65.555555555555557</v>
      </c>
      <c r="AW76" s="2">
        <v>65.384615384615387</v>
      </c>
      <c r="AX76" s="2">
        <v>66.666666666666671</v>
      </c>
      <c r="AY76" s="2">
        <v>3.1111111111111112</v>
      </c>
      <c r="AZ76" s="2">
        <v>3.5714285714285716</v>
      </c>
      <c r="BA76" s="2">
        <v>2.2000000000000002</v>
      </c>
      <c r="BB76" s="2">
        <v>2.5</v>
      </c>
      <c r="BC76" s="2">
        <v>5</v>
      </c>
      <c r="BD76" s="2">
        <v>5.8</v>
      </c>
      <c r="BE76" s="2">
        <v>21</v>
      </c>
      <c r="BF76" s="2">
        <v>24</v>
      </c>
      <c r="BG76" s="2">
        <v>22.5</v>
      </c>
      <c r="BH76">
        <v>3.0588235294117645</v>
      </c>
      <c r="BI76" t="s">
        <v>160</v>
      </c>
      <c r="BJ76" t="s">
        <v>160</v>
      </c>
      <c r="BK76" t="s">
        <v>160</v>
      </c>
      <c r="BL76" t="s">
        <v>160</v>
      </c>
      <c r="BM76" t="s">
        <v>160</v>
      </c>
      <c r="BN76" t="s">
        <v>160</v>
      </c>
      <c r="BO76" t="s">
        <v>160</v>
      </c>
      <c r="BP76" t="s">
        <v>160</v>
      </c>
      <c r="BQ76" t="s">
        <v>160</v>
      </c>
      <c r="BR76" t="s">
        <v>160</v>
      </c>
      <c r="BS76" t="s">
        <v>160</v>
      </c>
    </row>
    <row r="77" spans="1:71" x14ac:dyDescent="0.25">
      <c r="A77">
        <v>4</v>
      </c>
      <c r="B77" t="s">
        <v>70</v>
      </c>
      <c r="C77" t="s">
        <v>12</v>
      </c>
      <c r="D77" t="str">
        <f>IF(LEFT(Tableau1[[#This Row],[ID-Phase2]],1)="7","Équipé","Contrôle")</f>
        <v>Équipé</v>
      </c>
      <c r="E77">
        <f>COUNTIF(Tableau1[[#This Row],[PedsQL_T]:[TENS-I-Aff]],"&gt;0")</f>
        <v>52</v>
      </c>
      <c r="F77" t="s">
        <v>113</v>
      </c>
      <c r="G77" t="s">
        <v>161</v>
      </c>
      <c r="H77" s="2">
        <v>59.782608695652172</v>
      </c>
      <c r="I77" s="2">
        <v>43.333333333333336</v>
      </c>
      <c r="J77" s="2">
        <v>90.625</v>
      </c>
      <c r="K77" s="2">
        <v>50</v>
      </c>
      <c r="L77" s="2">
        <v>35</v>
      </c>
      <c r="M77" s="2">
        <v>45</v>
      </c>
      <c r="N77" s="2">
        <v>4.833333333333333</v>
      </c>
      <c r="O77" s="2">
        <v>4.7894736842105265</v>
      </c>
      <c r="P77" s="2">
        <v>5</v>
      </c>
      <c r="Q77" s="2">
        <v>29</v>
      </c>
      <c r="R77" s="2">
        <v>2.8695652173913042</v>
      </c>
      <c r="S77" s="2">
        <v>2.375</v>
      </c>
      <c r="T77" s="2">
        <v>3.1428571428571428</v>
      </c>
      <c r="U77" s="2">
        <v>3.125</v>
      </c>
      <c r="V77" s="2">
        <v>69</v>
      </c>
      <c r="W77" s="2">
        <v>32</v>
      </c>
      <c r="X77" s="2">
        <v>27</v>
      </c>
      <c r="Y77" s="2">
        <v>10</v>
      </c>
      <c r="Z77" s="2">
        <v>24</v>
      </c>
      <c r="AA77" s="2">
        <v>8</v>
      </c>
      <c r="AB77" s="2">
        <v>9</v>
      </c>
      <c r="AC77" s="2">
        <v>7</v>
      </c>
      <c r="AD77" s="2">
        <v>31.538461538461537</v>
      </c>
      <c r="AE77" s="2">
        <v>25</v>
      </c>
      <c r="AF77" s="2">
        <v>42.857142857142854</v>
      </c>
      <c r="AG77" s="2">
        <v>45.833333333333329</v>
      </c>
      <c r="AH77" s="2">
        <v>33.333333333333329</v>
      </c>
      <c r="AI77" s="3">
        <v>37.5</v>
      </c>
      <c r="AJ77" s="3">
        <v>2.52</v>
      </c>
      <c r="AK77" s="3">
        <v>3.04</v>
      </c>
      <c r="AL77" s="3">
        <v>2.6666666666666665</v>
      </c>
      <c r="AM77" s="3">
        <v>3.1666666666666665</v>
      </c>
      <c r="AN77" s="3">
        <v>2</v>
      </c>
      <c r="AO77">
        <v>3</v>
      </c>
      <c r="AP77">
        <v>3</v>
      </c>
      <c r="AQ77">
        <v>3</v>
      </c>
      <c r="AR77">
        <v>2.2000000000000002</v>
      </c>
      <c r="AS77">
        <v>3</v>
      </c>
      <c r="AT77">
        <v>3</v>
      </c>
      <c r="AU77" s="2">
        <v>3</v>
      </c>
      <c r="AV77" s="2">
        <v>73.333333333333329</v>
      </c>
      <c r="AW77" s="2">
        <v>74.358974358974365</v>
      </c>
      <c r="AX77" s="2">
        <v>66.666666666666671</v>
      </c>
      <c r="AY77" s="2">
        <v>3.3333333333333335</v>
      </c>
      <c r="AZ77" s="2">
        <v>3.8571428571428572</v>
      </c>
      <c r="BA77" s="2">
        <v>2.8</v>
      </c>
      <c r="BB77" s="2">
        <v>2.75</v>
      </c>
      <c r="BC77" s="2">
        <v>4</v>
      </c>
      <c r="BD77" s="2">
        <v>4.5999999999999996</v>
      </c>
      <c r="BE77" s="2">
        <v>28</v>
      </c>
      <c r="BF77" s="2">
        <v>28</v>
      </c>
      <c r="BG77" s="2">
        <v>28</v>
      </c>
      <c r="BH77" t="s">
        <v>160</v>
      </c>
      <c r="BI77" t="s">
        <v>160</v>
      </c>
      <c r="BJ77" t="s">
        <v>160</v>
      </c>
      <c r="BK77" t="s">
        <v>160</v>
      </c>
      <c r="BL77" t="s">
        <v>160</v>
      </c>
      <c r="BM77" t="s">
        <v>160</v>
      </c>
      <c r="BN77" t="s">
        <v>160</v>
      </c>
      <c r="BO77" t="s">
        <v>160</v>
      </c>
      <c r="BP77" t="s">
        <v>160</v>
      </c>
      <c r="BQ77" t="s">
        <v>160</v>
      </c>
      <c r="BR77" t="s">
        <v>160</v>
      </c>
      <c r="BS77" t="s">
        <v>160</v>
      </c>
    </row>
    <row r="78" spans="1:71" x14ac:dyDescent="0.25">
      <c r="A78">
        <v>14</v>
      </c>
      <c r="B78" t="s">
        <v>149</v>
      </c>
      <c r="C78" t="s">
        <v>69</v>
      </c>
      <c r="D78" t="str">
        <f>IF(LEFT(Tableau1[[#This Row],[ID-Phase2]],1)="7","Équipé","Contrôle")</f>
        <v>Équipé</v>
      </c>
      <c r="E78">
        <f>COUNTIF(Tableau1[[#This Row],[PedsQL_T]:[TENS-I-Aff]],"&gt;0")</f>
        <v>56</v>
      </c>
      <c r="F78" t="s">
        <v>113</v>
      </c>
      <c r="G78" t="s">
        <v>161</v>
      </c>
      <c r="H78" s="2">
        <v>33.695652173913047</v>
      </c>
      <c r="I78" s="2">
        <v>46.666666666666664</v>
      </c>
      <c r="J78" s="2">
        <v>9.375</v>
      </c>
      <c r="K78" s="2">
        <v>65</v>
      </c>
      <c r="L78" s="2">
        <v>35</v>
      </c>
      <c r="M78" s="2">
        <v>40</v>
      </c>
      <c r="N78" s="2">
        <v>4.666666666666667</v>
      </c>
      <c r="O78" s="2">
        <v>4.5789473684210522</v>
      </c>
      <c r="P78" s="2">
        <v>5</v>
      </c>
      <c r="Q78" s="2">
        <v>30</v>
      </c>
      <c r="R78" s="2">
        <v>3.347826086956522</v>
      </c>
      <c r="S78" s="2">
        <v>2.875</v>
      </c>
      <c r="T78" s="2">
        <v>3.2857142857142856</v>
      </c>
      <c r="U78" s="2">
        <v>3.875</v>
      </c>
      <c r="V78" s="2">
        <v>66</v>
      </c>
      <c r="W78" s="2">
        <v>32</v>
      </c>
      <c r="X78" s="2">
        <v>24</v>
      </c>
      <c r="Y78" s="2">
        <v>10</v>
      </c>
      <c r="Z78" s="2">
        <v>23</v>
      </c>
      <c r="AA78" s="2">
        <v>11</v>
      </c>
      <c r="AB78" s="2">
        <v>4</v>
      </c>
      <c r="AC78" s="2">
        <v>8</v>
      </c>
      <c r="AD78" s="2">
        <v>48.46153846153846</v>
      </c>
      <c r="AE78" s="2">
        <v>37.5</v>
      </c>
      <c r="AF78" s="2">
        <v>67.857142857142861</v>
      </c>
      <c r="AG78" s="2">
        <v>54.166666666666664</v>
      </c>
      <c r="AH78" s="2">
        <v>50</v>
      </c>
      <c r="AI78" s="3">
        <v>68.75</v>
      </c>
      <c r="AJ78" s="3">
        <v>3.64</v>
      </c>
      <c r="AK78" s="3">
        <v>3.08</v>
      </c>
      <c r="AL78" s="3">
        <v>3.5</v>
      </c>
      <c r="AM78" s="3">
        <v>3</v>
      </c>
      <c r="AN78" s="3">
        <v>3.5</v>
      </c>
      <c r="AO78">
        <v>3</v>
      </c>
      <c r="AP78">
        <v>4</v>
      </c>
      <c r="AQ78">
        <v>2.25</v>
      </c>
      <c r="AR78">
        <v>3.8</v>
      </c>
      <c r="AS78">
        <v>3.6</v>
      </c>
      <c r="AT78">
        <v>3.5</v>
      </c>
      <c r="AU78" s="2">
        <v>3.5</v>
      </c>
      <c r="AV78" s="2">
        <v>83.333333333333329</v>
      </c>
      <c r="AW78" s="2">
        <v>84.615384615384613</v>
      </c>
      <c r="AX78" s="2">
        <v>75</v>
      </c>
      <c r="AY78" s="2">
        <v>3.2222222222222223</v>
      </c>
      <c r="AZ78" s="2">
        <v>3.8571428571428572</v>
      </c>
      <c r="BA78" s="2">
        <v>2.6</v>
      </c>
      <c r="BB78" s="2">
        <v>2.25</v>
      </c>
      <c r="BC78" s="2">
        <v>4.5</v>
      </c>
      <c r="BD78" s="2">
        <v>5.8</v>
      </c>
      <c r="BE78" s="2">
        <v>30</v>
      </c>
      <c r="BF78" s="2">
        <v>35</v>
      </c>
      <c r="BG78" s="2">
        <v>32.5</v>
      </c>
      <c r="BH78" t="s">
        <v>160</v>
      </c>
      <c r="BI78">
        <v>-0.75</v>
      </c>
      <c r="BJ78">
        <v>-1.25</v>
      </c>
      <c r="BK78">
        <v>-0.25</v>
      </c>
      <c r="BL78" t="s">
        <v>160</v>
      </c>
      <c r="BM78" t="s">
        <v>160</v>
      </c>
      <c r="BN78" t="s">
        <v>160</v>
      </c>
      <c r="BO78" t="s">
        <v>160</v>
      </c>
      <c r="BP78">
        <v>3.0666666666666669</v>
      </c>
      <c r="BQ78">
        <v>3.2</v>
      </c>
      <c r="BR78">
        <v>2.2000000000000002</v>
      </c>
      <c r="BS78">
        <v>3.8</v>
      </c>
    </row>
    <row r="79" spans="1:71" x14ac:dyDescent="0.25">
      <c r="A79">
        <v>33</v>
      </c>
      <c r="B79" t="s">
        <v>69</v>
      </c>
      <c r="C79" t="s">
        <v>11</v>
      </c>
      <c r="D79" t="str">
        <f>IF(LEFT(Tableau1[[#This Row],[ID-Phase2]],1)="7","Équipé","Contrôle")</f>
        <v>Équipé</v>
      </c>
      <c r="E79">
        <f>COUNTIF(Tableau1[[#This Row],[PedsQL_T]:[TENS-I-Aff]],"&gt;0")</f>
        <v>53</v>
      </c>
      <c r="F79" t="s">
        <v>116</v>
      </c>
      <c r="G79" t="s">
        <v>161</v>
      </c>
      <c r="H79" s="2">
        <v>27.173913043478262</v>
      </c>
      <c r="I79" s="2">
        <v>30</v>
      </c>
      <c r="J79" s="2">
        <v>21.875</v>
      </c>
      <c r="K79" s="2">
        <v>30</v>
      </c>
      <c r="L79" s="2">
        <v>5</v>
      </c>
      <c r="M79" s="2">
        <v>55</v>
      </c>
      <c r="N79" s="2">
        <v>3.0416666666666665</v>
      </c>
      <c r="O79" s="2">
        <v>3.4736842105263159</v>
      </c>
      <c r="P79" s="2">
        <v>1.4</v>
      </c>
      <c r="Q79" s="2">
        <v>28</v>
      </c>
      <c r="R79" s="2">
        <v>4</v>
      </c>
      <c r="S79" s="2">
        <v>3.375</v>
      </c>
      <c r="T79" s="2">
        <v>4.8571428571428568</v>
      </c>
      <c r="U79" s="2">
        <v>3.875</v>
      </c>
      <c r="V79" s="2">
        <v>73</v>
      </c>
      <c r="W79" s="2">
        <v>36</v>
      </c>
      <c r="X79" s="2">
        <v>25</v>
      </c>
      <c r="Y79" s="2">
        <v>12</v>
      </c>
      <c r="Z79" s="2">
        <v>22</v>
      </c>
      <c r="AA79" s="2">
        <v>2</v>
      </c>
      <c r="AB79" s="2">
        <v>14</v>
      </c>
      <c r="AC79" s="2">
        <v>6</v>
      </c>
      <c r="AD79" s="2">
        <v>70.769230769230774</v>
      </c>
      <c r="AE79" s="2">
        <v>100</v>
      </c>
      <c r="AF79" s="2">
        <v>92.857142857142861</v>
      </c>
      <c r="AG79" s="2">
        <v>75</v>
      </c>
      <c r="AH79" s="2">
        <v>83.333333333333343</v>
      </c>
      <c r="AI79" s="3">
        <v>93.75</v>
      </c>
      <c r="AJ79" s="3">
        <v>4.32</v>
      </c>
      <c r="AK79" s="3">
        <v>3.8</v>
      </c>
      <c r="AL79" s="3">
        <v>4.333333333333333</v>
      </c>
      <c r="AM79" s="3">
        <v>3.6666666666666665</v>
      </c>
      <c r="AN79" s="3">
        <v>3.8333333333333335</v>
      </c>
      <c r="AO79">
        <v>3.6666666666666665</v>
      </c>
      <c r="AP79">
        <v>4.5</v>
      </c>
      <c r="AQ79">
        <v>3.75</v>
      </c>
      <c r="AR79">
        <v>4.5999999999999996</v>
      </c>
      <c r="AS79">
        <v>4.2</v>
      </c>
      <c r="AT79">
        <v>4.5</v>
      </c>
      <c r="AU79" s="2">
        <v>3.75</v>
      </c>
      <c r="AV79" s="2">
        <v>74.444444444444443</v>
      </c>
      <c r="AW79" s="2">
        <v>76.92307692307692</v>
      </c>
      <c r="AX79" s="2">
        <v>58.333333333333336</v>
      </c>
      <c r="AY79" s="2">
        <v>3.4444444444444446</v>
      </c>
      <c r="AZ79" s="2">
        <v>4.2857142857142856</v>
      </c>
      <c r="BA79" s="2">
        <v>2.8</v>
      </c>
      <c r="BB79" s="2">
        <v>2.75</v>
      </c>
      <c r="BC79" s="2">
        <v>3.5</v>
      </c>
      <c r="BD79" s="2">
        <v>5.8</v>
      </c>
      <c r="BE79" s="2">
        <v>26</v>
      </c>
      <c r="BF79" s="2">
        <v>20</v>
      </c>
      <c r="BG79" s="2">
        <v>23</v>
      </c>
      <c r="BH79">
        <v>3.2352941176470589</v>
      </c>
      <c r="BI79" t="s">
        <v>160</v>
      </c>
      <c r="BJ79" t="s">
        <v>160</v>
      </c>
      <c r="BK79" t="s">
        <v>160</v>
      </c>
      <c r="BL79" t="s">
        <v>160</v>
      </c>
      <c r="BM79" t="s">
        <v>160</v>
      </c>
      <c r="BN79" t="s">
        <v>160</v>
      </c>
      <c r="BO79" t="s">
        <v>160</v>
      </c>
      <c r="BP79" t="s">
        <v>160</v>
      </c>
      <c r="BQ79" t="s">
        <v>160</v>
      </c>
      <c r="BR79" t="s">
        <v>160</v>
      </c>
      <c r="BS79" t="s">
        <v>160</v>
      </c>
    </row>
    <row r="80" spans="1:71" x14ac:dyDescent="0.25">
      <c r="A80">
        <v>10</v>
      </c>
      <c r="B80" t="s">
        <v>70</v>
      </c>
      <c r="C80" t="s">
        <v>12</v>
      </c>
      <c r="D80" t="str">
        <f>IF(LEFT(Tableau1[[#This Row],[ID-Phase2]],1)="7","Équipé","Contrôle")</f>
        <v>Équipé</v>
      </c>
      <c r="E80">
        <f>COUNTIF(Tableau1[[#This Row],[PedsQL_T]:[TENS-I-Aff]],"&gt;0")</f>
        <v>51</v>
      </c>
      <c r="F80" t="s">
        <v>116</v>
      </c>
      <c r="G80" t="s">
        <v>161</v>
      </c>
      <c r="H80" s="2">
        <v>35.869565217391305</v>
      </c>
      <c r="I80" s="2">
        <v>45</v>
      </c>
      <c r="J80" s="2">
        <v>18.75</v>
      </c>
      <c r="K80" s="2">
        <v>40</v>
      </c>
      <c r="L80" s="2">
        <v>25</v>
      </c>
      <c r="M80" s="2">
        <v>70</v>
      </c>
      <c r="N80" s="2">
        <v>3.625</v>
      </c>
      <c r="O80" s="2">
        <v>3.9473684210526314</v>
      </c>
      <c r="P80" s="2">
        <v>2.4</v>
      </c>
      <c r="Q80" s="2">
        <v>24</v>
      </c>
      <c r="R80" s="2">
        <v>4.5217391304347823</v>
      </c>
      <c r="S80" s="2">
        <v>4.375</v>
      </c>
      <c r="T80" s="2">
        <v>4.8571428571428568</v>
      </c>
      <c r="U80" s="2">
        <v>4.375</v>
      </c>
      <c r="V80" s="2">
        <v>54</v>
      </c>
      <c r="W80" s="2">
        <v>20</v>
      </c>
      <c r="X80" s="2">
        <v>22</v>
      </c>
      <c r="Y80" s="2">
        <v>12</v>
      </c>
      <c r="Z80" s="2">
        <v>11</v>
      </c>
      <c r="AA80" s="2">
        <v>0</v>
      </c>
      <c r="AB80" s="2">
        <v>5</v>
      </c>
      <c r="AC80" s="2">
        <v>6</v>
      </c>
      <c r="AD80" s="2">
        <v>63.076923076923073</v>
      </c>
      <c r="AE80" s="2">
        <v>100</v>
      </c>
      <c r="AF80" s="2">
        <v>82.142857142857139</v>
      </c>
      <c r="AG80" s="2">
        <v>75</v>
      </c>
      <c r="AH80" s="2">
        <v>75</v>
      </c>
      <c r="AI80" s="3">
        <v>75</v>
      </c>
      <c r="AJ80" s="3">
        <v>4.12</v>
      </c>
      <c r="AK80" s="3">
        <v>4.28</v>
      </c>
      <c r="AL80" s="3">
        <v>4.166666666666667</v>
      </c>
      <c r="AM80" s="3">
        <v>4</v>
      </c>
      <c r="AN80" s="3">
        <v>4</v>
      </c>
      <c r="AO80">
        <v>3.8333333333333335</v>
      </c>
      <c r="AP80">
        <v>4.5</v>
      </c>
      <c r="AQ80">
        <v>4</v>
      </c>
      <c r="AR80">
        <v>4</v>
      </c>
      <c r="AS80">
        <v>4.8</v>
      </c>
      <c r="AT80">
        <v>4</v>
      </c>
      <c r="AU80" s="2">
        <v>5</v>
      </c>
      <c r="AV80" s="2">
        <v>81.111111111111114</v>
      </c>
      <c r="AW80" s="2">
        <v>84.615384615384613</v>
      </c>
      <c r="AX80" s="2">
        <v>58.333333333333336</v>
      </c>
      <c r="AY80" s="2">
        <v>3.5</v>
      </c>
      <c r="AZ80" s="2">
        <v>4</v>
      </c>
      <c r="BA80" s="2">
        <v>3.4</v>
      </c>
      <c r="BB80" s="2">
        <v>2.75</v>
      </c>
      <c r="BC80" s="2">
        <v>3.5</v>
      </c>
      <c r="BD80" s="2">
        <v>6</v>
      </c>
      <c r="BE80" s="2">
        <v>28</v>
      </c>
      <c r="BF80" s="2">
        <v>28</v>
      </c>
      <c r="BG80" s="2">
        <v>28</v>
      </c>
      <c r="BH80" t="s">
        <v>160</v>
      </c>
      <c r="BI80" t="s">
        <v>160</v>
      </c>
      <c r="BJ80" t="s">
        <v>160</v>
      </c>
      <c r="BK80" t="s">
        <v>160</v>
      </c>
      <c r="BL80" t="s">
        <v>160</v>
      </c>
      <c r="BM80" t="s">
        <v>160</v>
      </c>
      <c r="BN80" t="s">
        <v>160</v>
      </c>
      <c r="BO80" t="s">
        <v>160</v>
      </c>
      <c r="BP80" t="s">
        <v>160</v>
      </c>
      <c r="BQ80" t="s">
        <v>160</v>
      </c>
      <c r="BR80" t="s">
        <v>160</v>
      </c>
      <c r="BS80" t="s">
        <v>160</v>
      </c>
    </row>
    <row r="81" spans="1:71" x14ac:dyDescent="0.25">
      <c r="A81" s="1">
        <v>36</v>
      </c>
      <c r="B81" s="1" t="s">
        <v>69</v>
      </c>
      <c r="C81" s="1" t="s">
        <v>11</v>
      </c>
      <c r="D81" s="1" t="str">
        <f>IF(LEFT(Tableau1[[#This Row],[ID-Phase2]],1)="7","Équipé","Contrôle")</f>
        <v>Équipé</v>
      </c>
      <c r="E81" s="1">
        <f>COUNTIF(Tableau1[[#This Row],[PedsQL_T]:[TENS-I-Aff]],"&gt;0")</f>
        <v>11</v>
      </c>
      <c r="F81" s="1" t="s">
        <v>117</v>
      </c>
      <c r="G81" s="1" t="s">
        <v>161</v>
      </c>
      <c r="H81" s="4">
        <v>53.260869565217391</v>
      </c>
      <c r="I81" s="4">
        <v>55</v>
      </c>
      <c r="J81" s="4">
        <v>50</v>
      </c>
      <c r="K81" s="4">
        <v>75</v>
      </c>
      <c r="L81" s="4">
        <v>45</v>
      </c>
      <c r="M81" s="4">
        <v>45</v>
      </c>
      <c r="N81" s="4">
        <v>4.791666666666667</v>
      </c>
      <c r="O81" s="4">
        <v>5</v>
      </c>
      <c r="P81" s="4">
        <v>4</v>
      </c>
      <c r="Q81" s="4">
        <v>19</v>
      </c>
      <c r="R81" s="4" t="s">
        <v>160</v>
      </c>
      <c r="S81" s="4" t="s">
        <v>160</v>
      </c>
      <c r="T81" s="4" t="s">
        <v>160</v>
      </c>
      <c r="U81" s="4" t="s">
        <v>160</v>
      </c>
      <c r="V81" s="4" t="s">
        <v>160</v>
      </c>
      <c r="W81" s="4" t="s">
        <v>160</v>
      </c>
      <c r="X81" s="4" t="s">
        <v>160</v>
      </c>
      <c r="Y81" s="4" t="s">
        <v>160</v>
      </c>
      <c r="Z81" s="4" t="s">
        <v>160</v>
      </c>
      <c r="AA81" s="4" t="s">
        <v>160</v>
      </c>
      <c r="AB81" s="4" t="s">
        <v>160</v>
      </c>
      <c r="AC81" s="4" t="s">
        <v>160</v>
      </c>
      <c r="AD81" s="4" t="s">
        <v>160</v>
      </c>
      <c r="AE81" s="4" t="s">
        <v>160</v>
      </c>
      <c r="AF81" s="4" t="s">
        <v>160</v>
      </c>
      <c r="AG81" s="4" t="s">
        <v>160</v>
      </c>
      <c r="AH81" s="4" t="s">
        <v>160</v>
      </c>
      <c r="AI81" s="5" t="s">
        <v>160</v>
      </c>
      <c r="AJ81" s="5" t="s">
        <v>160</v>
      </c>
      <c r="AK81" s="5" t="s">
        <v>160</v>
      </c>
      <c r="AL81" s="5" t="s">
        <v>160</v>
      </c>
      <c r="AM81" s="5" t="s">
        <v>160</v>
      </c>
      <c r="AN81" s="5" t="s">
        <v>160</v>
      </c>
      <c r="AO81" s="1" t="s">
        <v>160</v>
      </c>
      <c r="AP81" s="1" t="s">
        <v>160</v>
      </c>
      <c r="AQ81" s="1" t="s">
        <v>160</v>
      </c>
      <c r="AR81" s="1" t="s">
        <v>160</v>
      </c>
      <c r="AS81" s="1" t="s">
        <v>160</v>
      </c>
      <c r="AT81" s="1" t="s">
        <v>160</v>
      </c>
      <c r="AU81" s="4" t="s">
        <v>160</v>
      </c>
      <c r="AV81" s="4" t="s">
        <v>160</v>
      </c>
      <c r="AW81" s="4" t="s">
        <v>160</v>
      </c>
      <c r="AX81" s="4" t="s">
        <v>160</v>
      </c>
      <c r="AY81" s="4" t="s">
        <v>160</v>
      </c>
      <c r="AZ81" s="4" t="s">
        <v>160</v>
      </c>
      <c r="BA81" s="4" t="s">
        <v>160</v>
      </c>
      <c r="BB81" s="4" t="s">
        <v>160</v>
      </c>
      <c r="BC81" s="4" t="s">
        <v>160</v>
      </c>
      <c r="BD81" s="4">
        <v>5.6</v>
      </c>
      <c r="BE81" s="4" t="s">
        <v>160</v>
      </c>
      <c r="BF81" s="4" t="s">
        <v>160</v>
      </c>
      <c r="BG81" s="4" t="s">
        <v>160</v>
      </c>
      <c r="BH81" s="1" t="s">
        <v>160</v>
      </c>
      <c r="BI81" s="1" t="s">
        <v>160</v>
      </c>
      <c r="BJ81" s="1" t="s">
        <v>160</v>
      </c>
      <c r="BK81" s="1" t="s">
        <v>160</v>
      </c>
      <c r="BL81" s="1" t="s">
        <v>160</v>
      </c>
      <c r="BM81" s="1" t="s">
        <v>160</v>
      </c>
      <c r="BN81" s="1" t="s">
        <v>160</v>
      </c>
      <c r="BO81" s="1" t="s">
        <v>160</v>
      </c>
      <c r="BP81" s="1" t="s">
        <v>160</v>
      </c>
      <c r="BQ81" s="1" t="s">
        <v>160</v>
      </c>
      <c r="BR81" s="1" t="s">
        <v>160</v>
      </c>
      <c r="BS81" s="1" t="s">
        <v>160</v>
      </c>
    </row>
    <row r="82" spans="1:71" x14ac:dyDescent="0.25">
      <c r="A82">
        <v>40</v>
      </c>
      <c r="B82" t="s">
        <v>69</v>
      </c>
      <c r="C82" t="s">
        <v>11</v>
      </c>
      <c r="D82" t="str">
        <f>IF(LEFT(Tableau1[[#This Row],[ID-Phase2]],1)="7","Équipé","Contrôle")</f>
        <v>Équipé</v>
      </c>
      <c r="E82">
        <f>COUNTIF(Tableau1[[#This Row],[PedsQL_T]:[TENS-I-Aff]],"&gt;0")</f>
        <v>53</v>
      </c>
      <c r="F82" t="s">
        <v>119</v>
      </c>
      <c r="G82" t="s">
        <v>161</v>
      </c>
      <c r="H82" s="2">
        <v>59.782608695652172</v>
      </c>
      <c r="I82" s="2">
        <v>45</v>
      </c>
      <c r="J82" s="2">
        <v>87.5</v>
      </c>
      <c r="K82" s="2">
        <v>40</v>
      </c>
      <c r="L82" s="2">
        <v>60</v>
      </c>
      <c r="M82" s="2">
        <v>35</v>
      </c>
      <c r="N82" s="2">
        <v>3.7083333333333335</v>
      </c>
      <c r="O82" s="2">
        <v>4.1578947368421053</v>
      </c>
      <c r="P82" s="2">
        <v>2</v>
      </c>
      <c r="Q82" s="2">
        <v>24</v>
      </c>
      <c r="R82" s="2">
        <v>4.0869565217391308</v>
      </c>
      <c r="S82" s="2">
        <v>3.5</v>
      </c>
      <c r="T82" s="2">
        <v>4.7142857142857144</v>
      </c>
      <c r="U82" s="2">
        <v>4.125</v>
      </c>
      <c r="V82" s="2">
        <v>65</v>
      </c>
      <c r="W82" s="2">
        <v>31</v>
      </c>
      <c r="X82" s="2">
        <v>22</v>
      </c>
      <c r="Y82" s="2">
        <v>12</v>
      </c>
      <c r="Z82" s="2">
        <v>29</v>
      </c>
      <c r="AA82" s="2">
        <v>5</v>
      </c>
      <c r="AB82" s="2">
        <v>7</v>
      </c>
      <c r="AC82" s="2">
        <v>17</v>
      </c>
      <c r="AD82" s="2">
        <v>61.53846153846154</v>
      </c>
      <c r="AE82" s="2">
        <v>75</v>
      </c>
      <c r="AF82" s="2">
        <v>78.571428571428569</v>
      </c>
      <c r="AG82" s="2">
        <v>79.166666666666657</v>
      </c>
      <c r="AH82" s="2">
        <v>75</v>
      </c>
      <c r="AI82" s="3">
        <v>75</v>
      </c>
      <c r="AJ82" s="3">
        <v>3.88</v>
      </c>
      <c r="AK82" s="3">
        <v>3.28</v>
      </c>
      <c r="AL82" s="3">
        <v>4.666666666666667</v>
      </c>
      <c r="AM82" s="3">
        <v>4</v>
      </c>
      <c r="AN82" s="3">
        <v>3</v>
      </c>
      <c r="AO82">
        <v>3.1666666666666665</v>
      </c>
      <c r="AP82">
        <v>3.5</v>
      </c>
      <c r="AQ82">
        <v>2.75</v>
      </c>
      <c r="AR82">
        <v>4.2</v>
      </c>
      <c r="AS82">
        <v>4</v>
      </c>
      <c r="AT82">
        <v>4</v>
      </c>
      <c r="AU82" s="2">
        <v>2</v>
      </c>
      <c r="AV82" s="2">
        <v>67.777777777777771</v>
      </c>
      <c r="AW82" s="2">
        <v>69.230769230769226</v>
      </c>
      <c r="AX82" s="2">
        <v>58.333333333333336</v>
      </c>
      <c r="AY82" s="2">
        <v>3.3333333333333335</v>
      </c>
      <c r="AZ82" s="2">
        <v>3.5714285714285716</v>
      </c>
      <c r="BA82" s="2">
        <v>3</v>
      </c>
      <c r="BB82" s="2">
        <v>2.5</v>
      </c>
      <c r="BC82" s="2">
        <v>5</v>
      </c>
      <c r="BD82" s="2">
        <v>2.6</v>
      </c>
      <c r="BE82" s="2">
        <v>27</v>
      </c>
      <c r="BF82" s="2">
        <v>21</v>
      </c>
      <c r="BG82" s="2">
        <v>24</v>
      </c>
      <c r="BH82">
        <v>3.5294117647058822</v>
      </c>
      <c r="BI82" t="s">
        <v>160</v>
      </c>
      <c r="BJ82" t="s">
        <v>160</v>
      </c>
      <c r="BK82" t="s">
        <v>160</v>
      </c>
      <c r="BL82" t="s">
        <v>160</v>
      </c>
      <c r="BM82" t="s">
        <v>160</v>
      </c>
      <c r="BN82" t="s">
        <v>160</v>
      </c>
      <c r="BO82" t="s">
        <v>160</v>
      </c>
      <c r="BP82" t="s">
        <v>160</v>
      </c>
      <c r="BQ82" t="s">
        <v>160</v>
      </c>
      <c r="BR82" t="s">
        <v>160</v>
      </c>
      <c r="BS82" t="s">
        <v>160</v>
      </c>
    </row>
    <row r="83" spans="1:71" x14ac:dyDescent="0.25">
      <c r="A83" s="1">
        <v>48</v>
      </c>
      <c r="B83" s="1" t="s">
        <v>69</v>
      </c>
      <c r="C83" s="1" t="s">
        <v>11</v>
      </c>
      <c r="D83" s="1" t="str">
        <f>IF(LEFT(Tableau1[[#This Row],[ID-Phase2]],1)="7","Équipé","Contrôle")</f>
        <v>Équipé</v>
      </c>
      <c r="E83" s="1">
        <f>COUNTIF(Tableau1[[#This Row],[PedsQL_T]:[TENS-I-Aff]],"&gt;0")</f>
        <v>11</v>
      </c>
      <c r="F83" s="1" t="s">
        <v>124</v>
      </c>
      <c r="G83" s="1" t="s">
        <v>161</v>
      </c>
      <c r="H83" s="4">
        <v>50</v>
      </c>
      <c r="I83" s="4">
        <v>50</v>
      </c>
      <c r="J83" s="4">
        <v>50</v>
      </c>
      <c r="K83" s="4">
        <v>70</v>
      </c>
      <c r="L83" s="4">
        <v>30</v>
      </c>
      <c r="M83" s="4">
        <v>50</v>
      </c>
      <c r="N83" s="4">
        <v>3.7916666666666665</v>
      </c>
      <c r="O83" s="4">
        <v>4.2631578947368425</v>
      </c>
      <c r="P83" s="4">
        <v>2</v>
      </c>
      <c r="Q83" s="4">
        <v>26</v>
      </c>
      <c r="R83" s="4" t="s">
        <v>160</v>
      </c>
      <c r="S83" s="4" t="s">
        <v>160</v>
      </c>
      <c r="T83" s="4" t="s">
        <v>160</v>
      </c>
      <c r="U83" s="4" t="s">
        <v>160</v>
      </c>
      <c r="V83" s="4" t="s">
        <v>160</v>
      </c>
      <c r="W83" s="4" t="s">
        <v>160</v>
      </c>
      <c r="X83" s="4" t="s">
        <v>160</v>
      </c>
      <c r="Y83" s="4" t="s">
        <v>160</v>
      </c>
      <c r="Z83" s="4" t="s">
        <v>160</v>
      </c>
      <c r="AA83" s="4" t="s">
        <v>160</v>
      </c>
      <c r="AB83" s="4" t="s">
        <v>160</v>
      </c>
      <c r="AC83" s="4" t="s">
        <v>160</v>
      </c>
      <c r="AD83" s="4" t="s">
        <v>160</v>
      </c>
      <c r="AE83" s="4" t="s">
        <v>160</v>
      </c>
      <c r="AF83" s="4" t="s">
        <v>160</v>
      </c>
      <c r="AG83" s="4" t="s">
        <v>160</v>
      </c>
      <c r="AH83" s="4" t="s">
        <v>160</v>
      </c>
      <c r="AI83" s="5" t="s">
        <v>160</v>
      </c>
      <c r="AJ83" s="5" t="s">
        <v>160</v>
      </c>
      <c r="AK83" s="5" t="s">
        <v>160</v>
      </c>
      <c r="AL83" s="5" t="s">
        <v>160</v>
      </c>
      <c r="AM83" s="5" t="s">
        <v>160</v>
      </c>
      <c r="AN83" s="5" t="s">
        <v>160</v>
      </c>
      <c r="AO83" s="1" t="s">
        <v>160</v>
      </c>
      <c r="AP83" s="1" t="s">
        <v>160</v>
      </c>
      <c r="AQ83" s="1" t="s">
        <v>160</v>
      </c>
      <c r="AR83" s="1" t="s">
        <v>160</v>
      </c>
      <c r="AS83" s="1" t="s">
        <v>160</v>
      </c>
      <c r="AT83" s="1" t="s">
        <v>160</v>
      </c>
      <c r="AU83" s="4" t="s">
        <v>160</v>
      </c>
      <c r="AV83" s="4" t="s">
        <v>160</v>
      </c>
      <c r="AW83" s="4" t="s">
        <v>160</v>
      </c>
      <c r="AX83" s="4" t="s">
        <v>160</v>
      </c>
      <c r="AY83" s="4" t="s">
        <v>160</v>
      </c>
      <c r="AZ83" s="4" t="s">
        <v>160</v>
      </c>
      <c r="BA83" s="4" t="s">
        <v>160</v>
      </c>
      <c r="BB83" s="4" t="s">
        <v>160</v>
      </c>
      <c r="BC83" s="4" t="s">
        <v>160</v>
      </c>
      <c r="BD83" s="4">
        <v>5.8</v>
      </c>
      <c r="BE83" s="4" t="s">
        <v>160</v>
      </c>
      <c r="BF83" s="4" t="s">
        <v>160</v>
      </c>
      <c r="BG83" s="4" t="s">
        <v>160</v>
      </c>
      <c r="BH83" s="1" t="s">
        <v>160</v>
      </c>
      <c r="BI83" s="1" t="s">
        <v>160</v>
      </c>
      <c r="BJ83" s="1" t="s">
        <v>160</v>
      </c>
      <c r="BK83" s="1" t="s">
        <v>160</v>
      </c>
      <c r="BL83" s="1" t="s">
        <v>160</v>
      </c>
      <c r="BM83" s="1" t="s">
        <v>160</v>
      </c>
      <c r="BN83" s="1" t="s">
        <v>160</v>
      </c>
      <c r="BO83" s="1" t="s">
        <v>160</v>
      </c>
      <c r="BP83" s="1" t="s">
        <v>160</v>
      </c>
      <c r="BQ83" s="1" t="s">
        <v>160</v>
      </c>
      <c r="BR83" s="1" t="s">
        <v>160</v>
      </c>
      <c r="BS83" s="1" t="s">
        <v>160</v>
      </c>
    </row>
    <row r="84" spans="1:71" x14ac:dyDescent="0.25">
      <c r="A84">
        <v>47</v>
      </c>
      <c r="B84" t="s">
        <v>69</v>
      </c>
      <c r="C84" t="s">
        <v>11</v>
      </c>
      <c r="D84" t="str">
        <f>IF(LEFT(Tableau1[[#This Row],[ID-Phase2]],1)="7","Équipé","Contrôle")</f>
        <v>Équipé</v>
      </c>
      <c r="E84">
        <f>COUNTIF(Tableau1[[#This Row],[PedsQL_T]:[TENS-I-Aff]],"&gt;0")</f>
        <v>53</v>
      </c>
      <c r="F84" t="s">
        <v>123</v>
      </c>
      <c r="G84" t="s">
        <v>161</v>
      </c>
      <c r="H84" s="2">
        <v>41.304347826086953</v>
      </c>
      <c r="I84" s="2">
        <v>41.666666666666664</v>
      </c>
      <c r="J84" s="2">
        <v>40.625</v>
      </c>
      <c r="K84" s="2">
        <v>25</v>
      </c>
      <c r="L84" s="2">
        <v>30</v>
      </c>
      <c r="M84" s="2">
        <v>70</v>
      </c>
      <c r="N84" s="2">
        <v>3.0416666666666665</v>
      </c>
      <c r="O84" s="2">
        <v>3.5789473684210527</v>
      </c>
      <c r="P84" s="2">
        <v>1</v>
      </c>
      <c r="Q84" s="2">
        <v>33</v>
      </c>
      <c r="R84" s="2">
        <v>4.7391304347826084</v>
      </c>
      <c r="S84" s="2">
        <v>4.625</v>
      </c>
      <c r="T84" s="2">
        <v>5</v>
      </c>
      <c r="U84" s="2">
        <v>4.625</v>
      </c>
      <c r="V84" s="2">
        <v>59</v>
      </c>
      <c r="W84" s="2">
        <v>28</v>
      </c>
      <c r="X84" s="2">
        <v>20</v>
      </c>
      <c r="Y84" s="2">
        <v>11</v>
      </c>
      <c r="Z84" s="2">
        <v>14</v>
      </c>
      <c r="AA84" s="2">
        <v>6</v>
      </c>
      <c r="AB84" s="2">
        <v>5</v>
      </c>
      <c r="AC84" s="2">
        <v>3</v>
      </c>
      <c r="AD84" s="2">
        <v>73.076923076923066</v>
      </c>
      <c r="AE84" s="2">
        <v>100</v>
      </c>
      <c r="AF84" s="2">
        <v>92.857142857142861</v>
      </c>
      <c r="AG84" s="2">
        <v>87.5</v>
      </c>
      <c r="AH84" s="2">
        <v>91.666666666666657</v>
      </c>
      <c r="AI84" s="3">
        <v>90.625</v>
      </c>
      <c r="AJ84" s="3">
        <v>5</v>
      </c>
      <c r="AK84" s="3">
        <v>2.64</v>
      </c>
      <c r="AL84" s="3">
        <v>5</v>
      </c>
      <c r="AM84" s="3">
        <v>1.8333333333333333</v>
      </c>
      <c r="AN84" s="3">
        <v>5</v>
      </c>
      <c r="AO84">
        <v>2.1666666666666665</v>
      </c>
      <c r="AP84">
        <v>5</v>
      </c>
      <c r="AQ84">
        <v>3</v>
      </c>
      <c r="AR84">
        <v>5</v>
      </c>
      <c r="AS84">
        <v>4.2</v>
      </c>
      <c r="AT84">
        <v>5</v>
      </c>
      <c r="AU84" s="2">
        <v>2.25</v>
      </c>
      <c r="AV84" s="2">
        <v>76.666666666666671</v>
      </c>
      <c r="AW84" s="2">
        <v>78.205128205128204</v>
      </c>
      <c r="AX84" s="2">
        <v>66.666666666666671</v>
      </c>
      <c r="AY84" s="2">
        <v>3.8888888888888888</v>
      </c>
      <c r="AZ84" s="2">
        <v>4.1428571428571432</v>
      </c>
      <c r="BA84" s="2">
        <v>4.2</v>
      </c>
      <c r="BB84" s="2">
        <v>2.5</v>
      </c>
      <c r="BC84" s="2">
        <v>5</v>
      </c>
      <c r="BD84" s="2">
        <v>6.6</v>
      </c>
      <c r="BE84" s="2">
        <v>26</v>
      </c>
      <c r="BF84" s="2">
        <v>25</v>
      </c>
      <c r="BG84" s="2">
        <v>25.5</v>
      </c>
      <c r="BH84">
        <v>3.0588235294117645</v>
      </c>
      <c r="BI84" t="s">
        <v>160</v>
      </c>
      <c r="BJ84" t="s">
        <v>160</v>
      </c>
      <c r="BK84" t="s">
        <v>160</v>
      </c>
      <c r="BL84" t="s">
        <v>160</v>
      </c>
      <c r="BM84" t="s">
        <v>160</v>
      </c>
      <c r="BN84" t="s">
        <v>160</v>
      </c>
      <c r="BO84" t="s">
        <v>160</v>
      </c>
      <c r="BP84" t="s">
        <v>160</v>
      </c>
      <c r="BQ84" t="s">
        <v>160</v>
      </c>
      <c r="BR84" t="s">
        <v>160</v>
      </c>
      <c r="BS84" t="s">
        <v>160</v>
      </c>
    </row>
    <row r="85" spans="1:71" x14ac:dyDescent="0.25">
      <c r="A85">
        <v>46</v>
      </c>
      <c r="B85" t="s">
        <v>69</v>
      </c>
      <c r="C85" t="s">
        <v>11</v>
      </c>
      <c r="D85" t="str">
        <f>IF(LEFT(Tableau1[[#This Row],[ID-Phase2]],1)="7","Équipé","Contrôle")</f>
        <v>Équipé</v>
      </c>
      <c r="E85">
        <f>COUNTIF(Tableau1[[#This Row],[PedsQL_T]:[TENS-I-Aff]],"&gt;0")</f>
        <v>53</v>
      </c>
      <c r="F85" t="s">
        <v>121</v>
      </c>
      <c r="G85" t="s">
        <v>161</v>
      </c>
      <c r="H85" s="2">
        <v>65.217391304347828</v>
      </c>
      <c r="I85" s="2">
        <v>50</v>
      </c>
      <c r="J85" s="2">
        <v>93.75</v>
      </c>
      <c r="K85" s="2">
        <v>40</v>
      </c>
      <c r="L85" s="2">
        <v>65</v>
      </c>
      <c r="M85" s="2">
        <v>45</v>
      </c>
      <c r="N85" s="2">
        <v>3.875</v>
      </c>
      <c r="O85" s="2">
        <v>3.9473684210526314</v>
      </c>
      <c r="P85" s="2">
        <v>3.6</v>
      </c>
      <c r="Q85" s="2">
        <v>20</v>
      </c>
      <c r="R85" s="2">
        <v>3.7391304347826089</v>
      </c>
      <c r="S85" s="2">
        <v>3.125</v>
      </c>
      <c r="T85" s="2">
        <v>5</v>
      </c>
      <c r="U85" s="2">
        <v>3.25</v>
      </c>
      <c r="V85" s="2">
        <v>56</v>
      </c>
      <c r="W85" s="2">
        <v>30</v>
      </c>
      <c r="X85" s="2">
        <v>21</v>
      </c>
      <c r="Y85" s="2">
        <v>5</v>
      </c>
      <c r="Z85" s="2">
        <v>10</v>
      </c>
      <c r="AA85" s="2">
        <v>2</v>
      </c>
      <c r="AB85" s="2">
        <v>6</v>
      </c>
      <c r="AC85" s="2">
        <v>2</v>
      </c>
      <c r="AD85" s="2">
        <v>60</v>
      </c>
      <c r="AE85" s="2">
        <v>62.5</v>
      </c>
      <c r="AF85" s="2">
        <v>82.142857142857139</v>
      </c>
      <c r="AG85" s="2">
        <v>66.666666666666657</v>
      </c>
      <c r="AH85" s="2">
        <v>75</v>
      </c>
      <c r="AI85" s="3">
        <v>78.125</v>
      </c>
      <c r="AJ85" s="3">
        <v>4.5199999999999996</v>
      </c>
      <c r="AK85" s="3">
        <v>4.68</v>
      </c>
      <c r="AL85" s="3">
        <v>5</v>
      </c>
      <c r="AM85" s="3">
        <v>4.833333333333333</v>
      </c>
      <c r="AN85" s="3">
        <v>4.5</v>
      </c>
      <c r="AO85">
        <v>4.5</v>
      </c>
      <c r="AP85">
        <v>3</v>
      </c>
      <c r="AQ85">
        <v>4.5</v>
      </c>
      <c r="AR85">
        <v>4.8</v>
      </c>
      <c r="AS85">
        <v>4.5999999999999996</v>
      </c>
      <c r="AT85">
        <v>5</v>
      </c>
      <c r="AU85" s="2">
        <v>5</v>
      </c>
      <c r="AV85" s="2">
        <v>86.666666666666671</v>
      </c>
      <c r="AW85" s="2">
        <v>85.897435897435898</v>
      </c>
      <c r="AX85" s="2">
        <v>91.666666666666671</v>
      </c>
      <c r="AY85" s="2">
        <v>3.7222222222222223</v>
      </c>
      <c r="AZ85" s="2">
        <v>4.5714285714285712</v>
      </c>
      <c r="BA85" s="2">
        <v>3.2</v>
      </c>
      <c r="BB85" s="2">
        <v>2.25</v>
      </c>
      <c r="BC85" s="2">
        <v>5</v>
      </c>
      <c r="BD85" s="2">
        <v>4.5999999999999996</v>
      </c>
      <c r="BE85" s="2">
        <v>25</v>
      </c>
      <c r="BF85" s="2">
        <v>26</v>
      </c>
      <c r="BG85" s="2">
        <v>25.5</v>
      </c>
      <c r="BH85">
        <v>3.2941176470588234</v>
      </c>
      <c r="BI85" t="s">
        <v>160</v>
      </c>
      <c r="BJ85" t="s">
        <v>160</v>
      </c>
      <c r="BK85" t="s">
        <v>160</v>
      </c>
      <c r="BL85" t="s">
        <v>160</v>
      </c>
      <c r="BM85" t="s">
        <v>160</v>
      </c>
      <c r="BN85" t="s">
        <v>160</v>
      </c>
      <c r="BO85" t="s">
        <v>160</v>
      </c>
      <c r="BP85" t="s">
        <v>160</v>
      </c>
      <c r="BQ85" t="s">
        <v>160</v>
      </c>
      <c r="BR85" t="s">
        <v>160</v>
      </c>
      <c r="BS85" t="s">
        <v>160</v>
      </c>
    </row>
    <row r="86" spans="1:71" x14ac:dyDescent="0.25">
      <c r="A86">
        <v>20</v>
      </c>
      <c r="B86" t="s">
        <v>149</v>
      </c>
      <c r="C86" t="s">
        <v>12</v>
      </c>
      <c r="D86" t="str">
        <f>IF(LEFT(Tableau1[[#This Row],[ID-Phase2]],1)="7","Équipé","Contrôle")</f>
        <v>Équipé</v>
      </c>
      <c r="E86">
        <f>COUNTIF(Tableau1[[#This Row],[PedsQL_T]:[TENS-I-Aff]],"&gt;0")</f>
        <v>58</v>
      </c>
      <c r="F86" t="s">
        <v>121</v>
      </c>
      <c r="G86" t="s">
        <v>161</v>
      </c>
      <c r="H86" s="2">
        <v>67.391304347826093</v>
      </c>
      <c r="I86" s="2">
        <v>53.333333333333336</v>
      </c>
      <c r="J86" s="2">
        <v>93.75</v>
      </c>
      <c r="K86" s="2">
        <v>50</v>
      </c>
      <c r="L86" s="2">
        <v>60</v>
      </c>
      <c r="M86" s="2">
        <v>50</v>
      </c>
      <c r="N86" s="2">
        <v>4.583333333333333</v>
      </c>
      <c r="O86" s="2">
        <v>4.4736842105263159</v>
      </c>
      <c r="P86" s="2">
        <v>5</v>
      </c>
      <c r="Q86" s="2">
        <v>14</v>
      </c>
      <c r="R86" s="2">
        <v>3.652173913043478</v>
      </c>
      <c r="S86" s="2">
        <v>3.375</v>
      </c>
      <c r="T86" s="2">
        <v>3.7142857142857144</v>
      </c>
      <c r="U86" s="2">
        <v>3.875</v>
      </c>
      <c r="V86" s="2">
        <v>47</v>
      </c>
      <c r="W86" s="2">
        <v>21</v>
      </c>
      <c r="X86" s="2">
        <v>21</v>
      </c>
      <c r="Y86" s="2">
        <v>5</v>
      </c>
      <c r="Z86" s="2">
        <v>9</v>
      </c>
      <c r="AA86" s="2">
        <v>2</v>
      </c>
      <c r="AB86" s="2">
        <v>3</v>
      </c>
      <c r="AC86" s="2">
        <v>4</v>
      </c>
      <c r="AD86" s="2">
        <v>56.153846153846153</v>
      </c>
      <c r="AE86" s="2">
        <v>62.5</v>
      </c>
      <c r="AF86" s="2">
        <v>75</v>
      </c>
      <c r="AG86" s="2">
        <v>70.833333333333343</v>
      </c>
      <c r="AH86" s="2">
        <v>75</v>
      </c>
      <c r="AI86" s="3">
        <v>65.625</v>
      </c>
      <c r="AJ86" s="3">
        <v>4.8</v>
      </c>
      <c r="AK86" s="3">
        <v>4.5199999999999996</v>
      </c>
      <c r="AL86" s="3">
        <v>5</v>
      </c>
      <c r="AM86" s="3">
        <v>4.833333333333333</v>
      </c>
      <c r="AN86" s="3">
        <v>4.833333333333333</v>
      </c>
      <c r="AO86">
        <v>4.833333333333333</v>
      </c>
      <c r="AP86">
        <v>4</v>
      </c>
      <c r="AQ86">
        <v>3.5</v>
      </c>
      <c r="AR86">
        <v>5</v>
      </c>
      <c r="AS86">
        <v>4.4000000000000004</v>
      </c>
      <c r="AT86">
        <v>5</v>
      </c>
      <c r="AU86" s="2">
        <v>4.75</v>
      </c>
      <c r="AV86" s="2">
        <v>74.444444444444443</v>
      </c>
      <c r="AW86" s="2">
        <v>74.358974358974365</v>
      </c>
      <c r="AX86" s="2">
        <v>75</v>
      </c>
      <c r="AY86" s="2">
        <v>4.0555555555555554</v>
      </c>
      <c r="AZ86" s="2">
        <v>4.5714285714285712</v>
      </c>
      <c r="BA86" s="2">
        <v>3.4</v>
      </c>
      <c r="BB86" s="2">
        <v>3.5</v>
      </c>
      <c r="BC86" s="2">
        <v>5</v>
      </c>
      <c r="BD86" s="2">
        <v>5.4</v>
      </c>
      <c r="BE86" s="2">
        <v>27</v>
      </c>
      <c r="BF86" s="2">
        <v>29</v>
      </c>
      <c r="BG86" s="2">
        <v>28</v>
      </c>
      <c r="BH86" t="s">
        <v>160</v>
      </c>
      <c r="BI86">
        <v>0.625</v>
      </c>
      <c r="BJ86">
        <v>2.5</v>
      </c>
      <c r="BK86">
        <v>-1.25</v>
      </c>
      <c r="BL86" t="s">
        <v>160</v>
      </c>
      <c r="BM86" t="s">
        <v>160</v>
      </c>
      <c r="BN86" t="s">
        <v>160</v>
      </c>
      <c r="BO86" t="s">
        <v>160</v>
      </c>
      <c r="BP86">
        <v>2.8666666666666667</v>
      </c>
      <c r="BQ86">
        <v>2.2000000000000002</v>
      </c>
      <c r="BR86">
        <v>3.4</v>
      </c>
      <c r="BS86">
        <v>3</v>
      </c>
    </row>
    <row r="87" spans="1:71" x14ac:dyDescent="0.25">
      <c r="A87">
        <v>45</v>
      </c>
      <c r="B87" t="s">
        <v>69</v>
      </c>
      <c r="C87" t="s">
        <v>11</v>
      </c>
      <c r="D87" t="str">
        <f>IF(LEFT(Tableau1[[#This Row],[ID-Phase2]],1)="7","Équipé","Contrôle")</f>
        <v>Équipé</v>
      </c>
      <c r="E87">
        <f>COUNTIF(Tableau1[[#This Row],[PedsQL_T]:[TENS-I-Aff]],"&gt;0")</f>
        <v>53</v>
      </c>
      <c r="F87" t="s">
        <v>122</v>
      </c>
      <c r="G87" t="s">
        <v>161</v>
      </c>
      <c r="H87" s="2">
        <v>66.304347826086953</v>
      </c>
      <c r="I87" s="2">
        <v>51.666666666666664</v>
      </c>
      <c r="J87" s="2">
        <v>93.75</v>
      </c>
      <c r="K87" s="2">
        <v>60</v>
      </c>
      <c r="L87" s="2">
        <v>50</v>
      </c>
      <c r="M87" s="2">
        <v>45</v>
      </c>
      <c r="N87" s="2">
        <v>4.041666666666667</v>
      </c>
      <c r="O87" s="2">
        <v>4.1052631578947372</v>
      </c>
      <c r="P87" s="2">
        <v>3.8</v>
      </c>
      <c r="Q87" s="2">
        <v>24</v>
      </c>
      <c r="R87" s="2">
        <v>3.3913043478260869</v>
      </c>
      <c r="S87" s="2">
        <v>2.25</v>
      </c>
      <c r="T87" s="2">
        <v>4.8571428571428568</v>
      </c>
      <c r="U87" s="2">
        <v>3.25</v>
      </c>
      <c r="V87" s="2">
        <v>63</v>
      </c>
      <c r="W87" s="2">
        <v>34</v>
      </c>
      <c r="X87" s="2">
        <v>23</v>
      </c>
      <c r="Y87" s="2">
        <v>6</v>
      </c>
      <c r="Z87" s="2">
        <v>20</v>
      </c>
      <c r="AA87" s="2">
        <v>12</v>
      </c>
      <c r="AB87" s="2">
        <v>4</v>
      </c>
      <c r="AC87" s="2">
        <v>4</v>
      </c>
      <c r="AD87" s="2">
        <v>55.384615384615387</v>
      </c>
      <c r="AE87" s="2">
        <v>62.5</v>
      </c>
      <c r="AF87" s="2">
        <v>71.428571428571431</v>
      </c>
      <c r="AG87" s="2">
        <v>62.5</v>
      </c>
      <c r="AH87" s="2">
        <v>75</v>
      </c>
      <c r="AI87" s="3">
        <v>71.875</v>
      </c>
      <c r="AJ87" s="3">
        <v>3.92</v>
      </c>
      <c r="AK87" s="3">
        <v>4.08</v>
      </c>
      <c r="AL87" s="3">
        <v>4.166666666666667</v>
      </c>
      <c r="AM87" s="3">
        <v>4</v>
      </c>
      <c r="AN87" s="3">
        <v>3.8333333333333335</v>
      </c>
      <c r="AO87">
        <v>4</v>
      </c>
      <c r="AP87">
        <v>3.5</v>
      </c>
      <c r="AQ87">
        <v>3.75</v>
      </c>
      <c r="AR87">
        <v>4</v>
      </c>
      <c r="AS87">
        <v>4.5999999999999996</v>
      </c>
      <c r="AT87">
        <v>4</v>
      </c>
      <c r="AU87" s="2">
        <v>4</v>
      </c>
      <c r="AV87" s="2">
        <v>80</v>
      </c>
      <c r="AW87" s="2">
        <v>79.487179487179489</v>
      </c>
      <c r="AX87" s="2">
        <v>83.333333333333329</v>
      </c>
      <c r="AY87" s="2">
        <v>4.2222222222222223</v>
      </c>
      <c r="AZ87" s="2">
        <v>4.8571428571428568</v>
      </c>
      <c r="BA87" s="2">
        <v>4.2</v>
      </c>
      <c r="BB87" s="2">
        <v>2.75</v>
      </c>
      <c r="BC87" s="2">
        <v>5</v>
      </c>
      <c r="BD87" s="2">
        <v>6.4</v>
      </c>
      <c r="BE87" s="2">
        <v>28</v>
      </c>
      <c r="BF87" s="2">
        <v>27</v>
      </c>
      <c r="BG87" s="2">
        <v>27.5</v>
      </c>
      <c r="BH87">
        <v>2.3529411764705883</v>
      </c>
      <c r="BI87" t="s">
        <v>160</v>
      </c>
      <c r="BJ87" t="s">
        <v>160</v>
      </c>
      <c r="BK87" t="s">
        <v>160</v>
      </c>
      <c r="BL87" t="s">
        <v>160</v>
      </c>
      <c r="BM87" t="s">
        <v>160</v>
      </c>
      <c r="BN87" t="s">
        <v>160</v>
      </c>
      <c r="BO87" t="s">
        <v>160</v>
      </c>
      <c r="BP87" t="s">
        <v>160</v>
      </c>
      <c r="BQ87" t="s">
        <v>160</v>
      </c>
      <c r="BR87" t="s">
        <v>160</v>
      </c>
      <c r="BS87" t="s">
        <v>160</v>
      </c>
    </row>
    <row r="88" spans="1:71" x14ac:dyDescent="0.25">
      <c r="A88">
        <v>43</v>
      </c>
      <c r="B88" t="s">
        <v>69</v>
      </c>
      <c r="C88" t="s">
        <v>11</v>
      </c>
      <c r="D88" t="str">
        <f>IF(LEFT(Tableau1[[#This Row],[ID-Phase2]],1)="7","Équipé","Contrôle")</f>
        <v>Équipé</v>
      </c>
      <c r="E88">
        <f>COUNTIF(Tableau1[[#This Row],[PedsQL_T]:[TENS-I-Aff]],"&gt;0")</f>
        <v>53</v>
      </c>
      <c r="F88" t="s">
        <v>120</v>
      </c>
      <c r="G88" t="s">
        <v>161</v>
      </c>
      <c r="H88" s="2">
        <v>61.956521739130437</v>
      </c>
      <c r="I88" s="2">
        <v>58.333333333333336</v>
      </c>
      <c r="J88" s="2">
        <v>68.75</v>
      </c>
      <c r="K88" s="2">
        <v>65</v>
      </c>
      <c r="L88" s="2">
        <v>70</v>
      </c>
      <c r="M88" s="2">
        <v>40</v>
      </c>
      <c r="N88" s="2">
        <v>3.625</v>
      </c>
      <c r="O88" s="2">
        <v>4.1052631578947372</v>
      </c>
      <c r="P88" s="2">
        <v>1.8</v>
      </c>
      <c r="Q88" s="2">
        <v>16</v>
      </c>
      <c r="R88" s="2">
        <v>4.2173913043478262</v>
      </c>
      <c r="S88" s="2">
        <v>3.875</v>
      </c>
      <c r="T88" s="2">
        <v>4.2857142857142856</v>
      </c>
      <c r="U88" s="2">
        <v>4.5</v>
      </c>
      <c r="V88" s="2">
        <v>41</v>
      </c>
      <c r="W88" s="2">
        <v>24</v>
      </c>
      <c r="X88" s="2">
        <v>12</v>
      </c>
      <c r="Y88" s="2">
        <v>5</v>
      </c>
      <c r="Z88" s="2">
        <v>8</v>
      </c>
      <c r="AA88" s="2">
        <v>4</v>
      </c>
      <c r="AB88" s="2">
        <v>3</v>
      </c>
      <c r="AC88" s="2">
        <v>1</v>
      </c>
      <c r="AD88" s="2">
        <v>61.53846153846154</v>
      </c>
      <c r="AE88" s="2">
        <v>62.5</v>
      </c>
      <c r="AF88" s="2">
        <v>60.714285714285708</v>
      </c>
      <c r="AG88" s="2">
        <v>75</v>
      </c>
      <c r="AH88" s="2">
        <v>100</v>
      </c>
      <c r="AI88" s="3">
        <v>87.5</v>
      </c>
      <c r="AJ88" s="3">
        <v>4.88</v>
      </c>
      <c r="AK88" s="3">
        <v>4.96</v>
      </c>
      <c r="AL88" s="3">
        <v>5</v>
      </c>
      <c r="AM88" s="3">
        <v>5</v>
      </c>
      <c r="AN88" s="3">
        <v>4.833333333333333</v>
      </c>
      <c r="AO88">
        <v>5</v>
      </c>
      <c r="AP88">
        <v>4.75</v>
      </c>
      <c r="AQ88">
        <v>5</v>
      </c>
      <c r="AR88">
        <v>4.8</v>
      </c>
      <c r="AS88">
        <v>4.8</v>
      </c>
      <c r="AT88">
        <v>5</v>
      </c>
      <c r="AU88" s="2">
        <v>5</v>
      </c>
      <c r="AV88" s="2">
        <v>66.666666666666671</v>
      </c>
      <c r="AW88" s="2">
        <v>66.666666666666671</v>
      </c>
      <c r="AX88" s="2">
        <v>66.666666666666671</v>
      </c>
      <c r="AY88" s="2">
        <v>3.5</v>
      </c>
      <c r="AZ88" s="2">
        <v>3.2857142857142856</v>
      </c>
      <c r="BA88" s="2">
        <v>3.8</v>
      </c>
      <c r="BB88" s="2">
        <v>3.75</v>
      </c>
      <c r="BC88" s="2">
        <v>3</v>
      </c>
      <c r="BD88" s="2">
        <v>1</v>
      </c>
      <c r="BE88" s="2">
        <v>17</v>
      </c>
      <c r="BF88" s="2">
        <v>15</v>
      </c>
      <c r="BG88" s="2">
        <v>16</v>
      </c>
      <c r="BH88">
        <v>2.2352941176470589</v>
      </c>
      <c r="BI88" t="s">
        <v>160</v>
      </c>
      <c r="BJ88" t="s">
        <v>160</v>
      </c>
      <c r="BK88" t="s">
        <v>160</v>
      </c>
      <c r="BL88" t="s">
        <v>160</v>
      </c>
      <c r="BM88" t="s">
        <v>160</v>
      </c>
      <c r="BN88" t="s">
        <v>160</v>
      </c>
      <c r="BO88" t="s">
        <v>160</v>
      </c>
      <c r="BP88" t="s">
        <v>160</v>
      </c>
      <c r="BQ88" t="s">
        <v>160</v>
      </c>
      <c r="BR88" t="s">
        <v>160</v>
      </c>
      <c r="BS88" t="s">
        <v>160</v>
      </c>
    </row>
    <row r="89" spans="1:71" x14ac:dyDescent="0.25">
      <c r="A89">
        <v>21</v>
      </c>
      <c r="B89" t="s">
        <v>149</v>
      </c>
      <c r="D89" t="str">
        <f>IF(LEFT(Tableau1[[#This Row],[ID-Phase2]],1)="7","Équipé","Contrôle")</f>
        <v>Équipé</v>
      </c>
      <c r="E89">
        <f>COUNTIF(Tableau1[[#This Row],[PedsQL_T]:[TENS-I-Aff]],"&gt;0")</f>
        <v>58</v>
      </c>
      <c r="F89" t="s">
        <v>120</v>
      </c>
      <c r="G89" t="s">
        <v>161</v>
      </c>
      <c r="H89" s="2">
        <v>65.217391304347828</v>
      </c>
      <c r="I89" s="2">
        <v>55</v>
      </c>
      <c r="J89" s="2">
        <v>84.375</v>
      </c>
      <c r="K89" s="2">
        <v>45</v>
      </c>
      <c r="L89" s="2">
        <v>65</v>
      </c>
      <c r="M89" s="2">
        <v>55</v>
      </c>
      <c r="N89" s="2">
        <v>2.4166666666666665</v>
      </c>
      <c r="O89" s="2">
        <v>2.736842105263158</v>
      </c>
      <c r="P89" s="2">
        <v>1.2</v>
      </c>
      <c r="Q89" s="2">
        <v>14</v>
      </c>
      <c r="R89" s="2">
        <v>3.5652173913043477</v>
      </c>
      <c r="S89" s="2">
        <v>3.125</v>
      </c>
      <c r="T89" s="2">
        <v>4</v>
      </c>
      <c r="U89" s="2">
        <v>3.625</v>
      </c>
      <c r="V89" s="2">
        <v>37</v>
      </c>
      <c r="W89" s="2">
        <v>13</v>
      </c>
      <c r="X89" s="2">
        <v>13</v>
      </c>
      <c r="Y89" s="2">
        <v>11</v>
      </c>
      <c r="Z89" s="2">
        <v>35</v>
      </c>
      <c r="AA89" s="2">
        <v>9</v>
      </c>
      <c r="AB89" s="2">
        <v>13</v>
      </c>
      <c r="AC89" s="2">
        <v>13</v>
      </c>
      <c r="AD89" s="2">
        <v>44.61538461538462</v>
      </c>
      <c r="AE89" s="2">
        <v>62.5</v>
      </c>
      <c r="AF89" s="2">
        <v>53.571428571428569</v>
      </c>
      <c r="AG89" s="2">
        <v>50</v>
      </c>
      <c r="AH89" s="2">
        <v>50</v>
      </c>
      <c r="AI89" s="3">
        <v>62.5</v>
      </c>
      <c r="AJ89" s="3">
        <v>4.88</v>
      </c>
      <c r="AK89" s="3">
        <v>4.88</v>
      </c>
      <c r="AL89" s="3">
        <v>4.833333333333333</v>
      </c>
      <c r="AM89" s="3">
        <v>4.833333333333333</v>
      </c>
      <c r="AN89" s="3">
        <v>5</v>
      </c>
      <c r="AO89">
        <v>5</v>
      </c>
      <c r="AP89">
        <v>4.5</v>
      </c>
      <c r="AQ89">
        <v>4.5</v>
      </c>
      <c r="AR89">
        <v>5</v>
      </c>
      <c r="AS89">
        <v>5</v>
      </c>
      <c r="AT89">
        <v>5</v>
      </c>
      <c r="AU89" s="2">
        <v>5</v>
      </c>
      <c r="AV89" s="2">
        <v>72.222222222222229</v>
      </c>
      <c r="AW89" s="2">
        <v>75.641025641025635</v>
      </c>
      <c r="AX89" s="2">
        <v>50</v>
      </c>
      <c r="AY89" s="2">
        <v>2.9444444444444446</v>
      </c>
      <c r="AZ89" s="2">
        <v>3.2857142857142856</v>
      </c>
      <c r="BA89" s="2">
        <v>2.4</v>
      </c>
      <c r="BB89" s="2">
        <v>3</v>
      </c>
      <c r="BC89" s="2">
        <v>3</v>
      </c>
      <c r="BD89" s="2">
        <v>1</v>
      </c>
      <c r="BE89" s="2">
        <v>14</v>
      </c>
      <c r="BF89" s="2">
        <v>14</v>
      </c>
      <c r="BG89" s="2">
        <v>14</v>
      </c>
      <c r="BH89" t="s">
        <v>160</v>
      </c>
      <c r="BI89">
        <v>0.25</v>
      </c>
      <c r="BJ89">
        <v>0.5</v>
      </c>
      <c r="BK89">
        <v>0</v>
      </c>
      <c r="BL89" t="s">
        <v>160</v>
      </c>
      <c r="BM89" t="s">
        <v>160</v>
      </c>
      <c r="BN89" t="s">
        <v>160</v>
      </c>
      <c r="BO89" t="s">
        <v>160</v>
      </c>
      <c r="BP89">
        <v>2.7333333333333334</v>
      </c>
      <c r="BQ89">
        <v>3.8</v>
      </c>
      <c r="BR89">
        <v>1.8</v>
      </c>
      <c r="BS89">
        <v>2.6</v>
      </c>
    </row>
    <row r="90" spans="1:71" x14ac:dyDescent="0.25">
      <c r="A90">
        <v>22</v>
      </c>
      <c r="B90" t="s">
        <v>149</v>
      </c>
      <c r="C90" t="s">
        <v>12</v>
      </c>
      <c r="D90" t="str">
        <f>IF(LEFT(Tableau1[[#This Row],[ID-Phase2]],1)="7","Équipé","Contrôle")</f>
        <v>Équipé</v>
      </c>
      <c r="E90">
        <f>COUNTIF(Tableau1[[#This Row],[PedsQL_T]:[TENS-I-Aff]],"&gt;0")</f>
        <v>59</v>
      </c>
      <c r="F90" t="s">
        <v>120</v>
      </c>
      <c r="G90" t="s">
        <v>161</v>
      </c>
      <c r="H90" s="2">
        <v>54.347826086956523</v>
      </c>
      <c r="I90" s="2">
        <v>50</v>
      </c>
      <c r="J90" s="2">
        <v>62.5</v>
      </c>
      <c r="K90" s="2">
        <v>40</v>
      </c>
      <c r="L90" s="2">
        <v>70</v>
      </c>
      <c r="M90" s="2">
        <v>40</v>
      </c>
      <c r="N90" s="2">
        <v>2.5416666666666665</v>
      </c>
      <c r="O90" s="2">
        <v>2.6315789473684212</v>
      </c>
      <c r="P90" s="2">
        <v>2.2000000000000002</v>
      </c>
      <c r="Q90" s="2">
        <v>19</v>
      </c>
      <c r="R90" s="2">
        <v>3.8695652173913042</v>
      </c>
      <c r="S90" s="2">
        <v>3.875</v>
      </c>
      <c r="T90" s="2">
        <v>4.1428571428571432</v>
      </c>
      <c r="U90" s="2">
        <v>3.625</v>
      </c>
      <c r="V90" s="2">
        <v>47</v>
      </c>
      <c r="W90" s="2">
        <v>15</v>
      </c>
      <c r="X90" s="2">
        <v>19</v>
      </c>
      <c r="Y90" s="2">
        <v>13</v>
      </c>
      <c r="Z90" s="2">
        <v>40</v>
      </c>
      <c r="AA90" s="2">
        <v>17</v>
      </c>
      <c r="AB90" s="2">
        <v>20</v>
      </c>
      <c r="AC90" s="2">
        <v>3</v>
      </c>
      <c r="AD90" s="2">
        <v>53.846153846153847</v>
      </c>
      <c r="AE90" s="2">
        <v>50</v>
      </c>
      <c r="AF90" s="2">
        <v>64.285714285714292</v>
      </c>
      <c r="AG90" s="2">
        <v>70.833333333333343</v>
      </c>
      <c r="AH90" s="2">
        <v>58.333333333333336</v>
      </c>
      <c r="AI90" s="3">
        <v>75</v>
      </c>
      <c r="AJ90" s="3">
        <v>4.84</v>
      </c>
      <c r="AK90" s="3">
        <v>4.88</v>
      </c>
      <c r="AL90" s="3">
        <v>4.833333333333333</v>
      </c>
      <c r="AM90" s="3">
        <v>4.833333333333333</v>
      </c>
      <c r="AN90" s="3">
        <v>5</v>
      </c>
      <c r="AO90">
        <v>5</v>
      </c>
      <c r="AP90">
        <v>4.25</v>
      </c>
      <c r="AQ90">
        <v>4.5</v>
      </c>
      <c r="AR90">
        <v>5</v>
      </c>
      <c r="AS90">
        <v>5</v>
      </c>
      <c r="AT90">
        <v>5</v>
      </c>
      <c r="AU90" s="2">
        <v>5</v>
      </c>
      <c r="AV90" s="2">
        <v>86.666666666666671</v>
      </c>
      <c r="AW90" s="2">
        <v>91.025641025641022</v>
      </c>
      <c r="AX90" s="2">
        <v>58.333333333333336</v>
      </c>
      <c r="AY90" s="2">
        <v>3.8333333333333335</v>
      </c>
      <c r="AZ90" s="2">
        <v>4.4285714285714288</v>
      </c>
      <c r="BA90" s="2">
        <v>3.8</v>
      </c>
      <c r="BB90" s="2">
        <v>3</v>
      </c>
      <c r="BC90" s="2">
        <v>3.5</v>
      </c>
      <c r="BD90" s="2">
        <v>2.2000000000000002</v>
      </c>
      <c r="BE90" s="2">
        <v>35</v>
      </c>
      <c r="BF90" s="2">
        <v>31</v>
      </c>
      <c r="BG90" s="2">
        <v>33</v>
      </c>
      <c r="BH90" t="s">
        <v>160</v>
      </c>
      <c r="BI90">
        <v>0.625</v>
      </c>
      <c r="BJ90">
        <v>1</v>
      </c>
      <c r="BK90">
        <v>0.25</v>
      </c>
      <c r="BL90" t="s">
        <v>160</v>
      </c>
      <c r="BM90" t="s">
        <v>160</v>
      </c>
      <c r="BN90" t="s">
        <v>160</v>
      </c>
      <c r="BO90" t="s">
        <v>160</v>
      </c>
      <c r="BP90">
        <v>3.1333333333333333</v>
      </c>
      <c r="BQ90">
        <v>3</v>
      </c>
      <c r="BR90">
        <v>2.4</v>
      </c>
      <c r="BS90">
        <v>4</v>
      </c>
    </row>
    <row r="91" spans="1:71" x14ac:dyDescent="0.25">
      <c r="A91" s="16"/>
      <c r="B91" s="16"/>
      <c r="C91" s="16"/>
      <c r="D91" s="17"/>
      <c r="E91" s="17"/>
      <c r="F91" s="16"/>
      <c r="G91" s="16"/>
      <c r="H91" s="18">
        <f>AVERAGE(Tableau1[PedsQL_T])</f>
        <v>57.259404005862237</v>
      </c>
      <c r="I91" s="18">
        <f>AVERAGE(Tableau1[PedsQL_PS])</f>
        <v>50.138576779026224</v>
      </c>
      <c r="J91" s="18">
        <f>AVERAGE(Tableau1[PedsQL_SP])</f>
        <v>70.610955056179776</v>
      </c>
      <c r="K91" s="18">
        <f>AVERAGE(Tableau1[PedsQL_Em])</f>
        <v>54.101123595505619</v>
      </c>
      <c r="L91" s="18">
        <f>AVERAGE(Tableau1[PedsQL_R])</f>
        <v>42.134831460674157</v>
      </c>
      <c r="M91" s="18">
        <f>AVERAGE(Tableau1[PedsQL_Ec])</f>
        <v>54.179775280898873</v>
      </c>
      <c r="N91" s="18">
        <f>AVERAGE(Tableau1[PTRS_T])</f>
        <v>3.9864232209737835</v>
      </c>
      <c r="O91" s="18">
        <f>AVERAGE(Tableau1[PTRS_Joint])</f>
        <v>4.1377882909520984</v>
      </c>
      <c r="P91" s="18">
        <f>AVERAGE(Tableau1[PTRS_Comm])</f>
        <v>3.4112359550561795</v>
      </c>
      <c r="Q91" s="18">
        <f>AVERAGE(Tableau1[Zarit])</f>
        <v>22.393258426966291</v>
      </c>
      <c r="R91" s="18">
        <f>AVERAGE(Tableau1[BPNSFS_T])</f>
        <v>3.6511508951406655</v>
      </c>
      <c r="S91" s="18">
        <f>AVERAGE(Tableau1[BPNSFS_Auto])</f>
        <v>3.0735294117647061</v>
      </c>
      <c r="T91" s="18">
        <f>AVERAGE(Tableau1[BPNSFS_Aff])</f>
        <v>4.0773109243697467</v>
      </c>
      <c r="U91" s="18">
        <f>AVERAGE(Tableau1[BPNSFS_Comp])</f>
        <v>3.8558823529411765</v>
      </c>
      <c r="V91" s="18">
        <f>AVERAGE(Tableau1[CGSQ_T])</f>
        <v>55.360465116279073</v>
      </c>
      <c r="W91" s="18">
        <f>AVERAGE(Tableau1[CGSQ_Obj])</f>
        <v>27.023255813953487</v>
      </c>
      <c r="X91" s="18">
        <f>AVERAGE(Tableau1[CGSQ_SubInt])</f>
        <v>19.930232558139537</v>
      </c>
      <c r="Y91" s="18">
        <f>AVERAGE(Tableau1[CGSQ_SubExt])</f>
        <v>8.4069767441860463</v>
      </c>
      <c r="Z91" s="18">
        <f>AVERAGE(Tableau1[PBI_T])</f>
        <v>38.162790697674417</v>
      </c>
      <c r="AA91" s="18">
        <f>AVERAGE(Tableau1[PBI_Fatigue])</f>
        <v>11.395348837209303</v>
      </c>
      <c r="AB91" s="18">
        <f>AVERAGE(Tableau1[PBI_Dist])</f>
        <v>17.337209302325583</v>
      </c>
      <c r="AC91" s="18">
        <f>AVERAGE(Tableau1[PBI_Acc])</f>
        <v>9.4302325581395348</v>
      </c>
      <c r="AD91" s="18">
        <f>AVERAGE(Tableau1[WQOL_T])</f>
        <v>52.461538461538453</v>
      </c>
      <c r="AE91" s="18">
        <f>AVERAGE(Tableau1[WQOL_G])</f>
        <v>60.588235294117645</v>
      </c>
      <c r="AF91" s="18">
        <f>AVERAGE(Tableau1[WQOL_Phy])</f>
        <v>65.546218487394952</v>
      </c>
      <c r="AG91" s="18">
        <f>AVERAGE(Tableau1[WQOL_Psy])</f>
        <v>64.509803921568619</v>
      </c>
      <c r="AH91" s="18">
        <f>AVERAGE(Tableau1[WQOL_Rel])</f>
        <v>58.823529411764703</v>
      </c>
      <c r="AI91" s="18">
        <f>AVERAGE(Tableau1[WQOL_Env])</f>
        <v>70.183823529411768</v>
      </c>
      <c r="AJ91" s="18">
        <f>AVERAGE(Tableau1[FQOL_Imp])</f>
        <v>4.1665882352941166</v>
      </c>
      <c r="AK91" s="18">
        <f>AVERAGE(Tableau1[FQOL_Satis])</f>
        <v>3.679529411764705</v>
      </c>
      <c r="AL91" s="18">
        <f>AVERAGE(Tableau1[FQOL_Imp-IF])</f>
        <v>4.2117647058823531</v>
      </c>
      <c r="AM91" s="18">
        <f>AVERAGE(Tableau1[FQOL_Satis-IF])</f>
        <v>3.6509803921568627</v>
      </c>
      <c r="AN91" s="18">
        <f>AVERAGE(Tableau1[FQOL_Imp-RP])</f>
        <v>3.8823529411764701</v>
      </c>
      <c r="AO91" s="18">
        <f>AVERAGE(Tableau1[FQOL_Satis-RP])</f>
        <v>3.4490196078431374</v>
      </c>
      <c r="AP91" s="18">
        <f>AVERAGE(Tableau1[FQOL_Imp-BEE])</f>
        <v>3.9617647058823531</v>
      </c>
      <c r="AQ91" s="18">
        <f>AVERAGE(Tableau1[FQOL_Satis-BEE])</f>
        <v>3.2676470588235293</v>
      </c>
      <c r="AR91" s="18">
        <f>AVERAGE(Tableau1[FQOL_Imp-BEP])</f>
        <v>4.461176470588236</v>
      </c>
      <c r="AS91" s="18">
        <f>AVERAGE(Tableau1[FQOL_Satis-BEP])</f>
        <v>4.2329411764705895</v>
      </c>
      <c r="AT91" s="18">
        <f>AVERAGE(Tableau1[FQOL_Imp-H])</f>
        <v>4.3617647058823525</v>
      </c>
      <c r="AU91" s="18">
        <f>AVERAGE(Tableau1[FQOL_Satis-H])</f>
        <v>3.7882352941176469</v>
      </c>
      <c r="AV91" s="18">
        <f>AVERAGE(Tableau1[HAQ_Total])</f>
        <v>76.494708994709015</v>
      </c>
      <c r="AW91" s="18">
        <f>AVERAGE(Tableau1[HAQ_AllT])</f>
        <v>78.220390720390725</v>
      </c>
      <c r="AX91" s="18">
        <f>AVERAGE(Tableau1[HAQ_Patient])</f>
        <v>65.277777777777771</v>
      </c>
      <c r="AY91" s="18">
        <f>AVERAGE(Tableau1[ATIM_T])</f>
        <v>3.5641534391534386</v>
      </c>
      <c r="AZ91" s="18">
        <f>AVERAGE(Tableau1[ATIM_Benef])</f>
        <v>4.0680272108843543</v>
      </c>
      <c r="BA91" s="18">
        <f>AVERAGE(Tableau1[ATIM_Satis])</f>
        <v>2.9380952380952388</v>
      </c>
      <c r="BB91" s="18">
        <f>AVERAGE(Tableau1[ATIM_Ens])</f>
        <v>3.0684523809523809</v>
      </c>
      <c r="BC91" s="18">
        <f>AVERAGE(Tableau1[ATIM_Droits])</f>
        <v>4.3571428571428568</v>
      </c>
      <c r="BD91" s="18">
        <f>AVERAGE(Tableau1[5D_Social])</f>
        <v>5.0474576271186455</v>
      </c>
      <c r="BE91" s="18">
        <f>AVERAGE(Tableau1[FFP-Ext])</f>
        <v>27.767857142857142</v>
      </c>
      <c r="BF91" s="18">
        <f>AVERAGE(Tableau1[FFP-Ecole])</f>
        <v>25.285714285714285</v>
      </c>
      <c r="BG91" s="18">
        <f>AVERAGE(Tableau1[FFP-Tous])</f>
        <v>26.526785714285715</v>
      </c>
      <c r="BH91" s="18">
        <f>AVERAGE(Tableau1[CUQ])</f>
        <v>2.9849237472766887</v>
      </c>
      <c r="BI91" s="18">
        <f>AVERAGE(Tableau1[UEQ_Total])</f>
        <v>0.50357142857142856</v>
      </c>
      <c r="BJ91" s="18">
        <f>AVERAGE(Tableau1[UEQ_Prag])</f>
        <v>0.54166666666666663</v>
      </c>
      <c r="BK91" s="18">
        <f>AVERAGE(Tableau1[UEQ_Hedo])</f>
        <v>0.45</v>
      </c>
      <c r="BL91" s="18">
        <f>AVERAGE(Tableau1[TENS-T-Total])</f>
        <v>3.3194444444444442</v>
      </c>
      <c r="BM91" s="18">
        <f>AVERAGE(Tableau1[TENS-T-Comp])</f>
        <v>3.6666666666666665</v>
      </c>
      <c r="BN91" s="18">
        <f>AVERAGE(Tableau1[TENS-T-Auto])</f>
        <v>3.2916666666666665</v>
      </c>
      <c r="BO91" s="18">
        <f>AVERAGE(Tableau1[TENS-T-Aff])</f>
        <v>3</v>
      </c>
      <c r="BP91" s="18">
        <f>AVERAGE(Tableau1[TENS-I-Total])</f>
        <v>2.7545299145299142</v>
      </c>
      <c r="BQ91" s="18">
        <f>AVERAGE(Tableau1[TENS-I-Comp])</f>
        <v>2.6666666666666665</v>
      </c>
      <c r="BR91" s="18">
        <f>AVERAGE(Tableau1[TENS-I-Auto])</f>
        <v>2.7266666666666666</v>
      </c>
      <c r="BS91" s="18">
        <f>AVERAGE(Tableau1[TENS-I-Aff])</f>
        <v>2.8666666666666663</v>
      </c>
    </row>
    <row r="92" spans="1:71" x14ac:dyDescent="0.25">
      <c r="H92">
        <f>_xlfn.STDEV.S(Tableau1[PedsQL_T])</f>
        <v>12.44249610368343</v>
      </c>
      <c r="I92">
        <f>_xlfn.STDEV.S(Tableau1[PedsQL_PS])</f>
        <v>12.687165330090059</v>
      </c>
      <c r="J92">
        <f>_xlfn.STDEV.S(Tableau1[PedsQL_SP])</f>
        <v>23.245993653799843</v>
      </c>
      <c r="K92">
        <f>_xlfn.STDEV.S(Tableau1[PedsQL_Em])</f>
        <v>20.064693631884058</v>
      </c>
      <c r="L92">
        <f>_xlfn.STDEV.S(Tableau1[PedsQL_R])</f>
        <v>19.289770611787034</v>
      </c>
      <c r="M92">
        <f>_xlfn.STDEV.S(Tableau1[PedsQL_Ec])</f>
        <v>14.317473270728263</v>
      </c>
      <c r="N92">
        <f>_xlfn.STDEV.S(Tableau1[PTRS_T])</f>
        <v>0.73086315851521966</v>
      </c>
      <c r="O92">
        <f>_xlfn.STDEV.S(Tableau1[PTRS_Joint])</f>
        <v>0.74628710854087821</v>
      </c>
      <c r="P92">
        <f>_xlfn.STDEV.S(Tableau1[PTRS_Comm])</f>
        <v>1.0947642131203021</v>
      </c>
      <c r="Q92">
        <f>_xlfn.STDEV.S(Tableau1[Zarit])</f>
        <v>8.1597933038773753</v>
      </c>
      <c r="R92">
        <f>_xlfn.STDEV.S(Tableau1[BPNSFS_T])</f>
        <v>0.51202905600148352</v>
      </c>
      <c r="S92">
        <f>_xlfn.STDEV.S(Tableau1[BPNSFS_Auto])</f>
        <v>0.78093305896026144</v>
      </c>
      <c r="T92">
        <f>_xlfn.STDEV.S(Tableau1[BPNSFS_Aff])</f>
        <v>0.6518840681272865</v>
      </c>
      <c r="U92">
        <f>_xlfn.STDEV.S(Tableau1[BPNSFS_Comp])</f>
        <v>0.66242303078069609</v>
      </c>
      <c r="V92">
        <f>_xlfn.STDEV.S(Tableau1[CGSQ_T])</f>
        <v>15.205968480441511</v>
      </c>
      <c r="W92">
        <f>_xlfn.STDEV.S(Tableau1[CGSQ_Obj])</f>
        <v>9.7256201909438751</v>
      </c>
      <c r="X92">
        <f>_xlfn.STDEV.S(Tableau1[CGSQ_SubInt])</f>
        <v>4.5833219334103585</v>
      </c>
      <c r="Y92">
        <f>_xlfn.STDEV.S(Tableau1[CGSQ_SubExt])</f>
        <v>3.0384899770493363</v>
      </c>
      <c r="Z92">
        <f>_xlfn.STDEV.S(Tableau1[PBI_T])</f>
        <v>22.644495742111388</v>
      </c>
      <c r="AA92">
        <f>_xlfn.STDEV.S(Tableau1[PBI_Fatigue])</f>
        <v>9.3636079895926514</v>
      </c>
      <c r="AB92">
        <f>_xlfn.STDEV.S(Tableau1[PBI_Dist])</f>
        <v>11.770961743021559</v>
      </c>
      <c r="AC92">
        <f>_xlfn.STDEV.S(Tableau1[PBI_Acc])</f>
        <v>6.634208490710976</v>
      </c>
      <c r="AD92">
        <f>_xlfn.STDEV.S(Tableau1[WQOL_T])</f>
        <v>9.3977569669653835</v>
      </c>
      <c r="AE92">
        <f>_xlfn.STDEV.S(Tableau1[WQOL_G])</f>
        <v>17.519746762172222</v>
      </c>
      <c r="AF92">
        <f>_xlfn.STDEV.S(Tableau1[WQOL_Phy])</f>
        <v>14.111457214563625</v>
      </c>
      <c r="AG92">
        <f>_xlfn.STDEV.S(Tableau1[WQOL_Psy])</f>
        <v>15.531955303280649</v>
      </c>
      <c r="AH92">
        <f>_xlfn.STDEV.S(Tableau1[WQOL_Rel])</f>
        <v>21.453196764494614</v>
      </c>
      <c r="AI92">
        <f>_xlfn.STDEV.S(Tableau1[WQOL_Env])</f>
        <v>12.421188877206941</v>
      </c>
      <c r="AJ92">
        <f>_xlfn.STDEV.S(Tableau1[FQOL_Imp])</f>
        <v>0.59396479160761362</v>
      </c>
      <c r="AK92">
        <f>_xlfn.STDEV.S(Tableau1[FQOL_Satis])</f>
        <v>0.64987893722848511</v>
      </c>
      <c r="AL92">
        <f>_xlfn.STDEV.S(Tableau1[FQOL_Imp-IF])</f>
        <v>0.72209472407603004</v>
      </c>
      <c r="AM92">
        <f>_xlfn.STDEV.S(Tableau1[FQOL_Satis-IF])</f>
        <v>0.81390996075372846</v>
      </c>
      <c r="AN92">
        <f>_xlfn.STDEV.S(Tableau1[FQOL_Imp-RP])</f>
        <v>0.77486281829566461</v>
      </c>
      <c r="AO92">
        <f>_xlfn.STDEV.S(Tableau1[FQOL_Satis-RP])</f>
        <v>0.81081623638631994</v>
      </c>
      <c r="AP92">
        <f>_xlfn.STDEV.S(Tableau1[FQOL_Imp-BEE])</f>
        <v>0.73040461140284707</v>
      </c>
      <c r="AQ92">
        <f>_xlfn.STDEV.S(Tableau1[FQOL_Satis-BEE])</f>
        <v>0.80897884935978703</v>
      </c>
      <c r="AR92">
        <f>_xlfn.STDEV.S(Tableau1[FQOL_Imp-BEP])</f>
        <v>0.62413637811570988</v>
      </c>
      <c r="AS92">
        <f>_xlfn.STDEV.S(Tableau1[FQOL_Satis-BEP])</f>
        <v>0.59269124606768209</v>
      </c>
      <c r="AT92">
        <f>_xlfn.STDEV.S(Tableau1[FQOL_Imp-H])</f>
        <v>0.63093124006652057</v>
      </c>
      <c r="AU92">
        <f>_xlfn.STDEV.S(Tableau1[FQOL_Satis-H])</f>
        <v>0.81695744551788951</v>
      </c>
      <c r="AV92">
        <f>_xlfn.STDEV.S(Tableau1[HAQ_Total])</f>
        <v>11.610586253606238</v>
      </c>
      <c r="AW92">
        <f>_xlfn.STDEV.S(Tableau1[HAQ_AllT])</f>
        <v>11.644373775314879</v>
      </c>
      <c r="AX92">
        <f>_xlfn.STDEV.S(Tableau1[HAQ_Patient])</f>
        <v>17.634230535197538</v>
      </c>
      <c r="AY92">
        <f>_xlfn.STDEV.S(Tableau1[ATIM_T])</f>
        <v>0.47112787974525944</v>
      </c>
      <c r="AZ92">
        <f>_xlfn.STDEV.S(Tableau1[ATIM_Benef])</f>
        <v>0.6226904474927184</v>
      </c>
      <c r="BA92">
        <f>_xlfn.STDEV.S(Tableau1[ATIM_Satis])</f>
        <v>0.78355150097223547</v>
      </c>
      <c r="BB92">
        <f>_xlfn.STDEV.S(Tableau1[ATIM_Ens])</f>
        <v>0.74481257292653436</v>
      </c>
      <c r="BC92">
        <f>_xlfn.STDEV.S(Tableau1[ATIM_Droits])</f>
        <v>0.80124687684833285</v>
      </c>
      <c r="BD92">
        <f>_xlfn.STDEV.S(Tableau1[5D_Social])</f>
        <v>1.7181943140284761</v>
      </c>
      <c r="BE92">
        <f>_xlfn.STDEV.S(Tableau1[FFP-Ext])</f>
        <v>6.2522463495598481</v>
      </c>
      <c r="BF92">
        <f>_xlfn.STDEV.S(Tableau1[FFP-Ecole])</f>
        <v>6.524678426668137</v>
      </c>
      <c r="BG92">
        <f>_xlfn.STDEV.S(Tableau1[FFP-Tous])</f>
        <v>5.381297277572612</v>
      </c>
      <c r="BH92">
        <f>_xlfn.STDEV.S(Tableau1[CUQ])</f>
        <v>0.59280279933027991</v>
      </c>
      <c r="BI92">
        <f>_xlfn.STDEV.S(Tableau1[UEQ_Total])</f>
        <v>1.1122487164766586</v>
      </c>
      <c r="BJ92">
        <f>_xlfn.STDEV.S(Tableau1[UEQ_Prag])</f>
        <v>1.4086460257037585</v>
      </c>
      <c r="BK92">
        <f>_xlfn.STDEV.S(Tableau1[UEQ_Hedo])</f>
        <v>1.2992913048030617</v>
      </c>
      <c r="BL92">
        <f>_xlfn.STDEV.S(Tableau1[TENS-T-Total])</f>
        <v>0.97384784726857265</v>
      </c>
      <c r="BM92">
        <f>_xlfn.STDEV.S(Tableau1[TENS-T-Comp])</f>
        <v>1.1690451944500118</v>
      </c>
      <c r="BN92">
        <f>_xlfn.STDEV.S(Tableau1[TENS-T-Auto])</f>
        <v>1.3268069440075545</v>
      </c>
      <c r="BO92">
        <f>_xlfn.STDEV.S(Tableau1[TENS-T-Aff])</f>
        <v>1.036822067666386</v>
      </c>
      <c r="BP92">
        <f>_xlfn.STDEV.S(Tableau1[TENS-I-Total])</f>
        <v>0.62257057967032947</v>
      </c>
      <c r="BQ92">
        <f>_xlfn.STDEV.S(Tableau1[TENS-I-Comp])</f>
        <v>0.89015782442269831</v>
      </c>
      <c r="BR92">
        <f>_xlfn.STDEV.S(Tableau1[TENS-I-Auto])</f>
        <v>0.71560829934765335</v>
      </c>
      <c r="BS92">
        <f>_xlfn.STDEV.S(Tableau1[TENS-I-Aff])</f>
        <v>0.9216961590045889</v>
      </c>
    </row>
    <row r="93" spans="1:71" x14ac:dyDescent="0.25">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3"/>
      <c r="AK93" s="3"/>
      <c r="AL93" s="3"/>
      <c r="AM93" s="3"/>
      <c r="AN93" s="3"/>
      <c r="AO93" s="3"/>
      <c r="AV93" s="2"/>
      <c r="AW93" s="2"/>
      <c r="AX93" s="2"/>
      <c r="AY93" s="2"/>
      <c r="AZ93" s="2"/>
      <c r="BA93" s="2"/>
      <c r="BB93" s="2"/>
      <c r="BC93" s="2"/>
      <c r="BD93" s="2"/>
      <c r="BE93" s="2"/>
      <c r="BF93" s="2"/>
      <c r="BG93" s="2"/>
      <c r="BH93" s="2"/>
    </row>
    <row r="94" spans="1:71" x14ac:dyDescent="0.25">
      <c r="D94" s="14" t="s">
        <v>532</v>
      </c>
      <c r="E94" s="14" t="s">
        <v>533</v>
      </c>
      <c r="G94" t="s">
        <v>532</v>
      </c>
      <c r="H94">
        <f>AVERAGEIF($D2:$D90,"Contrôle",Tableau1[PedsQL_T])</f>
        <v>56.802244039270676</v>
      </c>
      <c r="I94">
        <f>AVERAGEIF($D2:$D90,"Contrôle",Tableau1[PedsQL_PS])</f>
        <v>48.817204301075257</v>
      </c>
      <c r="J94">
        <f>AVERAGEIF($D2:$D90,"Contrôle",Tableau1[PedsQL_SP])</f>
        <v>71.774193548387103</v>
      </c>
      <c r="K94">
        <f>AVERAGEIF($D2:$D90,"Contrôle",Tableau1[PedsQL_Em])</f>
        <v>46.612903225806448</v>
      </c>
      <c r="L94">
        <f>AVERAGEIF($D2:$D90,"Contrôle",Tableau1[PedsQL_R])</f>
        <v>44.516129032258064</v>
      </c>
      <c r="M94">
        <f>AVERAGEIF($D2:$D90,"Contrôle",Tableau1[PedsQL_Ec])</f>
        <v>55.322580645161288</v>
      </c>
      <c r="N94">
        <f>AVERAGEIF($D2:$D90,"Contrôle",Tableau1[PTRS_T])</f>
        <v>3.8776881720430105</v>
      </c>
      <c r="O94">
        <f>AVERAGEIF($D2:$D90,"Contrôle",Tableau1[PTRS_Joint])</f>
        <v>4.0084889643463493</v>
      </c>
      <c r="P94">
        <f>AVERAGEIF($D2:$D90,"Contrôle",Tableau1[PTRS_Comm])</f>
        <v>3.3806451612903228</v>
      </c>
      <c r="Q94">
        <f>AVERAGEIF($D2:$D90,"Contrôle",Tableau1[Zarit])</f>
        <v>25.129032258064516</v>
      </c>
      <c r="R94">
        <f>AVERAGEIF($D2:$D90,"Contrôle",Tableau1[BPNSFS_T])</f>
        <v>3.3869565217391302</v>
      </c>
      <c r="S94">
        <f>AVERAGEIF($D2:$D90,"Contrôle",Tableau1[BPNSFS_Auto])</f>
        <v>2.7541666666666669</v>
      </c>
      <c r="T94">
        <f>AVERAGEIF($D2:$D90,"Contrôle",Tableau1[BPNSFS_Aff])</f>
        <v>3.8904761904761904</v>
      </c>
      <c r="U94">
        <f>AVERAGEIF($D2:$D90,"Contrôle",Tableau1[BPNSFS_Comp])</f>
        <v>3.5791666666666666</v>
      </c>
      <c r="V94">
        <f>AVERAGEIF($D2:$D90,"Contrôle",Tableau1[CGSQ_T])</f>
        <v>60.56666666666667</v>
      </c>
      <c r="W94">
        <f>AVERAGEIF($D2:$D90,"Contrôle",Tableau1[CGSQ_Obj])</f>
        <v>30</v>
      </c>
      <c r="X94">
        <f>AVERAGEIF($D2:$D90,"Contrôle",Tableau1[CGSQ_SubInt])</f>
        <v>21.333333333333332</v>
      </c>
      <c r="Y94">
        <f>AVERAGEIF($D2:$D90,"Contrôle",Tableau1[CGSQ_SubExt])</f>
        <v>9.2333333333333325</v>
      </c>
      <c r="Z94">
        <f>AVERAGEIF($D2:$D90,"Contrôle",Tableau1[PBI_T])</f>
        <v>44.533333333333331</v>
      </c>
      <c r="AA94">
        <f>AVERAGEIF($D2:$D90,"Contrôle",Tableau1[PBI_Fatigue])</f>
        <v>14.1</v>
      </c>
      <c r="AB94">
        <f>AVERAGEIF($D2:$D90,"Contrôle",Tableau1[PBI_Dist])</f>
        <v>20.366666666666667</v>
      </c>
      <c r="AC94">
        <f>AVERAGEIF($D2:$D90,"Contrôle",Tableau1[PBI_Acc])</f>
        <v>10.066666666666666</v>
      </c>
      <c r="AD94">
        <f>AVERAGEIF($D2:$D90,"Contrôle",Tableau1[WQOL_T])</f>
        <v>47.205128205128204</v>
      </c>
      <c r="AE94">
        <f>AVERAGEIF($D2:$D90,"Contrôle",Tableau1[WQOL_G])</f>
        <v>55.416666666666664</v>
      </c>
      <c r="AF94">
        <f>AVERAGEIF($D2:$D90,"Contrôle",Tableau1[WQOL_Phy])</f>
        <v>59.88095238095238</v>
      </c>
      <c r="AG94">
        <f>AVERAGEIF($D2:$D90,"Contrôle",Tableau1[WQOL_Psy])</f>
        <v>56.25</v>
      </c>
      <c r="AH94">
        <f>AVERAGEIF($D2:$D90,"Contrôle",Tableau1[WQOL_Rel])</f>
        <v>45.833333333333343</v>
      </c>
      <c r="AI94">
        <f>AVERAGEIF($D2:$D90,"Contrôle",Tableau1[WQOL_Env])</f>
        <v>66.145833333333329</v>
      </c>
      <c r="AJ94">
        <f>AVERAGEIF($D2:$D90,"Contrôle",Tableau1[FQOL_Imp])</f>
        <v>4.1173333333333337</v>
      </c>
      <c r="AK94">
        <f>AVERAGEIF($D2:$D90,"Contrôle",Tableau1[FQOL_Satis])</f>
        <v>3.4906666666666677</v>
      </c>
      <c r="AL94">
        <f>AVERAGEIF($D2:$D90,"Contrôle",Tableau1[FQOL_Imp-IF])</f>
        <v>4.177777777777778</v>
      </c>
      <c r="AM94">
        <f>AVERAGEIF($D2:$D90,"Contrôle",Tableau1[FQOL_Satis-IF])</f>
        <v>3.4277777777777771</v>
      </c>
      <c r="AN94">
        <f>AVERAGEIF($D2:$D90,"Contrôle",Tableau1[FQOL_Imp-RP])</f>
        <v>3.7222222222222223</v>
      </c>
      <c r="AO94">
        <f>AVERAGEIF($D2:$D90,"Contrôle",Tableau1[FQOL_Satis-RP])</f>
        <v>3.2000000000000006</v>
      </c>
      <c r="AP94">
        <f>AVERAGEIF($D2:$D90,"Contrôle",Tableau1[FQOL_Imp-BEE])</f>
        <v>3.9249999999999998</v>
      </c>
      <c r="AQ94">
        <f>AVERAGEIF($D2:$D90,"Contrôle",Tableau1[FQOL_Satis-BEE])</f>
        <v>3.0249999999999999</v>
      </c>
      <c r="AR94">
        <f>AVERAGEIF($D2:$D90,"Contrôle",Tableau1[FQOL_Imp-BEP])</f>
        <v>4.4999999999999991</v>
      </c>
      <c r="AS94">
        <f>AVERAGEIF($D2:$D90,"Contrôle",Tableau1[FQOL_Satis-BEP])</f>
        <v>4.1133333333333342</v>
      </c>
      <c r="AT94">
        <f>AVERAGEIF($D2:$D90,"Contrôle",Tableau1[FQOL_Imp-H])</f>
        <v>4.333333333333333</v>
      </c>
      <c r="AU94">
        <f>AVERAGEIF($D2:$D90,"Contrôle",Tableau1[FQOL_Satis-H])</f>
        <v>3.7083333333333335</v>
      </c>
      <c r="AV94">
        <f>AVERAGEIF($D2:$D90,"Contrôle",Tableau1[HAQ_Total])</f>
        <v>76.703703703703709</v>
      </c>
      <c r="AW94">
        <f>AVERAGEIF($D2:$D90,"Contrôle",Tableau1[HAQ_AllT])</f>
        <v>79.487179487179475</v>
      </c>
      <c r="AX94">
        <f>AVERAGEIF($D2:$D90,"Contrôle",Tableau1[HAQ_Patient])</f>
        <v>58.611111111111093</v>
      </c>
      <c r="AY94">
        <f>AVERAGEIF($D2:$D90,"Contrôle",Tableau1[ATIM_T])</f>
        <v>3.5611111111111109</v>
      </c>
      <c r="AZ94">
        <f>AVERAGEIF($D2:$D90,"Contrôle",Tableau1[ATIM_Benef])</f>
        <v>4.1380952380952385</v>
      </c>
      <c r="BA94">
        <f>AVERAGEIF($D2:$D90,"Contrôle",Tableau1[ATIM_Satis])</f>
        <v>2.7866666666666662</v>
      </c>
      <c r="BB94">
        <f>AVERAGEIF($D2:$D90,"Contrôle",Tableau1[ATIM_Ens])</f>
        <v>3.0166666666666666</v>
      </c>
      <c r="BC94">
        <f>AVERAGEIF($D2:$D90,"Contrôle",Tableau1[ATIM_Droits])</f>
        <v>4.5666666666666664</v>
      </c>
      <c r="BD94">
        <f>AVERAGEIF($D2:$D90,"Contrôle",Tableau1[5D_Social])</f>
        <v>5.5374999999999988</v>
      </c>
      <c r="BE94">
        <f>AVERAGEIF($D2:$D90,"Contrôle",Tableau1[FFP-Ext])</f>
        <v>29.933333333333334</v>
      </c>
      <c r="BF94">
        <f>AVERAGEIF($D2:$D90,"Contrôle",Tableau1[FFP-Ecole])</f>
        <v>25.066666666666666</v>
      </c>
      <c r="BG94">
        <f>AVERAGEIF($D2:$D90,"Contrôle",Tableau1[FFP-Tous])</f>
        <v>27.5</v>
      </c>
      <c r="BH94">
        <f>AVERAGEIF($D2:$D90,"Contrôle",Tableau1[CUQ])</f>
        <v>3.1626297577854667</v>
      </c>
      <c r="BI94" t="e">
        <f>AVERAGEIF($D2:$D90,"Contrôle",Tableau1[UEQ_Total])</f>
        <v>#DIV/0!</v>
      </c>
      <c r="BJ94" t="e">
        <f>AVERAGEIF($D2:$D90,"Contrôle",Tableau1[UEQ_Prag])</f>
        <v>#DIV/0!</v>
      </c>
      <c r="BK94" t="e">
        <f>AVERAGEIF($D2:$D90,"Contrôle",Tableau1[UEQ_Hedo])</f>
        <v>#DIV/0!</v>
      </c>
      <c r="BL94" t="e">
        <f>AVERAGEIF($D2:$D90,"Contrôle",Tableau1[TENS-T-Total])</f>
        <v>#DIV/0!</v>
      </c>
      <c r="BM94" t="e">
        <f>AVERAGEIF($D2:$D90,"Contrôle",Tableau1[TENS-T-Comp])</f>
        <v>#DIV/0!</v>
      </c>
      <c r="BN94" t="e">
        <f>AVERAGEIF($D2:$D90,"Contrôle",Tableau1[TENS-T-Auto])</f>
        <v>#DIV/0!</v>
      </c>
      <c r="BO94" t="e">
        <f>AVERAGEIF($D2:$D90,"Contrôle",Tableau1[TENS-T-Aff])</f>
        <v>#DIV/0!</v>
      </c>
      <c r="BP94" t="e">
        <f>AVERAGEIF($D2:$D90,"Contrôle",Tableau1[TENS-I-Total])</f>
        <v>#DIV/0!</v>
      </c>
      <c r="BQ94" t="e">
        <f>AVERAGEIF($D2:$D90,"Contrôle",Tableau1[TENS-I-Comp])</f>
        <v>#DIV/0!</v>
      </c>
      <c r="BR94" t="e">
        <f>AVERAGEIF($D2:$D90,"Contrôle",Tableau1[TENS-I-Auto])</f>
        <v>#DIV/0!</v>
      </c>
      <c r="BS94" t="e">
        <f>AVERAGEIF($D2:$D90,"Contrôle",Tableau1[TENS-I-Aff])</f>
        <v>#DIV/0!</v>
      </c>
    </row>
    <row r="95" spans="1:71" x14ac:dyDescent="0.25">
      <c r="A95" t="s">
        <v>537</v>
      </c>
      <c r="B95" s="6" t="s">
        <v>528</v>
      </c>
      <c r="C95" s="11">
        <f>COUNTIF(Tableau1[Temps],"T1")</f>
        <v>38</v>
      </c>
      <c r="D95" s="9">
        <f>COUNTIFS(Tableau1[Temps],"T1",Tableau1[Groupe],D94)</f>
        <v>13</v>
      </c>
      <c r="E95" s="9">
        <f>COUNTIFS(Tableau1[Temps],"T1",Tableau1[Groupe],E94)</f>
        <v>25</v>
      </c>
      <c r="G95" t="s">
        <v>543</v>
      </c>
      <c r="H95">
        <f>AVERAGEIF($D2:$D90,"Équipé",Tableau1[PedsQL_T])</f>
        <v>57.503748125937044</v>
      </c>
      <c r="I95">
        <f>AVERAGEIF($D2:$D90,"Équipé",Tableau1[PedsQL_PS])</f>
        <v>50.844827586206897</v>
      </c>
      <c r="J95">
        <f>AVERAGEIF($D2:$D90,"Équipé",Tableau1[PedsQL_SP])</f>
        <v>69.989224137931032</v>
      </c>
      <c r="K95">
        <f>AVERAGEIF($D2:$D90,"Équipé",Tableau1[PedsQL_Em])</f>
        <v>58.103448275862071</v>
      </c>
      <c r="L95">
        <f>AVERAGEIF($D2:$D90,"Équipé",Tableau1[PedsQL_R])</f>
        <v>40.862068965517238</v>
      </c>
      <c r="M95">
        <f>AVERAGEIF($D2:$D90,"Équipé",Tableau1[PedsQL_Ec])</f>
        <v>53.568965517241381</v>
      </c>
      <c r="N95">
        <f>AVERAGEIF($D2:$D90,"Équipé",Tableau1[PTRS_T])</f>
        <v>4.0445402298850572</v>
      </c>
      <c r="O95">
        <f>AVERAGEIF($D2:$D90,"Équipé",Tableau1[PTRS_Joint])</f>
        <v>4.206896551724137</v>
      </c>
      <c r="P95">
        <f>AVERAGEIF($D2:$D90,"Équipé",Tableau1[PTRS_Comm])</f>
        <v>3.4275862068965521</v>
      </c>
      <c r="Q95">
        <f>AVERAGEIF($D2:$D90,"Équipé",Tableau1[Zarit])</f>
        <v>20.931034482758619</v>
      </c>
      <c r="R95">
        <f>AVERAGEIF($D2:$D90,"Équipé",Tableau1[BPNSFS_T])</f>
        <v>3.7952569169960468</v>
      </c>
      <c r="S95">
        <f>AVERAGEIF($D2:$D90,"Équipé",Tableau1[BPNSFS_Auto])</f>
        <v>3.2477272727272726</v>
      </c>
      <c r="T95">
        <f>AVERAGEIF($D2:$D90,"Équipé",Tableau1[BPNSFS_Aff])</f>
        <v>4.1792207792207803</v>
      </c>
      <c r="U95">
        <f>AVERAGEIF($D2:$D90,"Équipé",Tableau1[BPNSFS_Comp])</f>
        <v>4.0068181818181818</v>
      </c>
      <c r="V95">
        <f>AVERAGEIF($D2:$D90,"Équipé",Tableau1[CGSQ_T])</f>
        <v>52.571428571428569</v>
      </c>
      <c r="W95">
        <f>AVERAGEIF($D2:$D90,"Équipé",Tableau1[CGSQ_Obj])</f>
        <v>25.428571428571427</v>
      </c>
      <c r="X95">
        <f>AVERAGEIF($D2:$D90,"Équipé",Tableau1[CGSQ_SubInt])</f>
        <v>19.178571428571427</v>
      </c>
      <c r="Y95">
        <f>AVERAGEIF($D2:$D90,"Équipé",Tableau1[CGSQ_SubExt])</f>
        <v>7.9642857142857144</v>
      </c>
      <c r="Z95">
        <f>AVERAGEIF($D2:$D90,"Équipé",Tableau1[PBI_T])</f>
        <v>34.75</v>
      </c>
      <c r="AA95">
        <f>AVERAGEIF($D2:$D90,"Équipé",Tableau1[PBI_Fatigue])</f>
        <v>9.9464285714285712</v>
      </c>
      <c r="AB95">
        <f>AVERAGEIF($D2:$D90,"Équipé",Tableau1[PBI_Dist])</f>
        <v>15.714285714285714</v>
      </c>
      <c r="AC95">
        <f>AVERAGEIF($D2:$D90,"Équipé",Tableau1[PBI_Acc])</f>
        <v>9.0892857142857135</v>
      </c>
      <c r="AD95">
        <f>AVERAGEIF($D2:$D90,"Équipé",Tableau1[WQOL_T])</f>
        <v>55.328671328671319</v>
      </c>
      <c r="AE95">
        <f>AVERAGEIF($D2:$D90,"Équipé",Tableau1[WQOL_G])</f>
        <v>63.409090909090907</v>
      </c>
      <c r="AF95">
        <f>AVERAGEIF($D2:$D90,"Équipé",Tableau1[WQOL_Phy])</f>
        <v>68.63636363636364</v>
      </c>
      <c r="AG95">
        <f>AVERAGEIF($D2:$D90,"Équipé",Tableau1[WQOL_Psy])</f>
        <v>69.01515151515153</v>
      </c>
      <c r="AH95">
        <f>AVERAGEIF($D2:$D90,"Équipé",Tableau1[WQOL_Rel])</f>
        <v>65.909090909090921</v>
      </c>
      <c r="AI95">
        <f>AVERAGEIF($D2:$D90,"Équipé",Tableau1[WQOL_Env])</f>
        <v>72.38636363636364</v>
      </c>
      <c r="AJ95">
        <f>AVERAGEIF($D2:$D90,"Équipé",Tableau1[FQOL_Imp])</f>
        <v>4.1934545454545455</v>
      </c>
      <c r="AK95">
        <f>AVERAGEIF($D2:$D90,"Équipé",Tableau1[FQOL_Satis])</f>
        <v>3.7825454545454549</v>
      </c>
      <c r="AL95">
        <f>AVERAGEIF($D2:$D90,"Équipé",Tableau1[FQOL_Imp-IF])</f>
        <v>4.2303030303030305</v>
      </c>
      <c r="AM95">
        <f>AVERAGEIF($D2:$D90,"Équipé",Tableau1[FQOL_Satis-IF])</f>
        <v>3.7727272727272729</v>
      </c>
      <c r="AN95">
        <f>AVERAGEIF($D2:$D90,"Équipé",Tableau1[FQOL_Imp-RP])</f>
        <v>3.9696969696969711</v>
      </c>
      <c r="AO95">
        <f>AVERAGEIF($D2:$D90,"Équipé",Tableau1[FQOL_Satis-RP])</f>
        <v>3.5848484848484845</v>
      </c>
      <c r="AP95">
        <f>AVERAGEIF($D2:$D90,"Équipé",Tableau1[FQOL_Imp-BEE])</f>
        <v>3.9818181818181819</v>
      </c>
      <c r="AQ95">
        <f>AVERAGEIF($D2:$D90,"Équipé",Tableau1[FQOL_Satis-BEE])</f>
        <v>3.4</v>
      </c>
      <c r="AR95">
        <f>AVERAGEIF($D2:$D90,"Équipé",Tableau1[FQOL_Imp-BEP])</f>
        <v>4.4400000000000004</v>
      </c>
      <c r="AS95">
        <f>AVERAGEIF($D2:$D90,"Équipé",Tableau1[FQOL_Satis-BEP])</f>
        <v>4.2981818181818179</v>
      </c>
      <c r="AT95">
        <f>AVERAGEIF($D2:$D90,"Équipé",Tableau1[FQOL_Imp-H])</f>
        <v>4.377272727272727</v>
      </c>
      <c r="AU95">
        <f>AVERAGEIF($D2:$D90,"Équipé",Tableau1[FQOL_Satis-H])</f>
        <v>3.831818181818182</v>
      </c>
      <c r="AV95">
        <f>AVERAGEIF($D2:$D90,"Équipé",Tableau1[HAQ_Total])</f>
        <v>76.378600823045289</v>
      </c>
      <c r="AW95">
        <f>AVERAGEIF($D2:$D90,"Équipé",Tableau1[HAQ_AllT])</f>
        <v>77.516619183285854</v>
      </c>
      <c r="AX95">
        <f>AVERAGEIF($D2:$D90,"Équipé",Tableau1[HAQ_Patient])</f>
        <v>68.981481481481495</v>
      </c>
      <c r="AY95">
        <f>AVERAGEIF($D2:$D90,"Équipé",Tableau1[ATIM_T])</f>
        <v>3.5658436213991789</v>
      </c>
      <c r="AZ95">
        <f>AVERAGEIF($D2:$D90,"Équipé",Tableau1[ATIM_Benef])</f>
        <v>4.0291005291005275</v>
      </c>
      <c r="BA95">
        <f>AVERAGEIF($D2:$D90,"Équipé",Tableau1[ATIM_Satis])</f>
        <v>3.0222222222222226</v>
      </c>
      <c r="BB95">
        <f>AVERAGEIF($D2:$D90,"Équipé",Tableau1[ATIM_Ens])</f>
        <v>3.0972222222222223</v>
      </c>
      <c r="BC95">
        <f>AVERAGEIF($D2:$D90,"Équipé",Tableau1[ATIM_Droits])</f>
        <v>4.2407407407407405</v>
      </c>
      <c r="BD95">
        <f>AVERAGEIF($D2:$D90,"Équipé",Tableau1[5D_Social])</f>
        <v>4.8651162790697677</v>
      </c>
      <c r="BE95">
        <f>AVERAGEIF($D2:$D90,"Équipé",Tableau1[FFP-Ext])</f>
        <v>26.975609756097562</v>
      </c>
      <c r="BF95">
        <f>AVERAGEIF($D2:$D90,"Équipé",Tableau1[FFP-Ecole])</f>
        <v>25.365853658536587</v>
      </c>
      <c r="BG95">
        <f>AVERAGEIF($D2:$D90,"Équipé",Tableau1[FFP-Tous])</f>
        <v>26.170731707317074</v>
      </c>
      <c r="BH95">
        <f>AVERAGEIF($D2:$D90,"Équipé",Tableau1[CUQ])</f>
        <v>2.87703081232493</v>
      </c>
      <c r="BI95">
        <f>AVERAGEIF($D2:$D90,"Équipé",Tableau1[UEQ_Total])</f>
        <v>0.50357142857142856</v>
      </c>
      <c r="BJ95">
        <f>AVERAGEIF($D2:$D90,"Équipé",Tableau1[UEQ_Prag])</f>
        <v>0.54166666666666663</v>
      </c>
      <c r="BK95">
        <f>AVERAGEIF($D2:$D90,"Équipé",Tableau1[UEQ_Hedo])</f>
        <v>0.45</v>
      </c>
      <c r="BL95">
        <f>AVERAGEIF($D2:$D90,"Équipé",Tableau1[TENS-T-Total])</f>
        <v>3.3194444444444442</v>
      </c>
      <c r="BM95">
        <f>AVERAGEIF($D2:$D90,"Équipé",Tableau1[TENS-T-Comp])</f>
        <v>3.6666666666666665</v>
      </c>
      <c r="BN95">
        <f>AVERAGEIF($D2:$D90,"Équipé",Tableau1[TENS-T-Auto])</f>
        <v>3.2916666666666665</v>
      </c>
      <c r="BO95">
        <f>AVERAGEIF($D2:$D90,"Équipé",Tableau1[TENS-T-Aff])</f>
        <v>3</v>
      </c>
      <c r="BP95">
        <f>AVERAGEIF($D2:$D90,"Équipé",Tableau1[TENS-I-Total])</f>
        <v>2.7545299145299142</v>
      </c>
      <c r="BQ95">
        <f>AVERAGEIF($D2:$D90,"Équipé",Tableau1[TENS-I-Comp])</f>
        <v>2.6666666666666665</v>
      </c>
      <c r="BR95">
        <f>AVERAGEIF($D2:$D90,"Équipé",Tableau1[TENS-I-Auto])</f>
        <v>2.7266666666666666</v>
      </c>
      <c r="BS95">
        <f>AVERAGEIF($D2:$D90,"Équipé",Tableau1[TENS-I-Aff])</f>
        <v>2.8666666666666663</v>
      </c>
    </row>
    <row r="96" spans="1:71" x14ac:dyDescent="0.25">
      <c r="A96" t="s">
        <v>534</v>
      </c>
      <c r="B96" s="7" t="s">
        <v>529</v>
      </c>
      <c r="C96" s="12">
        <f>COUNTIF(Tableau1[Temps],"T2")</f>
        <v>24</v>
      </c>
      <c r="D96" s="9">
        <f>COUNTIFS(Tableau1[Temps],"T2",Tableau1[Groupe],D94)</f>
        <v>8</v>
      </c>
      <c r="E96" s="9">
        <f>COUNTIFS(Tableau1[Temps],"T2",Tableau1[Groupe],E94)</f>
        <v>16</v>
      </c>
    </row>
    <row r="97" spans="1:5" x14ac:dyDescent="0.25">
      <c r="A97" t="s">
        <v>535</v>
      </c>
      <c r="B97" s="7" t="s">
        <v>530</v>
      </c>
      <c r="C97" s="12">
        <f>COUNTIF(Tableau1[Temps],"T3")</f>
        <v>15</v>
      </c>
      <c r="D97" s="9">
        <f>COUNTIFS(Tableau1[Temps],"T3",Tableau1[Groupe],D94)</f>
        <v>5</v>
      </c>
      <c r="E97" s="9">
        <f>COUNTIFS(Tableau1[Temps],"T3",Tableau1[Groupe],E94)</f>
        <v>10</v>
      </c>
    </row>
    <row r="98" spans="1:5" x14ac:dyDescent="0.25">
      <c r="A98" t="s">
        <v>536</v>
      </c>
      <c r="B98" s="8" t="s">
        <v>531</v>
      </c>
      <c r="C98" s="13">
        <f>COUNTIF(Tableau1[Temps],"T4")</f>
        <v>9</v>
      </c>
      <c r="D98" s="10">
        <f>COUNTIFS(Tableau1[Temps],"T4",Tableau1[Groupe],D94)</f>
        <v>4</v>
      </c>
      <c r="E98" s="10">
        <f>COUNTIFS(Tableau1[Temps],"T4",Tableau1[Groupe],E94)</f>
        <v>5</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G105"/>
  <sheetViews>
    <sheetView zoomScale="91" zoomScaleNormal="91" workbookViewId="0">
      <pane ySplit="1" topLeftCell="A50" activePane="bottomLeft" state="frozen"/>
      <selection pane="bottomLeft" activeCell="A104" sqref="A104:XFD105"/>
    </sheetView>
  </sheetViews>
  <sheetFormatPr baseColWidth="10" defaultRowHeight="13.2" x14ac:dyDescent="0.25"/>
  <cols>
    <col min="1" max="1" width="11.44140625"/>
    <col min="5" max="105" width="11.44140625"/>
    <col min="107" max="108" width="11.44140625"/>
    <col min="110" max="239" width="11.44140625"/>
    <col min="257" max="268" width="11.44140625"/>
    <col min="270" max="273" width="11.44140625"/>
    <col min="275" max="278" width="11.44140625"/>
    <col min="299" max="990" width="11.44140625"/>
  </cols>
  <sheetData>
    <row r="1" spans="1:310" x14ac:dyDescent="0.25">
      <c r="A1" t="s">
        <v>0</v>
      </c>
      <c r="B1" t="s">
        <v>10</v>
      </c>
      <c r="C1" t="s">
        <v>45</v>
      </c>
      <c r="D1" t="s">
        <v>2</v>
      </c>
      <c r="E1" t="s">
        <v>1</v>
      </c>
      <c r="F1" t="s">
        <v>163</v>
      </c>
      <c r="G1" t="s">
        <v>164</v>
      </c>
      <c r="H1" t="s">
        <v>165</v>
      </c>
      <c r="I1" t="s">
        <v>166</v>
      </c>
      <c r="J1" t="s">
        <v>167</v>
      </c>
      <c r="K1" t="s">
        <v>168</v>
      </c>
      <c r="L1" t="s">
        <v>169</v>
      </c>
      <c r="M1" t="s">
        <v>170</v>
      </c>
      <c r="N1" t="s">
        <v>171</v>
      </c>
      <c r="O1" t="s">
        <v>172</v>
      </c>
      <c r="P1" t="s">
        <v>173</v>
      </c>
      <c r="Q1" t="s">
        <v>174</v>
      </c>
      <c r="R1" t="s">
        <v>175</v>
      </c>
      <c r="S1" t="s">
        <v>176</v>
      </c>
      <c r="T1" t="s">
        <v>177</v>
      </c>
      <c r="U1" t="s">
        <v>178</v>
      </c>
      <c r="V1" t="s">
        <v>179</v>
      </c>
      <c r="W1" t="s">
        <v>180</v>
      </c>
      <c r="X1" t="s">
        <v>181</v>
      </c>
      <c r="Y1" t="s">
        <v>182</v>
      </c>
      <c r="Z1" t="s">
        <v>183</v>
      </c>
      <c r="AA1" t="s">
        <v>184</v>
      </c>
      <c r="AB1" t="s">
        <v>185</v>
      </c>
      <c r="AC1" t="s">
        <v>186</v>
      </c>
      <c r="AD1" t="s">
        <v>187</v>
      </c>
      <c r="AE1" t="s">
        <v>188</v>
      </c>
      <c r="AF1" t="s">
        <v>189</v>
      </c>
      <c r="AG1" t="s">
        <v>190</v>
      </c>
      <c r="AH1" t="s">
        <v>191</v>
      </c>
      <c r="AI1" t="s">
        <v>192</v>
      </c>
      <c r="AJ1" t="s">
        <v>193</v>
      </c>
      <c r="AK1" t="s">
        <v>194</v>
      </c>
      <c r="AL1" t="s">
        <v>195</v>
      </c>
      <c r="AM1" t="s">
        <v>196</v>
      </c>
      <c r="AN1" t="s">
        <v>197</v>
      </c>
      <c r="AO1" t="s">
        <v>198</v>
      </c>
      <c r="AP1" t="s">
        <v>199</v>
      </c>
      <c r="AQ1" t="s">
        <v>200</v>
      </c>
      <c r="AR1" t="s">
        <v>201</v>
      </c>
      <c r="AS1" t="s">
        <v>202</v>
      </c>
      <c r="AT1" t="s">
        <v>203</v>
      </c>
      <c r="AU1" t="s">
        <v>204</v>
      </c>
      <c r="AV1" t="s">
        <v>205</v>
      </c>
      <c r="AW1" t="s">
        <v>206</v>
      </c>
      <c r="AX1" t="s">
        <v>207</v>
      </c>
      <c r="AY1" t="s">
        <v>208</v>
      </c>
      <c r="AZ1" t="s">
        <v>209</v>
      </c>
      <c r="BA1" t="s">
        <v>210</v>
      </c>
      <c r="BB1" t="s">
        <v>211</v>
      </c>
      <c r="BC1" t="s">
        <v>212</v>
      </c>
      <c r="BD1" t="s">
        <v>213</v>
      </c>
      <c r="BE1" t="s">
        <v>214</v>
      </c>
      <c r="BF1" t="s">
        <v>215</v>
      </c>
      <c r="BG1" t="s">
        <v>216</v>
      </c>
      <c r="BH1" t="s">
        <v>217</v>
      </c>
      <c r="BI1" t="s">
        <v>218</v>
      </c>
      <c r="BJ1" t="s">
        <v>219</v>
      </c>
      <c r="BK1" t="s">
        <v>220</v>
      </c>
      <c r="BL1" t="s">
        <v>221</v>
      </c>
      <c r="BM1" t="s">
        <v>222</v>
      </c>
      <c r="BN1" t="s">
        <v>223</v>
      </c>
      <c r="BO1" t="s">
        <v>224</v>
      </c>
      <c r="BP1" t="s">
        <v>225</v>
      </c>
      <c r="BQ1" t="s">
        <v>226</v>
      </c>
      <c r="BR1" t="s">
        <v>227</v>
      </c>
      <c r="BS1" t="s">
        <v>228</v>
      </c>
      <c r="BT1" t="s">
        <v>229</v>
      </c>
      <c r="BU1" t="s">
        <v>230</v>
      </c>
      <c r="BV1" t="s">
        <v>231</v>
      </c>
      <c r="BW1" t="s">
        <v>232</v>
      </c>
      <c r="BX1" t="s">
        <v>233</v>
      </c>
      <c r="BY1" t="s">
        <v>234</v>
      </c>
      <c r="BZ1" t="s">
        <v>235</v>
      </c>
      <c r="CA1" t="s">
        <v>236</v>
      </c>
      <c r="CB1" t="s">
        <v>237</v>
      </c>
      <c r="CC1" t="s">
        <v>238</v>
      </c>
      <c r="CD1" t="s">
        <v>239</v>
      </c>
      <c r="CE1" t="s">
        <v>240</v>
      </c>
      <c r="CF1" t="s">
        <v>241</v>
      </c>
      <c r="CG1" t="s">
        <v>242</v>
      </c>
      <c r="CH1" t="s">
        <v>243</v>
      </c>
      <c r="CI1" t="s">
        <v>244</v>
      </c>
      <c r="CJ1" t="s">
        <v>245</v>
      </c>
      <c r="CK1" t="s">
        <v>246</v>
      </c>
      <c r="CL1" t="s">
        <v>247</v>
      </c>
      <c r="CM1" t="s">
        <v>248</v>
      </c>
      <c r="CN1" t="s">
        <v>249</v>
      </c>
      <c r="CO1" t="s">
        <v>250</v>
      </c>
      <c r="CP1" t="s">
        <v>251</v>
      </c>
      <c r="CQ1" t="s">
        <v>252</v>
      </c>
      <c r="CR1" t="s">
        <v>253</v>
      </c>
      <c r="CS1" t="s">
        <v>254</v>
      </c>
      <c r="CT1" t="s">
        <v>255</v>
      </c>
      <c r="CU1" t="s">
        <v>256</v>
      </c>
      <c r="CV1" t="s">
        <v>257</v>
      </c>
      <c r="CW1" t="s">
        <v>258</v>
      </c>
      <c r="CX1" t="s">
        <v>259</v>
      </c>
      <c r="CY1" t="s">
        <v>260</v>
      </c>
      <c r="CZ1" t="s">
        <v>261</v>
      </c>
      <c r="DA1" t="s">
        <v>262</v>
      </c>
      <c r="DB1" t="s">
        <v>263</v>
      </c>
      <c r="DC1" t="s">
        <v>264</v>
      </c>
      <c r="DD1" t="s">
        <v>265</v>
      </c>
      <c r="DE1" t="s">
        <v>266</v>
      </c>
      <c r="DF1" t="s">
        <v>267</v>
      </c>
      <c r="DG1" t="s">
        <v>268</v>
      </c>
      <c r="DH1" t="s">
        <v>269</v>
      </c>
      <c r="DI1" t="s">
        <v>270</v>
      </c>
      <c r="DJ1" t="s">
        <v>271</v>
      </c>
      <c r="DK1" t="s">
        <v>272</v>
      </c>
      <c r="DL1" t="s">
        <v>273</v>
      </c>
      <c r="DM1" t="s">
        <v>274</v>
      </c>
      <c r="DN1" t="s">
        <v>275</v>
      </c>
      <c r="DO1" t="s">
        <v>276</v>
      </c>
      <c r="DP1" t="s">
        <v>277</v>
      </c>
      <c r="DQ1" t="s">
        <v>278</v>
      </c>
      <c r="DR1" t="s">
        <v>279</v>
      </c>
      <c r="DS1" t="s">
        <v>280</v>
      </c>
      <c r="DT1" t="s">
        <v>281</v>
      </c>
      <c r="DU1" t="s">
        <v>282</v>
      </c>
      <c r="DV1" t="s">
        <v>283</v>
      </c>
      <c r="DW1" t="s">
        <v>284</v>
      </c>
      <c r="DX1" t="s">
        <v>285</v>
      </c>
      <c r="DY1" t="s">
        <v>286</v>
      </c>
      <c r="DZ1" t="s">
        <v>287</v>
      </c>
      <c r="EA1" t="s">
        <v>288</v>
      </c>
      <c r="EB1" t="s">
        <v>289</v>
      </c>
      <c r="EC1" t="s">
        <v>290</v>
      </c>
      <c r="ED1" t="s">
        <v>291</v>
      </c>
      <c r="EE1" t="s">
        <v>292</v>
      </c>
      <c r="EF1" t="s">
        <v>293</v>
      </c>
      <c r="EG1" t="s">
        <v>294</v>
      </c>
      <c r="EH1" t="s">
        <v>295</v>
      </c>
      <c r="EI1" t="s">
        <v>296</v>
      </c>
      <c r="EJ1" t="s">
        <v>297</v>
      </c>
      <c r="EK1" t="s">
        <v>298</v>
      </c>
      <c r="EL1" t="s">
        <v>299</v>
      </c>
      <c r="EM1" t="s">
        <v>300</v>
      </c>
      <c r="EN1" t="s">
        <v>301</v>
      </c>
      <c r="EO1" t="s">
        <v>302</v>
      </c>
      <c r="EP1" t="s">
        <v>303</v>
      </c>
      <c r="EQ1" t="s">
        <v>304</v>
      </c>
      <c r="ER1" t="s">
        <v>305</v>
      </c>
      <c r="ES1" t="s">
        <v>306</v>
      </c>
      <c r="ET1" t="s">
        <v>307</v>
      </c>
      <c r="EU1" t="s">
        <v>308</v>
      </c>
      <c r="EV1" t="s">
        <v>309</v>
      </c>
      <c r="EW1" t="s">
        <v>310</v>
      </c>
      <c r="EX1" t="s">
        <v>311</v>
      </c>
      <c r="EY1" t="s">
        <v>312</v>
      </c>
      <c r="EZ1" t="s">
        <v>313</v>
      </c>
      <c r="FA1" t="s">
        <v>314</v>
      </c>
      <c r="FB1" t="s">
        <v>315</v>
      </c>
      <c r="FC1" t="s">
        <v>316</v>
      </c>
      <c r="FD1" t="s">
        <v>317</v>
      </c>
      <c r="FE1" t="s">
        <v>318</v>
      </c>
      <c r="FF1" t="s">
        <v>319</v>
      </c>
      <c r="FG1" t="s">
        <v>320</v>
      </c>
      <c r="FH1" t="s">
        <v>321</v>
      </c>
      <c r="FI1" t="s">
        <v>322</v>
      </c>
      <c r="FJ1" t="s">
        <v>323</v>
      </c>
      <c r="FK1" t="s">
        <v>324</v>
      </c>
      <c r="FL1" t="s">
        <v>325</v>
      </c>
      <c r="FM1" t="s">
        <v>326</v>
      </c>
      <c r="FN1" t="s">
        <v>327</v>
      </c>
      <c r="FO1" t="s">
        <v>328</v>
      </c>
      <c r="FP1" t="s">
        <v>329</v>
      </c>
      <c r="FQ1" t="s">
        <v>330</v>
      </c>
      <c r="FR1" t="s">
        <v>331</v>
      </c>
      <c r="FS1" t="s">
        <v>332</v>
      </c>
      <c r="FT1" t="s">
        <v>333</v>
      </c>
      <c r="FU1" t="s">
        <v>334</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352</v>
      </c>
      <c r="GN1" t="s">
        <v>353</v>
      </c>
      <c r="GO1" t="s">
        <v>354</v>
      </c>
      <c r="GP1" t="s">
        <v>355</v>
      </c>
      <c r="GQ1" t="s">
        <v>356</v>
      </c>
      <c r="GR1" t="s">
        <v>357</v>
      </c>
      <c r="GS1" t="s">
        <v>358</v>
      </c>
      <c r="GT1" t="s">
        <v>359</v>
      </c>
      <c r="GU1" t="s">
        <v>360</v>
      </c>
      <c r="GV1" t="s">
        <v>361</v>
      </c>
      <c r="GW1" t="s">
        <v>362</v>
      </c>
      <c r="GX1" t="s">
        <v>363</v>
      </c>
      <c r="GY1" t="s">
        <v>364</v>
      </c>
      <c r="GZ1" t="s">
        <v>365</v>
      </c>
      <c r="HA1" t="s">
        <v>366</v>
      </c>
      <c r="HB1" t="s">
        <v>367</v>
      </c>
      <c r="HC1" t="s">
        <v>368</v>
      </c>
      <c r="HD1" t="s">
        <v>369</v>
      </c>
      <c r="HE1" t="s">
        <v>370</v>
      </c>
      <c r="HF1" t="s">
        <v>371</v>
      </c>
      <c r="HG1" t="s">
        <v>372</v>
      </c>
      <c r="HH1" t="s">
        <v>373</v>
      </c>
      <c r="HI1" t="s">
        <v>374</v>
      </c>
      <c r="HJ1" t="s">
        <v>375</v>
      </c>
      <c r="HK1" t="s">
        <v>376</v>
      </c>
      <c r="HL1" t="s">
        <v>377</v>
      </c>
      <c r="HM1" t="s">
        <v>378</v>
      </c>
      <c r="HN1" t="s">
        <v>379</v>
      </c>
      <c r="HO1" t="s">
        <v>380</v>
      </c>
      <c r="HP1" t="s">
        <v>381</v>
      </c>
      <c r="HQ1" t="s">
        <v>382</v>
      </c>
      <c r="HR1" t="s">
        <v>383</v>
      </c>
      <c r="HS1" t="s">
        <v>384</v>
      </c>
      <c r="HT1" t="s">
        <v>385</v>
      </c>
      <c r="HU1" t="s">
        <v>386</v>
      </c>
      <c r="HV1" t="s">
        <v>387</v>
      </c>
      <c r="HW1" t="s">
        <v>388</v>
      </c>
      <c r="HX1" t="s">
        <v>389</v>
      </c>
      <c r="HY1" t="s">
        <v>390</v>
      </c>
      <c r="HZ1" t="s">
        <v>391</v>
      </c>
      <c r="IA1" t="s">
        <v>392</v>
      </c>
      <c r="IB1" t="s">
        <v>393</v>
      </c>
      <c r="IC1" t="s">
        <v>394</v>
      </c>
      <c r="ID1" t="s">
        <v>395</v>
      </c>
      <c r="IE1" t="s">
        <v>396</v>
      </c>
      <c r="IF1" t="s">
        <v>397</v>
      </c>
      <c r="IG1" t="s">
        <v>398</v>
      </c>
      <c r="IH1" t="s">
        <v>399</v>
      </c>
      <c r="II1" t="s">
        <v>400</v>
      </c>
      <c r="IJ1" t="s">
        <v>401</v>
      </c>
      <c r="IK1" t="s">
        <v>402</v>
      </c>
      <c r="IL1" t="s">
        <v>403</v>
      </c>
      <c r="IM1" t="s">
        <v>404</v>
      </c>
      <c r="IN1" t="s">
        <v>405</v>
      </c>
      <c r="IO1" t="s">
        <v>406</v>
      </c>
      <c r="IP1" t="s">
        <v>407</v>
      </c>
      <c r="IQ1" t="s">
        <v>408</v>
      </c>
      <c r="IR1" t="s">
        <v>409</v>
      </c>
      <c r="IS1" t="s">
        <v>410</v>
      </c>
      <c r="IT1" t="s">
        <v>411</v>
      </c>
      <c r="IU1" t="s">
        <v>412</v>
      </c>
      <c r="IV1" t="s">
        <v>413</v>
      </c>
      <c r="IW1" t="s">
        <v>414</v>
      </c>
      <c r="IX1" t="s">
        <v>415</v>
      </c>
      <c r="IY1" t="s">
        <v>416</v>
      </c>
      <c r="IZ1" t="s">
        <v>417</v>
      </c>
      <c r="JA1" t="s">
        <v>418</v>
      </c>
      <c r="JB1" t="s">
        <v>419</v>
      </c>
      <c r="JC1" t="s">
        <v>420</v>
      </c>
      <c r="JD1" t="s">
        <v>421</v>
      </c>
      <c r="JE1" t="s">
        <v>422</v>
      </c>
      <c r="JF1" t="s">
        <v>423</v>
      </c>
      <c r="JG1" t="s">
        <v>424</v>
      </c>
      <c r="JH1" t="s">
        <v>425</v>
      </c>
      <c r="JI1" t="s">
        <v>426</v>
      </c>
      <c r="JJ1" t="s">
        <v>427</v>
      </c>
      <c r="JK1" t="s">
        <v>428</v>
      </c>
      <c r="JL1" t="s">
        <v>429</v>
      </c>
      <c r="JM1" t="s">
        <v>430</v>
      </c>
      <c r="JN1" t="s">
        <v>431</v>
      </c>
      <c r="JO1" t="s">
        <v>432</v>
      </c>
      <c r="JP1" t="s">
        <v>433</v>
      </c>
      <c r="JQ1" t="s">
        <v>434</v>
      </c>
      <c r="JR1" t="s">
        <v>435</v>
      </c>
      <c r="JS1" t="s">
        <v>436</v>
      </c>
      <c r="JT1" t="s">
        <v>437</v>
      </c>
      <c r="JU1" t="s">
        <v>438</v>
      </c>
      <c r="JV1" t="s">
        <v>439</v>
      </c>
      <c r="JW1" t="s">
        <v>440</v>
      </c>
      <c r="JX1" t="s">
        <v>441</v>
      </c>
      <c r="JY1" t="s">
        <v>442</v>
      </c>
      <c r="JZ1" t="s">
        <v>443</v>
      </c>
      <c r="KA1" t="s">
        <v>444</v>
      </c>
      <c r="KB1" t="s">
        <v>445</v>
      </c>
      <c r="KC1" t="s">
        <v>446</v>
      </c>
      <c r="KD1" t="s">
        <v>447</v>
      </c>
      <c r="KE1" t="s">
        <v>448</v>
      </c>
      <c r="KF1" t="s">
        <v>449</v>
      </c>
      <c r="KG1" t="s">
        <v>450</v>
      </c>
      <c r="KH1" t="s">
        <v>451</v>
      </c>
      <c r="KI1" t="s">
        <v>452</v>
      </c>
      <c r="KJ1" t="s">
        <v>453</v>
      </c>
      <c r="KK1" t="s">
        <v>454</v>
      </c>
      <c r="KL1" t="s">
        <v>455</v>
      </c>
      <c r="KM1" t="s">
        <v>456</v>
      </c>
      <c r="KN1" t="s">
        <v>457</v>
      </c>
      <c r="KO1" t="s">
        <v>458</v>
      </c>
      <c r="KP1" t="s">
        <v>459</v>
      </c>
      <c r="KQ1" t="s">
        <v>460</v>
      </c>
      <c r="KR1" t="s">
        <v>461</v>
      </c>
      <c r="KS1" t="s">
        <v>462</v>
      </c>
      <c r="KT1" t="s">
        <v>463</v>
      </c>
      <c r="KU1" t="s">
        <v>464</v>
      </c>
      <c r="KV1" t="s">
        <v>465</v>
      </c>
      <c r="KW1" t="s">
        <v>466</v>
      </c>
      <c r="KX1" t="s">
        <v>467</v>
      </c>
    </row>
    <row r="2" spans="1:310" x14ac:dyDescent="0.25">
      <c r="A2">
        <v>2</v>
      </c>
      <c r="B2" t="s">
        <v>11</v>
      </c>
      <c r="C2" t="s">
        <v>13</v>
      </c>
      <c r="D2" t="s">
        <v>96</v>
      </c>
      <c r="E2" t="s">
        <v>14</v>
      </c>
      <c r="F2" t="s">
        <v>5</v>
      </c>
      <c r="G2" t="s">
        <v>5</v>
      </c>
      <c r="H2" t="s">
        <v>8</v>
      </c>
      <c r="I2" t="s">
        <v>5</v>
      </c>
      <c r="J2" t="s">
        <v>8</v>
      </c>
      <c r="K2" t="s">
        <v>4</v>
      </c>
      <c r="L2" t="s">
        <v>5</v>
      </c>
      <c r="M2" t="s">
        <v>5</v>
      </c>
      <c r="N2" t="s">
        <v>8</v>
      </c>
      <c r="O2" t="s">
        <v>5</v>
      </c>
      <c r="P2" t="s">
        <v>5</v>
      </c>
      <c r="Q2" t="s">
        <v>5</v>
      </c>
      <c r="R2" t="s">
        <v>8</v>
      </c>
      <c r="S2" t="s">
        <v>6</v>
      </c>
      <c r="T2" t="s">
        <v>8</v>
      </c>
      <c r="U2" t="s">
        <v>7</v>
      </c>
      <c r="V2" t="s">
        <v>8</v>
      </c>
      <c r="W2" t="s">
        <v>8</v>
      </c>
      <c r="X2" t="s">
        <v>8</v>
      </c>
      <c r="Y2" t="s">
        <v>4</v>
      </c>
      <c r="Z2" t="s">
        <v>5</v>
      </c>
      <c r="AA2" t="s">
        <v>4</v>
      </c>
      <c r="AB2" t="s">
        <v>7</v>
      </c>
      <c r="AC2" t="s">
        <v>6</v>
      </c>
      <c r="AD2" t="s">
        <v>8</v>
      </c>
      <c r="AE2" t="s">
        <v>5</v>
      </c>
      <c r="AF2" t="s">
        <v>4</v>
      </c>
      <c r="AG2" t="s">
        <v>6</v>
      </c>
      <c r="AH2" t="s">
        <v>6</v>
      </c>
      <c r="AI2" t="s">
        <v>4</v>
      </c>
      <c r="AJ2" t="s">
        <v>6</v>
      </c>
      <c r="AK2" t="s">
        <v>4</v>
      </c>
      <c r="AL2" t="s">
        <v>6</v>
      </c>
      <c r="AM2" t="s">
        <v>5</v>
      </c>
      <c r="AN2" t="s">
        <v>8</v>
      </c>
      <c r="AO2" t="s">
        <v>4</v>
      </c>
      <c r="AP2" t="s">
        <v>5</v>
      </c>
      <c r="AQ2" t="s">
        <v>5</v>
      </c>
      <c r="AR2" t="s">
        <v>8</v>
      </c>
      <c r="AS2" t="s">
        <v>5</v>
      </c>
      <c r="AT2" t="s">
        <v>5</v>
      </c>
      <c r="AU2" t="s">
        <v>4</v>
      </c>
      <c r="AV2" t="s">
        <v>5</v>
      </c>
      <c r="AW2" t="s">
        <v>5</v>
      </c>
      <c r="AX2" t="s">
        <v>5</v>
      </c>
      <c r="AY2" t="s">
        <v>5</v>
      </c>
      <c r="AZ2" t="s">
        <v>5</v>
      </c>
      <c r="BA2" t="s">
        <v>8</v>
      </c>
      <c r="BB2" t="s">
        <v>8</v>
      </c>
      <c r="BC2" t="s">
        <v>5</v>
      </c>
      <c r="BD2" t="s">
        <v>7</v>
      </c>
      <c r="BE2" t="s">
        <v>5</v>
      </c>
      <c r="BF2" t="s">
        <v>7</v>
      </c>
      <c r="BG2" t="s">
        <v>4</v>
      </c>
      <c r="BH2" t="s">
        <v>4</v>
      </c>
      <c r="BI2" t="s">
        <v>4</v>
      </c>
      <c r="BJ2" t="s">
        <v>5</v>
      </c>
      <c r="BK2" t="s">
        <v>8</v>
      </c>
      <c r="BL2" t="s">
        <v>5</v>
      </c>
      <c r="BM2" t="s">
        <v>6</v>
      </c>
      <c r="BN2" t="s">
        <v>6</v>
      </c>
      <c r="BO2" t="s">
        <v>6</v>
      </c>
      <c r="BP2" t="s">
        <v>5</v>
      </c>
      <c r="BQ2" t="s">
        <v>6</v>
      </c>
      <c r="BR2" t="s">
        <v>4</v>
      </c>
      <c r="BS2" t="s">
        <v>4</v>
      </c>
      <c r="BT2" t="s">
        <v>6</v>
      </c>
      <c r="BU2" t="s">
        <v>5</v>
      </c>
      <c r="BV2" t="s">
        <v>8</v>
      </c>
      <c r="BW2" t="s">
        <v>8</v>
      </c>
      <c r="BX2" t="s">
        <v>6</v>
      </c>
      <c r="BY2" t="s">
        <v>4</v>
      </c>
      <c r="BZ2" t="s">
        <v>4</v>
      </c>
      <c r="CA2" t="s">
        <v>4</v>
      </c>
      <c r="CB2" t="s">
        <v>8</v>
      </c>
      <c r="CC2" t="s">
        <v>6</v>
      </c>
      <c r="CD2" t="s">
        <v>6</v>
      </c>
      <c r="CE2" t="s">
        <v>8</v>
      </c>
      <c r="CF2" t="s">
        <v>4</v>
      </c>
      <c r="CG2" t="s">
        <v>7</v>
      </c>
      <c r="CH2" t="s">
        <v>4</v>
      </c>
      <c r="CI2" t="s">
        <v>4</v>
      </c>
      <c r="CJ2" t="s">
        <v>7</v>
      </c>
      <c r="CK2" t="s">
        <v>7</v>
      </c>
      <c r="CL2" t="s">
        <v>7</v>
      </c>
      <c r="CM2" t="s">
        <v>5</v>
      </c>
      <c r="CN2" t="s">
        <v>4</v>
      </c>
      <c r="CO2" t="s">
        <v>5</v>
      </c>
      <c r="CP2" t="s">
        <v>8</v>
      </c>
      <c r="CQ2" t="s">
        <v>8</v>
      </c>
      <c r="CR2" t="s">
        <v>5</v>
      </c>
      <c r="CS2" t="s">
        <v>7</v>
      </c>
      <c r="CT2" t="s">
        <v>7</v>
      </c>
      <c r="CU2" t="s">
        <v>7</v>
      </c>
      <c r="CV2" t="s">
        <v>7</v>
      </c>
      <c r="CW2" t="s">
        <v>6</v>
      </c>
      <c r="CX2" t="s">
        <v>7</v>
      </c>
      <c r="CY2" t="s">
        <v>6</v>
      </c>
      <c r="CZ2" t="s">
        <v>8</v>
      </c>
      <c r="DA2" t="s">
        <v>4</v>
      </c>
      <c r="DB2" t="s">
        <v>4</v>
      </c>
      <c r="DC2" t="s">
        <v>8</v>
      </c>
      <c r="DD2" t="s">
        <v>5</v>
      </c>
      <c r="DE2" t="s">
        <v>4</v>
      </c>
      <c r="DF2" t="s">
        <v>4</v>
      </c>
      <c r="DG2" t="s">
        <v>4</v>
      </c>
      <c r="DH2" t="s">
        <v>8</v>
      </c>
      <c r="DI2" t="s">
        <v>8</v>
      </c>
      <c r="DJ2" t="s">
        <v>4</v>
      </c>
      <c r="DK2" t="s">
        <v>8</v>
      </c>
      <c r="DL2" t="s">
        <v>4</v>
      </c>
      <c r="DM2" t="s">
        <v>8</v>
      </c>
      <c r="DN2" t="s">
        <v>7</v>
      </c>
      <c r="DO2" t="s">
        <v>7</v>
      </c>
      <c r="DP2" t="s">
        <v>9</v>
      </c>
      <c r="DQ2" t="s">
        <v>4</v>
      </c>
      <c r="DR2" t="s">
        <v>7</v>
      </c>
      <c r="DS2" t="s">
        <v>4</v>
      </c>
      <c r="DT2" t="s">
        <v>4</v>
      </c>
      <c r="DU2" t="s">
        <v>9</v>
      </c>
      <c r="DV2" t="s">
        <v>9</v>
      </c>
      <c r="DW2" t="s">
        <v>3</v>
      </c>
      <c r="DX2" t="s">
        <v>3</v>
      </c>
      <c r="DY2" t="s">
        <v>9</v>
      </c>
      <c r="DZ2" t="s">
        <v>3</v>
      </c>
      <c r="EA2" t="s">
        <v>5</v>
      </c>
      <c r="EB2" t="s">
        <v>5</v>
      </c>
      <c r="EC2" t="s">
        <v>7</v>
      </c>
      <c r="ED2" t="s">
        <v>6</v>
      </c>
      <c r="EE2" t="s">
        <v>6</v>
      </c>
      <c r="EF2" t="s">
        <v>6</v>
      </c>
      <c r="EG2" t="s">
        <v>8</v>
      </c>
      <c r="EH2" t="s">
        <v>5</v>
      </c>
      <c r="EI2" t="s">
        <v>6</v>
      </c>
      <c r="EJ2" t="s">
        <v>8</v>
      </c>
      <c r="EK2" t="s">
        <v>5</v>
      </c>
      <c r="EL2" t="s">
        <v>5</v>
      </c>
      <c r="EM2" t="s">
        <v>8</v>
      </c>
      <c r="EN2" t="s">
        <v>7</v>
      </c>
      <c r="EO2" t="s">
        <v>8</v>
      </c>
      <c r="EP2" t="s">
        <v>4</v>
      </c>
      <c r="EQ2" t="s">
        <v>8</v>
      </c>
      <c r="ER2" t="s">
        <v>8</v>
      </c>
      <c r="ES2" t="s">
        <v>8</v>
      </c>
      <c r="ET2" t="s">
        <v>8</v>
      </c>
      <c r="EU2" t="s">
        <v>8</v>
      </c>
      <c r="EV2" t="s">
        <v>8</v>
      </c>
      <c r="EW2" t="s">
        <v>5</v>
      </c>
      <c r="EX2" t="s">
        <v>5</v>
      </c>
      <c r="EY2" t="s">
        <v>8</v>
      </c>
      <c r="EZ2" t="s">
        <v>7</v>
      </c>
      <c r="FA2" t="s">
        <v>6</v>
      </c>
      <c r="FB2" t="s">
        <v>66</v>
      </c>
      <c r="FC2" t="s">
        <v>3</v>
      </c>
      <c r="FD2" t="s">
        <v>9</v>
      </c>
      <c r="FE2" t="s">
        <v>8</v>
      </c>
      <c r="FF2" t="s">
        <v>3</v>
      </c>
      <c r="FG2" t="s">
        <v>6</v>
      </c>
      <c r="FH2" t="s">
        <v>9</v>
      </c>
      <c r="FI2" t="s">
        <v>3</v>
      </c>
      <c r="FJ2" t="s">
        <v>9</v>
      </c>
      <c r="FK2" t="s">
        <v>3</v>
      </c>
      <c r="FL2" t="s">
        <v>66</v>
      </c>
      <c r="FM2" t="s">
        <v>3</v>
      </c>
      <c r="FN2" t="s">
        <v>9</v>
      </c>
      <c r="FO2" t="s">
        <v>3</v>
      </c>
      <c r="FP2" t="s">
        <v>9</v>
      </c>
      <c r="FQ2" t="s">
        <v>3</v>
      </c>
      <c r="FR2" t="s">
        <v>3</v>
      </c>
      <c r="FS2" t="s">
        <v>3</v>
      </c>
      <c r="FT2" t="s">
        <v>9</v>
      </c>
      <c r="FU2" t="s">
        <v>3</v>
      </c>
      <c r="FV2" t="s">
        <v>9</v>
      </c>
      <c r="FW2" t="s">
        <v>3</v>
      </c>
      <c r="FX2" t="s">
        <v>3</v>
      </c>
      <c r="FY2" t="s">
        <v>3</v>
      </c>
      <c r="FZ2" t="s">
        <v>3</v>
      </c>
      <c r="GA2" t="s">
        <v>3</v>
      </c>
      <c r="GB2" t="s">
        <v>9</v>
      </c>
      <c r="GC2" t="s">
        <v>3</v>
      </c>
      <c r="GD2" t="s">
        <v>9</v>
      </c>
      <c r="GE2" t="s">
        <v>3</v>
      </c>
      <c r="GF2" t="s">
        <v>3</v>
      </c>
      <c r="GG2" t="s">
        <v>3</v>
      </c>
      <c r="GH2" t="s">
        <v>9</v>
      </c>
      <c r="GI2" t="s">
        <v>3</v>
      </c>
      <c r="GJ2" t="s">
        <v>9</v>
      </c>
      <c r="GK2" t="s">
        <v>3</v>
      </c>
      <c r="GL2" t="s">
        <v>9</v>
      </c>
      <c r="GM2" t="s">
        <v>3</v>
      </c>
      <c r="GN2" t="s">
        <v>66</v>
      </c>
      <c r="GO2" t="s">
        <v>3</v>
      </c>
      <c r="GP2" t="s">
        <v>9</v>
      </c>
      <c r="GQ2" t="s">
        <v>3</v>
      </c>
      <c r="GR2" t="s">
        <v>3</v>
      </c>
      <c r="GS2" t="s">
        <v>3</v>
      </c>
      <c r="GT2" t="s">
        <v>9</v>
      </c>
      <c r="GU2" t="s">
        <v>3</v>
      </c>
      <c r="GV2" t="s">
        <v>9</v>
      </c>
      <c r="GW2" t="s">
        <v>3</v>
      </c>
      <c r="GX2" t="s">
        <v>66</v>
      </c>
      <c r="GY2" t="s">
        <v>3</v>
      </c>
      <c r="GZ2" t="s">
        <v>4</v>
      </c>
      <c r="HA2" t="s">
        <v>3</v>
      </c>
      <c r="HB2" t="s">
        <v>6</v>
      </c>
      <c r="HC2" t="s">
        <v>6</v>
      </c>
      <c r="HD2" t="s">
        <v>7</v>
      </c>
      <c r="HE2" t="s">
        <v>3</v>
      </c>
      <c r="HF2" t="s">
        <v>4</v>
      </c>
      <c r="HG2" t="s">
        <v>6</v>
      </c>
      <c r="HH2" t="s">
        <v>6</v>
      </c>
      <c r="HI2" t="s">
        <v>3</v>
      </c>
      <c r="HJ2" t="s">
        <v>8</v>
      </c>
      <c r="HK2" t="s">
        <v>5</v>
      </c>
      <c r="HL2" t="s">
        <v>8</v>
      </c>
      <c r="HM2" t="s">
        <v>8</v>
      </c>
      <c r="HN2" t="s">
        <v>46</v>
      </c>
      <c r="HO2" t="s">
        <v>6</v>
      </c>
      <c r="HP2" t="s">
        <v>6</v>
      </c>
      <c r="HQ2" t="s">
        <v>46</v>
      </c>
      <c r="HR2" t="s">
        <v>46</v>
      </c>
      <c r="HS2" t="s">
        <v>8</v>
      </c>
      <c r="HT2" t="s">
        <v>7</v>
      </c>
      <c r="HU2" t="s">
        <v>7</v>
      </c>
      <c r="HV2" t="s">
        <v>8</v>
      </c>
      <c r="HW2" t="s">
        <v>6</v>
      </c>
      <c r="HX2" t="s">
        <v>5</v>
      </c>
      <c r="HY2" t="s">
        <v>6</v>
      </c>
      <c r="HZ2" t="s">
        <v>5</v>
      </c>
      <c r="IA2" t="s">
        <v>5</v>
      </c>
      <c r="IB2" t="s">
        <v>46</v>
      </c>
      <c r="IC2" t="s">
        <v>8</v>
      </c>
      <c r="ID2" t="s">
        <v>6</v>
      </c>
      <c r="IE2" t="s">
        <v>5</v>
      </c>
      <c r="IY2" t="s">
        <v>8</v>
      </c>
      <c r="IZ2" t="s">
        <v>8</v>
      </c>
      <c r="JA2" t="s">
        <v>4</v>
      </c>
      <c r="JB2" t="s">
        <v>4</v>
      </c>
      <c r="JC2" t="s">
        <v>4</v>
      </c>
      <c r="JD2" t="s">
        <v>4</v>
      </c>
      <c r="JE2" t="s">
        <v>7</v>
      </c>
      <c r="JF2" t="s">
        <v>8</v>
      </c>
      <c r="JG2" t="s">
        <v>4</v>
      </c>
      <c r="JH2" t="s">
        <v>5</v>
      </c>
      <c r="JI2" t="s">
        <v>4</v>
      </c>
      <c r="JJ2" t="s">
        <v>4</v>
      </c>
      <c r="JK2" t="s">
        <v>6</v>
      </c>
      <c r="JL2" t="s">
        <v>7</v>
      </c>
      <c r="JM2" t="s">
        <v>5</v>
      </c>
      <c r="JN2" t="s">
        <v>4</v>
      </c>
      <c r="JO2" t="s">
        <v>4</v>
      </c>
    </row>
    <row r="3" spans="1:310" x14ac:dyDescent="0.25">
      <c r="A3">
        <v>3</v>
      </c>
      <c r="B3" t="s">
        <v>11</v>
      </c>
      <c r="C3" t="s">
        <v>15</v>
      </c>
      <c r="D3" t="s">
        <v>101</v>
      </c>
      <c r="E3" t="s">
        <v>16</v>
      </c>
      <c r="F3" t="s">
        <v>8</v>
      </c>
      <c r="G3" t="s">
        <v>5</v>
      </c>
      <c r="H3" t="s">
        <v>8</v>
      </c>
      <c r="I3" t="s">
        <v>8</v>
      </c>
      <c r="J3" t="s">
        <v>8</v>
      </c>
      <c r="K3" t="s">
        <v>4</v>
      </c>
      <c r="L3" t="s">
        <v>4</v>
      </c>
      <c r="M3" t="s">
        <v>7</v>
      </c>
      <c r="N3" t="s">
        <v>4</v>
      </c>
      <c r="O3" t="s">
        <v>8</v>
      </c>
      <c r="P3" t="s">
        <v>8</v>
      </c>
      <c r="Q3" t="s">
        <v>8</v>
      </c>
      <c r="R3" t="s">
        <v>7</v>
      </c>
      <c r="S3" t="s">
        <v>5</v>
      </c>
      <c r="T3" t="s">
        <v>5</v>
      </c>
      <c r="U3" t="s">
        <v>5</v>
      </c>
      <c r="V3" t="s">
        <v>5</v>
      </c>
      <c r="W3" t="s">
        <v>5</v>
      </c>
      <c r="X3" t="s">
        <v>8</v>
      </c>
      <c r="Y3" t="s">
        <v>5</v>
      </c>
      <c r="Z3" t="s">
        <v>5</v>
      </c>
      <c r="AA3" t="s">
        <v>7</v>
      </c>
      <c r="AB3" t="s">
        <v>8</v>
      </c>
      <c r="AC3" t="s">
        <v>6</v>
      </c>
      <c r="AD3" t="s">
        <v>7</v>
      </c>
      <c r="AE3" t="s">
        <v>6</v>
      </c>
      <c r="AF3" t="s">
        <v>4</v>
      </c>
      <c r="AG3" t="s">
        <v>6</v>
      </c>
      <c r="AH3" t="s">
        <v>6</v>
      </c>
      <c r="AI3" t="s">
        <v>8</v>
      </c>
      <c r="AJ3" t="s">
        <v>5</v>
      </c>
      <c r="AK3" t="s">
        <v>4</v>
      </c>
      <c r="AL3" t="s">
        <v>6</v>
      </c>
      <c r="AM3" t="s">
        <v>5</v>
      </c>
      <c r="AN3" t="s">
        <v>5</v>
      </c>
      <c r="AO3" t="s">
        <v>8</v>
      </c>
      <c r="AP3" t="s">
        <v>5</v>
      </c>
      <c r="AQ3" t="s">
        <v>8</v>
      </c>
      <c r="AR3" t="s">
        <v>7</v>
      </c>
      <c r="AS3" t="s">
        <v>6</v>
      </c>
      <c r="AT3" t="s">
        <v>6</v>
      </c>
      <c r="AU3" t="s">
        <v>4</v>
      </c>
      <c r="AV3" t="s">
        <v>6</v>
      </c>
      <c r="AW3" t="s">
        <v>6</v>
      </c>
      <c r="AX3" t="s">
        <v>6</v>
      </c>
      <c r="AY3" t="s">
        <v>8</v>
      </c>
      <c r="AZ3" t="s">
        <v>8</v>
      </c>
      <c r="BA3" t="s">
        <v>8</v>
      </c>
      <c r="BB3" t="s">
        <v>6</v>
      </c>
      <c r="BC3" t="s">
        <v>5</v>
      </c>
      <c r="BD3" t="s">
        <v>5</v>
      </c>
      <c r="BE3" t="s">
        <v>8</v>
      </c>
      <c r="BF3" t="s">
        <v>8</v>
      </c>
      <c r="BG3" t="s">
        <v>6</v>
      </c>
      <c r="BH3" t="s">
        <v>8</v>
      </c>
      <c r="BI3" t="s">
        <v>5</v>
      </c>
      <c r="BJ3" t="s">
        <v>8</v>
      </c>
      <c r="BK3" t="s">
        <v>6</v>
      </c>
      <c r="BL3" t="s">
        <v>6</v>
      </c>
      <c r="BM3" t="s">
        <v>5</v>
      </c>
      <c r="BN3" t="s">
        <v>5</v>
      </c>
      <c r="BO3" t="s">
        <v>8</v>
      </c>
      <c r="BP3" t="s">
        <v>4</v>
      </c>
      <c r="BQ3" t="s">
        <v>7</v>
      </c>
      <c r="BR3" t="s">
        <v>5</v>
      </c>
      <c r="BS3" t="s">
        <v>8</v>
      </c>
      <c r="BT3" t="s">
        <v>6</v>
      </c>
      <c r="BU3" t="s">
        <v>5</v>
      </c>
      <c r="BV3" t="s">
        <v>8</v>
      </c>
      <c r="BW3" t="s">
        <v>6</v>
      </c>
      <c r="BX3" t="s">
        <v>6</v>
      </c>
      <c r="BY3" t="s">
        <v>4</v>
      </c>
      <c r="BZ3" t="s">
        <v>4</v>
      </c>
      <c r="CA3" t="s">
        <v>4</v>
      </c>
      <c r="CB3" t="s">
        <v>8</v>
      </c>
      <c r="CC3" t="s">
        <v>8</v>
      </c>
      <c r="CD3" t="s">
        <v>8</v>
      </c>
      <c r="CE3" t="s">
        <v>8</v>
      </c>
      <c r="CF3" t="s">
        <v>7</v>
      </c>
      <c r="CG3" t="s">
        <v>7</v>
      </c>
      <c r="CH3" t="s">
        <v>7</v>
      </c>
      <c r="CI3" t="s">
        <v>7</v>
      </c>
      <c r="CJ3" t="s">
        <v>8</v>
      </c>
      <c r="CK3" t="s">
        <v>5</v>
      </c>
      <c r="CL3" t="s">
        <v>8</v>
      </c>
      <c r="CM3" t="s">
        <v>5</v>
      </c>
      <c r="CN3" t="s">
        <v>5</v>
      </c>
      <c r="CO3" t="s">
        <v>8</v>
      </c>
      <c r="CP3" t="s">
        <v>5</v>
      </c>
      <c r="CQ3" t="s">
        <v>6</v>
      </c>
      <c r="CR3" t="s">
        <v>6</v>
      </c>
      <c r="CS3" t="s">
        <v>5</v>
      </c>
      <c r="CT3" t="s">
        <v>5</v>
      </c>
      <c r="CU3" t="s">
        <v>8</v>
      </c>
      <c r="CV3" t="s">
        <v>8</v>
      </c>
      <c r="CW3" t="s">
        <v>6</v>
      </c>
      <c r="CX3" t="s">
        <v>8</v>
      </c>
      <c r="CY3" t="s">
        <v>6</v>
      </c>
      <c r="CZ3" t="s">
        <v>6</v>
      </c>
      <c r="DA3" t="s">
        <v>5</v>
      </c>
      <c r="DB3" t="s">
        <v>5</v>
      </c>
      <c r="DC3" t="s">
        <v>8</v>
      </c>
      <c r="DD3" t="s">
        <v>8</v>
      </c>
      <c r="DE3" t="s">
        <v>4</v>
      </c>
      <c r="DF3" t="s">
        <v>7</v>
      </c>
      <c r="DG3" t="s">
        <v>7</v>
      </c>
      <c r="DH3" t="s">
        <v>7</v>
      </c>
      <c r="DI3" t="s">
        <v>7</v>
      </c>
      <c r="DJ3" t="s">
        <v>4</v>
      </c>
      <c r="DK3" t="s">
        <v>7</v>
      </c>
      <c r="DL3" t="s">
        <v>4</v>
      </c>
      <c r="DM3" t="s">
        <v>7</v>
      </c>
      <c r="DN3" t="s">
        <v>5</v>
      </c>
      <c r="DO3" t="s">
        <v>5</v>
      </c>
      <c r="DP3" t="s">
        <v>9</v>
      </c>
      <c r="DQ3" t="s">
        <v>7</v>
      </c>
      <c r="DR3" t="s">
        <v>7</v>
      </c>
      <c r="DS3" t="s">
        <v>4</v>
      </c>
      <c r="DT3" t="s">
        <v>7</v>
      </c>
      <c r="DU3" t="s">
        <v>3</v>
      </c>
      <c r="DV3" t="s">
        <v>3</v>
      </c>
      <c r="DW3" t="s">
        <v>3</v>
      </c>
      <c r="DX3" t="s">
        <v>8</v>
      </c>
      <c r="DY3" t="s">
        <v>8</v>
      </c>
      <c r="DZ3" t="s">
        <v>3</v>
      </c>
      <c r="EA3" t="s">
        <v>5</v>
      </c>
      <c r="EB3" t="s">
        <v>7</v>
      </c>
      <c r="EC3" t="s">
        <v>5</v>
      </c>
      <c r="ED3" t="s">
        <v>8</v>
      </c>
      <c r="EE3" t="s">
        <v>5</v>
      </c>
      <c r="EF3" t="s">
        <v>5</v>
      </c>
      <c r="EG3" t="s">
        <v>5</v>
      </c>
      <c r="EH3" t="s">
        <v>8</v>
      </c>
      <c r="EI3" t="s">
        <v>8</v>
      </c>
      <c r="EJ3" t="s">
        <v>5</v>
      </c>
      <c r="EK3" t="s">
        <v>7</v>
      </c>
      <c r="EL3" t="s">
        <v>5</v>
      </c>
      <c r="EM3" t="s">
        <v>5</v>
      </c>
      <c r="EN3" t="s">
        <v>4</v>
      </c>
      <c r="EO3" t="s">
        <v>6</v>
      </c>
      <c r="EP3" t="s">
        <v>7</v>
      </c>
      <c r="EQ3" t="s">
        <v>8</v>
      </c>
      <c r="ER3" t="s">
        <v>8</v>
      </c>
      <c r="ES3" t="s">
        <v>5</v>
      </c>
      <c r="ET3" t="s">
        <v>5</v>
      </c>
      <c r="EU3" t="s">
        <v>4</v>
      </c>
      <c r="EV3" t="s">
        <v>8</v>
      </c>
      <c r="EW3" t="s">
        <v>8</v>
      </c>
      <c r="EX3" t="s">
        <v>7</v>
      </c>
      <c r="EY3" t="s">
        <v>8</v>
      </c>
      <c r="EZ3" t="s">
        <v>7</v>
      </c>
      <c r="FA3" t="s">
        <v>8</v>
      </c>
      <c r="FB3" t="s">
        <v>9</v>
      </c>
      <c r="FC3" t="s">
        <v>3</v>
      </c>
      <c r="FD3" t="s">
        <v>9</v>
      </c>
      <c r="FE3" t="s">
        <v>3</v>
      </c>
      <c r="FF3" t="s">
        <v>3</v>
      </c>
      <c r="FG3" t="s">
        <v>3</v>
      </c>
      <c r="FH3" t="s">
        <v>9</v>
      </c>
      <c r="FI3" t="s">
        <v>8</v>
      </c>
      <c r="FJ3" t="s">
        <v>3</v>
      </c>
      <c r="FK3" t="s">
        <v>3</v>
      </c>
      <c r="FL3" t="s">
        <v>66</v>
      </c>
      <c r="FM3" t="s">
        <v>3</v>
      </c>
      <c r="FN3" t="s">
        <v>66</v>
      </c>
      <c r="FO3" t="s">
        <v>3</v>
      </c>
      <c r="FP3" t="s">
        <v>66</v>
      </c>
      <c r="FQ3" t="s">
        <v>3</v>
      </c>
      <c r="FR3" t="s">
        <v>66</v>
      </c>
      <c r="FS3" t="s">
        <v>8</v>
      </c>
      <c r="FT3" t="s">
        <v>3</v>
      </c>
      <c r="FU3" t="s">
        <v>3</v>
      </c>
      <c r="FV3" t="s">
        <v>66</v>
      </c>
      <c r="FW3" t="s">
        <v>3</v>
      </c>
      <c r="FX3" t="s">
        <v>66</v>
      </c>
      <c r="FY3" t="s">
        <v>3</v>
      </c>
      <c r="FZ3" t="s">
        <v>9</v>
      </c>
      <c r="GA3" t="s">
        <v>3</v>
      </c>
      <c r="GB3" t="s">
        <v>66</v>
      </c>
      <c r="GC3" t="s">
        <v>3</v>
      </c>
      <c r="GD3" t="s">
        <v>6</v>
      </c>
      <c r="GE3" t="s">
        <v>3</v>
      </c>
      <c r="GF3" t="s">
        <v>9</v>
      </c>
      <c r="GG3" t="s">
        <v>8</v>
      </c>
      <c r="GH3" t="s">
        <v>9</v>
      </c>
      <c r="GI3" t="s">
        <v>3</v>
      </c>
      <c r="GJ3" t="s">
        <v>66</v>
      </c>
      <c r="GK3" t="s">
        <v>8</v>
      </c>
      <c r="GL3" t="s">
        <v>3</v>
      </c>
      <c r="GM3" t="s">
        <v>3</v>
      </c>
      <c r="GN3" t="s">
        <v>66</v>
      </c>
      <c r="GO3" t="s">
        <v>3</v>
      </c>
      <c r="GP3" t="s">
        <v>66</v>
      </c>
      <c r="GQ3" t="s">
        <v>3</v>
      </c>
      <c r="GR3" t="s">
        <v>9</v>
      </c>
      <c r="GS3" t="s">
        <v>3</v>
      </c>
      <c r="GT3" t="s">
        <v>3</v>
      </c>
      <c r="GU3" t="s">
        <v>3</v>
      </c>
      <c r="GV3" t="s">
        <v>9</v>
      </c>
      <c r="GW3" t="s">
        <v>8</v>
      </c>
      <c r="GX3" t="s">
        <v>3</v>
      </c>
      <c r="GY3" t="s">
        <v>3</v>
      </c>
      <c r="GZ3" t="s">
        <v>5</v>
      </c>
      <c r="HA3" t="s">
        <v>3</v>
      </c>
      <c r="HB3" t="s">
        <v>3</v>
      </c>
      <c r="HC3" t="s">
        <v>6</v>
      </c>
      <c r="HD3" t="s">
        <v>6</v>
      </c>
      <c r="HE3" t="s">
        <v>8</v>
      </c>
      <c r="HF3" t="s">
        <v>4</v>
      </c>
      <c r="HG3" t="s">
        <v>3</v>
      </c>
      <c r="HH3" t="s">
        <v>3</v>
      </c>
      <c r="HI3" t="s">
        <v>6</v>
      </c>
      <c r="HJ3" t="s">
        <v>5</v>
      </c>
      <c r="HK3" t="s">
        <v>8</v>
      </c>
      <c r="HL3" t="s">
        <v>5</v>
      </c>
      <c r="HM3" t="s">
        <v>8</v>
      </c>
      <c r="HN3" t="s">
        <v>46</v>
      </c>
      <c r="HO3" t="s">
        <v>46</v>
      </c>
      <c r="HP3" t="s">
        <v>46</v>
      </c>
      <c r="HQ3" t="s">
        <v>46</v>
      </c>
      <c r="HR3" t="s">
        <v>46</v>
      </c>
      <c r="HS3" t="s">
        <v>7</v>
      </c>
      <c r="HT3" t="s">
        <v>7</v>
      </c>
      <c r="HU3" t="s">
        <v>7</v>
      </c>
      <c r="HV3" t="s">
        <v>46</v>
      </c>
      <c r="HW3" t="s">
        <v>7</v>
      </c>
      <c r="HX3" t="s">
        <v>46</v>
      </c>
      <c r="HY3" t="s">
        <v>46</v>
      </c>
      <c r="HZ3" t="s">
        <v>7</v>
      </c>
      <c r="IA3" t="s">
        <v>7</v>
      </c>
      <c r="IB3" t="s">
        <v>46</v>
      </c>
      <c r="IC3" t="s">
        <v>7</v>
      </c>
      <c r="ID3" t="s">
        <v>46</v>
      </c>
      <c r="IE3" t="s">
        <v>46</v>
      </c>
      <c r="IY3" t="s">
        <v>6</v>
      </c>
      <c r="IZ3" t="s">
        <v>5</v>
      </c>
      <c r="JA3" t="s">
        <v>7</v>
      </c>
      <c r="JB3" t="s">
        <v>7</v>
      </c>
      <c r="JC3" t="s">
        <v>5</v>
      </c>
      <c r="JD3" t="s">
        <v>6</v>
      </c>
      <c r="JE3" t="s">
        <v>6</v>
      </c>
      <c r="JF3" t="s">
        <v>6</v>
      </c>
      <c r="JG3" t="s">
        <v>8</v>
      </c>
      <c r="JH3" t="s">
        <v>6</v>
      </c>
      <c r="JI3" t="s">
        <v>8</v>
      </c>
      <c r="JJ3" t="s">
        <v>5</v>
      </c>
      <c r="JK3" t="s">
        <v>6</v>
      </c>
      <c r="JL3" t="s">
        <v>6</v>
      </c>
      <c r="JM3" t="s">
        <v>6</v>
      </c>
      <c r="JN3" t="s">
        <v>6</v>
      </c>
      <c r="JO3" t="s">
        <v>7</v>
      </c>
    </row>
    <row r="4" spans="1:310" x14ac:dyDescent="0.25">
      <c r="A4">
        <v>4</v>
      </c>
      <c r="B4" t="s">
        <v>11</v>
      </c>
      <c r="C4" t="s">
        <v>17</v>
      </c>
      <c r="D4" t="s">
        <v>98</v>
      </c>
      <c r="E4" t="s">
        <v>18</v>
      </c>
      <c r="F4" t="s">
        <v>5</v>
      </c>
      <c r="G4" t="s">
        <v>5</v>
      </c>
      <c r="H4" t="s">
        <v>8</v>
      </c>
      <c r="I4" t="s">
        <v>5</v>
      </c>
      <c r="J4" t="s">
        <v>5</v>
      </c>
      <c r="K4" t="s">
        <v>4</v>
      </c>
      <c r="L4" t="s">
        <v>4</v>
      </c>
      <c r="M4" t="s">
        <v>4</v>
      </c>
      <c r="N4" t="s">
        <v>5</v>
      </c>
      <c r="O4" t="s">
        <v>4</v>
      </c>
      <c r="P4" t="s">
        <v>5</v>
      </c>
      <c r="Q4" t="s">
        <v>7</v>
      </c>
      <c r="R4" t="s">
        <v>4</v>
      </c>
      <c r="S4" t="s">
        <v>8</v>
      </c>
      <c r="T4" t="s">
        <v>5</v>
      </c>
      <c r="U4" t="s">
        <v>7</v>
      </c>
      <c r="V4" t="s">
        <v>8</v>
      </c>
      <c r="W4" t="s">
        <v>5</v>
      </c>
      <c r="X4" t="s">
        <v>8</v>
      </c>
      <c r="Y4" t="s">
        <v>8</v>
      </c>
      <c r="Z4" t="s">
        <v>5</v>
      </c>
      <c r="AA4" t="s">
        <v>4</v>
      </c>
      <c r="AB4" t="s">
        <v>4</v>
      </c>
      <c r="AC4" t="s">
        <v>6</v>
      </c>
      <c r="AD4" t="s">
        <v>4</v>
      </c>
      <c r="AE4" t="s">
        <v>8</v>
      </c>
      <c r="AF4" t="s">
        <v>4</v>
      </c>
      <c r="AG4" t="s">
        <v>6</v>
      </c>
      <c r="AH4" t="s">
        <v>6</v>
      </c>
      <c r="AI4" t="s">
        <v>8</v>
      </c>
      <c r="AJ4" t="s">
        <v>4</v>
      </c>
      <c r="AK4" t="s">
        <v>4</v>
      </c>
      <c r="AL4" t="s">
        <v>6</v>
      </c>
      <c r="AM4" t="s">
        <v>4</v>
      </c>
      <c r="AN4" t="s">
        <v>4</v>
      </c>
      <c r="AO4" t="s">
        <v>8</v>
      </c>
      <c r="AP4" t="s">
        <v>4</v>
      </c>
      <c r="AQ4" t="s">
        <v>8</v>
      </c>
      <c r="AR4" t="s">
        <v>4</v>
      </c>
      <c r="AS4" t="s">
        <v>6</v>
      </c>
      <c r="AT4" t="s">
        <v>8</v>
      </c>
      <c r="AU4" t="s">
        <v>4</v>
      </c>
      <c r="AV4" t="s">
        <v>8</v>
      </c>
      <c r="AW4" t="s">
        <v>8</v>
      </c>
      <c r="AX4" t="s">
        <v>7</v>
      </c>
      <c r="AY4" t="s">
        <v>6</v>
      </c>
      <c r="AZ4" t="s">
        <v>6</v>
      </c>
      <c r="BA4" t="s">
        <v>8</v>
      </c>
      <c r="BB4" t="s">
        <v>8</v>
      </c>
      <c r="BC4" t="s">
        <v>4</v>
      </c>
      <c r="BD4" t="s">
        <v>7</v>
      </c>
      <c r="BE4" t="s">
        <v>4</v>
      </c>
      <c r="BF4" t="s">
        <v>4</v>
      </c>
      <c r="BG4" t="s">
        <v>5</v>
      </c>
      <c r="BH4" t="s">
        <v>8</v>
      </c>
      <c r="BI4" t="s">
        <v>5</v>
      </c>
      <c r="BJ4" t="s">
        <v>8</v>
      </c>
      <c r="BK4" t="s">
        <v>8</v>
      </c>
      <c r="BL4" t="s">
        <v>5</v>
      </c>
      <c r="BM4" t="s">
        <v>7</v>
      </c>
      <c r="BN4" t="s">
        <v>5</v>
      </c>
      <c r="BO4" t="s">
        <v>7</v>
      </c>
      <c r="BP4" t="s">
        <v>7</v>
      </c>
      <c r="BQ4" t="s">
        <v>5</v>
      </c>
      <c r="BR4" t="s">
        <v>7</v>
      </c>
      <c r="BS4" t="s">
        <v>7</v>
      </c>
      <c r="BT4" t="s">
        <v>5</v>
      </c>
      <c r="BU4" t="s">
        <v>8</v>
      </c>
      <c r="BV4" t="s">
        <v>5</v>
      </c>
      <c r="BW4" t="s">
        <v>8</v>
      </c>
      <c r="BX4" t="s">
        <v>6</v>
      </c>
      <c r="BY4" t="s">
        <v>5</v>
      </c>
      <c r="BZ4" t="s">
        <v>7</v>
      </c>
      <c r="CA4" t="s">
        <v>5</v>
      </c>
      <c r="CB4" t="s">
        <v>5</v>
      </c>
      <c r="CC4" t="s">
        <v>8</v>
      </c>
      <c r="CD4" t="s">
        <v>7</v>
      </c>
      <c r="CE4" t="s">
        <v>7</v>
      </c>
      <c r="CF4" t="s">
        <v>5</v>
      </c>
      <c r="CG4" t="s">
        <v>7</v>
      </c>
      <c r="CH4" t="s">
        <v>5</v>
      </c>
      <c r="CI4" t="s">
        <v>4</v>
      </c>
      <c r="CJ4" t="s">
        <v>7</v>
      </c>
      <c r="CK4" t="s">
        <v>7</v>
      </c>
      <c r="CL4" t="s">
        <v>7</v>
      </c>
      <c r="CM4" t="s">
        <v>5</v>
      </c>
      <c r="CN4" t="s">
        <v>8</v>
      </c>
      <c r="CO4" t="s">
        <v>7</v>
      </c>
      <c r="CP4" t="s">
        <v>7</v>
      </c>
      <c r="CQ4" t="s">
        <v>5</v>
      </c>
      <c r="CR4" t="s">
        <v>5</v>
      </c>
      <c r="CS4" t="s">
        <v>8</v>
      </c>
      <c r="CT4" t="s">
        <v>5</v>
      </c>
      <c r="CU4" t="s">
        <v>5</v>
      </c>
      <c r="CV4" t="s">
        <v>5</v>
      </c>
      <c r="CW4" t="s">
        <v>6</v>
      </c>
      <c r="CX4" t="s">
        <v>7</v>
      </c>
      <c r="CY4" t="s">
        <v>6</v>
      </c>
      <c r="CZ4" t="s">
        <v>6</v>
      </c>
      <c r="DA4" t="s">
        <v>5</v>
      </c>
      <c r="DB4" t="s">
        <v>5</v>
      </c>
      <c r="DC4" t="s">
        <v>5</v>
      </c>
      <c r="DD4" t="s">
        <v>5</v>
      </c>
      <c r="DE4" t="s">
        <v>4</v>
      </c>
      <c r="DF4" t="s">
        <v>5</v>
      </c>
      <c r="DG4" t="s">
        <v>7</v>
      </c>
      <c r="DH4" t="s">
        <v>5</v>
      </c>
      <c r="DI4" t="s">
        <v>7</v>
      </c>
      <c r="DJ4" t="s">
        <v>7</v>
      </c>
      <c r="DK4" t="s">
        <v>8</v>
      </c>
      <c r="DL4" t="s">
        <v>8</v>
      </c>
      <c r="DM4" t="s">
        <v>8</v>
      </c>
      <c r="DN4" t="s">
        <v>8</v>
      </c>
      <c r="DO4" t="s">
        <v>8</v>
      </c>
      <c r="DP4" t="s">
        <v>9</v>
      </c>
      <c r="DQ4" t="s">
        <v>6</v>
      </c>
      <c r="DR4" t="s">
        <v>7</v>
      </c>
      <c r="DS4" t="s">
        <v>7</v>
      </c>
      <c r="DT4" t="s">
        <v>7</v>
      </c>
      <c r="DU4" t="s">
        <v>3</v>
      </c>
      <c r="DV4" t="s">
        <v>3</v>
      </c>
      <c r="DW4" t="s">
        <v>8</v>
      </c>
      <c r="DX4" t="s">
        <v>3</v>
      </c>
      <c r="DY4" t="s">
        <v>3</v>
      </c>
      <c r="DZ4" t="s">
        <v>3</v>
      </c>
      <c r="EA4" t="s">
        <v>5</v>
      </c>
      <c r="EB4" t="s">
        <v>8</v>
      </c>
      <c r="EC4" t="s">
        <v>4</v>
      </c>
      <c r="ED4" t="s">
        <v>4</v>
      </c>
      <c r="EE4" t="s">
        <v>5</v>
      </c>
      <c r="EF4" t="s">
        <v>8</v>
      </c>
      <c r="EG4" t="s">
        <v>5</v>
      </c>
      <c r="EH4" t="s">
        <v>8</v>
      </c>
      <c r="EI4" t="s">
        <v>8</v>
      </c>
      <c r="EJ4" t="s">
        <v>5</v>
      </c>
      <c r="EK4" t="s">
        <v>5</v>
      </c>
      <c r="EL4" t="s">
        <v>8</v>
      </c>
      <c r="EM4" t="s">
        <v>5</v>
      </c>
      <c r="EN4" t="s">
        <v>4</v>
      </c>
      <c r="EO4" t="s">
        <v>8</v>
      </c>
      <c r="EP4" t="s">
        <v>7</v>
      </c>
      <c r="EQ4" t="s">
        <v>5</v>
      </c>
      <c r="ER4" t="s">
        <v>8</v>
      </c>
      <c r="ES4" t="s">
        <v>5</v>
      </c>
      <c r="ET4" t="s">
        <v>5</v>
      </c>
      <c r="EU4" t="s">
        <v>8</v>
      </c>
      <c r="EV4" t="s">
        <v>8</v>
      </c>
      <c r="EW4" t="s">
        <v>8</v>
      </c>
      <c r="EX4" t="s">
        <v>5</v>
      </c>
      <c r="EY4" t="s">
        <v>8</v>
      </c>
      <c r="EZ4" t="s">
        <v>7</v>
      </c>
      <c r="FA4" t="s">
        <v>3</v>
      </c>
      <c r="FB4" t="s">
        <v>9</v>
      </c>
      <c r="FC4" t="s">
        <v>6</v>
      </c>
      <c r="FD4" t="s">
        <v>3</v>
      </c>
      <c r="FE4" t="s">
        <v>3</v>
      </c>
      <c r="FF4" t="s">
        <v>6</v>
      </c>
      <c r="FG4" t="s">
        <v>6</v>
      </c>
      <c r="FH4" t="s">
        <v>9</v>
      </c>
      <c r="FI4" t="s">
        <v>3</v>
      </c>
      <c r="FJ4" t="s">
        <v>9</v>
      </c>
      <c r="FK4" t="s">
        <v>3</v>
      </c>
      <c r="FL4" t="s">
        <v>66</v>
      </c>
      <c r="FM4" t="s">
        <v>3</v>
      </c>
      <c r="FN4" t="s">
        <v>3</v>
      </c>
      <c r="FO4" t="s">
        <v>6</v>
      </c>
      <c r="FP4" t="s">
        <v>3</v>
      </c>
      <c r="FQ4" t="s">
        <v>6</v>
      </c>
      <c r="FR4" t="s">
        <v>6</v>
      </c>
      <c r="FS4" t="s">
        <v>6</v>
      </c>
      <c r="FT4" t="s">
        <v>3</v>
      </c>
      <c r="FU4" t="s">
        <v>6</v>
      </c>
      <c r="FV4" t="s">
        <v>3</v>
      </c>
      <c r="FW4" t="s">
        <v>3</v>
      </c>
      <c r="FX4" t="s">
        <v>9</v>
      </c>
      <c r="FY4" t="s">
        <v>6</v>
      </c>
      <c r="FZ4" t="s">
        <v>3</v>
      </c>
      <c r="GA4" t="s">
        <v>8</v>
      </c>
      <c r="GB4" t="s">
        <v>3</v>
      </c>
      <c r="GC4" t="s">
        <v>3</v>
      </c>
      <c r="GD4" t="s">
        <v>66</v>
      </c>
      <c r="GE4" t="s">
        <v>3</v>
      </c>
      <c r="GF4" t="s">
        <v>9</v>
      </c>
      <c r="GG4" t="s">
        <v>3</v>
      </c>
      <c r="GH4" t="s">
        <v>66</v>
      </c>
      <c r="GI4" t="s">
        <v>6</v>
      </c>
      <c r="GJ4" t="s">
        <v>9</v>
      </c>
      <c r="GK4" t="s">
        <v>6</v>
      </c>
      <c r="GL4" t="s">
        <v>3</v>
      </c>
      <c r="GM4" t="s">
        <v>3</v>
      </c>
      <c r="GN4" t="s">
        <v>66</v>
      </c>
      <c r="GO4" t="s">
        <v>3</v>
      </c>
      <c r="GP4" t="s">
        <v>66</v>
      </c>
      <c r="GQ4" t="s">
        <v>3</v>
      </c>
      <c r="GR4" t="s">
        <v>9</v>
      </c>
      <c r="GS4" t="s">
        <v>3</v>
      </c>
      <c r="GT4" t="s">
        <v>9</v>
      </c>
      <c r="GU4" t="s">
        <v>6</v>
      </c>
      <c r="GV4" t="s">
        <v>3</v>
      </c>
      <c r="GW4" t="s">
        <v>3</v>
      </c>
      <c r="GX4" t="s">
        <v>66</v>
      </c>
      <c r="GY4" t="s">
        <v>3</v>
      </c>
      <c r="GZ4" t="s">
        <v>4</v>
      </c>
      <c r="HA4" t="s">
        <v>3</v>
      </c>
      <c r="HB4" t="s">
        <v>6</v>
      </c>
      <c r="HC4" t="s">
        <v>3</v>
      </c>
      <c r="HD4" t="s">
        <v>8</v>
      </c>
      <c r="HE4" t="s">
        <v>3</v>
      </c>
      <c r="HF4" t="s">
        <v>4</v>
      </c>
      <c r="HG4" t="s">
        <v>6</v>
      </c>
      <c r="HH4" t="s">
        <v>6</v>
      </c>
      <c r="HI4" t="s">
        <v>3</v>
      </c>
      <c r="HJ4" t="s">
        <v>3</v>
      </c>
      <c r="HK4" t="s">
        <v>7</v>
      </c>
      <c r="HL4" t="s">
        <v>6</v>
      </c>
      <c r="HM4" t="s">
        <v>6</v>
      </c>
      <c r="HN4" t="s">
        <v>46</v>
      </c>
      <c r="HO4" t="s">
        <v>46</v>
      </c>
      <c r="HP4" t="s">
        <v>46</v>
      </c>
      <c r="HQ4" t="s">
        <v>46</v>
      </c>
      <c r="HR4" t="s">
        <v>46</v>
      </c>
      <c r="HS4" t="s">
        <v>8</v>
      </c>
      <c r="HT4" t="s">
        <v>5</v>
      </c>
      <c r="HU4" t="s">
        <v>8</v>
      </c>
      <c r="HV4" t="s">
        <v>6</v>
      </c>
      <c r="HW4" t="s">
        <v>5</v>
      </c>
      <c r="HX4" t="s">
        <v>8</v>
      </c>
      <c r="HY4" t="s">
        <v>46</v>
      </c>
      <c r="HZ4" t="s">
        <v>5</v>
      </c>
      <c r="IA4" t="s">
        <v>8</v>
      </c>
      <c r="IB4" t="s">
        <v>6</v>
      </c>
      <c r="IC4" t="s">
        <v>5</v>
      </c>
      <c r="ID4" t="s">
        <v>6</v>
      </c>
      <c r="IE4" t="s">
        <v>8</v>
      </c>
      <c r="IY4" t="s">
        <v>8</v>
      </c>
      <c r="IZ4" t="s">
        <v>7</v>
      </c>
      <c r="JA4" t="s">
        <v>4</v>
      </c>
      <c r="JB4" t="s">
        <v>4</v>
      </c>
      <c r="JC4" t="s">
        <v>4</v>
      </c>
      <c r="JD4" t="s">
        <v>4</v>
      </c>
      <c r="JE4" t="s">
        <v>7</v>
      </c>
      <c r="JF4" t="s">
        <v>6</v>
      </c>
      <c r="JG4" t="s">
        <v>7</v>
      </c>
      <c r="JH4" t="s">
        <v>4</v>
      </c>
      <c r="JI4" t="s">
        <v>4</v>
      </c>
      <c r="JJ4" t="s">
        <v>4</v>
      </c>
      <c r="JK4" t="s">
        <v>6</v>
      </c>
      <c r="JL4" t="s">
        <v>7</v>
      </c>
      <c r="JM4" t="s">
        <v>6</v>
      </c>
      <c r="JN4" t="s">
        <v>5</v>
      </c>
      <c r="JO4" t="s">
        <v>8</v>
      </c>
    </row>
    <row r="5" spans="1:310" x14ac:dyDescent="0.25">
      <c r="A5">
        <v>6</v>
      </c>
      <c r="B5" t="s">
        <v>11</v>
      </c>
      <c r="C5" t="s">
        <v>19</v>
      </c>
      <c r="D5" t="s">
        <v>125</v>
      </c>
      <c r="E5" t="s">
        <v>20</v>
      </c>
      <c r="F5" t="s">
        <v>8</v>
      </c>
      <c r="G5" t="s">
        <v>5</v>
      </c>
      <c r="H5" t="s">
        <v>6</v>
      </c>
      <c r="I5" t="s">
        <v>8</v>
      </c>
      <c r="J5" t="s">
        <v>8</v>
      </c>
      <c r="K5" t="s">
        <v>8</v>
      </c>
      <c r="L5" t="s">
        <v>7</v>
      </c>
      <c r="M5" t="s">
        <v>8</v>
      </c>
      <c r="N5" t="s">
        <v>5</v>
      </c>
      <c r="O5" t="s">
        <v>6</v>
      </c>
      <c r="P5" t="s">
        <v>5</v>
      </c>
      <c r="Q5" t="s">
        <v>5</v>
      </c>
      <c r="R5" t="s">
        <v>5</v>
      </c>
      <c r="S5" t="s">
        <v>8</v>
      </c>
      <c r="T5" t="s">
        <v>8</v>
      </c>
      <c r="U5" t="s">
        <v>5</v>
      </c>
      <c r="V5" t="s">
        <v>8</v>
      </c>
      <c r="W5" t="s">
        <v>8</v>
      </c>
      <c r="X5" t="s">
        <v>6</v>
      </c>
      <c r="Y5" t="s">
        <v>8</v>
      </c>
      <c r="Z5" t="s">
        <v>6</v>
      </c>
      <c r="AA5" t="s">
        <v>5</v>
      </c>
      <c r="AB5" t="s">
        <v>4</v>
      </c>
      <c r="AC5" t="s">
        <v>7</v>
      </c>
      <c r="AD5" t="s">
        <v>4</v>
      </c>
      <c r="AE5" t="s">
        <v>5</v>
      </c>
      <c r="AF5" t="s">
        <v>5</v>
      </c>
      <c r="AG5" t="s">
        <v>6</v>
      </c>
      <c r="AH5" t="s">
        <v>6</v>
      </c>
      <c r="AI5" t="s">
        <v>4</v>
      </c>
      <c r="AJ5" t="s">
        <v>5</v>
      </c>
      <c r="AK5" t="s">
        <v>5</v>
      </c>
      <c r="AL5" t="s">
        <v>5</v>
      </c>
      <c r="AM5" t="s">
        <v>6</v>
      </c>
      <c r="AN5" t="s">
        <v>6</v>
      </c>
      <c r="AO5" t="s">
        <v>7</v>
      </c>
      <c r="AP5" t="s">
        <v>6</v>
      </c>
      <c r="AQ5" t="s">
        <v>7</v>
      </c>
      <c r="AR5" t="s">
        <v>8</v>
      </c>
      <c r="AS5" t="s">
        <v>7</v>
      </c>
      <c r="AT5" t="s">
        <v>4</v>
      </c>
      <c r="AU5" t="s">
        <v>4</v>
      </c>
      <c r="AV5" t="s">
        <v>7</v>
      </c>
      <c r="AW5" t="s">
        <v>4</v>
      </c>
      <c r="AX5" t="s">
        <v>4</v>
      </c>
      <c r="AY5" t="s">
        <v>5</v>
      </c>
      <c r="AZ5" t="s">
        <v>5</v>
      </c>
      <c r="BA5" t="s">
        <v>4</v>
      </c>
      <c r="BB5" t="s">
        <v>5</v>
      </c>
      <c r="BC5" t="s">
        <v>8</v>
      </c>
      <c r="BD5" t="s">
        <v>4</v>
      </c>
      <c r="BE5" t="s">
        <v>5</v>
      </c>
      <c r="BF5" t="s">
        <v>4</v>
      </c>
      <c r="BG5" t="s">
        <v>4</v>
      </c>
      <c r="BH5" t="s">
        <v>4</v>
      </c>
      <c r="BI5" t="s">
        <v>4</v>
      </c>
      <c r="BJ5" t="s">
        <v>8</v>
      </c>
      <c r="BK5" t="s">
        <v>5</v>
      </c>
      <c r="BL5" t="s">
        <v>5</v>
      </c>
      <c r="BM5" t="s">
        <v>6</v>
      </c>
      <c r="BN5" t="s">
        <v>6</v>
      </c>
      <c r="BO5" t="s">
        <v>6</v>
      </c>
      <c r="BP5" t="s">
        <v>6</v>
      </c>
      <c r="BQ5" t="s">
        <v>5</v>
      </c>
      <c r="BR5" t="s">
        <v>4</v>
      </c>
      <c r="BS5" t="s">
        <v>7</v>
      </c>
      <c r="BT5" t="s">
        <v>7</v>
      </c>
      <c r="BU5" t="s">
        <v>5</v>
      </c>
      <c r="BV5" t="s">
        <v>8</v>
      </c>
      <c r="BW5" t="s">
        <v>5</v>
      </c>
      <c r="BX5" t="s">
        <v>5</v>
      </c>
      <c r="BY5" t="s">
        <v>7</v>
      </c>
      <c r="BZ5" t="s">
        <v>4</v>
      </c>
      <c r="CA5" t="s">
        <v>4</v>
      </c>
      <c r="CB5" t="s">
        <v>6</v>
      </c>
      <c r="CC5" t="s">
        <v>6</v>
      </c>
      <c r="CD5" t="s">
        <v>6</v>
      </c>
      <c r="CE5" t="s">
        <v>6</v>
      </c>
      <c r="CF5" t="s">
        <v>4</v>
      </c>
      <c r="CG5" t="s">
        <v>4</v>
      </c>
      <c r="CH5" t="s">
        <v>4</v>
      </c>
      <c r="CI5" t="s">
        <v>4</v>
      </c>
      <c r="CJ5" t="s">
        <v>7</v>
      </c>
      <c r="CK5" t="s">
        <v>5</v>
      </c>
      <c r="CL5" t="s">
        <v>4</v>
      </c>
      <c r="CM5" t="s">
        <v>4</v>
      </c>
      <c r="CN5" t="s">
        <v>4</v>
      </c>
      <c r="CO5" t="s">
        <v>6</v>
      </c>
      <c r="CP5" t="s">
        <v>5</v>
      </c>
      <c r="CQ5" t="s">
        <v>4</v>
      </c>
      <c r="CR5" t="s">
        <v>4</v>
      </c>
      <c r="CS5" t="s">
        <v>4</v>
      </c>
      <c r="CT5" t="s">
        <v>6</v>
      </c>
      <c r="CU5" t="s">
        <v>8</v>
      </c>
      <c r="CV5" t="s">
        <v>8</v>
      </c>
      <c r="CW5" t="s">
        <v>6</v>
      </c>
      <c r="CX5" t="s">
        <v>8</v>
      </c>
      <c r="CY5" t="s">
        <v>6</v>
      </c>
      <c r="CZ5" t="s">
        <v>5</v>
      </c>
      <c r="DA5" t="s">
        <v>4</v>
      </c>
      <c r="DB5" t="s">
        <v>4</v>
      </c>
      <c r="DC5" t="s">
        <v>7</v>
      </c>
      <c r="DD5" t="s">
        <v>7</v>
      </c>
      <c r="DE5" t="s">
        <v>4</v>
      </c>
      <c r="DF5" t="s">
        <v>4</v>
      </c>
      <c r="DG5" t="s">
        <v>4</v>
      </c>
      <c r="DH5" t="s">
        <v>4</v>
      </c>
      <c r="DI5" t="s">
        <v>4</v>
      </c>
      <c r="DJ5" t="s">
        <v>4</v>
      </c>
      <c r="DK5" t="s">
        <v>4</v>
      </c>
      <c r="DL5" t="s">
        <v>4</v>
      </c>
      <c r="DM5" t="s">
        <v>4</v>
      </c>
      <c r="DN5" t="s">
        <v>5</v>
      </c>
      <c r="DO5" t="s">
        <v>4</v>
      </c>
      <c r="DP5" t="s">
        <v>4</v>
      </c>
      <c r="DQ5" t="s">
        <v>4</v>
      </c>
      <c r="DR5" t="s">
        <v>4</v>
      </c>
      <c r="DS5" t="s">
        <v>4</v>
      </c>
      <c r="DT5" t="s">
        <v>4</v>
      </c>
      <c r="DU5" t="s">
        <v>3</v>
      </c>
      <c r="DV5" t="s">
        <v>3</v>
      </c>
      <c r="DW5" t="s">
        <v>9</v>
      </c>
      <c r="DX5" t="s">
        <v>3</v>
      </c>
      <c r="DY5" t="s">
        <v>3</v>
      </c>
      <c r="DZ5" t="s">
        <v>8</v>
      </c>
      <c r="EA5" t="s">
        <v>8</v>
      </c>
      <c r="EB5" t="s">
        <v>6</v>
      </c>
      <c r="EC5" t="s">
        <v>4</v>
      </c>
      <c r="ED5" t="s">
        <v>4</v>
      </c>
      <c r="EE5" t="s">
        <v>6</v>
      </c>
      <c r="EF5" t="s">
        <v>6</v>
      </c>
      <c r="EG5" t="s">
        <v>6</v>
      </c>
      <c r="EH5" t="s">
        <v>6</v>
      </c>
      <c r="EI5" t="s">
        <v>8</v>
      </c>
      <c r="EJ5" t="s">
        <v>8</v>
      </c>
      <c r="EK5" t="s">
        <v>6</v>
      </c>
      <c r="EL5" t="s">
        <v>5</v>
      </c>
      <c r="EM5" t="s">
        <v>8</v>
      </c>
      <c r="EN5" t="s">
        <v>8</v>
      </c>
      <c r="EO5" t="s">
        <v>6</v>
      </c>
      <c r="EP5" t="s">
        <v>8</v>
      </c>
      <c r="EQ5" t="s">
        <v>8</v>
      </c>
      <c r="ER5" t="s">
        <v>6</v>
      </c>
      <c r="ES5" t="s">
        <v>6</v>
      </c>
      <c r="ET5" t="s">
        <v>8</v>
      </c>
      <c r="EU5" t="s">
        <v>8</v>
      </c>
      <c r="EV5" t="s">
        <v>8</v>
      </c>
      <c r="EW5" t="s">
        <v>5</v>
      </c>
      <c r="EX5" t="s">
        <v>5</v>
      </c>
      <c r="EY5" t="s">
        <v>6</v>
      </c>
      <c r="EZ5" t="s">
        <v>7</v>
      </c>
      <c r="FA5" t="s">
        <v>5</v>
      </c>
      <c r="FB5" t="s">
        <v>9</v>
      </c>
      <c r="FC5" t="s">
        <v>8</v>
      </c>
      <c r="FD5" t="s">
        <v>8</v>
      </c>
      <c r="FE5" t="s">
        <v>8</v>
      </c>
      <c r="FF5" t="s">
        <v>8</v>
      </c>
      <c r="FG5" t="s">
        <v>8</v>
      </c>
      <c r="FH5" t="s">
        <v>8</v>
      </c>
      <c r="FI5" t="s">
        <v>8</v>
      </c>
      <c r="FJ5" t="s">
        <v>8</v>
      </c>
      <c r="FK5" t="s">
        <v>6</v>
      </c>
      <c r="FL5" t="s">
        <v>3</v>
      </c>
      <c r="FM5" t="s">
        <v>8</v>
      </c>
      <c r="FN5" t="s">
        <v>3</v>
      </c>
      <c r="FO5" t="s">
        <v>8</v>
      </c>
      <c r="FP5" t="s">
        <v>8</v>
      </c>
      <c r="FQ5" t="s">
        <v>6</v>
      </c>
      <c r="FR5" t="s">
        <v>3</v>
      </c>
      <c r="FS5" t="s">
        <v>4</v>
      </c>
      <c r="FT5" t="s">
        <v>3</v>
      </c>
      <c r="FU5" t="s">
        <v>4</v>
      </c>
      <c r="FV5" t="s">
        <v>3</v>
      </c>
      <c r="FW5" t="s">
        <v>5</v>
      </c>
      <c r="FX5" t="s">
        <v>3</v>
      </c>
      <c r="FY5" t="s">
        <v>8</v>
      </c>
      <c r="FZ5" t="s">
        <v>6</v>
      </c>
      <c r="GA5" t="s">
        <v>8</v>
      </c>
      <c r="GB5" t="s">
        <v>8</v>
      </c>
      <c r="GC5" t="s">
        <v>6</v>
      </c>
      <c r="GD5" t="s">
        <v>6</v>
      </c>
      <c r="GE5" t="s">
        <v>6</v>
      </c>
      <c r="GF5" t="s">
        <v>3</v>
      </c>
      <c r="GG5" t="s">
        <v>4</v>
      </c>
      <c r="GH5" t="s">
        <v>8</v>
      </c>
      <c r="GI5" t="s">
        <v>8</v>
      </c>
      <c r="GJ5" t="s">
        <v>8</v>
      </c>
      <c r="GK5" t="s">
        <v>5</v>
      </c>
      <c r="GL5" t="s">
        <v>8</v>
      </c>
      <c r="GM5" t="s">
        <v>8</v>
      </c>
      <c r="GN5" t="s">
        <v>3</v>
      </c>
      <c r="GO5" t="s">
        <v>6</v>
      </c>
      <c r="GP5" t="s">
        <v>66</v>
      </c>
      <c r="GQ5" t="s">
        <v>8</v>
      </c>
      <c r="GR5" t="s">
        <v>8</v>
      </c>
      <c r="GS5" t="s">
        <v>8</v>
      </c>
      <c r="GT5" t="s">
        <v>8</v>
      </c>
      <c r="GU5" t="s">
        <v>8</v>
      </c>
      <c r="GV5" t="s">
        <v>8</v>
      </c>
      <c r="GW5" t="s">
        <v>4</v>
      </c>
      <c r="GX5" t="s">
        <v>8</v>
      </c>
      <c r="GY5" t="s">
        <v>8</v>
      </c>
      <c r="GZ5" t="s">
        <v>5</v>
      </c>
      <c r="HA5" t="s">
        <v>8</v>
      </c>
      <c r="HB5" t="s">
        <v>7</v>
      </c>
      <c r="HC5" t="s">
        <v>7</v>
      </c>
      <c r="HD5" t="s">
        <v>6</v>
      </c>
      <c r="HE5" t="s">
        <v>8</v>
      </c>
      <c r="HF5" t="s">
        <v>5</v>
      </c>
      <c r="HG5" t="s">
        <v>8</v>
      </c>
      <c r="HH5" t="s">
        <v>8</v>
      </c>
      <c r="HI5" t="s">
        <v>8</v>
      </c>
      <c r="HJ5" t="s">
        <v>5</v>
      </c>
      <c r="HK5" t="s">
        <v>6</v>
      </c>
      <c r="HL5" t="s">
        <v>4</v>
      </c>
      <c r="HM5" t="s">
        <v>7</v>
      </c>
      <c r="HN5" t="s">
        <v>5</v>
      </c>
      <c r="HO5" t="s">
        <v>5</v>
      </c>
      <c r="HP5" t="s">
        <v>5</v>
      </c>
      <c r="HQ5" t="s">
        <v>6</v>
      </c>
      <c r="HR5" t="s">
        <v>6</v>
      </c>
      <c r="HS5" t="s">
        <v>6</v>
      </c>
      <c r="HT5" t="s">
        <v>8</v>
      </c>
      <c r="HU5" t="s">
        <v>8</v>
      </c>
      <c r="HV5" t="s">
        <v>5</v>
      </c>
      <c r="HW5" t="s">
        <v>6</v>
      </c>
      <c r="HX5" t="s">
        <v>8</v>
      </c>
      <c r="HY5" t="s">
        <v>6</v>
      </c>
      <c r="HZ5" t="s">
        <v>8</v>
      </c>
      <c r="IA5" t="s">
        <v>6</v>
      </c>
      <c r="IB5" t="s">
        <v>6</v>
      </c>
      <c r="IC5" t="s">
        <v>5</v>
      </c>
      <c r="ID5" t="s">
        <v>6</v>
      </c>
      <c r="IE5" t="s">
        <v>5</v>
      </c>
      <c r="IY5" t="s">
        <v>6</v>
      </c>
      <c r="IZ5" t="s">
        <v>6</v>
      </c>
      <c r="JA5" t="s">
        <v>7</v>
      </c>
      <c r="JB5" t="s">
        <v>5</v>
      </c>
      <c r="JC5" t="s">
        <v>5</v>
      </c>
      <c r="JD5" t="s">
        <v>5</v>
      </c>
      <c r="JE5" t="s">
        <v>5</v>
      </c>
      <c r="JF5" t="s">
        <v>6</v>
      </c>
      <c r="JG5" t="s">
        <v>4</v>
      </c>
      <c r="JH5" t="s">
        <v>6</v>
      </c>
      <c r="JI5" t="s">
        <v>5</v>
      </c>
      <c r="JJ5" t="s">
        <v>5</v>
      </c>
      <c r="JK5" t="s">
        <v>6</v>
      </c>
      <c r="JL5" t="s">
        <v>4</v>
      </c>
      <c r="JM5" t="s">
        <v>6</v>
      </c>
      <c r="JN5" t="s">
        <v>4</v>
      </c>
      <c r="JO5" t="s">
        <v>4</v>
      </c>
    </row>
    <row r="6" spans="1:310" x14ac:dyDescent="0.25">
      <c r="A6">
        <v>7</v>
      </c>
      <c r="B6" t="s">
        <v>11</v>
      </c>
      <c r="C6" t="s">
        <v>21</v>
      </c>
      <c r="D6" t="s">
        <v>126</v>
      </c>
      <c r="E6" t="s">
        <v>22</v>
      </c>
      <c r="F6" t="s">
        <v>4</v>
      </c>
      <c r="G6" t="s">
        <v>7</v>
      </c>
      <c r="H6" t="s">
        <v>7</v>
      </c>
      <c r="I6" t="s">
        <v>4</v>
      </c>
      <c r="J6" t="s">
        <v>5</v>
      </c>
      <c r="K6" t="s">
        <v>6</v>
      </c>
      <c r="L6" t="s">
        <v>5</v>
      </c>
      <c r="M6" t="s">
        <v>8</v>
      </c>
      <c r="N6" t="s">
        <v>5</v>
      </c>
      <c r="O6" t="s">
        <v>6</v>
      </c>
      <c r="P6" t="s">
        <v>6</v>
      </c>
      <c r="Q6" t="s">
        <v>4</v>
      </c>
      <c r="R6" t="s">
        <v>7</v>
      </c>
      <c r="S6" t="s">
        <v>5</v>
      </c>
      <c r="T6" t="s">
        <v>5</v>
      </c>
      <c r="U6" t="s">
        <v>7</v>
      </c>
      <c r="V6" t="s">
        <v>5</v>
      </c>
      <c r="W6" t="s">
        <v>7</v>
      </c>
      <c r="X6" t="s">
        <v>4</v>
      </c>
      <c r="Y6" t="s">
        <v>7</v>
      </c>
      <c r="Z6" t="s">
        <v>6</v>
      </c>
      <c r="AA6" t="s">
        <v>4</v>
      </c>
      <c r="AB6" t="s">
        <v>7</v>
      </c>
      <c r="AC6" t="s">
        <v>6</v>
      </c>
      <c r="AD6" t="s">
        <v>4</v>
      </c>
      <c r="AE6" t="s">
        <v>6</v>
      </c>
      <c r="AF6" t="s">
        <v>5</v>
      </c>
      <c r="AG6" t="s">
        <v>6</v>
      </c>
      <c r="AH6" t="s">
        <v>6</v>
      </c>
      <c r="AI6" t="s">
        <v>6</v>
      </c>
      <c r="AJ6" t="s">
        <v>7</v>
      </c>
      <c r="AK6" t="s">
        <v>5</v>
      </c>
      <c r="AL6" t="s">
        <v>6</v>
      </c>
      <c r="AM6" t="s">
        <v>7</v>
      </c>
      <c r="AN6" t="s">
        <v>5</v>
      </c>
      <c r="AO6" t="s">
        <v>6</v>
      </c>
      <c r="AP6" t="s">
        <v>7</v>
      </c>
      <c r="AQ6" t="s">
        <v>6</v>
      </c>
      <c r="AR6" t="s">
        <v>4</v>
      </c>
      <c r="AS6" t="s">
        <v>6</v>
      </c>
      <c r="AT6" t="s">
        <v>8</v>
      </c>
      <c r="AU6" t="s">
        <v>4</v>
      </c>
      <c r="AV6" t="s">
        <v>8</v>
      </c>
      <c r="AW6" t="s">
        <v>5</v>
      </c>
      <c r="AX6" t="s">
        <v>8</v>
      </c>
      <c r="AY6" t="s">
        <v>8</v>
      </c>
      <c r="AZ6" t="s">
        <v>8</v>
      </c>
      <c r="BA6" t="s">
        <v>8</v>
      </c>
      <c r="BB6" t="s">
        <v>5</v>
      </c>
      <c r="BC6" t="s">
        <v>7</v>
      </c>
      <c r="BD6" t="s">
        <v>7</v>
      </c>
      <c r="BE6" t="s">
        <v>5</v>
      </c>
      <c r="BF6" t="s">
        <v>4</v>
      </c>
      <c r="BG6" t="s">
        <v>4</v>
      </c>
      <c r="BH6" t="s">
        <v>8</v>
      </c>
      <c r="BI6" t="s">
        <v>4</v>
      </c>
      <c r="BJ6" t="s">
        <v>7</v>
      </c>
      <c r="BK6" t="s">
        <v>8</v>
      </c>
      <c r="BL6" t="s">
        <v>5</v>
      </c>
      <c r="BM6" t="s">
        <v>8</v>
      </c>
      <c r="BN6" t="s">
        <v>8</v>
      </c>
      <c r="BO6" t="s">
        <v>8</v>
      </c>
      <c r="BP6" t="s">
        <v>6</v>
      </c>
      <c r="BQ6" t="s">
        <v>8</v>
      </c>
      <c r="BR6" t="s">
        <v>7</v>
      </c>
      <c r="BS6" t="s">
        <v>5</v>
      </c>
      <c r="BT6" t="s">
        <v>5</v>
      </c>
      <c r="BU6" t="s">
        <v>7</v>
      </c>
      <c r="BV6" t="s">
        <v>8</v>
      </c>
      <c r="BW6" t="s">
        <v>8</v>
      </c>
      <c r="BX6" t="s">
        <v>8</v>
      </c>
      <c r="BY6" t="s">
        <v>4</v>
      </c>
      <c r="BZ6" t="s">
        <v>7</v>
      </c>
      <c r="CA6" t="s">
        <v>7</v>
      </c>
      <c r="CB6" t="s">
        <v>8</v>
      </c>
      <c r="CC6" t="s">
        <v>8</v>
      </c>
      <c r="CD6" t="s">
        <v>8</v>
      </c>
      <c r="CE6" t="s">
        <v>8</v>
      </c>
      <c r="CF6" t="s">
        <v>4</v>
      </c>
      <c r="CG6" t="s">
        <v>7</v>
      </c>
      <c r="CH6" t="s">
        <v>7</v>
      </c>
      <c r="CI6" t="s">
        <v>4</v>
      </c>
      <c r="CJ6" t="s">
        <v>4</v>
      </c>
      <c r="CK6" t="s">
        <v>7</v>
      </c>
      <c r="CL6" t="s">
        <v>7</v>
      </c>
      <c r="CM6" t="s">
        <v>7</v>
      </c>
      <c r="CN6" t="s">
        <v>4</v>
      </c>
      <c r="CO6" t="s">
        <v>5</v>
      </c>
      <c r="CP6" t="s">
        <v>5</v>
      </c>
      <c r="CQ6" t="s">
        <v>7</v>
      </c>
      <c r="CR6" t="s">
        <v>4</v>
      </c>
      <c r="CS6" t="s">
        <v>6</v>
      </c>
      <c r="CT6" t="s">
        <v>7</v>
      </c>
      <c r="CU6" t="s">
        <v>5</v>
      </c>
      <c r="CV6" t="s">
        <v>7</v>
      </c>
      <c r="CW6" t="s">
        <v>6</v>
      </c>
      <c r="CX6" t="s">
        <v>5</v>
      </c>
      <c r="CY6" t="s">
        <v>8</v>
      </c>
      <c r="CZ6" t="s">
        <v>5</v>
      </c>
      <c r="DA6" t="s">
        <v>4</v>
      </c>
      <c r="DB6" t="s">
        <v>4</v>
      </c>
      <c r="DC6" t="s">
        <v>8</v>
      </c>
      <c r="DD6" t="s">
        <v>8</v>
      </c>
      <c r="DE6" t="s">
        <v>7</v>
      </c>
      <c r="DF6" t="s">
        <v>5</v>
      </c>
      <c r="DG6" t="s">
        <v>4</v>
      </c>
      <c r="DH6" t="s">
        <v>5</v>
      </c>
      <c r="DI6" t="s">
        <v>7</v>
      </c>
      <c r="DJ6" t="s">
        <v>4</v>
      </c>
      <c r="DK6" t="s">
        <v>5</v>
      </c>
      <c r="DL6" t="s">
        <v>7</v>
      </c>
      <c r="DM6" t="s">
        <v>5</v>
      </c>
      <c r="DN6" t="s">
        <v>8</v>
      </c>
      <c r="DO6" t="s">
        <v>7</v>
      </c>
      <c r="DP6" t="s">
        <v>9</v>
      </c>
      <c r="DQ6" t="s">
        <v>4</v>
      </c>
      <c r="DR6" t="s">
        <v>8</v>
      </c>
      <c r="DS6" t="s">
        <v>5</v>
      </c>
      <c r="DT6" t="s">
        <v>5</v>
      </c>
      <c r="DU6" t="s">
        <v>7</v>
      </c>
      <c r="DV6" t="s">
        <v>3</v>
      </c>
      <c r="DW6" t="s">
        <v>3</v>
      </c>
      <c r="DX6" t="s">
        <v>6</v>
      </c>
      <c r="DY6" t="s">
        <v>3</v>
      </c>
      <c r="DZ6" t="s">
        <v>6</v>
      </c>
      <c r="EA6" t="s">
        <v>8</v>
      </c>
      <c r="EB6" t="s">
        <v>8</v>
      </c>
      <c r="EC6" t="s">
        <v>4</v>
      </c>
      <c r="ED6" t="s">
        <v>5</v>
      </c>
      <c r="EE6" t="s">
        <v>8</v>
      </c>
      <c r="EF6" t="s">
        <v>8</v>
      </c>
      <c r="EG6" t="s">
        <v>8</v>
      </c>
      <c r="EH6" t="s">
        <v>8</v>
      </c>
      <c r="EI6" t="s">
        <v>8</v>
      </c>
      <c r="EJ6" t="s">
        <v>8</v>
      </c>
      <c r="EK6" t="s">
        <v>8</v>
      </c>
      <c r="EL6" t="s">
        <v>5</v>
      </c>
      <c r="EM6" t="s">
        <v>8</v>
      </c>
      <c r="EN6" t="s">
        <v>5</v>
      </c>
      <c r="EO6" t="s">
        <v>8</v>
      </c>
      <c r="EP6" t="s">
        <v>8</v>
      </c>
      <c r="EQ6" t="s">
        <v>5</v>
      </c>
      <c r="ER6" t="s">
        <v>8</v>
      </c>
      <c r="ES6" t="s">
        <v>8</v>
      </c>
      <c r="ET6" t="s">
        <v>8</v>
      </c>
      <c r="EU6" t="s">
        <v>8</v>
      </c>
      <c r="EV6" t="s">
        <v>5</v>
      </c>
      <c r="EW6" t="s">
        <v>5</v>
      </c>
      <c r="EX6" t="s">
        <v>8</v>
      </c>
      <c r="EY6" t="s">
        <v>8</v>
      </c>
      <c r="EZ6" t="s">
        <v>4</v>
      </c>
      <c r="FA6" t="s">
        <v>6</v>
      </c>
      <c r="FB6" t="s">
        <v>9</v>
      </c>
      <c r="FC6" t="s">
        <v>6</v>
      </c>
      <c r="FD6" t="s">
        <v>9</v>
      </c>
      <c r="FE6" t="s">
        <v>3</v>
      </c>
      <c r="FF6" t="s">
        <v>6</v>
      </c>
      <c r="FG6" t="s">
        <v>6</v>
      </c>
      <c r="FH6" t="s">
        <v>9</v>
      </c>
      <c r="FI6" t="s">
        <v>6</v>
      </c>
      <c r="FJ6" t="s">
        <v>9</v>
      </c>
      <c r="FK6" t="s">
        <v>8</v>
      </c>
      <c r="FL6" t="s">
        <v>3</v>
      </c>
      <c r="FM6" t="s">
        <v>6</v>
      </c>
      <c r="FN6" t="s">
        <v>9</v>
      </c>
      <c r="FO6" t="s">
        <v>6</v>
      </c>
      <c r="FP6" t="s">
        <v>9</v>
      </c>
      <c r="FQ6" t="s">
        <v>6</v>
      </c>
      <c r="FR6" t="s">
        <v>9</v>
      </c>
      <c r="FS6" t="s">
        <v>6</v>
      </c>
      <c r="FT6" t="s">
        <v>9</v>
      </c>
      <c r="FU6" t="s">
        <v>6</v>
      </c>
      <c r="FV6" t="s">
        <v>9</v>
      </c>
      <c r="FW6" t="s">
        <v>3</v>
      </c>
      <c r="FX6" t="s">
        <v>66</v>
      </c>
      <c r="FY6" t="s">
        <v>6</v>
      </c>
      <c r="FZ6" t="s">
        <v>9</v>
      </c>
      <c r="GA6" t="s">
        <v>6</v>
      </c>
      <c r="GB6" t="s">
        <v>9</v>
      </c>
      <c r="GC6" t="s">
        <v>6</v>
      </c>
      <c r="GD6" t="s">
        <v>9</v>
      </c>
      <c r="GE6" t="s">
        <v>8</v>
      </c>
      <c r="GF6" t="s">
        <v>3</v>
      </c>
      <c r="GG6" t="s">
        <v>5</v>
      </c>
      <c r="GH6" t="s">
        <v>3</v>
      </c>
      <c r="GI6" t="s">
        <v>6</v>
      </c>
      <c r="GJ6" t="s">
        <v>9</v>
      </c>
      <c r="GK6" t="s">
        <v>6</v>
      </c>
      <c r="GL6" t="s">
        <v>9</v>
      </c>
      <c r="GM6" t="s">
        <v>6</v>
      </c>
      <c r="GN6" t="s">
        <v>9</v>
      </c>
      <c r="GO6" t="s">
        <v>6</v>
      </c>
      <c r="GP6" t="s">
        <v>9</v>
      </c>
      <c r="GQ6" t="s">
        <v>6</v>
      </c>
      <c r="GR6" t="s">
        <v>9</v>
      </c>
      <c r="GS6" t="s">
        <v>6</v>
      </c>
      <c r="GT6" t="s">
        <v>9</v>
      </c>
      <c r="GU6" t="s">
        <v>6</v>
      </c>
      <c r="GV6" t="s">
        <v>9</v>
      </c>
      <c r="GW6" t="s">
        <v>6</v>
      </c>
      <c r="GX6" t="s">
        <v>9</v>
      </c>
      <c r="GY6" t="s">
        <v>3</v>
      </c>
      <c r="GZ6" t="s">
        <v>4</v>
      </c>
      <c r="HA6" t="s">
        <v>3</v>
      </c>
      <c r="HB6" t="s">
        <v>3</v>
      </c>
      <c r="HC6" t="s">
        <v>3</v>
      </c>
      <c r="HD6" t="s">
        <v>8</v>
      </c>
      <c r="HE6" t="s">
        <v>3</v>
      </c>
      <c r="HF6" t="s">
        <v>4</v>
      </c>
      <c r="HG6" t="s">
        <v>3</v>
      </c>
      <c r="HH6" t="s">
        <v>3</v>
      </c>
      <c r="HI6" t="s">
        <v>3</v>
      </c>
      <c r="HJ6" t="s">
        <v>3</v>
      </c>
      <c r="HK6" t="s">
        <v>5</v>
      </c>
      <c r="HL6" t="s">
        <v>6</v>
      </c>
      <c r="HM6" t="s">
        <v>3</v>
      </c>
      <c r="HN6" t="s">
        <v>46</v>
      </c>
      <c r="HO6" t="s">
        <v>46</v>
      </c>
      <c r="HP6" t="s">
        <v>46</v>
      </c>
      <c r="HQ6" t="s">
        <v>46</v>
      </c>
      <c r="HR6" t="s">
        <v>46</v>
      </c>
      <c r="HS6" t="s">
        <v>7</v>
      </c>
      <c r="HT6" t="s">
        <v>5</v>
      </c>
      <c r="HU6" t="s">
        <v>5</v>
      </c>
      <c r="HV6" t="s">
        <v>46</v>
      </c>
      <c r="HW6" t="s">
        <v>7</v>
      </c>
      <c r="HX6" t="s">
        <v>5</v>
      </c>
      <c r="HY6" t="s">
        <v>5</v>
      </c>
      <c r="HZ6" t="s">
        <v>7</v>
      </c>
      <c r="IA6" t="s">
        <v>7</v>
      </c>
      <c r="IB6" t="s">
        <v>46</v>
      </c>
      <c r="IC6" t="s">
        <v>8</v>
      </c>
      <c r="ID6" t="s">
        <v>46</v>
      </c>
      <c r="IE6" t="s">
        <v>7</v>
      </c>
      <c r="IY6" t="s">
        <v>8</v>
      </c>
      <c r="IZ6" t="s">
        <v>8</v>
      </c>
      <c r="JA6" t="s">
        <v>4</v>
      </c>
      <c r="JB6" t="s">
        <v>8</v>
      </c>
      <c r="JC6" t="s">
        <v>5</v>
      </c>
      <c r="JD6" t="s">
        <v>6</v>
      </c>
      <c r="JE6" t="s">
        <v>5</v>
      </c>
      <c r="JF6" t="s">
        <v>6</v>
      </c>
      <c r="JG6" t="s">
        <v>4</v>
      </c>
      <c r="JH6" t="s">
        <v>7</v>
      </c>
      <c r="JI6" t="s">
        <v>4</v>
      </c>
      <c r="JJ6" t="s">
        <v>4</v>
      </c>
      <c r="JK6" t="s">
        <v>6</v>
      </c>
      <c r="JL6" t="s">
        <v>4</v>
      </c>
      <c r="JM6" t="s">
        <v>6</v>
      </c>
      <c r="JN6" t="s">
        <v>4</v>
      </c>
      <c r="JO6" t="s">
        <v>4</v>
      </c>
    </row>
    <row r="7" spans="1:310" x14ac:dyDescent="0.25">
      <c r="A7">
        <v>8</v>
      </c>
      <c r="B7" t="s">
        <v>11</v>
      </c>
      <c r="C7" t="s">
        <v>23</v>
      </c>
      <c r="D7" t="s">
        <v>97</v>
      </c>
      <c r="E7" t="s">
        <v>24</v>
      </c>
      <c r="F7" t="s">
        <v>8</v>
      </c>
      <c r="G7" t="s">
        <v>5</v>
      </c>
      <c r="H7" t="s">
        <v>8</v>
      </c>
      <c r="I7" t="s">
        <v>5</v>
      </c>
      <c r="J7" t="s">
        <v>5</v>
      </c>
      <c r="K7" t="s">
        <v>4</v>
      </c>
      <c r="L7" t="s">
        <v>4</v>
      </c>
      <c r="M7" t="s">
        <v>4</v>
      </c>
      <c r="N7" t="s">
        <v>4</v>
      </c>
      <c r="O7" t="s">
        <v>4</v>
      </c>
      <c r="P7" t="s">
        <v>4</v>
      </c>
      <c r="Q7" t="s">
        <v>7</v>
      </c>
      <c r="R7" t="s">
        <v>7</v>
      </c>
      <c r="S7" t="s">
        <v>8</v>
      </c>
      <c r="T7" t="s">
        <v>8</v>
      </c>
      <c r="U7" t="s">
        <v>8</v>
      </c>
      <c r="V7" t="s">
        <v>8</v>
      </c>
      <c r="W7" t="s">
        <v>8</v>
      </c>
      <c r="X7" t="s">
        <v>8</v>
      </c>
      <c r="Y7" t="s">
        <v>8</v>
      </c>
      <c r="Z7" t="s">
        <v>5</v>
      </c>
      <c r="AA7" t="s">
        <v>7</v>
      </c>
      <c r="AB7" t="s">
        <v>5</v>
      </c>
      <c r="AC7" t="s">
        <v>8</v>
      </c>
      <c r="AD7" t="s">
        <v>4</v>
      </c>
      <c r="AE7" t="s">
        <v>6</v>
      </c>
      <c r="AF7" t="s">
        <v>4</v>
      </c>
      <c r="AG7" t="s">
        <v>6</v>
      </c>
      <c r="AH7" t="s">
        <v>6</v>
      </c>
      <c r="AI7" t="s">
        <v>8</v>
      </c>
      <c r="AJ7" t="s">
        <v>4</v>
      </c>
      <c r="AK7" t="s">
        <v>4</v>
      </c>
      <c r="AL7" t="s">
        <v>6</v>
      </c>
      <c r="AM7" t="s">
        <v>4</v>
      </c>
      <c r="AN7" t="s">
        <v>4</v>
      </c>
      <c r="AO7" t="s">
        <v>6</v>
      </c>
      <c r="AP7" t="s">
        <v>7</v>
      </c>
      <c r="AQ7" t="s">
        <v>4</v>
      </c>
      <c r="AR7" t="s">
        <v>4</v>
      </c>
      <c r="AS7" t="s">
        <v>6</v>
      </c>
      <c r="AT7" t="s">
        <v>8</v>
      </c>
      <c r="AU7" t="s">
        <v>4</v>
      </c>
      <c r="AV7" t="s">
        <v>7</v>
      </c>
      <c r="AW7" t="s">
        <v>5</v>
      </c>
      <c r="AX7" t="s">
        <v>5</v>
      </c>
      <c r="AY7" t="s">
        <v>4</v>
      </c>
      <c r="AZ7" t="s">
        <v>4</v>
      </c>
      <c r="BA7" t="s">
        <v>5</v>
      </c>
      <c r="BB7" t="s">
        <v>6</v>
      </c>
      <c r="BC7" t="s">
        <v>5</v>
      </c>
      <c r="BD7" t="s">
        <v>7</v>
      </c>
      <c r="BE7" t="s">
        <v>7</v>
      </c>
      <c r="BF7" t="s">
        <v>7</v>
      </c>
      <c r="BG7" t="s">
        <v>8</v>
      </c>
      <c r="BH7" t="s">
        <v>8</v>
      </c>
      <c r="BI7" t="s">
        <v>5</v>
      </c>
      <c r="BJ7" t="s">
        <v>8</v>
      </c>
      <c r="BK7" t="s">
        <v>6</v>
      </c>
      <c r="BL7" t="s">
        <v>5</v>
      </c>
      <c r="BM7" t="s">
        <v>5</v>
      </c>
      <c r="BN7" t="s">
        <v>5</v>
      </c>
      <c r="BO7" t="s">
        <v>7</v>
      </c>
      <c r="BP7" t="s">
        <v>7</v>
      </c>
      <c r="BQ7" t="s">
        <v>8</v>
      </c>
      <c r="BR7" t="s">
        <v>5</v>
      </c>
      <c r="BS7" t="s">
        <v>5</v>
      </c>
      <c r="BT7" t="s">
        <v>6</v>
      </c>
      <c r="BU7" t="s">
        <v>7</v>
      </c>
      <c r="BV7" t="s">
        <v>6</v>
      </c>
      <c r="BW7" t="s">
        <v>6</v>
      </c>
      <c r="BX7" t="s">
        <v>6</v>
      </c>
      <c r="BY7" t="s">
        <v>4</v>
      </c>
      <c r="BZ7" t="s">
        <v>4</v>
      </c>
      <c r="CA7" t="s">
        <v>4</v>
      </c>
      <c r="CB7" t="s">
        <v>8</v>
      </c>
      <c r="CC7" t="s">
        <v>8</v>
      </c>
      <c r="CD7" t="s">
        <v>8</v>
      </c>
      <c r="CE7" t="s">
        <v>6</v>
      </c>
      <c r="CF7" t="s">
        <v>7</v>
      </c>
      <c r="CG7" t="s">
        <v>4</v>
      </c>
      <c r="CH7" t="s">
        <v>7</v>
      </c>
      <c r="CI7" t="s">
        <v>4</v>
      </c>
      <c r="CJ7" t="s">
        <v>5</v>
      </c>
      <c r="CK7" t="s">
        <v>6</v>
      </c>
      <c r="CL7" t="s">
        <v>8</v>
      </c>
      <c r="CM7" t="s">
        <v>8</v>
      </c>
      <c r="CN7" t="s">
        <v>6</v>
      </c>
      <c r="CO7" t="s">
        <v>8</v>
      </c>
      <c r="CP7" t="s">
        <v>4</v>
      </c>
      <c r="CQ7" t="s">
        <v>8</v>
      </c>
      <c r="CR7" t="s">
        <v>6</v>
      </c>
      <c r="CS7" t="s">
        <v>6</v>
      </c>
      <c r="CT7" t="s">
        <v>8</v>
      </c>
      <c r="CU7" t="s">
        <v>6</v>
      </c>
      <c r="CV7" t="s">
        <v>5</v>
      </c>
      <c r="CW7" t="s">
        <v>6</v>
      </c>
      <c r="CX7" t="s">
        <v>7</v>
      </c>
      <c r="CY7" t="s">
        <v>6</v>
      </c>
      <c r="CZ7" t="s">
        <v>8</v>
      </c>
      <c r="DA7" t="s">
        <v>4</v>
      </c>
      <c r="DB7" t="s">
        <v>4</v>
      </c>
      <c r="DC7" t="s">
        <v>6</v>
      </c>
      <c r="DD7" t="s">
        <v>5</v>
      </c>
      <c r="DE7" t="s">
        <v>5</v>
      </c>
      <c r="DF7" t="s">
        <v>5</v>
      </c>
      <c r="DG7" t="s">
        <v>7</v>
      </c>
      <c r="DH7" t="s">
        <v>6</v>
      </c>
      <c r="DI7" t="s">
        <v>4</v>
      </c>
      <c r="DJ7" t="s">
        <v>7</v>
      </c>
      <c r="DK7" t="s">
        <v>8</v>
      </c>
      <c r="DL7" t="s">
        <v>8</v>
      </c>
      <c r="DM7" t="s">
        <v>6</v>
      </c>
      <c r="DN7" t="s">
        <v>8</v>
      </c>
      <c r="DO7" t="s">
        <v>6</v>
      </c>
      <c r="DP7" t="s">
        <v>6</v>
      </c>
      <c r="DQ7" t="s">
        <v>7</v>
      </c>
      <c r="DR7" t="s">
        <v>4</v>
      </c>
      <c r="DS7" t="s">
        <v>4</v>
      </c>
      <c r="DT7" t="s">
        <v>4</v>
      </c>
      <c r="DU7" t="s">
        <v>9</v>
      </c>
      <c r="DV7" t="s">
        <v>9</v>
      </c>
      <c r="DW7" t="s">
        <v>9</v>
      </c>
      <c r="DX7" t="s">
        <v>3</v>
      </c>
      <c r="DY7" t="s">
        <v>9</v>
      </c>
      <c r="DZ7" t="s">
        <v>9</v>
      </c>
      <c r="EA7" t="s">
        <v>8</v>
      </c>
      <c r="EB7" t="s">
        <v>8</v>
      </c>
      <c r="EC7" t="s">
        <v>4</v>
      </c>
      <c r="ED7" t="s">
        <v>4</v>
      </c>
      <c r="EE7" t="s">
        <v>5</v>
      </c>
      <c r="EF7" t="s">
        <v>8</v>
      </c>
      <c r="EG7" t="s">
        <v>5</v>
      </c>
      <c r="EH7" t="s">
        <v>8</v>
      </c>
      <c r="EI7" t="s">
        <v>6</v>
      </c>
      <c r="EJ7" t="s">
        <v>8</v>
      </c>
      <c r="EK7" t="s">
        <v>5</v>
      </c>
      <c r="EL7" t="s">
        <v>5</v>
      </c>
      <c r="EM7" t="s">
        <v>7</v>
      </c>
      <c r="EN7" t="s">
        <v>7</v>
      </c>
      <c r="EO7" t="s">
        <v>8</v>
      </c>
      <c r="EP7" t="s">
        <v>7</v>
      </c>
      <c r="EQ7" t="s">
        <v>5</v>
      </c>
      <c r="ER7" t="s">
        <v>5</v>
      </c>
      <c r="ES7" t="s">
        <v>5</v>
      </c>
      <c r="ET7" t="s">
        <v>8</v>
      </c>
      <c r="EU7" t="s">
        <v>5</v>
      </c>
      <c r="EV7" t="s">
        <v>8</v>
      </c>
      <c r="EW7" t="s">
        <v>6</v>
      </c>
      <c r="EX7" t="s">
        <v>6</v>
      </c>
      <c r="EY7" t="s">
        <v>6</v>
      </c>
      <c r="EZ7" t="s">
        <v>7</v>
      </c>
      <c r="FA7" t="s">
        <v>3</v>
      </c>
      <c r="FB7" t="s">
        <v>9</v>
      </c>
      <c r="FC7" t="s">
        <v>6</v>
      </c>
      <c r="FD7" t="s">
        <v>9</v>
      </c>
      <c r="FE7" t="s">
        <v>6</v>
      </c>
      <c r="FF7" t="s">
        <v>6</v>
      </c>
      <c r="FG7" t="s">
        <v>3</v>
      </c>
      <c r="FH7" t="s">
        <v>9</v>
      </c>
      <c r="FI7" t="s">
        <v>8</v>
      </c>
      <c r="FJ7" t="s">
        <v>66</v>
      </c>
      <c r="FK7" t="s">
        <v>3</v>
      </c>
      <c r="FL7" t="s">
        <v>8</v>
      </c>
      <c r="FM7" t="s">
        <v>3</v>
      </c>
      <c r="FN7" t="s">
        <v>6</v>
      </c>
      <c r="FO7" t="s">
        <v>8</v>
      </c>
      <c r="FP7" t="s">
        <v>6</v>
      </c>
      <c r="FQ7" t="s">
        <v>6</v>
      </c>
      <c r="FR7" t="s">
        <v>6</v>
      </c>
      <c r="FS7" t="s">
        <v>3</v>
      </c>
      <c r="FT7" t="s">
        <v>9</v>
      </c>
      <c r="FU7" t="s">
        <v>3</v>
      </c>
      <c r="FV7" t="s">
        <v>9</v>
      </c>
      <c r="FW7" t="s">
        <v>3</v>
      </c>
      <c r="FX7" t="s">
        <v>6</v>
      </c>
      <c r="FY7" t="s">
        <v>6</v>
      </c>
      <c r="FZ7" t="s">
        <v>8</v>
      </c>
      <c r="GA7" t="s">
        <v>6</v>
      </c>
      <c r="GB7" t="s">
        <v>6</v>
      </c>
      <c r="GC7" t="s">
        <v>6</v>
      </c>
      <c r="GD7" t="s">
        <v>66</v>
      </c>
      <c r="GE7" t="s">
        <v>6</v>
      </c>
      <c r="GF7" t="s">
        <v>66</v>
      </c>
      <c r="GG7" t="s">
        <v>5</v>
      </c>
      <c r="GH7" t="s">
        <v>9</v>
      </c>
      <c r="GI7" t="s">
        <v>8</v>
      </c>
      <c r="GJ7" t="s">
        <v>9</v>
      </c>
      <c r="GK7" t="s">
        <v>6</v>
      </c>
      <c r="GL7" t="s">
        <v>6</v>
      </c>
      <c r="GM7" t="s">
        <v>3</v>
      </c>
      <c r="GN7" t="s">
        <v>66</v>
      </c>
      <c r="GO7" t="s">
        <v>3</v>
      </c>
      <c r="GP7" t="s">
        <v>66</v>
      </c>
      <c r="GQ7" t="s">
        <v>3</v>
      </c>
      <c r="GR7" t="s">
        <v>9</v>
      </c>
      <c r="GS7" t="s">
        <v>3</v>
      </c>
      <c r="GT7" t="s">
        <v>9</v>
      </c>
      <c r="GU7" t="s">
        <v>8</v>
      </c>
      <c r="GV7" t="s">
        <v>9</v>
      </c>
      <c r="GW7" t="s">
        <v>6</v>
      </c>
      <c r="GX7" t="s">
        <v>9</v>
      </c>
      <c r="GY7" t="s">
        <v>6</v>
      </c>
      <c r="GZ7" t="s">
        <v>5</v>
      </c>
      <c r="HA7" t="s">
        <v>6</v>
      </c>
      <c r="HB7" t="s">
        <v>6</v>
      </c>
      <c r="HC7" t="s">
        <v>8</v>
      </c>
      <c r="HD7" t="s">
        <v>8</v>
      </c>
      <c r="HE7" t="s">
        <v>8</v>
      </c>
      <c r="HF7" t="s">
        <v>8</v>
      </c>
      <c r="HG7" t="s">
        <v>6</v>
      </c>
      <c r="HH7" t="s">
        <v>6</v>
      </c>
      <c r="HI7" t="s">
        <v>6</v>
      </c>
      <c r="HJ7" t="s">
        <v>8</v>
      </c>
      <c r="HK7" t="s">
        <v>6</v>
      </c>
      <c r="HL7" t="s">
        <v>7</v>
      </c>
      <c r="HM7" t="s">
        <v>8</v>
      </c>
      <c r="HN7" t="s">
        <v>6</v>
      </c>
      <c r="HO7" t="s">
        <v>6</v>
      </c>
      <c r="HP7" t="s">
        <v>46</v>
      </c>
      <c r="HQ7" t="s">
        <v>6</v>
      </c>
      <c r="HR7" t="s">
        <v>46</v>
      </c>
      <c r="HS7" t="s">
        <v>46</v>
      </c>
      <c r="HT7" t="s">
        <v>6</v>
      </c>
      <c r="HU7" t="s">
        <v>8</v>
      </c>
      <c r="HV7" t="s">
        <v>5</v>
      </c>
      <c r="HW7" t="s">
        <v>5</v>
      </c>
      <c r="HX7" t="s">
        <v>6</v>
      </c>
      <c r="HY7" t="s">
        <v>6</v>
      </c>
      <c r="HZ7" t="s">
        <v>7</v>
      </c>
      <c r="IA7" t="s">
        <v>8</v>
      </c>
      <c r="IB7" t="s">
        <v>46</v>
      </c>
      <c r="IC7" t="s">
        <v>8</v>
      </c>
      <c r="ID7" t="s">
        <v>46</v>
      </c>
      <c r="IE7" t="s">
        <v>6</v>
      </c>
      <c r="IY7" t="s">
        <v>6</v>
      </c>
      <c r="IZ7" t="s">
        <v>6</v>
      </c>
      <c r="JA7" t="s">
        <v>4</v>
      </c>
      <c r="JB7" t="s">
        <v>4</v>
      </c>
      <c r="JC7" t="s">
        <v>4</v>
      </c>
      <c r="JD7" t="s">
        <v>6</v>
      </c>
      <c r="JE7" t="s">
        <v>8</v>
      </c>
      <c r="JF7" t="s">
        <v>6</v>
      </c>
      <c r="JG7" t="s">
        <v>4</v>
      </c>
      <c r="JH7" t="s">
        <v>7</v>
      </c>
      <c r="JI7" t="s">
        <v>4</v>
      </c>
      <c r="JJ7" t="s">
        <v>4</v>
      </c>
      <c r="JK7" t="s">
        <v>6</v>
      </c>
      <c r="JL7" t="s">
        <v>8</v>
      </c>
      <c r="JM7" t="s">
        <v>6</v>
      </c>
      <c r="JN7" t="s">
        <v>7</v>
      </c>
      <c r="JO7" t="s">
        <v>4</v>
      </c>
    </row>
    <row r="8" spans="1:310" x14ac:dyDescent="0.25">
      <c r="A8">
        <v>9</v>
      </c>
      <c r="B8" t="s">
        <v>11</v>
      </c>
      <c r="C8" t="s">
        <v>25</v>
      </c>
      <c r="D8" t="s">
        <v>125</v>
      </c>
      <c r="E8" t="s">
        <v>26</v>
      </c>
      <c r="F8" t="s">
        <v>5</v>
      </c>
      <c r="G8" t="s">
        <v>4</v>
      </c>
      <c r="H8" t="s">
        <v>8</v>
      </c>
      <c r="I8" t="s">
        <v>4</v>
      </c>
      <c r="J8" t="s">
        <v>8</v>
      </c>
      <c r="K8" t="s">
        <v>4</v>
      </c>
      <c r="L8" t="s">
        <v>4</v>
      </c>
      <c r="M8" t="s">
        <v>4</v>
      </c>
      <c r="N8" t="s">
        <v>4</v>
      </c>
      <c r="O8" t="s">
        <v>4</v>
      </c>
      <c r="P8" t="s">
        <v>5</v>
      </c>
      <c r="Q8" t="s">
        <v>7</v>
      </c>
      <c r="R8" t="s">
        <v>5</v>
      </c>
      <c r="S8" t="s">
        <v>8</v>
      </c>
      <c r="T8" t="s">
        <v>8</v>
      </c>
      <c r="U8" t="s">
        <v>8</v>
      </c>
      <c r="V8" t="s">
        <v>5</v>
      </c>
      <c r="W8" t="s">
        <v>6</v>
      </c>
      <c r="X8" t="s">
        <v>8</v>
      </c>
      <c r="Y8" t="s">
        <v>8</v>
      </c>
      <c r="Z8" t="s">
        <v>6</v>
      </c>
      <c r="AA8" t="s">
        <v>7</v>
      </c>
      <c r="AB8" t="s">
        <v>7</v>
      </c>
      <c r="AC8" t="s">
        <v>8</v>
      </c>
      <c r="AD8" t="s">
        <v>7</v>
      </c>
      <c r="AE8" t="s">
        <v>8</v>
      </c>
      <c r="AF8" t="s">
        <v>4</v>
      </c>
      <c r="AG8" t="s">
        <v>6</v>
      </c>
      <c r="AH8" t="s">
        <v>6</v>
      </c>
      <c r="AI8" t="s">
        <v>5</v>
      </c>
      <c r="AJ8" t="s">
        <v>7</v>
      </c>
      <c r="AK8" t="s">
        <v>4</v>
      </c>
      <c r="AL8" t="s">
        <v>6</v>
      </c>
      <c r="AM8" t="s">
        <v>7</v>
      </c>
      <c r="AN8" t="s">
        <v>4</v>
      </c>
      <c r="AO8" t="s">
        <v>8</v>
      </c>
      <c r="AP8" t="s">
        <v>5</v>
      </c>
      <c r="AQ8" t="s">
        <v>8</v>
      </c>
      <c r="AR8" t="s">
        <v>7</v>
      </c>
      <c r="AS8" t="s">
        <v>8</v>
      </c>
      <c r="AT8" t="s">
        <v>8</v>
      </c>
      <c r="AU8" t="s">
        <v>4</v>
      </c>
      <c r="AV8" t="s">
        <v>7</v>
      </c>
      <c r="AW8" t="s">
        <v>8</v>
      </c>
      <c r="AX8" t="s">
        <v>7</v>
      </c>
      <c r="AY8" t="s">
        <v>8</v>
      </c>
      <c r="AZ8" t="s">
        <v>4</v>
      </c>
      <c r="BA8" t="s">
        <v>8</v>
      </c>
      <c r="BB8" t="s">
        <v>8</v>
      </c>
      <c r="BC8" t="s">
        <v>5</v>
      </c>
      <c r="BD8" t="s">
        <v>7</v>
      </c>
      <c r="BE8" t="s">
        <v>5</v>
      </c>
      <c r="BF8" t="s">
        <v>8</v>
      </c>
      <c r="BG8" t="s">
        <v>7</v>
      </c>
      <c r="BH8" t="s">
        <v>5</v>
      </c>
      <c r="BI8" t="s">
        <v>5</v>
      </c>
      <c r="BJ8" t="s">
        <v>7</v>
      </c>
      <c r="BK8" t="s">
        <v>5</v>
      </c>
      <c r="BL8" t="s">
        <v>5</v>
      </c>
      <c r="BM8" t="s">
        <v>8</v>
      </c>
      <c r="BN8" t="s">
        <v>8</v>
      </c>
      <c r="BO8" t="s">
        <v>8</v>
      </c>
      <c r="BP8" t="s">
        <v>8</v>
      </c>
      <c r="BQ8" t="s">
        <v>6</v>
      </c>
      <c r="BR8" t="s">
        <v>7</v>
      </c>
      <c r="BS8" t="s">
        <v>7</v>
      </c>
      <c r="BT8" t="s">
        <v>5</v>
      </c>
      <c r="BU8" t="s">
        <v>8</v>
      </c>
      <c r="BV8" t="s">
        <v>8</v>
      </c>
      <c r="BW8" t="s">
        <v>8</v>
      </c>
      <c r="BX8" t="s">
        <v>6</v>
      </c>
      <c r="BY8" t="s">
        <v>4</v>
      </c>
      <c r="BZ8" t="s">
        <v>4</v>
      </c>
      <c r="CA8" t="s">
        <v>7</v>
      </c>
      <c r="CB8" t="s">
        <v>6</v>
      </c>
      <c r="CC8" t="s">
        <v>6</v>
      </c>
      <c r="CD8" t="s">
        <v>6</v>
      </c>
      <c r="CE8" t="s">
        <v>6</v>
      </c>
      <c r="CF8" t="s">
        <v>4</v>
      </c>
      <c r="CG8" t="s">
        <v>7</v>
      </c>
      <c r="CH8" t="s">
        <v>7</v>
      </c>
      <c r="CI8" t="s">
        <v>4</v>
      </c>
      <c r="CJ8" t="s">
        <v>5</v>
      </c>
      <c r="CK8" t="s">
        <v>5</v>
      </c>
      <c r="CL8" t="s">
        <v>8</v>
      </c>
      <c r="CM8" t="s">
        <v>4</v>
      </c>
      <c r="CN8" t="s">
        <v>4</v>
      </c>
      <c r="CO8" t="s">
        <v>8</v>
      </c>
      <c r="CP8" t="s">
        <v>4</v>
      </c>
      <c r="CQ8" t="s">
        <v>8</v>
      </c>
      <c r="CR8" t="s">
        <v>4</v>
      </c>
      <c r="CS8" t="s">
        <v>4</v>
      </c>
      <c r="CT8" t="s">
        <v>5</v>
      </c>
      <c r="CU8" t="s">
        <v>7</v>
      </c>
      <c r="CV8" t="s">
        <v>7</v>
      </c>
      <c r="CW8" t="s">
        <v>6</v>
      </c>
      <c r="CX8" t="s">
        <v>5</v>
      </c>
      <c r="CY8" t="s">
        <v>6</v>
      </c>
      <c r="CZ8" t="s">
        <v>6</v>
      </c>
      <c r="DA8" t="s">
        <v>4</v>
      </c>
      <c r="DB8" t="s">
        <v>4</v>
      </c>
      <c r="DC8" t="s">
        <v>8</v>
      </c>
      <c r="DD8" t="s">
        <v>5</v>
      </c>
      <c r="DE8" t="s">
        <v>7</v>
      </c>
      <c r="DF8" t="s">
        <v>5</v>
      </c>
      <c r="DG8" t="s">
        <v>5</v>
      </c>
      <c r="DH8" t="s">
        <v>7</v>
      </c>
      <c r="DI8" t="s">
        <v>7</v>
      </c>
      <c r="DJ8" t="s">
        <v>7</v>
      </c>
      <c r="DK8" t="s">
        <v>9</v>
      </c>
      <c r="DL8" t="s">
        <v>8</v>
      </c>
      <c r="DM8" t="s">
        <v>8</v>
      </c>
      <c r="DN8" t="s">
        <v>8</v>
      </c>
      <c r="DO8" t="s">
        <v>8</v>
      </c>
      <c r="DP8" t="s">
        <v>9</v>
      </c>
      <c r="DQ8" t="s">
        <v>8</v>
      </c>
      <c r="DR8" t="s">
        <v>5</v>
      </c>
      <c r="DS8" t="s">
        <v>5</v>
      </c>
      <c r="DT8" t="s">
        <v>5</v>
      </c>
      <c r="DU8" t="s">
        <v>9</v>
      </c>
      <c r="DV8" t="s">
        <v>9</v>
      </c>
      <c r="DW8" t="s">
        <v>3</v>
      </c>
      <c r="DX8" t="s">
        <v>9</v>
      </c>
      <c r="DY8" t="s">
        <v>9</v>
      </c>
      <c r="DZ8" t="s">
        <v>3</v>
      </c>
      <c r="EA8" t="s">
        <v>8</v>
      </c>
      <c r="EB8" t="s">
        <v>8</v>
      </c>
      <c r="EC8" t="s">
        <v>4</v>
      </c>
      <c r="ED8" t="s">
        <v>4</v>
      </c>
      <c r="EE8" t="s">
        <v>8</v>
      </c>
      <c r="EF8" t="s">
        <v>6</v>
      </c>
      <c r="EG8" t="s">
        <v>8</v>
      </c>
      <c r="EH8" t="s">
        <v>8</v>
      </c>
      <c r="EI8" t="s">
        <v>6</v>
      </c>
      <c r="EJ8" t="s">
        <v>8</v>
      </c>
      <c r="EK8" t="s">
        <v>8</v>
      </c>
      <c r="EL8" t="s">
        <v>5</v>
      </c>
      <c r="EM8" t="s">
        <v>6</v>
      </c>
      <c r="EN8" t="s">
        <v>8</v>
      </c>
      <c r="EO8" t="s">
        <v>8</v>
      </c>
      <c r="EP8" t="s">
        <v>8</v>
      </c>
      <c r="EQ8" t="s">
        <v>8</v>
      </c>
      <c r="ER8" t="s">
        <v>8</v>
      </c>
      <c r="ES8" t="s">
        <v>8</v>
      </c>
      <c r="ET8" t="s">
        <v>8</v>
      </c>
      <c r="EU8" t="s">
        <v>8</v>
      </c>
      <c r="EV8" t="s">
        <v>6</v>
      </c>
      <c r="EW8" t="s">
        <v>6</v>
      </c>
      <c r="EX8" t="s">
        <v>8</v>
      </c>
      <c r="EY8" t="s">
        <v>8</v>
      </c>
      <c r="EZ8" t="s">
        <v>7</v>
      </c>
      <c r="FA8" t="s">
        <v>8</v>
      </c>
      <c r="FB8" t="s">
        <v>3</v>
      </c>
      <c r="FC8" t="s">
        <v>3</v>
      </c>
      <c r="FD8" t="s">
        <v>6</v>
      </c>
      <c r="FE8" t="s">
        <v>6</v>
      </c>
      <c r="FF8" t="s">
        <v>3</v>
      </c>
      <c r="FG8" t="s">
        <v>3</v>
      </c>
      <c r="FH8" t="s">
        <v>9</v>
      </c>
      <c r="FI8" t="s">
        <v>4</v>
      </c>
      <c r="FJ8" t="s">
        <v>9</v>
      </c>
      <c r="FK8" t="s">
        <v>8</v>
      </c>
      <c r="FL8" t="s">
        <v>3</v>
      </c>
      <c r="FM8" t="s">
        <v>8</v>
      </c>
      <c r="FN8" t="s">
        <v>9</v>
      </c>
      <c r="FO8" t="s">
        <v>6</v>
      </c>
      <c r="FP8" t="s">
        <v>3</v>
      </c>
      <c r="FQ8" t="s">
        <v>6</v>
      </c>
      <c r="FR8" t="s">
        <v>9</v>
      </c>
      <c r="FS8" t="s">
        <v>3</v>
      </c>
      <c r="FT8" t="s">
        <v>9</v>
      </c>
      <c r="FU8" t="s">
        <v>3</v>
      </c>
      <c r="FV8" t="s">
        <v>9</v>
      </c>
      <c r="FW8" t="s">
        <v>3</v>
      </c>
      <c r="FX8" t="s">
        <v>9</v>
      </c>
      <c r="FY8" t="s">
        <v>8</v>
      </c>
      <c r="FZ8" t="s">
        <v>3</v>
      </c>
      <c r="GA8" t="s">
        <v>6</v>
      </c>
      <c r="GB8" t="s">
        <v>3</v>
      </c>
      <c r="GC8" t="s">
        <v>3</v>
      </c>
      <c r="GD8" t="s">
        <v>9</v>
      </c>
      <c r="GE8" t="s">
        <v>3</v>
      </c>
      <c r="GF8" t="s">
        <v>9</v>
      </c>
      <c r="GG8" t="s">
        <v>3</v>
      </c>
      <c r="GH8" t="s">
        <v>9</v>
      </c>
      <c r="GI8" t="s">
        <v>3</v>
      </c>
      <c r="GJ8" t="s">
        <v>3</v>
      </c>
      <c r="GK8" t="s">
        <v>8</v>
      </c>
      <c r="GL8" t="s">
        <v>3</v>
      </c>
      <c r="GM8" t="s">
        <v>3</v>
      </c>
      <c r="GN8" t="s">
        <v>66</v>
      </c>
      <c r="GO8" t="s">
        <v>3</v>
      </c>
      <c r="GP8" t="s">
        <v>66</v>
      </c>
      <c r="GQ8" t="s">
        <v>3</v>
      </c>
      <c r="GR8" t="s">
        <v>9</v>
      </c>
      <c r="GS8" t="s">
        <v>3</v>
      </c>
      <c r="GT8" t="s">
        <v>66</v>
      </c>
      <c r="GU8" t="s">
        <v>3</v>
      </c>
      <c r="GV8" t="s">
        <v>3</v>
      </c>
      <c r="GW8" t="s">
        <v>3</v>
      </c>
      <c r="GX8" t="s">
        <v>66</v>
      </c>
      <c r="GY8" t="s">
        <v>6</v>
      </c>
      <c r="GZ8" t="s">
        <v>7</v>
      </c>
      <c r="HA8" t="s">
        <v>6</v>
      </c>
      <c r="HB8" t="s">
        <v>6</v>
      </c>
      <c r="HC8" t="s">
        <v>8</v>
      </c>
      <c r="HD8" t="s">
        <v>8</v>
      </c>
      <c r="HE8" t="s">
        <v>6</v>
      </c>
      <c r="HF8" t="s">
        <v>4</v>
      </c>
      <c r="HG8" t="s">
        <v>3</v>
      </c>
      <c r="HH8" t="s">
        <v>3</v>
      </c>
      <c r="HI8" t="s">
        <v>6</v>
      </c>
      <c r="HJ8" t="s">
        <v>5</v>
      </c>
      <c r="HK8" t="s">
        <v>6</v>
      </c>
      <c r="HL8" t="s">
        <v>8</v>
      </c>
      <c r="HM8" t="s">
        <v>6</v>
      </c>
      <c r="HN8" t="s">
        <v>6</v>
      </c>
      <c r="HO8" t="s">
        <v>5</v>
      </c>
      <c r="HP8" t="s">
        <v>8</v>
      </c>
      <c r="HQ8" t="s">
        <v>46</v>
      </c>
      <c r="HR8" t="s">
        <v>46</v>
      </c>
      <c r="HS8" t="s">
        <v>6</v>
      </c>
      <c r="HT8" t="s">
        <v>6</v>
      </c>
      <c r="HU8" t="s">
        <v>5</v>
      </c>
      <c r="HV8" t="s">
        <v>8</v>
      </c>
      <c r="HW8" t="s">
        <v>5</v>
      </c>
      <c r="HX8" t="s">
        <v>5</v>
      </c>
      <c r="HY8" t="s">
        <v>6</v>
      </c>
      <c r="HZ8" t="s">
        <v>8</v>
      </c>
      <c r="IA8" t="s">
        <v>8</v>
      </c>
      <c r="IB8" t="s">
        <v>6</v>
      </c>
      <c r="IC8" t="s">
        <v>8</v>
      </c>
      <c r="ID8" t="s">
        <v>8</v>
      </c>
      <c r="IE8" t="s">
        <v>8</v>
      </c>
      <c r="IY8" t="s">
        <v>6</v>
      </c>
      <c r="IZ8" t="s">
        <v>7</v>
      </c>
      <c r="JA8" t="s">
        <v>4</v>
      </c>
      <c r="JB8" t="s">
        <v>4</v>
      </c>
      <c r="JC8" t="s">
        <v>7</v>
      </c>
      <c r="JD8" t="s">
        <v>5</v>
      </c>
      <c r="JE8" t="s">
        <v>4</v>
      </c>
      <c r="JF8" t="s">
        <v>8</v>
      </c>
      <c r="JG8" t="s">
        <v>6</v>
      </c>
      <c r="JH8" t="s">
        <v>7</v>
      </c>
      <c r="JI8" t="s">
        <v>4</v>
      </c>
      <c r="JJ8" t="s">
        <v>4</v>
      </c>
      <c r="JK8" t="s">
        <v>8</v>
      </c>
      <c r="JL8" t="s">
        <v>8</v>
      </c>
      <c r="JM8" t="s">
        <v>8</v>
      </c>
      <c r="JN8" t="s">
        <v>6</v>
      </c>
      <c r="JO8" t="s">
        <v>8</v>
      </c>
    </row>
    <row r="9" spans="1:310" x14ac:dyDescent="0.25">
      <c r="A9">
        <v>10</v>
      </c>
      <c r="B9" t="s">
        <v>11</v>
      </c>
      <c r="C9" t="s">
        <v>27</v>
      </c>
      <c r="D9" t="s">
        <v>130</v>
      </c>
      <c r="E9" t="s">
        <v>28</v>
      </c>
      <c r="F9" t="s">
        <v>8</v>
      </c>
      <c r="G9" t="s">
        <v>5</v>
      </c>
      <c r="H9" t="s">
        <v>5</v>
      </c>
      <c r="I9" t="s">
        <v>7</v>
      </c>
      <c r="J9" t="s">
        <v>8</v>
      </c>
      <c r="K9" t="s">
        <v>8</v>
      </c>
      <c r="L9" t="s">
        <v>8</v>
      </c>
      <c r="M9" t="s">
        <v>8</v>
      </c>
      <c r="N9" t="s">
        <v>5</v>
      </c>
      <c r="O9" t="s">
        <v>6</v>
      </c>
      <c r="P9" t="s">
        <v>5</v>
      </c>
      <c r="Q9" t="s">
        <v>7</v>
      </c>
      <c r="R9" t="s">
        <v>7</v>
      </c>
      <c r="S9" t="s">
        <v>5</v>
      </c>
      <c r="T9" t="s">
        <v>5</v>
      </c>
      <c r="U9" t="s">
        <v>5</v>
      </c>
      <c r="V9" t="s">
        <v>5</v>
      </c>
      <c r="W9" t="s">
        <v>5</v>
      </c>
      <c r="X9" t="s">
        <v>8</v>
      </c>
      <c r="Y9" t="s">
        <v>5</v>
      </c>
      <c r="Z9" t="s">
        <v>8</v>
      </c>
      <c r="AA9" t="s">
        <v>7</v>
      </c>
      <c r="AB9" t="s">
        <v>5</v>
      </c>
      <c r="AC9" t="s">
        <v>8</v>
      </c>
      <c r="AD9" t="s">
        <v>7</v>
      </c>
      <c r="AE9" t="s">
        <v>8</v>
      </c>
      <c r="AF9" t="s">
        <v>4</v>
      </c>
      <c r="AG9" t="s">
        <v>6</v>
      </c>
      <c r="AH9" t="s">
        <v>6</v>
      </c>
      <c r="AI9" t="s">
        <v>6</v>
      </c>
      <c r="AJ9" t="s">
        <v>4</v>
      </c>
      <c r="AK9" t="s">
        <v>4</v>
      </c>
      <c r="AL9" t="s">
        <v>6</v>
      </c>
      <c r="AM9" t="s">
        <v>4</v>
      </c>
      <c r="AN9" t="s">
        <v>5</v>
      </c>
      <c r="AO9" t="s">
        <v>8</v>
      </c>
      <c r="AP9" t="s">
        <v>5</v>
      </c>
      <c r="AQ9" t="s">
        <v>8</v>
      </c>
      <c r="AR9" t="s">
        <v>4</v>
      </c>
      <c r="AS9" t="s">
        <v>8</v>
      </c>
      <c r="AT9" t="s">
        <v>6</v>
      </c>
      <c r="AU9" t="s">
        <v>4</v>
      </c>
      <c r="AV9" t="s">
        <v>8</v>
      </c>
      <c r="AW9" t="s">
        <v>6</v>
      </c>
      <c r="AX9" t="s">
        <v>8</v>
      </c>
      <c r="AY9" t="s">
        <v>8</v>
      </c>
      <c r="AZ9" t="s">
        <v>7</v>
      </c>
      <c r="BA9" t="s">
        <v>5</v>
      </c>
      <c r="BB9" t="s">
        <v>6</v>
      </c>
      <c r="BC9" t="s">
        <v>5</v>
      </c>
      <c r="BD9" t="s">
        <v>7</v>
      </c>
      <c r="BE9" t="s">
        <v>5</v>
      </c>
      <c r="BF9" t="s">
        <v>4</v>
      </c>
      <c r="BG9" t="s">
        <v>5</v>
      </c>
      <c r="BH9" t="s">
        <v>7</v>
      </c>
      <c r="BI9" t="s">
        <v>7</v>
      </c>
      <c r="BJ9" t="s">
        <v>8</v>
      </c>
      <c r="BK9" t="s">
        <v>6</v>
      </c>
      <c r="BL9" t="s">
        <v>6</v>
      </c>
      <c r="BM9" t="s">
        <v>5</v>
      </c>
      <c r="BN9" t="s">
        <v>7</v>
      </c>
      <c r="BO9" t="s">
        <v>5</v>
      </c>
      <c r="BP9" t="s">
        <v>5</v>
      </c>
      <c r="BQ9" t="s">
        <v>6</v>
      </c>
      <c r="BR9" t="s">
        <v>8</v>
      </c>
      <c r="BS9" t="s">
        <v>5</v>
      </c>
      <c r="BT9" t="s">
        <v>7</v>
      </c>
      <c r="BU9" t="s">
        <v>7</v>
      </c>
      <c r="BV9" t="s">
        <v>5</v>
      </c>
      <c r="BW9" t="s">
        <v>8</v>
      </c>
      <c r="BX9" t="s">
        <v>8</v>
      </c>
      <c r="BY9" t="s">
        <v>4</v>
      </c>
      <c r="BZ9" t="s">
        <v>7</v>
      </c>
      <c r="CA9" t="s">
        <v>7</v>
      </c>
      <c r="CB9" t="s">
        <v>8</v>
      </c>
      <c r="CC9" t="s">
        <v>8</v>
      </c>
      <c r="CD9" t="s">
        <v>8</v>
      </c>
      <c r="CE9" t="s">
        <v>8</v>
      </c>
      <c r="CF9" t="s">
        <v>7</v>
      </c>
      <c r="CG9" t="s">
        <v>7</v>
      </c>
      <c r="CH9" t="s">
        <v>5</v>
      </c>
      <c r="CI9" t="s">
        <v>4</v>
      </c>
      <c r="CJ9" t="s">
        <v>4</v>
      </c>
      <c r="CK9" t="s">
        <v>4</v>
      </c>
      <c r="CL9" t="s">
        <v>4</v>
      </c>
      <c r="CM9" t="s">
        <v>5</v>
      </c>
      <c r="CN9" t="s">
        <v>5</v>
      </c>
      <c r="CO9" t="s">
        <v>4</v>
      </c>
      <c r="CP9" t="s">
        <v>4</v>
      </c>
      <c r="CQ9" t="s">
        <v>8</v>
      </c>
      <c r="CR9" t="s">
        <v>5</v>
      </c>
      <c r="CS9" t="s">
        <v>4</v>
      </c>
      <c r="CT9" t="s">
        <v>7</v>
      </c>
      <c r="CU9" t="s">
        <v>7</v>
      </c>
      <c r="CV9" t="s">
        <v>4</v>
      </c>
      <c r="CW9" t="s">
        <v>8</v>
      </c>
      <c r="CX9" t="s">
        <v>5</v>
      </c>
      <c r="CY9" t="s">
        <v>6</v>
      </c>
      <c r="CZ9" t="s">
        <v>6</v>
      </c>
      <c r="DA9" t="s">
        <v>6</v>
      </c>
      <c r="DB9" t="s">
        <v>6</v>
      </c>
      <c r="DC9" t="s">
        <v>8</v>
      </c>
      <c r="DD9" t="s">
        <v>5</v>
      </c>
      <c r="DE9" t="s">
        <v>5</v>
      </c>
      <c r="DF9" t="s">
        <v>8</v>
      </c>
      <c r="DG9" t="s">
        <v>7</v>
      </c>
      <c r="DH9" t="s">
        <v>4</v>
      </c>
      <c r="DI9" t="s">
        <v>7</v>
      </c>
      <c r="DJ9" t="s">
        <v>7</v>
      </c>
      <c r="DK9" t="s">
        <v>7</v>
      </c>
      <c r="DL9" t="s">
        <v>7</v>
      </c>
      <c r="DM9" t="s">
        <v>8</v>
      </c>
      <c r="DN9" t="s">
        <v>6</v>
      </c>
      <c r="DO9" t="s">
        <v>5</v>
      </c>
      <c r="DP9" t="s">
        <v>6</v>
      </c>
      <c r="DQ9" t="s">
        <v>6</v>
      </c>
      <c r="DR9" t="s">
        <v>6</v>
      </c>
      <c r="DS9" t="s">
        <v>8</v>
      </c>
      <c r="DT9" t="s">
        <v>7</v>
      </c>
      <c r="DU9" t="s">
        <v>8</v>
      </c>
      <c r="DV9" t="s">
        <v>5</v>
      </c>
      <c r="DW9" t="s">
        <v>5</v>
      </c>
      <c r="DX9" t="s">
        <v>4</v>
      </c>
      <c r="DY9" t="s">
        <v>5</v>
      </c>
      <c r="DZ9" t="s">
        <v>7</v>
      </c>
      <c r="EA9" t="s">
        <v>8</v>
      </c>
      <c r="EB9" t="s">
        <v>5</v>
      </c>
      <c r="EC9" t="s">
        <v>4</v>
      </c>
      <c r="ED9" t="s">
        <v>4</v>
      </c>
      <c r="EE9" t="s">
        <v>5</v>
      </c>
      <c r="EF9" t="s">
        <v>5</v>
      </c>
      <c r="EG9" t="s">
        <v>5</v>
      </c>
      <c r="EH9" t="s">
        <v>5</v>
      </c>
      <c r="EI9" t="s">
        <v>5</v>
      </c>
      <c r="EJ9" t="s">
        <v>5</v>
      </c>
      <c r="EK9" t="s">
        <v>5</v>
      </c>
      <c r="EL9" t="s">
        <v>8</v>
      </c>
      <c r="EM9" t="s">
        <v>5</v>
      </c>
      <c r="EN9" t="s">
        <v>5</v>
      </c>
      <c r="EO9" t="s">
        <v>8</v>
      </c>
      <c r="EP9" t="s">
        <v>7</v>
      </c>
      <c r="EQ9" t="s">
        <v>5</v>
      </c>
      <c r="ER9" t="s">
        <v>5</v>
      </c>
      <c r="ES9" t="s">
        <v>5</v>
      </c>
      <c r="ET9" t="s">
        <v>5</v>
      </c>
      <c r="EU9" t="s">
        <v>7</v>
      </c>
      <c r="EV9" t="s">
        <v>5</v>
      </c>
      <c r="EW9" t="s">
        <v>7</v>
      </c>
      <c r="EX9" t="s">
        <v>5</v>
      </c>
      <c r="EY9" t="s">
        <v>8</v>
      </c>
      <c r="EZ9" t="s">
        <v>7</v>
      </c>
      <c r="FA9" t="s">
        <v>8</v>
      </c>
      <c r="FB9" t="s">
        <v>6</v>
      </c>
      <c r="FC9" t="s">
        <v>8</v>
      </c>
      <c r="FD9" t="s">
        <v>6</v>
      </c>
      <c r="FE9" t="s">
        <v>5</v>
      </c>
      <c r="FF9" t="s">
        <v>6</v>
      </c>
      <c r="FG9" t="s">
        <v>8</v>
      </c>
      <c r="FH9" t="s">
        <v>3</v>
      </c>
      <c r="FI9" t="s">
        <v>6</v>
      </c>
      <c r="FJ9" t="s">
        <v>9</v>
      </c>
      <c r="FK9" t="s">
        <v>6</v>
      </c>
      <c r="FL9" t="s">
        <v>9</v>
      </c>
      <c r="FM9" t="s">
        <v>5</v>
      </c>
      <c r="FN9" t="s">
        <v>6</v>
      </c>
      <c r="FO9" t="s">
        <v>5</v>
      </c>
      <c r="FP9" t="s">
        <v>6</v>
      </c>
      <c r="FQ9" t="s">
        <v>8</v>
      </c>
      <c r="FR9" t="s">
        <v>3</v>
      </c>
      <c r="FS9" t="s">
        <v>5</v>
      </c>
      <c r="FT9" t="s">
        <v>6</v>
      </c>
      <c r="FU9" t="s">
        <v>8</v>
      </c>
      <c r="FV9" t="s">
        <v>3</v>
      </c>
      <c r="FW9" t="s">
        <v>6</v>
      </c>
      <c r="FX9" t="s">
        <v>9</v>
      </c>
      <c r="FY9" t="s">
        <v>8</v>
      </c>
      <c r="FZ9" t="s">
        <v>3</v>
      </c>
      <c r="GA9" t="s">
        <v>5</v>
      </c>
      <c r="GB9" t="s">
        <v>3</v>
      </c>
      <c r="GC9" t="s">
        <v>6</v>
      </c>
      <c r="GD9" t="s">
        <v>9</v>
      </c>
      <c r="GE9" t="s">
        <v>6</v>
      </c>
      <c r="GF9" t="s">
        <v>9</v>
      </c>
      <c r="GG9" t="s">
        <v>8</v>
      </c>
      <c r="GH9" t="s">
        <v>9</v>
      </c>
      <c r="GI9" t="s">
        <v>6</v>
      </c>
      <c r="GJ9" t="s">
        <v>9</v>
      </c>
      <c r="GK9" t="s">
        <v>5</v>
      </c>
      <c r="GL9" t="s">
        <v>3</v>
      </c>
      <c r="GM9" t="s">
        <v>3</v>
      </c>
      <c r="GN9" t="s">
        <v>66</v>
      </c>
      <c r="GO9" t="s">
        <v>8</v>
      </c>
      <c r="GP9" t="s">
        <v>9</v>
      </c>
      <c r="GQ9" t="s">
        <v>3</v>
      </c>
      <c r="GR9" t="s">
        <v>3</v>
      </c>
      <c r="GS9" t="s">
        <v>6</v>
      </c>
      <c r="GT9" t="s">
        <v>3</v>
      </c>
      <c r="GU9" t="s">
        <v>3</v>
      </c>
      <c r="GV9" t="s">
        <v>6</v>
      </c>
      <c r="GW9" t="s">
        <v>3</v>
      </c>
      <c r="GX9" t="s">
        <v>3</v>
      </c>
      <c r="GY9" t="s">
        <v>6</v>
      </c>
      <c r="GZ9" t="s">
        <v>4</v>
      </c>
      <c r="HA9" t="s">
        <v>3</v>
      </c>
      <c r="HB9" t="s">
        <v>6</v>
      </c>
      <c r="HC9" t="s">
        <v>8</v>
      </c>
      <c r="HD9" t="s">
        <v>5</v>
      </c>
      <c r="HE9" t="s">
        <v>8</v>
      </c>
      <c r="HF9" t="s">
        <v>7</v>
      </c>
      <c r="HG9" t="s">
        <v>6</v>
      </c>
      <c r="HH9" t="s">
        <v>6</v>
      </c>
      <c r="HI9" t="s">
        <v>6</v>
      </c>
      <c r="HJ9" t="s">
        <v>6</v>
      </c>
      <c r="HK9" t="s">
        <v>5</v>
      </c>
      <c r="HL9" t="s">
        <v>5</v>
      </c>
      <c r="HM9" t="s">
        <v>5</v>
      </c>
      <c r="HN9" t="s">
        <v>46</v>
      </c>
      <c r="HO9" t="s">
        <v>46</v>
      </c>
      <c r="HP9" t="s">
        <v>46</v>
      </c>
      <c r="HQ9" t="s">
        <v>46</v>
      </c>
      <c r="HR9" t="s">
        <v>46</v>
      </c>
      <c r="HS9" t="s">
        <v>6</v>
      </c>
      <c r="HT9" t="s">
        <v>8</v>
      </c>
      <c r="HU9" t="s">
        <v>8</v>
      </c>
      <c r="HV9" t="s">
        <v>8</v>
      </c>
      <c r="HW9" t="s">
        <v>8</v>
      </c>
      <c r="HX9" t="s">
        <v>8</v>
      </c>
      <c r="HY9" t="s">
        <v>46</v>
      </c>
      <c r="HZ9" t="s">
        <v>5</v>
      </c>
      <c r="IA9" t="s">
        <v>8</v>
      </c>
      <c r="IB9" t="s">
        <v>46</v>
      </c>
      <c r="IC9" t="s">
        <v>8</v>
      </c>
      <c r="ID9" t="s">
        <v>46</v>
      </c>
      <c r="IE9" t="s">
        <v>8</v>
      </c>
      <c r="IY9" t="s">
        <v>4</v>
      </c>
      <c r="IZ9" t="s">
        <v>4</v>
      </c>
      <c r="JA9" t="s">
        <v>4</v>
      </c>
      <c r="JB9" t="s">
        <v>4</v>
      </c>
      <c r="JC9" t="s">
        <v>4</v>
      </c>
      <c r="JD9" t="s">
        <v>4</v>
      </c>
      <c r="JE9" t="s">
        <v>4</v>
      </c>
      <c r="JF9" t="s">
        <v>4</v>
      </c>
      <c r="JG9" t="s">
        <v>4</v>
      </c>
      <c r="JH9" t="s">
        <v>4</v>
      </c>
      <c r="JI9" t="s">
        <v>4</v>
      </c>
      <c r="JJ9" t="s">
        <v>4</v>
      </c>
      <c r="JK9" t="s">
        <v>4</v>
      </c>
      <c r="JL9" t="s">
        <v>5</v>
      </c>
      <c r="JM9" t="s">
        <v>8</v>
      </c>
      <c r="JN9" t="s">
        <v>8</v>
      </c>
      <c r="JO9" t="s">
        <v>4</v>
      </c>
    </row>
    <row r="10" spans="1:310" x14ac:dyDescent="0.25">
      <c r="A10">
        <v>11</v>
      </c>
      <c r="B10" t="s">
        <v>11</v>
      </c>
      <c r="D10" t="s">
        <v>127</v>
      </c>
      <c r="E10" t="s">
        <v>29</v>
      </c>
      <c r="F10" t="s">
        <v>5</v>
      </c>
      <c r="G10" t="s">
        <v>5</v>
      </c>
      <c r="H10" t="s">
        <v>8</v>
      </c>
      <c r="I10" t="s">
        <v>4</v>
      </c>
      <c r="J10" t="s">
        <v>8</v>
      </c>
      <c r="K10" t="s">
        <v>4</v>
      </c>
      <c r="L10" t="s">
        <v>4</v>
      </c>
      <c r="M10" t="s">
        <v>5</v>
      </c>
      <c r="N10" t="s">
        <v>5</v>
      </c>
      <c r="O10" t="s">
        <v>4</v>
      </c>
      <c r="P10" t="s">
        <v>8</v>
      </c>
      <c r="Q10" t="s">
        <v>4</v>
      </c>
      <c r="R10" t="s">
        <v>5</v>
      </c>
      <c r="S10" t="s">
        <v>5</v>
      </c>
      <c r="T10" t="s">
        <v>5</v>
      </c>
      <c r="U10" t="s">
        <v>5</v>
      </c>
      <c r="V10" t="s">
        <v>8</v>
      </c>
      <c r="W10" t="s">
        <v>8</v>
      </c>
      <c r="X10" t="s">
        <v>8</v>
      </c>
      <c r="Y10" t="s">
        <v>8</v>
      </c>
      <c r="Z10" t="s">
        <v>8</v>
      </c>
      <c r="AA10" t="s">
        <v>4</v>
      </c>
      <c r="AB10" t="s">
        <v>4</v>
      </c>
      <c r="IY10" t="s">
        <v>8</v>
      </c>
      <c r="IZ10" t="s">
        <v>5</v>
      </c>
      <c r="JA10" t="s">
        <v>4</v>
      </c>
      <c r="JB10" t="s">
        <v>4</v>
      </c>
      <c r="JC10" t="s">
        <v>4</v>
      </c>
      <c r="JD10" t="s">
        <v>6</v>
      </c>
      <c r="JE10" t="s">
        <v>5</v>
      </c>
      <c r="JF10" t="s">
        <v>6</v>
      </c>
      <c r="JG10" t="s">
        <v>4</v>
      </c>
      <c r="JH10" t="s">
        <v>8</v>
      </c>
      <c r="JI10" t="s">
        <v>4</v>
      </c>
      <c r="JJ10" t="s">
        <v>4</v>
      </c>
      <c r="JK10" t="s">
        <v>6</v>
      </c>
      <c r="JL10" t="s">
        <v>7</v>
      </c>
      <c r="JM10" t="s">
        <v>8</v>
      </c>
      <c r="JN10" t="s">
        <v>4</v>
      </c>
      <c r="JO10" t="s">
        <v>4</v>
      </c>
    </row>
    <row r="11" spans="1:310" x14ac:dyDescent="0.25">
      <c r="A11">
        <v>13</v>
      </c>
      <c r="B11" t="s">
        <v>11</v>
      </c>
      <c r="D11" t="s">
        <v>99</v>
      </c>
      <c r="E11" t="s">
        <v>30</v>
      </c>
      <c r="F11" t="s">
        <v>7</v>
      </c>
      <c r="G11" t="s">
        <v>5</v>
      </c>
      <c r="H11" t="s">
        <v>7</v>
      </c>
      <c r="I11" t="s">
        <v>4</v>
      </c>
      <c r="J11" t="s">
        <v>4</v>
      </c>
      <c r="K11" t="s">
        <v>8</v>
      </c>
      <c r="L11" t="s">
        <v>7</v>
      </c>
      <c r="M11" t="s">
        <v>5</v>
      </c>
      <c r="N11" t="s">
        <v>7</v>
      </c>
      <c r="O11" t="s">
        <v>6</v>
      </c>
      <c r="P11" t="s">
        <v>6</v>
      </c>
      <c r="Q11" t="s">
        <v>7</v>
      </c>
      <c r="R11" t="s">
        <v>8</v>
      </c>
      <c r="S11" t="s">
        <v>5</v>
      </c>
      <c r="T11" t="s">
        <v>6</v>
      </c>
      <c r="U11" t="s">
        <v>8</v>
      </c>
      <c r="V11" t="s">
        <v>6</v>
      </c>
      <c r="W11" t="s">
        <v>6</v>
      </c>
      <c r="X11" t="s">
        <v>5</v>
      </c>
      <c r="Y11" t="s">
        <v>5</v>
      </c>
      <c r="Z11" t="s">
        <v>7</v>
      </c>
      <c r="AA11" t="s">
        <v>4</v>
      </c>
      <c r="AB11" t="s">
        <v>5</v>
      </c>
      <c r="AC11" t="s">
        <v>6</v>
      </c>
      <c r="AD11" t="s">
        <v>4</v>
      </c>
      <c r="AE11" t="s">
        <v>6</v>
      </c>
      <c r="AF11" t="s">
        <v>4</v>
      </c>
      <c r="AG11" t="s">
        <v>6</v>
      </c>
      <c r="AH11" t="s">
        <v>6</v>
      </c>
      <c r="AI11" t="s">
        <v>6</v>
      </c>
      <c r="AJ11" t="s">
        <v>4</v>
      </c>
      <c r="AK11" t="s">
        <v>4</v>
      </c>
      <c r="AL11" t="s">
        <v>6</v>
      </c>
      <c r="AM11" t="s">
        <v>4</v>
      </c>
      <c r="AN11" t="s">
        <v>4</v>
      </c>
      <c r="AO11" t="s">
        <v>6</v>
      </c>
      <c r="AP11" t="s">
        <v>4</v>
      </c>
      <c r="AQ11" t="s">
        <v>6</v>
      </c>
      <c r="AR11" t="s">
        <v>4</v>
      </c>
      <c r="AS11" t="s">
        <v>6</v>
      </c>
      <c r="AT11" t="s">
        <v>6</v>
      </c>
      <c r="AU11" t="s">
        <v>4</v>
      </c>
      <c r="AV11" t="s">
        <v>6</v>
      </c>
      <c r="AW11" t="s">
        <v>6</v>
      </c>
      <c r="AX11" t="s">
        <v>6</v>
      </c>
      <c r="AY11" t="s">
        <v>6</v>
      </c>
      <c r="AZ11" t="s">
        <v>6</v>
      </c>
      <c r="BA11" t="s">
        <v>6</v>
      </c>
      <c r="BB11" t="s">
        <v>6</v>
      </c>
      <c r="BC11" t="s">
        <v>4</v>
      </c>
      <c r="BD11" t="s">
        <v>4</v>
      </c>
      <c r="BE11" t="s">
        <v>4</v>
      </c>
      <c r="BF11" t="s">
        <v>6</v>
      </c>
      <c r="BG11" t="s">
        <v>4</v>
      </c>
      <c r="BH11" t="s">
        <v>4</v>
      </c>
      <c r="BI11" t="s">
        <v>5</v>
      </c>
      <c r="BJ11" t="s">
        <v>4</v>
      </c>
      <c r="BK11" t="s">
        <v>5</v>
      </c>
      <c r="BL11" t="s">
        <v>4</v>
      </c>
      <c r="BM11" t="s">
        <v>6</v>
      </c>
      <c r="BN11" t="s">
        <v>6</v>
      </c>
      <c r="BO11" t="s">
        <v>6</v>
      </c>
      <c r="BP11" t="s">
        <v>5</v>
      </c>
      <c r="BQ11" t="s">
        <v>5</v>
      </c>
      <c r="BR11" t="s">
        <v>7</v>
      </c>
      <c r="BS11" t="s">
        <v>6</v>
      </c>
      <c r="BT11" t="s">
        <v>6</v>
      </c>
      <c r="BU11" t="s">
        <v>6</v>
      </c>
      <c r="BV11" t="s">
        <v>6</v>
      </c>
      <c r="BW11" t="s">
        <v>6</v>
      </c>
      <c r="BX11" t="s">
        <v>6</v>
      </c>
      <c r="BY11" t="s">
        <v>4</v>
      </c>
      <c r="BZ11" t="s">
        <v>4</v>
      </c>
      <c r="CA11" t="s">
        <v>4</v>
      </c>
      <c r="CB11" t="s">
        <v>6</v>
      </c>
      <c r="CC11" t="s">
        <v>6</v>
      </c>
      <c r="CD11" t="s">
        <v>6</v>
      </c>
      <c r="CE11" t="s">
        <v>6</v>
      </c>
      <c r="CF11" t="s">
        <v>8</v>
      </c>
      <c r="CG11" t="s">
        <v>4</v>
      </c>
      <c r="CH11" t="s">
        <v>8</v>
      </c>
      <c r="CI11" t="s">
        <v>4</v>
      </c>
      <c r="CJ11" t="s">
        <v>4</v>
      </c>
      <c r="CK11" t="s">
        <v>4</v>
      </c>
      <c r="CL11" t="s">
        <v>4</v>
      </c>
      <c r="CM11" t="s">
        <v>5</v>
      </c>
      <c r="CN11" t="s">
        <v>4</v>
      </c>
      <c r="CO11" t="s">
        <v>4</v>
      </c>
      <c r="CP11" t="s">
        <v>4</v>
      </c>
      <c r="CQ11" t="s">
        <v>4</v>
      </c>
      <c r="CR11" t="s">
        <v>4</v>
      </c>
      <c r="CS11" t="s">
        <v>4</v>
      </c>
      <c r="CT11" t="s">
        <v>4</v>
      </c>
      <c r="CU11" t="s">
        <v>4</v>
      </c>
      <c r="CV11" t="s">
        <v>4</v>
      </c>
      <c r="CW11" t="s">
        <v>6</v>
      </c>
      <c r="CX11" t="s">
        <v>4</v>
      </c>
      <c r="CY11" t="s">
        <v>6</v>
      </c>
      <c r="CZ11" t="s">
        <v>4</v>
      </c>
      <c r="DA11" t="s">
        <v>4</v>
      </c>
      <c r="DB11" t="s">
        <v>4</v>
      </c>
      <c r="DC11" t="s">
        <v>6</v>
      </c>
      <c r="DD11" t="s">
        <v>5</v>
      </c>
      <c r="DE11" t="s">
        <v>4</v>
      </c>
      <c r="DF11" t="s">
        <v>4</v>
      </c>
      <c r="DG11" t="s">
        <v>4</v>
      </c>
      <c r="DH11" t="s">
        <v>4</v>
      </c>
      <c r="DI11" t="s">
        <v>4</v>
      </c>
      <c r="DJ11" t="s">
        <v>4</v>
      </c>
      <c r="DK11" t="s">
        <v>7</v>
      </c>
      <c r="DL11" t="s">
        <v>4</v>
      </c>
      <c r="DM11" t="s">
        <v>5</v>
      </c>
      <c r="DN11" t="s">
        <v>4</v>
      </c>
      <c r="DO11" t="s">
        <v>7</v>
      </c>
      <c r="DP11" t="s">
        <v>7</v>
      </c>
      <c r="DQ11" t="s">
        <v>4</v>
      </c>
      <c r="DR11" t="s">
        <v>7</v>
      </c>
      <c r="DS11" t="s">
        <v>7</v>
      </c>
      <c r="DT11" t="s">
        <v>4</v>
      </c>
      <c r="DU11" t="s">
        <v>9</v>
      </c>
      <c r="DV11" t="s">
        <v>9</v>
      </c>
      <c r="DW11" t="s">
        <v>9</v>
      </c>
      <c r="DX11" t="s">
        <v>9</v>
      </c>
      <c r="DY11" t="s">
        <v>9</v>
      </c>
      <c r="DZ11" t="s">
        <v>9</v>
      </c>
      <c r="EA11" t="s">
        <v>6</v>
      </c>
      <c r="EB11" t="s">
        <v>4</v>
      </c>
      <c r="EC11" t="s">
        <v>8</v>
      </c>
      <c r="ED11" t="s">
        <v>4</v>
      </c>
      <c r="EE11" t="s">
        <v>8</v>
      </c>
      <c r="EF11" t="s">
        <v>6</v>
      </c>
      <c r="EG11" t="s">
        <v>6</v>
      </c>
      <c r="EH11" t="s">
        <v>6</v>
      </c>
      <c r="EI11" t="s">
        <v>6</v>
      </c>
      <c r="EJ11" t="s">
        <v>5</v>
      </c>
      <c r="EK11" t="s">
        <v>5</v>
      </c>
      <c r="EL11" t="s">
        <v>6</v>
      </c>
      <c r="EM11" t="s">
        <v>6</v>
      </c>
      <c r="EN11" t="s">
        <v>7</v>
      </c>
      <c r="EO11" t="s">
        <v>6</v>
      </c>
      <c r="EP11" t="s">
        <v>6</v>
      </c>
      <c r="EQ11" t="s">
        <v>8</v>
      </c>
      <c r="ER11" t="s">
        <v>8</v>
      </c>
      <c r="ES11" t="s">
        <v>8</v>
      </c>
      <c r="ET11" t="s">
        <v>8</v>
      </c>
      <c r="EU11" t="s">
        <v>6</v>
      </c>
      <c r="EV11" t="s">
        <v>6</v>
      </c>
      <c r="EW11" t="s">
        <v>6</v>
      </c>
      <c r="EX11" t="s">
        <v>8</v>
      </c>
      <c r="EY11" t="s">
        <v>6</v>
      </c>
      <c r="EZ11" t="s">
        <v>7</v>
      </c>
      <c r="FA11" t="s">
        <v>3</v>
      </c>
      <c r="FB11" t="s">
        <v>66</v>
      </c>
      <c r="FC11" t="s">
        <v>3</v>
      </c>
      <c r="FD11" t="s">
        <v>66</v>
      </c>
      <c r="FE11" t="s">
        <v>3</v>
      </c>
      <c r="FF11" t="s">
        <v>66</v>
      </c>
      <c r="FG11" t="s">
        <v>3</v>
      </c>
      <c r="FH11" t="s">
        <v>66</v>
      </c>
      <c r="FI11" t="s">
        <v>3</v>
      </c>
      <c r="FJ11" t="s">
        <v>66</v>
      </c>
      <c r="FK11" t="s">
        <v>3</v>
      </c>
      <c r="FL11" t="s">
        <v>66</v>
      </c>
      <c r="FM11" t="s">
        <v>3</v>
      </c>
      <c r="FN11" t="s">
        <v>66</v>
      </c>
      <c r="FO11" t="s">
        <v>3</v>
      </c>
      <c r="FP11" t="s">
        <v>66</v>
      </c>
      <c r="FQ11" t="s">
        <v>3</v>
      </c>
      <c r="FR11" t="s">
        <v>66</v>
      </c>
      <c r="FS11" t="s">
        <v>3</v>
      </c>
      <c r="FT11" t="s">
        <v>66</v>
      </c>
      <c r="FU11" t="s">
        <v>3</v>
      </c>
      <c r="FV11" t="s">
        <v>66</v>
      </c>
      <c r="FW11" t="s">
        <v>3</v>
      </c>
      <c r="FX11" t="s">
        <v>66</v>
      </c>
      <c r="FY11" t="s">
        <v>3</v>
      </c>
      <c r="FZ11" t="s">
        <v>66</v>
      </c>
      <c r="GA11" t="s">
        <v>3</v>
      </c>
      <c r="GB11" t="s">
        <v>66</v>
      </c>
      <c r="GC11" t="s">
        <v>3</v>
      </c>
      <c r="GD11" t="s">
        <v>66</v>
      </c>
      <c r="GE11" t="s">
        <v>3</v>
      </c>
      <c r="GF11" t="s">
        <v>66</v>
      </c>
      <c r="GG11" t="s">
        <v>3</v>
      </c>
      <c r="GH11" t="s">
        <v>66</v>
      </c>
      <c r="GI11" t="s">
        <v>3</v>
      </c>
      <c r="GJ11" t="s">
        <v>66</v>
      </c>
      <c r="GK11" t="s">
        <v>3</v>
      </c>
      <c r="GL11" t="s">
        <v>66</v>
      </c>
      <c r="GM11" t="s">
        <v>3</v>
      </c>
      <c r="GN11" t="s">
        <v>66</v>
      </c>
      <c r="GO11" t="s">
        <v>3</v>
      </c>
      <c r="GP11" t="s">
        <v>66</v>
      </c>
      <c r="GQ11" t="s">
        <v>3</v>
      </c>
      <c r="GR11" t="s">
        <v>66</v>
      </c>
      <c r="GS11" t="s">
        <v>3</v>
      </c>
      <c r="GT11" t="s">
        <v>66</v>
      </c>
      <c r="GU11" t="s">
        <v>3</v>
      </c>
      <c r="GV11" t="s">
        <v>66</v>
      </c>
      <c r="GW11" t="s">
        <v>3</v>
      </c>
      <c r="GX11" t="s">
        <v>66</v>
      </c>
      <c r="IY11" t="s">
        <v>8</v>
      </c>
      <c r="IZ11" t="s">
        <v>7</v>
      </c>
      <c r="JA11" t="s">
        <v>7</v>
      </c>
      <c r="JB11" t="s">
        <v>4</v>
      </c>
      <c r="JC11" t="s">
        <v>4</v>
      </c>
      <c r="JD11" t="s">
        <v>7</v>
      </c>
      <c r="JE11" t="s">
        <v>5</v>
      </c>
      <c r="JF11" t="s">
        <v>5</v>
      </c>
      <c r="JG11" t="s">
        <v>4</v>
      </c>
      <c r="JH11" t="s">
        <v>4</v>
      </c>
      <c r="JI11" t="s">
        <v>4</v>
      </c>
      <c r="JJ11" t="s">
        <v>4</v>
      </c>
      <c r="JK11" t="s">
        <v>6</v>
      </c>
      <c r="JL11" t="s">
        <v>8</v>
      </c>
      <c r="JM11" t="s">
        <v>6</v>
      </c>
      <c r="JN11" t="s">
        <v>4</v>
      </c>
      <c r="JO11" t="s">
        <v>4</v>
      </c>
    </row>
    <row r="12" spans="1:310" x14ac:dyDescent="0.25">
      <c r="A12">
        <v>15</v>
      </c>
      <c r="B12" t="s">
        <v>11</v>
      </c>
      <c r="C12" t="s">
        <v>31</v>
      </c>
      <c r="D12" t="s">
        <v>99</v>
      </c>
      <c r="E12" t="s">
        <v>30</v>
      </c>
      <c r="F12" t="s">
        <v>4</v>
      </c>
      <c r="G12" t="s">
        <v>4</v>
      </c>
      <c r="H12" t="s">
        <v>4</v>
      </c>
      <c r="I12" t="s">
        <v>4</v>
      </c>
      <c r="J12" t="s">
        <v>4</v>
      </c>
      <c r="K12" t="s">
        <v>6</v>
      </c>
      <c r="L12" t="s">
        <v>7</v>
      </c>
      <c r="M12" t="s">
        <v>5</v>
      </c>
      <c r="N12" t="s">
        <v>7</v>
      </c>
      <c r="O12" t="s">
        <v>6</v>
      </c>
      <c r="P12" t="s">
        <v>6</v>
      </c>
      <c r="Q12" t="s">
        <v>7</v>
      </c>
      <c r="R12" t="s">
        <v>5</v>
      </c>
      <c r="S12" t="s">
        <v>5</v>
      </c>
      <c r="T12" t="s">
        <v>8</v>
      </c>
      <c r="U12" t="s">
        <v>8</v>
      </c>
      <c r="V12" t="s">
        <v>8</v>
      </c>
      <c r="W12" t="s">
        <v>6</v>
      </c>
      <c r="X12" t="s">
        <v>5</v>
      </c>
      <c r="Y12" t="s">
        <v>8</v>
      </c>
      <c r="Z12" t="s">
        <v>7</v>
      </c>
      <c r="AA12" t="s">
        <v>4</v>
      </c>
      <c r="AB12" t="s">
        <v>5</v>
      </c>
      <c r="AC12" t="s">
        <v>6</v>
      </c>
      <c r="AD12" t="s">
        <v>4</v>
      </c>
      <c r="AE12" t="s">
        <v>6</v>
      </c>
      <c r="AF12" t="s">
        <v>4</v>
      </c>
      <c r="AG12" t="s">
        <v>6</v>
      </c>
      <c r="AH12" t="s">
        <v>6</v>
      </c>
      <c r="AI12" t="s">
        <v>6</v>
      </c>
      <c r="AJ12" t="s">
        <v>4</v>
      </c>
      <c r="AK12" t="s">
        <v>4</v>
      </c>
      <c r="AL12" t="s">
        <v>6</v>
      </c>
      <c r="AM12" t="s">
        <v>4</v>
      </c>
      <c r="AN12" t="s">
        <v>4</v>
      </c>
      <c r="AO12" t="s">
        <v>6</v>
      </c>
      <c r="AP12" t="s">
        <v>4</v>
      </c>
      <c r="AQ12" t="s">
        <v>6</v>
      </c>
      <c r="AR12" t="s">
        <v>4</v>
      </c>
      <c r="AS12" t="s">
        <v>6</v>
      </c>
      <c r="AT12" t="s">
        <v>6</v>
      </c>
      <c r="AU12" t="s">
        <v>4</v>
      </c>
      <c r="AV12" t="s">
        <v>6</v>
      </c>
      <c r="AW12" t="s">
        <v>6</v>
      </c>
      <c r="AX12" t="s">
        <v>6</v>
      </c>
      <c r="AY12" t="s">
        <v>6</v>
      </c>
      <c r="AZ12" t="s">
        <v>6</v>
      </c>
      <c r="BA12" t="s">
        <v>8</v>
      </c>
      <c r="BB12" t="s">
        <v>8</v>
      </c>
      <c r="BC12" t="s">
        <v>4</v>
      </c>
      <c r="BD12" t="s">
        <v>4</v>
      </c>
      <c r="BE12" t="s">
        <v>4</v>
      </c>
      <c r="BF12" t="s">
        <v>8</v>
      </c>
      <c r="BG12" t="s">
        <v>4</v>
      </c>
      <c r="BH12" t="s">
        <v>4</v>
      </c>
      <c r="BI12" t="s">
        <v>8</v>
      </c>
      <c r="BJ12" t="s">
        <v>4</v>
      </c>
      <c r="BK12" t="s">
        <v>7</v>
      </c>
      <c r="BL12" t="s">
        <v>7</v>
      </c>
      <c r="BM12" t="s">
        <v>6</v>
      </c>
      <c r="BN12" t="s">
        <v>6</v>
      </c>
      <c r="BO12" t="s">
        <v>6</v>
      </c>
      <c r="BP12" t="s">
        <v>8</v>
      </c>
      <c r="BQ12" t="s">
        <v>8</v>
      </c>
      <c r="BR12" t="s">
        <v>7</v>
      </c>
      <c r="BS12" t="s">
        <v>8</v>
      </c>
      <c r="BT12" t="s">
        <v>8</v>
      </c>
      <c r="BU12" t="s">
        <v>8</v>
      </c>
      <c r="BV12" t="s">
        <v>6</v>
      </c>
      <c r="BW12" t="s">
        <v>6</v>
      </c>
      <c r="BX12" t="s">
        <v>6</v>
      </c>
      <c r="BY12" t="s">
        <v>4</v>
      </c>
      <c r="BZ12" t="s">
        <v>4</v>
      </c>
      <c r="CA12" t="s">
        <v>4</v>
      </c>
      <c r="CB12" t="s">
        <v>6</v>
      </c>
      <c r="CC12" t="s">
        <v>8</v>
      </c>
      <c r="CD12" t="s">
        <v>8</v>
      </c>
      <c r="CE12" t="s">
        <v>8</v>
      </c>
      <c r="CF12" t="s">
        <v>4</v>
      </c>
      <c r="CG12" t="s">
        <v>7</v>
      </c>
      <c r="CH12" t="s">
        <v>7</v>
      </c>
      <c r="CI12" t="s">
        <v>4</v>
      </c>
      <c r="CJ12" t="s">
        <v>4</v>
      </c>
      <c r="CK12" t="s">
        <v>4</v>
      </c>
      <c r="CL12" t="s">
        <v>4</v>
      </c>
      <c r="CM12" t="s">
        <v>4</v>
      </c>
      <c r="CN12" t="s">
        <v>4</v>
      </c>
      <c r="CO12" t="s">
        <v>4</v>
      </c>
      <c r="CP12" t="s">
        <v>4</v>
      </c>
      <c r="CQ12" t="s">
        <v>4</v>
      </c>
      <c r="CR12" t="s">
        <v>4</v>
      </c>
      <c r="CS12" t="s">
        <v>4</v>
      </c>
      <c r="CT12" t="s">
        <v>4</v>
      </c>
      <c r="CU12" t="s">
        <v>7</v>
      </c>
      <c r="CV12" t="s">
        <v>7</v>
      </c>
      <c r="CW12" t="s">
        <v>6</v>
      </c>
      <c r="CX12" t="s">
        <v>4</v>
      </c>
      <c r="CY12" t="s">
        <v>6</v>
      </c>
      <c r="CZ12" t="s">
        <v>6</v>
      </c>
      <c r="DA12" t="s">
        <v>4</v>
      </c>
      <c r="DB12" t="s">
        <v>4</v>
      </c>
      <c r="DC12" t="s">
        <v>7</v>
      </c>
      <c r="DD12" t="s">
        <v>8</v>
      </c>
      <c r="DE12" t="s">
        <v>4</v>
      </c>
      <c r="DF12" t="s">
        <v>4</v>
      </c>
      <c r="DG12" t="s">
        <v>4</v>
      </c>
      <c r="DH12" t="s">
        <v>4</v>
      </c>
      <c r="DI12" t="s">
        <v>4</v>
      </c>
      <c r="DJ12" t="s">
        <v>4</v>
      </c>
      <c r="DK12" t="s">
        <v>7</v>
      </c>
      <c r="DL12" t="s">
        <v>4</v>
      </c>
      <c r="DM12" t="s">
        <v>5</v>
      </c>
      <c r="DN12" t="s">
        <v>4</v>
      </c>
      <c r="DO12" t="s">
        <v>7</v>
      </c>
      <c r="DP12" t="s">
        <v>7</v>
      </c>
      <c r="DQ12" t="s">
        <v>4</v>
      </c>
      <c r="DR12" t="s">
        <v>7</v>
      </c>
      <c r="DS12" t="s">
        <v>4</v>
      </c>
      <c r="DT12" t="s">
        <v>4</v>
      </c>
      <c r="DU12" t="s">
        <v>9</v>
      </c>
      <c r="DV12" t="s">
        <v>9</v>
      </c>
      <c r="DW12" t="s">
        <v>9</v>
      </c>
      <c r="DX12" t="s">
        <v>9</v>
      </c>
      <c r="DY12" t="s">
        <v>9</v>
      </c>
      <c r="DZ12" t="s">
        <v>9</v>
      </c>
      <c r="EA12" t="s">
        <v>6</v>
      </c>
      <c r="EB12" t="s">
        <v>7</v>
      </c>
      <c r="EC12" t="s">
        <v>7</v>
      </c>
      <c r="ED12" t="s">
        <v>4</v>
      </c>
      <c r="EE12" t="s">
        <v>8</v>
      </c>
      <c r="EF12" t="s">
        <v>8</v>
      </c>
      <c r="EG12" t="s">
        <v>6</v>
      </c>
      <c r="EH12" t="s">
        <v>6</v>
      </c>
      <c r="EI12" t="s">
        <v>6</v>
      </c>
      <c r="EJ12" t="s">
        <v>8</v>
      </c>
      <c r="EK12" t="s">
        <v>8</v>
      </c>
      <c r="EL12" t="s">
        <v>6</v>
      </c>
      <c r="EM12" t="s">
        <v>6</v>
      </c>
      <c r="EN12" t="s">
        <v>7</v>
      </c>
      <c r="EO12" t="s">
        <v>6</v>
      </c>
      <c r="EP12" t="s">
        <v>6</v>
      </c>
      <c r="EQ12" t="s">
        <v>8</v>
      </c>
      <c r="ER12" t="s">
        <v>8</v>
      </c>
      <c r="ES12" t="s">
        <v>8</v>
      </c>
      <c r="ET12" t="s">
        <v>6</v>
      </c>
      <c r="EU12" t="s">
        <v>6</v>
      </c>
      <c r="EV12" t="s">
        <v>6</v>
      </c>
      <c r="EW12" t="s">
        <v>6</v>
      </c>
      <c r="EX12" t="s">
        <v>8</v>
      </c>
      <c r="EY12" t="s">
        <v>6</v>
      </c>
      <c r="EZ12" t="s">
        <v>7</v>
      </c>
      <c r="FA12" t="s">
        <v>3</v>
      </c>
      <c r="FB12" t="s">
        <v>66</v>
      </c>
      <c r="FC12" t="s">
        <v>3</v>
      </c>
      <c r="FD12" t="s">
        <v>66</v>
      </c>
      <c r="FE12" t="s">
        <v>3</v>
      </c>
      <c r="FF12" t="s">
        <v>66</v>
      </c>
      <c r="FG12" t="s">
        <v>3</v>
      </c>
      <c r="FH12" t="s">
        <v>66</v>
      </c>
      <c r="FI12" t="s">
        <v>3</v>
      </c>
      <c r="FJ12" t="s">
        <v>66</v>
      </c>
      <c r="FK12" t="s">
        <v>3</v>
      </c>
      <c r="FL12" t="s">
        <v>66</v>
      </c>
      <c r="FM12" t="s">
        <v>3</v>
      </c>
      <c r="FN12" t="s">
        <v>66</v>
      </c>
      <c r="FO12" t="s">
        <v>3</v>
      </c>
      <c r="FP12" t="s">
        <v>66</v>
      </c>
      <c r="FQ12" t="s">
        <v>3</v>
      </c>
      <c r="FR12" t="s">
        <v>66</v>
      </c>
      <c r="FS12" t="s">
        <v>3</v>
      </c>
      <c r="FT12" t="s">
        <v>66</v>
      </c>
      <c r="FU12" t="s">
        <v>3</v>
      </c>
      <c r="FV12" t="s">
        <v>66</v>
      </c>
      <c r="FW12" t="s">
        <v>3</v>
      </c>
      <c r="FX12" t="s">
        <v>66</v>
      </c>
      <c r="FY12" t="s">
        <v>3</v>
      </c>
      <c r="FZ12" t="s">
        <v>66</v>
      </c>
      <c r="GA12" t="s">
        <v>3</v>
      </c>
      <c r="GB12" t="s">
        <v>66</v>
      </c>
      <c r="GC12" t="s">
        <v>3</v>
      </c>
      <c r="GD12" t="s">
        <v>66</v>
      </c>
      <c r="GE12" t="s">
        <v>3</v>
      </c>
      <c r="GF12" t="s">
        <v>66</v>
      </c>
      <c r="GG12" t="s">
        <v>3</v>
      </c>
      <c r="GH12" t="s">
        <v>66</v>
      </c>
      <c r="GI12" t="s">
        <v>3</v>
      </c>
      <c r="GJ12" t="s">
        <v>66</v>
      </c>
      <c r="GK12" t="s">
        <v>3</v>
      </c>
      <c r="GL12" t="s">
        <v>66</v>
      </c>
      <c r="GM12" t="s">
        <v>3</v>
      </c>
      <c r="GN12" t="s">
        <v>66</v>
      </c>
      <c r="GO12" t="s">
        <v>3</v>
      </c>
      <c r="GP12" t="s">
        <v>66</v>
      </c>
      <c r="GQ12" t="s">
        <v>3</v>
      </c>
      <c r="GR12" t="s">
        <v>66</v>
      </c>
      <c r="GS12" t="s">
        <v>3</v>
      </c>
      <c r="GT12" t="s">
        <v>66</v>
      </c>
      <c r="GU12" t="s">
        <v>3</v>
      </c>
      <c r="GV12" t="s">
        <v>66</v>
      </c>
      <c r="GW12" t="s">
        <v>3</v>
      </c>
      <c r="GX12" t="s">
        <v>66</v>
      </c>
      <c r="GY12" t="s">
        <v>3</v>
      </c>
      <c r="GZ12" t="s">
        <v>4</v>
      </c>
      <c r="HA12" t="s">
        <v>3</v>
      </c>
      <c r="HB12" t="s">
        <v>3</v>
      </c>
      <c r="HC12" t="s">
        <v>3</v>
      </c>
      <c r="HD12" t="s">
        <v>8</v>
      </c>
      <c r="HE12" t="s">
        <v>3</v>
      </c>
      <c r="HF12" t="s">
        <v>4</v>
      </c>
      <c r="HG12" t="s">
        <v>3</v>
      </c>
      <c r="HH12" t="s">
        <v>3</v>
      </c>
      <c r="HI12" t="s">
        <v>3</v>
      </c>
      <c r="HJ12" t="s">
        <v>3</v>
      </c>
      <c r="HK12" t="s">
        <v>8</v>
      </c>
      <c r="HL12" t="s">
        <v>3</v>
      </c>
      <c r="HM12" t="s">
        <v>3</v>
      </c>
      <c r="HN12" t="s">
        <v>46</v>
      </c>
      <c r="HO12" t="s">
        <v>46</v>
      </c>
      <c r="HP12" t="s">
        <v>46</v>
      </c>
      <c r="HQ12" t="s">
        <v>46</v>
      </c>
      <c r="HR12" t="s">
        <v>46</v>
      </c>
      <c r="HS12" t="s">
        <v>7</v>
      </c>
      <c r="HT12" t="s">
        <v>7</v>
      </c>
      <c r="HU12" t="s">
        <v>5</v>
      </c>
      <c r="HV12" t="s">
        <v>5</v>
      </c>
      <c r="HW12" t="s">
        <v>6</v>
      </c>
      <c r="HX12" t="s">
        <v>5</v>
      </c>
      <c r="HY12" t="s">
        <v>7</v>
      </c>
      <c r="HZ12" t="s">
        <v>7</v>
      </c>
      <c r="IA12" t="s">
        <v>7</v>
      </c>
      <c r="IB12" t="s">
        <v>7</v>
      </c>
      <c r="IC12" t="s">
        <v>5</v>
      </c>
      <c r="ID12" t="s">
        <v>46</v>
      </c>
      <c r="IE12" t="s">
        <v>8</v>
      </c>
      <c r="IY12" t="s">
        <v>6</v>
      </c>
      <c r="IZ12" t="s">
        <v>4</v>
      </c>
      <c r="JA12" t="s">
        <v>4</v>
      </c>
      <c r="JB12" t="s">
        <v>4</v>
      </c>
      <c r="JC12" t="s">
        <v>4</v>
      </c>
      <c r="JD12" t="s">
        <v>5</v>
      </c>
      <c r="JE12" t="s">
        <v>5</v>
      </c>
      <c r="JF12" t="s">
        <v>8</v>
      </c>
      <c r="JG12" t="s">
        <v>4</v>
      </c>
      <c r="JH12" t="s">
        <v>4</v>
      </c>
      <c r="JI12" t="s">
        <v>4</v>
      </c>
      <c r="JJ12" t="s">
        <v>4</v>
      </c>
      <c r="JK12" t="s">
        <v>6</v>
      </c>
      <c r="JL12" t="s">
        <v>8</v>
      </c>
      <c r="JM12" t="s">
        <v>6</v>
      </c>
      <c r="JN12" t="s">
        <v>4</v>
      </c>
      <c r="JO12" t="s">
        <v>4</v>
      </c>
    </row>
    <row r="13" spans="1:310" x14ac:dyDescent="0.25">
      <c r="A13">
        <v>17</v>
      </c>
      <c r="B13" t="s">
        <v>11</v>
      </c>
      <c r="C13" t="s">
        <v>32</v>
      </c>
      <c r="D13" t="s">
        <v>128</v>
      </c>
      <c r="E13" t="s">
        <v>33</v>
      </c>
      <c r="F13" t="s">
        <v>4</v>
      </c>
      <c r="G13" t="s">
        <v>4</v>
      </c>
      <c r="H13" t="s">
        <v>4</v>
      </c>
      <c r="I13" t="s">
        <v>4</v>
      </c>
      <c r="J13" t="s">
        <v>4</v>
      </c>
      <c r="K13" t="s">
        <v>4</v>
      </c>
      <c r="L13" t="s">
        <v>4</v>
      </c>
      <c r="M13" t="s">
        <v>4</v>
      </c>
      <c r="N13" t="s">
        <v>4</v>
      </c>
      <c r="O13" t="s">
        <v>4</v>
      </c>
      <c r="P13" t="s">
        <v>4</v>
      </c>
      <c r="Q13" t="s">
        <v>4</v>
      </c>
      <c r="R13" t="s">
        <v>4</v>
      </c>
      <c r="S13" t="s">
        <v>4</v>
      </c>
      <c r="T13" t="s">
        <v>4</v>
      </c>
      <c r="U13" t="s">
        <v>4</v>
      </c>
      <c r="V13" t="s">
        <v>4</v>
      </c>
      <c r="W13" t="s">
        <v>4</v>
      </c>
      <c r="X13" t="s">
        <v>7</v>
      </c>
      <c r="Y13" t="s">
        <v>7</v>
      </c>
      <c r="Z13" t="s">
        <v>7</v>
      </c>
      <c r="AA13" t="s">
        <v>4</v>
      </c>
      <c r="AB13" t="s">
        <v>4</v>
      </c>
      <c r="AC13" t="s">
        <v>8</v>
      </c>
      <c r="AD13" t="s">
        <v>4</v>
      </c>
      <c r="AE13" t="s">
        <v>8</v>
      </c>
      <c r="AF13" t="s">
        <v>4</v>
      </c>
      <c r="AG13" t="s">
        <v>6</v>
      </c>
      <c r="AH13" t="s">
        <v>6</v>
      </c>
      <c r="AI13" t="s">
        <v>6</v>
      </c>
      <c r="AJ13" t="s">
        <v>4</v>
      </c>
      <c r="AK13" t="s">
        <v>7</v>
      </c>
      <c r="AL13" t="s">
        <v>6</v>
      </c>
      <c r="AM13" t="s">
        <v>4</v>
      </c>
      <c r="AN13" t="s">
        <v>4</v>
      </c>
      <c r="AO13" t="s">
        <v>8</v>
      </c>
      <c r="AP13" t="s">
        <v>5</v>
      </c>
      <c r="AQ13" t="s">
        <v>8</v>
      </c>
      <c r="AR13" t="s">
        <v>5</v>
      </c>
      <c r="AS13" t="s">
        <v>8</v>
      </c>
      <c r="AT13" t="s">
        <v>6</v>
      </c>
      <c r="AU13" t="s">
        <v>4</v>
      </c>
      <c r="AV13" t="s">
        <v>8</v>
      </c>
      <c r="AW13" t="s">
        <v>8</v>
      </c>
      <c r="AX13" t="s">
        <v>8</v>
      </c>
      <c r="AY13" t="s">
        <v>8</v>
      </c>
      <c r="AZ13" t="s">
        <v>5</v>
      </c>
      <c r="BA13" t="s">
        <v>5</v>
      </c>
      <c r="BB13" t="s">
        <v>7</v>
      </c>
      <c r="BC13" t="s">
        <v>4</v>
      </c>
      <c r="BD13" t="s">
        <v>4</v>
      </c>
      <c r="BE13" t="s">
        <v>4</v>
      </c>
      <c r="BF13" t="s">
        <v>4</v>
      </c>
      <c r="BG13" t="s">
        <v>4</v>
      </c>
      <c r="BH13" t="s">
        <v>4</v>
      </c>
      <c r="BI13" t="s">
        <v>4</v>
      </c>
      <c r="BJ13" t="s">
        <v>4</v>
      </c>
      <c r="BK13" t="s">
        <v>5</v>
      </c>
      <c r="BL13" t="s">
        <v>4</v>
      </c>
      <c r="BM13" t="s">
        <v>6</v>
      </c>
      <c r="BN13" t="s">
        <v>6</v>
      </c>
      <c r="BO13" t="s">
        <v>6</v>
      </c>
      <c r="BP13" t="s">
        <v>8</v>
      </c>
      <c r="BQ13" t="s">
        <v>6</v>
      </c>
      <c r="BR13" t="s">
        <v>7</v>
      </c>
      <c r="BS13" t="s">
        <v>7</v>
      </c>
      <c r="BT13" t="s">
        <v>4</v>
      </c>
      <c r="BU13" t="s">
        <v>8</v>
      </c>
      <c r="BV13" t="s">
        <v>6</v>
      </c>
      <c r="BW13" t="s">
        <v>6</v>
      </c>
      <c r="BX13" t="s">
        <v>8</v>
      </c>
      <c r="BY13" t="s">
        <v>7</v>
      </c>
      <c r="BZ13" t="s">
        <v>7</v>
      </c>
      <c r="CA13" t="s">
        <v>7</v>
      </c>
      <c r="CB13" t="s">
        <v>8</v>
      </c>
      <c r="CC13" t="s">
        <v>6</v>
      </c>
      <c r="CD13" t="s">
        <v>6</v>
      </c>
      <c r="CE13" t="s">
        <v>8</v>
      </c>
      <c r="CF13" t="s">
        <v>4</v>
      </c>
      <c r="CG13" t="s">
        <v>4</v>
      </c>
      <c r="CH13" t="s">
        <v>4</v>
      </c>
      <c r="CI13" t="s">
        <v>4</v>
      </c>
      <c r="CJ13" t="s">
        <v>4</v>
      </c>
      <c r="CK13" t="s">
        <v>4</v>
      </c>
      <c r="CL13" t="s">
        <v>4</v>
      </c>
      <c r="CM13" t="s">
        <v>4</v>
      </c>
      <c r="CN13" t="s">
        <v>4</v>
      </c>
      <c r="CO13" t="s">
        <v>4</v>
      </c>
      <c r="CP13" t="s">
        <v>4</v>
      </c>
      <c r="CQ13" t="s">
        <v>4</v>
      </c>
      <c r="CR13" t="s">
        <v>4</v>
      </c>
      <c r="CS13" t="s">
        <v>4</v>
      </c>
      <c r="CT13" t="s">
        <v>4</v>
      </c>
      <c r="CU13" t="s">
        <v>4</v>
      </c>
      <c r="CV13" t="s">
        <v>4</v>
      </c>
      <c r="CW13" t="s">
        <v>8</v>
      </c>
      <c r="CX13" t="s">
        <v>8</v>
      </c>
      <c r="CY13" t="s">
        <v>4</v>
      </c>
      <c r="CZ13" t="s">
        <v>4</v>
      </c>
      <c r="DA13" t="s">
        <v>4</v>
      </c>
      <c r="DB13" t="s">
        <v>4</v>
      </c>
      <c r="DC13" t="s">
        <v>4</v>
      </c>
      <c r="DD13" t="s">
        <v>4</v>
      </c>
      <c r="DE13" t="s">
        <v>4</v>
      </c>
      <c r="DF13" t="s">
        <v>7</v>
      </c>
      <c r="DG13" t="s">
        <v>4</v>
      </c>
      <c r="DH13" t="s">
        <v>4</v>
      </c>
      <c r="DI13" t="s">
        <v>7</v>
      </c>
      <c r="DJ13" t="s">
        <v>7</v>
      </c>
      <c r="DK13" t="s">
        <v>4</v>
      </c>
      <c r="DL13" t="s">
        <v>4</v>
      </c>
      <c r="DM13" t="s">
        <v>4</v>
      </c>
      <c r="DN13" t="s">
        <v>4</v>
      </c>
      <c r="DO13" t="s">
        <v>4</v>
      </c>
      <c r="DP13" t="s">
        <v>4</v>
      </c>
      <c r="DQ13" t="s">
        <v>4</v>
      </c>
      <c r="DR13" t="s">
        <v>4</v>
      </c>
      <c r="DS13" t="s">
        <v>4</v>
      </c>
      <c r="DT13" t="s">
        <v>4</v>
      </c>
      <c r="DU13" t="s">
        <v>3</v>
      </c>
      <c r="DV13" t="s">
        <v>6</v>
      </c>
      <c r="DW13" t="s">
        <v>8</v>
      </c>
      <c r="DX13" t="s">
        <v>3</v>
      </c>
      <c r="DY13" t="s">
        <v>3</v>
      </c>
      <c r="DZ13" t="s">
        <v>3</v>
      </c>
      <c r="EA13" t="s">
        <v>6</v>
      </c>
      <c r="EB13" t="s">
        <v>8</v>
      </c>
      <c r="EC13" t="s">
        <v>4</v>
      </c>
      <c r="ED13" t="s">
        <v>4</v>
      </c>
      <c r="EE13" t="s">
        <v>8</v>
      </c>
      <c r="EF13" t="s">
        <v>5</v>
      </c>
      <c r="EG13" t="s">
        <v>6</v>
      </c>
      <c r="EH13" t="s">
        <v>8</v>
      </c>
      <c r="EI13" t="s">
        <v>8</v>
      </c>
      <c r="EJ13" t="s">
        <v>8</v>
      </c>
      <c r="EK13" t="s">
        <v>8</v>
      </c>
      <c r="EL13" t="s">
        <v>5</v>
      </c>
      <c r="EM13" t="s">
        <v>8</v>
      </c>
      <c r="EN13" t="s">
        <v>5</v>
      </c>
      <c r="EO13" t="s">
        <v>5</v>
      </c>
      <c r="EP13" t="s">
        <v>8</v>
      </c>
      <c r="EQ13" t="s">
        <v>8</v>
      </c>
      <c r="ER13" t="s">
        <v>8</v>
      </c>
      <c r="ES13" t="s">
        <v>5</v>
      </c>
      <c r="ET13" t="s">
        <v>5</v>
      </c>
      <c r="EU13" t="s">
        <v>8</v>
      </c>
      <c r="EV13" t="s">
        <v>8</v>
      </c>
      <c r="EW13" t="s">
        <v>8</v>
      </c>
      <c r="EX13" t="s">
        <v>5</v>
      </c>
      <c r="EY13" t="s">
        <v>8</v>
      </c>
      <c r="EZ13" t="s">
        <v>4</v>
      </c>
      <c r="FA13" t="s">
        <v>6</v>
      </c>
      <c r="FB13" t="s">
        <v>9</v>
      </c>
      <c r="FC13" t="s">
        <v>8</v>
      </c>
      <c r="FD13" t="s">
        <v>3</v>
      </c>
      <c r="FE13" t="s">
        <v>5</v>
      </c>
      <c r="FF13" t="s">
        <v>3</v>
      </c>
      <c r="FG13" t="s">
        <v>8</v>
      </c>
      <c r="FH13" t="s">
        <v>9</v>
      </c>
      <c r="FI13" t="s">
        <v>5</v>
      </c>
      <c r="FJ13" t="s">
        <v>3</v>
      </c>
      <c r="FK13" t="s">
        <v>8</v>
      </c>
      <c r="FL13" t="s">
        <v>9</v>
      </c>
      <c r="FM13" t="s">
        <v>8</v>
      </c>
      <c r="FN13" t="s">
        <v>3</v>
      </c>
      <c r="FO13" t="s">
        <v>8</v>
      </c>
      <c r="FP13" t="s">
        <v>3</v>
      </c>
      <c r="FQ13" t="s">
        <v>8</v>
      </c>
      <c r="FR13" t="s">
        <v>9</v>
      </c>
      <c r="FS13" t="s">
        <v>8</v>
      </c>
      <c r="FT13" t="s">
        <v>6</v>
      </c>
      <c r="FU13" t="s">
        <v>8</v>
      </c>
      <c r="FV13" t="s">
        <v>6</v>
      </c>
      <c r="FW13" t="s">
        <v>8</v>
      </c>
      <c r="FX13" t="s">
        <v>3</v>
      </c>
      <c r="FY13" t="s">
        <v>8</v>
      </c>
      <c r="FZ13" t="s">
        <v>3</v>
      </c>
      <c r="GA13" t="s">
        <v>8</v>
      </c>
      <c r="GB13" t="s">
        <v>3</v>
      </c>
      <c r="GC13" t="s">
        <v>8</v>
      </c>
      <c r="GD13" t="s">
        <v>9</v>
      </c>
      <c r="GE13" t="s">
        <v>8</v>
      </c>
      <c r="GF13" t="s">
        <v>9</v>
      </c>
      <c r="GG13" t="s">
        <v>8</v>
      </c>
      <c r="GH13" t="s">
        <v>6</v>
      </c>
      <c r="GI13" t="s">
        <v>8</v>
      </c>
      <c r="GJ13" t="s">
        <v>9</v>
      </c>
      <c r="GK13" t="s">
        <v>8</v>
      </c>
      <c r="GL13" t="s">
        <v>6</v>
      </c>
      <c r="GM13" t="s">
        <v>8</v>
      </c>
      <c r="GN13" t="s">
        <v>3</v>
      </c>
      <c r="GO13" t="s">
        <v>8</v>
      </c>
      <c r="GP13" t="s">
        <v>9</v>
      </c>
      <c r="GQ13" t="s">
        <v>8</v>
      </c>
      <c r="GR13" t="s">
        <v>3</v>
      </c>
      <c r="GS13" t="s">
        <v>8</v>
      </c>
      <c r="GT13" t="s">
        <v>3</v>
      </c>
      <c r="GU13" t="s">
        <v>8</v>
      </c>
      <c r="GV13" t="s">
        <v>3</v>
      </c>
      <c r="GW13" t="s">
        <v>8</v>
      </c>
      <c r="GX13" t="s">
        <v>6</v>
      </c>
      <c r="GY13" t="s">
        <v>8</v>
      </c>
      <c r="GZ13" t="s">
        <v>7</v>
      </c>
      <c r="HA13" t="s">
        <v>8</v>
      </c>
      <c r="HB13" t="s">
        <v>8</v>
      </c>
      <c r="HC13" t="s">
        <v>8</v>
      </c>
      <c r="HD13" t="s">
        <v>7</v>
      </c>
      <c r="HE13" t="s">
        <v>8</v>
      </c>
      <c r="HF13" t="s">
        <v>7</v>
      </c>
      <c r="HG13" t="s">
        <v>8</v>
      </c>
      <c r="HH13" t="s">
        <v>8</v>
      </c>
      <c r="HI13" t="s">
        <v>8</v>
      </c>
      <c r="HJ13" t="s">
        <v>8</v>
      </c>
      <c r="HK13" t="s">
        <v>7</v>
      </c>
      <c r="HL13" t="s">
        <v>7</v>
      </c>
      <c r="HM13" t="s">
        <v>8</v>
      </c>
      <c r="HN13" t="s">
        <v>6</v>
      </c>
      <c r="HO13" t="s">
        <v>6</v>
      </c>
      <c r="HP13" t="s">
        <v>6</v>
      </c>
      <c r="HQ13" t="s">
        <v>8</v>
      </c>
      <c r="HR13" t="s">
        <v>6</v>
      </c>
      <c r="HS13" t="s">
        <v>5</v>
      </c>
      <c r="HT13" t="s">
        <v>5</v>
      </c>
      <c r="HU13" t="s">
        <v>7</v>
      </c>
      <c r="HV13" t="s">
        <v>6</v>
      </c>
      <c r="HW13" t="s">
        <v>5</v>
      </c>
      <c r="HX13" t="s">
        <v>7</v>
      </c>
      <c r="HY13" t="s">
        <v>6</v>
      </c>
      <c r="HZ13" t="s">
        <v>7</v>
      </c>
      <c r="IA13" t="s">
        <v>5</v>
      </c>
      <c r="IB13" t="s">
        <v>46</v>
      </c>
      <c r="IC13" t="s">
        <v>7</v>
      </c>
      <c r="ID13" t="s">
        <v>6</v>
      </c>
      <c r="IE13" t="s">
        <v>5</v>
      </c>
      <c r="IY13" t="s">
        <v>6</v>
      </c>
      <c r="IZ13" t="s">
        <v>6</v>
      </c>
      <c r="JA13" t="s">
        <v>6</v>
      </c>
      <c r="JB13" t="s">
        <v>6</v>
      </c>
      <c r="JC13" t="s">
        <v>8</v>
      </c>
      <c r="JD13" t="s">
        <v>6</v>
      </c>
      <c r="JE13" t="s">
        <v>6</v>
      </c>
      <c r="JF13" t="s">
        <v>6</v>
      </c>
      <c r="JG13" t="s">
        <v>5</v>
      </c>
      <c r="JH13" t="s">
        <v>6</v>
      </c>
      <c r="JI13" t="s">
        <v>6</v>
      </c>
      <c r="JJ13" t="s">
        <v>8</v>
      </c>
      <c r="JK13" t="s">
        <v>6</v>
      </c>
      <c r="JL13" t="s">
        <v>6</v>
      </c>
      <c r="JM13" t="s">
        <v>6</v>
      </c>
      <c r="JN13" t="s">
        <v>7</v>
      </c>
      <c r="JO13" t="s">
        <v>4</v>
      </c>
    </row>
    <row r="14" spans="1:310" x14ac:dyDescent="0.25">
      <c r="A14">
        <v>18</v>
      </c>
      <c r="B14" t="s">
        <v>11</v>
      </c>
      <c r="C14" t="s">
        <v>34</v>
      </c>
      <c r="D14" t="s">
        <v>129</v>
      </c>
      <c r="E14" t="s">
        <v>29</v>
      </c>
      <c r="F14" t="s">
        <v>5</v>
      </c>
      <c r="G14" t="s">
        <v>8</v>
      </c>
      <c r="H14" t="s">
        <v>8</v>
      </c>
      <c r="I14" t="s">
        <v>4</v>
      </c>
      <c r="J14" t="s">
        <v>5</v>
      </c>
      <c r="K14" t="s">
        <v>7</v>
      </c>
      <c r="L14" t="s">
        <v>7</v>
      </c>
      <c r="M14" t="s">
        <v>7</v>
      </c>
      <c r="N14" t="s">
        <v>7</v>
      </c>
      <c r="O14" t="s">
        <v>7</v>
      </c>
      <c r="P14" t="s">
        <v>8</v>
      </c>
      <c r="Q14" t="s">
        <v>7</v>
      </c>
      <c r="R14" t="s">
        <v>5</v>
      </c>
      <c r="S14" t="s">
        <v>5</v>
      </c>
      <c r="T14" t="s">
        <v>5</v>
      </c>
      <c r="U14" t="s">
        <v>5</v>
      </c>
      <c r="V14" t="s">
        <v>5</v>
      </c>
      <c r="W14" t="s">
        <v>5</v>
      </c>
      <c r="X14" t="s">
        <v>8</v>
      </c>
      <c r="Y14" t="s">
        <v>8</v>
      </c>
      <c r="Z14" t="s">
        <v>6</v>
      </c>
      <c r="AA14" t="s">
        <v>4</v>
      </c>
      <c r="AB14" t="s">
        <v>4</v>
      </c>
      <c r="AC14" t="s">
        <v>8</v>
      </c>
      <c r="AD14" t="s">
        <v>5</v>
      </c>
      <c r="AE14" t="s">
        <v>8</v>
      </c>
      <c r="AF14" t="s">
        <v>7</v>
      </c>
      <c r="AG14" t="s">
        <v>6</v>
      </c>
      <c r="AH14" t="s">
        <v>6</v>
      </c>
      <c r="AI14" t="s">
        <v>6</v>
      </c>
      <c r="AJ14" t="s">
        <v>5</v>
      </c>
      <c r="AK14" t="s">
        <v>5</v>
      </c>
      <c r="AL14" t="s">
        <v>8</v>
      </c>
      <c r="AM14" t="s">
        <v>5</v>
      </c>
      <c r="AN14" t="s">
        <v>5</v>
      </c>
      <c r="AO14" t="s">
        <v>5</v>
      </c>
      <c r="AP14" t="s">
        <v>5</v>
      </c>
      <c r="AQ14" t="s">
        <v>8</v>
      </c>
      <c r="AR14" t="s">
        <v>5</v>
      </c>
      <c r="AS14" t="s">
        <v>8</v>
      </c>
      <c r="AT14" t="s">
        <v>6</v>
      </c>
      <c r="AU14" t="s">
        <v>4</v>
      </c>
      <c r="AV14" t="s">
        <v>5</v>
      </c>
      <c r="AW14" t="s">
        <v>5</v>
      </c>
      <c r="AX14" t="s">
        <v>5</v>
      </c>
      <c r="AY14" t="s">
        <v>4</v>
      </c>
      <c r="AZ14" t="s">
        <v>5</v>
      </c>
      <c r="BA14" t="s">
        <v>8</v>
      </c>
      <c r="BB14" t="s">
        <v>8</v>
      </c>
      <c r="BC14" t="s">
        <v>8</v>
      </c>
      <c r="BD14" t="s">
        <v>6</v>
      </c>
      <c r="BE14" t="s">
        <v>6</v>
      </c>
      <c r="BF14" t="s">
        <v>5</v>
      </c>
      <c r="BG14" t="s">
        <v>8</v>
      </c>
      <c r="BH14" t="s">
        <v>5</v>
      </c>
      <c r="BI14" t="s">
        <v>6</v>
      </c>
      <c r="BJ14" t="s">
        <v>5</v>
      </c>
      <c r="BK14" t="s">
        <v>5</v>
      </c>
      <c r="BL14" t="s">
        <v>5</v>
      </c>
      <c r="BM14" t="s">
        <v>7</v>
      </c>
      <c r="BN14" t="s">
        <v>7</v>
      </c>
      <c r="BO14" t="s">
        <v>7</v>
      </c>
      <c r="BP14" t="s">
        <v>7</v>
      </c>
      <c r="BQ14" t="s">
        <v>8</v>
      </c>
      <c r="BR14" t="s">
        <v>6</v>
      </c>
      <c r="BS14" t="s">
        <v>6</v>
      </c>
      <c r="BT14" t="s">
        <v>8</v>
      </c>
      <c r="BU14" t="s">
        <v>5</v>
      </c>
      <c r="BV14" t="s">
        <v>8</v>
      </c>
      <c r="BW14" t="s">
        <v>8</v>
      </c>
      <c r="BX14" t="s">
        <v>8</v>
      </c>
      <c r="BY14" t="s">
        <v>4</v>
      </c>
      <c r="BZ14" t="s">
        <v>7</v>
      </c>
      <c r="CA14" t="s">
        <v>7</v>
      </c>
      <c r="CB14" t="s">
        <v>8</v>
      </c>
      <c r="CC14" t="s">
        <v>8</v>
      </c>
      <c r="CD14" t="s">
        <v>5</v>
      </c>
      <c r="CE14" t="s">
        <v>8</v>
      </c>
      <c r="CF14" t="s">
        <v>5</v>
      </c>
      <c r="CG14" t="s">
        <v>4</v>
      </c>
      <c r="CH14" t="s">
        <v>5</v>
      </c>
      <c r="CI14" t="s">
        <v>4</v>
      </c>
      <c r="CJ14" t="s">
        <v>6</v>
      </c>
      <c r="CK14" t="s">
        <v>8</v>
      </c>
      <c r="CL14" t="s">
        <v>8</v>
      </c>
      <c r="CM14" t="s">
        <v>8</v>
      </c>
      <c r="CN14" t="s">
        <v>6</v>
      </c>
      <c r="CO14" t="s">
        <v>8</v>
      </c>
      <c r="CP14" t="s">
        <v>4</v>
      </c>
      <c r="CQ14" t="s">
        <v>6</v>
      </c>
      <c r="CR14" t="s">
        <v>6</v>
      </c>
      <c r="CS14" t="s">
        <v>8</v>
      </c>
      <c r="CT14" t="s">
        <v>7</v>
      </c>
      <c r="CU14" t="s">
        <v>6</v>
      </c>
      <c r="CV14" t="s">
        <v>6</v>
      </c>
      <c r="CW14" t="s">
        <v>8</v>
      </c>
      <c r="CX14" t="s">
        <v>6</v>
      </c>
      <c r="CY14" t="s">
        <v>6</v>
      </c>
      <c r="CZ14" t="s">
        <v>6</v>
      </c>
      <c r="DA14" t="s">
        <v>8</v>
      </c>
      <c r="DB14" t="s">
        <v>8</v>
      </c>
      <c r="DC14" t="s">
        <v>8</v>
      </c>
      <c r="DD14" t="s">
        <v>6</v>
      </c>
      <c r="DE14" t="s">
        <v>8</v>
      </c>
      <c r="DF14" t="s">
        <v>8</v>
      </c>
      <c r="DG14" t="s">
        <v>4</v>
      </c>
      <c r="DH14" t="s">
        <v>4</v>
      </c>
      <c r="DI14" t="s">
        <v>8</v>
      </c>
      <c r="DJ14" t="s">
        <v>8</v>
      </c>
      <c r="DK14" t="s">
        <v>8</v>
      </c>
      <c r="DL14" t="s">
        <v>7</v>
      </c>
      <c r="DM14" t="s">
        <v>3</v>
      </c>
      <c r="DN14" t="s">
        <v>3</v>
      </c>
      <c r="DO14" t="s">
        <v>3</v>
      </c>
      <c r="DP14" t="s">
        <v>9</v>
      </c>
      <c r="DQ14" t="s">
        <v>3</v>
      </c>
      <c r="DR14" t="s">
        <v>3</v>
      </c>
      <c r="DS14" t="s">
        <v>3</v>
      </c>
      <c r="DT14" t="s">
        <v>9</v>
      </c>
      <c r="DU14" t="s">
        <v>3</v>
      </c>
      <c r="DV14" t="s">
        <v>3</v>
      </c>
      <c r="DW14" t="s">
        <v>3</v>
      </c>
      <c r="DX14" t="s">
        <v>3</v>
      </c>
      <c r="DY14" t="s">
        <v>3</v>
      </c>
      <c r="DZ14" t="s">
        <v>3</v>
      </c>
      <c r="EA14" t="s">
        <v>5</v>
      </c>
      <c r="EB14" t="s">
        <v>7</v>
      </c>
      <c r="EC14" t="s">
        <v>8</v>
      </c>
      <c r="ED14" t="s">
        <v>6</v>
      </c>
      <c r="EE14" t="s">
        <v>5</v>
      </c>
      <c r="EF14" t="s">
        <v>4</v>
      </c>
      <c r="EG14" t="s">
        <v>6</v>
      </c>
      <c r="EH14" t="s">
        <v>5</v>
      </c>
      <c r="EI14" t="s">
        <v>6</v>
      </c>
      <c r="EJ14" t="s">
        <v>7</v>
      </c>
      <c r="EK14" t="s">
        <v>6</v>
      </c>
      <c r="EL14" t="s">
        <v>6</v>
      </c>
      <c r="EM14" t="s">
        <v>6</v>
      </c>
      <c r="EN14" t="s">
        <v>5</v>
      </c>
      <c r="EO14" t="s">
        <v>6</v>
      </c>
      <c r="EP14" t="s">
        <v>5</v>
      </c>
      <c r="EQ14" t="s">
        <v>6</v>
      </c>
      <c r="ER14" t="s">
        <v>6</v>
      </c>
      <c r="ES14" t="s">
        <v>8</v>
      </c>
      <c r="ET14" t="s">
        <v>8</v>
      </c>
      <c r="EU14" t="s">
        <v>4</v>
      </c>
      <c r="EV14" t="s">
        <v>8</v>
      </c>
      <c r="EW14" t="s">
        <v>5</v>
      </c>
      <c r="EX14" t="s">
        <v>6</v>
      </c>
      <c r="EY14" t="s">
        <v>6</v>
      </c>
      <c r="EZ14" t="s">
        <v>5</v>
      </c>
      <c r="FA14" t="s">
        <v>8</v>
      </c>
      <c r="FB14" t="s">
        <v>8</v>
      </c>
      <c r="FC14" t="s">
        <v>3</v>
      </c>
      <c r="FD14" t="s">
        <v>3</v>
      </c>
      <c r="FE14" t="s">
        <v>6</v>
      </c>
      <c r="FF14" t="s">
        <v>3</v>
      </c>
      <c r="FG14" t="s">
        <v>3</v>
      </c>
      <c r="FH14" t="s">
        <v>66</v>
      </c>
      <c r="FI14" t="s">
        <v>4</v>
      </c>
      <c r="FJ14" t="s">
        <v>3</v>
      </c>
      <c r="FK14" t="s">
        <v>3</v>
      </c>
      <c r="FL14" t="s">
        <v>66</v>
      </c>
      <c r="FM14" t="s">
        <v>5</v>
      </c>
      <c r="FN14" t="s">
        <v>8</v>
      </c>
      <c r="FO14" t="s">
        <v>3</v>
      </c>
      <c r="FP14" t="s">
        <v>3</v>
      </c>
      <c r="FQ14" t="s">
        <v>3</v>
      </c>
      <c r="FR14" t="s">
        <v>3</v>
      </c>
      <c r="FS14" t="s">
        <v>4</v>
      </c>
      <c r="FT14" t="s">
        <v>3</v>
      </c>
      <c r="FU14" t="s">
        <v>5</v>
      </c>
      <c r="FV14" t="s">
        <v>3</v>
      </c>
      <c r="FW14" t="s">
        <v>3</v>
      </c>
      <c r="FX14" t="s">
        <v>6</v>
      </c>
      <c r="FY14" t="s">
        <v>3</v>
      </c>
      <c r="FZ14" t="s">
        <v>66</v>
      </c>
      <c r="GA14" t="s">
        <v>5</v>
      </c>
      <c r="GB14" t="s">
        <v>3</v>
      </c>
      <c r="GC14" t="s">
        <v>3</v>
      </c>
      <c r="GD14" t="s">
        <v>66</v>
      </c>
      <c r="GE14" t="s">
        <v>3</v>
      </c>
      <c r="GF14" t="s">
        <v>66</v>
      </c>
      <c r="GG14" t="s">
        <v>4</v>
      </c>
      <c r="GH14" t="s">
        <v>3</v>
      </c>
      <c r="GI14" t="s">
        <v>3</v>
      </c>
      <c r="GJ14" t="s">
        <v>3</v>
      </c>
      <c r="GK14" t="s">
        <v>8</v>
      </c>
      <c r="GL14" t="s">
        <v>3</v>
      </c>
      <c r="GM14" t="s">
        <v>3</v>
      </c>
      <c r="GN14" t="s">
        <v>66</v>
      </c>
      <c r="GO14" t="s">
        <v>3</v>
      </c>
      <c r="GP14" t="s">
        <v>3</v>
      </c>
      <c r="GQ14" t="s">
        <v>3</v>
      </c>
      <c r="GR14" t="s">
        <v>3</v>
      </c>
      <c r="GS14" t="s">
        <v>3</v>
      </c>
      <c r="GT14" t="s">
        <v>3</v>
      </c>
      <c r="GU14" t="s">
        <v>3</v>
      </c>
      <c r="GV14" t="s">
        <v>3</v>
      </c>
      <c r="GW14" t="s">
        <v>4</v>
      </c>
      <c r="GX14" t="s">
        <v>3</v>
      </c>
      <c r="GY14" t="s">
        <v>6</v>
      </c>
      <c r="GZ14" t="s">
        <v>4</v>
      </c>
      <c r="HA14" t="s">
        <v>6</v>
      </c>
      <c r="HB14" t="s">
        <v>5</v>
      </c>
      <c r="HC14" t="s">
        <v>5</v>
      </c>
      <c r="HD14" t="s">
        <v>8</v>
      </c>
      <c r="HE14" t="s">
        <v>8</v>
      </c>
      <c r="HF14" t="s">
        <v>4</v>
      </c>
      <c r="HG14" t="s">
        <v>3</v>
      </c>
      <c r="HH14" t="s">
        <v>6</v>
      </c>
      <c r="HI14" t="s">
        <v>3</v>
      </c>
      <c r="HJ14" t="s">
        <v>8</v>
      </c>
      <c r="HK14" t="s">
        <v>8</v>
      </c>
      <c r="HL14" t="s">
        <v>4</v>
      </c>
      <c r="HM14" t="s">
        <v>5</v>
      </c>
      <c r="HN14" t="s">
        <v>8</v>
      </c>
      <c r="HO14" t="s">
        <v>5</v>
      </c>
      <c r="HP14" t="s">
        <v>46</v>
      </c>
      <c r="HQ14" t="s">
        <v>8</v>
      </c>
      <c r="HR14" t="s">
        <v>46</v>
      </c>
      <c r="HS14" t="s">
        <v>46</v>
      </c>
      <c r="HT14" t="s">
        <v>6</v>
      </c>
      <c r="HU14" t="s">
        <v>8</v>
      </c>
      <c r="HV14" t="s">
        <v>5</v>
      </c>
      <c r="HW14" t="s">
        <v>6</v>
      </c>
      <c r="HX14" t="s">
        <v>8</v>
      </c>
      <c r="HY14" t="s">
        <v>46</v>
      </c>
      <c r="HZ14" t="s">
        <v>46</v>
      </c>
      <c r="IA14" t="s">
        <v>8</v>
      </c>
      <c r="IB14" t="s">
        <v>8</v>
      </c>
      <c r="IC14" t="s">
        <v>8</v>
      </c>
      <c r="ID14" t="s">
        <v>8</v>
      </c>
      <c r="IE14" t="s">
        <v>46</v>
      </c>
      <c r="IY14" t="s">
        <v>8</v>
      </c>
      <c r="IZ14" t="s">
        <v>8</v>
      </c>
      <c r="JA14" t="s">
        <v>4</v>
      </c>
      <c r="JB14" t="s">
        <v>4</v>
      </c>
      <c r="JC14" t="s">
        <v>4</v>
      </c>
      <c r="JD14" t="s">
        <v>6</v>
      </c>
      <c r="JE14" t="s">
        <v>5</v>
      </c>
      <c r="JF14" t="s">
        <v>6</v>
      </c>
      <c r="JG14" t="s">
        <v>4</v>
      </c>
      <c r="JH14" t="s">
        <v>8</v>
      </c>
      <c r="JI14" t="s">
        <v>4</v>
      </c>
      <c r="JJ14" t="s">
        <v>4</v>
      </c>
      <c r="JK14" t="s">
        <v>6</v>
      </c>
      <c r="JL14" t="s">
        <v>5</v>
      </c>
      <c r="JM14" t="s">
        <v>6</v>
      </c>
      <c r="JN14" t="s">
        <v>4</v>
      </c>
      <c r="JO14" t="s">
        <v>4</v>
      </c>
    </row>
    <row r="15" spans="1:310" x14ac:dyDescent="0.25">
      <c r="A15">
        <v>19</v>
      </c>
      <c r="B15" t="s">
        <v>11</v>
      </c>
      <c r="C15" t="s">
        <v>35</v>
      </c>
      <c r="D15" t="s">
        <v>127</v>
      </c>
      <c r="E15" t="s">
        <v>36</v>
      </c>
      <c r="F15" t="s">
        <v>5</v>
      </c>
      <c r="G15" t="s">
        <v>5</v>
      </c>
      <c r="H15" t="s">
        <v>6</v>
      </c>
      <c r="I15" t="s">
        <v>5</v>
      </c>
      <c r="J15" t="s">
        <v>8</v>
      </c>
      <c r="K15" t="s">
        <v>8</v>
      </c>
      <c r="L15" t="s">
        <v>5</v>
      </c>
      <c r="M15" t="s">
        <v>7</v>
      </c>
      <c r="N15" t="s">
        <v>7</v>
      </c>
      <c r="O15" t="s">
        <v>6</v>
      </c>
      <c r="P15" t="s">
        <v>5</v>
      </c>
      <c r="Q15" t="s">
        <v>8</v>
      </c>
      <c r="R15" t="s">
        <v>6</v>
      </c>
      <c r="S15" t="s">
        <v>5</v>
      </c>
      <c r="T15" t="s">
        <v>5</v>
      </c>
      <c r="U15" t="s">
        <v>7</v>
      </c>
      <c r="V15" t="s">
        <v>8</v>
      </c>
      <c r="W15" t="s">
        <v>8</v>
      </c>
      <c r="X15" t="s">
        <v>6</v>
      </c>
      <c r="Y15" t="s">
        <v>8</v>
      </c>
      <c r="Z15" t="s">
        <v>6</v>
      </c>
      <c r="AA15" t="s">
        <v>5</v>
      </c>
      <c r="AB15" t="s">
        <v>5</v>
      </c>
      <c r="AC15" t="s">
        <v>7</v>
      </c>
      <c r="AD15" t="s">
        <v>4</v>
      </c>
      <c r="AE15" t="s">
        <v>5</v>
      </c>
      <c r="AF15" t="s">
        <v>4</v>
      </c>
      <c r="AG15" t="s">
        <v>8</v>
      </c>
      <c r="AH15" t="s">
        <v>8</v>
      </c>
      <c r="AI15" t="s">
        <v>8</v>
      </c>
      <c r="AJ15" t="s">
        <v>5</v>
      </c>
      <c r="AK15" t="s">
        <v>5</v>
      </c>
      <c r="AL15" t="s">
        <v>7</v>
      </c>
      <c r="AM15" t="s">
        <v>7</v>
      </c>
      <c r="AN15" t="s">
        <v>5</v>
      </c>
      <c r="AO15" t="s">
        <v>8</v>
      </c>
      <c r="AP15" t="s">
        <v>7</v>
      </c>
      <c r="AQ15" t="s">
        <v>8</v>
      </c>
      <c r="AR15" t="s">
        <v>5</v>
      </c>
      <c r="AS15" t="s">
        <v>8</v>
      </c>
      <c r="AT15" t="s">
        <v>5</v>
      </c>
      <c r="AU15" t="s">
        <v>4</v>
      </c>
      <c r="AV15" t="s">
        <v>7</v>
      </c>
      <c r="AW15" t="s">
        <v>5</v>
      </c>
      <c r="AX15" t="s">
        <v>5</v>
      </c>
      <c r="AY15" t="s">
        <v>7</v>
      </c>
      <c r="AZ15" t="s">
        <v>4</v>
      </c>
      <c r="BA15" t="s">
        <v>8</v>
      </c>
      <c r="BB15" t="s">
        <v>6</v>
      </c>
      <c r="BC15" t="s">
        <v>5</v>
      </c>
      <c r="BD15" t="s">
        <v>7</v>
      </c>
      <c r="BE15" t="s">
        <v>5</v>
      </c>
      <c r="BF15" t="s">
        <v>8</v>
      </c>
      <c r="BG15" t="s">
        <v>6</v>
      </c>
      <c r="BH15" t="s">
        <v>7</v>
      </c>
      <c r="BI15" t="s">
        <v>7</v>
      </c>
      <c r="BJ15" t="s">
        <v>5</v>
      </c>
      <c r="BK15" t="s">
        <v>6</v>
      </c>
      <c r="BL15" t="s">
        <v>6</v>
      </c>
      <c r="BM15" t="s">
        <v>7</v>
      </c>
      <c r="BN15" t="s">
        <v>7</v>
      </c>
      <c r="BO15" t="s">
        <v>5</v>
      </c>
      <c r="BP15" t="s">
        <v>7</v>
      </c>
      <c r="BQ15" t="s">
        <v>6</v>
      </c>
      <c r="BR15" t="s">
        <v>8</v>
      </c>
      <c r="BS15" t="s">
        <v>6</v>
      </c>
      <c r="BT15" t="s">
        <v>6</v>
      </c>
      <c r="BU15" t="s">
        <v>5</v>
      </c>
      <c r="BV15" t="s">
        <v>7</v>
      </c>
      <c r="BW15" t="s">
        <v>5</v>
      </c>
      <c r="BX15" t="s">
        <v>8</v>
      </c>
      <c r="BY15" t="s">
        <v>7</v>
      </c>
      <c r="BZ15" t="s">
        <v>8</v>
      </c>
      <c r="CA15" t="s">
        <v>8</v>
      </c>
      <c r="CB15" t="s">
        <v>7</v>
      </c>
      <c r="CC15" t="s">
        <v>5</v>
      </c>
      <c r="CD15" t="s">
        <v>7</v>
      </c>
      <c r="CE15" t="s">
        <v>8</v>
      </c>
      <c r="CF15" t="s">
        <v>8</v>
      </c>
      <c r="CG15" t="s">
        <v>6</v>
      </c>
      <c r="CH15" t="s">
        <v>8</v>
      </c>
      <c r="CI15" t="s">
        <v>7</v>
      </c>
      <c r="CJ15" t="s">
        <v>8</v>
      </c>
      <c r="CK15" t="s">
        <v>5</v>
      </c>
      <c r="CL15" t="s">
        <v>6</v>
      </c>
      <c r="CM15" t="s">
        <v>8</v>
      </c>
      <c r="CN15" t="s">
        <v>6</v>
      </c>
      <c r="CO15" t="s">
        <v>5</v>
      </c>
      <c r="CP15" t="s">
        <v>7</v>
      </c>
      <c r="CQ15" t="s">
        <v>6</v>
      </c>
      <c r="CR15" t="s">
        <v>8</v>
      </c>
      <c r="CS15" t="s">
        <v>5</v>
      </c>
      <c r="CT15" t="s">
        <v>7</v>
      </c>
      <c r="CU15" t="s">
        <v>8</v>
      </c>
      <c r="CV15" t="s">
        <v>8</v>
      </c>
      <c r="CW15" t="s">
        <v>8</v>
      </c>
      <c r="CX15" t="s">
        <v>8</v>
      </c>
      <c r="CY15" t="s">
        <v>6</v>
      </c>
      <c r="CZ15" t="s">
        <v>6</v>
      </c>
      <c r="DA15" t="s">
        <v>5</v>
      </c>
      <c r="DB15" t="s">
        <v>5</v>
      </c>
      <c r="DC15" t="s">
        <v>8</v>
      </c>
      <c r="DD15" t="s">
        <v>6</v>
      </c>
      <c r="DE15" t="s">
        <v>6</v>
      </c>
      <c r="DF15" t="s">
        <v>8</v>
      </c>
      <c r="DG15" t="s">
        <v>8</v>
      </c>
      <c r="DH15" t="s">
        <v>3</v>
      </c>
      <c r="DI15" t="s">
        <v>5</v>
      </c>
      <c r="DJ15" t="s">
        <v>6</v>
      </c>
      <c r="DK15" t="s">
        <v>6</v>
      </c>
      <c r="DL15" t="s">
        <v>6</v>
      </c>
      <c r="DM15" t="s">
        <v>3</v>
      </c>
      <c r="DN15" t="s">
        <v>8</v>
      </c>
      <c r="DO15" t="s">
        <v>8</v>
      </c>
      <c r="DP15" t="s">
        <v>3</v>
      </c>
      <c r="DQ15" t="s">
        <v>8</v>
      </c>
      <c r="DR15" t="s">
        <v>5</v>
      </c>
      <c r="DS15" t="s">
        <v>6</v>
      </c>
      <c r="DT15" t="s">
        <v>5</v>
      </c>
      <c r="DU15" t="s">
        <v>6</v>
      </c>
      <c r="DV15" t="s">
        <v>3</v>
      </c>
      <c r="DW15" t="s">
        <v>6</v>
      </c>
      <c r="DX15" t="s">
        <v>6</v>
      </c>
      <c r="DY15" t="s">
        <v>8</v>
      </c>
      <c r="DZ15" t="s">
        <v>3</v>
      </c>
      <c r="EA15" t="s">
        <v>5</v>
      </c>
      <c r="EB15" t="s">
        <v>7</v>
      </c>
      <c r="EC15" t="s">
        <v>7</v>
      </c>
      <c r="ED15" t="s">
        <v>8</v>
      </c>
      <c r="EE15" t="s">
        <v>7</v>
      </c>
      <c r="EF15" t="s">
        <v>5</v>
      </c>
      <c r="EG15" t="s">
        <v>8</v>
      </c>
      <c r="EH15" t="s">
        <v>8</v>
      </c>
      <c r="EI15" t="s">
        <v>6</v>
      </c>
      <c r="EJ15" t="s">
        <v>7</v>
      </c>
      <c r="EK15" t="s">
        <v>7</v>
      </c>
      <c r="EL15" t="s">
        <v>5</v>
      </c>
      <c r="EM15" t="s">
        <v>8</v>
      </c>
      <c r="EN15" t="s">
        <v>8</v>
      </c>
      <c r="EO15" t="s">
        <v>5</v>
      </c>
      <c r="EP15" t="s">
        <v>7</v>
      </c>
      <c r="EQ15" t="s">
        <v>5</v>
      </c>
      <c r="ER15" t="s">
        <v>5</v>
      </c>
      <c r="ES15" t="s">
        <v>7</v>
      </c>
      <c r="ET15" t="s">
        <v>4</v>
      </c>
      <c r="EU15" t="s">
        <v>4</v>
      </c>
      <c r="EV15" t="s">
        <v>7</v>
      </c>
      <c r="EW15" t="s">
        <v>8</v>
      </c>
      <c r="EX15" t="s">
        <v>8</v>
      </c>
      <c r="EY15" t="s">
        <v>6</v>
      </c>
      <c r="EZ15" t="s">
        <v>5</v>
      </c>
      <c r="FA15" t="s">
        <v>3</v>
      </c>
      <c r="FB15" t="s">
        <v>6</v>
      </c>
      <c r="FC15" t="s">
        <v>8</v>
      </c>
      <c r="FD15" t="s">
        <v>3</v>
      </c>
      <c r="FE15" t="s">
        <v>8</v>
      </c>
      <c r="FF15" t="s">
        <v>3</v>
      </c>
      <c r="FG15" t="s">
        <v>3</v>
      </c>
      <c r="FH15" t="s">
        <v>6</v>
      </c>
      <c r="FI15" t="s">
        <v>8</v>
      </c>
      <c r="FJ15" t="s">
        <v>8</v>
      </c>
      <c r="FK15" t="s">
        <v>6</v>
      </c>
      <c r="FL15" t="s">
        <v>9</v>
      </c>
      <c r="FM15" t="s">
        <v>3</v>
      </c>
      <c r="FN15" t="s">
        <v>66</v>
      </c>
      <c r="FO15" t="s">
        <v>3</v>
      </c>
      <c r="FP15" t="s">
        <v>3</v>
      </c>
      <c r="FQ15" t="s">
        <v>6</v>
      </c>
      <c r="FR15" t="s">
        <v>3</v>
      </c>
      <c r="FS15" t="s">
        <v>6</v>
      </c>
      <c r="FT15" t="s">
        <v>6</v>
      </c>
      <c r="FU15" t="s">
        <v>3</v>
      </c>
      <c r="FV15" t="s">
        <v>6</v>
      </c>
      <c r="FW15" t="s">
        <v>3</v>
      </c>
      <c r="FX15" t="s">
        <v>6</v>
      </c>
      <c r="FY15" t="s">
        <v>6</v>
      </c>
      <c r="FZ15" t="s">
        <v>3</v>
      </c>
      <c r="GA15" t="s">
        <v>3</v>
      </c>
      <c r="GB15" t="s">
        <v>6</v>
      </c>
      <c r="GC15" t="s">
        <v>3</v>
      </c>
      <c r="GD15" t="s">
        <v>9</v>
      </c>
      <c r="GE15" t="s">
        <v>6</v>
      </c>
      <c r="GF15" t="s">
        <v>9</v>
      </c>
      <c r="GG15" t="s">
        <v>8</v>
      </c>
      <c r="GH15" t="s">
        <v>3</v>
      </c>
      <c r="GI15" t="s">
        <v>3</v>
      </c>
      <c r="GJ15" t="s">
        <v>3</v>
      </c>
      <c r="GK15" t="s">
        <v>6</v>
      </c>
      <c r="GL15" t="s">
        <v>9</v>
      </c>
      <c r="GM15" t="s">
        <v>6</v>
      </c>
      <c r="GN15" t="s">
        <v>9</v>
      </c>
      <c r="GO15" t="s">
        <v>3</v>
      </c>
      <c r="GP15" t="s">
        <v>66</v>
      </c>
      <c r="GQ15" t="s">
        <v>3</v>
      </c>
      <c r="GR15" t="s">
        <v>6</v>
      </c>
      <c r="GS15" t="s">
        <v>3</v>
      </c>
      <c r="GT15" t="s">
        <v>3</v>
      </c>
      <c r="GU15" t="s">
        <v>6</v>
      </c>
      <c r="GV15" t="s">
        <v>9</v>
      </c>
      <c r="GW15" t="s">
        <v>6</v>
      </c>
      <c r="GX15" t="s">
        <v>9</v>
      </c>
      <c r="GY15" t="s">
        <v>6</v>
      </c>
      <c r="GZ15" t="s">
        <v>7</v>
      </c>
      <c r="HA15" t="s">
        <v>8</v>
      </c>
      <c r="HB15" t="s">
        <v>5</v>
      </c>
      <c r="HC15" t="s">
        <v>7</v>
      </c>
      <c r="HD15" t="s">
        <v>6</v>
      </c>
      <c r="HE15" t="s">
        <v>6</v>
      </c>
      <c r="HF15" t="s">
        <v>4</v>
      </c>
      <c r="HG15" t="s">
        <v>3</v>
      </c>
      <c r="HH15" t="s">
        <v>6</v>
      </c>
      <c r="HI15" t="s">
        <v>6</v>
      </c>
      <c r="HJ15" t="s">
        <v>5</v>
      </c>
      <c r="HK15" t="s">
        <v>7</v>
      </c>
      <c r="HL15" t="s">
        <v>7</v>
      </c>
      <c r="HM15" t="s">
        <v>5</v>
      </c>
      <c r="HN15" t="s">
        <v>6</v>
      </c>
      <c r="HO15" t="s">
        <v>5</v>
      </c>
      <c r="HP15" t="s">
        <v>8</v>
      </c>
      <c r="HQ15" t="s">
        <v>46</v>
      </c>
      <c r="HR15" t="s">
        <v>46</v>
      </c>
      <c r="HS15" t="s">
        <v>6</v>
      </c>
      <c r="HT15" t="s">
        <v>6</v>
      </c>
      <c r="HU15" t="s">
        <v>8</v>
      </c>
      <c r="HV15" t="s">
        <v>5</v>
      </c>
      <c r="HW15" t="s">
        <v>6</v>
      </c>
      <c r="HX15" t="s">
        <v>6</v>
      </c>
      <c r="HY15" t="s">
        <v>46</v>
      </c>
      <c r="HZ15" t="s">
        <v>6</v>
      </c>
      <c r="IA15" t="s">
        <v>5</v>
      </c>
      <c r="IB15" t="s">
        <v>8</v>
      </c>
      <c r="IC15" t="s">
        <v>6</v>
      </c>
      <c r="ID15" t="s">
        <v>8</v>
      </c>
      <c r="IE15" t="s">
        <v>7</v>
      </c>
      <c r="IY15" t="s">
        <v>6</v>
      </c>
      <c r="IZ15" t="s">
        <v>5</v>
      </c>
      <c r="JA15" t="s">
        <v>4</v>
      </c>
      <c r="JB15" t="s">
        <v>4</v>
      </c>
      <c r="JC15" t="s">
        <v>7</v>
      </c>
      <c r="JD15" t="s">
        <v>8</v>
      </c>
      <c r="JE15" t="s">
        <v>7</v>
      </c>
      <c r="JF15" t="s">
        <v>8</v>
      </c>
      <c r="JG15" t="s">
        <v>4</v>
      </c>
      <c r="JH15" t="s">
        <v>6</v>
      </c>
      <c r="JI15" t="s">
        <v>4</v>
      </c>
      <c r="JJ15" t="s">
        <v>7</v>
      </c>
      <c r="JK15" t="s">
        <v>5</v>
      </c>
      <c r="JL15" t="s">
        <v>4</v>
      </c>
      <c r="JM15" t="s">
        <v>8</v>
      </c>
      <c r="JN15" t="s">
        <v>4</v>
      </c>
      <c r="JO15" t="s">
        <v>4</v>
      </c>
    </row>
    <row r="16" spans="1:310" x14ac:dyDescent="0.25">
      <c r="A16">
        <v>20</v>
      </c>
      <c r="B16" t="s">
        <v>11</v>
      </c>
      <c r="C16" t="s">
        <v>37</v>
      </c>
      <c r="D16" t="s">
        <v>107</v>
      </c>
      <c r="E16" t="s">
        <v>38</v>
      </c>
      <c r="F16" t="s">
        <v>8</v>
      </c>
      <c r="G16" t="s">
        <v>8</v>
      </c>
      <c r="H16" t="s">
        <v>6</v>
      </c>
      <c r="I16" t="s">
        <v>8</v>
      </c>
      <c r="J16" t="s">
        <v>6</v>
      </c>
      <c r="K16" t="s">
        <v>4</v>
      </c>
      <c r="L16" t="s">
        <v>4</v>
      </c>
      <c r="M16" t="s">
        <v>4</v>
      </c>
      <c r="N16" t="s">
        <v>4</v>
      </c>
      <c r="O16" t="s">
        <v>4</v>
      </c>
      <c r="P16" t="s">
        <v>5</v>
      </c>
      <c r="Q16" t="s">
        <v>7</v>
      </c>
      <c r="R16" t="s">
        <v>5</v>
      </c>
      <c r="S16" t="s">
        <v>8</v>
      </c>
      <c r="T16" t="s">
        <v>5</v>
      </c>
      <c r="U16" t="s">
        <v>6</v>
      </c>
      <c r="V16" t="s">
        <v>5</v>
      </c>
      <c r="W16" t="s">
        <v>4</v>
      </c>
      <c r="X16" t="s">
        <v>5</v>
      </c>
      <c r="Y16" t="s">
        <v>8</v>
      </c>
      <c r="Z16" t="s">
        <v>5</v>
      </c>
      <c r="AA16" t="s">
        <v>7</v>
      </c>
      <c r="AB16" t="s">
        <v>7</v>
      </c>
      <c r="AC16" t="s">
        <v>6</v>
      </c>
      <c r="AD16" t="s">
        <v>7</v>
      </c>
      <c r="AE16" t="s">
        <v>8</v>
      </c>
      <c r="AF16" t="s">
        <v>4</v>
      </c>
      <c r="AG16" t="s">
        <v>6</v>
      </c>
      <c r="AH16" t="s">
        <v>6</v>
      </c>
      <c r="AI16" t="s">
        <v>8</v>
      </c>
      <c r="AJ16" t="s">
        <v>4</v>
      </c>
      <c r="AK16" t="s">
        <v>4</v>
      </c>
      <c r="AL16" t="s">
        <v>6</v>
      </c>
      <c r="AM16" t="s">
        <v>4</v>
      </c>
      <c r="AN16" t="s">
        <v>4</v>
      </c>
      <c r="AO16" t="s">
        <v>8</v>
      </c>
      <c r="AP16" t="s">
        <v>5</v>
      </c>
      <c r="AQ16" t="s">
        <v>8</v>
      </c>
      <c r="AR16" t="s">
        <v>4</v>
      </c>
      <c r="AS16" t="s">
        <v>5</v>
      </c>
      <c r="AT16" t="s">
        <v>8</v>
      </c>
      <c r="AU16" t="s">
        <v>4</v>
      </c>
      <c r="AV16" t="s">
        <v>8</v>
      </c>
      <c r="AW16" t="s">
        <v>6</v>
      </c>
      <c r="AX16" t="s">
        <v>8</v>
      </c>
      <c r="AY16" t="s">
        <v>8</v>
      </c>
      <c r="AZ16" t="s">
        <v>5</v>
      </c>
      <c r="BA16" t="s">
        <v>4</v>
      </c>
      <c r="BB16" t="s">
        <v>5</v>
      </c>
      <c r="BC16" t="s">
        <v>4</v>
      </c>
      <c r="BD16" t="s">
        <v>4</v>
      </c>
      <c r="BE16" t="s">
        <v>7</v>
      </c>
      <c r="BF16" t="s">
        <v>4</v>
      </c>
      <c r="BG16" t="s">
        <v>4</v>
      </c>
      <c r="BH16" t="s">
        <v>4</v>
      </c>
      <c r="BI16" t="s">
        <v>4</v>
      </c>
      <c r="BJ16" t="s">
        <v>7</v>
      </c>
      <c r="BK16" t="s">
        <v>8</v>
      </c>
      <c r="BL16" t="s">
        <v>8</v>
      </c>
      <c r="BM16" t="s">
        <v>8</v>
      </c>
      <c r="BN16" t="s">
        <v>8</v>
      </c>
      <c r="BO16" t="s">
        <v>8</v>
      </c>
      <c r="BP16" t="s">
        <v>5</v>
      </c>
      <c r="BQ16" t="s">
        <v>7</v>
      </c>
      <c r="BR16" t="s">
        <v>4</v>
      </c>
      <c r="BS16" t="s">
        <v>7</v>
      </c>
      <c r="BT16" t="s">
        <v>4</v>
      </c>
      <c r="BU16" t="s">
        <v>5</v>
      </c>
      <c r="BV16" t="s">
        <v>5</v>
      </c>
      <c r="BW16" t="s">
        <v>7</v>
      </c>
      <c r="BX16" t="s">
        <v>8</v>
      </c>
      <c r="BY16" t="s">
        <v>4</v>
      </c>
      <c r="BZ16" t="s">
        <v>4</v>
      </c>
      <c r="CA16" t="s">
        <v>5</v>
      </c>
      <c r="CB16" t="s">
        <v>5</v>
      </c>
      <c r="CC16" t="s">
        <v>6</v>
      </c>
      <c r="CD16" t="s">
        <v>6</v>
      </c>
      <c r="CE16" t="s">
        <v>6</v>
      </c>
      <c r="CF16" t="s">
        <v>8</v>
      </c>
      <c r="CG16" t="s">
        <v>5</v>
      </c>
      <c r="CH16" t="s">
        <v>7</v>
      </c>
      <c r="CI16" t="s">
        <v>6</v>
      </c>
      <c r="CJ16" t="s">
        <v>4</v>
      </c>
      <c r="CK16" t="s">
        <v>4</v>
      </c>
      <c r="CL16" t="s">
        <v>7</v>
      </c>
      <c r="CM16" t="s">
        <v>4</v>
      </c>
      <c r="CN16" t="s">
        <v>4</v>
      </c>
      <c r="CO16" t="s">
        <v>5</v>
      </c>
      <c r="CP16" t="s">
        <v>4</v>
      </c>
      <c r="CQ16" t="s">
        <v>4</v>
      </c>
      <c r="CR16" t="s">
        <v>4</v>
      </c>
      <c r="CS16" t="s">
        <v>4</v>
      </c>
      <c r="CT16" t="s">
        <v>5</v>
      </c>
      <c r="CU16" t="s">
        <v>8</v>
      </c>
      <c r="CV16" t="s">
        <v>5</v>
      </c>
      <c r="CW16" t="s">
        <v>6</v>
      </c>
      <c r="CX16" t="s">
        <v>4</v>
      </c>
      <c r="CY16" t="s">
        <v>6</v>
      </c>
      <c r="CZ16" t="s">
        <v>6</v>
      </c>
      <c r="DA16" t="s">
        <v>6</v>
      </c>
      <c r="DB16" t="s">
        <v>6</v>
      </c>
      <c r="DC16" t="s">
        <v>4</v>
      </c>
      <c r="DD16" t="s">
        <v>4</v>
      </c>
      <c r="DE16" t="s">
        <v>4</v>
      </c>
      <c r="DF16" t="s">
        <v>4</v>
      </c>
      <c r="DG16" t="s">
        <v>4</v>
      </c>
      <c r="DH16" t="s">
        <v>4</v>
      </c>
      <c r="DI16" t="s">
        <v>4</v>
      </c>
      <c r="DJ16" t="s">
        <v>4</v>
      </c>
      <c r="DK16" t="s">
        <v>4</v>
      </c>
      <c r="DL16" t="s">
        <v>4</v>
      </c>
      <c r="DM16" t="s">
        <v>4</v>
      </c>
      <c r="DN16" t="s">
        <v>4</v>
      </c>
      <c r="DO16" t="s">
        <v>4</v>
      </c>
      <c r="DP16" t="s">
        <v>7</v>
      </c>
      <c r="DQ16" t="s">
        <v>4</v>
      </c>
      <c r="DR16" t="s">
        <v>4</v>
      </c>
      <c r="DS16" t="s">
        <v>4</v>
      </c>
      <c r="DT16" t="s">
        <v>4</v>
      </c>
      <c r="DU16" t="s">
        <v>9</v>
      </c>
      <c r="DV16" t="s">
        <v>9</v>
      </c>
      <c r="DW16" t="s">
        <v>9</v>
      </c>
      <c r="DX16" t="s">
        <v>9</v>
      </c>
      <c r="DY16" t="s">
        <v>9</v>
      </c>
      <c r="DZ16" t="s">
        <v>3</v>
      </c>
      <c r="EA16" t="s">
        <v>8</v>
      </c>
      <c r="EB16" t="s">
        <v>7</v>
      </c>
      <c r="EC16" t="s">
        <v>5</v>
      </c>
      <c r="ED16" t="s">
        <v>7</v>
      </c>
      <c r="EE16" t="s">
        <v>8</v>
      </c>
      <c r="EF16" t="s">
        <v>8</v>
      </c>
      <c r="EG16" t="s">
        <v>6</v>
      </c>
      <c r="EH16" t="s">
        <v>6</v>
      </c>
      <c r="EI16" t="s">
        <v>8</v>
      </c>
      <c r="EJ16" t="s">
        <v>6</v>
      </c>
      <c r="EK16" t="s">
        <v>8</v>
      </c>
      <c r="EL16" t="s">
        <v>8</v>
      </c>
      <c r="EM16" t="s">
        <v>5</v>
      </c>
      <c r="EN16" t="s">
        <v>5</v>
      </c>
      <c r="EO16" t="s">
        <v>8</v>
      </c>
      <c r="EP16" t="s">
        <v>7</v>
      </c>
      <c r="EQ16" t="s">
        <v>8</v>
      </c>
      <c r="ER16" t="s">
        <v>8</v>
      </c>
      <c r="ES16" t="s">
        <v>5</v>
      </c>
      <c r="ET16" t="s">
        <v>8</v>
      </c>
      <c r="EU16" t="s">
        <v>5</v>
      </c>
      <c r="EV16" t="s">
        <v>7</v>
      </c>
      <c r="EW16" t="s">
        <v>7</v>
      </c>
      <c r="EX16" t="s">
        <v>8</v>
      </c>
      <c r="EY16" t="s">
        <v>8</v>
      </c>
      <c r="EZ16" t="s">
        <v>7</v>
      </c>
      <c r="FA16" t="s">
        <v>3</v>
      </c>
      <c r="FB16" t="s">
        <v>66</v>
      </c>
      <c r="FC16" t="s">
        <v>5</v>
      </c>
      <c r="FD16" t="s">
        <v>8</v>
      </c>
      <c r="FE16" t="s">
        <v>6</v>
      </c>
      <c r="FF16" t="s">
        <v>3</v>
      </c>
      <c r="FG16" t="s">
        <v>8</v>
      </c>
      <c r="FH16" t="s">
        <v>3</v>
      </c>
      <c r="FI16" t="s">
        <v>8</v>
      </c>
      <c r="FJ16" t="s">
        <v>3</v>
      </c>
      <c r="FK16" t="s">
        <v>6</v>
      </c>
      <c r="FL16" t="s">
        <v>3</v>
      </c>
      <c r="FM16" t="s">
        <v>3</v>
      </c>
      <c r="FN16" t="s">
        <v>9</v>
      </c>
      <c r="FO16" t="s">
        <v>8</v>
      </c>
      <c r="FP16" t="s">
        <v>3</v>
      </c>
      <c r="FQ16" t="s">
        <v>3</v>
      </c>
      <c r="FR16" t="s">
        <v>9</v>
      </c>
      <c r="FS16" t="s">
        <v>3</v>
      </c>
      <c r="FT16" t="s">
        <v>9</v>
      </c>
      <c r="FU16" t="s">
        <v>8</v>
      </c>
      <c r="FV16" t="s">
        <v>9</v>
      </c>
      <c r="FW16" t="s">
        <v>8</v>
      </c>
      <c r="FX16" t="s">
        <v>9</v>
      </c>
      <c r="FY16" t="s">
        <v>6</v>
      </c>
      <c r="FZ16" t="s">
        <v>9</v>
      </c>
      <c r="GA16" t="s">
        <v>6</v>
      </c>
      <c r="GB16" t="s">
        <v>66</v>
      </c>
      <c r="GC16" t="s">
        <v>6</v>
      </c>
      <c r="GD16" t="s">
        <v>66</v>
      </c>
      <c r="GE16" t="s">
        <v>4</v>
      </c>
      <c r="GF16" t="s">
        <v>3</v>
      </c>
      <c r="GG16" t="s">
        <v>4</v>
      </c>
      <c r="GH16" t="s">
        <v>8</v>
      </c>
      <c r="GI16" t="s">
        <v>4</v>
      </c>
      <c r="GJ16" t="s">
        <v>8</v>
      </c>
      <c r="GK16" t="s">
        <v>8</v>
      </c>
      <c r="GL16" t="s">
        <v>3</v>
      </c>
      <c r="GM16" t="s">
        <v>3</v>
      </c>
      <c r="GN16" t="s">
        <v>9</v>
      </c>
      <c r="GO16" t="s">
        <v>3</v>
      </c>
      <c r="GP16" t="s">
        <v>66</v>
      </c>
      <c r="GQ16" t="s">
        <v>3</v>
      </c>
      <c r="GR16" t="s">
        <v>66</v>
      </c>
      <c r="GS16" t="s">
        <v>3</v>
      </c>
      <c r="GT16" t="s">
        <v>66</v>
      </c>
      <c r="GU16" t="s">
        <v>3</v>
      </c>
      <c r="GV16" t="s">
        <v>9</v>
      </c>
      <c r="GW16" t="s">
        <v>8</v>
      </c>
      <c r="GX16" t="s">
        <v>3</v>
      </c>
      <c r="GY16" t="s">
        <v>8</v>
      </c>
      <c r="GZ16" t="s">
        <v>4</v>
      </c>
      <c r="HA16" t="s">
        <v>6</v>
      </c>
      <c r="HB16" t="s">
        <v>6</v>
      </c>
      <c r="HC16" t="s">
        <v>6</v>
      </c>
      <c r="HD16" t="s">
        <v>8</v>
      </c>
      <c r="HE16" t="s">
        <v>8</v>
      </c>
      <c r="HF16" t="s">
        <v>5</v>
      </c>
      <c r="HG16" t="s">
        <v>3</v>
      </c>
      <c r="HH16" t="s">
        <v>6</v>
      </c>
      <c r="HI16" t="s">
        <v>8</v>
      </c>
      <c r="HJ16" t="s">
        <v>8</v>
      </c>
      <c r="HK16" t="s">
        <v>3</v>
      </c>
      <c r="HL16" t="s">
        <v>7</v>
      </c>
      <c r="HM16" t="s">
        <v>8</v>
      </c>
      <c r="HN16" t="s">
        <v>46</v>
      </c>
      <c r="HO16" t="s">
        <v>8</v>
      </c>
      <c r="HP16" t="s">
        <v>46</v>
      </c>
      <c r="HQ16" t="s">
        <v>46</v>
      </c>
      <c r="HR16" t="s">
        <v>6</v>
      </c>
      <c r="HS16" t="s">
        <v>7</v>
      </c>
      <c r="HT16" t="s">
        <v>8</v>
      </c>
      <c r="HU16" t="s">
        <v>8</v>
      </c>
      <c r="HV16" t="s">
        <v>5</v>
      </c>
      <c r="HW16" t="s">
        <v>6</v>
      </c>
      <c r="HX16" t="s">
        <v>6</v>
      </c>
      <c r="HY16" t="s">
        <v>46</v>
      </c>
      <c r="HZ16" t="s">
        <v>7</v>
      </c>
      <c r="IA16" t="s">
        <v>7</v>
      </c>
      <c r="IB16" t="s">
        <v>46</v>
      </c>
      <c r="IC16" t="s">
        <v>8</v>
      </c>
      <c r="ID16" t="s">
        <v>8</v>
      </c>
      <c r="IE16" t="s">
        <v>8</v>
      </c>
      <c r="IY16" t="s">
        <v>6</v>
      </c>
      <c r="IZ16" t="s">
        <v>5</v>
      </c>
      <c r="JA16" t="s">
        <v>5</v>
      </c>
      <c r="JB16" t="s">
        <v>5</v>
      </c>
      <c r="JC16" t="s">
        <v>8</v>
      </c>
      <c r="JD16" t="s">
        <v>5</v>
      </c>
      <c r="JE16" t="s">
        <v>5</v>
      </c>
      <c r="JF16" t="s">
        <v>8</v>
      </c>
      <c r="JG16" t="s">
        <v>4</v>
      </c>
      <c r="JH16" t="s">
        <v>5</v>
      </c>
      <c r="JI16" t="s">
        <v>7</v>
      </c>
      <c r="JJ16" t="s">
        <v>5</v>
      </c>
      <c r="JK16" t="s">
        <v>6</v>
      </c>
      <c r="JL16" t="s">
        <v>8</v>
      </c>
      <c r="JM16" t="s">
        <v>6</v>
      </c>
      <c r="JN16" t="s">
        <v>8</v>
      </c>
      <c r="JO16" t="s">
        <v>8</v>
      </c>
    </row>
    <row r="17" spans="1:295" x14ac:dyDescent="0.25">
      <c r="A17">
        <v>21</v>
      </c>
      <c r="B17" t="s">
        <v>11</v>
      </c>
      <c r="C17" t="s">
        <v>39</v>
      </c>
      <c r="D17" t="s">
        <v>100</v>
      </c>
      <c r="E17" t="s">
        <v>40</v>
      </c>
      <c r="F17" t="s">
        <v>4</v>
      </c>
      <c r="G17" t="s">
        <v>4</v>
      </c>
      <c r="H17" t="s">
        <v>5</v>
      </c>
      <c r="I17" t="s">
        <v>7</v>
      </c>
      <c r="J17" t="s">
        <v>7</v>
      </c>
      <c r="K17" t="s">
        <v>4</v>
      </c>
      <c r="L17" t="s">
        <v>7</v>
      </c>
      <c r="M17" t="s">
        <v>5</v>
      </c>
      <c r="N17" t="s">
        <v>5</v>
      </c>
      <c r="O17" t="s">
        <v>4</v>
      </c>
      <c r="P17" t="s">
        <v>8</v>
      </c>
      <c r="Q17" t="s">
        <v>4</v>
      </c>
      <c r="R17" t="s">
        <v>5</v>
      </c>
      <c r="S17" t="s">
        <v>8</v>
      </c>
      <c r="T17" t="s">
        <v>6</v>
      </c>
      <c r="U17" t="s">
        <v>6</v>
      </c>
      <c r="V17" t="s">
        <v>6</v>
      </c>
      <c r="W17" t="s">
        <v>6</v>
      </c>
      <c r="X17" t="s">
        <v>5</v>
      </c>
      <c r="Y17" t="s">
        <v>8</v>
      </c>
      <c r="Z17" t="s">
        <v>8</v>
      </c>
      <c r="AA17" t="s">
        <v>4</v>
      </c>
      <c r="AB17" t="s">
        <v>7</v>
      </c>
      <c r="AC17" t="s">
        <v>6</v>
      </c>
      <c r="AD17" t="s">
        <v>4</v>
      </c>
      <c r="AE17" t="s">
        <v>6</v>
      </c>
      <c r="AF17" t="s">
        <v>7</v>
      </c>
      <c r="AG17" t="s">
        <v>8</v>
      </c>
      <c r="AH17" t="s">
        <v>6</v>
      </c>
      <c r="AI17" t="s">
        <v>6</v>
      </c>
      <c r="AJ17" t="s">
        <v>4</v>
      </c>
      <c r="AK17" t="s">
        <v>4</v>
      </c>
      <c r="AL17" t="s">
        <v>8</v>
      </c>
      <c r="AM17" t="s">
        <v>7</v>
      </c>
      <c r="AN17" t="s">
        <v>7</v>
      </c>
      <c r="AO17" t="s">
        <v>8</v>
      </c>
      <c r="AP17" t="s">
        <v>7</v>
      </c>
      <c r="AQ17" t="s">
        <v>6</v>
      </c>
      <c r="AR17" t="s">
        <v>8</v>
      </c>
      <c r="AS17" t="s">
        <v>8</v>
      </c>
      <c r="AT17" t="s">
        <v>8</v>
      </c>
      <c r="AU17" t="s">
        <v>4</v>
      </c>
      <c r="AV17" t="s">
        <v>7</v>
      </c>
      <c r="AW17" t="s">
        <v>5</v>
      </c>
      <c r="AX17" t="s">
        <v>4</v>
      </c>
      <c r="AY17" t="s">
        <v>5</v>
      </c>
      <c r="AZ17" t="s">
        <v>5</v>
      </c>
      <c r="BA17" t="s">
        <v>6</v>
      </c>
      <c r="BB17" t="s">
        <v>6</v>
      </c>
      <c r="BC17" t="s">
        <v>5</v>
      </c>
      <c r="BD17" t="s">
        <v>7</v>
      </c>
      <c r="BE17" t="s">
        <v>8</v>
      </c>
      <c r="BF17" t="s">
        <v>8</v>
      </c>
      <c r="BG17" t="s">
        <v>5</v>
      </c>
      <c r="BH17" t="s">
        <v>5</v>
      </c>
      <c r="BI17" t="s">
        <v>8</v>
      </c>
      <c r="BJ17" t="s">
        <v>5</v>
      </c>
      <c r="BK17" t="s">
        <v>6</v>
      </c>
      <c r="BL17" t="s">
        <v>5</v>
      </c>
      <c r="BM17" t="s">
        <v>7</v>
      </c>
      <c r="BN17" t="s">
        <v>7</v>
      </c>
      <c r="BO17" t="s">
        <v>5</v>
      </c>
      <c r="BP17" t="s">
        <v>8</v>
      </c>
      <c r="BQ17" t="s">
        <v>8</v>
      </c>
      <c r="BR17" t="s">
        <v>8</v>
      </c>
      <c r="BS17" t="s">
        <v>6</v>
      </c>
      <c r="BT17" t="s">
        <v>8</v>
      </c>
      <c r="BU17" t="s">
        <v>5</v>
      </c>
      <c r="BV17" t="s">
        <v>6</v>
      </c>
      <c r="BW17" t="s">
        <v>6</v>
      </c>
      <c r="BX17" t="s">
        <v>8</v>
      </c>
      <c r="BY17" t="s">
        <v>4</v>
      </c>
      <c r="BZ17" t="s">
        <v>4</v>
      </c>
      <c r="CA17" t="s">
        <v>4</v>
      </c>
      <c r="CB17" t="s">
        <v>8</v>
      </c>
      <c r="CC17" t="s">
        <v>8</v>
      </c>
      <c r="CD17" t="s">
        <v>8</v>
      </c>
      <c r="CE17" t="s">
        <v>8</v>
      </c>
      <c r="CF17" t="s">
        <v>4</v>
      </c>
      <c r="CG17" t="s">
        <v>7</v>
      </c>
      <c r="CH17" t="s">
        <v>4</v>
      </c>
      <c r="CI17" t="s">
        <v>4</v>
      </c>
      <c r="CJ17" t="s">
        <v>8</v>
      </c>
      <c r="CK17" t="s">
        <v>5</v>
      </c>
      <c r="CL17" t="s">
        <v>7</v>
      </c>
      <c r="CM17" t="s">
        <v>8</v>
      </c>
      <c r="CN17" t="s">
        <v>7</v>
      </c>
      <c r="CO17" t="s">
        <v>4</v>
      </c>
      <c r="CP17" t="s">
        <v>4</v>
      </c>
      <c r="CQ17" t="s">
        <v>5</v>
      </c>
      <c r="CR17" t="s">
        <v>4</v>
      </c>
      <c r="CS17" t="s">
        <v>4</v>
      </c>
      <c r="CT17" t="s">
        <v>5</v>
      </c>
      <c r="CU17" t="s">
        <v>5</v>
      </c>
      <c r="CV17" t="s">
        <v>8</v>
      </c>
      <c r="CW17" t="s">
        <v>5</v>
      </c>
      <c r="CX17" t="s">
        <v>4</v>
      </c>
      <c r="CY17" t="s">
        <v>6</v>
      </c>
      <c r="CZ17" t="s">
        <v>5</v>
      </c>
      <c r="DA17" t="s">
        <v>4</v>
      </c>
      <c r="DB17" t="s">
        <v>4</v>
      </c>
      <c r="DC17" t="s">
        <v>6</v>
      </c>
      <c r="DD17" t="s">
        <v>8</v>
      </c>
      <c r="DE17" t="s">
        <v>8</v>
      </c>
      <c r="DF17" t="s">
        <v>8</v>
      </c>
      <c r="DG17" t="s">
        <v>7</v>
      </c>
      <c r="DH17" t="s">
        <v>8</v>
      </c>
      <c r="DI17" t="s">
        <v>8</v>
      </c>
      <c r="DJ17" t="s">
        <v>4</v>
      </c>
      <c r="DK17" t="s">
        <v>3</v>
      </c>
      <c r="DL17" t="s">
        <v>7</v>
      </c>
      <c r="DM17" t="s">
        <v>3</v>
      </c>
      <c r="DN17" t="s">
        <v>3</v>
      </c>
      <c r="DO17" t="s">
        <v>6</v>
      </c>
      <c r="DP17" t="s">
        <v>3</v>
      </c>
      <c r="DQ17" t="s">
        <v>9</v>
      </c>
      <c r="DR17" t="s">
        <v>7</v>
      </c>
      <c r="DS17" t="s">
        <v>3</v>
      </c>
      <c r="DT17" t="s">
        <v>4</v>
      </c>
      <c r="DU17" t="s">
        <v>5</v>
      </c>
      <c r="DV17" t="s">
        <v>3</v>
      </c>
      <c r="DW17" t="s">
        <v>3</v>
      </c>
      <c r="DX17" t="s">
        <v>8</v>
      </c>
      <c r="DY17" t="s">
        <v>6</v>
      </c>
      <c r="DZ17" t="s">
        <v>8</v>
      </c>
      <c r="EA17" t="s">
        <v>5</v>
      </c>
      <c r="EB17" t="s">
        <v>7</v>
      </c>
      <c r="EC17" t="s">
        <v>4</v>
      </c>
      <c r="ED17" t="s">
        <v>4</v>
      </c>
      <c r="EE17" t="s">
        <v>5</v>
      </c>
      <c r="EF17" t="s">
        <v>8</v>
      </c>
      <c r="EG17" t="s">
        <v>5</v>
      </c>
      <c r="EH17" t="s">
        <v>5</v>
      </c>
      <c r="EI17" t="s">
        <v>6</v>
      </c>
      <c r="EJ17" t="s">
        <v>5</v>
      </c>
      <c r="EK17" t="s">
        <v>5</v>
      </c>
      <c r="EL17" t="s">
        <v>8</v>
      </c>
      <c r="EM17" t="s">
        <v>8</v>
      </c>
      <c r="EN17" t="s">
        <v>7</v>
      </c>
      <c r="EO17" t="s">
        <v>6</v>
      </c>
      <c r="EP17" t="s">
        <v>7</v>
      </c>
      <c r="EQ17" t="s">
        <v>7</v>
      </c>
      <c r="ER17" t="s">
        <v>5</v>
      </c>
      <c r="ES17" t="s">
        <v>8</v>
      </c>
      <c r="ET17" t="s">
        <v>8</v>
      </c>
      <c r="EU17" t="s">
        <v>5</v>
      </c>
      <c r="EV17" t="s">
        <v>6</v>
      </c>
      <c r="EW17" t="s">
        <v>8</v>
      </c>
      <c r="EX17" t="s">
        <v>6</v>
      </c>
      <c r="EY17" t="s">
        <v>6</v>
      </c>
      <c r="EZ17" t="s">
        <v>7</v>
      </c>
      <c r="FA17" t="s">
        <v>3</v>
      </c>
      <c r="FB17" t="s">
        <v>9</v>
      </c>
      <c r="FC17" t="s">
        <v>5</v>
      </c>
      <c r="FD17" t="s">
        <v>3</v>
      </c>
      <c r="FE17" t="s">
        <v>6</v>
      </c>
      <c r="FF17" t="s">
        <v>6</v>
      </c>
      <c r="FG17" t="s">
        <v>8</v>
      </c>
      <c r="FH17" t="s">
        <v>6</v>
      </c>
      <c r="FI17" t="s">
        <v>8</v>
      </c>
      <c r="FJ17" t="s">
        <v>3</v>
      </c>
      <c r="FK17" t="s">
        <v>3</v>
      </c>
      <c r="FL17" t="s">
        <v>9</v>
      </c>
      <c r="FM17" t="s">
        <v>6</v>
      </c>
      <c r="FN17" t="s">
        <v>3</v>
      </c>
      <c r="FO17" t="s">
        <v>8</v>
      </c>
      <c r="FP17" t="s">
        <v>3</v>
      </c>
      <c r="FQ17" t="s">
        <v>3</v>
      </c>
      <c r="FR17" t="s">
        <v>9</v>
      </c>
      <c r="FS17" t="s">
        <v>8</v>
      </c>
      <c r="FT17" t="s">
        <v>3</v>
      </c>
      <c r="FU17" t="s">
        <v>3</v>
      </c>
      <c r="FV17" t="s">
        <v>9</v>
      </c>
      <c r="FW17" t="s">
        <v>8</v>
      </c>
      <c r="FX17" t="s">
        <v>9</v>
      </c>
      <c r="FY17" t="s">
        <v>8</v>
      </c>
      <c r="FZ17" t="s">
        <v>6</v>
      </c>
      <c r="GA17" t="s">
        <v>3</v>
      </c>
      <c r="GB17" t="s">
        <v>66</v>
      </c>
      <c r="GC17" t="s">
        <v>3</v>
      </c>
      <c r="GD17" t="s">
        <v>9</v>
      </c>
      <c r="GE17" t="s">
        <v>3</v>
      </c>
      <c r="GF17" t="s">
        <v>66</v>
      </c>
      <c r="GG17" t="s">
        <v>4</v>
      </c>
      <c r="GH17" t="s">
        <v>6</v>
      </c>
      <c r="GI17" t="s">
        <v>3</v>
      </c>
      <c r="GJ17" t="s">
        <v>9</v>
      </c>
      <c r="GK17" t="s">
        <v>3</v>
      </c>
      <c r="GL17" t="s">
        <v>6</v>
      </c>
      <c r="GM17" t="s">
        <v>3</v>
      </c>
      <c r="GN17" t="s">
        <v>66</v>
      </c>
      <c r="GO17" t="s">
        <v>3</v>
      </c>
      <c r="GP17" t="s">
        <v>66</v>
      </c>
      <c r="GQ17" t="s">
        <v>3</v>
      </c>
      <c r="GR17" t="s">
        <v>66</v>
      </c>
      <c r="GS17" t="s">
        <v>8</v>
      </c>
      <c r="GT17" t="s">
        <v>6</v>
      </c>
      <c r="GU17" t="s">
        <v>3</v>
      </c>
      <c r="GV17" t="s">
        <v>8</v>
      </c>
      <c r="GW17" t="s">
        <v>6</v>
      </c>
      <c r="GX17" t="s">
        <v>66</v>
      </c>
      <c r="GY17" t="s">
        <v>6</v>
      </c>
      <c r="GZ17" t="s">
        <v>7</v>
      </c>
      <c r="HA17" t="s">
        <v>8</v>
      </c>
      <c r="HB17" t="s">
        <v>8</v>
      </c>
      <c r="HC17" t="s">
        <v>5</v>
      </c>
      <c r="HD17" t="s">
        <v>8</v>
      </c>
      <c r="HE17" t="s">
        <v>8</v>
      </c>
      <c r="HF17" t="s">
        <v>5</v>
      </c>
      <c r="HG17" t="s">
        <v>6</v>
      </c>
      <c r="HH17" t="s">
        <v>8</v>
      </c>
      <c r="HI17" t="s">
        <v>6</v>
      </c>
      <c r="HJ17" t="s">
        <v>8</v>
      </c>
      <c r="HK17" t="s">
        <v>3</v>
      </c>
      <c r="HL17" t="s">
        <v>6</v>
      </c>
      <c r="HM17" t="s">
        <v>8</v>
      </c>
      <c r="HN17" t="s">
        <v>6</v>
      </c>
      <c r="HO17" t="s">
        <v>8</v>
      </c>
      <c r="HP17" t="s">
        <v>6</v>
      </c>
      <c r="HQ17" t="s">
        <v>46</v>
      </c>
      <c r="HR17" t="s">
        <v>46</v>
      </c>
      <c r="HS17" t="s">
        <v>6</v>
      </c>
      <c r="HT17" t="s">
        <v>8</v>
      </c>
      <c r="HU17" t="s">
        <v>8</v>
      </c>
      <c r="HV17" t="s">
        <v>8</v>
      </c>
      <c r="HW17" t="s">
        <v>8</v>
      </c>
      <c r="HX17" t="s">
        <v>5</v>
      </c>
      <c r="HY17" t="s">
        <v>6</v>
      </c>
      <c r="HZ17" t="s">
        <v>8</v>
      </c>
      <c r="IA17" t="s">
        <v>6</v>
      </c>
      <c r="IB17" t="s">
        <v>6</v>
      </c>
      <c r="IC17" t="s">
        <v>5</v>
      </c>
      <c r="ID17" t="s">
        <v>46</v>
      </c>
      <c r="IE17" t="s">
        <v>8</v>
      </c>
      <c r="IY17" t="s">
        <v>6</v>
      </c>
      <c r="IZ17" t="s">
        <v>7</v>
      </c>
      <c r="JA17" t="s">
        <v>4</v>
      </c>
      <c r="JB17" t="s">
        <v>4</v>
      </c>
      <c r="JC17" t="s">
        <v>4</v>
      </c>
      <c r="JD17" t="s">
        <v>6</v>
      </c>
      <c r="JE17" t="s">
        <v>7</v>
      </c>
      <c r="JF17" t="s">
        <v>6</v>
      </c>
      <c r="JG17" t="s">
        <v>4</v>
      </c>
      <c r="JH17" t="s">
        <v>4</v>
      </c>
      <c r="JI17" t="s">
        <v>4</v>
      </c>
      <c r="JJ17" t="s">
        <v>4</v>
      </c>
      <c r="JK17" t="s">
        <v>6</v>
      </c>
      <c r="JL17" t="s">
        <v>7</v>
      </c>
      <c r="JM17" t="s">
        <v>6</v>
      </c>
      <c r="JN17" t="s">
        <v>4</v>
      </c>
      <c r="JO17" t="s">
        <v>5</v>
      </c>
    </row>
    <row r="18" spans="1:295" x14ac:dyDescent="0.25">
      <c r="A18">
        <v>22</v>
      </c>
      <c r="B18" t="s">
        <v>11</v>
      </c>
      <c r="C18" t="s">
        <v>41</v>
      </c>
      <c r="D18" t="s">
        <v>103</v>
      </c>
      <c r="E18" t="s">
        <v>42</v>
      </c>
      <c r="F18" t="s">
        <v>7</v>
      </c>
      <c r="G18" t="s">
        <v>7</v>
      </c>
      <c r="H18" t="s">
        <v>5</v>
      </c>
      <c r="I18" t="s">
        <v>6</v>
      </c>
      <c r="J18" t="s">
        <v>5</v>
      </c>
      <c r="K18" t="s">
        <v>4</v>
      </c>
      <c r="L18" t="s">
        <v>5</v>
      </c>
      <c r="M18" t="s">
        <v>5</v>
      </c>
      <c r="N18" t="s">
        <v>5</v>
      </c>
      <c r="O18" t="s">
        <v>4</v>
      </c>
      <c r="P18" t="s">
        <v>7</v>
      </c>
      <c r="Q18" t="s">
        <v>5</v>
      </c>
      <c r="R18" t="s">
        <v>7</v>
      </c>
      <c r="S18" t="s">
        <v>5</v>
      </c>
      <c r="T18" t="s">
        <v>6</v>
      </c>
      <c r="U18" t="s">
        <v>7</v>
      </c>
      <c r="V18" t="s">
        <v>8</v>
      </c>
      <c r="W18" t="s">
        <v>7</v>
      </c>
      <c r="X18" t="s">
        <v>5</v>
      </c>
      <c r="Y18" t="s">
        <v>8</v>
      </c>
      <c r="Z18" t="s">
        <v>7</v>
      </c>
      <c r="AA18" t="s">
        <v>4</v>
      </c>
      <c r="AB18" t="s">
        <v>7</v>
      </c>
      <c r="AC18" t="s">
        <v>8</v>
      </c>
      <c r="AD18" t="s">
        <v>4</v>
      </c>
      <c r="AE18" t="s">
        <v>6</v>
      </c>
      <c r="AF18" t="s">
        <v>4</v>
      </c>
      <c r="AG18" t="s">
        <v>6</v>
      </c>
      <c r="AH18" t="s">
        <v>6</v>
      </c>
      <c r="AI18" t="s">
        <v>6</v>
      </c>
      <c r="AJ18" t="s">
        <v>5</v>
      </c>
      <c r="AK18" t="s">
        <v>4</v>
      </c>
      <c r="AL18" t="s">
        <v>6</v>
      </c>
      <c r="AM18" t="s">
        <v>5</v>
      </c>
      <c r="AN18" t="s">
        <v>4</v>
      </c>
      <c r="AO18" t="s">
        <v>6</v>
      </c>
      <c r="AP18" t="s">
        <v>4</v>
      </c>
      <c r="AQ18" t="s">
        <v>6</v>
      </c>
      <c r="AR18" t="s">
        <v>7</v>
      </c>
      <c r="AS18" t="s">
        <v>8</v>
      </c>
      <c r="AT18" t="s">
        <v>8</v>
      </c>
      <c r="AU18" t="s">
        <v>4</v>
      </c>
      <c r="AV18" t="s">
        <v>8</v>
      </c>
      <c r="AW18" t="s">
        <v>8</v>
      </c>
      <c r="AX18" t="s">
        <v>8</v>
      </c>
      <c r="AY18" t="s">
        <v>5</v>
      </c>
      <c r="AZ18" t="s">
        <v>8</v>
      </c>
      <c r="BA18" t="s">
        <v>8</v>
      </c>
      <c r="BB18" t="s">
        <v>6</v>
      </c>
      <c r="BC18" t="s">
        <v>5</v>
      </c>
      <c r="BD18" t="s">
        <v>5</v>
      </c>
      <c r="BE18" t="s">
        <v>5</v>
      </c>
      <c r="BF18" t="s">
        <v>7</v>
      </c>
      <c r="BG18" t="s">
        <v>8</v>
      </c>
      <c r="BH18" t="s">
        <v>6</v>
      </c>
      <c r="BI18" t="s">
        <v>6</v>
      </c>
      <c r="BJ18" t="s">
        <v>5</v>
      </c>
      <c r="BK18" t="s">
        <v>8</v>
      </c>
      <c r="BL18" t="s">
        <v>7</v>
      </c>
      <c r="BM18" t="s">
        <v>5</v>
      </c>
      <c r="BN18" t="s">
        <v>5</v>
      </c>
      <c r="BO18" t="s">
        <v>5</v>
      </c>
      <c r="BP18" t="s">
        <v>8</v>
      </c>
      <c r="BQ18" t="s">
        <v>5</v>
      </c>
      <c r="BR18" t="s">
        <v>5</v>
      </c>
      <c r="BS18" t="s">
        <v>8</v>
      </c>
      <c r="BT18" t="s">
        <v>8</v>
      </c>
      <c r="BU18" t="s">
        <v>4</v>
      </c>
      <c r="BV18" t="s">
        <v>8</v>
      </c>
      <c r="BW18" t="s">
        <v>6</v>
      </c>
      <c r="BX18" t="s">
        <v>8</v>
      </c>
      <c r="BY18" t="s">
        <v>5</v>
      </c>
      <c r="BZ18" t="s">
        <v>7</v>
      </c>
      <c r="CA18" t="s">
        <v>8</v>
      </c>
      <c r="CB18" t="s">
        <v>8</v>
      </c>
      <c r="CC18" t="s">
        <v>8</v>
      </c>
      <c r="CD18" t="s">
        <v>5</v>
      </c>
      <c r="CE18" t="s">
        <v>8</v>
      </c>
      <c r="CF18" t="s">
        <v>7</v>
      </c>
      <c r="CG18" t="s">
        <v>5</v>
      </c>
      <c r="CH18" t="s">
        <v>7</v>
      </c>
      <c r="CI18" t="s">
        <v>7</v>
      </c>
      <c r="CJ18" t="s">
        <v>6</v>
      </c>
      <c r="CK18" t="s">
        <v>5</v>
      </c>
      <c r="CL18" t="s">
        <v>5</v>
      </c>
      <c r="CM18" t="s">
        <v>8</v>
      </c>
      <c r="CN18" t="s">
        <v>7</v>
      </c>
      <c r="CO18" t="s">
        <v>5</v>
      </c>
      <c r="CP18" t="s">
        <v>7</v>
      </c>
      <c r="CQ18" t="s">
        <v>5</v>
      </c>
      <c r="CR18" t="s">
        <v>5</v>
      </c>
      <c r="CS18" t="s">
        <v>8</v>
      </c>
      <c r="CT18" t="s">
        <v>8</v>
      </c>
      <c r="CU18" t="s">
        <v>8</v>
      </c>
      <c r="CV18" t="s">
        <v>7</v>
      </c>
      <c r="CW18" t="s">
        <v>8</v>
      </c>
      <c r="CX18" t="s">
        <v>5</v>
      </c>
      <c r="CY18" t="s">
        <v>6</v>
      </c>
      <c r="CZ18" t="s">
        <v>7</v>
      </c>
      <c r="DA18" t="s">
        <v>4</v>
      </c>
      <c r="DB18" t="s">
        <v>4</v>
      </c>
      <c r="DC18" t="s">
        <v>8</v>
      </c>
      <c r="DD18" t="s">
        <v>5</v>
      </c>
      <c r="DE18" t="s">
        <v>4</v>
      </c>
      <c r="DF18" t="s">
        <v>7</v>
      </c>
      <c r="DG18" t="s">
        <v>4</v>
      </c>
      <c r="DH18" t="s">
        <v>4</v>
      </c>
      <c r="DI18" t="s">
        <v>7</v>
      </c>
      <c r="DJ18" t="s">
        <v>7</v>
      </c>
      <c r="DK18" t="s">
        <v>3</v>
      </c>
      <c r="DL18" t="s">
        <v>5</v>
      </c>
      <c r="DM18" t="s">
        <v>8</v>
      </c>
      <c r="DN18" t="s">
        <v>8</v>
      </c>
      <c r="DO18" t="s">
        <v>7</v>
      </c>
      <c r="DP18" t="s">
        <v>6</v>
      </c>
      <c r="DQ18" t="s">
        <v>8</v>
      </c>
      <c r="DR18" t="s">
        <v>3</v>
      </c>
      <c r="DS18" t="s">
        <v>9</v>
      </c>
      <c r="DT18" t="s">
        <v>3</v>
      </c>
      <c r="DU18" t="s">
        <v>3</v>
      </c>
      <c r="DV18" t="s">
        <v>9</v>
      </c>
      <c r="DW18" t="s">
        <v>8</v>
      </c>
      <c r="DX18" t="s">
        <v>3</v>
      </c>
      <c r="DY18" t="s">
        <v>3</v>
      </c>
      <c r="DZ18" t="s">
        <v>3</v>
      </c>
      <c r="EA18" t="s">
        <v>8</v>
      </c>
      <c r="EB18" t="s">
        <v>5</v>
      </c>
      <c r="EC18" t="s">
        <v>4</v>
      </c>
      <c r="ED18" t="s">
        <v>4</v>
      </c>
      <c r="EE18" t="s">
        <v>6</v>
      </c>
      <c r="EF18" t="s">
        <v>8</v>
      </c>
      <c r="EG18" t="s">
        <v>8</v>
      </c>
      <c r="EH18" t="s">
        <v>8</v>
      </c>
      <c r="EI18" t="s">
        <v>5</v>
      </c>
      <c r="EJ18" t="s">
        <v>8</v>
      </c>
      <c r="EK18" t="s">
        <v>5</v>
      </c>
      <c r="EL18" t="s">
        <v>5</v>
      </c>
      <c r="EM18" t="s">
        <v>8</v>
      </c>
      <c r="EN18" t="s">
        <v>7</v>
      </c>
      <c r="EO18" t="s">
        <v>5</v>
      </c>
      <c r="EP18" t="s">
        <v>5</v>
      </c>
      <c r="EQ18" t="s">
        <v>5</v>
      </c>
      <c r="ER18" t="s">
        <v>5</v>
      </c>
      <c r="ES18" t="s">
        <v>7</v>
      </c>
      <c r="ET18" t="s">
        <v>7</v>
      </c>
      <c r="EU18" t="s">
        <v>8</v>
      </c>
      <c r="EV18" t="s">
        <v>4</v>
      </c>
      <c r="EW18" t="s">
        <v>5</v>
      </c>
      <c r="EX18" t="s">
        <v>8</v>
      </c>
      <c r="EY18" t="s">
        <v>5</v>
      </c>
      <c r="EZ18" t="s">
        <v>7</v>
      </c>
      <c r="FA18" t="s">
        <v>3</v>
      </c>
      <c r="FB18" t="s">
        <v>9</v>
      </c>
      <c r="FC18" t="s">
        <v>6</v>
      </c>
      <c r="FD18" t="s">
        <v>3</v>
      </c>
      <c r="FE18" t="s">
        <v>8</v>
      </c>
      <c r="FF18" t="s">
        <v>3</v>
      </c>
      <c r="FG18" t="s">
        <v>8</v>
      </c>
      <c r="FH18" t="s">
        <v>8</v>
      </c>
      <c r="FI18" t="s">
        <v>3</v>
      </c>
      <c r="FJ18" t="s">
        <v>9</v>
      </c>
      <c r="FK18" t="s">
        <v>3</v>
      </c>
      <c r="FL18" t="s">
        <v>9</v>
      </c>
      <c r="FM18" t="s">
        <v>6</v>
      </c>
      <c r="FN18" t="s">
        <v>9</v>
      </c>
      <c r="FO18" t="s">
        <v>6</v>
      </c>
      <c r="FP18" t="s">
        <v>9</v>
      </c>
      <c r="FQ18" t="s">
        <v>8</v>
      </c>
      <c r="FR18" t="s">
        <v>6</v>
      </c>
      <c r="FS18" t="s">
        <v>8</v>
      </c>
      <c r="FT18" t="s">
        <v>3</v>
      </c>
      <c r="FU18" t="s">
        <v>6</v>
      </c>
      <c r="FV18" t="s">
        <v>9</v>
      </c>
      <c r="FW18" t="s">
        <v>6</v>
      </c>
      <c r="FX18" t="s">
        <v>9</v>
      </c>
      <c r="FY18" t="s">
        <v>8</v>
      </c>
      <c r="FZ18" t="s">
        <v>8</v>
      </c>
      <c r="GA18" t="s">
        <v>6</v>
      </c>
      <c r="GB18" t="s">
        <v>3</v>
      </c>
      <c r="GC18" t="s">
        <v>3</v>
      </c>
      <c r="GD18" t="s">
        <v>9</v>
      </c>
      <c r="GE18" t="s">
        <v>8</v>
      </c>
      <c r="GF18" t="s">
        <v>3</v>
      </c>
      <c r="GG18" t="s">
        <v>6</v>
      </c>
      <c r="GH18" t="s">
        <v>3</v>
      </c>
      <c r="GI18" t="s">
        <v>3</v>
      </c>
      <c r="GJ18" t="s">
        <v>3</v>
      </c>
      <c r="GK18" t="s">
        <v>3</v>
      </c>
      <c r="GL18" t="s">
        <v>9</v>
      </c>
      <c r="GM18" t="s">
        <v>3</v>
      </c>
      <c r="GN18" t="s">
        <v>9</v>
      </c>
      <c r="GO18" t="s">
        <v>6</v>
      </c>
      <c r="GP18" t="s">
        <v>9</v>
      </c>
      <c r="GQ18" t="s">
        <v>6</v>
      </c>
      <c r="GR18" t="s">
        <v>9</v>
      </c>
      <c r="GS18" t="s">
        <v>8</v>
      </c>
      <c r="GT18" t="s">
        <v>9</v>
      </c>
      <c r="GU18" t="s">
        <v>8</v>
      </c>
      <c r="GV18" t="s">
        <v>9</v>
      </c>
      <c r="GW18" t="s">
        <v>6</v>
      </c>
      <c r="GX18" t="s">
        <v>9</v>
      </c>
      <c r="GY18" t="s">
        <v>6</v>
      </c>
      <c r="GZ18" t="s">
        <v>7</v>
      </c>
      <c r="HA18" t="s">
        <v>6</v>
      </c>
      <c r="HB18" t="s">
        <v>8</v>
      </c>
      <c r="HC18" t="s">
        <v>8</v>
      </c>
      <c r="HD18" t="s">
        <v>8</v>
      </c>
      <c r="HE18" t="s">
        <v>8</v>
      </c>
      <c r="HF18" t="s">
        <v>5</v>
      </c>
      <c r="HG18" t="s">
        <v>3</v>
      </c>
      <c r="HH18" t="s">
        <v>6</v>
      </c>
      <c r="HI18" t="s">
        <v>6</v>
      </c>
      <c r="HJ18" t="s">
        <v>8</v>
      </c>
      <c r="HK18" t="s">
        <v>6</v>
      </c>
      <c r="HL18" t="s">
        <v>8</v>
      </c>
      <c r="HM18" t="s">
        <v>8</v>
      </c>
      <c r="HN18" t="s">
        <v>46</v>
      </c>
      <c r="HO18" t="s">
        <v>46</v>
      </c>
      <c r="HP18" t="s">
        <v>46</v>
      </c>
      <c r="HQ18" t="s">
        <v>6</v>
      </c>
      <c r="HR18" t="s">
        <v>46</v>
      </c>
      <c r="HS18" t="s">
        <v>8</v>
      </c>
      <c r="HT18" t="s">
        <v>5</v>
      </c>
      <c r="HU18" t="s">
        <v>7</v>
      </c>
      <c r="HV18" t="s">
        <v>5</v>
      </c>
      <c r="HW18" t="s">
        <v>6</v>
      </c>
      <c r="HX18" t="s">
        <v>5</v>
      </c>
      <c r="HY18" t="s">
        <v>8</v>
      </c>
      <c r="HZ18" t="s">
        <v>7</v>
      </c>
      <c r="IA18" t="s">
        <v>8</v>
      </c>
      <c r="IB18" t="s">
        <v>46</v>
      </c>
      <c r="IC18" t="s">
        <v>8</v>
      </c>
      <c r="ID18" t="s">
        <v>46</v>
      </c>
      <c r="IE18" t="s">
        <v>6</v>
      </c>
      <c r="IY18" t="s">
        <v>6</v>
      </c>
      <c r="IZ18" t="s">
        <v>5</v>
      </c>
      <c r="JA18" t="s">
        <v>5</v>
      </c>
      <c r="JB18" t="s">
        <v>4</v>
      </c>
      <c r="JC18" t="s">
        <v>4</v>
      </c>
      <c r="JD18" t="s">
        <v>6</v>
      </c>
      <c r="JE18" t="s">
        <v>6</v>
      </c>
      <c r="JF18" t="s">
        <v>6</v>
      </c>
      <c r="JG18" t="s">
        <v>5</v>
      </c>
      <c r="JH18" t="s">
        <v>8</v>
      </c>
      <c r="JI18" t="s">
        <v>6</v>
      </c>
      <c r="JJ18" t="s">
        <v>4</v>
      </c>
      <c r="JK18" t="s">
        <v>6</v>
      </c>
      <c r="JL18" t="s">
        <v>5</v>
      </c>
      <c r="JM18" t="s">
        <v>8</v>
      </c>
      <c r="JN18" t="s">
        <v>5</v>
      </c>
      <c r="JO18" t="s">
        <v>4</v>
      </c>
    </row>
    <row r="19" spans="1:295" x14ac:dyDescent="0.25">
      <c r="A19">
        <v>24</v>
      </c>
      <c r="B19" t="s">
        <v>11</v>
      </c>
      <c r="C19" t="s">
        <v>43</v>
      </c>
      <c r="D19" t="s">
        <v>111</v>
      </c>
      <c r="E19" t="s">
        <v>44</v>
      </c>
      <c r="F19" t="s">
        <v>5</v>
      </c>
      <c r="G19" t="s">
        <v>7</v>
      </c>
      <c r="H19" t="s">
        <v>5</v>
      </c>
      <c r="I19" t="s">
        <v>7</v>
      </c>
      <c r="J19" t="s">
        <v>8</v>
      </c>
      <c r="K19" t="s">
        <v>4</v>
      </c>
      <c r="L19" t="s">
        <v>4</v>
      </c>
      <c r="M19" t="s">
        <v>4</v>
      </c>
      <c r="N19" t="s">
        <v>4</v>
      </c>
      <c r="O19" t="s">
        <v>4</v>
      </c>
      <c r="P19" t="s">
        <v>6</v>
      </c>
      <c r="Q19" t="s">
        <v>4</v>
      </c>
      <c r="R19" t="s">
        <v>4</v>
      </c>
      <c r="S19" t="s">
        <v>7</v>
      </c>
      <c r="T19" t="s">
        <v>5</v>
      </c>
      <c r="U19" t="s">
        <v>5</v>
      </c>
      <c r="V19" t="s">
        <v>8</v>
      </c>
      <c r="W19" t="s">
        <v>8</v>
      </c>
      <c r="X19" t="s">
        <v>8</v>
      </c>
      <c r="Y19" t="s">
        <v>5</v>
      </c>
      <c r="Z19" t="s">
        <v>8</v>
      </c>
      <c r="AA19" t="s">
        <v>4</v>
      </c>
      <c r="AB19" t="s">
        <v>5</v>
      </c>
      <c r="AC19" t="s">
        <v>5</v>
      </c>
      <c r="AD19" t="s">
        <v>7</v>
      </c>
      <c r="AE19" t="s">
        <v>8</v>
      </c>
      <c r="AF19" t="s">
        <v>4</v>
      </c>
      <c r="AG19" t="s">
        <v>6</v>
      </c>
      <c r="AH19" t="s">
        <v>6</v>
      </c>
      <c r="AI19" t="s">
        <v>6</v>
      </c>
      <c r="AJ19" t="s">
        <v>5</v>
      </c>
      <c r="AK19" t="s">
        <v>4</v>
      </c>
      <c r="AL19" t="s">
        <v>8</v>
      </c>
      <c r="AM19" t="s">
        <v>4</v>
      </c>
      <c r="AN19" t="s">
        <v>5</v>
      </c>
      <c r="AO19" t="s">
        <v>5</v>
      </c>
      <c r="AP19" t="s">
        <v>7</v>
      </c>
      <c r="AQ19" t="s">
        <v>8</v>
      </c>
      <c r="AR19" t="s">
        <v>4</v>
      </c>
      <c r="AS19" t="s">
        <v>8</v>
      </c>
      <c r="AT19" t="s">
        <v>8</v>
      </c>
      <c r="AU19" t="s">
        <v>4</v>
      </c>
      <c r="AV19" t="s">
        <v>5</v>
      </c>
      <c r="AW19" t="s">
        <v>5</v>
      </c>
      <c r="AX19" t="s">
        <v>5</v>
      </c>
      <c r="AY19" t="s">
        <v>6</v>
      </c>
      <c r="AZ19" t="s">
        <v>6</v>
      </c>
      <c r="BA19" t="s">
        <v>5</v>
      </c>
      <c r="BB19" t="s">
        <v>5</v>
      </c>
      <c r="BC19" t="s">
        <v>7</v>
      </c>
      <c r="BD19" t="s">
        <v>4</v>
      </c>
      <c r="BE19" t="s">
        <v>7</v>
      </c>
      <c r="BF19" t="s">
        <v>4</v>
      </c>
      <c r="BG19" t="s">
        <v>4</v>
      </c>
      <c r="BH19" t="s">
        <v>4</v>
      </c>
      <c r="BI19" t="s">
        <v>7</v>
      </c>
      <c r="BJ19" t="s">
        <v>5</v>
      </c>
      <c r="BK19" t="s">
        <v>4</v>
      </c>
      <c r="BL19" t="s">
        <v>7</v>
      </c>
      <c r="BM19" t="s">
        <v>5</v>
      </c>
      <c r="BN19" t="s">
        <v>8</v>
      </c>
      <c r="BO19" t="s">
        <v>8</v>
      </c>
      <c r="BP19" t="s">
        <v>5</v>
      </c>
      <c r="BQ19" t="s">
        <v>5</v>
      </c>
      <c r="BR19" t="s">
        <v>7</v>
      </c>
      <c r="BS19" t="s">
        <v>7</v>
      </c>
      <c r="BT19" t="s">
        <v>7</v>
      </c>
      <c r="BU19" t="s">
        <v>8</v>
      </c>
      <c r="BV19" t="s">
        <v>6</v>
      </c>
      <c r="BW19" t="s">
        <v>6</v>
      </c>
      <c r="BX19" t="s">
        <v>6</v>
      </c>
      <c r="BY19" t="s">
        <v>4</v>
      </c>
      <c r="BZ19" t="s">
        <v>7</v>
      </c>
      <c r="CA19" t="s">
        <v>4</v>
      </c>
      <c r="CB19" t="s">
        <v>8</v>
      </c>
      <c r="CC19" t="s">
        <v>8</v>
      </c>
      <c r="CD19" t="s">
        <v>8</v>
      </c>
      <c r="CE19" t="s">
        <v>5</v>
      </c>
      <c r="CF19" t="s">
        <v>7</v>
      </c>
      <c r="CG19" t="s">
        <v>4</v>
      </c>
      <c r="CH19" t="s">
        <v>7</v>
      </c>
      <c r="CI19" t="s">
        <v>4</v>
      </c>
      <c r="CJ19" t="s">
        <v>7</v>
      </c>
      <c r="CK19" t="s">
        <v>4</v>
      </c>
      <c r="CL19" t="s">
        <v>4</v>
      </c>
      <c r="CM19" t="s">
        <v>4</v>
      </c>
      <c r="CN19" t="s">
        <v>4</v>
      </c>
      <c r="CO19" t="s">
        <v>5</v>
      </c>
      <c r="CP19" t="s">
        <v>4</v>
      </c>
      <c r="CQ19" t="s">
        <v>4</v>
      </c>
      <c r="CR19" t="s">
        <v>4</v>
      </c>
      <c r="CS19" t="s">
        <v>4</v>
      </c>
      <c r="CT19" t="s">
        <v>4</v>
      </c>
      <c r="CU19" t="s">
        <v>4</v>
      </c>
      <c r="CV19" t="s">
        <v>4</v>
      </c>
      <c r="CW19" t="s">
        <v>6</v>
      </c>
      <c r="CX19" t="s">
        <v>7</v>
      </c>
      <c r="CY19" t="s">
        <v>6</v>
      </c>
      <c r="CZ19" t="s">
        <v>4</v>
      </c>
      <c r="DA19" t="s">
        <v>4</v>
      </c>
      <c r="DB19" t="s">
        <v>4</v>
      </c>
      <c r="DC19" t="s">
        <v>7</v>
      </c>
      <c r="DD19" t="s">
        <v>7</v>
      </c>
      <c r="DE19" t="s">
        <v>4</v>
      </c>
      <c r="DF19" t="s">
        <v>7</v>
      </c>
      <c r="DG19" t="s">
        <v>4</v>
      </c>
      <c r="DH19" t="s">
        <v>4</v>
      </c>
      <c r="DI19" t="s">
        <v>4</v>
      </c>
      <c r="DJ19" t="s">
        <v>4</v>
      </c>
      <c r="DK19" t="s">
        <v>4</v>
      </c>
      <c r="DL19" t="s">
        <v>4</v>
      </c>
      <c r="DM19" t="s">
        <v>7</v>
      </c>
      <c r="DN19" t="s">
        <v>5</v>
      </c>
      <c r="DO19" t="s">
        <v>7</v>
      </c>
      <c r="DP19" t="s">
        <v>9</v>
      </c>
      <c r="DQ19" t="s">
        <v>4</v>
      </c>
      <c r="DR19" t="s">
        <v>4</v>
      </c>
      <c r="DS19" t="s">
        <v>4</v>
      </c>
      <c r="DT19" t="s">
        <v>4</v>
      </c>
      <c r="DU19" t="s">
        <v>5</v>
      </c>
      <c r="DV19" t="s">
        <v>8</v>
      </c>
      <c r="DW19" t="s">
        <v>9</v>
      </c>
      <c r="DX19" t="s">
        <v>3</v>
      </c>
      <c r="DY19" t="s">
        <v>9</v>
      </c>
      <c r="DZ19" t="s">
        <v>6</v>
      </c>
      <c r="EA19" t="s">
        <v>8</v>
      </c>
      <c r="EB19" t="s">
        <v>8</v>
      </c>
      <c r="EC19" t="s">
        <v>5</v>
      </c>
      <c r="ED19" t="s">
        <v>4</v>
      </c>
      <c r="EE19" t="s">
        <v>8</v>
      </c>
      <c r="EF19" t="s">
        <v>8</v>
      </c>
      <c r="EG19" t="s">
        <v>5</v>
      </c>
      <c r="EH19" t="s">
        <v>8</v>
      </c>
      <c r="EI19" t="s">
        <v>8</v>
      </c>
      <c r="EJ19" t="s">
        <v>8</v>
      </c>
      <c r="EK19" t="s">
        <v>5</v>
      </c>
      <c r="EL19" t="s">
        <v>5</v>
      </c>
      <c r="EM19" t="s">
        <v>8</v>
      </c>
      <c r="EN19" t="s">
        <v>8</v>
      </c>
      <c r="EO19" t="s">
        <v>8</v>
      </c>
      <c r="EP19" t="s">
        <v>5</v>
      </c>
      <c r="EQ19" t="s">
        <v>8</v>
      </c>
      <c r="ER19" t="s">
        <v>6</v>
      </c>
      <c r="ES19" t="s">
        <v>6</v>
      </c>
      <c r="ET19" t="s">
        <v>8</v>
      </c>
      <c r="EU19" t="s">
        <v>8</v>
      </c>
      <c r="EV19" t="s">
        <v>8</v>
      </c>
      <c r="EW19" t="s">
        <v>8</v>
      </c>
      <c r="EX19" t="s">
        <v>8</v>
      </c>
      <c r="EY19" t="s">
        <v>5</v>
      </c>
      <c r="EZ19" t="s">
        <v>7</v>
      </c>
      <c r="FA19" t="s">
        <v>8</v>
      </c>
      <c r="FB19" t="s">
        <v>6</v>
      </c>
      <c r="FC19" t="s">
        <v>5</v>
      </c>
      <c r="FD19" t="s">
        <v>8</v>
      </c>
      <c r="FE19" t="s">
        <v>6</v>
      </c>
      <c r="FF19" t="s">
        <v>6</v>
      </c>
      <c r="FG19" t="s">
        <v>6</v>
      </c>
      <c r="FH19" t="s">
        <v>9</v>
      </c>
      <c r="FI19" t="s">
        <v>6</v>
      </c>
      <c r="FJ19" t="s">
        <v>3</v>
      </c>
      <c r="FK19" t="s">
        <v>3</v>
      </c>
      <c r="FL19" t="s">
        <v>9</v>
      </c>
      <c r="FM19" t="s">
        <v>8</v>
      </c>
      <c r="FN19" t="s">
        <v>8</v>
      </c>
      <c r="FO19" t="s">
        <v>8</v>
      </c>
      <c r="FP19" t="s">
        <v>3</v>
      </c>
      <c r="FQ19" t="s">
        <v>8</v>
      </c>
      <c r="FR19" t="s">
        <v>9</v>
      </c>
      <c r="FS19" t="s">
        <v>5</v>
      </c>
      <c r="FT19" t="s">
        <v>8</v>
      </c>
      <c r="FU19" t="s">
        <v>5</v>
      </c>
      <c r="FV19" t="s">
        <v>3</v>
      </c>
      <c r="FW19" t="s">
        <v>5</v>
      </c>
      <c r="FX19" t="s">
        <v>3</v>
      </c>
      <c r="FY19" t="s">
        <v>4</v>
      </c>
      <c r="FZ19" t="s">
        <v>3</v>
      </c>
      <c r="GA19" t="s">
        <v>8</v>
      </c>
      <c r="GB19" t="s">
        <v>3</v>
      </c>
      <c r="GC19" t="s">
        <v>6</v>
      </c>
      <c r="GD19" t="s">
        <v>9</v>
      </c>
      <c r="GE19" t="s">
        <v>6</v>
      </c>
      <c r="GF19" t="s">
        <v>9</v>
      </c>
      <c r="GG19" t="s">
        <v>5</v>
      </c>
      <c r="GH19" t="s">
        <v>6</v>
      </c>
      <c r="GI19" t="s">
        <v>8</v>
      </c>
      <c r="GJ19" t="s">
        <v>3</v>
      </c>
      <c r="GK19" t="s">
        <v>8</v>
      </c>
      <c r="GL19" t="s">
        <v>3</v>
      </c>
      <c r="GM19" t="s">
        <v>3</v>
      </c>
      <c r="GN19" t="s">
        <v>9</v>
      </c>
      <c r="GO19" t="s">
        <v>3</v>
      </c>
      <c r="GP19" t="s">
        <v>9</v>
      </c>
      <c r="GQ19" t="s">
        <v>3</v>
      </c>
      <c r="GR19" t="s">
        <v>9</v>
      </c>
      <c r="GS19" t="s">
        <v>3</v>
      </c>
      <c r="GT19" t="s">
        <v>9</v>
      </c>
      <c r="GU19" t="s">
        <v>6</v>
      </c>
      <c r="GV19" t="s">
        <v>9</v>
      </c>
      <c r="GW19" t="s">
        <v>3</v>
      </c>
      <c r="GX19" t="s">
        <v>9</v>
      </c>
      <c r="GY19" t="s">
        <v>3</v>
      </c>
      <c r="GZ19" t="s">
        <v>4</v>
      </c>
      <c r="HA19" t="s">
        <v>6</v>
      </c>
      <c r="HB19" t="s">
        <v>8</v>
      </c>
      <c r="HC19" t="s">
        <v>8</v>
      </c>
      <c r="HD19" t="s">
        <v>8</v>
      </c>
      <c r="HE19" t="s">
        <v>3</v>
      </c>
      <c r="HF19" t="s">
        <v>4</v>
      </c>
      <c r="HG19" t="s">
        <v>3</v>
      </c>
      <c r="HH19" t="s">
        <v>3</v>
      </c>
      <c r="HI19" t="s">
        <v>3</v>
      </c>
      <c r="HJ19" t="s">
        <v>8</v>
      </c>
      <c r="HK19" t="s">
        <v>8</v>
      </c>
      <c r="HL19" t="s">
        <v>5</v>
      </c>
      <c r="HM19" t="s">
        <v>5</v>
      </c>
      <c r="HN19" t="s">
        <v>6</v>
      </c>
      <c r="HO19" t="s">
        <v>8</v>
      </c>
      <c r="HP19" t="s">
        <v>6</v>
      </c>
      <c r="HQ19" t="s">
        <v>6</v>
      </c>
      <c r="HR19" t="s">
        <v>6</v>
      </c>
      <c r="HS19" t="s">
        <v>6</v>
      </c>
      <c r="HT19" t="s">
        <v>5</v>
      </c>
      <c r="HU19" t="s">
        <v>46</v>
      </c>
      <c r="HV19" t="s">
        <v>8</v>
      </c>
      <c r="HW19" t="s">
        <v>8</v>
      </c>
      <c r="HX19" t="s">
        <v>46</v>
      </c>
      <c r="HY19" t="s">
        <v>46</v>
      </c>
      <c r="HZ19" t="s">
        <v>5</v>
      </c>
      <c r="IA19" t="s">
        <v>8</v>
      </c>
      <c r="IB19" t="s">
        <v>46</v>
      </c>
      <c r="IC19" t="s">
        <v>6</v>
      </c>
      <c r="ID19" t="s">
        <v>46</v>
      </c>
      <c r="IE19" t="s">
        <v>6</v>
      </c>
      <c r="IY19" t="s">
        <v>6</v>
      </c>
      <c r="IZ19" t="s">
        <v>6</v>
      </c>
      <c r="JA19" t="s">
        <v>7</v>
      </c>
      <c r="JB19" t="s">
        <v>5</v>
      </c>
      <c r="JC19" t="s">
        <v>7</v>
      </c>
      <c r="JD19" t="s">
        <v>6</v>
      </c>
      <c r="JE19" t="s">
        <v>5</v>
      </c>
      <c r="JF19" t="s">
        <v>6</v>
      </c>
      <c r="JG19" t="s">
        <v>5</v>
      </c>
      <c r="JH19" t="s">
        <v>5</v>
      </c>
      <c r="JI19" t="s">
        <v>4</v>
      </c>
      <c r="JJ19" t="s">
        <v>4</v>
      </c>
      <c r="JK19" t="s">
        <v>6</v>
      </c>
      <c r="JL19" t="s">
        <v>6</v>
      </c>
      <c r="JM19" t="s">
        <v>6</v>
      </c>
      <c r="JN19" t="s">
        <v>5</v>
      </c>
      <c r="JO19" t="s">
        <v>4</v>
      </c>
    </row>
    <row r="20" spans="1:295" x14ac:dyDescent="0.25">
      <c r="A20">
        <v>1</v>
      </c>
      <c r="B20" t="s">
        <v>12</v>
      </c>
      <c r="C20" t="s">
        <v>51</v>
      </c>
      <c r="D20" t="s">
        <v>98</v>
      </c>
      <c r="E20" t="s">
        <v>18</v>
      </c>
      <c r="F20" t="s">
        <v>5</v>
      </c>
      <c r="G20" t="s">
        <v>7</v>
      </c>
      <c r="H20" t="s">
        <v>5</v>
      </c>
      <c r="I20" t="s">
        <v>5</v>
      </c>
      <c r="J20" t="s">
        <v>8</v>
      </c>
      <c r="K20" t="s">
        <v>4</v>
      </c>
      <c r="L20" t="s">
        <v>4</v>
      </c>
      <c r="M20" t="s">
        <v>4</v>
      </c>
      <c r="N20" t="s">
        <v>5</v>
      </c>
      <c r="O20" t="s">
        <v>4</v>
      </c>
      <c r="P20" t="s">
        <v>7</v>
      </c>
      <c r="Q20" t="s">
        <v>4</v>
      </c>
      <c r="R20" t="s">
        <v>5</v>
      </c>
      <c r="S20" t="s">
        <v>5</v>
      </c>
      <c r="T20" t="s">
        <v>5</v>
      </c>
      <c r="U20" t="s">
        <v>7</v>
      </c>
      <c r="V20" t="s">
        <v>8</v>
      </c>
      <c r="W20" t="s">
        <v>5</v>
      </c>
      <c r="X20" t="s">
        <v>8</v>
      </c>
      <c r="Y20" t="s">
        <v>8</v>
      </c>
      <c r="Z20" t="s">
        <v>5</v>
      </c>
      <c r="AA20" t="s">
        <v>4</v>
      </c>
      <c r="AB20" t="s">
        <v>7</v>
      </c>
      <c r="AC20" t="s">
        <v>6</v>
      </c>
      <c r="AD20" t="s">
        <v>4</v>
      </c>
      <c r="AE20" t="s">
        <v>6</v>
      </c>
      <c r="AF20" t="s">
        <v>4</v>
      </c>
      <c r="AG20" t="s">
        <v>6</v>
      </c>
      <c r="AH20" t="s">
        <v>6</v>
      </c>
      <c r="AI20" t="s">
        <v>6</v>
      </c>
      <c r="AJ20" t="s">
        <v>4</v>
      </c>
      <c r="AK20" t="s">
        <v>4</v>
      </c>
      <c r="AL20" t="s">
        <v>6</v>
      </c>
      <c r="AM20" t="s">
        <v>4</v>
      </c>
      <c r="AN20" t="s">
        <v>4</v>
      </c>
      <c r="AO20" t="s">
        <v>6</v>
      </c>
      <c r="AP20" t="s">
        <v>4</v>
      </c>
      <c r="AQ20" t="s">
        <v>6</v>
      </c>
      <c r="AR20" t="s">
        <v>4</v>
      </c>
      <c r="AS20" t="s">
        <v>6</v>
      </c>
      <c r="AT20" t="s">
        <v>6</v>
      </c>
      <c r="AU20" t="s">
        <v>4</v>
      </c>
      <c r="AV20" t="s">
        <v>6</v>
      </c>
      <c r="AW20" t="s">
        <v>6</v>
      </c>
      <c r="AX20" t="s">
        <v>6</v>
      </c>
      <c r="AY20" t="s">
        <v>8</v>
      </c>
      <c r="AZ20" t="s">
        <v>8</v>
      </c>
      <c r="BA20" t="s">
        <v>8</v>
      </c>
      <c r="BB20" t="s">
        <v>8</v>
      </c>
      <c r="BC20" t="s">
        <v>7</v>
      </c>
      <c r="BD20" t="s">
        <v>7</v>
      </c>
      <c r="BE20" t="s">
        <v>4</v>
      </c>
      <c r="BF20" t="s">
        <v>7</v>
      </c>
      <c r="BG20" t="s">
        <v>4</v>
      </c>
      <c r="BH20" t="s">
        <v>5</v>
      </c>
      <c r="BI20" t="s">
        <v>8</v>
      </c>
      <c r="BJ20" t="s">
        <v>8</v>
      </c>
      <c r="BK20" t="s">
        <v>5</v>
      </c>
      <c r="BL20" t="s">
        <v>7</v>
      </c>
      <c r="BM20" t="s">
        <v>7</v>
      </c>
      <c r="BN20" t="s">
        <v>5</v>
      </c>
      <c r="BO20" t="s">
        <v>7</v>
      </c>
      <c r="BP20" t="s">
        <v>7</v>
      </c>
      <c r="BQ20" t="s">
        <v>8</v>
      </c>
      <c r="BR20" t="s">
        <v>8</v>
      </c>
      <c r="BS20" t="s">
        <v>8</v>
      </c>
      <c r="BT20" t="s">
        <v>6</v>
      </c>
      <c r="BU20" t="s">
        <v>8</v>
      </c>
      <c r="BV20" t="s">
        <v>8</v>
      </c>
      <c r="BW20" t="s">
        <v>8</v>
      </c>
      <c r="BX20" t="s">
        <v>8</v>
      </c>
      <c r="BY20" t="s">
        <v>7</v>
      </c>
      <c r="BZ20" t="s">
        <v>4</v>
      </c>
      <c r="CA20" t="s">
        <v>7</v>
      </c>
      <c r="CB20" t="s">
        <v>8</v>
      </c>
      <c r="CC20" t="s">
        <v>8</v>
      </c>
      <c r="CD20" t="s">
        <v>5</v>
      </c>
      <c r="CE20" t="s">
        <v>5</v>
      </c>
      <c r="CF20" t="s">
        <v>4</v>
      </c>
      <c r="CG20" t="s">
        <v>7</v>
      </c>
      <c r="CH20" t="s">
        <v>7</v>
      </c>
      <c r="CI20" t="s">
        <v>4</v>
      </c>
      <c r="CJ20" t="s">
        <v>4</v>
      </c>
      <c r="CK20" t="s">
        <v>4</v>
      </c>
      <c r="CL20" t="s">
        <v>5</v>
      </c>
      <c r="CM20" t="s">
        <v>5</v>
      </c>
      <c r="CN20" t="s">
        <v>5</v>
      </c>
      <c r="CO20" t="s">
        <v>4</v>
      </c>
      <c r="CP20" t="s">
        <v>4</v>
      </c>
      <c r="CQ20" t="s">
        <v>5</v>
      </c>
      <c r="CR20" t="s">
        <v>7</v>
      </c>
      <c r="CS20" t="s">
        <v>7</v>
      </c>
      <c r="CT20" t="s">
        <v>4</v>
      </c>
      <c r="CU20" t="s">
        <v>7</v>
      </c>
      <c r="CV20" t="s">
        <v>5</v>
      </c>
      <c r="CW20" t="s">
        <v>6</v>
      </c>
      <c r="CX20" t="s">
        <v>4</v>
      </c>
      <c r="CY20" t="s">
        <v>6</v>
      </c>
      <c r="CZ20" t="s">
        <v>7</v>
      </c>
      <c r="DA20" t="s">
        <v>7</v>
      </c>
      <c r="DB20" t="s">
        <v>4</v>
      </c>
      <c r="DC20" t="s">
        <v>8</v>
      </c>
      <c r="DD20" t="s">
        <v>7</v>
      </c>
      <c r="DE20" t="s">
        <v>4</v>
      </c>
      <c r="DF20" t="s">
        <v>7</v>
      </c>
      <c r="DG20" t="s">
        <v>7</v>
      </c>
      <c r="DH20" t="s">
        <v>5</v>
      </c>
      <c r="DI20" t="s">
        <v>7</v>
      </c>
      <c r="DJ20" t="s">
        <v>4</v>
      </c>
      <c r="DK20" t="s">
        <v>3</v>
      </c>
      <c r="DL20" t="s">
        <v>7</v>
      </c>
      <c r="DM20" t="s">
        <v>5</v>
      </c>
      <c r="DN20" t="s">
        <v>7</v>
      </c>
      <c r="DO20" t="s">
        <v>5</v>
      </c>
      <c r="DP20" t="s">
        <v>3</v>
      </c>
      <c r="DQ20" t="s">
        <v>4</v>
      </c>
      <c r="DR20" t="s">
        <v>7</v>
      </c>
      <c r="DS20" t="s">
        <v>7</v>
      </c>
      <c r="DT20" t="s">
        <v>4</v>
      </c>
      <c r="DU20" t="s">
        <v>3</v>
      </c>
      <c r="DV20" t="s">
        <v>9</v>
      </c>
      <c r="DW20" t="s">
        <v>3</v>
      </c>
      <c r="DX20" t="s">
        <v>3</v>
      </c>
      <c r="DY20" t="s">
        <v>3</v>
      </c>
      <c r="DZ20" t="s">
        <v>6</v>
      </c>
      <c r="EA20" t="s">
        <v>8</v>
      </c>
      <c r="EB20" t="s">
        <v>5</v>
      </c>
      <c r="EC20" t="s">
        <v>7</v>
      </c>
      <c r="ED20" t="s">
        <v>4</v>
      </c>
      <c r="EE20" t="s">
        <v>8</v>
      </c>
      <c r="EF20" t="s">
        <v>8</v>
      </c>
      <c r="EG20" t="s">
        <v>5</v>
      </c>
      <c r="EH20" t="s">
        <v>8</v>
      </c>
      <c r="EI20" t="s">
        <v>6</v>
      </c>
      <c r="EJ20" t="s">
        <v>5</v>
      </c>
      <c r="EK20" t="s">
        <v>8</v>
      </c>
      <c r="EL20" t="s">
        <v>8</v>
      </c>
      <c r="EM20" t="s">
        <v>8</v>
      </c>
      <c r="EN20" t="s">
        <v>7</v>
      </c>
      <c r="EO20" t="s">
        <v>6</v>
      </c>
      <c r="EP20" t="s">
        <v>5</v>
      </c>
      <c r="EQ20" t="s">
        <v>5</v>
      </c>
      <c r="ER20" t="s">
        <v>5</v>
      </c>
      <c r="ES20" t="s">
        <v>8</v>
      </c>
      <c r="ET20" t="s">
        <v>8</v>
      </c>
      <c r="EU20" t="s">
        <v>8</v>
      </c>
      <c r="EV20" t="s">
        <v>8</v>
      </c>
      <c r="EW20" t="s">
        <v>6</v>
      </c>
      <c r="EX20" t="s">
        <v>8</v>
      </c>
      <c r="EY20" t="s">
        <v>6</v>
      </c>
      <c r="EZ20" t="s">
        <v>7</v>
      </c>
      <c r="FA20" t="s">
        <v>3</v>
      </c>
      <c r="FB20" t="s">
        <v>66</v>
      </c>
      <c r="FC20" t="s">
        <v>3</v>
      </c>
      <c r="FD20" t="s">
        <v>9</v>
      </c>
      <c r="FE20" t="s">
        <v>6</v>
      </c>
      <c r="FF20" t="s">
        <v>3</v>
      </c>
      <c r="FG20" t="s">
        <v>8</v>
      </c>
      <c r="FH20" t="s">
        <v>9</v>
      </c>
      <c r="FI20" t="s">
        <v>6</v>
      </c>
      <c r="FJ20" t="s">
        <v>9</v>
      </c>
      <c r="FK20" t="s">
        <v>6</v>
      </c>
      <c r="FL20" t="s">
        <v>9</v>
      </c>
      <c r="FM20" t="s">
        <v>6</v>
      </c>
      <c r="FN20" t="s">
        <v>9</v>
      </c>
      <c r="FO20" t="s">
        <v>6</v>
      </c>
      <c r="FP20" t="s">
        <v>3</v>
      </c>
      <c r="FQ20" t="s">
        <v>6</v>
      </c>
      <c r="FR20" t="s">
        <v>66</v>
      </c>
      <c r="FS20" t="s">
        <v>6</v>
      </c>
      <c r="FT20" t="s">
        <v>3</v>
      </c>
      <c r="FU20" t="s">
        <v>6</v>
      </c>
      <c r="FV20" t="s">
        <v>3</v>
      </c>
      <c r="FW20" t="s">
        <v>6</v>
      </c>
      <c r="FX20" t="s">
        <v>3</v>
      </c>
      <c r="FY20" t="s">
        <v>8</v>
      </c>
      <c r="FZ20" t="s">
        <v>3</v>
      </c>
      <c r="GA20" t="s">
        <v>6</v>
      </c>
      <c r="GB20" t="s">
        <v>3</v>
      </c>
      <c r="GC20" t="s">
        <v>3</v>
      </c>
      <c r="GD20" t="s">
        <v>9</v>
      </c>
      <c r="GE20" t="s">
        <v>3</v>
      </c>
      <c r="GF20" t="s">
        <v>9</v>
      </c>
      <c r="GG20" t="s">
        <v>6</v>
      </c>
      <c r="GH20" t="s">
        <v>3</v>
      </c>
      <c r="GI20" t="s">
        <v>6</v>
      </c>
      <c r="GJ20" t="s">
        <v>3</v>
      </c>
      <c r="GK20" t="s">
        <v>6</v>
      </c>
      <c r="GL20" t="s">
        <v>3</v>
      </c>
      <c r="GM20" t="s">
        <v>3</v>
      </c>
      <c r="GN20" t="s">
        <v>66</v>
      </c>
      <c r="GO20" t="s">
        <v>6</v>
      </c>
      <c r="GP20" t="s">
        <v>66</v>
      </c>
      <c r="GQ20" t="s">
        <v>6</v>
      </c>
      <c r="GR20" t="s">
        <v>9</v>
      </c>
      <c r="GS20" t="s">
        <v>6</v>
      </c>
      <c r="GT20" t="s">
        <v>9</v>
      </c>
      <c r="GU20" t="s">
        <v>6</v>
      </c>
      <c r="GV20" t="s">
        <v>9</v>
      </c>
      <c r="GW20" t="s">
        <v>6</v>
      </c>
      <c r="GX20" t="s">
        <v>9</v>
      </c>
      <c r="GY20" t="s">
        <v>3</v>
      </c>
      <c r="GZ20" t="s">
        <v>4</v>
      </c>
      <c r="HA20" t="s">
        <v>3</v>
      </c>
      <c r="HB20" t="s">
        <v>6</v>
      </c>
      <c r="HC20" t="s">
        <v>3</v>
      </c>
      <c r="HD20" t="s">
        <v>5</v>
      </c>
      <c r="HE20" t="s">
        <v>3</v>
      </c>
      <c r="HF20" t="s">
        <v>4</v>
      </c>
      <c r="HG20" t="s">
        <v>3</v>
      </c>
      <c r="HH20" t="s">
        <v>3</v>
      </c>
      <c r="HI20" t="s">
        <v>3</v>
      </c>
      <c r="HJ20" t="s">
        <v>3</v>
      </c>
      <c r="HK20" t="s">
        <v>7</v>
      </c>
      <c r="HL20" t="s">
        <v>6</v>
      </c>
      <c r="HM20" t="s">
        <v>8</v>
      </c>
      <c r="HN20" t="s">
        <v>46</v>
      </c>
      <c r="HO20" t="s">
        <v>46</v>
      </c>
      <c r="HP20" t="s">
        <v>46</v>
      </c>
      <c r="HQ20" t="s">
        <v>46</v>
      </c>
      <c r="HR20" t="s">
        <v>46</v>
      </c>
      <c r="HS20" t="s">
        <v>8</v>
      </c>
      <c r="HT20" t="s">
        <v>7</v>
      </c>
      <c r="HU20" t="s">
        <v>46</v>
      </c>
      <c r="HV20" t="s">
        <v>46</v>
      </c>
      <c r="HW20" t="s">
        <v>7</v>
      </c>
      <c r="HX20" t="s">
        <v>46</v>
      </c>
      <c r="HY20" t="s">
        <v>46</v>
      </c>
      <c r="HZ20" t="s">
        <v>8</v>
      </c>
      <c r="IA20" t="s">
        <v>8</v>
      </c>
      <c r="IB20" t="s">
        <v>46</v>
      </c>
      <c r="IC20" t="s">
        <v>5</v>
      </c>
      <c r="ID20" t="s">
        <v>6</v>
      </c>
      <c r="IE20" t="s">
        <v>5</v>
      </c>
      <c r="JP20" t="s">
        <v>6</v>
      </c>
      <c r="JQ20" t="s">
        <v>3</v>
      </c>
      <c r="JR20" t="s">
        <v>6</v>
      </c>
      <c r="JS20" t="s">
        <v>3</v>
      </c>
      <c r="JT20" t="s">
        <v>6</v>
      </c>
      <c r="JU20" t="s">
        <v>6</v>
      </c>
      <c r="JV20" t="s">
        <v>6</v>
      </c>
      <c r="JW20" t="s">
        <v>8</v>
      </c>
      <c r="JX20" t="s">
        <v>6</v>
      </c>
      <c r="JY20" t="s">
        <v>6</v>
      </c>
      <c r="JZ20" t="s">
        <v>4</v>
      </c>
      <c r="KA20" t="s">
        <v>4</v>
      </c>
      <c r="KB20" t="s">
        <v>5</v>
      </c>
      <c r="KC20" t="s">
        <v>7</v>
      </c>
      <c r="KD20" t="s">
        <v>7</v>
      </c>
      <c r="KE20" t="s">
        <v>4</v>
      </c>
      <c r="KF20" t="s">
        <v>5</v>
      </c>
      <c r="KG20" t="s">
        <v>7</v>
      </c>
      <c r="KH20" t="s">
        <v>5</v>
      </c>
      <c r="KI20" t="s">
        <v>5</v>
      </c>
    </row>
    <row r="21" spans="1:295" x14ac:dyDescent="0.25">
      <c r="A21">
        <v>2</v>
      </c>
      <c r="B21" t="s">
        <v>12</v>
      </c>
      <c r="C21" t="s">
        <v>52</v>
      </c>
      <c r="D21" t="s">
        <v>99</v>
      </c>
      <c r="E21" t="s">
        <v>30</v>
      </c>
      <c r="F21" t="s">
        <v>7</v>
      </c>
      <c r="G21" t="s">
        <v>7</v>
      </c>
      <c r="H21" t="s">
        <v>4</v>
      </c>
      <c r="I21" t="s">
        <v>4</v>
      </c>
      <c r="J21" t="s">
        <v>7</v>
      </c>
      <c r="K21" t="s">
        <v>4</v>
      </c>
      <c r="L21" t="s">
        <v>4</v>
      </c>
      <c r="M21" t="s">
        <v>7</v>
      </c>
      <c r="N21" t="s">
        <v>4</v>
      </c>
      <c r="O21" t="s">
        <v>4</v>
      </c>
      <c r="P21" t="s">
        <v>4</v>
      </c>
      <c r="Q21" t="s">
        <v>4</v>
      </c>
      <c r="R21" t="s">
        <v>7</v>
      </c>
      <c r="S21" t="s">
        <v>8</v>
      </c>
      <c r="T21" t="s">
        <v>8</v>
      </c>
      <c r="U21" t="s">
        <v>5</v>
      </c>
      <c r="V21" t="s">
        <v>5</v>
      </c>
      <c r="W21" t="s">
        <v>6</v>
      </c>
      <c r="X21" t="s">
        <v>6</v>
      </c>
      <c r="Y21" t="s">
        <v>8</v>
      </c>
      <c r="Z21" t="s">
        <v>6</v>
      </c>
      <c r="AA21" t="s">
        <v>4</v>
      </c>
      <c r="AB21" t="s">
        <v>7</v>
      </c>
      <c r="AC21" t="s">
        <v>6</v>
      </c>
      <c r="AD21" t="s">
        <v>4</v>
      </c>
      <c r="AE21" t="s">
        <v>6</v>
      </c>
      <c r="AF21" t="s">
        <v>4</v>
      </c>
      <c r="AG21" t="s">
        <v>6</v>
      </c>
      <c r="AH21" t="s">
        <v>6</v>
      </c>
      <c r="AI21" t="s">
        <v>6</v>
      </c>
      <c r="AJ21" t="s">
        <v>4</v>
      </c>
      <c r="AK21" t="s">
        <v>4</v>
      </c>
      <c r="AL21" t="s">
        <v>6</v>
      </c>
      <c r="AM21" t="s">
        <v>4</v>
      </c>
      <c r="AN21" t="s">
        <v>4</v>
      </c>
      <c r="AO21" t="s">
        <v>6</v>
      </c>
      <c r="AP21" t="s">
        <v>4</v>
      </c>
      <c r="AQ21" t="s">
        <v>6</v>
      </c>
      <c r="AR21" t="s">
        <v>4</v>
      </c>
      <c r="AS21" t="s">
        <v>6</v>
      </c>
      <c r="AT21" t="s">
        <v>6</v>
      </c>
      <c r="AU21" t="s">
        <v>4</v>
      </c>
      <c r="AV21" t="s">
        <v>6</v>
      </c>
      <c r="AW21" t="s">
        <v>6</v>
      </c>
      <c r="AX21" t="s">
        <v>6</v>
      </c>
      <c r="AY21" t="s">
        <v>6</v>
      </c>
      <c r="AZ21" t="s">
        <v>6</v>
      </c>
      <c r="BA21" t="s">
        <v>5</v>
      </c>
      <c r="BB21" t="s">
        <v>6</v>
      </c>
      <c r="BC21" t="s">
        <v>4</v>
      </c>
      <c r="BD21" t="s">
        <v>4</v>
      </c>
      <c r="BE21" t="s">
        <v>4</v>
      </c>
      <c r="BF21" t="s">
        <v>8</v>
      </c>
      <c r="BG21" t="s">
        <v>7</v>
      </c>
      <c r="BH21" t="s">
        <v>4</v>
      </c>
      <c r="BI21" t="s">
        <v>7</v>
      </c>
      <c r="BJ21" t="s">
        <v>4</v>
      </c>
      <c r="BK21" t="s">
        <v>4</v>
      </c>
      <c r="BL21" t="s">
        <v>4</v>
      </c>
      <c r="BM21" t="s">
        <v>6</v>
      </c>
      <c r="BN21" t="s">
        <v>6</v>
      </c>
      <c r="BO21" t="s">
        <v>6</v>
      </c>
      <c r="BP21" t="s">
        <v>6</v>
      </c>
      <c r="BQ21" t="s">
        <v>6</v>
      </c>
      <c r="BR21" t="s">
        <v>4</v>
      </c>
      <c r="BS21" t="s">
        <v>4</v>
      </c>
      <c r="BT21" t="s">
        <v>6</v>
      </c>
      <c r="BU21" t="s">
        <v>6</v>
      </c>
      <c r="BV21" t="s">
        <v>6</v>
      </c>
      <c r="BW21" t="s">
        <v>6</v>
      </c>
      <c r="BX21" t="s">
        <v>6</v>
      </c>
      <c r="BY21" t="s">
        <v>4</v>
      </c>
      <c r="BZ21" t="s">
        <v>4</v>
      </c>
      <c r="CA21" t="s">
        <v>4</v>
      </c>
      <c r="CB21" t="s">
        <v>6</v>
      </c>
      <c r="CC21" t="s">
        <v>6</v>
      </c>
      <c r="CD21" t="s">
        <v>6</v>
      </c>
      <c r="CE21" t="s">
        <v>6</v>
      </c>
      <c r="CF21" t="s">
        <v>4</v>
      </c>
      <c r="CG21" t="s">
        <v>4</v>
      </c>
      <c r="CH21" t="s">
        <v>7</v>
      </c>
      <c r="CI21" t="s">
        <v>4</v>
      </c>
      <c r="CJ21" t="s">
        <v>4</v>
      </c>
      <c r="CK21" t="s">
        <v>4</v>
      </c>
      <c r="CL21" t="s">
        <v>4</v>
      </c>
      <c r="CM21" t="s">
        <v>5</v>
      </c>
      <c r="CN21" t="s">
        <v>5</v>
      </c>
      <c r="CO21" t="s">
        <v>4</v>
      </c>
      <c r="CP21" t="s">
        <v>5</v>
      </c>
      <c r="CQ21" t="s">
        <v>4</v>
      </c>
      <c r="CR21" t="s">
        <v>4</v>
      </c>
      <c r="CS21" t="s">
        <v>4</v>
      </c>
      <c r="CT21" t="s">
        <v>4</v>
      </c>
      <c r="CU21" t="s">
        <v>7</v>
      </c>
      <c r="CV21" t="s">
        <v>4</v>
      </c>
      <c r="CW21" t="s">
        <v>6</v>
      </c>
      <c r="CX21" t="s">
        <v>4</v>
      </c>
      <c r="CY21" t="s">
        <v>6</v>
      </c>
      <c r="CZ21" t="s">
        <v>4</v>
      </c>
      <c r="DA21" t="s">
        <v>4</v>
      </c>
      <c r="DB21" t="s">
        <v>4</v>
      </c>
      <c r="DC21" t="s">
        <v>6</v>
      </c>
      <c r="DD21" t="s">
        <v>8</v>
      </c>
      <c r="DE21" t="s">
        <v>4</v>
      </c>
      <c r="DF21" t="s">
        <v>4</v>
      </c>
      <c r="DG21" t="s">
        <v>4</v>
      </c>
      <c r="DH21" t="s">
        <v>7</v>
      </c>
      <c r="DI21" t="s">
        <v>4</v>
      </c>
      <c r="DJ21" t="s">
        <v>4</v>
      </c>
      <c r="DK21" t="s">
        <v>8</v>
      </c>
      <c r="DL21" t="s">
        <v>4</v>
      </c>
      <c r="DM21" t="s">
        <v>8</v>
      </c>
      <c r="DN21" t="s">
        <v>7</v>
      </c>
      <c r="DO21" t="s">
        <v>8</v>
      </c>
      <c r="DP21" t="s">
        <v>8</v>
      </c>
      <c r="DQ21" t="s">
        <v>7</v>
      </c>
      <c r="DR21" t="s">
        <v>3</v>
      </c>
      <c r="DS21" t="s">
        <v>6</v>
      </c>
      <c r="DT21" t="s">
        <v>3</v>
      </c>
      <c r="DU21" t="s">
        <v>4</v>
      </c>
      <c r="DV21" t="s">
        <v>4</v>
      </c>
      <c r="DW21" t="s">
        <v>4</v>
      </c>
      <c r="DX21" t="s">
        <v>7</v>
      </c>
      <c r="DY21" t="s">
        <v>4</v>
      </c>
      <c r="DZ21" t="s">
        <v>9</v>
      </c>
      <c r="EA21" t="s">
        <v>6</v>
      </c>
      <c r="EB21" t="s">
        <v>4</v>
      </c>
      <c r="EC21" t="s">
        <v>7</v>
      </c>
      <c r="ED21" t="s">
        <v>4</v>
      </c>
      <c r="EE21" t="s">
        <v>5</v>
      </c>
      <c r="EF21" t="s">
        <v>8</v>
      </c>
      <c r="EG21" t="s">
        <v>6</v>
      </c>
      <c r="EH21" t="s">
        <v>6</v>
      </c>
      <c r="EI21" t="s">
        <v>6</v>
      </c>
      <c r="EJ21" t="s">
        <v>8</v>
      </c>
      <c r="EK21" t="s">
        <v>8</v>
      </c>
      <c r="EL21" t="s">
        <v>6</v>
      </c>
      <c r="EM21" t="s">
        <v>6</v>
      </c>
      <c r="EN21" t="s">
        <v>7</v>
      </c>
      <c r="EO21" t="s">
        <v>6</v>
      </c>
      <c r="EP21" t="s">
        <v>8</v>
      </c>
      <c r="EQ21" t="s">
        <v>8</v>
      </c>
      <c r="ER21" t="s">
        <v>8</v>
      </c>
      <c r="ES21" t="s">
        <v>8</v>
      </c>
      <c r="ET21" t="s">
        <v>6</v>
      </c>
      <c r="EU21" t="s">
        <v>6</v>
      </c>
      <c r="EV21" t="s">
        <v>6</v>
      </c>
      <c r="EW21" t="s">
        <v>6</v>
      </c>
      <c r="EX21" t="s">
        <v>6</v>
      </c>
      <c r="EY21" t="s">
        <v>6</v>
      </c>
      <c r="EZ21" t="s">
        <v>8</v>
      </c>
      <c r="FA21" t="s">
        <v>3</v>
      </c>
      <c r="FB21" t="s">
        <v>66</v>
      </c>
      <c r="FC21" t="s">
        <v>3</v>
      </c>
      <c r="FD21" t="s">
        <v>66</v>
      </c>
      <c r="FE21" t="s">
        <v>3</v>
      </c>
      <c r="FF21" t="s">
        <v>66</v>
      </c>
      <c r="FG21" t="s">
        <v>3</v>
      </c>
      <c r="FH21" t="s">
        <v>66</v>
      </c>
      <c r="FI21" t="s">
        <v>3</v>
      </c>
      <c r="FJ21" t="s">
        <v>66</v>
      </c>
      <c r="FK21" t="s">
        <v>3</v>
      </c>
      <c r="FL21" t="s">
        <v>66</v>
      </c>
      <c r="FM21" t="s">
        <v>3</v>
      </c>
      <c r="FN21" t="s">
        <v>66</v>
      </c>
      <c r="FO21" t="s">
        <v>3</v>
      </c>
      <c r="FP21" t="s">
        <v>66</v>
      </c>
      <c r="FQ21" t="s">
        <v>3</v>
      </c>
      <c r="FR21" t="s">
        <v>66</v>
      </c>
      <c r="FS21" t="s">
        <v>3</v>
      </c>
      <c r="FT21" t="s">
        <v>66</v>
      </c>
      <c r="FU21" t="s">
        <v>3</v>
      </c>
      <c r="FV21" t="s">
        <v>66</v>
      </c>
      <c r="FW21" t="s">
        <v>3</v>
      </c>
      <c r="FX21" t="s">
        <v>66</v>
      </c>
      <c r="FY21" t="s">
        <v>3</v>
      </c>
      <c r="FZ21" t="s">
        <v>66</v>
      </c>
      <c r="GA21" t="s">
        <v>3</v>
      </c>
      <c r="GB21" t="s">
        <v>66</v>
      </c>
      <c r="GC21" t="s">
        <v>3</v>
      </c>
      <c r="GD21" t="s">
        <v>66</v>
      </c>
      <c r="GE21" t="s">
        <v>3</v>
      </c>
      <c r="GF21" t="s">
        <v>66</v>
      </c>
      <c r="GG21" t="s">
        <v>3</v>
      </c>
      <c r="GH21" t="s">
        <v>66</v>
      </c>
      <c r="GI21" t="s">
        <v>3</v>
      </c>
      <c r="GJ21" t="s">
        <v>66</v>
      </c>
      <c r="GK21" t="s">
        <v>3</v>
      </c>
      <c r="GL21" t="s">
        <v>66</v>
      </c>
      <c r="GM21" t="s">
        <v>3</v>
      </c>
      <c r="GN21" t="s">
        <v>66</v>
      </c>
      <c r="GO21" t="s">
        <v>3</v>
      </c>
      <c r="GP21" t="s">
        <v>66</v>
      </c>
      <c r="GQ21" t="s">
        <v>3</v>
      </c>
      <c r="GR21" t="s">
        <v>66</v>
      </c>
      <c r="GS21" t="s">
        <v>3</v>
      </c>
      <c r="GT21" t="s">
        <v>66</v>
      </c>
      <c r="GU21" t="s">
        <v>3</v>
      </c>
      <c r="GV21" t="s">
        <v>66</v>
      </c>
      <c r="GW21" t="s">
        <v>3</v>
      </c>
      <c r="GX21" t="s">
        <v>66</v>
      </c>
      <c r="GY21" t="s">
        <v>3</v>
      </c>
      <c r="GZ21" t="s">
        <v>4</v>
      </c>
      <c r="HA21" t="s">
        <v>3</v>
      </c>
      <c r="HB21" t="s">
        <v>3</v>
      </c>
      <c r="HC21" t="s">
        <v>3</v>
      </c>
      <c r="HD21" t="s">
        <v>6</v>
      </c>
      <c r="HE21" t="s">
        <v>3</v>
      </c>
      <c r="HF21" t="s">
        <v>4</v>
      </c>
      <c r="HG21" t="s">
        <v>3</v>
      </c>
      <c r="HH21" t="s">
        <v>3</v>
      </c>
      <c r="HI21" t="s">
        <v>3</v>
      </c>
      <c r="HJ21" t="s">
        <v>3</v>
      </c>
      <c r="HK21" t="s">
        <v>6</v>
      </c>
      <c r="HL21" t="s">
        <v>3</v>
      </c>
      <c r="HM21" t="s">
        <v>3</v>
      </c>
      <c r="HN21" t="s">
        <v>46</v>
      </c>
      <c r="HO21" t="s">
        <v>46</v>
      </c>
      <c r="HP21" t="s">
        <v>46</v>
      </c>
      <c r="HQ21" t="s">
        <v>46</v>
      </c>
      <c r="HR21" t="s">
        <v>46</v>
      </c>
      <c r="HS21" t="s">
        <v>7</v>
      </c>
      <c r="HT21" t="s">
        <v>7</v>
      </c>
      <c r="HU21" t="s">
        <v>46</v>
      </c>
      <c r="HV21" t="s">
        <v>46</v>
      </c>
      <c r="HW21" t="s">
        <v>8</v>
      </c>
      <c r="HX21" t="s">
        <v>46</v>
      </c>
      <c r="HY21" t="s">
        <v>46</v>
      </c>
      <c r="HZ21" t="s">
        <v>8</v>
      </c>
      <c r="IA21" t="s">
        <v>7</v>
      </c>
      <c r="IB21" t="s">
        <v>46</v>
      </c>
      <c r="IC21" t="s">
        <v>7</v>
      </c>
      <c r="ID21" t="s">
        <v>46</v>
      </c>
      <c r="IE21" t="s">
        <v>46</v>
      </c>
      <c r="JP21" t="s">
        <v>9</v>
      </c>
      <c r="JQ21" t="s">
        <v>9</v>
      </c>
      <c r="JR21" t="s">
        <v>9</v>
      </c>
      <c r="JS21" t="s">
        <v>9</v>
      </c>
      <c r="JT21" t="s">
        <v>8</v>
      </c>
      <c r="JU21" t="s">
        <v>8</v>
      </c>
      <c r="JV21" t="s">
        <v>8</v>
      </c>
      <c r="JW21" t="s">
        <v>9</v>
      </c>
      <c r="JX21" t="s">
        <v>6</v>
      </c>
      <c r="JY21" t="s">
        <v>6</v>
      </c>
      <c r="JZ21" t="s">
        <v>4</v>
      </c>
      <c r="KA21" t="s">
        <v>4</v>
      </c>
      <c r="KB21" t="s">
        <v>4</v>
      </c>
      <c r="KC21" t="s">
        <v>4</v>
      </c>
      <c r="KD21" t="s">
        <v>4</v>
      </c>
      <c r="KE21" t="s">
        <v>4</v>
      </c>
      <c r="KF21" t="s">
        <v>6</v>
      </c>
      <c r="KG21" t="s">
        <v>6</v>
      </c>
      <c r="KH21" t="s">
        <v>4</v>
      </c>
      <c r="KI21" t="s">
        <v>4</v>
      </c>
    </row>
    <row r="22" spans="1:295" x14ac:dyDescent="0.25">
      <c r="A22">
        <v>3</v>
      </c>
      <c r="B22" t="s">
        <v>12</v>
      </c>
      <c r="D22" t="s">
        <v>111</v>
      </c>
      <c r="E22" t="s">
        <v>44</v>
      </c>
      <c r="F22" t="s">
        <v>5</v>
      </c>
      <c r="G22" t="s">
        <v>4</v>
      </c>
      <c r="H22" t="s">
        <v>5</v>
      </c>
      <c r="I22" t="s">
        <v>7</v>
      </c>
      <c r="J22" t="s">
        <v>8</v>
      </c>
      <c r="K22" t="s">
        <v>4</v>
      </c>
      <c r="L22" t="s">
        <v>4</v>
      </c>
      <c r="M22" t="s">
        <v>4</v>
      </c>
      <c r="N22" t="s">
        <v>4</v>
      </c>
      <c r="O22" t="s">
        <v>4</v>
      </c>
      <c r="P22" t="s">
        <v>6</v>
      </c>
      <c r="Q22" t="s">
        <v>4</v>
      </c>
      <c r="R22" t="s">
        <v>4</v>
      </c>
      <c r="S22" t="s">
        <v>8</v>
      </c>
      <c r="T22" t="s">
        <v>5</v>
      </c>
      <c r="U22" t="s">
        <v>5</v>
      </c>
      <c r="V22" t="s">
        <v>5</v>
      </c>
      <c r="W22" t="s">
        <v>8</v>
      </c>
      <c r="X22" t="s">
        <v>5</v>
      </c>
      <c r="Y22" t="s">
        <v>5</v>
      </c>
      <c r="Z22" t="s">
        <v>8</v>
      </c>
      <c r="AA22" t="s">
        <v>7</v>
      </c>
      <c r="AB22" t="s">
        <v>5</v>
      </c>
    </row>
    <row r="23" spans="1:295" x14ac:dyDescent="0.25">
      <c r="A23">
        <v>4</v>
      </c>
      <c r="B23" t="s">
        <v>12</v>
      </c>
      <c r="C23" t="s">
        <v>53</v>
      </c>
      <c r="D23" t="s">
        <v>97</v>
      </c>
      <c r="E23" t="s">
        <v>64</v>
      </c>
      <c r="F23" t="s">
        <v>7</v>
      </c>
      <c r="G23" t="s">
        <v>4</v>
      </c>
      <c r="H23" t="s">
        <v>8</v>
      </c>
      <c r="I23" t="s">
        <v>8</v>
      </c>
      <c r="J23" t="s">
        <v>7</v>
      </c>
      <c r="K23" t="s">
        <v>4</v>
      </c>
      <c r="L23" t="s">
        <v>4</v>
      </c>
      <c r="M23" t="s">
        <v>4</v>
      </c>
      <c r="N23" t="s">
        <v>4</v>
      </c>
      <c r="O23" t="s">
        <v>4</v>
      </c>
      <c r="P23" t="s">
        <v>5</v>
      </c>
      <c r="Q23" t="s">
        <v>5</v>
      </c>
      <c r="R23" t="s">
        <v>5</v>
      </c>
      <c r="S23" t="s">
        <v>6</v>
      </c>
      <c r="T23" t="s">
        <v>8</v>
      </c>
      <c r="U23" t="s">
        <v>5</v>
      </c>
      <c r="V23" t="s">
        <v>8</v>
      </c>
      <c r="W23" t="s">
        <v>8</v>
      </c>
      <c r="X23" t="s">
        <v>5</v>
      </c>
      <c r="Y23" t="s">
        <v>6</v>
      </c>
      <c r="Z23" t="s">
        <v>5</v>
      </c>
      <c r="AA23" t="s">
        <v>7</v>
      </c>
      <c r="AB23" t="s">
        <v>4</v>
      </c>
      <c r="AC23" t="s">
        <v>6</v>
      </c>
      <c r="AD23" t="s">
        <v>4</v>
      </c>
      <c r="AE23" t="s">
        <v>6</v>
      </c>
      <c r="AF23" t="s">
        <v>7</v>
      </c>
      <c r="AG23" t="s">
        <v>6</v>
      </c>
      <c r="AH23" t="s">
        <v>6</v>
      </c>
      <c r="AI23" t="s">
        <v>5</v>
      </c>
      <c r="AJ23" t="s">
        <v>4</v>
      </c>
      <c r="AK23" t="s">
        <v>4</v>
      </c>
      <c r="AL23" t="s">
        <v>6</v>
      </c>
      <c r="AM23" t="s">
        <v>4</v>
      </c>
      <c r="AN23" t="s">
        <v>4</v>
      </c>
      <c r="AO23" t="s">
        <v>8</v>
      </c>
      <c r="AP23" t="s">
        <v>5</v>
      </c>
      <c r="AQ23" t="s">
        <v>8</v>
      </c>
      <c r="AR23" t="s">
        <v>5</v>
      </c>
      <c r="AS23" t="s">
        <v>8</v>
      </c>
      <c r="AT23" t="s">
        <v>5</v>
      </c>
      <c r="AU23" t="s">
        <v>4</v>
      </c>
      <c r="AV23" t="s">
        <v>5</v>
      </c>
      <c r="AW23" t="s">
        <v>5</v>
      </c>
      <c r="AX23" t="s">
        <v>4</v>
      </c>
      <c r="AY23" t="s">
        <v>5</v>
      </c>
      <c r="AZ23" t="s">
        <v>4</v>
      </c>
      <c r="BA23" t="s">
        <v>6</v>
      </c>
      <c r="BB23" t="s">
        <v>6</v>
      </c>
      <c r="BC23" t="s">
        <v>5</v>
      </c>
      <c r="BD23" t="s">
        <v>5</v>
      </c>
      <c r="BE23" t="s">
        <v>5</v>
      </c>
      <c r="BF23" t="s">
        <v>8</v>
      </c>
      <c r="BG23" t="s">
        <v>5</v>
      </c>
      <c r="BH23" t="s">
        <v>7</v>
      </c>
      <c r="BI23" t="s">
        <v>5</v>
      </c>
      <c r="BJ23" t="s">
        <v>5</v>
      </c>
      <c r="BK23" t="s">
        <v>8</v>
      </c>
      <c r="BL23" t="s">
        <v>7</v>
      </c>
      <c r="BM23" t="s">
        <v>7</v>
      </c>
      <c r="BN23" t="s">
        <v>5</v>
      </c>
      <c r="BO23" t="s">
        <v>8</v>
      </c>
      <c r="BP23" t="s">
        <v>7</v>
      </c>
      <c r="BQ23" t="s">
        <v>8</v>
      </c>
      <c r="BR23" t="s">
        <v>8</v>
      </c>
      <c r="BS23" t="s">
        <v>6</v>
      </c>
      <c r="BT23" t="s">
        <v>6</v>
      </c>
      <c r="BU23" t="s">
        <v>5</v>
      </c>
      <c r="BV23" t="s">
        <v>6</v>
      </c>
      <c r="BW23" t="s">
        <v>6</v>
      </c>
      <c r="BX23" t="s">
        <v>6</v>
      </c>
      <c r="BY23" t="s">
        <v>4</v>
      </c>
      <c r="BZ23" t="s">
        <v>4</v>
      </c>
      <c r="CA23" t="s">
        <v>4</v>
      </c>
      <c r="CB23" t="s">
        <v>5</v>
      </c>
      <c r="CC23" t="s">
        <v>8</v>
      </c>
      <c r="CD23" t="s">
        <v>8</v>
      </c>
      <c r="CE23" t="s">
        <v>5</v>
      </c>
      <c r="CF23" t="s">
        <v>5</v>
      </c>
      <c r="CG23" t="s">
        <v>7</v>
      </c>
      <c r="CH23" t="s">
        <v>5</v>
      </c>
      <c r="CI23" t="s">
        <v>4</v>
      </c>
      <c r="CJ23" t="s">
        <v>5</v>
      </c>
      <c r="CK23" t="s">
        <v>7</v>
      </c>
      <c r="CL23" t="s">
        <v>7</v>
      </c>
      <c r="CM23" t="s">
        <v>8</v>
      </c>
      <c r="CN23" t="s">
        <v>8</v>
      </c>
      <c r="CO23" t="s">
        <v>7</v>
      </c>
      <c r="CP23" t="s">
        <v>7</v>
      </c>
      <c r="CQ23" t="s">
        <v>8</v>
      </c>
      <c r="CR23" t="s">
        <v>6</v>
      </c>
      <c r="CS23" t="s">
        <v>5</v>
      </c>
      <c r="CT23" t="s">
        <v>7</v>
      </c>
      <c r="CU23" t="s">
        <v>8</v>
      </c>
      <c r="CV23" t="s">
        <v>7</v>
      </c>
      <c r="CW23" t="s">
        <v>6</v>
      </c>
      <c r="CX23" t="s">
        <v>5</v>
      </c>
      <c r="CY23" t="s">
        <v>6</v>
      </c>
      <c r="CZ23" t="s">
        <v>8</v>
      </c>
      <c r="DA23" t="s">
        <v>4</v>
      </c>
      <c r="DB23" t="s">
        <v>4</v>
      </c>
      <c r="DC23" t="s">
        <v>8</v>
      </c>
      <c r="DD23" t="s">
        <v>8</v>
      </c>
      <c r="DE23" t="s">
        <v>6</v>
      </c>
      <c r="DF23" t="s">
        <v>8</v>
      </c>
      <c r="DG23" t="s">
        <v>8</v>
      </c>
      <c r="DH23" t="s">
        <v>3</v>
      </c>
      <c r="DI23" t="s">
        <v>6</v>
      </c>
      <c r="DJ23" t="s">
        <v>8</v>
      </c>
      <c r="DK23" t="s">
        <v>8</v>
      </c>
      <c r="DL23" t="s">
        <v>3</v>
      </c>
      <c r="DM23" t="s">
        <v>9</v>
      </c>
      <c r="DN23" t="s">
        <v>3</v>
      </c>
      <c r="DO23" t="s">
        <v>3</v>
      </c>
      <c r="DP23" t="s">
        <v>9</v>
      </c>
      <c r="DQ23" t="s">
        <v>6</v>
      </c>
      <c r="DR23" t="s">
        <v>6</v>
      </c>
      <c r="DS23" t="s">
        <v>8</v>
      </c>
      <c r="DT23" t="s">
        <v>7</v>
      </c>
      <c r="DU23" t="s">
        <v>6</v>
      </c>
      <c r="DV23" t="s">
        <v>9</v>
      </c>
      <c r="DW23" t="s">
        <v>3</v>
      </c>
      <c r="DX23" t="s">
        <v>6</v>
      </c>
      <c r="DY23" t="s">
        <v>9</v>
      </c>
      <c r="DZ23" t="s">
        <v>6</v>
      </c>
      <c r="EA23" t="s">
        <v>8</v>
      </c>
      <c r="EB23" t="s">
        <v>7</v>
      </c>
      <c r="EC23" t="s">
        <v>4</v>
      </c>
      <c r="ED23" t="s">
        <v>4</v>
      </c>
      <c r="EE23" t="s">
        <v>5</v>
      </c>
      <c r="EF23" t="s">
        <v>8</v>
      </c>
      <c r="EG23" t="s">
        <v>4</v>
      </c>
      <c r="EH23" t="s">
        <v>5</v>
      </c>
      <c r="EI23" t="s">
        <v>8</v>
      </c>
      <c r="EJ23" t="s">
        <v>5</v>
      </c>
      <c r="EK23" t="s">
        <v>7</v>
      </c>
      <c r="EL23" t="s">
        <v>5</v>
      </c>
      <c r="EM23" t="s">
        <v>8</v>
      </c>
      <c r="EN23" t="s">
        <v>7</v>
      </c>
      <c r="EO23" t="s">
        <v>6</v>
      </c>
      <c r="EP23" t="s">
        <v>5</v>
      </c>
      <c r="EQ23" t="s">
        <v>5</v>
      </c>
      <c r="ER23" t="s">
        <v>5</v>
      </c>
      <c r="ES23" t="s">
        <v>5</v>
      </c>
      <c r="ET23" t="s">
        <v>8</v>
      </c>
      <c r="EU23" t="s">
        <v>5</v>
      </c>
      <c r="EV23" t="s">
        <v>6</v>
      </c>
      <c r="EW23" t="s">
        <v>6</v>
      </c>
      <c r="EX23" t="s">
        <v>6</v>
      </c>
      <c r="EY23" t="s">
        <v>6</v>
      </c>
      <c r="EZ23" t="s">
        <v>8</v>
      </c>
      <c r="FA23" t="s">
        <v>3</v>
      </c>
      <c r="FB23" t="s">
        <v>6</v>
      </c>
      <c r="FC23" t="s">
        <v>6</v>
      </c>
      <c r="FD23" t="s">
        <v>9</v>
      </c>
      <c r="FE23" t="s">
        <v>3</v>
      </c>
      <c r="FF23" t="s">
        <v>6</v>
      </c>
      <c r="FG23" t="s">
        <v>3</v>
      </c>
      <c r="FH23" t="s">
        <v>6</v>
      </c>
      <c r="FI23" t="s">
        <v>8</v>
      </c>
      <c r="FJ23" t="s">
        <v>8</v>
      </c>
      <c r="FK23" t="s">
        <v>3</v>
      </c>
      <c r="FL23" t="s">
        <v>6</v>
      </c>
      <c r="FM23" t="s">
        <v>8</v>
      </c>
      <c r="FN23" t="s">
        <v>6</v>
      </c>
      <c r="FO23" t="s">
        <v>6</v>
      </c>
      <c r="FP23" t="s">
        <v>9</v>
      </c>
      <c r="FQ23" t="s">
        <v>3</v>
      </c>
      <c r="FR23" t="s">
        <v>8</v>
      </c>
      <c r="FS23" t="s">
        <v>6</v>
      </c>
      <c r="FT23" t="s">
        <v>6</v>
      </c>
      <c r="FU23" t="s">
        <v>3</v>
      </c>
      <c r="FV23" t="s">
        <v>6</v>
      </c>
      <c r="FW23" t="s">
        <v>3</v>
      </c>
      <c r="FX23" t="s">
        <v>8</v>
      </c>
      <c r="FY23" t="s">
        <v>6</v>
      </c>
      <c r="FZ23" t="s">
        <v>8</v>
      </c>
      <c r="GA23" t="s">
        <v>6</v>
      </c>
      <c r="GB23" t="s">
        <v>3</v>
      </c>
      <c r="GC23" t="s">
        <v>3</v>
      </c>
      <c r="GD23" t="s">
        <v>66</v>
      </c>
      <c r="GE23" t="s">
        <v>3</v>
      </c>
      <c r="GF23" t="s">
        <v>66</v>
      </c>
      <c r="GG23" t="s">
        <v>8</v>
      </c>
      <c r="GH23" t="s">
        <v>8</v>
      </c>
      <c r="GI23" t="s">
        <v>8</v>
      </c>
      <c r="GJ23" t="s">
        <v>9</v>
      </c>
      <c r="GK23" t="s">
        <v>8</v>
      </c>
      <c r="GL23" t="s">
        <v>6</v>
      </c>
      <c r="GM23" t="s">
        <v>3</v>
      </c>
      <c r="GN23" t="s">
        <v>66</v>
      </c>
      <c r="GO23" t="s">
        <v>3</v>
      </c>
      <c r="GP23" t="s">
        <v>66</v>
      </c>
      <c r="GQ23" t="s">
        <v>3</v>
      </c>
      <c r="GR23" t="s">
        <v>9</v>
      </c>
      <c r="GS23" t="s">
        <v>6</v>
      </c>
      <c r="GT23" t="s">
        <v>3</v>
      </c>
      <c r="GU23" t="s">
        <v>6</v>
      </c>
      <c r="GV23" t="s">
        <v>6</v>
      </c>
      <c r="GW23" t="s">
        <v>6</v>
      </c>
      <c r="GX23" t="s">
        <v>9</v>
      </c>
      <c r="GY23" t="s">
        <v>6</v>
      </c>
      <c r="GZ23" t="s">
        <v>4</v>
      </c>
      <c r="HA23" t="s">
        <v>3</v>
      </c>
      <c r="HB23" t="s">
        <v>6</v>
      </c>
      <c r="HC23" t="s">
        <v>6</v>
      </c>
      <c r="HD23" t="s">
        <v>8</v>
      </c>
      <c r="HE23" t="s">
        <v>6</v>
      </c>
      <c r="HF23" t="s">
        <v>4</v>
      </c>
      <c r="HG23" t="s">
        <v>3</v>
      </c>
      <c r="HH23" t="s">
        <v>6</v>
      </c>
      <c r="HI23" t="s">
        <v>6</v>
      </c>
      <c r="HJ23" t="s">
        <v>5</v>
      </c>
      <c r="HK23" t="s">
        <v>6</v>
      </c>
      <c r="HL23" t="s">
        <v>7</v>
      </c>
      <c r="HM23" t="s">
        <v>8</v>
      </c>
      <c r="HN23" t="s">
        <v>6</v>
      </c>
      <c r="HO23" t="s">
        <v>6</v>
      </c>
      <c r="HP23" t="s">
        <v>46</v>
      </c>
      <c r="HQ23" t="s">
        <v>46</v>
      </c>
      <c r="HR23" t="s">
        <v>46</v>
      </c>
      <c r="HS23" t="s">
        <v>6</v>
      </c>
      <c r="HT23" t="s">
        <v>46</v>
      </c>
      <c r="HU23" t="s">
        <v>8</v>
      </c>
      <c r="HV23" t="s">
        <v>7</v>
      </c>
      <c r="HW23" t="s">
        <v>7</v>
      </c>
      <c r="HX23" t="s">
        <v>5</v>
      </c>
      <c r="HY23" t="s">
        <v>8</v>
      </c>
      <c r="HZ23" t="s">
        <v>6</v>
      </c>
      <c r="IA23" t="s">
        <v>6</v>
      </c>
      <c r="IB23" t="s">
        <v>46</v>
      </c>
      <c r="IC23" t="s">
        <v>7</v>
      </c>
      <c r="ID23" t="s">
        <v>46</v>
      </c>
      <c r="IE23" t="s">
        <v>6</v>
      </c>
    </row>
    <row r="24" spans="1:295" x14ac:dyDescent="0.25">
      <c r="A24">
        <v>5</v>
      </c>
      <c r="B24" t="s">
        <v>12</v>
      </c>
      <c r="D24" t="s">
        <v>101</v>
      </c>
      <c r="E24" t="s">
        <v>16</v>
      </c>
      <c r="F24" t="s">
        <v>8</v>
      </c>
      <c r="G24" t="s">
        <v>5</v>
      </c>
      <c r="H24" t="s">
        <v>8</v>
      </c>
      <c r="I24" t="s">
        <v>8</v>
      </c>
      <c r="J24" t="s">
        <v>8</v>
      </c>
      <c r="K24" t="s">
        <v>4</v>
      </c>
      <c r="L24" t="s">
        <v>4</v>
      </c>
      <c r="M24" t="s">
        <v>4</v>
      </c>
      <c r="N24" t="s">
        <v>4</v>
      </c>
      <c r="O24" t="s">
        <v>4</v>
      </c>
      <c r="P24" t="s">
        <v>6</v>
      </c>
      <c r="Q24" t="s">
        <v>5</v>
      </c>
      <c r="R24" t="s">
        <v>4</v>
      </c>
      <c r="S24" t="s">
        <v>5</v>
      </c>
      <c r="T24" t="s">
        <v>5</v>
      </c>
      <c r="U24" t="s">
        <v>5</v>
      </c>
      <c r="V24" t="s">
        <v>5</v>
      </c>
      <c r="W24" t="s">
        <v>5</v>
      </c>
      <c r="X24" t="s">
        <v>8</v>
      </c>
      <c r="Y24" t="s">
        <v>8</v>
      </c>
      <c r="Z24" t="s">
        <v>5</v>
      </c>
      <c r="AA24" t="s">
        <v>7</v>
      </c>
      <c r="AB24" t="s">
        <v>8</v>
      </c>
    </row>
    <row r="25" spans="1:295" x14ac:dyDescent="0.25">
      <c r="A25">
        <v>6</v>
      </c>
      <c r="B25" t="s">
        <v>12</v>
      </c>
      <c r="C25" t="s">
        <v>54</v>
      </c>
      <c r="D25" t="s">
        <v>101</v>
      </c>
      <c r="E25" t="s">
        <v>16</v>
      </c>
      <c r="F25" t="s">
        <v>8</v>
      </c>
      <c r="G25" t="s">
        <v>5</v>
      </c>
      <c r="H25" t="s">
        <v>8</v>
      </c>
      <c r="I25" t="s">
        <v>6</v>
      </c>
      <c r="J25" t="s">
        <v>6</v>
      </c>
      <c r="K25" t="s">
        <v>4</v>
      </c>
      <c r="L25" t="s">
        <v>4</v>
      </c>
      <c r="M25" t="s">
        <v>5</v>
      </c>
      <c r="N25" t="s">
        <v>4</v>
      </c>
      <c r="O25" t="s">
        <v>4</v>
      </c>
      <c r="P25" t="s">
        <v>8</v>
      </c>
      <c r="Q25" t="s">
        <v>5</v>
      </c>
      <c r="R25" t="s">
        <v>4</v>
      </c>
      <c r="S25" t="s">
        <v>5</v>
      </c>
      <c r="T25" t="s">
        <v>5</v>
      </c>
      <c r="U25" t="s">
        <v>5</v>
      </c>
      <c r="V25" t="s">
        <v>5</v>
      </c>
      <c r="W25" t="s">
        <v>5</v>
      </c>
      <c r="X25" t="s">
        <v>8</v>
      </c>
      <c r="Y25" t="s">
        <v>8</v>
      </c>
      <c r="Z25" t="s">
        <v>5</v>
      </c>
      <c r="AA25" t="s">
        <v>7</v>
      </c>
      <c r="AB25" t="s">
        <v>8</v>
      </c>
      <c r="AC25" t="s">
        <v>6</v>
      </c>
      <c r="AD25" t="s">
        <v>4</v>
      </c>
      <c r="AE25" t="s">
        <v>6</v>
      </c>
      <c r="AF25" t="s">
        <v>4</v>
      </c>
      <c r="AG25" t="s">
        <v>6</v>
      </c>
      <c r="AH25" t="s">
        <v>6</v>
      </c>
      <c r="AI25" t="s">
        <v>6</v>
      </c>
      <c r="AJ25" t="s">
        <v>7</v>
      </c>
      <c r="AK25" t="s">
        <v>4</v>
      </c>
      <c r="AL25" t="s">
        <v>6</v>
      </c>
      <c r="AM25" t="s">
        <v>7</v>
      </c>
      <c r="AN25" t="s">
        <v>4</v>
      </c>
      <c r="AO25" t="s">
        <v>6</v>
      </c>
      <c r="AP25" t="s">
        <v>5</v>
      </c>
      <c r="AQ25" t="s">
        <v>6</v>
      </c>
      <c r="AR25" t="s">
        <v>4</v>
      </c>
      <c r="AS25" t="s">
        <v>6</v>
      </c>
      <c r="AT25" t="s">
        <v>6</v>
      </c>
      <c r="AU25" t="s">
        <v>4</v>
      </c>
      <c r="AV25" t="s">
        <v>6</v>
      </c>
      <c r="AW25" t="s">
        <v>6</v>
      </c>
      <c r="AX25" t="s">
        <v>6</v>
      </c>
      <c r="AY25" t="s">
        <v>6</v>
      </c>
      <c r="AZ25" t="s">
        <v>5</v>
      </c>
      <c r="BA25" t="s">
        <v>8</v>
      </c>
      <c r="BB25" t="s">
        <v>8</v>
      </c>
      <c r="BC25" t="s">
        <v>5</v>
      </c>
      <c r="BD25" t="s">
        <v>8</v>
      </c>
      <c r="BE25" t="s">
        <v>5</v>
      </c>
      <c r="BF25" t="s">
        <v>8</v>
      </c>
      <c r="BG25" t="s">
        <v>8</v>
      </c>
      <c r="BH25" t="s">
        <v>8</v>
      </c>
      <c r="BI25" t="s">
        <v>5</v>
      </c>
      <c r="BJ25" t="s">
        <v>5</v>
      </c>
      <c r="BK25" t="s">
        <v>5</v>
      </c>
      <c r="BL25" t="s">
        <v>5</v>
      </c>
      <c r="BM25" t="s">
        <v>7</v>
      </c>
      <c r="BN25" t="s">
        <v>5</v>
      </c>
      <c r="BO25" t="s">
        <v>5</v>
      </c>
      <c r="BP25" t="s">
        <v>4</v>
      </c>
      <c r="BQ25" t="s">
        <v>5</v>
      </c>
      <c r="BR25" t="s">
        <v>5</v>
      </c>
      <c r="BS25" t="s">
        <v>6</v>
      </c>
      <c r="BT25" t="s">
        <v>6</v>
      </c>
      <c r="BU25" t="s">
        <v>6</v>
      </c>
      <c r="BV25" t="s">
        <v>6</v>
      </c>
      <c r="BW25" t="s">
        <v>6</v>
      </c>
      <c r="BX25" t="s">
        <v>6</v>
      </c>
      <c r="BY25" t="s">
        <v>5</v>
      </c>
      <c r="BZ25" t="s">
        <v>4</v>
      </c>
      <c r="CA25" t="s">
        <v>4</v>
      </c>
      <c r="CB25" t="s">
        <v>8</v>
      </c>
      <c r="CC25" t="s">
        <v>5</v>
      </c>
      <c r="CD25" t="s">
        <v>5</v>
      </c>
      <c r="CE25" t="s">
        <v>5</v>
      </c>
      <c r="CF25" t="s">
        <v>5</v>
      </c>
      <c r="CG25" t="s">
        <v>7</v>
      </c>
      <c r="CH25" t="s">
        <v>5</v>
      </c>
      <c r="CI25" t="s">
        <v>5</v>
      </c>
      <c r="CJ25" t="s">
        <v>8</v>
      </c>
      <c r="CK25" t="s">
        <v>5</v>
      </c>
      <c r="CL25" t="s">
        <v>8</v>
      </c>
      <c r="CM25" t="s">
        <v>6</v>
      </c>
      <c r="CN25" t="s">
        <v>5</v>
      </c>
      <c r="CO25" t="s">
        <v>8</v>
      </c>
      <c r="CP25" t="s">
        <v>8</v>
      </c>
      <c r="CQ25" t="s">
        <v>6</v>
      </c>
      <c r="CR25" t="s">
        <v>5</v>
      </c>
      <c r="CS25" t="s">
        <v>8</v>
      </c>
      <c r="CT25" t="s">
        <v>8</v>
      </c>
      <c r="CU25" t="s">
        <v>8</v>
      </c>
      <c r="CV25" t="s">
        <v>8</v>
      </c>
      <c r="CW25" t="s">
        <v>6</v>
      </c>
      <c r="CX25" t="s">
        <v>8</v>
      </c>
      <c r="CY25" t="s">
        <v>6</v>
      </c>
      <c r="CZ25" t="s">
        <v>6</v>
      </c>
      <c r="DA25" t="s">
        <v>8</v>
      </c>
      <c r="DB25" t="s">
        <v>8</v>
      </c>
      <c r="DC25" t="s">
        <v>6</v>
      </c>
      <c r="DD25" t="s">
        <v>6</v>
      </c>
      <c r="DE25" t="s">
        <v>4</v>
      </c>
      <c r="DF25" t="s">
        <v>4</v>
      </c>
      <c r="DG25" t="s">
        <v>4</v>
      </c>
      <c r="DH25" t="s">
        <v>4</v>
      </c>
      <c r="DI25" t="s">
        <v>4</v>
      </c>
      <c r="DJ25" t="s">
        <v>4</v>
      </c>
      <c r="DK25" t="s">
        <v>5</v>
      </c>
      <c r="DL25" t="s">
        <v>4</v>
      </c>
      <c r="DM25" t="s">
        <v>8</v>
      </c>
      <c r="DN25" t="s">
        <v>6</v>
      </c>
      <c r="DO25" t="s">
        <v>6</v>
      </c>
      <c r="DP25" t="s">
        <v>9</v>
      </c>
      <c r="DQ25" t="s">
        <v>8</v>
      </c>
      <c r="DR25" t="s">
        <v>8</v>
      </c>
      <c r="DS25" t="s">
        <v>7</v>
      </c>
      <c r="DT25" t="s">
        <v>7</v>
      </c>
      <c r="DU25" t="s">
        <v>3</v>
      </c>
      <c r="DV25" t="s">
        <v>9</v>
      </c>
      <c r="DW25" t="s">
        <v>3</v>
      </c>
      <c r="DX25" t="s">
        <v>3</v>
      </c>
      <c r="DY25" t="s">
        <v>3</v>
      </c>
      <c r="DZ25" t="s">
        <v>3</v>
      </c>
      <c r="EA25" t="s">
        <v>5</v>
      </c>
      <c r="EB25" t="s">
        <v>7</v>
      </c>
      <c r="EC25" t="s">
        <v>8</v>
      </c>
      <c r="ED25" t="s">
        <v>6</v>
      </c>
      <c r="EE25" t="s">
        <v>5</v>
      </c>
      <c r="EF25" t="s">
        <v>8</v>
      </c>
      <c r="EG25" t="s">
        <v>5</v>
      </c>
      <c r="EH25" t="s">
        <v>8</v>
      </c>
      <c r="EI25" t="s">
        <v>8</v>
      </c>
      <c r="EJ25" t="s">
        <v>5</v>
      </c>
      <c r="EK25" t="s">
        <v>4</v>
      </c>
      <c r="EL25" t="s">
        <v>5</v>
      </c>
      <c r="EM25" t="s">
        <v>5</v>
      </c>
      <c r="EN25" t="s">
        <v>4</v>
      </c>
      <c r="EO25" t="s">
        <v>5</v>
      </c>
      <c r="EP25" t="s">
        <v>4</v>
      </c>
      <c r="EQ25" t="s">
        <v>8</v>
      </c>
      <c r="ER25" t="s">
        <v>8</v>
      </c>
      <c r="ES25" t="s">
        <v>5</v>
      </c>
      <c r="ET25" t="s">
        <v>5</v>
      </c>
      <c r="EU25" t="s">
        <v>4</v>
      </c>
      <c r="EV25" t="s">
        <v>8</v>
      </c>
      <c r="EW25" t="s">
        <v>6</v>
      </c>
      <c r="EX25" t="s">
        <v>5</v>
      </c>
      <c r="EY25" t="s">
        <v>5</v>
      </c>
      <c r="EZ25" t="s">
        <v>7</v>
      </c>
      <c r="FA25" t="s">
        <v>5</v>
      </c>
      <c r="FB25" t="s">
        <v>6</v>
      </c>
      <c r="FC25" t="s">
        <v>3</v>
      </c>
      <c r="FD25" t="s">
        <v>9</v>
      </c>
      <c r="FE25" t="s">
        <v>6</v>
      </c>
      <c r="FF25" t="s">
        <v>6</v>
      </c>
      <c r="FG25" t="s">
        <v>3</v>
      </c>
      <c r="FH25" t="s">
        <v>66</v>
      </c>
      <c r="FI25" t="s">
        <v>4</v>
      </c>
      <c r="FJ25" t="s">
        <v>8</v>
      </c>
      <c r="FK25" t="s">
        <v>3</v>
      </c>
      <c r="FL25" t="s">
        <v>9</v>
      </c>
      <c r="FM25" t="s">
        <v>3</v>
      </c>
      <c r="FN25" t="s">
        <v>66</v>
      </c>
      <c r="FO25" t="s">
        <v>3</v>
      </c>
      <c r="FP25" t="s">
        <v>9</v>
      </c>
      <c r="FQ25" t="s">
        <v>3</v>
      </c>
      <c r="FR25" t="s">
        <v>6</v>
      </c>
      <c r="FS25" t="s">
        <v>6</v>
      </c>
      <c r="FT25" t="s">
        <v>3</v>
      </c>
      <c r="FU25" t="s">
        <v>8</v>
      </c>
      <c r="FV25" t="s">
        <v>6</v>
      </c>
      <c r="FW25" t="s">
        <v>3</v>
      </c>
      <c r="FX25" t="s">
        <v>6</v>
      </c>
      <c r="FY25" t="s">
        <v>8</v>
      </c>
      <c r="FZ25" t="s">
        <v>3</v>
      </c>
      <c r="GA25" t="s">
        <v>3</v>
      </c>
      <c r="GB25" t="s">
        <v>66</v>
      </c>
      <c r="GC25" t="s">
        <v>3</v>
      </c>
      <c r="GD25" t="s">
        <v>6</v>
      </c>
      <c r="GE25" t="s">
        <v>3</v>
      </c>
      <c r="GF25" t="s">
        <v>6</v>
      </c>
      <c r="GG25" t="s">
        <v>3</v>
      </c>
      <c r="GH25" t="s">
        <v>66</v>
      </c>
      <c r="GI25" t="s">
        <v>3</v>
      </c>
      <c r="GJ25" t="s">
        <v>66</v>
      </c>
      <c r="GK25" t="s">
        <v>8</v>
      </c>
      <c r="GL25" t="s">
        <v>8</v>
      </c>
      <c r="GM25" t="s">
        <v>3</v>
      </c>
      <c r="GN25" t="s">
        <v>66</v>
      </c>
      <c r="GO25" t="s">
        <v>3</v>
      </c>
      <c r="GP25" t="s">
        <v>66</v>
      </c>
      <c r="GQ25" t="s">
        <v>3</v>
      </c>
      <c r="GR25" t="s">
        <v>9</v>
      </c>
      <c r="GS25" t="s">
        <v>3</v>
      </c>
      <c r="GT25" t="s">
        <v>6</v>
      </c>
      <c r="GU25" t="s">
        <v>3</v>
      </c>
      <c r="GV25" t="s">
        <v>9</v>
      </c>
      <c r="GW25" t="s">
        <v>3</v>
      </c>
      <c r="GX25" t="s">
        <v>66</v>
      </c>
      <c r="GY25" t="s">
        <v>3</v>
      </c>
      <c r="GZ25" t="s">
        <v>7</v>
      </c>
      <c r="HA25" t="s">
        <v>3</v>
      </c>
      <c r="HB25" t="s">
        <v>3</v>
      </c>
      <c r="HC25" t="s">
        <v>8</v>
      </c>
      <c r="HD25" t="s">
        <v>8</v>
      </c>
      <c r="HE25" t="s">
        <v>8</v>
      </c>
      <c r="HF25" t="s">
        <v>4</v>
      </c>
      <c r="HG25" t="s">
        <v>3</v>
      </c>
      <c r="HH25" t="s">
        <v>3</v>
      </c>
      <c r="HI25" t="s">
        <v>3</v>
      </c>
      <c r="HJ25" t="s">
        <v>7</v>
      </c>
      <c r="HK25" t="s">
        <v>3</v>
      </c>
      <c r="HL25" t="s">
        <v>8</v>
      </c>
      <c r="HM25" t="s">
        <v>8</v>
      </c>
      <c r="HN25" t="s">
        <v>46</v>
      </c>
      <c r="HO25" t="s">
        <v>46</v>
      </c>
      <c r="HP25" t="s">
        <v>46</v>
      </c>
      <c r="HQ25" t="s">
        <v>46</v>
      </c>
      <c r="HR25" t="s">
        <v>46</v>
      </c>
      <c r="HS25" t="s">
        <v>8</v>
      </c>
      <c r="HT25" t="s">
        <v>8</v>
      </c>
      <c r="HU25" t="s">
        <v>8</v>
      </c>
      <c r="HV25" t="s">
        <v>5</v>
      </c>
      <c r="HW25" t="s">
        <v>6</v>
      </c>
      <c r="HX25" t="s">
        <v>8</v>
      </c>
      <c r="HY25" t="s">
        <v>46</v>
      </c>
      <c r="HZ25" t="s">
        <v>5</v>
      </c>
      <c r="IA25" t="s">
        <v>5</v>
      </c>
      <c r="IB25" t="s">
        <v>46</v>
      </c>
      <c r="IC25" t="s">
        <v>8</v>
      </c>
      <c r="ID25" t="s">
        <v>46</v>
      </c>
      <c r="IE25" t="s">
        <v>6</v>
      </c>
    </row>
    <row r="26" spans="1:295" x14ac:dyDescent="0.25">
      <c r="A26">
        <v>7</v>
      </c>
      <c r="B26" t="s">
        <v>12</v>
      </c>
      <c r="C26" t="s">
        <v>55</v>
      </c>
      <c r="D26" t="s">
        <v>125</v>
      </c>
      <c r="E26" t="s">
        <v>26</v>
      </c>
      <c r="F26" t="s">
        <v>5</v>
      </c>
      <c r="G26" t="s">
        <v>5</v>
      </c>
      <c r="H26" t="s">
        <v>8</v>
      </c>
      <c r="I26" t="s">
        <v>7</v>
      </c>
      <c r="J26" t="s">
        <v>5</v>
      </c>
      <c r="K26" t="s">
        <v>4</v>
      </c>
      <c r="L26" t="s">
        <v>4</v>
      </c>
      <c r="M26" t="s">
        <v>5</v>
      </c>
      <c r="N26" t="s">
        <v>4</v>
      </c>
      <c r="O26" t="s">
        <v>4</v>
      </c>
      <c r="P26" t="s">
        <v>5</v>
      </c>
      <c r="Q26" t="s">
        <v>7</v>
      </c>
      <c r="R26" t="s">
        <v>8</v>
      </c>
      <c r="S26" t="s">
        <v>5</v>
      </c>
      <c r="T26" t="s">
        <v>8</v>
      </c>
      <c r="U26" t="s">
        <v>8</v>
      </c>
      <c r="V26" t="s">
        <v>8</v>
      </c>
      <c r="W26" t="s">
        <v>6</v>
      </c>
      <c r="X26" t="s">
        <v>6</v>
      </c>
      <c r="Y26" t="s">
        <v>8</v>
      </c>
      <c r="Z26" t="s">
        <v>6</v>
      </c>
      <c r="AA26" t="s">
        <v>5</v>
      </c>
      <c r="AB26" t="s">
        <v>5</v>
      </c>
      <c r="AC26" t="s">
        <v>8</v>
      </c>
      <c r="AD26" t="s">
        <v>5</v>
      </c>
      <c r="AE26" t="s">
        <v>8</v>
      </c>
      <c r="AF26" t="s">
        <v>7</v>
      </c>
      <c r="AG26" t="s">
        <v>6</v>
      </c>
      <c r="AH26" t="s">
        <v>6</v>
      </c>
      <c r="AI26" t="s">
        <v>8</v>
      </c>
      <c r="AJ26" t="s">
        <v>5</v>
      </c>
      <c r="AK26" t="s">
        <v>4</v>
      </c>
      <c r="AL26" t="s">
        <v>6</v>
      </c>
      <c r="AM26" t="s">
        <v>5</v>
      </c>
      <c r="AN26" t="s">
        <v>5</v>
      </c>
      <c r="AO26" t="s">
        <v>8</v>
      </c>
      <c r="AP26" t="s">
        <v>5</v>
      </c>
      <c r="AQ26" t="s">
        <v>8</v>
      </c>
      <c r="AR26" t="s">
        <v>5</v>
      </c>
      <c r="AS26" t="s">
        <v>8</v>
      </c>
      <c r="AT26" t="s">
        <v>5</v>
      </c>
      <c r="AU26" t="s">
        <v>4</v>
      </c>
      <c r="AV26" t="s">
        <v>5</v>
      </c>
      <c r="AW26" t="s">
        <v>8</v>
      </c>
      <c r="AX26" t="s">
        <v>8</v>
      </c>
      <c r="AY26" t="s">
        <v>5</v>
      </c>
      <c r="AZ26" t="s">
        <v>7</v>
      </c>
      <c r="BA26" t="s">
        <v>8</v>
      </c>
      <c r="BB26" t="s">
        <v>5</v>
      </c>
      <c r="BC26" t="s">
        <v>5</v>
      </c>
      <c r="BD26" t="s">
        <v>5</v>
      </c>
      <c r="BE26" t="s">
        <v>5</v>
      </c>
      <c r="BF26" t="s">
        <v>5</v>
      </c>
      <c r="BG26" t="s">
        <v>7</v>
      </c>
      <c r="BH26" t="s">
        <v>5</v>
      </c>
      <c r="BI26" t="s">
        <v>7</v>
      </c>
      <c r="BJ26" t="s">
        <v>5</v>
      </c>
      <c r="BK26" t="s">
        <v>5</v>
      </c>
      <c r="BL26" t="s">
        <v>5</v>
      </c>
      <c r="BM26" t="s">
        <v>8</v>
      </c>
      <c r="BN26" t="s">
        <v>8</v>
      </c>
      <c r="BO26" t="s">
        <v>8</v>
      </c>
      <c r="BP26" t="s">
        <v>8</v>
      </c>
      <c r="BQ26" t="s">
        <v>7</v>
      </c>
      <c r="BR26" t="s">
        <v>7</v>
      </c>
      <c r="BS26" t="s">
        <v>5</v>
      </c>
      <c r="BT26" t="s">
        <v>5</v>
      </c>
      <c r="BU26" t="s">
        <v>8</v>
      </c>
      <c r="BV26" t="s">
        <v>8</v>
      </c>
      <c r="BW26" t="s">
        <v>8</v>
      </c>
      <c r="BX26" t="s">
        <v>8</v>
      </c>
      <c r="BY26" t="s">
        <v>4</v>
      </c>
      <c r="BZ26" t="s">
        <v>4</v>
      </c>
      <c r="CA26" t="s">
        <v>7</v>
      </c>
      <c r="CB26" t="s">
        <v>8</v>
      </c>
      <c r="CC26" t="s">
        <v>8</v>
      </c>
      <c r="CD26" t="s">
        <v>8</v>
      </c>
      <c r="CE26" t="s">
        <v>6</v>
      </c>
      <c r="CF26" t="s">
        <v>7</v>
      </c>
      <c r="CG26" t="s">
        <v>7</v>
      </c>
      <c r="CH26" t="s">
        <v>7</v>
      </c>
      <c r="CI26" t="s">
        <v>6</v>
      </c>
      <c r="CJ26" t="s">
        <v>5</v>
      </c>
      <c r="CK26" t="s">
        <v>5</v>
      </c>
      <c r="CL26" t="s">
        <v>8</v>
      </c>
      <c r="CM26" t="s">
        <v>4</v>
      </c>
      <c r="CN26" t="s">
        <v>4</v>
      </c>
      <c r="CO26" t="s">
        <v>8</v>
      </c>
      <c r="CP26" t="s">
        <v>4</v>
      </c>
      <c r="CQ26" t="s">
        <v>4</v>
      </c>
      <c r="CR26" t="s">
        <v>4</v>
      </c>
      <c r="CS26" t="s">
        <v>4</v>
      </c>
      <c r="CT26" t="s">
        <v>5</v>
      </c>
      <c r="CU26" t="s">
        <v>7</v>
      </c>
      <c r="CV26" t="s">
        <v>5</v>
      </c>
      <c r="CW26" t="s">
        <v>8</v>
      </c>
      <c r="CX26" t="s">
        <v>7</v>
      </c>
      <c r="CY26" t="s">
        <v>6</v>
      </c>
      <c r="CZ26" t="s">
        <v>4</v>
      </c>
      <c r="DA26" t="s">
        <v>4</v>
      </c>
      <c r="DB26" t="s">
        <v>7</v>
      </c>
      <c r="DC26" t="s">
        <v>8</v>
      </c>
      <c r="DD26" t="s">
        <v>5</v>
      </c>
      <c r="DE26" t="s">
        <v>5</v>
      </c>
      <c r="DF26" t="s">
        <v>8</v>
      </c>
      <c r="DG26" t="s">
        <v>7</v>
      </c>
      <c r="DH26" t="s">
        <v>5</v>
      </c>
      <c r="DI26" t="s">
        <v>5</v>
      </c>
      <c r="DJ26" t="s">
        <v>5</v>
      </c>
      <c r="DK26" t="s">
        <v>8</v>
      </c>
      <c r="DL26" t="s">
        <v>5</v>
      </c>
      <c r="DM26" t="s">
        <v>8</v>
      </c>
      <c r="DN26" t="s">
        <v>8</v>
      </c>
      <c r="DO26" t="s">
        <v>7</v>
      </c>
      <c r="DP26" t="s">
        <v>6</v>
      </c>
      <c r="DQ26" t="s">
        <v>7</v>
      </c>
      <c r="DR26" t="s">
        <v>7</v>
      </c>
      <c r="DS26" t="s">
        <v>5</v>
      </c>
      <c r="DT26" t="s">
        <v>5</v>
      </c>
      <c r="DU26" t="s">
        <v>9</v>
      </c>
      <c r="DV26" t="s">
        <v>3</v>
      </c>
      <c r="DW26" t="s">
        <v>3</v>
      </c>
      <c r="DX26" t="s">
        <v>3</v>
      </c>
      <c r="DY26" t="s">
        <v>9</v>
      </c>
      <c r="DZ26" t="s">
        <v>3</v>
      </c>
      <c r="EA26" t="s">
        <v>8</v>
      </c>
      <c r="EB26" t="s">
        <v>8</v>
      </c>
      <c r="EC26" t="s">
        <v>4</v>
      </c>
      <c r="ED26" t="s">
        <v>4</v>
      </c>
      <c r="EE26" t="s">
        <v>8</v>
      </c>
      <c r="EF26" t="s">
        <v>6</v>
      </c>
      <c r="EG26" t="s">
        <v>8</v>
      </c>
      <c r="EH26" t="s">
        <v>5</v>
      </c>
      <c r="EI26" t="s">
        <v>6</v>
      </c>
      <c r="EJ26" t="s">
        <v>8</v>
      </c>
      <c r="EK26" t="s">
        <v>8</v>
      </c>
      <c r="EL26" t="s">
        <v>5</v>
      </c>
      <c r="EM26" t="s">
        <v>8</v>
      </c>
      <c r="EN26" t="s">
        <v>5</v>
      </c>
      <c r="EO26" t="s">
        <v>8</v>
      </c>
      <c r="EP26" t="s">
        <v>8</v>
      </c>
      <c r="EQ26" t="s">
        <v>5</v>
      </c>
      <c r="ER26" t="s">
        <v>8</v>
      </c>
      <c r="ES26" t="s">
        <v>8</v>
      </c>
      <c r="ET26" t="s">
        <v>8</v>
      </c>
      <c r="EU26" t="s">
        <v>8</v>
      </c>
      <c r="EV26" t="s">
        <v>8</v>
      </c>
      <c r="EW26" t="s">
        <v>8</v>
      </c>
      <c r="EX26" t="s">
        <v>8</v>
      </c>
      <c r="EY26" t="s">
        <v>5</v>
      </c>
      <c r="EZ26" t="s">
        <v>7</v>
      </c>
      <c r="FA26" t="s">
        <v>8</v>
      </c>
      <c r="FB26" t="s">
        <v>3</v>
      </c>
      <c r="FC26" t="s">
        <v>3</v>
      </c>
      <c r="FD26" t="s">
        <v>9</v>
      </c>
      <c r="FE26" t="s">
        <v>6</v>
      </c>
      <c r="FF26" t="s">
        <v>9</v>
      </c>
      <c r="FG26" t="s">
        <v>6</v>
      </c>
      <c r="FH26" t="s">
        <v>9</v>
      </c>
      <c r="FI26" t="s">
        <v>8</v>
      </c>
      <c r="FJ26" t="s">
        <v>3</v>
      </c>
      <c r="FK26" t="s">
        <v>3</v>
      </c>
      <c r="FL26" t="s">
        <v>66</v>
      </c>
      <c r="FM26" t="s">
        <v>3</v>
      </c>
      <c r="FN26" t="s">
        <v>9</v>
      </c>
      <c r="FO26" t="s">
        <v>6</v>
      </c>
      <c r="FP26" t="s">
        <v>9</v>
      </c>
      <c r="FQ26" t="s">
        <v>6</v>
      </c>
      <c r="FR26" t="s">
        <v>3</v>
      </c>
      <c r="FS26" t="s">
        <v>8</v>
      </c>
      <c r="FT26" t="s">
        <v>3</v>
      </c>
      <c r="FU26" t="s">
        <v>6</v>
      </c>
      <c r="FV26" t="s">
        <v>9</v>
      </c>
      <c r="FW26" t="s">
        <v>6</v>
      </c>
      <c r="FX26" t="s">
        <v>9</v>
      </c>
      <c r="FY26" t="s">
        <v>5</v>
      </c>
      <c r="FZ26" t="s">
        <v>9</v>
      </c>
      <c r="GA26" t="s">
        <v>3</v>
      </c>
      <c r="GB26" t="s">
        <v>9</v>
      </c>
      <c r="GC26" t="s">
        <v>6</v>
      </c>
      <c r="GD26" t="s">
        <v>9</v>
      </c>
      <c r="GE26" t="s">
        <v>3</v>
      </c>
      <c r="GF26" t="s">
        <v>3</v>
      </c>
      <c r="GG26" t="s">
        <v>8</v>
      </c>
      <c r="GH26" t="s">
        <v>3</v>
      </c>
      <c r="GI26" t="s">
        <v>6</v>
      </c>
      <c r="GJ26" t="s">
        <v>9</v>
      </c>
      <c r="GK26" t="s">
        <v>6</v>
      </c>
      <c r="GL26" t="s">
        <v>3</v>
      </c>
      <c r="GM26" t="s">
        <v>6</v>
      </c>
      <c r="GN26" t="s">
        <v>9</v>
      </c>
      <c r="GO26" t="s">
        <v>3</v>
      </c>
      <c r="GP26" t="s">
        <v>9</v>
      </c>
      <c r="GQ26" t="s">
        <v>3</v>
      </c>
      <c r="GR26" t="s">
        <v>9</v>
      </c>
      <c r="GS26" t="s">
        <v>3</v>
      </c>
      <c r="GT26" t="s">
        <v>9</v>
      </c>
      <c r="GU26" t="s">
        <v>3</v>
      </c>
      <c r="GV26" t="s">
        <v>6</v>
      </c>
      <c r="GW26" t="s">
        <v>3</v>
      </c>
      <c r="GX26" t="s">
        <v>3</v>
      </c>
      <c r="GY26" t="s">
        <v>6</v>
      </c>
      <c r="GZ26" t="s">
        <v>7</v>
      </c>
      <c r="HA26" t="s">
        <v>6</v>
      </c>
      <c r="HB26" t="s">
        <v>8</v>
      </c>
      <c r="HC26" t="s">
        <v>7</v>
      </c>
      <c r="HD26" t="s">
        <v>6</v>
      </c>
      <c r="HE26" t="s">
        <v>6</v>
      </c>
      <c r="HF26" t="s">
        <v>7</v>
      </c>
      <c r="HG26" t="s">
        <v>3</v>
      </c>
      <c r="HH26" t="s">
        <v>8</v>
      </c>
      <c r="HI26" t="s">
        <v>6</v>
      </c>
      <c r="HJ26" t="s">
        <v>8</v>
      </c>
      <c r="HK26" t="s">
        <v>6</v>
      </c>
      <c r="HL26" t="s">
        <v>5</v>
      </c>
      <c r="HM26" t="s">
        <v>5</v>
      </c>
      <c r="HN26" t="s">
        <v>6</v>
      </c>
      <c r="HO26" t="s">
        <v>8</v>
      </c>
      <c r="HP26" t="s">
        <v>6</v>
      </c>
      <c r="HQ26" t="s">
        <v>46</v>
      </c>
      <c r="HR26" t="s">
        <v>46</v>
      </c>
      <c r="HS26" t="s">
        <v>8</v>
      </c>
      <c r="HT26" t="s">
        <v>8</v>
      </c>
      <c r="HU26" t="s">
        <v>5</v>
      </c>
      <c r="HV26" t="s">
        <v>8</v>
      </c>
      <c r="HW26" t="s">
        <v>6</v>
      </c>
      <c r="HX26" t="s">
        <v>8</v>
      </c>
      <c r="HY26" t="s">
        <v>46</v>
      </c>
      <c r="HZ26" t="s">
        <v>8</v>
      </c>
      <c r="IA26" t="s">
        <v>8</v>
      </c>
      <c r="IB26" t="s">
        <v>46</v>
      </c>
      <c r="IC26" t="s">
        <v>6</v>
      </c>
      <c r="ID26" t="s">
        <v>8</v>
      </c>
      <c r="IE26" t="s">
        <v>8</v>
      </c>
      <c r="JP26" t="s">
        <v>8</v>
      </c>
      <c r="JQ26" t="s">
        <v>8</v>
      </c>
      <c r="JR26" t="s">
        <v>8</v>
      </c>
      <c r="JS26" t="s">
        <v>8</v>
      </c>
      <c r="JT26" t="s">
        <v>8</v>
      </c>
      <c r="JU26" t="s">
        <v>8</v>
      </c>
      <c r="JV26" t="s">
        <v>8</v>
      </c>
      <c r="JW26" t="s">
        <v>8</v>
      </c>
      <c r="JX26" t="s">
        <v>5</v>
      </c>
      <c r="JY26" t="s">
        <v>5</v>
      </c>
      <c r="JZ26" t="s">
        <v>5</v>
      </c>
      <c r="KA26" t="s">
        <v>5</v>
      </c>
      <c r="KB26" t="s">
        <v>5</v>
      </c>
      <c r="KC26" t="s">
        <v>5</v>
      </c>
      <c r="KD26" t="s">
        <v>5</v>
      </c>
      <c r="KE26" t="s">
        <v>5</v>
      </c>
      <c r="KF26" t="s">
        <v>5</v>
      </c>
      <c r="KG26" t="s">
        <v>5</v>
      </c>
      <c r="KH26" t="s">
        <v>5</v>
      </c>
      <c r="KI26" t="s">
        <v>5</v>
      </c>
    </row>
    <row r="27" spans="1:295" x14ac:dyDescent="0.25">
      <c r="A27">
        <v>8</v>
      </c>
      <c r="B27" t="s">
        <v>12</v>
      </c>
      <c r="C27" t="s">
        <v>56</v>
      </c>
      <c r="D27" t="s">
        <v>129</v>
      </c>
      <c r="E27" t="s">
        <v>29</v>
      </c>
      <c r="F27" t="s">
        <v>5</v>
      </c>
      <c r="G27" t="s">
        <v>5</v>
      </c>
      <c r="H27" t="s">
        <v>8</v>
      </c>
      <c r="I27" t="s">
        <v>5</v>
      </c>
      <c r="J27" t="s">
        <v>5</v>
      </c>
      <c r="K27" t="s">
        <v>7</v>
      </c>
      <c r="L27" t="s">
        <v>7</v>
      </c>
      <c r="M27" t="s">
        <v>7</v>
      </c>
      <c r="N27" t="s">
        <v>7</v>
      </c>
      <c r="O27" t="s">
        <v>4</v>
      </c>
      <c r="P27" t="s">
        <v>8</v>
      </c>
      <c r="Q27" t="s">
        <v>5</v>
      </c>
      <c r="R27" t="s">
        <v>5</v>
      </c>
      <c r="S27" t="s">
        <v>5</v>
      </c>
      <c r="T27" t="s">
        <v>5</v>
      </c>
      <c r="U27" t="s">
        <v>8</v>
      </c>
      <c r="V27" t="s">
        <v>5</v>
      </c>
      <c r="W27" t="s">
        <v>8</v>
      </c>
      <c r="X27" t="s">
        <v>8</v>
      </c>
      <c r="Y27" t="s">
        <v>8</v>
      </c>
      <c r="Z27" t="s">
        <v>8</v>
      </c>
      <c r="AA27" t="s">
        <v>5</v>
      </c>
      <c r="AB27" t="s">
        <v>4</v>
      </c>
      <c r="AC27" t="s">
        <v>5</v>
      </c>
      <c r="AD27" t="s">
        <v>5</v>
      </c>
      <c r="AE27" t="s">
        <v>5</v>
      </c>
      <c r="AF27" t="s">
        <v>4</v>
      </c>
      <c r="AG27" t="s">
        <v>6</v>
      </c>
      <c r="AH27" t="s">
        <v>6</v>
      </c>
      <c r="AI27" t="s">
        <v>6</v>
      </c>
      <c r="AJ27" t="s">
        <v>4</v>
      </c>
      <c r="AK27" t="s">
        <v>5</v>
      </c>
      <c r="AL27" t="s">
        <v>5</v>
      </c>
      <c r="AM27" t="s">
        <v>4</v>
      </c>
      <c r="AN27" t="s">
        <v>5</v>
      </c>
      <c r="AO27" t="s">
        <v>8</v>
      </c>
      <c r="AP27" t="s">
        <v>5</v>
      </c>
      <c r="AQ27" t="s">
        <v>5</v>
      </c>
      <c r="AR27" t="s">
        <v>4</v>
      </c>
      <c r="AS27" t="s">
        <v>7</v>
      </c>
      <c r="AT27" t="s">
        <v>7</v>
      </c>
      <c r="AU27" t="s">
        <v>4</v>
      </c>
      <c r="AV27" t="s">
        <v>4</v>
      </c>
      <c r="AW27" t="s">
        <v>7</v>
      </c>
      <c r="AX27" t="s">
        <v>7</v>
      </c>
      <c r="AY27" t="s">
        <v>4</v>
      </c>
      <c r="AZ27" t="s">
        <v>4</v>
      </c>
      <c r="BA27" t="s">
        <v>5</v>
      </c>
      <c r="BB27" t="s">
        <v>5</v>
      </c>
      <c r="BC27" t="s">
        <v>8</v>
      </c>
      <c r="BD27" t="s">
        <v>6</v>
      </c>
      <c r="BE27" t="s">
        <v>6</v>
      </c>
      <c r="BF27" t="s">
        <v>8</v>
      </c>
      <c r="BG27" t="s">
        <v>8</v>
      </c>
      <c r="BH27" t="s">
        <v>5</v>
      </c>
      <c r="BI27" t="s">
        <v>6</v>
      </c>
      <c r="BJ27" t="s">
        <v>8</v>
      </c>
      <c r="BK27" t="s">
        <v>8</v>
      </c>
      <c r="BL27" t="s">
        <v>8</v>
      </c>
      <c r="BM27" t="s">
        <v>4</v>
      </c>
      <c r="BN27" t="s">
        <v>5</v>
      </c>
      <c r="BO27" t="s">
        <v>5</v>
      </c>
      <c r="BP27" t="s">
        <v>5</v>
      </c>
      <c r="BQ27" t="s">
        <v>6</v>
      </c>
      <c r="BR27" t="s">
        <v>6</v>
      </c>
      <c r="BS27" t="s">
        <v>6</v>
      </c>
      <c r="BT27" t="s">
        <v>6</v>
      </c>
      <c r="BU27" t="s">
        <v>8</v>
      </c>
      <c r="BV27" t="s">
        <v>6</v>
      </c>
      <c r="BW27" t="s">
        <v>6</v>
      </c>
      <c r="BX27" t="s">
        <v>6</v>
      </c>
      <c r="BY27" t="s">
        <v>4</v>
      </c>
      <c r="BZ27" t="s">
        <v>7</v>
      </c>
      <c r="CA27" t="s">
        <v>7</v>
      </c>
      <c r="CB27" t="s">
        <v>8</v>
      </c>
      <c r="CC27" t="s">
        <v>8</v>
      </c>
      <c r="CD27" t="s">
        <v>5</v>
      </c>
      <c r="CE27" t="s">
        <v>8</v>
      </c>
      <c r="CF27" t="s">
        <v>7</v>
      </c>
      <c r="CG27" t="s">
        <v>4</v>
      </c>
      <c r="CH27" t="s">
        <v>5</v>
      </c>
      <c r="CI27" t="s">
        <v>4</v>
      </c>
      <c r="CJ27" t="s">
        <v>4</v>
      </c>
      <c r="CK27" t="s">
        <v>7</v>
      </c>
      <c r="CL27" t="s">
        <v>7</v>
      </c>
      <c r="CM27" t="s">
        <v>5</v>
      </c>
      <c r="CN27" t="s">
        <v>6</v>
      </c>
      <c r="CO27" t="s">
        <v>6</v>
      </c>
      <c r="CP27" t="s">
        <v>4</v>
      </c>
      <c r="CQ27" t="s">
        <v>6</v>
      </c>
      <c r="CR27" t="s">
        <v>6</v>
      </c>
      <c r="CS27" t="s">
        <v>8</v>
      </c>
      <c r="CT27" t="s">
        <v>5</v>
      </c>
      <c r="CU27" t="s">
        <v>8</v>
      </c>
      <c r="CV27" t="s">
        <v>6</v>
      </c>
      <c r="CW27" t="s">
        <v>8</v>
      </c>
      <c r="CX27" t="s">
        <v>8</v>
      </c>
      <c r="CY27" t="s">
        <v>6</v>
      </c>
      <c r="CZ27" t="s">
        <v>6</v>
      </c>
      <c r="DA27" t="s">
        <v>5</v>
      </c>
      <c r="DB27" t="s">
        <v>8</v>
      </c>
      <c r="DC27" t="s">
        <v>8</v>
      </c>
      <c r="DD27" t="s">
        <v>6</v>
      </c>
      <c r="DE27" t="s">
        <v>6</v>
      </c>
      <c r="DF27" t="s">
        <v>6</v>
      </c>
      <c r="DG27" t="s">
        <v>6</v>
      </c>
      <c r="DH27" t="s">
        <v>5</v>
      </c>
      <c r="DI27" t="s">
        <v>8</v>
      </c>
      <c r="DJ27" t="s">
        <v>3</v>
      </c>
      <c r="DK27" t="s">
        <v>3</v>
      </c>
      <c r="DL27" t="s">
        <v>7</v>
      </c>
      <c r="DM27" t="s">
        <v>3</v>
      </c>
      <c r="DN27" t="s">
        <v>3</v>
      </c>
      <c r="DO27" t="s">
        <v>3</v>
      </c>
      <c r="DP27" t="s">
        <v>9</v>
      </c>
      <c r="DQ27" t="s">
        <v>6</v>
      </c>
      <c r="DR27" t="s">
        <v>6</v>
      </c>
      <c r="DS27" t="s">
        <v>6</v>
      </c>
      <c r="DT27" t="s">
        <v>8</v>
      </c>
      <c r="DU27" t="s">
        <v>9</v>
      </c>
      <c r="DV27" t="s">
        <v>6</v>
      </c>
      <c r="DW27" t="s">
        <v>6</v>
      </c>
      <c r="DX27" t="s">
        <v>3</v>
      </c>
      <c r="DY27" t="s">
        <v>5</v>
      </c>
      <c r="DZ27" t="s">
        <v>3</v>
      </c>
      <c r="EA27" t="s">
        <v>5</v>
      </c>
      <c r="EB27" t="s">
        <v>7</v>
      </c>
      <c r="EC27" t="s">
        <v>8</v>
      </c>
      <c r="ED27" t="s">
        <v>6</v>
      </c>
      <c r="EE27" t="s">
        <v>5</v>
      </c>
      <c r="EF27" t="s">
        <v>4</v>
      </c>
      <c r="EG27" t="s">
        <v>6</v>
      </c>
      <c r="EH27" t="s">
        <v>5</v>
      </c>
      <c r="EI27" t="s">
        <v>8</v>
      </c>
      <c r="EJ27" t="s">
        <v>5</v>
      </c>
      <c r="EK27" t="s">
        <v>6</v>
      </c>
      <c r="EL27" t="s">
        <v>6</v>
      </c>
      <c r="EM27" t="s">
        <v>6</v>
      </c>
      <c r="EN27" t="s">
        <v>8</v>
      </c>
      <c r="EO27" t="s">
        <v>6</v>
      </c>
      <c r="EP27" t="s">
        <v>8</v>
      </c>
      <c r="EQ27" t="s">
        <v>5</v>
      </c>
      <c r="ER27" t="s">
        <v>6</v>
      </c>
      <c r="ES27" t="s">
        <v>8</v>
      </c>
      <c r="ET27" t="s">
        <v>6</v>
      </c>
      <c r="EU27" t="s">
        <v>4</v>
      </c>
      <c r="EV27" t="s">
        <v>8</v>
      </c>
      <c r="EW27" t="s">
        <v>8</v>
      </c>
      <c r="EX27" t="s">
        <v>6</v>
      </c>
      <c r="EY27" t="s">
        <v>6</v>
      </c>
      <c r="EZ27" t="s">
        <v>8</v>
      </c>
      <c r="FA27" t="s">
        <v>3</v>
      </c>
      <c r="FB27" t="s">
        <v>6</v>
      </c>
      <c r="FC27" t="s">
        <v>3</v>
      </c>
      <c r="FD27" t="s">
        <v>3</v>
      </c>
      <c r="FE27" t="s">
        <v>3</v>
      </c>
      <c r="FF27" t="s">
        <v>6</v>
      </c>
      <c r="FG27" t="s">
        <v>3</v>
      </c>
      <c r="FH27" t="s">
        <v>9</v>
      </c>
      <c r="FI27" t="s">
        <v>4</v>
      </c>
      <c r="FJ27" t="s">
        <v>3</v>
      </c>
      <c r="FK27" t="s">
        <v>3</v>
      </c>
      <c r="FL27" t="s">
        <v>66</v>
      </c>
      <c r="FM27" t="s">
        <v>3</v>
      </c>
      <c r="FN27" t="s">
        <v>9</v>
      </c>
      <c r="FO27" t="s">
        <v>3</v>
      </c>
      <c r="FP27" t="s">
        <v>3</v>
      </c>
      <c r="FQ27" t="s">
        <v>3</v>
      </c>
      <c r="FR27" t="s">
        <v>9</v>
      </c>
      <c r="FS27" t="s">
        <v>8</v>
      </c>
      <c r="FT27" t="s">
        <v>3</v>
      </c>
      <c r="FU27" t="s">
        <v>3</v>
      </c>
      <c r="FV27" t="s">
        <v>9</v>
      </c>
      <c r="FW27" t="s">
        <v>3</v>
      </c>
      <c r="FX27" t="s">
        <v>9</v>
      </c>
      <c r="FY27" t="s">
        <v>3</v>
      </c>
      <c r="FZ27" t="s">
        <v>9</v>
      </c>
      <c r="GA27" t="s">
        <v>3</v>
      </c>
      <c r="GB27" t="s">
        <v>3</v>
      </c>
      <c r="GC27" t="s">
        <v>3</v>
      </c>
      <c r="GD27" t="s">
        <v>66</v>
      </c>
      <c r="GE27" t="s">
        <v>3</v>
      </c>
      <c r="GF27" t="s">
        <v>66</v>
      </c>
      <c r="GG27" t="s">
        <v>8</v>
      </c>
      <c r="GH27" t="s">
        <v>3</v>
      </c>
      <c r="GI27" t="s">
        <v>3</v>
      </c>
      <c r="GJ27" t="s">
        <v>3</v>
      </c>
      <c r="GK27" t="s">
        <v>3</v>
      </c>
      <c r="GL27" t="s">
        <v>3</v>
      </c>
      <c r="GM27" t="s">
        <v>3</v>
      </c>
      <c r="GN27" t="s">
        <v>66</v>
      </c>
      <c r="GO27" t="s">
        <v>3</v>
      </c>
      <c r="GP27" t="s">
        <v>3</v>
      </c>
      <c r="GQ27" t="s">
        <v>3</v>
      </c>
      <c r="GR27" t="s">
        <v>3</v>
      </c>
      <c r="GS27" t="s">
        <v>3</v>
      </c>
      <c r="GT27" t="s">
        <v>9</v>
      </c>
      <c r="GU27" t="s">
        <v>8</v>
      </c>
      <c r="GV27" t="s">
        <v>3</v>
      </c>
      <c r="GW27" t="s">
        <v>3</v>
      </c>
      <c r="GX27" t="s">
        <v>66</v>
      </c>
      <c r="GY27" t="s">
        <v>6</v>
      </c>
      <c r="GZ27" t="s">
        <v>4</v>
      </c>
      <c r="HA27" t="s">
        <v>8</v>
      </c>
      <c r="HB27" t="s">
        <v>8</v>
      </c>
      <c r="HC27" t="s">
        <v>5</v>
      </c>
      <c r="HD27" t="s">
        <v>8</v>
      </c>
      <c r="HE27" t="s">
        <v>8</v>
      </c>
      <c r="HF27" t="s">
        <v>4</v>
      </c>
      <c r="HG27" t="s">
        <v>3</v>
      </c>
      <c r="HH27" t="s">
        <v>6</v>
      </c>
      <c r="HI27" t="s">
        <v>6</v>
      </c>
      <c r="HJ27" t="s">
        <v>8</v>
      </c>
      <c r="HK27" t="s">
        <v>8</v>
      </c>
      <c r="HL27" t="s">
        <v>7</v>
      </c>
      <c r="HM27" t="s">
        <v>5</v>
      </c>
      <c r="HN27" t="s">
        <v>6</v>
      </c>
      <c r="HO27" t="s">
        <v>7</v>
      </c>
      <c r="HP27" t="s">
        <v>8</v>
      </c>
      <c r="HQ27" t="s">
        <v>46</v>
      </c>
      <c r="HR27" t="s">
        <v>46</v>
      </c>
      <c r="HS27" t="s">
        <v>6</v>
      </c>
      <c r="HT27" t="s">
        <v>5</v>
      </c>
      <c r="HU27" t="s">
        <v>8</v>
      </c>
      <c r="HV27" t="s">
        <v>5</v>
      </c>
      <c r="HW27" t="s">
        <v>6</v>
      </c>
      <c r="HX27" t="s">
        <v>8</v>
      </c>
      <c r="HY27" t="s">
        <v>6</v>
      </c>
      <c r="HZ27" t="s">
        <v>46</v>
      </c>
      <c r="IA27" t="s">
        <v>6</v>
      </c>
      <c r="IB27" t="s">
        <v>5</v>
      </c>
      <c r="IC27" t="s">
        <v>8</v>
      </c>
      <c r="ID27" t="s">
        <v>8</v>
      </c>
      <c r="IE27" t="s">
        <v>8</v>
      </c>
    </row>
    <row r="28" spans="1:295" x14ac:dyDescent="0.25">
      <c r="A28">
        <v>10</v>
      </c>
      <c r="B28" t="s">
        <v>12</v>
      </c>
      <c r="C28" t="s">
        <v>57</v>
      </c>
      <c r="D28" t="s">
        <v>100</v>
      </c>
      <c r="E28" t="s">
        <v>40</v>
      </c>
      <c r="F28" t="s">
        <v>4</v>
      </c>
      <c r="G28" t="s">
        <v>4</v>
      </c>
      <c r="H28" t="s">
        <v>5</v>
      </c>
      <c r="I28" t="s">
        <v>4</v>
      </c>
      <c r="J28" t="s">
        <v>7</v>
      </c>
      <c r="K28" t="s">
        <v>4</v>
      </c>
      <c r="L28" t="s">
        <v>7</v>
      </c>
      <c r="M28" t="s">
        <v>7</v>
      </c>
      <c r="N28" t="s">
        <v>4</v>
      </c>
      <c r="O28" t="s">
        <v>4</v>
      </c>
      <c r="P28" t="s">
        <v>6</v>
      </c>
      <c r="Q28" t="s">
        <v>4</v>
      </c>
      <c r="R28" t="s">
        <v>8</v>
      </c>
      <c r="S28" t="s">
        <v>8</v>
      </c>
      <c r="T28" t="s">
        <v>8</v>
      </c>
      <c r="U28" t="s">
        <v>8</v>
      </c>
      <c r="V28" t="s">
        <v>8</v>
      </c>
      <c r="W28" t="s">
        <v>5</v>
      </c>
      <c r="X28" t="s">
        <v>7</v>
      </c>
      <c r="Y28" t="s">
        <v>5</v>
      </c>
      <c r="Z28" t="s">
        <v>8</v>
      </c>
      <c r="AA28" t="s">
        <v>4</v>
      </c>
      <c r="AB28" t="s">
        <v>4</v>
      </c>
      <c r="AC28" t="s">
        <v>6</v>
      </c>
      <c r="AD28" t="s">
        <v>4</v>
      </c>
      <c r="AE28" t="s">
        <v>6</v>
      </c>
      <c r="AF28" t="s">
        <v>4</v>
      </c>
      <c r="AG28" t="s">
        <v>6</v>
      </c>
      <c r="AH28" t="s">
        <v>6</v>
      </c>
      <c r="AI28" t="s">
        <v>6</v>
      </c>
      <c r="AJ28" t="s">
        <v>4</v>
      </c>
      <c r="AK28" t="s">
        <v>4</v>
      </c>
      <c r="AL28" t="s">
        <v>6</v>
      </c>
      <c r="AM28" t="s">
        <v>7</v>
      </c>
      <c r="AN28" t="s">
        <v>7</v>
      </c>
      <c r="AO28" t="s">
        <v>6</v>
      </c>
      <c r="AP28" t="s">
        <v>7</v>
      </c>
      <c r="AQ28" t="s">
        <v>6</v>
      </c>
      <c r="AR28" t="s">
        <v>5</v>
      </c>
      <c r="AS28" t="s">
        <v>8</v>
      </c>
      <c r="AT28" t="s">
        <v>5</v>
      </c>
      <c r="AU28" t="s">
        <v>4</v>
      </c>
      <c r="AV28" t="s">
        <v>4</v>
      </c>
      <c r="AW28" t="s">
        <v>5</v>
      </c>
      <c r="AX28" t="s">
        <v>7</v>
      </c>
      <c r="AY28" t="s">
        <v>5</v>
      </c>
      <c r="AZ28" t="s">
        <v>5</v>
      </c>
      <c r="BA28" t="s">
        <v>8</v>
      </c>
      <c r="BB28" t="s">
        <v>6</v>
      </c>
      <c r="BC28" t="s">
        <v>5</v>
      </c>
      <c r="BD28" t="s">
        <v>5</v>
      </c>
      <c r="BE28" t="s">
        <v>8</v>
      </c>
      <c r="BF28" t="s">
        <v>8</v>
      </c>
      <c r="BG28" t="s">
        <v>5</v>
      </c>
      <c r="BH28" t="s">
        <v>8</v>
      </c>
      <c r="BI28" t="s">
        <v>5</v>
      </c>
      <c r="BJ28" t="s">
        <v>5</v>
      </c>
      <c r="BK28" t="s">
        <v>8</v>
      </c>
      <c r="BL28" t="s">
        <v>5</v>
      </c>
      <c r="BM28" t="s">
        <v>4</v>
      </c>
      <c r="BN28" t="s">
        <v>7</v>
      </c>
      <c r="BO28" t="s">
        <v>7</v>
      </c>
      <c r="BP28" t="s">
        <v>5</v>
      </c>
      <c r="BQ28" t="s">
        <v>6</v>
      </c>
      <c r="BR28" t="s">
        <v>8</v>
      </c>
      <c r="BS28" t="s">
        <v>6</v>
      </c>
      <c r="BT28" t="s">
        <v>6</v>
      </c>
      <c r="BU28" t="s">
        <v>5</v>
      </c>
      <c r="BV28" t="s">
        <v>8</v>
      </c>
      <c r="BW28" t="s">
        <v>8</v>
      </c>
      <c r="BX28" t="s">
        <v>6</v>
      </c>
      <c r="BY28" t="s">
        <v>8</v>
      </c>
      <c r="BZ28" t="s">
        <v>4</v>
      </c>
      <c r="CA28" t="s">
        <v>7</v>
      </c>
      <c r="CB28" t="s">
        <v>8</v>
      </c>
      <c r="CC28" t="s">
        <v>8</v>
      </c>
      <c r="CD28" t="s">
        <v>5</v>
      </c>
      <c r="CE28" t="s">
        <v>8</v>
      </c>
      <c r="CF28" t="s">
        <v>5</v>
      </c>
      <c r="CG28" t="s">
        <v>7</v>
      </c>
      <c r="CH28" t="s">
        <v>7</v>
      </c>
      <c r="CI28" t="s">
        <v>4</v>
      </c>
      <c r="CJ28" t="s">
        <v>6</v>
      </c>
      <c r="CK28" t="s">
        <v>8</v>
      </c>
      <c r="CL28" t="s">
        <v>7</v>
      </c>
      <c r="CM28" t="s">
        <v>8</v>
      </c>
      <c r="CN28" t="s">
        <v>4</v>
      </c>
      <c r="CO28" t="s">
        <v>4</v>
      </c>
      <c r="CP28" t="s">
        <v>4</v>
      </c>
      <c r="CQ28" t="s">
        <v>7</v>
      </c>
      <c r="CR28" t="s">
        <v>7</v>
      </c>
      <c r="CS28" t="s">
        <v>7</v>
      </c>
      <c r="CT28" t="s">
        <v>5</v>
      </c>
      <c r="CU28" t="s">
        <v>5</v>
      </c>
      <c r="CV28" t="s">
        <v>5</v>
      </c>
      <c r="CW28" t="s">
        <v>7</v>
      </c>
      <c r="CX28" t="s">
        <v>7</v>
      </c>
      <c r="CY28" t="s">
        <v>6</v>
      </c>
      <c r="CZ28" t="s">
        <v>8</v>
      </c>
      <c r="DA28" t="s">
        <v>4</v>
      </c>
      <c r="DB28" t="s">
        <v>7</v>
      </c>
      <c r="DC28" t="s">
        <v>6</v>
      </c>
      <c r="DD28" t="s">
        <v>8</v>
      </c>
      <c r="DE28" t="s">
        <v>8</v>
      </c>
      <c r="DF28" t="s">
        <v>8</v>
      </c>
      <c r="DG28" t="s">
        <v>4</v>
      </c>
      <c r="DH28" t="s">
        <v>8</v>
      </c>
      <c r="DI28" t="s">
        <v>5</v>
      </c>
      <c r="DJ28" t="s">
        <v>4</v>
      </c>
      <c r="DK28" t="s">
        <v>3</v>
      </c>
      <c r="DL28" t="s">
        <v>8</v>
      </c>
      <c r="DM28" t="s">
        <v>6</v>
      </c>
      <c r="DN28" t="s">
        <v>3</v>
      </c>
      <c r="DO28" t="s">
        <v>8</v>
      </c>
      <c r="DP28" t="s">
        <v>8</v>
      </c>
      <c r="DQ28" t="s">
        <v>3</v>
      </c>
      <c r="DR28" t="s">
        <v>6</v>
      </c>
      <c r="DS28" t="s">
        <v>6</v>
      </c>
      <c r="DT28" t="s">
        <v>4</v>
      </c>
      <c r="DU28" t="s">
        <v>7</v>
      </c>
      <c r="DV28" t="s">
        <v>3</v>
      </c>
      <c r="DW28" t="s">
        <v>5</v>
      </c>
      <c r="DX28" t="s">
        <v>7</v>
      </c>
      <c r="DY28" t="s">
        <v>5</v>
      </c>
      <c r="DZ28" t="s">
        <v>8</v>
      </c>
      <c r="EA28" t="s">
        <v>5</v>
      </c>
      <c r="EB28" t="s">
        <v>7</v>
      </c>
      <c r="EC28" t="s">
        <v>4</v>
      </c>
      <c r="ED28" t="s">
        <v>7</v>
      </c>
      <c r="EE28" t="s">
        <v>5</v>
      </c>
      <c r="EF28" t="s">
        <v>5</v>
      </c>
      <c r="EG28" t="s">
        <v>7</v>
      </c>
      <c r="EH28" t="s">
        <v>5</v>
      </c>
      <c r="EI28" t="s">
        <v>6</v>
      </c>
      <c r="EJ28" t="s">
        <v>5</v>
      </c>
      <c r="EK28" t="s">
        <v>7</v>
      </c>
      <c r="EL28" t="s">
        <v>8</v>
      </c>
      <c r="EM28" t="s">
        <v>8</v>
      </c>
      <c r="EN28" t="s">
        <v>5</v>
      </c>
      <c r="EO28" t="s">
        <v>8</v>
      </c>
      <c r="EP28" t="s">
        <v>5</v>
      </c>
      <c r="EQ28" t="s">
        <v>5</v>
      </c>
      <c r="ER28" t="s">
        <v>5</v>
      </c>
      <c r="ES28" t="s">
        <v>5</v>
      </c>
      <c r="ET28" t="s">
        <v>5</v>
      </c>
      <c r="EU28" t="s">
        <v>5</v>
      </c>
      <c r="EV28" t="s">
        <v>8</v>
      </c>
      <c r="EW28" t="s">
        <v>5</v>
      </c>
      <c r="EX28" t="s">
        <v>8</v>
      </c>
      <c r="EY28" t="s">
        <v>6</v>
      </c>
      <c r="EZ28" t="s">
        <v>7</v>
      </c>
      <c r="FA28" t="s">
        <v>3</v>
      </c>
      <c r="FB28" t="s">
        <v>9</v>
      </c>
      <c r="FC28" t="s">
        <v>8</v>
      </c>
      <c r="FD28" t="s">
        <v>6</v>
      </c>
      <c r="FE28" t="s">
        <v>3</v>
      </c>
      <c r="FF28" t="s">
        <v>3</v>
      </c>
      <c r="FG28" t="s">
        <v>3</v>
      </c>
      <c r="FH28" t="s">
        <v>6</v>
      </c>
      <c r="FI28" t="s">
        <v>3</v>
      </c>
      <c r="FJ28" t="s">
        <v>9</v>
      </c>
      <c r="FK28" t="s">
        <v>3</v>
      </c>
      <c r="FL28" t="s">
        <v>66</v>
      </c>
      <c r="FM28" t="s">
        <v>6</v>
      </c>
      <c r="FN28" t="s">
        <v>6</v>
      </c>
      <c r="FO28" t="s">
        <v>6</v>
      </c>
      <c r="FP28" t="s">
        <v>3</v>
      </c>
      <c r="FQ28" t="s">
        <v>3</v>
      </c>
      <c r="FR28" t="s">
        <v>6</v>
      </c>
      <c r="FS28" t="s">
        <v>8</v>
      </c>
      <c r="FT28" t="s">
        <v>6</v>
      </c>
      <c r="FU28" t="s">
        <v>3</v>
      </c>
      <c r="FV28" t="s">
        <v>3</v>
      </c>
      <c r="FW28" t="s">
        <v>6</v>
      </c>
      <c r="FX28" t="s">
        <v>3</v>
      </c>
      <c r="FY28" t="s">
        <v>3</v>
      </c>
      <c r="FZ28" t="s">
        <v>6</v>
      </c>
      <c r="GA28" t="s">
        <v>3</v>
      </c>
      <c r="GB28" t="s">
        <v>9</v>
      </c>
      <c r="GC28" t="s">
        <v>3</v>
      </c>
      <c r="GD28" t="s">
        <v>9</v>
      </c>
      <c r="GE28" t="s">
        <v>3</v>
      </c>
      <c r="GF28" t="s">
        <v>9</v>
      </c>
      <c r="GG28" t="s">
        <v>3</v>
      </c>
      <c r="GH28" t="s">
        <v>3</v>
      </c>
      <c r="GI28" t="s">
        <v>3</v>
      </c>
      <c r="GJ28" t="s">
        <v>3</v>
      </c>
      <c r="GK28" t="s">
        <v>6</v>
      </c>
      <c r="GL28" t="s">
        <v>6</v>
      </c>
      <c r="GM28" t="s">
        <v>3</v>
      </c>
      <c r="GN28" t="s">
        <v>66</v>
      </c>
      <c r="GO28" t="s">
        <v>3</v>
      </c>
      <c r="GP28" t="s">
        <v>66</v>
      </c>
      <c r="GQ28" t="s">
        <v>3</v>
      </c>
      <c r="GR28" t="s">
        <v>9</v>
      </c>
      <c r="GS28" t="s">
        <v>8</v>
      </c>
      <c r="GT28" t="s">
        <v>3</v>
      </c>
      <c r="GU28" t="s">
        <v>3</v>
      </c>
      <c r="GV28" t="s">
        <v>6</v>
      </c>
      <c r="GW28" t="s">
        <v>3</v>
      </c>
      <c r="GX28" t="s">
        <v>66</v>
      </c>
      <c r="GY28" t="s">
        <v>6</v>
      </c>
      <c r="GZ28" t="s">
        <v>4</v>
      </c>
      <c r="HA28" t="s">
        <v>6</v>
      </c>
      <c r="HB28" t="s">
        <v>6</v>
      </c>
      <c r="HC28" t="s">
        <v>5</v>
      </c>
      <c r="HD28" t="s">
        <v>8</v>
      </c>
      <c r="HE28" t="s">
        <v>8</v>
      </c>
      <c r="HF28" t="s">
        <v>7</v>
      </c>
      <c r="HG28" t="s">
        <v>6</v>
      </c>
      <c r="HH28" t="s">
        <v>6</v>
      </c>
      <c r="HI28" t="s">
        <v>6</v>
      </c>
      <c r="HJ28" t="s">
        <v>5</v>
      </c>
      <c r="HK28" t="s">
        <v>6</v>
      </c>
      <c r="HL28" t="s">
        <v>6</v>
      </c>
      <c r="HM28" t="s">
        <v>6</v>
      </c>
      <c r="HN28" t="s">
        <v>46</v>
      </c>
      <c r="HO28" t="s">
        <v>5</v>
      </c>
      <c r="HP28" t="s">
        <v>6</v>
      </c>
      <c r="HQ28" t="s">
        <v>6</v>
      </c>
      <c r="HR28" t="s">
        <v>46</v>
      </c>
      <c r="HS28" t="s">
        <v>6</v>
      </c>
      <c r="HT28" t="s">
        <v>8</v>
      </c>
      <c r="HU28" t="s">
        <v>8</v>
      </c>
      <c r="HV28" t="s">
        <v>8</v>
      </c>
      <c r="HW28" t="s">
        <v>6</v>
      </c>
      <c r="HX28" t="s">
        <v>8</v>
      </c>
      <c r="HY28" t="s">
        <v>46</v>
      </c>
      <c r="HZ28" t="s">
        <v>6</v>
      </c>
      <c r="IA28" t="s">
        <v>46</v>
      </c>
      <c r="IB28" t="s">
        <v>8</v>
      </c>
      <c r="IC28" t="s">
        <v>8</v>
      </c>
      <c r="ID28" t="s">
        <v>46</v>
      </c>
      <c r="IE28" t="s">
        <v>8</v>
      </c>
      <c r="JP28" t="s">
        <v>6</v>
      </c>
      <c r="JQ28" t="s">
        <v>8</v>
      </c>
      <c r="JR28" t="s">
        <v>5</v>
      </c>
      <c r="JS28" t="s">
        <v>8</v>
      </c>
      <c r="JT28" t="s">
        <v>6</v>
      </c>
      <c r="JU28" t="s">
        <v>9</v>
      </c>
      <c r="JV28" t="s">
        <v>6</v>
      </c>
      <c r="JW28" t="s">
        <v>3</v>
      </c>
      <c r="JX28" t="s">
        <v>7</v>
      </c>
      <c r="JY28" t="s">
        <v>5</v>
      </c>
      <c r="JZ28" t="s">
        <v>4</v>
      </c>
      <c r="KA28" t="s">
        <v>7</v>
      </c>
      <c r="KB28" t="s">
        <v>6</v>
      </c>
      <c r="KC28" t="s">
        <v>6</v>
      </c>
      <c r="KD28" t="s">
        <v>6</v>
      </c>
      <c r="KE28" t="s">
        <v>6</v>
      </c>
      <c r="KF28" t="s">
        <v>4</v>
      </c>
      <c r="KG28" t="s">
        <v>5</v>
      </c>
      <c r="KH28" t="s">
        <v>8</v>
      </c>
      <c r="KI28" t="s">
        <v>4</v>
      </c>
    </row>
    <row r="29" spans="1:295" x14ac:dyDescent="0.25">
      <c r="A29">
        <v>11</v>
      </c>
      <c r="B29" t="s">
        <v>12</v>
      </c>
      <c r="C29" t="s">
        <v>58</v>
      </c>
      <c r="D29" t="s">
        <v>111</v>
      </c>
      <c r="E29" t="s">
        <v>44</v>
      </c>
      <c r="F29" t="s">
        <v>7</v>
      </c>
      <c r="G29" t="s">
        <v>4</v>
      </c>
      <c r="H29" t="s">
        <v>5</v>
      </c>
      <c r="I29" t="s">
        <v>7</v>
      </c>
      <c r="J29" t="s">
        <v>8</v>
      </c>
      <c r="K29" t="s">
        <v>4</v>
      </c>
      <c r="L29" t="s">
        <v>4</v>
      </c>
      <c r="M29" t="s">
        <v>4</v>
      </c>
      <c r="N29" t="s">
        <v>5</v>
      </c>
      <c r="O29" t="s">
        <v>4</v>
      </c>
      <c r="P29" t="s">
        <v>8</v>
      </c>
      <c r="Q29" t="s">
        <v>4</v>
      </c>
      <c r="R29" t="s">
        <v>4</v>
      </c>
      <c r="S29" t="s">
        <v>5</v>
      </c>
      <c r="T29" t="s">
        <v>5</v>
      </c>
      <c r="U29" t="s">
        <v>5</v>
      </c>
      <c r="V29" t="s">
        <v>5</v>
      </c>
      <c r="W29" t="s">
        <v>8</v>
      </c>
      <c r="X29" t="s">
        <v>8</v>
      </c>
      <c r="Y29" t="s">
        <v>5</v>
      </c>
      <c r="Z29" t="s">
        <v>8</v>
      </c>
      <c r="AA29" t="s">
        <v>4</v>
      </c>
      <c r="AB29" t="s">
        <v>7</v>
      </c>
      <c r="AC29" t="s">
        <v>6</v>
      </c>
      <c r="AD29" t="s">
        <v>4</v>
      </c>
      <c r="AE29" t="s">
        <v>6</v>
      </c>
      <c r="AF29" t="s">
        <v>4</v>
      </c>
      <c r="AG29" t="s">
        <v>6</v>
      </c>
      <c r="AH29" t="s">
        <v>6</v>
      </c>
      <c r="AI29" t="s">
        <v>6</v>
      </c>
      <c r="AJ29" t="s">
        <v>4</v>
      </c>
      <c r="AK29" t="s">
        <v>4</v>
      </c>
      <c r="AL29" t="s">
        <v>6</v>
      </c>
      <c r="AM29" t="s">
        <v>4</v>
      </c>
      <c r="AN29" t="s">
        <v>4</v>
      </c>
      <c r="AO29" t="s">
        <v>6</v>
      </c>
      <c r="AP29" t="s">
        <v>4</v>
      </c>
      <c r="AQ29" t="s">
        <v>6</v>
      </c>
      <c r="AR29" t="s">
        <v>4</v>
      </c>
      <c r="AS29" t="s">
        <v>6</v>
      </c>
      <c r="AT29" t="s">
        <v>6</v>
      </c>
      <c r="AU29" t="s">
        <v>4</v>
      </c>
      <c r="AV29" t="s">
        <v>6</v>
      </c>
      <c r="AW29" t="s">
        <v>5</v>
      </c>
      <c r="AX29" t="s">
        <v>5</v>
      </c>
      <c r="AY29" t="s">
        <v>6</v>
      </c>
      <c r="AZ29" t="s">
        <v>8</v>
      </c>
      <c r="BA29" t="s">
        <v>5</v>
      </c>
      <c r="BB29" t="s">
        <v>5</v>
      </c>
      <c r="BC29" t="s">
        <v>4</v>
      </c>
      <c r="BD29" t="s">
        <v>4</v>
      </c>
      <c r="BE29" t="s">
        <v>4</v>
      </c>
      <c r="BF29" t="s">
        <v>4</v>
      </c>
      <c r="BG29" t="s">
        <v>4</v>
      </c>
      <c r="BH29" t="s">
        <v>4</v>
      </c>
      <c r="BI29" t="s">
        <v>4</v>
      </c>
      <c r="BJ29" t="s">
        <v>5</v>
      </c>
      <c r="BK29" t="s">
        <v>4</v>
      </c>
      <c r="BL29" t="s">
        <v>4</v>
      </c>
      <c r="BM29" t="s">
        <v>5</v>
      </c>
      <c r="BN29" t="s">
        <v>8</v>
      </c>
      <c r="BO29" t="s">
        <v>8</v>
      </c>
      <c r="BP29" t="s">
        <v>7</v>
      </c>
      <c r="BQ29" t="s">
        <v>8</v>
      </c>
      <c r="BR29" t="s">
        <v>8</v>
      </c>
      <c r="BS29" t="s">
        <v>5</v>
      </c>
      <c r="BT29" t="s">
        <v>7</v>
      </c>
      <c r="BU29" t="s">
        <v>8</v>
      </c>
      <c r="BV29" t="s">
        <v>8</v>
      </c>
      <c r="BW29" t="s">
        <v>8</v>
      </c>
      <c r="BX29" t="s">
        <v>8</v>
      </c>
      <c r="BY29" t="s">
        <v>7</v>
      </c>
      <c r="BZ29" t="s">
        <v>7</v>
      </c>
      <c r="CA29" t="s">
        <v>7</v>
      </c>
      <c r="CB29" t="s">
        <v>8</v>
      </c>
      <c r="CC29" t="s">
        <v>8</v>
      </c>
      <c r="CD29" t="s">
        <v>8</v>
      </c>
      <c r="CE29" t="s">
        <v>8</v>
      </c>
      <c r="CF29" t="s">
        <v>4</v>
      </c>
      <c r="CG29" t="s">
        <v>7</v>
      </c>
      <c r="CH29" t="s">
        <v>4</v>
      </c>
      <c r="CI29" t="s">
        <v>7</v>
      </c>
      <c r="CJ29" t="s">
        <v>4</v>
      </c>
      <c r="CK29" t="s">
        <v>4</v>
      </c>
      <c r="CL29" t="s">
        <v>4</v>
      </c>
      <c r="CM29" t="s">
        <v>4</v>
      </c>
      <c r="CN29" t="s">
        <v>4</v>
      </c>
      <c r="CO29" t="s">
        <v>7</v>
      </c>
      <c r="CP29" t="s">
        <v>4</v>
      </c>
      <c r="CQ29" t="s">
        <v>7</v>
      </c>
      <c r="CR29" t="s">
        <v>4</v>
      </c>
      <c r="CS29" t="s">
        <v>4</v>
      </c>
      <c r="CT29" t="s">
        <v>4</v>
      </c>
      <c r="CU29" t="s">
        <v>4</v>
      </c>
      <c r="CV29" t="s">
        <v>4</v>
      </c>
      <c r="CW29" t="s">
        <v>6</v>
      </c>
      <c r="CX29" t="s">
        <v>5</v>
      </c>
      <c r="CY29" t="s">
        <v>5</v>
      </c>
      <c r="CZ29" t="s">
        <v>7</v>
      </c>
      <c r="DA29" t="s">
        <v>4</v>
      </c>
      <c r="DB29" t="s">
        <v>4</v>
      </c>
      <c r="DC29" t="s">
        <v>5</v>
      </c>
      <c r="DD29" t="s">
        <v>4</v>
      </c>
      <c r="DE29" t="s">
        <v>4</v>
      </c>
      <c r="DF29" t="s">
        <v>7</v>
      </c>
      <c r="DG29" t="s">
        <v>4</v>
      </c>
      <c r="DH29" t="s">
        <v>4</v>
      </c>
      <c r="DI29" t="s">
        <v>4</v>
      </c>
      <c r="DJ29" t="s">
        <v>4</v>
      </c>
      <c r="DK29" t="s">
        <v>4</v>
      </c>
      <c r="DL29" t="s">
        <v>8</v>
      </c>
      <c r="DM29" t="s">
        <v>4</v>
      </c>
      <c r="DN29" t="s">
        <v>7</v>
      </c>
      <c r="DO29" t="s">
        <v>4</v>
      </c>
      <c r="DP29" t="s">
        <v>9</v>
      </c>
      <c r="DQ29" t="s">
        <v>4</v>
      </c>
      <c r="DR29" t="s">
        <v>4</v>
      </c>
      <c r="DS29" t="s">
        <v>4</v>
      </c>
      <c r="DT29" t="s">
        <v>4</v>
      </c>
      <c r="DU29" t="s">
        <v>3</v>
      </c>
      <c r="DV29" t="s">
        <v>3</v>
      </c>
      <c r="DW29" t="s">
        <v>9</v>
      </c>
      <c r="DX29" t="s">
        <v>8</v>
      </c>
      <c r="DY29" t="s">
        <v>9</v>
      </c>
      <c r="DZ29" t="s">
        <v>8</v>
      </c>
      <c r="EA29" t="s">
        <v>8</v>
      </c>
      <c r="EB29" t="s">
        <v>8</v>
      </c>
      <c r="EC29" t="s">
        <v>4</v>
      </c>
      <c r="ED29" t="s">
        <v>4</v>
      </c>
      <c r="EE29" t="s">
        <v>8</v>
      </c>
      <c r="EF29" t="s">
        <v>8</v>
      </c>
      <c r="EG29" t="s">
        <v>8</v>
      </c>
      <c r="EH29" t="s">
        <v>8</v>
      </c>
      <c r="EI29" t="s">
        <v>8</v>
      </c>
      <c r="EJ29" t="s">
        <v>8</v>
      </c>
      <c r="EK29" t="s">
        <v>5</v>
      </c>
      <c r="EL29" t="s">
        <v>5</v>
      </c>
      <c r="EM29" t="s">
        <v>8</v>
      </c>
      <c r="EN29" t="s">
        <v>5</v>
      </c>
      <c r="EO29" t="s">
        <v>8</v>
      </c>
      <c r="EP29" t="s">
        <v>5</v>
      </c>
      <c r="EQ29" t="s">
        <v>5</v>
      </c>
      <c r="ER29" t="s">
        <v>5</v>
      </c>
      <c r="ES29" t="s">
        <v>6</v>
      </c>
      <c r="ET29" t="s">
        <v>8</v>
      </c>
      <c r="EU29" t="s">
        <v>6</v>
      </c>
      <c r="EV29" t="s">
        <v>8</v>
      </c>
      <c r="EW29" t="s">
        <v>8</v>
      </c>
      <c r="EX29" t="s">
        <v>5</v>
      </c>
      <c r="EY29" t="s">
        <v>5</v>
      </c>
      <c r="EZ29" t="s">
        <v>4</v>
      </c>
      <c r="FA29" t="s">
        <v>8</v>
      </c>
      <c r="FB29" t="s">
        <v>3</v>
      </c>
      <c r="FC29" t="s">
        <v>4</v>
      </c>
      <c r="FD29" t="s">
        <v>3</v>
      </c>
      <c r="FE29" t="s">
        <v>8</v>
      </c>
      <c r="FF29" t="s">
        <v>3</v>
      </c>
      <c r="FG29" t="s">
        <v>6</v>
      </c>
      <c r="FH29" t="s">
        <v>9</v>
      </c>
      <c r="FI29" t="s">
        <v>4</v>
      </c>
      <c r="FJ29" t="s">
        <v>9</v>
      </c>
      <c r="FK29" t="s">
        <v>6</v>
      </c>
      <c r="FL29" t="s">
        <v>9</v>
      </c>
      <c r="FM29" t="s">
        <v>8</v>
      </c>
      <c r="FN29" t="s">
        <v>6</v>
      </c>
      <c r="FO29" t="s">
        <v>6</v>
      </c>
      <c r="FP29" t="s">
        <v>3</v>
      </c>
      <c r="FQ29" t="s">
        <v>6</v>
      </c>
      <c r="FR29" t="s">
        <v>9</v>
      </c>
      <c r="FS29" t="s">
        <v>6</v>
      </c>
      <c r="FT29" t="s">
        <v>6</v>
      </c>
      <c r="FU29" t="s">
        <v>6</v>
      </c>
      <c r="FV29" t="s">
        <v>9</v>
      </c>
      <c r="FW29" t="s">
        <v>6</v>
      </c>
      <c r="FX29" t="s">
        <v>9</v>
      </c>
      <c r="FY29" t="s">
        <v>4</v>
      </c>
      <c r="FZ29" t="s">
        <v>6</v>
      </c>
      <c r="GA29" t="s">
        <v>6</v>
      </c>
      <c r="GB29" t="s">
        <v>9</v>
      </c>
      <c r="GC29" t="s">
        <v>3</v>
      </c>
      <c r="GD29" t="s">
        <v>9</v>
      </c>
      <c r="GE29" t="s">
        <v>3</v>
      </c>
      <c r="GF29" t="s">
        <v>9</v>
      </c>
      <c r="GG29" t="s">
        <v>4</v>
      </c>
      <c r="GH29" t="s">
        <v>3</v>
      </c>
      <c r="GI29" t="s">
        <v>6</v>
      </c>
      <c r="GJ29" t="s">
        <v>9</v>
      </c>
      <c r="GK29" t="s">
        <v>6</v>
      </c>
      <c r="GL29" t="s">
        <v>3</v>
      </c>
      <c r="GM29" t="s">
        <v>3</v>
      </c>
      <c r="GN29" t="s">
        <v>9</v>
      </c>
      <c r="GO29" t="s">
        <v>3</v>
      </c>
      <c r="GP29" t="s">
        <v>9</v>
      </c>
      <c r="GQ29" t="s">
        <v>6</v>
      </c>
      <c r="GR29" t="s">
        <v>9</v>
      </c>
      <c r="GS29" t="s">
        <v>6</v>
      </c>
      <c r="GT29" t="s">
        <v>9</v>
      </c>
      <c r="GU29" t="s">
        <v>6</v>
      </c>
      <c r="GV29" t="s">
        <v>6</v>
      </c>
      <c r="GW29" t="s">
        <v>3</v>
      </c>
      <c r="GX29" t="s">
        <v>9</v>
      </c>
      <c r="GY29" t="s">
        <v>3</v>
      </c>
      <c r="GZ29" t="s">
        <v>4</v>
      </c>
      <c r="HA29" t="s">
        <v>3</v>
      </c>
      <c r="HB29" t="s">
        <v>3</v>
      </c>
      <c r="HC29" t="s">
        <v>8</v>
      </c>
      <c r="HD29" t="s">
        <v>8</v>
      </c>
      <c r="HE29" t="s">
        <v>3</v>
      </c>
      <c r="HF29" t="s">
        <v>4</v>
      </c>
      <c r="HG29" t="s">
        <v>3</v>
      </c>
      <c r="HH29" t="s">
        <v>3</v>
      </c>
      <c r="HI29" t="s">
        <v>3</v>
      </c>
      <c r="HJ29" t="s">
        <v>8</v>
      </c>
      <c r="HK29" t="s">
        <v>8</v>
      </c>
      <c r="HL29" t="s">
        <v>5</v>
      </c>
      <c r="HM29" t="s">
        <v>8</v>
      </c>
      <c r="HN29" t="s">
        <v>6</v>
      </c>
      <c r="HO29" t="s">
        <v>5</v>
      </c>
      <c r="HP29" t="s">
        <v>6</v>
      </c>
      <c r="HQ29" t="s">
        <v>6</v>
      </c>
      <c r="HR29" t="s">
        <v>46</v>
      </c>
      <c r="HS29" t="s">
        <v>46</v>
      </c>
      <c r="HT29" t="s">
        <v>5</v>
      </c>
      <c r="HU29" t="s">
        <v>46</v>
      </c>
      <c r="HV29" t="s">
        <v>5</v>
      </c>
      <c r="HW29" t="s">
        <v>6</v>
      </c>
      <c r="HX29" t="s">
        <v>6</v>
      </c>
      <c r="HY29" t="s">
        <v>46</v>
      </c>
      <c r="HZ29" t="s">
        <v>46</v>
      </c>
      <c r="IA29" t="s">
        <v>6</v>
      </c>
      <c r="IB29" t="s">
        <v>6</v>
      </c>
      <c r="IC29" t="s">
        <v>6</v>
      </c>
      <c r="ID29" t="s">
        <v>8</v>
      </c>
      <c r="IE29" t="s">
        <v>6</v>
      </c>
      <c r="JP29" t="s">
        <v>7</v>
      </c>
      <c r="JQ29" t="s">
        <v>4</v>
      </c>
      <c r="JR29" t="s">
        <v>8</v>
      </c>
      <c r="JS29" t="s">
        <v>4</v>
      </c>
      <c r="JT29" t="s">
        <v>7</v>
      </c>
      <c r="JU29" t="s">
        <v>8</v>
      </c>
      <c r="JV29" t="s">
        <v>6</v>
      </c>
      <c r="JW29" t="s">
        <v>6</v>
      </c>
      <c r="JX29" t="s">
        <v>5</v>
      </c>
      <c r="JY29" t="s">
        <v>4</v>
      </c>
      <c r="JZ29" t="s">
        <v>6</v>
      </c>
      <c r="KA29" t="s">
        <v>5</v>
      </c>
      <c r="KB29" t="s">
        <v>7</v>
      </c>
      <c r="KC29" t="s">
        <v>5</v>
      </c>
      <c r="KD29" t="s">
        <v>5</v>
      </c>
      <c r="KE29" t="s">
        <v>5</v>
      </c>
      <c r="KF29" t="s">
        <v>7</v>
      </c>
      <c r="KG29" t="s">
        <v>4</v>
      </c>
      <c r="KH29" t="s">
        <v>7</v>
      </c>
      <c r="KI29" t="s">
        <v>5</v>
      </c>
    </row>
    <row r="30" spans="1:295" x14ac:dyDescent="0.25">
      <c r="A30">
        <v>12</v>
      </c>
      <c r="B30" t="s">
        <v>12</v>
      </c>
      <c r="C30" t="s">
        <v>59</v>
      </c>
      <c r="D30" t="s">
        <v>96</v>
      </c>
      <c r="E30" t="s">
        <v>14</v>
      </c>
      <c r="F30" t="s">
        <v>7</v>
      </c>
      <c r="G30" t="s">
        <v>5</v>
      </c>
      <c r="H30" t="s">
        <v>5</v>
      </c>
      <c r="I30" t="s">
        <v>7</v>
      </c>
      <c r="J30" t="s">
        <v>5</v>
      </c>
      <c r="K30" t="s">
        <v>4</v>
      </c>
      <c r="L30" t="s">
        <v>7</v>
      </c>
      <c r="M30" t="s">
        <v>7</v>
      </c>
      <c r="N30" t="s">
        <v>7</v>
      </c>
      <c r="O30" t="s">
        <v>8</v>
      </c>
      <c r="P30" t="s">
        <v>7</v>
      </c>
      <c r="Q30" t="s">
        <v>5</v>
      </c>
      <c r="R30" t="s">
        <v>5</v>
      </c>
      <c r="S30" t="s">
        <v>8</v>
      </c>
      <c r="T30" t="s">
        <v>5</v>
      </c>
      <c r="U30" t="s">
        <v>7</v>
      </c>
      <c r="V30" t="s">
        <v>5</v>
      </c>
      <c r="W30" t="s">
        <v>8</v>
      </c>
      <c r="X30" t="s">
        <v>8</v>
      </c>
      <c r="Y30" t="s">
        <v>8</v>
      </c>
      <c r="Z30" t="s">
        <v>5</v>
      </c>
      <c r="AA30" t="s">
        <v>4</v>
      </c>
      <c r="AB30" t="s">
        <v>7</v>
      </c>
      <c r="AC30" t="s">
        <v>5</v>
      </c>
      <c r="AD30" t="s">
        <v>5</v>
      </c>
      <c r="AE30" t="s">
        <v>8</v>
      </c>
      <c r="AF30" t="s">
        <v>4</v>
      </c>
      <c r="AG30" t="s">
        <v>6</v>
      </c>
      <c r="AH30" t="s">
        <v>6</v>
      </c>
      <c r="AI30" t="s">
        <v>8</v>
      </c>
      <c r="AJ30" t="s">
        <v>5</v>
      </c>
      <c r="AK30" t="s">
        <v>4</v>
      </c>
      <c r="AL30" t="s">
        <v>6</v>
      </c>
      <c r="AM30" t="s">
        <v>4</v>
      </c>
      <c r="AN30" t="s">
        <v>5</v>
      </c>
      <c r="AO30" t="s">
        <v>5</v>
      </c>
      <c r="AP30" t="s">
        <v>5</v>
      </c>
      <c r="AQ30" t="s">
        <v>8</v>
      </c>
      <c r="AR30" t="s">
        <v>5</v>
      </c>
      <c r="AS30" t="s">
        <v>8</v>
      </c>
      <c r="AT30" t="s">
        <v>6</v>
      </c>
      <c r="AU30" t="s">
        <v>4</v>
      </c>
      <c r="AV30" t="s">
        <v>6</v>
      </c>
      <c r="AW30" t="s">
        <v>6</v>
      </c>
      <c r="AX30" t="s">
        <v>6</v>
      </c>
      <c r="AY30" t="s">
        <v>6</v>
      </c>
      <c r="AZ30" t="s">
        <v>5</v>
      </c>
      <c r="BA30" t="s">
        <v>8</v>
      </c>
      <c r="BB30" t="s">
        <v>6</v>
      </c>
      <c r="BC30" t="s">
        <v>7</v>
      </c>
      <c r="BD30" t="s">
        <v>7</v>
      </c>
      <c r="BE30" t="s">
        <v>7</v>
      </c>
      <c r="BF30" t="s">
        <v>4</v>
      </c>
      <c r="BG30" t="s">
        <v>4</v>
      </c>
      <c r="BH30" t="s">
        <v>4</v>
      </c>
      <c r="BI30" t="s">
        <v>7</v>
      </c>
      <c r="BJ30" t="s">
        <v>4</v>
      </c>
      <c r="BK30" t="s">
        <v>5</v>
      </c>
      <c r="BL30" t="s">
        <v>5</v>
      </c>
      <c r="BM30" t="s">
        <v>5</v>
      </c>
      <c r="BN30" t="s">
        <v>8</v>
      </c>
      <c r="BO30" t="s">
        <v>8</v>
      </c>
      <c r="BP30" t="s">
        <v>6</v>
      </c>
      <c r="BQ30" t="s">
        <v>8</v>
      </c>
      <c r="BR30" t="s">
        <v>5</v>
      </c>
      <c r="BS30" t="s">
        <v>5</v>
      </c>
      <c r="BT30" t="s">
        <v>8</v>
      </c>
      <c r="BU30" t="s">
        <v>8</v>
      </c>
      <c r="BV30" t="s">
        <v>8</v>
      </c>
      <c r="BW30" t="s">
        <v>8</v>
      </c>
      <c r="BX30" t="s">
        <v>6</v>
      </c>
      <c r="BY30" t="s">
        <v>4</v>
      </c>
      <c r="BZ30" t="s">
        <v>4</v>
      </c>
      <c r="CA30" t="s">
        <v>4</v>
      </c>
      <c r="CB30" t="s">
        <v>8</v>
      </c>
      <c r="CC30" t="s">
        <v>8</v>
      </c>
      <c r="CD30" t="s">
        <v>8</v>
      </c>
      <c r="CE30" t="s">
        <v>8</v>
      </c>
      <c r="CF30" t="s">
        <v>4</v>
      </c>
      <c r="CG30" t="s">
        <v>4</v>
      </c>
      <c r="CH30" t="s">
        <v>4</v>
      </c>
      <c r="CI30" t="s">
        <v>4</v>
      </c>
      <c r="CJ30" t="s">
        <v>4</v>
      </c>
      <c r="CK30" t="s">
        <v>4</v>
      </c>
      <c r="CL30" t="s">
        <v>7</v>
      </c>
      <c r="CM30" t="s">
        <v>4</v>
      </c>
      <c r="CN30" t="s">
        <v>4</v>
      </c>
      <c r="CO30" t="s">
        <v>7</v>
      </c>
      <c r="CP30" t="s">
        <v>7</v>
      </c>
      <c r="CQ30" t="s">
        <v>7</v>
      </c>
      <c r="CR30" t="s">
        <v>7</v>
      </c>
      <c r="CS30" t="s">
        <v>7</v>
      </c>
      <c r="CT30" t="s">
        <v>4</v>
      </c>
      <c r="CU30" t="s">
        <v>5</v>
      </c>
      <c r="CV30" t="s">
        <v>7</v>
      </c>
      <c r="CW30" t="s">
        <v>6</v>
      </c>
      <c r="CX30" t="s">
        <v>7</v>
      </c>
      <c r="CY30" t="s">
        <v>8</v>
      </c>
      <c r="CZ30" t="s">
        <v>5</v>
      </c>
      <c r="DA30" t="s">
        <v>4</v>
      </c>
      <c r="DB30" t="s">
        <v>4</v>
      </c>
      <c r="DC30" t="s">
        <v>5</v>
      </c>
      <c r="DD30" t="s">
        <v>4</v>
      </c>
      <c r="DE30" t="s">
        <v>4</v>
      </c>
      <c r="DF30" t="s">
        <v>4</v>
      </c>
      <c r="DG30" t="s">
        <v>4</v>
      </c>
      <c r="DH30" t="s">
        <v>7</v>
      </c>
      <c r="DI30" t="s">
        <v>4</v>
      </c>
      <c r="DJ30" t="s">
        <v>4</v>
      </c>
      <c r="DK30" t="s">
        <v>7</v>
      </c>
      <c r="DL30" t="s">
        <v>4</v>
      </c>
      <c r="DM30" t="s">
        <v>5</v>
      </c>
      <c r="DN30" t="s">
        <v>8</v>
      </c>
      <c r="DO30" t="s">
        <v>8</v>
      </c>
      <c r="DP30" t="s">
        <v>3</v>
      </c>
      <c r="DQ30" t="s">
        <v>4</v>
      </c>
      <c r="DR30" t="s">
        <v>7</v>
      </c>
      <c r="DS30" t="s">
        <v>4</v>
      </c>
      <c r="DT30" t="s">
        <v>4</v>
      </c>
      <c r="DU30" t="s">
        <v>3</v>
      </c>
      <c r="DV30" t="s">
        <v>3</v>
      </c>
      <c r="DW30" t="s">
        <v>3</v>
      </c>
      <c r="DX30" t="s">
        <v>3</v>
      </c>
      <c r="DY30" t="s">
        <v>3</v>
      </c>
      <c r="DZ30" t="s">
        <v>6</v>
      </c>
      <c r="EA30" t="s">
        <v>8</v>
      </c>
      <c r="EB30" t="s">
        <v>8</v>
      </c>
      <c r="EC30" t="s">
        <v>7</v>
      </c>
      <c r="ED30" t="s">
        <v>6</v>
      </c>
      <c r="EE30" t="s">
        <v>6</v>
      </c>
      <c r="EF30" t="s">
        <v>6</v>
      </c>
      <c r="EG30" t="s">
        <v>8</v>
      </c>
      <c r="EH30" t="s">
        <v>8</v>
      </c>
      <c r="EI30" t="s">
        <v>8</v>
      </c>
      <c r="EJ30" t="s">
        <v>8</v>
      </c>
      <c r="EK30" t="s">
        <v>5</v>
      </c>
      <c r="EL30" t="s">
        <v>8</v>
      </c>
      <c r="EM30" t="s">
        <v>5</v>
      </c>
      <c r="EN30" t="s">
        <v>5</v>
      </c>
      <c r="EO30" t="s">
        <v>8</v>
      </c>
      <c r="EP30" t="s">
        <v>5</v>
      </c>
      <c r="EQ30" t="s">
        <v>8</v>
      </c>
      <c r="ER30" t="s">
        <v>8</v>
      </c>
      <c r="ES30" t="s">
        <v>8</v>
      </c>
      <c r="ET30" t="s">
        <v>8</v>
      </c>
      <c r="EU30" t="s">
        <v>8</v>
      </c>
      <c r="EV30" t="s">
        <v>8</v>
      </c>
      <c r="EW30" t="s">
        <v>5</v>
      </c>
      <c r="EX30" t="s">
        <v>8</v>
      </c>
      <c r="EY30" t="s">
        <v>8</v>
      </c>
      <c r="EZ30" t="s">
        <v>7</v>
      </c>
      <c r="FA30" t="s">
        <v>3</v>
      </c>
      <c r="FB30" t="s">
        <v>66</v>
      </c>
      <c r="FC30" t="s">
        <v>3</v>
      </c>
      <c r="FD30" t="s">
        <v>9</v>
      </c>
      <c r="FE30" t="s">
        <v>6</v>
      </c>
      <c r="FF30" t="s">
        <v>9</v>
      </c>
      <c r="FG30" t="s">
        <v>3</v>
      </c>
      <c r="FH30" t="s">
        <v>9</v>
      </c>
      <c r="FI30" t="s">
        <v>3</v>
      </c>
      <c r="FJ30" t="s">
        <v>9</v>
      </c>
      <c r="FK30" t="s">
        <v>3</v>
      </c>
      <c r="FL30" t="s">
        <v>9</v>
      </c>
      <c r="FM30" t="s">
        <v>3</v>
      </c>
      <c r="FN30" t="s">
        <v>66</v>
      </c>
      <c r="FO30" t="s">
        <v>3</v>
      </c>
      <c r="FP30" t="s">
        <v>9</v>
      </c>
      <c r="FQ30" t="s">
        <v>3</v>
      </c>
      <c r="FR30" t="s">
        <v>9</v>
      </c>
      <c r="FS30" t="s">
        <v>3</v>
      </c>
      <c r="FT30" t="s">
        <v>9</v>
      </c>
      <c r="FU30" t="s">
        <v>3</v>
      </c>
      <c r="FV30" t="s">
        <v>9</v>
      </c>
      <c r="FW30" t="s">
        <v>3</v>
      </c>
      <c r="FX30" t="s">
        <v>9</v>
      </c>
      <c r="FY30" t="s">
        <v>3</v>
      </c>
      <c r="FZ30" t="s">
        <v>9</v>
      </c>
      <c r="GA30" t="s">
        <v>3</v>
      </c>
      <c r="GB30" t="s">
        <v>9</v>
      </c>
      <c r="GC30" t="s">
        <v>3</v>
      </c>
      <c r="GD30" t="s">
        <v>9</v>
      </c>
      <c r="GE30" t="s">
        <v>3</v>
      </c>
      <c r="GF30" t="s">
        <v>9</v>
      </c>
      <c r="GG30" t="s">
        <v>3</v>
      </c>
      <c r="GH30" t="s">
        <v>9</v>
      </c>
      <c r="GI30" t="s">
        <v>3</v>
      </c>
      <c r="GJ30" t="s">
        <v>66</v>
      </c>
      <c r="GK30" t="s">
        <v>3</v>
      </c>
      <c r="GL30" t="s">
        <v>9</v>
      </c>
      <c r="GM30" t="s">
        <v>3</v>
      </c>
      <c r="GN30" t="s">
        <v>9</v>
      </c>
      <c r="GO30" t="s">
        <v>3</v>
      </c>
      <c r="GP30" t="s">
        <v>9</v>
      </c>
      <c r="GQ30" t="s">
        <v>3</v>
      </c>
      <c r="GR30" t="s">
        <v>9</v>
      </c>
      <c r="GS30" t="s">
        <v>3</v>
      </c>
      <c r="GT30" t="s">
        <v>9</v>
      </c>
      <c r="GU30" t="s">
        <v>3</v>
      </c>
      <c r="GV30" t="s">
        <v>9</v>
      </c>
      <c r="GW30" t="s">
        <v>3</v>
      </c>
      <c r="GX30" t="s">
        <v>9</v>
      </c>
      <c r="GY30" t="s">
        <v>6</v>
      </c>
      <c r="GZ30" t="s">
        <v>4</v>
      </c>
      <c r="HA30" t="s">
        <v>3</v>
      </c>
      <c r="HB30" t="s">
        <v>8</v>
      </c>
      <c r="HC30" t="s">
        <v>6</v>
      </c>
      <c r="HD30" t="s">
        <v>4</v>
      </c>
      <c r="HE30" t="s">
        <v>6</v>
      </c>
      <c r="HF30" t="s">
        <v>4</v>
      </c>
      <c r="HG30" t="s">
        <v>3</v>
      </c>
      <c r="HH30" t="s">
        <v>6</v>
      </c>
      <c r="HI30" t="s">
        <v>6</v>
      </c>
      <c r="HJ30" t="s">
        <v>6</v>
      </c>
      <c r="HK30" t="s">
        <v>7</v>
      </c>
      <c r="HL30" t="s">
        <v>6</v>
      </c>
      <c r="HM30" t="s">
        <v>6</v>
      </c>
      <c r="HN30" t="s">
        <v>8</v>
      </c>
      <c r="HO30" t="s">
        <v>8</v>
      </c>
      <c r="HP30" t="s">
        <v>5</v>
      </c>
      <c r="HQ30" t="s">
        <v>8</v>
      </c>
      <c r="HR30" t="s">
        <v>6</v>
      </c>
      <c r="HS30" t="s">
        <v>6</v>
      </c>
      <c r="HT30" t="s">
        <v>6</v>
      </c>
      <c r="HU30" t="s">
        <v>8</v>
      </c>
      <c r="HV30" t="s">
        <v>5</v>
      </c>
      <c r="HW30" t="s">
        <v>6</v>
      </c>
      <c r="HX30" t="s">
        <v>8</v>
      </c>
      <c r="HY30" t="s">
        <v>8</v>
      </c>
      <c r="HZ30" t="s">
        <v>6</v>
      </c>
      <c r="IA30" t="s">
        <v>8</v>
      </c>
      <c r="IB30" t="s">
        <v>6</v>
      </c>
      <c r="IC30" t="s">
        <v>8</v>
      </c>
      <c r="ID30" t="s">
        <v>6</v>
      </c>
      <c r="IE30" t="s">
        <v>5</v>
      </c>
      <c r="JP30" t="s">
        <v>7</v>
      </c>
      <c r="JQ30" t="s">
        <v>3</v>
      </c>
      <c r="JR30" t="s">
        <v>6</v>
      </c>
      <c r="JS30" t="s">
        <v>7</v>
      </c>
      <c r="JT30" t="s">
        <v>7</v>
      </c>
      <c r="JU30" t="s">
        <v>6</v>
      </c>
      <c r="JV30" t="s">
        <v>7</v>
      </c>
      <c r="JW30" t="s">
        <v>4</v>
      </c>
      <c r="JX30" t="s">
        <v>5</v>
      </c>
      <c r="JY30" t="s">
        <v>8</v>
      </c>
      <c r="JZ30" t="s">
        <v>7</v>
      </c>
      <c r="KA30" t="s">
        <v>5</v>
      </c>
      <c r="KB30" t="s">
        <v>5</v>
      </c>
      <c r="KC30" t="s">
        <v>7</v>
      </c>
      <c r="KD30" t="s">
        <v>7</v>
      </c>
      <c r="KE30" t="s">
        <v>5</v>
      </c>
      <c r="KF30" t="s">
        <v>4</v>
      </c>
      <c r="KG30" t="s">
        <v>4</v>
      </c>
      <c r="KH30" t="s">
        <v>5</v>
      </c>
      <c r="KI30" t="s">
        <v>5</v>
      </c>
    </row>
    <row r="31" spans="1:295" x14ac:dyDescent="0.25">
      <c r="A31">
        <v>13</v>
      </c>
      <c r="B31" t="s">
        <v>12</v>
      </c>
      <c r="C31" t="s">
        <v>60</v>
      </c>
      <c r="D31" t="s">
        <v>130</v>
      </c>
      <c r="E31" t="s">
        <v>65</v>
      </c>
      <c r="F31" t="s">
        <v>5</v>
      </c>
      <c r="G31" t="s">
        <v>5</v>
      </c>
      <c r="H31" t="s">
        <v>8</v>
      </c>
      <c r="I31" t="s">
        <v>5</v>
      </c>
      <c r="J31" t="s">
        <v>8</v>
      </c>
      <c r="K31" t="s">
        <v>8</v>
      </c>
      <c r="L31" t="s">
        <v>8</v>
      </c>
      <c r="M31" t="s">
        <v>8</v>
      </c>
      <c r="N31" t="s">
        <v>5</v>
      </c>
      <c r="O31" t="s">
        <v>6</v>
      </c>
      <c r="P31" t="s">
        <v>5</v>
      </c>
      <c r="Q31" t="s">
        <v>5</v>
      </c>
      <c r="R31" t="s">
        <v>7</v>
      </c>
      <c r="S31" t="s">
        <v>7</v>
      </c>
      <c r="T31" t="s">
        <v>8</v>
      </c>
      <c r="U31" t="s">
        <v>5</v>
      </c>
      <c r="V31" t="s">
        <v>5</v>
      </c>
      <c r="W31" t="s">
        <v>5</v>
      </c>
      <c r="X31" t="s">
        <v>8</v>
      </c>
      <c r="Y31" t="s">
        <v>5</v>
      </c>
      <c r="Z31" t="s">
        <v>5</v>
      </c>
      <c r="AA31" t="s">
        <v>7</v>
      </c>
      <c r="AB31" t="s">
        <v>5</v>
      </c>
      <c r="AC31" t="s">
        <v>5</v>
      </c>
      <c r="AD31" t="s">
        <v>5</v>
      </c>
      <c r="AE31" t="s">
        <v>8</v>
      </c>
      <c r="AF31" t="s">
        <v>4</v>
      </c>
      <c r="AG31" t="s">
        <v>6</v>
      </c>
      <c r="AH31" t="s">
        <v>6</v>
      </c>
      <c r="AI31" t="s">
        <v>6</v>
      </c>
      <c r="AJ31" t="s">
        <v>8</v>
      </c>
      <c r="AK31" t="s">
        <v>4</v>
      </c>
      <c r="AL31" t="s">
        <v>6</v>
      </c>
      <c r="AM31" t="s">
        <v>4</v>
      </c>
      <c r="AN31" t="s">
        <v>4</v>
      </c>
      <c r="AO31" t="s">
        <v>6</v>
      </c>
      <c r="AP31" t="s">
        <v>7</v>
      </c>
      <c r="AQ31" t="s">
        <v>6</v>
      </c>
      <c r="AR31" t="s">
        <v>4</v>
      </c>
      <c r="AS31" t="s">
        <v>6</v>
      </c>
      <c r="AT31" t="s">
        <v>8</v>
      </c>
      <c r="AU31" t="s">
        <v>4</v>
      </c>
      <c r="AV31" t="s">
        <v>8</v>
      </c>
      <c r="AW31" t="s">
        <v>5</v>
      </c>
      <c r="AX31" t="s">
        <v>4</v>
      </c>
      <c r="AY31" t="s">
        <v>5</v>
      </c>
      <c r="AZ31" t="s">
        <v>5</v>
      </c>
      <c r="BA31" t="s">
        <v>5</v>
      </c>
      <c r="BB31" t="s">
        <v>5</v>
      </c>
      <c r="BC31" t="s">
        <v>8</v>
      </c>
      <c r="BD31" t="s">
        <v>4</v>
      </c>
      <c r="BE31" t="s">
        <v>5</v>
      </c>
      <c r="BF31" t="s">
        <v>4</v>
      </c>
      <c r="BG31" t="s">
        <v>5</v>
      </c>
      <c r="BH31" t="s">
        <v>4</v>
      </c>
      <c r="BI31" t="s">
        <v>5</v>
      </c>
      <c r="BJ31" t="s">
        <v>5</v>
      </c>
      <c r="BK31" t="s">
        <v>6</v>
      </c>
      <c r="BL31" t="s">
        <v>6</v>
      </c>
      <c r="BM31" t="s">
        <v>7</v>
      </c>
      <c r="BN31" t="s">
        <v>7</v>
      </c>
      <c r="BO31" t="s">
        <v>4</v>
      </c>
      <c r="BP31" t="s">
        <v>5</v>
      </c>
      <c r="BQ31" t="s">
        <v>8</v>
      </c>
      <c r="BR31" t="s">
        <v>8</v>
      </c>
      <c r="BS31" t="s">
        <v>8</v>
      </c>
      <c r="BT31" t="s">
        <v>5</v>
      </c>
      <c r="BU31" t="s">
        <v>7</v>
      </c>
      <c r="BV31" t="s">
        <v>7</v>
      </c>
      <c r="BW31" t="s">
        <v>5</v>
      </c>
      <c r="BX31" t="s">
        <v>5</v>
      </c>
      <c r="BY31" t="s">
        <v>4</v>
      </c>
      <c r="BZ31" t="s">
        <v>7</v>
      </c>
      <c r="CA31" t="s">
        <v>7</v>
      </c>
      <c r="CB31" t="s">
        <v>5</v>
      </c>
      <c r="CC31" t="s">
        <v>8</v>
      </c>
      <c r="CD31" t="s">
        <v>5</v>
      </c>
      <c r="CE31" t="s">
        <v>8</v>
      </c>
      <c r="CF31" t="s">
        <v>5</v>
      </c>
      <c r="CG31" t="s">
        <v>5</v>
      </c>
      <c r="CH31" t="s">
        <v>5</v>
      </c>
      <c r="CI31" t="s">
        <v>7</v>
      </c>
      <c r="CJ31" t="s">
        <v>4</v>
      </c>
      <c r="CK31" t="s">
        <v>4</v>
      </c>
      <c r="CL31" t="s">
        <v>5</v>
      </c>
      <c r="CM31" t="s">
        <v>8</v>
      </c>
      <c r="CN31" t="s">
        <v>8</v>
      </c>
      <c r="CO31" t="s">
        <v>7</v>
      </c>
      <c r="CP31" t="s">
        <v>4</v>
      </c>
      <c r="CQ31" t="s">
        <v>8</v>
      </c>
      <c r="CR31" t="s">
        <v>8</v>
      </c>
      <c r="CS31" t="s">
        <v>4</v>
      </c>
      <c r="CT31" t="s">
        <v>4</v>
      </c>
      <c r="CU31" t="s">
        <v>7</v>
      </c>
      <c r="CV31" t="s">
        <v>5</v>
      </c>
      <c r="CW31" t="s">
        <v>5</v>
      </c>
      <c r="CX31" t="s">
        <v>6</v>
      </c>
      <c r="CY31" t="s">
        <v>6</v>
      </c>
      <c r="CZ31" t="s">
        <v>5</v>
      </c>
      <c r="DA31" t="s">
        <v>8</v>
      </c>
      <c r="DB31" t="s">
        <v>7</v>
      </c>
      <c r="DC31" t="s">
        <v>5</v>
      </c>
      <c r="DD31" t="s">
        <v>7</v>
      </c>
      <c r="DE31" t="s">
        <v>5</v>
      </c>
      <c r="DF31" t="s">
        <v>8</v>
      </c>
      <c r="DG31" t="s">
        <v>7</v>
      </c>
      <c r="DH31" t="s">
        <v>8</v>
      </c>
      <c r="DI31" t="s">
        <v>6</v>
      </c>
      <c r="DJ31" t="s">
        <v>8</v>
      </c>
      <c r="DK31" t="s">
        <v>5</v>
      </c>
      <c r="DL31" t="s">
        <v>7</v>
      </c>
      <c r="DM31" t="s">
        <v>7</v>
      </c>
      <c r="DN31" t="s">
        <v>8</v>
      </c>
      <c r="DO31" t="s">
        <v>7</v>
      </c>
      <c r="DP31" t="s">
        <v>5</v>
      </c>
      <c r="DQ31" t="s">
        <v>5</v>
      </c>
      <c r="DR31" t="s">
        <v>4</v>
      </c>
      <c r="DS31" t="s">
        <v>5</v>
      </c>
      <c r="DT31" t="s">
        <v>7</v>
      </c>
      <c r="DU31" t="s">
        <v>7</v>
      </c>
      <c r="DV31" t="s">
        <v>8</v>
      </c>
      <c r="DW31" t="s">
        <v>7</v>
      </c>
      <c r="DX31" t="s">
        <v>4</v>
      </c>
      <c r="DY31" t="s">
        <v>5</v>
      </c>
      <c r="DZ31" t="s">
        <v>4</v>
      </c>
      <c r="EA31" t="s">
        <v>5</v>
      </c>
      <c r="EB31" t="s">
        <v>7</v>
      </c>
      <c r="EC31" t="s">
        <v>7</v>
      </c>
      <c r="ED31" t="s">
        <v>7</v>
      </c>
      <c r="EE31" t="s">
        <v>5</v>
      </c>
      <c r="EF31" t="s">
        <v>5</v>
      </c>
      <c r="EG31" t="s">
        <v>7</v>
      </c>
      <c r="EH31" t="s">
        <v>5</v>
      </c>
      <c r="EI31" t="s">
        <v>5</v>
      </c>
      <c r="EJ31" t="s">
        <v>5</v>
      </c>
      <c r="EK31" t="s">
        <v>5</v>
      </c>
      <c r="EL31" t="s">
        <v>8</v>
      </c>
      <c r="EM31" t="s">
        <v>5</v>
      </c>
      <c r="EN31" t="s">
        <v>5</v>
      </c>
      <c r="EO31" t="s">
        <v>8</v>
      </c>
      <c r="EP31" t="s">
        <v>7</v>
      </c>
      <c r="EQ31" t="s">
        <v>7</v>
      </c>
      <c r="ER31" t="s">
        <v>8</v>
      </c>
      <c r="ES31" t="s">
        <v>5</v>
      </c>
      <c r="ET31" t="s">
        <v>5</v>
      </c>
      <c r="EU31" t="s">
        <v>5</v>
      </c>
      <c r="EV31" t="s">
        <v>5</v>
      </c>
      <c r="EW31" t="s">
        <v>4</v>
      </c>
      <c r="EX31" t="s">
        <v>5</v>
      </c>
      <c r="EY31" t="s">
        <v>8</v>
      </c>
      <c r="EZ31" t="s">
        <v>5</v>
      </c>
      <c r="FA31" t="s">
        <v>5</v>
      </c>
      <c r="FB31" t="s">
        <v>8</v>
      </c>
      <c r="FC31" t="s">
        <v>3</v>
      </c>
      <c r="FD31" t="s">
        <v>8</v>
      </c>
      <c r="FE31" t="s">
        <v>6</v>
      </c>
      <c r="FF31" t="s">
        <v>8</v>
      </c>
      <c r="FG31" t="s">
        <v>6</v>
      </c>
      <c r="FH31" t="s">
        <v>6</v>
      </c>
      <c r="FI31" t="s">
        <v>3</v>
      </c>
      <c r="FJ31" t="s">
        <v>3</v>
      </c>
      <c r="FK31" t="s">
        <v>3</v>
      </c>
      <c r="FL31" t="s">
        <v>3</v>
      </c>
      <c r="FM31" t="s">
        <v>6</v>
      </c>
      <c r="FN31" t="s">
        <v>3</v>
      </c>
      <c r="FO31" t="s">
        <v>6</v>
      </c>
      <c r="FP31" t="s">
        <v>3</v>
      </c>
      <c r="FQ31" t="s">
        <v>3</v>
      </c>
      <c r="FR31" t="s">
        <v>9</v>
      </c>
      <c r="FS31" t="s">
        <v>6</v>
      </c>
      <c r="FT31" t="s">
        <v>6</v>
      </c>
      <c r="FU31" t="s">
        <v>6</v>
      </c>
      <c r="FV31" t="s">
        <v>3</v>
      </c>
      <c r="FW31" t="s">
        <v>3</v>
      </c>
      <c r="FX31" t="s">
        <v>3</v>
      </c>
      <c r="FY31" t="s">
        <v>6</v>
      </c>
      <c r="FZ31" t="s">
        <v>3</v>
      </c>
      <c r="GA31" t="s">
        <v>6</v>
      </c>
      <c r="GB31" t="s">
        <v>3</v>
      </c>
      <c r="GC31" t="s">
        <v>3</v>
      </c>
      <c r="GD31" t="s">
        <v>9</v>
      </c>
      <c r="GE31" t="s">
        <v>6</v>
      </c>
      <c r="GF31" t="s">
        <v>9</v>
      </c>
      <c r="GG31" t="s">
        <v>6</v>
      </c>
      <c r="GH31" t="s">
        <v>3</v>
      </c>
      <c r="GI31" t="s">
        <v>6</v>
      </c>
      <c r="GJ31" t="s">
        <v>3</v>
      </c>
      <c r="GK31" t="s">
        <v>6</v>
      </c>
      <c r="GL31" t="s">
        <v>3</v>
      </c>
      <c r="GM31" t="s">
        <v>3</v>
      </c>
      <c r="GN31" t="s">
        <v>9</v>
      </c>
      <c r="GO31" t="s">
        <v>3</v>
      </c>
      <c r="GP31" t="s">
        <v>3</v>
      </c>
      <c r="GQ31" t="s">
        <v>3</v>
      </c>
      <c r="GR31" t="s">
        <v>3</v>
      </c>
      <c r="GS31" t="s">
        <v>6</v>
      </c>
      <c r="GT31" t="s">
        <v>3</v>
      </c>
      <c r="GU31" t="s">
        <v>6</v>
      </c>
      <c r="GV31" t="s">
        <v>6</v>
      </c>
      <c r="GW31" t="s">
        <v>6</v>
      </c>
      <c r="GX31" t="s">
        <v>9</v>
      </c>
      <c r="GY31" t="s">
        <v>3</v>
      </c>
      <c r="GZ31" t="s">
        <v>7</v>
      </c>
      <c r="HA31" t="s">
        <v>6</v>
      </c>
      <c r="HB31" t="s">
        <v>6</v>
      </c>
      <c r="HC31" t="s">
        <v>6</v>
      </c>
      <c r="HD31" t="s">
        <v>7</v>
      </c>
      <c r="HE31" t="s">
        <v>6</v>
      </c>
      <c r="HF31" t="s">
        <v>4</v>
      </c>
      <c r="HG31" t="s">
        <v>6</v>
      </c>
      <c r="HH31" t="s">
        <v>6</v>
      </c>
      <c r="HI31" t="s">
        <v>6</v>
      </c>
      <c r="HJ31" t="s">
        <v>6</v>
      </c>
      <c r="HK31" t="s">
        <v>5</v>
      </c>
      <c r="HL31" t="s">
        <v>5</v>
      </c>
      <c r="HM31" t="s">
        <v>8</v>
      </c>
      <c r="HN31" t="s">
        <v>46</v>
      </c>
      <c r="HO31" t="s">
        <v>46</v>
      </c>
      <c r="HP31" t="s">
        <v>46</v>
      </c>
      <c r="HQ31" t="s">
        <v>46</v>
      </c>
      <c r="HR31" t="s">
        <v>46</v>
      </c>
      <c r="HS31" t="s">
        <v>8</v>
      </c>
      <c r="HT31" t="s">
        <v>6</v>
      </c>
      <c r="HU31" t="s">
        <v>8</v>
      </c>
      <c r="HV31" t="s">
        <v>8</v>
      </c>
      <c r="HW31" t="s">
        <v>6</v>
      </c>
      <c r="HX31" t="s">
        <v>6</v>
      </c>
      <c r="HY31" t="s">
        <v>46</v>
      </c>
      <c r="HZ31" t="s">
        <v>8</v>
      </c>
      <c r="IA31" t="s">
        <v>6</v>
      </c>
      <c r="IB31" t="s">
        <v>46</v>
      </c>
      <c r="IC31" t="s">
        <v>6</v>
      </c>
      <c r="ID31" t="s">
        <v>46</v>
      </c>
      <c r="IE31" t="s">
        <v>6</v>
      </c>
    </row>
    <row r="32" spans="1:295" x14ac:dyDescent="0.25">
      <c r="A32">
        <v>15</v>
      </c>
      <c r="B32" t="s">
        <v>12</v>
      </c>
      <c r="C32" t="s">
        <v>61</v>
      </c>
      <c r="D32" t="s">
        <v>107</v>
      </c>
      <c r="E32" t="s">
        <v>38</v>
      </c>
      <c r="F32" t="s">
        <v>5</v>
      </c>
      <c r="G32" t="s">
        <v>7</v>
      </c>
      <c r="H32" t="s">
        <v>6</v>
      </c>
      <c r="I32" t="s">
        <v>5</v>
      </c>
      <c r="J32" t="s">
        <v>6</v>
      </c>
      <c r="K32" t="s">
        <v>7</v>
      </c>
      <c r="L32" t="s">
        <v>4</v>
      </c>
      <c r="M32" t="s">
        <v>4</v>
      </c>
      <c r="N32" t="s">
        <v>7</v>
      </c>
      <c r="O32" t="s">
        <v>4</v>
      </c>
      <c r="P32" t="s">
        <v>5</v>
      </c>
      <c r="Q32" t="s">
        <v>6</v>
      </c>
      <c r="R32" t="s">
        <v>5</v>
      </c>
      <c r="S32" t="s">
        <v>8</v>
      </c>
      <c r="T32" t="s">
        <v>8</v>
      </c>
      <c r="U32" t="s">
        <v>6</v>
      </c>
      <c r="V32" t="s">
        <v>5</v>
      </c>
      <c r="W32" t="s">
        <v>5</v>
      </c>
      <c r="X32" t="s">
        <v>6</v>
      </c>
      <c r="Y32" t="s">
        <v>8</v>
      </c>
      <c r="Z32" t="s">
        <v>8</v>
      </c>
      <c r="AA32" t="s">
        <v>7</v>
      </c>
      <c r="AB32" t="s">
        <v>8</v>
      </c>
      <c r="AC32" t="s">
        <v>6</v>
      </c>
      <c r="AD32" t="s">
        <v>4</v>
      </c>
      <c r="AE32" t="s">
        <v>6</v>
      </c>
      <c r="AF32" t="s">
        <v>4</v>
      </c>
      <c r="AG32" t="s">
        <v>6</v>
      </c>
      <c r="AH32" t="s">
        <v>6</v>
      </c>
      <c r="AI32" t="s">
        <v>8</v>
      </c>
      <c r="AJ32" t="s">
        <v>7</v>
      </c>
      <c r="AK32" t="s">
        <v>4</v>
      </c>
      <c r="AL32" t="s">
        <v>6</v>
      </c>
      <c r="AM32" t="s">
        <v>7</v>
      </c>
      <c r="AN32" t="s">
        <v>4</v>
      </c>
      <c r="AO32" t="s">
        <v>6</v>
      </c>
      <c r="AP32" t="s">
        <v>5</v>
      </c>
      <c r="AQ32" t="s">
        <v>6</v>
      </c>
      <c r="AR32" t="s">
        <v>4</v>
      </c>
      <c r="AS32" t="s">
        <v>6</v>
      </c>
      <c r="AT32" t="s">
        <v>6</v>
      </c>
      <c r="AU32" t="s">
        <v>4</v>
      </c>
      <c r="AV32" t="s">
        <v>6</v>
      </c>
      <c r="AW32" t="s">
        <v>6</v>
      </c>
      <c r="AX32" t="s">
        <v>8</v>
      </c>
      <c r="AY32" t="s">
        <v>8</v>
      </c>
      <c r="AZ32" t="s">
        <v>8</v>
      </c>
      <c r="BA32" t="s">
        <v>7</v>
      </c>
      <c r="BB32" t="s">
        <v>7</v>
      </c>
      <c r="BC32" t="s">
        <v>4</v>
      </c>
      <c r="BD32" t="s">
        <v>4</v>
      </c>
      <c r="BE32" t="s">
        <v>7</v>
      </c>
      <c r="BF32" t="s">
        <v>4</v>
      </c>
      <c r="BG32" t="s">
        <v>4</v>
      </c>
      <c r="BH32" t="s">
        <v>4</v>
      </c>
      <c r="BI32" t="s">
        <v>4</v>
      </c>
      <c r="BJ32" t="s">
        <v>5</v>
      </c>
      <c r="BK32" t="s">
        <v>8</v>
      </c>
      <c r="BL32" t="s">
        <v>5</v>
      </c>
      <c r="BM32" t="s">
        <v>5</v>
      </c>
      <c r="BN32" t="s">
        <v>8</v>
      </c>
      <c r="BO32" t="s">
        <v>8</v>
      </c>
      <c r="BP32" t="s">
        <v>5</v>
      </c>
      <c r="BQ32" t="s">
        <v>8</v>
      </c>
      <c r="BR32" t="s">
        <v>5</v>
      </c>
      <c r="BS32" t="s">
        <v>8</v>
      </c>
      <c r="BT32" t="s">
        <v>5</v>
      </c>
      <c r="BU32" t="s">
        <v>7</v>
      </c>
      <c r="BV32" t="s">
        <v>7</v>
      </c>
      <c r="BW32" t="s">
        <v>7</v>
      </c>
      <c r="BX32" t="s">
        <v>8</v>
      </c>
      <c r="BY32" t="s">
        <v>8</v>
      </c>
      <c r="BZ32" t="s">
        <v>5</v>
      </c>
      <c r="CA32" t="s">
        <v>6</v>
      </c>
      <c r="CB32" t="s">
        <v>7</v>
      </c>
      <c r="CC32" t="s">
        <v>8</v>
      </c>
      <c r="CD32" t="s">
        <v>8</v>
      </c>
      <c r="CE32" t="s">
        <v>6</v>
      </c>
      <c r="CF32" t="s">
        <v>6</v>
      </c>
      <c r="CG32" t="s">
        <v>6</v>
      </c>
      <c r="CH32" t="s">
        <v>6</v>
      </c>
      <c r="CI32" t="s">
        <v>8</v>
      </c>
      <c r="CJ32" t="s">
        <v>4</v>
      </c>
      <c r="CK32" t="s">
        <v>7</v>
      </c>
      <c r="CL32" t="s">
        <v>4</v>
      </c>
      <c r="CM32" t="s">
        <v>4</v>
      </c>
      <c r="CN32" t="s">
        <v>4</v>
      </c>
      <c r="CO32" t="s">
        <v>4</v>
      </c>
      <c r="CP32" t="s">
        <v>4</v>
      </c>
      <c r="CQ32" t="s">
        <v>4</v>
      </c>
      <c r="CR32" t="s">
        <v>4</v>
      </c>
      <c r="CS32" t="s">
        <v>4</v>
      </c>
      <c r="CT32" t="s">
        <v>5</v>
      </c>
      <c r="CU32" t="s">
        <v>5</v>
      </c>
      <c r="CV32" t="s">
        <v>7</v>
      </c>
      <c r="CW32" t="s">
        <v>6</v>
      </c>
      <c r="CX32" t="s">
        <v>4</v>
      </c>
      <c r="CY32" t="s">
        <v>6</v>
      </c>
      <c r="CZ32" t="s">
        <v>4</v>
      </c>
      <c r="DA32" t="s">
        <v>6</v>
      </c>
      <c r="DB32" t="s">
        <v>7</v>
      </c>
      <c r="DC32" t="s">
        <v>4</v>
      </c>
      <c r="DD32" t="s">
        <v>4</v>
      </c>
      <c r="DE32" t="s">
        <v>4</v>
      </c>
      <c r="DF32" t="s">
        <v>4</v>
      </c>
      <c r="DG32" t="s">
        <v>4</v>
      </c>
      <c r="DH32" t="s">
        <v>4</v>
      </c>
      <c r="DI32" t="s">
        <v>4</v>
      </c>
      <c r="DJ32" t="s">
        <v>4</v>
      </c>
      <c r="DK32" t="s">
        <v>4</v>
      </c>
      <c r="DL32" t="s">
        <v>4</v>
      </c>
      <c r="DM32" t="s">
        <v>7</v>
      </c>
      <c r="DN32" t="s">
        <v>4</v>
      </c>
      <c r="DO32" t="s">
        <v>4</v>
      </c>
      <c r="DP32" t="s">
        <v>7</v>
      </c>
      <c r="DQ32" t="s">
        <v>4</v>
      </c>
      <c r="DR32" t="s">
        <v>4</v>
      </c>
      <c r="DS32" t="s">
        <v>4</v>
      </c>
      <c r="DT32" t="s">
        <v>4</v>
      </c>
      <c r="DU32" t="s">
        <v>9</v>
      </c>
      <c r="DV32" t="s">
        <v>9</v>
      </c>
      <c r="DW32" t="s">
        <v>9</v>
      </c>
      <c r="DX32" t="s">
        <v>9</v>
      </c>
      <c r="DY32" t="s">
        <v>9</v>
      </c>
      <c r="DZ32" t="s">
        <v>3</v>
      </c>
      <c r="EA32" t="s">
        <v>8</v>
      </c>
      <c r="EB32" t="s">
        <v>5</v>
      </c>
      <c r="EC32" t="s">
        <v>4</v>
      </c>
      <c r="ED32" t="s">
        <v>7</v>
      </c>
      <c r="EE32" t="s">
        <v>8</v>
      </c>
      <c r="EF32" t="s">
        <v>6</v>
      </c>
      <c r="EG32" t="s">
        <v>8</v>
      </c>
      <c r="EH32" t="s">
        <v>8</v>
      </c>
      <c r="EI32" t="s">
        <v>6</v>
      </c>
      <c r="EJ32" t="s">
        <v>6</v>
      </c>
      <c r="EK32" t="s">
        <v>5</v>
      </c>
      <c r="EL32" t="s">
        <v>5</v>
      </c>
      <c r="EM32" t="s">
        <v>8</v>
      </c>
      <c r="EN32" t="s">
        <v>5</v>
      </c>
      <c r="EO32" t="s">
        <v>8</v>
      </c>
      <c r="EP32" t="s">
        <v>4</v>
      </c>
      <c r="EQ32" t="s">
        <v>8</v>
      </c>
      <c r="ER32" t="s">
        <v>8</v>
      </c>
      <c r="ES32" t="s">
        <v>7</v>
      </c>
      <c r="ET32" t="s">
        <v>7</v>
      </c>
      <c r="EU32" t="s">
        <v>5</v>
      </c>
      <c r="EV32" t="s">
        <v>4</v>
      </c>
      <c r="EW32" t="s">
        <v>5</v>
      </c>
      <c r="EX32" t="s">
        <v>8</v>
      </c>
      <c r="EY32" t="s">
        <v>8</v>
      </c>
      <c r="EZ32" t="s">
        <v>7</v>
      </c>
      <c r="FA32" t="s">
        <v>3</v>
      </c>
      <c r="FB32" t="s">
        <v>9</v>
      </c>
      <c r="FC32" t="s">
        <v>6</v>
      </c>
      <c r="FD32" t="s">
        <v>9</v>
      </c>
      <c r="FE32" t="s">
        <v>6</v>
      </c>
      <c r="FF32" t="s">
        <v>3</v>
      </c>
      <c r="FG32" t="s">
        <v>6</v>
      </c>
      <c r="FH32" t="s">
        <v>9</v>
      </c>
      <c r="FI32" t="s">
        <v>8</v>
      </c>
      <c r="FJ32" t="s">
        <v>3</v>
      </c>
      <c r="FK32" t="s">
        <v>5</v>
      </c>
      <c r="FL32" t="s">
        <v>6</v>
      </c>
      <c r="FM32" t="s">
        <v>6</v>
      </c>
      <c r="FN32" t="s">
        <v>3</v>
      </c>
      <c r="FO32" t="s">
        <v>8</v>
      </c>
      <c r="FP32" t="s">
        <v>3</v>
      </c>
      <c r="FQ32" t="s">
        <v>8</v>
      </c>
      <c r="FR32" t="s">
        <v>9</v>
      </c>
      <c r="FS32" t="s">
        <v>3</v>
      </c>
      <c r="FT32" t="s">
        <v>66</v>
      </c>
      <c r="FU32" t="s">
        <v>3</v>
      </c>
      <c r="FV32" t="s">
        <v>66</v>
      </c>
      <c r="FW32" t="s">
        <v>3</v>
      </c>
      <c r="FX32" t="s">
        <v>66</v>
      </c>
      <c r="FY32" t="s">
        <v>5</v>
      </c>
      <c r="FZ32" t="s">
        <v>3</v>
      </c>
      <c r="GA32" t="s">
        <v>6</v>
      </c>
      <c r="GB32" t="s">
        <v>9</v>
      </c>
      <c r="GC32" t="s">
        <v>3</v>
      </c>
      <c r="GD32" t="s">
        <v>66</v>
      </c>
      <c r="GE32" t="s">
        <v>8</v>
      </c>
      <c r="GF32" t="s">
        <v>3</v>
      </c>
      <c r="GG32" t="s">
        <v>8</v>
      </c>
      <c r="GH32" t="s">
        <v>3</v>
      </c>
      <c r="GI32" t="s">
        <v>3</v>
      </c>
      <c r="GJ32" t="s">
        <v>66</v>
      </c>
      <c r="GK32" t="s">
        <v>8</v>
      </c>
      <c r="GL32" t="s">
        <v>3</v>
      </c>
      <c r="GM32" t="s">
        <v>3</v>
      </c>
      <c r="GN32" t="s">
        <v>66</v>
      </c>
      <c r="GO32" t="s">
        <v>6</v>
      </c>
      <c r="GP32" t="s">
        <v>9</v>
      </c>
      <c r="GQ32" t="s">
        <v>3</v>
      </c>
      <c r="GR32" t="s">
        <v>66</v>
      </c>
      <c r="GS32" t="s">
        <v>3</v>
      </c>
      <c r="GT32" t="s">
        <v>66</v>
      </c>
      <c r="GU32" t="s">
        <v>6</v>
      </c>
      <c r="GV32" t="s">
        <v>9</v>
      </c>
      <c r="GW32" t="s">
        <v>3</v>
      </c>
      <c r="GX32" t="s">
        <v>66</v>
      </c>
      <c r="GY32" t="s">
        <v>6</v>
      </c>
      <c r="GZ32" t="s">
        <v>7</v>
      </c>
      <c r="HA32" t="s">
        <v>8</v>
      </c>
      <c r="HB32" t="s">
        <v>8</v>
      </c>
      <c r="HC32" t="s">
        <v>8</v>
      </c>
      <c r="HD32" t="s">
        <v>8</v>
      </c>
      <c r="HE32" t="s">
        <v>3</v>
      </c>
      <c r="HF32" t="s">
        <v>7</v>
      </c>
      <c r="HG32" t="s">
        <v>3</v>
      </c>
      <c r="HH32" t="s">
        <v>3</v>
      </c>
      <c r="HI32" t="s">
        <v>6</v>
      </c>
      <c r="HJ32" t="s">
        <v>6</v>
      </c>
      <c r="HK32" t="s">
        <v>6</v>
      </c>
      <c r="HL32" t="s">
        <v>7</v>
      </c>
      <c r="HM32" t="s">
        <v>8</v>
      </c>
      <c r="HN32" t="s">
        <v>46</v>
      </c>
      <c r="HO32" t="s">
        <v>8</v>
      </c>
      <c r="HP32" t="s">
        <v>6</v>
      </c>
      <c r="HQ32" t="s">
        <v>6</v>
      </c>
      <c r="HR32" t="s">
        <v>6</v>
      </c>
      <c r="HS32" t="s">
        <v>5</v>
      </c>
      <c r="HT32" t="s">
        <v>7</v>
      </c>
      <c r="HU32" t="s">
        <v>46</v>
      </c>
      <c r="HV32" t="s">
        <v>46</v>
      </c>
      <c r="HW32" t="s">
        <v>8</v>
      </c>
      <c r="HX32" t="s">
        <v>8</v>
      </c>
      <c r="HY32" t="s">
        <v>46</v>
      </c>
      <c r="HZ32" t="s">
        <v>7</v>
      </c>
      <c r="IA32" t="s">
        <v>7</v>
      </c>
      <c r="IB32" t="s">
        <v>46</v>
      </c>
      <c r="IC32" t="s">
        <v>6</v>
      </c>
      <c r="ID32" t="s">
        <v>46</v>
      </c>
      <c r="IE32" t="s">
        <v>6</v>
      </c>
    </row>
    <row r="33" spans="1:275" x14ac:dyDescent="0.25">
      <c r="A33">
        <v>16</v>
      </c>
      <c r="B33" t="s">
        <v>12</v>
      </c>
      <c r="C33" t="s">
        <v>62</v>
      </c>
      <c r="D33" t="s">
        <v>103</v>
      </c>
      <c r="E33" t="s">
        <v>42</v>
      </c>
      <c r="F33" t="s">
        <v>7</v>
      </c>
      <c r="G33" t="s">
        <v>7</v>
      </c>
      <c r="H33" t="s">
        <v>5</v>
      </c>
      <c r="I33" t="s">
        <v>8</v>
      </c>
      <c r="J33" t="s">
        <v>5</v>
      </c>
      <c r="K33" t="s">
        <v>4</v>
      </c>
      <c r="L33" t="s">
        <v>4</v>
      </c>
      <c r="M33" t="s">
        <v>4</v>
      </c>
      <c r="N33" t="s">
        <v>4</v>
      </c>
      <c r="O33" t="s">
        <v>4</v>
      </c>
      <c r="P33" t="s">
        <v>6</v>
      </c>
      <c r="Q33" t="s">
        <v>5</v>
      </c>
      <c r="R33" t="s">
        <v>4</v>
      </c>
      <c r="S33" t="s">
        <v>8</v>
      </c>
      <c r="T33" t="s">
        <v>6</v>
      </c>
      <c r="U33" t="s">
        <v>5</v>
      </c>
      <c r="V33" t="s">
        <v>8</v>
      </c>
      <c r="W33" t="s">
        <v>8</v>
      </c>
      <c r="X33" t="s">
        <v>5</v>
      </c>
      <c r="Y33" t="s">
        <v>5</v>
      </c>
      <c r="Z33" t="s">
        <v>7</v>
      </c>
      <c r="AA33" t="s">
        <v>4</v>
      </c>
      <c r="AB33" t="s">
        <v>7</v>
      </c>
      <c r="AC33" t="s">
        <v>6</v>
      </c>
      <c r="AD33" t="s">
        <v>4</v>
      </c>
      <c r="AE33" t="s">
        <v>8</v>
      </c>
      <c r="AF33" t="s">
        <v>4</v>
      </c>
      <c r="AG33" t="s">
        <v>6</v>
      </c>
      <c r="AH33" t="s">
        <v>6</v>
      </c>
      <c r="AI33" t="s">
        <v>6</v>
      </c>
      <c r="AJ33" t="s">
        <v>5</v>
      </c>
      <c r="AK33" t="s">
        <v>4</v>
      </c>
      <c r="AL33" t="s">
        <v>6</v>
      </c>
      <c r="AM33" t="s">
        <v>5</v>
      </c>
      <c r="AN33" t="s">
        <v>7</v>
      </c>
      <c r="AO33" t="s">
        <v>8</v>
      </c>
      <c r="AP33" t="s">
        <v>7</v>
      </c>
      <c r="AQ33" t="s">
        <v>6</v>
      </c>
      <c r="AR33" t="s">
        <v>4</v>
      </c>
      <c r="AS33" t="s">
        <v>8</v>
      </c>
      <c r="AT33" t="s">
        <v>6</v>
      </c>
      <c r="AU33" t="s">
        <v>4</v>
      </c>
      <c r="AV33" t="s">
        <v>8</v>
      </c>
      <c r="AW33" t="s">
        <v>8</v>
      </c>
      <c r="AX33" t="s">
        <v>8</v>
      </c>
      <c r="AY33" t="s">
        <v>5</v>
      </c>
      <c r="AZ33" t="s">
        <v>5</v>
      </c>
      <c r="BA33" t="s">
        <v>8</v>
      </c>
      <c r="BB33" t="s">
        <v>6</v>
      </c>
      <c r="BC33" t="s">
        <v>5</v>
      </c>
      <c r="BD33" t="s">
        <v>7</v>
      </c>
      <c r="BE33" t="s">
        <v>8</v>
      </c>
      <c r="BF33" t="s">
        <v>5</v>
      </c>
      <c r="BG33" t="s">
        <v>5</v>
      </c>
      <c r="BH33" t="s">
        <v>5</v>
      </c>
      <c r="BI33" t="s">
        <v>5</v>
      </c>
      <c r="BJ33" t="s">
        <v>8</v>
      </c>
      <c r="BK33" t="s">
        <v>8</v>
      </c>
      <c r="BL33" t="s">
        <v>7</v>
      </c>
      <c r="BM33" t="s">
        <v>8</v>
      </c>
      <c r="BN33" t="s">
        <v>5</v>
      </c>
      <c r="BO33" t="s">
        <v>8</v>
      </c>
      <c r="BP33" t="s">
        <v>8</v>
      </c>
      <c r="BQ33" t="s">
        <v>5</v>
      </c>
      <c r="BR33" t="s">
        <v>5</v>
      </c>
      <c r="BS33" t="s">
        <v>6</v>
      </c>
      <c r="BT33" t="s">
        <v>8</v>
      </c>
      <c r="BU33" t="s">
        <v>5</v>
      </c>
      <c r="BV33" t="s">
        <v>5</v>
      </c>
      <c r="BW33" t="s">
        <v>8</v>
      </c>
      <c r="BX33" t="s">
        <v>8</v>
      </c>
      <c r="BY33" t="s">
        <v>7</v>
      </c>
      <c r="BZ33" t="s">
        <v>5</v>
      </c>
      <c r="CA33" t="s">
        <v>8</v>
      </c>
      <c r="CB33" t="s">
        <v>8</v>
      </c>
      <c r="CC33" t="s">
        <v>8</v>
      </c>
      <c r="CD33" t="s">
        <v>5</v>
      </c>
      <c r="CE33" t="s">
        <v>5</v>
      </c>
      <c r="CF33" t="s">
        <v>5</v>
      </c>
      <c r="CG33" t="s">
        <v>5</v>
      </c>
      <c r="CH33" t="s">
        <v>5</v>
      </c>
      <c r="CI33" t="s">
        <v>5</v>
      </c>
      <c r="CJ33" t="s">
        <v>5</v>
      </c>
      <c r="CK33" t="s">
        <v>5</v>
      </c>
      <c r="CL33" t="s">
        <v>5</v>
      </c>
      <c r="CM33" t="s">
        <v>7</v>
      </c>
      <c r="CN33" t="s">
        <v>7</v>
      </c>
      <c r="CO33" t="s">
        <v>5</v>
      </c>
      <c r="CP33" t="s">
        <v>7</v>
      </c>
      <c r="CQ33" t="s">
        <v>5</v>
      </c>
      <c r="CR33" t="s">
        <v>5</v>
      </c>
      <c r="CS33" t="s">
        <v>8</v>
      </c>
      <c r="CT33" t="s">
        <v>5</v>
      </c>
      <c r="CU33" t="s">
        <v>5</v>
      </c>
      <c r="CV33" t="s">
        <v>7</v>
      </c>
      <c r="CW33" t="s">
        <v>6</v>
      </c>
      <c r="CX33" t="s">
        <v>7</v>
      </c>
      <c r="CY33" t="s">
        <v>6</v>
      </c>
      <c r="CZ33" t="s">
        <v>6</v>
      </c>
      <c r="DA33" t="s">
        <v>7</v>
      </c>
      <c r="DB33" t="s">
        <v>4</v>
      </c>
      <c r="DC33" t="s">
        <v>8</v>
      </c>
      <c r="DD33" t="s">
        <v>5</v>
      </c>
      <c r="DE33" t="s">
        <v>4</v>
      </c>
      <c r="DF33" t="s">
        <v>8</v>
      </c>
      <c r="DG33" t="s">
        <v>7</v>
      </c>
      <c r="DH33" t="s">
        <v>7</v>
      </c>
      <c r="DI33" t="s">
        <v>7</v>
      </c>
      <c r="DJ33" t="s">
        <v>7</v>
      </c>
      <c r="DK33" t="s">
        <v>6</v>
      </c>
      <c r="DL33" t="s">
        <v>7</v>
      </c>
      <c r="DM33" t="s">
        <v>8</v>
      </c>
      <c r="DN33" t="s">
        <v>7</v>
      </c>
      <c r="DO33" t="s">
        <v>4</v>
      </c>
      <c r="DP33" t="s">
        <v>8</v>
      </c>
      <c r="DQ33" t="s">
        <v>5</v>
      </c>
      <c r="DR33" t="s">
        <v>7</v>
      </c>
      <c r="DS33" t="s">
        <v>7</v>
      </c>
      <c r="DT33" t="s">
        <v>4</v>
      </c>
      <c r="DU33" t="s">
        <v>6</v>
      </c>
      <c r="DV33" t="s">
        <v>9</v>
      </c>
      <c r="DW33" t="s">
        <v>6</v>
      </c>
      <c r="DX33" t="s">
        <v>3</v>
      </c>
      <c r="DY33" t="s">
        <v>3</v>
      </c>
      <c r="DZ33" t="s">
        <v>6</v>
      </c>
      <c r="EA33" t="s">
        <v>8</v>
      </c>
      <c r="EB33" t="s">
        <v>5</v>
      </c>
      <c r="EC33" t="s">
        <v>4</v>
      </c>
      <c r="ED33" t="s">
        <v>4</v>
      </c>
      <c r="EE33" t="s">
        <v>6</v>
      </c>
      <c r="EF33" t="s">
        <v>6</v>
      </c>
      <c r="EG33" t="s">
        <v>8</v>
      </c>
      <c r="EH33" t="s">
        <v>8</v>
      </c>
      <c r="EI33" t="s">
        <v>8</v>
      </c>
      <c r="EJ33" t="s">
        <v>8</v>
      </c>
      <c r="EK33" t="s">
        <v>8</v>
      </c>
      <c r="EL33" t="s">
        <v>5</v>
      </c>
      <c r="EM33" t="s">
        <v>8</v>
      </c>
      <c r="EN33" t="s">
        <v>7</v>
      </c>
      <c r="EO33" t="s">
        <v>8</v>
      </c>
      <c r="EP33" t="s">
        <v>8</v>
      </c>
      <c r="EQ33" t="s">
        <v>5</v>
      </c>
      <c r="ER33" t="s">
        <v>8</v>
      </c>
      <c r="ES33" t="s">
        <v>5</v>
      </c>
      <c r="ET33" t="s">
        <v>5</v>
      </c>
      <c r="EU33" t="s">
        <v>5</v>
      </c>
      <c r="EV33" t="s">
        <v>7</v>
      </c>
      <c r="EW33" t="s">
        <v>5</v>
      </c>
      <c r="EX33" t="s">
        <v>5</v>
      </c>
      <c r="EY33" t="s">
        <v>5</v>
      </c>
      <c r="EZ33" t="s">
        <v>5</v>
      </c>
      <c r="FA33" t="s">
        <v>3</v>
      </c>
      <c r="FB33" t="s">
        <v>66</v>
      </c>
      <c r="FC33" t="s">
        <v>3</v>
      </c>
      <c r="FD33" t="s">
        <v>9</v>
      </c>
      <c r="FE33" t="s">
        <v>3</v>
      </c>
      <c r="FF33" t="s">
        <v>9</v>
      </c>
      <c r="FG33" t="s">
        <v>3</v>
      </c>
      <c r="FH33" t="s">
        <v>8</v>
      </c>
      <c r="FI33" t="s">
        <v>5</v>
      </c>
      <c r="FJ33" t="s">
        <v>3</v>
      </c>
      <c r="FK33" t="s">
        <v>6</v>
      </c>
      <c r="FL33" t="s">
        <v>9</v>
      </c>
      <c r="FM33" t="s">
        <v>3</v>
      </c>
      <c r="FN33" t="s">
        <v>9</v>
      </c>
      <c r="FO33" t="s">
        <v>8</v>
      </c>
      <c r="FP33" t="s">
        <v>3</v>
      </c>
      <c r="FQ33" t="s">
        <v>6</v>
      </c>
      <c r="FR33" t="s">
        <v>3</v>
      </c>
      <c r="FS33" t="s">
        <v>3</v>
      </c>
      <c r="FT33" t="s">
        <v>3</v>
      </c>
      <c r="FU33" t="s">
        <v>6</v>
      </c>
      <c r="FV33" t="s">
        <v>9</v>
      </c>
      <c r="FW33" t="s">
        <v>3</v>
      </c>
      <c r="FX33" t="s">
        <v>9</v>
      </c>
      <c r="FY33" t="s">
        <v>8</v>
      </c>
      <c r="FZ33" t="s">
        <v>6</v>
      </c>
      <c r="GA33" t="s">
        <v>6</v>
      </c>
      <c r="GB33" t="s">
        <v>9</v>
      </c>
      <c r="GC33" t="s">
        <v>6</v>
      </c>
      <c r="GD33" t="s">
        <v>3</v>
      </c>
      <c r="GE33" t="s">
        <v>6</v>
      </c>
      <c r="GF33" t="s">
        <v>9</v>
      </c>
      <c r="GG33" t="s">
        <v>5</v>
      </c>
      <c r="GH33" t="s">
        <v>6</v>
      </c>
      <c r="GI33" t="s">
        <v>6</v>
      </c>
      <c r="GJ33" t="s">
        <v>6</v>
      </c>
      <c r="GK33" t="s">
        <v>6</v>
      </c>
      <c r="GL33" t="s">
        <v>3</v>
      </c>
      <c r="GM33" t="s">
        <v>6</v>
      </c>
      <c r="GN33" t="s">
        <v>3</v>
      </c>
      <c r="GO33" t="s">
        <v>3</v>
      </c>
      <c r="GP33" t="s">
        <v>3</v>
      </c>
      <c r="GQ33" t="s">
        <v>3</v>
      </c>
      <c r="GR33" t="s">
        <v>9</v>
      </c>
      <c r="GS33" t="s">
        <v>3</v>
      </c>
      <c r="GT33" t="s">
        <v>3</v>
      </c>
      <c r="GU33" t="s">
        <v>6</v>
      </c>
      <c r="GV33" t="s">
        <v>3</v>
      </c>
      <c r="GW33" t="s">
        <v>6</v>
      </c>
      <c r="GX33" t="s">
        <v>9</v>
      </c>
      <c r="GY33" t="s">
        <v>6</v>
      </c>
      <c r="GZ33" t="s">
        <v>4</v>
      </c>
      <c r="HA33" t="s">
        <v>6</v>
      </c>
      <c r="HB33" t="s">
        <v>8</v>
      </c>
      <c r="HC33" t="s">
        <v>8</v>
      </c>
      <c r="HD33" t="s">
        <v>8</v>
      </c>
      <c r="HE33" t="s">
        <v>6</v>
      </c>
      <c r="HF33" t="s">
        <v>4</v>
      </c>
      <c r="HG33" t="s">
        <v>3</v>
      </c>
      <c r="HH33" t="s">
        <v>6</v>
      </c>
      <c r="HI33" t="s">
        <v>6</v>
      </c>
      <c r="HJ33" t="s">
        <v>8</v>
      </c>
      <c r="HK33" t="s">
        <v>8</v>
      </c>
      <c r="HL33" t="s">
        <v>8</v>
      </c>
      <c r="HM33" t="s">
        <v>8</v>
      </c>
      <c r="HN33" t="s">
        <v>46</v>
      </c>
      <c r="HO33" t="s">
        <v>46</v>
      </c>
      <c r="HP33" t="s">
        <v>46</v>
      </c>
      <c r="HQ33" t="s">
        <v>46</v>
      </c>
      <c r="HR33" t="s">
        <v>46</v>
      </c>
      <c r="HS33" t="s">
        <v>8</v>
      </c>
      <c r="HT33" t="s">
        <v>8</v>
      </c>
      <c r="HU33" t="s">
        <v>7</v>
      </c>
      <c r="HV33" t="s">
        <v>8</v>
      </c>
      <c r="HW33" t="s">
        <v>8</v>
      </c>
      <c r="HX33" t="s">
        <v>5</v>
      </c>
      <c r="HY33" t="s">
        <v>5</v>
      </c>
      <c r="HZ33" t="s">
        <v>5</v>
      </c>
      <c r="IA33" t="s">
        <v>8</v>
      </c>
      <c r="IB33" t="s">
        <v>46</v>
      </c>
      <c r="IC33" t="s">
        <v>8</v>
      </c>
      <c r="ID33" t="s">
        <v>46</v>
      </c>
      <c r="IE33" t="s">
        <v>46</v>
      </c>
    </row>
    <row r="34" spans="1:275" x14ac:dyDescent="0.25">
      <c r="A34">
        <v>17</v>
      </c>
      <c r="B34" t="s">
        <v>12</v>
      </c>
      <c r="C34" t="s">
        <v>63</v>
      </c>
      <c r="D34" t="s">
        <v>126</v>
      </c>
      <c r="E34" t="s">
        <v>22</v>
      </c>
      <c r="F34" t="s">
        <v>5</v>
      </c>
      <c r="G34" t="s">
        <v>4</v>
      </c>
      <c r="H34" t="s">
        <v>7</v>
      </c>
      <c r="I34" t="s">
        <v>4</v>
      </c>
      <c r="J34" t="s">
        <v>4</v>
      </c>
      <c r="K34" t="s">
        <v>4</v>
      </c>
      <c r="L34" t="s">
        <v>7</v>
      </c>
      <c r="M34" t="s">
        <v>7</v>
      </c>
      <c r="N34" t="s">
        <v>4</v>
      </c>
      <c r="O34" t="s">
        <v>4</v>
      </c>
      <c r="P34" t="s">
        <v>4</v>
      </c>
      <c r="Q34" t="s">
        <v>4</v>
      </c>
      <c r="R34" t="s">
        <v>4</v>
      </c>
      <c r="S34" t="s">
        <v>7</v>
      </c>
      <c r="T34" t="s">
        <v>7</v>
      </c>
      <c r="U34" t="s">
        <v>4</v>
      </c>
      <c r="V34" t="s">
        <v>8</v>
      </c>
      <c r="W34" t="s">
        <v>8</v>
      </c>
      <c r="X34" t="s">
        <v>6</v>
      </c>
      <c r="Y34" t="s">
        <v>4</v>
      </c>
      <c r="Z34" t="s">
        <v>6</v>
      </c>
      <c r="AA34" t="s">
        <v>4</v>
      </c>
      <c r="AB34" t="s">
        <v>4</v>
      </c>
      <c r="AC34" t="s">
        <v>6</v>
      </c>
      <c r="AD34" t="s">
        <v>4</v>
      </c>
      <c r="AE34" t="s">
        <v>6</v>
      </c>
      <c r="AF34" t="s">
        <v>4</v>
      </c>
      <c r="AG34" t="s">
        <v>6</v>
      </c>
      <c r="AH34" t="s">
        <v>6</v>
      </c>
      <c r="AI34" t="s">
        <v>8</v>
      </c>
      <c r="AJ34" t="s">
        <v>4</v>
      </c>
      <c r="AK34" t="s">
        <v>4</v>
      </c>
      <c r="AL34" t="s">
        <v>6</v>
      </c>
      <c r="AM34" t="s">
        <v>4</v>
      </c>
      <c r="AN34" t="s">
        <v>4</v>
      </c>
      <c r="AO34" t="s">
        <v>6</v>
      </c>
      <c r="AP34" t="s">
        <v>5</v>
      </c>
      <c r="AQ34" t="s">
        <v>6</v>
      </c>
      <c r="AR34" t="s">
        <v>4</v>
      </c>
      <c r="AS34" t="s">
        <v>6</v>
      </c>
      <c r="AT34" t="s">
        <v>6</v>
      </c>
      <c r="AU34" t="s">
        <v>4</v>
      </c>
      <c r="AV34" t="s">
        <v>6</v>
      </c>
      <c r="AW34" t="s">
        <v>6</v>
      </c>
      <c r="AX34" t="s">
        <v>8</v>
      </c>
      <c r="AY34" t="s">
        <v>8</v>
      </c>
      <c r="AZ34" t="s">
        <v>6</v>
      </c>
      <c r="BA34" t="s">
        <v>6</v>
      </c>
      <c r="BB34" t="s">
        <v>8</v>
      </c>
      <c r="BC34" t="s">
        <v>4</v>
      </c>
      <c r="BD34" t="s">
        <v>7</v>
      </c>
      <c r="BE34" t="s">
        <v>4</v>
      </c>
      <c r="BF34" t="s">
        <v>4</v>
      </c>
      <c r="BG34" t="s">
        <v>4</v>
      </c>
      <c r="BH34" t="s">
        <v>5</v>
      </c>
      <c r="BI34" t="s">
        <v>4</v>
      </c>
      <c r="BJ34" t="s">
        <v>7</v>
      </c>
      <c r="BK34" t="s">
        <v>8</v>
      </c>
      <c r="BL34" t="s">
        <v>8</v>
      </c>
      <c r="BM34" t="s">
        <v>6</v>
      </c>
      <c r="BN34" t="s">
        <v>6</v>
      </c>
      <c r="BO34" t="s">
        <v>6</v>
      </c>
      <c r="BP34" t="s">
        <v>6</v>
      </c>
      <c r="BQ34" t="s">
        <v>6</v>
      </c>
      <c r="BR34" t="s">
        <v>7</v>
      </c>
      <c r="BS34" t="s">
        <v>5</v>
      </c>
      <c r="BT34" t="s">
        <v>8</v>
      </c>
      <c r="BU34" t="s">
        <v>5</v>
      </c>
      <c r="BV34" t="s">
        <v>6</v>
      </c>
      <c r="BW34" t="s">
        <v>6</v>
      </c>
      <c r="BX34" t="s">
        <v>6</v>
      </c>
      <c r="BY34" t="s">
        <v>5</v>
      </c>
      <c r="BZ34" t="s">
        <v>4</v>
      </c>
      <c r="CA34" t="s">
        <v>5</v>
      </c>
      <c r="CB34" t="s">
        <v>6</v>
      </c>
      <c r="CC34" t="s">
        <v>6</v>
      </c>
      <c r="CD34" t="s">
        <v>6</v>
      </c>
      <c r="CE34" t="s">
        <v>6</v>
      </c>
      <c r="CF34" t="s">
        <v>4</v>
      </c>
      <c r="CG34" t="s">
        <v>8</v>
      </c>
      <c r="CH34" t="s">
        <v>4</v>
      </c>
      <c r="CI34" t="s">
        <v>4</v>
      </c>
      <c r="CJ34" t="s">
        <v>4</v>
      </c>
      <c r="CK34" t="s">
        <v>4</v>
      </c>
      <c r="CL34" t="s">
        <v>4</v>
      </c>
      <c r="CM34" t="s">
        <v>4</v>
      </c>
      <c r="CN34" t="s">
        <v>7</v>
      </c>
      <c r="CO34" t="s">
        <v>4</v>
      </c>
      <c r="CP34" t="s">
        <v>5</v>
      </c>
      <c r="CQ34" t="s">
        <v>4</v>
      </c>
      <c r="CR34" t="s">
        <v>4</v>
      </c>
      <c r="CS34" t="s">
        <v>7</v>
      </c>
      <c r="CT34" t="s">
        <v>7</v>
      </c>
      <c r="CU34" t="s">
        <v>4</v>
      </c>
      <c r="CV34" t="s">
        <v>7</v>
      </c>
      <c r="CW34" t="s">
        <v>6</v>
      </c>
      <c r="CX34" t="s">
        <v>4</v>
      </c>
      <c r="CY34" t="s">
        <v>8</v>
      </c>
      <c r="CZ34" t="s">
        <v>5</v>
      </c>
      <c r="DA34" t="s">
        <v>4</v>
      </c>
      <c r="DB34" t="s">
        <v>4</v>
      </c>
      <c r="DC34" t="s">
        <v>6</v>
      </c>
      <c r="DD34" t="s">
        <v>5</v>
      </c>
      <c r="DE34" t="s">
        <v>7</v>
      </c>
      <c r="DF34" t="s">
        <v>7</v>
      </c>
      <c r="DG34" t="s">
        <v>4</v>
      </c>
      <c r="DH34" t="s">
        <v>7</v>
      </c>
      <c r="DI34" t="s">
        <v>4</v>
      </c>
      <c r="DJ34" t="s">
        <v>4</v>
      </c>
      <c r="DK34" t="s">
        <v>7</v>
      </c>
      <c r="DL34" t="s">
        <v>5</v>
      </c>
      <c r="DM34" t="s">
        <v>9</v>
      </c>
      <c r="DN34" t="s">
        <v>7</v>
      </c>
      <c r="DO34" t="s">
        <v>5</v>
      </c>
      <c r="DP34" t="s">
        <v>9</v>
      </c>
      <c r="DQ34" t="s">
        <v>7</v>
      </c>
      <c r="DR34" t="s">
        <v>9</v>
      </c>
      <c r="DS34" t="s">
        <v>8</v>
      </c>
      <c r="DT34" t="s">
        <v>3</v>
      </c>
      <c r="DU34" t="s">
        <v>7</v>
      </c>
      <c r="DV34" t="s">
        <v>9</v>
      </c>
      <c r="DW34" t="s">
        <v>3</v>
      </c>
      <c r="DX34" t="s">
        <v>9</v>
      </c>
      <c r="DY34" t="s">
        <v>9</v>
      </c>
      <c r="DZ34" t="s">
        <v>5</v>
      </c>
      <c r="EA34" t="s">
        <v>7</v>
      </c>
      <c r="EB34" t="s">
        <v>8</v>
      </c>
      <c r="EC34" t="s">
        <v>4</v>
      </c>
      <c r="ED34" t="s">
        <v>6</v>
      </c>
      <c r="EE34" t="s">
        <v>8</v>
      </c>
      <c r="EF34" t="s">
        <v>6</v>
      </c>
      <c r="EG34" t="s">
        <v>8</v>
      </c>
      <c r="EH34" t="s">
        <v>6</v>
      </c>
      <c r="EI34" t="s">
        <v>8</v>
      </c>
      <c r="EJ34" t="s">
        <v>7</v>
      </c>
      <c r="EK34" t="s">
        <v>6</v>
      </c>
      <c r="EL34" t="s">
        <v>5</v>
      </c>
      <c r="EM34" t="s">
        <v>8</v>
      </c>
      <c r="EN34" t="s">
        <v>5</v>
      </c>
      <c r="EO34" t="s">
        <v>8</v>
      </c>
      <c r="EP34" t="s">
        <v>8</v>
      </c>
      <c r="EQ34" t="s">
        <v>5</v>
      </c>
      <c r="ER34" t="s">
        <v>6</v>
      </c>
      <c r="ES34" t="s">
        <v>8</v>
      </c>
      <c r="ET34" t="s">
        <v>5</v>
      </c>
      <c r="EU34" t="s">
        <v>8</v>
      </c>
      <c r="EV34" t="s">
        <v>4</v>
      </c>
      <c r="EW34" t="s">
        <v>8</v>
      </c>
      <c r="EX34" t="s">
        <v>8</v>
      </c>
      <c r="EY34" t="s">
        <v>8</v>
      </c>
      <c r="EZ34" t="s">
        <v>4</v>
      </c>
      <c r="FA34" t="s">
        <v>6</v>
      </c>
      <c r="FB34" t="s">
        <v>9</v>
      </c>
      <c r="FC34" t="s">
        <v>3</v>
      </c>
      <c r="FD34" t="s">
        <v>3</v>
      </c>
      <c r="FE34" t="s">
        <v>3</v>
      </c>
      <c r="FF34" t="s">
        <v>6</v>
      </c>
      <c r="FG34" t="s">
        <v>6</v>
      </c>
      <c r="FH34" t="s">
        <v>9</v>
      </c>
      <c r="FI34" t="s">
        <v>3</v>
      </c>
      <c r="FJ34" t="s">
        <v>9</v>
      </c>
      <c r="FK34" t="s">
        <v>3</v>
      </c>
      <c r="FL34" t="s">
        <v>66</v>
      </c>
      <c r="FM34" t="s">
        <v>3</v>
      </c>
      <c r="FN34" t="s">
        <v>66</v>
      </c>
      <c r="FO34" t="s">
        <v>3</v>
      </c>
      <c r="FP34" t="s">
        <v>9</v>
      </c>
      <c r="FQ34" t="s">
        <v>3</v>
      </c>
      <c r="FR34" t="s">
        <v>66</v>
      </c>
      <c r="FS34" t="s">
        <v>3</v>
      </c>
      <c r="FT34" t="s">
        <v>9</v>
      </c>
      <c r="FU34" t="s">
        <v>3</v>
      </c>
      <c r="FV34" t="s">
        <v>9</v>
      </c>
      <c r="FW34" t="s">
        <v>3</v>
      </c>
      <c r="FX34" t="s">
        <v>66</v>
      </c>
      <c r="FY34" t="s">
        <v>3</v>
      </c>
      <c r="FZ34" t="s">
        <v>3</v>
      </c>
      <c r="GA34" t="s">
        <v>3</v>
      </c>
      <c r="GB34" t="s">
        <v>66</v>
      </c>
      <c r="GC34" t="s">
        <v>3</v>
      </c>
      <c r="GD34" t="s">
        <v>66</v>
      </c>
      <c r="GE34" t="s">
        <v>3</v>
      </c>
      <c r="GF34" t="s">
        <v>9</v>
      </c>
      <c r="GG34" t="s">
        <v>8</v>
      </c>
      <c r="GH34" t="s">
        <v>3</v>
      </c>
      <c r="GI34" t="s">
        <v>3</v>
      </c>
      <c r="GJ34" t="s">
        <v>9</v>
      </c>
      <c r="GK34" t="s">
        <v>3</v>
      </c>
      <c r="GL34" t="s">
        <v>3</v>
      </c>
      <c r="GM34" t="s">
        <v>3</v>
      </c>
      <c r="GN34" t="s">
        <v>9</v>
      </c>
      <c r="GO34" t="s">
        <v>3</v>
      </c>
      <c r="GP34" t="s">
        <v>66</v>
      </c>
      <c r="GQ34" t="s">
        <v>3</v>
      </c>
      <c r="GR34" t="s">
        <v>66</v>
      </c>
      <c r="GS34" t="s">
        <v>3</v>
      </c>
      <c r="GT34" t="s">
        <v>66</v>
      </c>
      <c r="GU34" t="s">
        <v>3</v>
      </c>
      <c r="GV34" t="s">
        <v>66</v>
      </c>
      <c r="GW34" t="s">
        <v>3</v>
      </c>
      <c r="GX34" t="s">
        <v>66</v>
      </c>
      <c r="GY34" t="s">
        <v>3</v>
      </c>
      <c r="GZ34" t="s">
        <v>4</v>
      </c>
      <c r="HA34" t="s">
        <v>3</v>
      </c>
      <c r="HB34" t="s">
        <v>6</v>
      </c>
      <c r="HC34" t="s">
        <v>8</v>
      </c>
      <c r="HD34" t="s">
        <v>7</v>
      </c>
      <c r="HE34" t="s">
        <v>3</v>
      </c>
      <c r="HF34" t="s">
        <v>4</v>
      </c>
      <c r="HG34" t="s">
        <v>3</v>
      </c>
      <c r="HH34" t="s">
        <v>3</v>
      </c>
      <c r="HI34" t="s">
        <v>3</v>
      </c>
      <c r="HJ34" t="s">
        <v>3</v>
      </c>
      <c r="HK34" t="s">
        <v>4</v>
      </c>
      <c r="HL34" t="s">
        <v>6</v>
      </c>
      <c r="HM34" t="s">
        <v>6</v>
      </c>
      <c r="HN34" t="s">
        <v>46</v>
      </c>
      <c r="HO34" t="s">
        <v>46</v>
      </c>
      <c r="HP34" t="s">
        <v>46</v>
      </c>
      <c r="HQ34" t="s">
        <v>46</v>
      </c>
      <c r="HR34" t="s">
        <v>46</v>
      </c>
      <c r="HS34" t="s">
        <v>7</v>
      </c>
      <c r="HT34" t="s">
        <v>7</v>
      </c>
      <c r="HU34" t="s">
        <v>5</v>
      </c>
      <c r="HV34" t="s">
        <v>6</v>
      </c>
      <c r="HW34" t="s">
        <v>8</v>
      </c>
      <c r="HX34" t="s">
        <v>5</v>
      </c>
      <c r="HY34" t="s">
        <v>46</v>
      </c>
      <c r="HZ34" t="s">
        <v>8</v>
      </c>
      <c r="IA34" t="s">
        <v>7</v>
      </c>
      <c r="IB34" t="s">
        <v>46</v>
      </c>
      <c r="IC34" t="s">
        <v>8</v>
      </c>
      <c r="ID34" t="s">
        <v>6</v>
      </c>
      <c r="IE34" t="s">
        <v>7</v>
      </c>
    </row>
    <row r="35" spans="1:275" x14ac:dyDescent="0.25">
      <c r="A35">
        <v>3</v>
      </c>
      <c r="B35" t="s">
        <v>69</v>
      </c>
      <c r="C35" t="s">
        <v>71</v>
      </c>
      <c r="D35" t="s">
        <v>96</v>
      </c>
      <c r="E35" t="s">
        <v>14</v>
      </c>
      <c r="F35" t="s">
        <v>8</v>
      </c>
      <c r="G35" t="s">
        <v>5</v>
      </c>
      <c r="H35" t="s">
        <v>5</v>
      </c>
      <c r="I35" t="s">
        <v>5</v>
      </c>
      <c r="J35" t="s">
        <v>8</v>
      </c>
      <c r="K35" t="s">
        <v>6</v>
      </c>
      <c r="L35" t="s">
        <v>5</v>
      </c>
      <c r="M35" t="s">
        <v>5</v>
      </c>
      <c r="N35" t="s">
        <v>8</v>
      </c>
      <c r="O35" t="s">
        <v>6</v>
      </c>
      <c r="P35" t="s">
        <v>5</v>
      </c>
      <c r="Q35" t="s">
        <v>5</v>
      </c>
      <c r="R35" t="s">
        <v>8</v>
      </c>
      <c r="S35" t="s">
        <v>5</v>
      </c>
      <c r="T35" t="s">
        <v>5</v>
      </c>
      <c r="U35" t="s">
        <v>5</v>
      </c>
      <c r="V35" t="s">
        <v>5</v>
      </c>
      <c r="W35" t="s">
        <v>7</v>
      </c>
      <c r="X35" t="s">
        <v>8</v>
      </c>
      <c r="Y35" t="s">
        <v>5</v>
      </c>
      <c r="Z35" t="s">
        <v>5</v>
      </c>
      <c r="AA35" t="s">
        <v>4</v>
      </c>
      <c r="AB35" t="s">
        <v>7</v>
      </c>
      <c r="AC35" t="s">
        <v>8</v>
      </c>
      <c r="AD35" t="s">
        <v>5</v>
      </c>
      <c r="AE35" t="s">
        <v>5</v>
      </c>
      <c r="AF35" t="s">
        <v>5</v>
      </c>
      <c r="AG35" t="s">
        <v>8</v>
      </c>
      <c r="AH35" t="s">
        <v>8</v>
      </c>
      <c r="AI35" t="s">
        <v>5</v>
      </c>
      <c r="AJ35" t="s">
        <v>5</v>
      </c>
      <c r="AK35" t="s">
        <v>4</v>
      </c>
      <c r="AL35" t="s">
        <v>6</v>
      </c>
      <c r="AM35" t="s">
        <v>7</v>
      </c>
      <c r="AN35" t="s">
        <v>7</v>
      </c>
      <c r="AO35" t="s">
        <v>5</v>
      </c>
      <c r="AP35" t="s">
        <v>5</v>
      </c>
      <c r="AQ35" t="s">
        <v>8</v>
      </c>
      <c r="AR35" t="s">
        <v>7</v>
      </c>
      <c r="AS35" t="s">
        <v>5</v>
      </c>
      <c r="AT35" t="s">
        <v>8</v>
      </c>
      <c r="AU35" t="s">
        <v>4</v>
      </c>
      <c r="AV35" t="s">
        <v>8</v>
      </c>
      <c r="AW35" t="s">
        <v>8</v>
      </c>
      <c r="AX35" t="s">
        <v>8</v>
      </c>
      <c r="AY35" t="s">
        <v>8</v>
      </c>
      <c r="AZ35" t="s">
        <v>5</v>
      </c>
      <c r="BA35" t="s">
        <v>8</v>
      </c>
      <c r="BB35" t="s">
        <v>5</v>
      </c>
      <c r="BC35" t="s">
        <v>7</v>
      </c>
      <c r="BD35" t="s">
        <v>4</v>
      </c>
      <c r="BE35" t="s">
        <v>7</v>
      </c>
      <c r="BF35" t="s">
        <v>4</v>
      </c>
      <c r="BG35" t="s">
        <v>4</v>
      </c>
      <c r="BH35" t="s">
        <v>4</v>
      </c>
      <c r="BI35" t="s">
        <v>4</v>
      </c>
      <c r="BJ35" t="s">
        <v>7</v>
      </c>
      <c r="BK35" t="s">
        <v>5</v>
      </c>
      <c r="BL35" t="s">
        <v>5</v>
      </c>
      <c r="BM35" t="s">
        <v>8</v>
      </c>
      <c r="BN35" t="s">
        <v>6</v>
      </c>
      <c r="BO35" t="s">
        <v>6</v>
      </c>
      <c r="BP35" t="s">
        <v>8</v>
      </c>
      <c r="BQ35" t="s">
        <v>7</v>
      </c>
      <c r="BR35" t="s">
        <v>7</v>
      </c>
      <c r="BS35" t="s">
        <v>7</v>
      </c>
      <c r="BT35" t="s">
        <v>5</v>
      </c>
      <c r="BU35" t="s">
        <v>6</v>
      </c>
      <c r="BV35" t="s">
        <v>6</v>
      </c>
      <c r="BW35" t="s">
        <v>6</v>
      </c>
      <c r="BX35" t="s">
        <v>6</v>
      </c>
      <c r="BY35" t="s">
        <v>4</v>
      </c>
      <c r="BZ35" t="s">
        <v>4</v>
      </c>
      <c r="CA35" t="s">
        <v>4</v>
      </c>
      <c r="CB35" t="s">
        <v>8</v>
      </c>
      <c r="CC35" t="s">
        <v>8</v>
      </c>
      <c r="CD35" t="s">
        <v>8</v>
      </c>
      <c r="CE35" t="s">
        <v>8</v>
      </c>
      <c r="CF35" t="s">
        <v>4</v>
      </c>
      <c r="CG35" t="s">
        <v>4</v>
      </c>
      <c r="CH35" t="s">
        <v>4</v>
      </c>
      <c r="CI35" t="s">
        <v>4</v>
      </c>
      <c r="CJ35" t="s">
        <v>7</v>
      </c>
      <c r="CK35" t="s">
        <v>4</v>
      </c>
      <c r="CL35" t="s">
        <v>7</v>
      </c>
      <c r="CM35" t="s">
        <v>7</v>
      </c>
      <c r="CN35" t="s">
        <v>4</v>
      </c>
      <c r="CO35" t="s">
        <v>7</v>
      </c>
      <c r="CP35" t="s">
        <v>5</v>
      </c>
      <c r="CQ35" t="s">
        <v>7</v>
      </c>
      <c r="CR35" t="s">
        <v>7</v>
      </c>
      <c r="CS35" t="s">
        <v>7</v>
      </c>
      <c r="CT35" t="s">
        <v>7</v>
      </c>
      <c r="CU35" t="s">
        <v>7</v>
      </c>
      <c r="CV35" t="s">
        <v>4</v>
      </c>
      <c r="CW35" t="s">
        <v>6</v>
      </c>
      <c r="CX35" t="s">
        <v>7</v>
      </c>
      <c r="CY35" t="s">
        <v>8</v>
      </c>
      <c r="CZ35" t="s">
        <v>8</v>
      </c>
      <c r="DA35" t="s">
        <v>4</v>
      </c>
      <c r="DB35" t="s">
        <v>4</v>
      </c>
      <c r="DC35" t="s">
        <v>7</v>
      </c>
      <c r="DD35" t="s">
        <v>7</v>
      </c>
      <c r="DE35" t="s">
        <v>4</v>
      </c>
      <c r="DF35" t="s">
        <v>9</v>
      </c>
      <c r="DG35" t="s">
        <v>4</v>
      </c>
      <c r="DH35" t="s">
        <v>5</v>
      </c>
      <c r="DI35" t="s">
        <v>4</v>
      </c>
      <c r="DJ35" t="s">
        <v>4</v>
      </c>
      <c r="DK35" t="s">
        <v>8</v>
      </c>
      <c r="DL35" t="s">
        <v>5</v>
      </c>
      <c r="DM35" t="s">
        <v>8</v>
      </c>
      <c r="DN35" t="s">
        <v>8</v>
      </c>
      <c r="DO35" t="s">
        <v>8</v>
      </c>
      <c r="DP35" t="s">
        <v>9</v>
      </c>
      <c r="DQ35" t="s">
        <v>4</v>
      </c>
      <c r="DR35" t="s">
        <v>5</v>
      </c>
      <c r="DS35" t="s">
        <v>7</v>
      </c>
      <c r="DT35" t="s">
        <v>4</v>
      </c>
      <c r="DU35" t="s">
        <v>9</v>
      </c>
      <c r="DV35" t="s">
        <v>9</v>
      </c>
      <c r="DW35" t="s">
        <v>9</v>
      </c>
      <c r="DX35" t="s">
        <v>3</v>
      </c>
      <c r="DY35" t="s">
        <v>9</v>
      </c>
      <c r="DZ35" t="s">
        <v>8</v>
      </c>
      <c r="EA35" t="s">
        <v>8</v>
      </c>
      <c r="EB35" t="s">
        <v>5</v>
      </c>
      <c r="EC35" t="s">
        <v>7</v>
      </c>
      <c r="ED35" t="s">
        <v>6</v>
      </c>
      <c r="EE35" t="s">
        <v>6</v>
      </c>
      <c r="EF35" t="s">
        <v>6</v>
      </c>
      <c r="EG35" t="s">
        <v>8</v>
      </c>
      <c r="EH35" t="s">
        <v>8</v>
      </c>
      <c r="EI35" t="s">
        <v>8</v>
      </c>
      <c r="EJ35" t="s">
        <v>8</v>
      </c>
      <c r="EK35" t="s">
        <v>8</v>
      </c>
      <c r="EL35" t="s">
        <v>5</v>
      </c>
      <c r="EM35" t="s">
        <v>8</v>
      </c>
      <c r="EN35" t="s">
        <v>5</v>
      </c>
      <c r="EO35" t="s">
        <v>8</v>
      </c>
      <c r="EP35" t="s">
        <v>7</v>
      </c>
      <c r="EQ35" t="s">
        <v>8</v>
      </c>
      <c r="ER35" t="s">
        <v>8</v>
      </c>
      <c r="ES35" t="s">
        <v>8</v>
      </c>
      <c r="ET35" t="s">
        <v>8</v>
      </c>
      <c r="EU35" t="s">
        <v>8</v>
      </c>
      <c r="EV35" t="s">
        <v>6</v>
      </c>
      <c r="EW35" t="s">
        <v>5</v>
      </c>
      <c r="EX35" t="s">
        <v>8</v>
      </c>
      <c r="EY35" t="s">
        <v>8</v>
      </c>
      <c r="EZ35" t="s">
        <v>7</v>
      </c>
      <c r="FA35" t="s">
        <v>3</v>
      </c>
      <c r="FB35" t="s">
        <v>6</v>
      </c>
      <c r="FC35" t="s">
        <v>3</v>
      </c>
      <c r="FD35" t="s">
        <v>6</v>
      </c>
      <c r="FE35" t="s">
        <v>3</v>
      </c>
      <c r="FF35" t="s">
        <v>6</v>
      </c>
      <c r="FG35" t="s">
        <v>3</v>
      </c>
      <c r="FH35" t="s">
        <v>6</v>
      </c>
      <c r="FI35" t="s">
        <v>3</v>
      </c>
      <c r="FJ35" t="s">
        <v>6</v>
      </c>
      <c r="FK35" t="s">
        <v>3</v>
      </c>
      <c r="FL35" t="s">
        <v>6</v>
      </c>
      <c r="FM35" t="s">
        <v>3</v>
      </c>
      <c r="FN35" t="s">
        <v>6</v>
      </c>
      <c r="FO35" t="s">
        <v>3</v>
      </c>
      <c r="FP35" t="s">
        <v>6</v>
      </c>
      <c r="FQ35" t="s">
        <v>3</v>
      </c>
      <c r="FR35" t="s">
        <v>3</v>
      </c>
      <c r="FS35" t="s">
        <v>3</v>
      </c>
      <c r="FT35" t="s">
        <v>6</v>
      </c>
      <c r="FU35" t="s">
        <v>3</v>
      </c>
      <c r="FV35" t="s">
        <v>6</v>
      </c>
      <c r="FW35" t="s">
        <v>3</v>
      </c>
      <c r="FX35" t="s">
        <v>6</v>
      </c>
      <c r="FY35" t="s">
        <v>3</v>
      </c>
      <c r="FZ35" t="s">
        <v>3</v>
      </c>
      <c r="GA35" t="s">
        <v>3</v>
      </c>
      <c r="GB35" t="s">
        <v>6</v>
      </c>
      <c r="GC35" t="s">
        <v>3</v>
      </c>
      <c r="GD35" t="s">
        <v>6</v>
      </c>
      <c r="GE35" t="s">
        <v>3</v>
      </c>
      <c r="GF35" t="s">
        <v>3</v>
      </c>
      <c r="GG35" t="s">
        <v>3</v>
      </c>
      <c r="GH35" t="s">
        <v>6</v>
      </c>
      <c r="GI35" t="s">
        <v>3</v>
      </c>
      <c r="GJ35" t="s">
        <v>6</v>
      </c>
      <c r="GK35" t="s">
        <v>3</v>
      </c>
      <c r="GL35" t="s">
        <v>6</v>
      </c>
      <c r="GM35" t="s">
        <v>3</v>
      </c>
      <c r="GN35" t="s">
        <v>6</v>
      </c>
      <c r="GO35" t="s">
        <v>3</v>
      </c>
      <c r="GP35" t="s">
        <v>3</v>
      </c>
      <c r="GQ35" t="s">
        <v>3</v>
      </c>
      <c r="GR35" t="s">
        <v>6</v>
      </c>
      <c r="GS35" t="s">
        <v>3</v>
      </c>
      <c r="GT35" t="s">
        <v>6</v>
      </c>
      <c r="GU35" t="s">
        <v>3</v>
      </c>
      <c r="GV35" t="s">
        <v>3</v>
      </c>
      <c r="GW35" t="s">
        <v>3</v>
      </c>
      <c r="GX35" t="s">
        <v>6</v>
      </c>
      <c r="GY35" t="s">
        <v>6</v>
      </c>
      <c r="GZ35" t="s">
        <v>7</v>
      </c>
      <c r="HA35" t="s">
        <v>6</v>
      </c>
      <c r="HB35" t="s">
        <v>6</v>
      </c>
      <c r="HC35" t="s">
        <v>8</v>
      </c>
      <c r="HD35" t="s">
        <v>5</v>
      </c>
      <c r="HE35" t="s">
        <v>6</v>
      </c>
      <c r="HF35" t="s">
        <v>4</v>
      </c>
      <c r="HG35" t="s">
        <v>6</v>
      </c>
      <c r="HH35" t="s">
        <v>6</v>
      </c>
      <c r="HI35" t="s">
        <v>6</v>
      </c>
      <c r="HJ35" t="s">
        <v>6</v>
      </c>
      <c r="HK35" t="s">
        <v>4</v>
      </c>
      <c r="HL35" t="s">
        <v>8</v>
      </c>
      <c r="HM35" t="s">
        <v>8</v>
      </c>
      <c r="HN35" t="s">
        <v>8</v>
      </c>
      <c r="HO35" t="s">
        <v>8</v>
      </c>
      <c r="HP35" t="s">
        <v>8</v>
      </c>
      <c r="HQ35" t="s">
        <v>8</v>
      </c>
      <c r="HR35" t="s">
        <v>8</v>
      </c>
      <c r="HS35" t="s">
        <v>8</v>
      </c>
      <c r="HT35" t="s">
        <v>46</v>
      </c>
      <c r="HU35" t="s">
        <v>7</v>
      </c>
      <c r="HV35" t="s">
        <v>8</v>
      </c>
      <c r="HW35" t="s">
        <v>6</v>
      </c>
      <c r="HX35" t="s">
        <v>7</v>
      </c>
      <c r="HY35" t="s">
        <v>8</v>
      </c>
      <c r="HZ35" t="s">
        <v>8</v>
      </c>
      <c r="IA35" t="s">
        <v>6</v>
      </c>
      <c r="IB35" t="s">
        <v>6</v>
      </c>
      <c r="IC35" t="s">
        <v>6</v>
      </c>
      <c r="ID35" t="s">
        <v>6</v>
      </c>
      <c r="IE35" t="s">
        <v>8</v>
      </c>
      <c r="IF35" t="s">
        <v>3</v>
      </c>
      <c r="IG35" t="s">
        <v>3</v>
      </c>
      <c r="IH35" t="s">
        <v>3</v>
      </c>
      <c r="II35" t="s">
        <v>3</v>
      </c>
      <c r="IJ35" t="s">
        <v>3</v>
      </c>
      <c r="IK35" t="s">
        <v>6</v>
      </c>
      <c r="IL35" t="s">
        <v>6</v>
      </c>
      <c r="IM35" t="s">
        <v>6</v>
      </c>
      <c r="IN35" t="s">
        <v>6</v>
      </c>
      <c r="IO35" t="s">
        <v>6</v>
      </c>
      <c r="IP35" t="s">
        <v>6</v>
      </c>
      <c r="IQ35" t="s">
        <v>6</v>
      </c>
      <c r="IR35" t="s">
        <v>5</v>
      </c>
      <c r="IS35" t="s">
        <v>5</v>
      </c>
      <c r="IT35" t="s">
        <v>5</v>
      </c>
      <c r="IU35" t="s">
        <v>5</v>
      </c>
      <c r="IV35" t="s">
        <v>5</v>
      </c>
      <c r="IW35" t="s">
        <v>5</v>
      </c>
      <c r="IX35" t="s">
        <v>5</v>
      </c>
      <c r="IY35" t="s">
        <v>6</v>
      </c>
      <c r="IZ35" t="s">
        <v>8</v>
      </c>
      <c r="JA35" t="s">
        <v>4</v>
      </c>
      <c r="JB35" t="s">
        <v>4</v>
      </c>
      <c r="JC35" t="s">
        <v>7</v>
      </c>
      <c r="JD35" t="s">
        <v>6</v>
      </c>
      <c r="JE35" t="s">
        <v>8</v>
      </c>
      <c r="JF35" t="s">
        <v>6</v>
      </c>
      <c r="JG35" t="s">
        <v>4</v>
      </c>
      <c r="JH35" t="s">
        <v>6</v>
      </c>
      <c r="JI35" t="s">
        <v>6</v>
      </c>
      <c r="JJ35" t="s">
        <v>7</v>
      </c>
      <c r="JK35" t="s">
        <v>6</v>
      </c>
      <c r="JL35" t="s">
        <v>8</v>
      </c>
      <c r="JM35" t="s">
        <v>6</v>
      </c>
      <c r="JN35" t="s">
        <v>4</v>
      </c>
      <c r="JO35" t="s">
        <v>4</v>
      </c>
    </row>
    <row r="36" spans="1:275" x14ac:dyDescent="0.25">
      <c r="A36">
        <v>4</v>
      </c>
      <c r="B36" t="s">
        <v>69</v>
      </c>
      <c r="D36" t="s">
        <v>97</v>
      </c>
      <c r="E36" t="s">
        <v>24</v>
      </c>
      <c r="F36" t="s">
        <v>5</v>
      </c>
      <c r="G36" t="s">
        <v>8</v>
      </c>
      <c r="H36" t="s">
        <v>6</v>
      </c>
      <c r="I36" t="s">
        <v>7</v>
      </c>
      <c r="J36" t="s">
        <v>7</v>
      </c>
      <c r="K36" t="s">
        <v>4</v>
      </c>
      <c r="L36" t="s">
        <v>4</v>
      </c>
      <c r="M36" t="s">
        <v>4</v>
      </c>
      <c r="N36" t="s">
        <v>4</v>
      </c>
      <c r="O36" t="s">
        <v>4</v>
      </c>
      <c r="P36" t="s">
        <v>5</v>
      </c>
      <c r="Q36" t="s">
        <v>7</v>
      </c>
      <c r="R36" t="s">
        <v>7</v>
      </c>
      <c r="S36" t="s">
        <v>6</v>
      </c>
      <c r="T36" t="s">
        <v>6</v>
      </c>
      <c r="U36" t="s">
        <v>8</v>
      </c>
      <c r="V36" t="s">
        <v>6</v>
      </c>
      <c r="W36" t="s">
        <v>6</v>
      </c>
      <c r="X36" t="s">
        <v>6</v>
      </c>
      <c r="Y36" t="s">
        <v>6</v>
      </c>
      <c r="Z36" t="s">
        <v>6</v>
      </c>
      <c r="AA36" t="s">
        <v>5</v>
      </c>
      <c r="AB36" t="s">
        <v>4</v>
      </c>
      <c r="AC36" t="s">
        <v>5</v>
      </c>
      <c r="AD36" t="s">
        <v>8</v>
      </c>
      <c r="AE36" t="s">
        <v>7</v>
      </c>
      <c r="AF36" t="s">
        <v>8</v>
      </c>
      <c r="AG36" t="s">
        <v>6</v>
      </c>
      <c r="AH36" t="s">
        <v>6</v>
      </c>
      <c r="AI36" t="s">
        <v>7</v>
      </c>
      <c r="AJ36" t="s">
        <v>4</v>
      </c>
      <c r="AK36" t="s">
        <v>4</v>
      </c>
      <c r="AL36" t="s">
        <v>8</v>
      </c>
      <c r="AM36" t="s">
        <v>5</v>
      </c>
      <c r="AN36" t="s">
        <v>7</v>
      </c>
      <c r="AO36" t="s">
        <v>8</v>
      </c>
      <c r="AP36" t="s">
        <v>4</v>
      </c>
      <c r="AQ36" t="s">
        <v>8</v>
      </c>
      <c r="AR36" t="s">
        <v>8</v>
      </c>
      <c r="AS36" t="s">
        <v>8</v>
      </c>
      <c r="AT36" t="s">
        <v>4</v>
      </c>
      <c r="AU36" t="s">
        <v>4</v>
      </c>
      <c r="AV36" t="s">
        <v>4</v>
      </c>
      <c r="AW36" t="s">
        <v>4</v>
      </c>
      <c r="AX36" t="s">
        <v>4</v>
      </c>
      <c r="AY36" t="s">
        <v>5</v>
      </c>
      <c r="AZ36" t="s">
        <v>4</v>
      </c>
      <c r="BA36" t="s">
        <v>6</v>
      </c>
      <c r="BB36" t="s">
        <v>6</v>
      </c>
      <c r="BC36" t="s">
        <v>5</v>
      </c>
      <c r="BD36" t="s">
        <v>8</v>
      </c>
      <c r="BE36" t="s">
        <v>5</v>
      </c>
      <c r="BF36" t="s">
        <v>7</v>
      </c>
      <c r="BG36" t="s">
        <v>8</v>
      </c>
      <c r="BH36" t="s">
        <v>8</v>
      </c>
      <c r="BI36" t="s">
        <v>6</v>
      </c>
      <c r="BJ36" t="s">
        <v>8</v>
      </c>
      <c r="BK36" t="s">
        <v>8</v>
      </c>
      <c r="BL36" t="s">
        <v>5</v>
      </c>
      <c r="IF36" t="s">
        <v>6</v>
      </c>
      <c r="IG36" t="s">
        <v>8</v>
      </c>
      <c r="IH36" t="s">
        <v>8</v>
      </c>
      <c r="II36" t="s">
        <v>8</v>
      </c>
      <c r="IJ36" t="s">
        <v>7</v>
      </c>
    </row>
    <row r="37" spans="1:275" x14ac:dyDescent="0.25">
      <c r="A37">
        <v>5</v>
      </c>
      <c r="B37" t="s">
        <v>69</v>
      </c>
      <c r="C37" t="s">
        <v>72</v>
      </c>
      <c r="D37" t="s">
        <v>98</v>
      </c>
      <c r="E37" t="s">
        <v>18</v>
      </c>
      <c r="F37" t="s">
        <v>8</v>
      </c>
      <c r="G37" t="s">
        <v>7</v>
      </c>
      <c r="H37" t="s">
        <v>8</v>
      </c>
      <c r="I37" t="s">
        <v>8</v>
      </c>
      <c r="J37" t="s">
        <v>5</v>
      </c>
      <c r="K37" t="s">
        <v>4</v>
      </c>
      <c r="L37" t="s">
        <v>4</v>
      </c>
      <c r="M37" t="s">
        <v>4</v>
      </c>
      <c r="N37" t="s">
        <v>4</v>
      </c>
      <c r="O37" t="s">
        <v>4</v>
      </c>
      <c r="P37" t="s">
        <v>4</v>
      </c>
      <c r="Q37" t="s">
        <v>4</v>
      </c>
      <c r="R37" t="s">
        <v>5</v>
      </c>
      <c r="S37" t="s">
        <v>8</v>
      </c>
      <c r="T37" t="s">
        <v>5</v>
      </c>
      <c r="U37" t="s">
        <v>4</v>
      </c>
      <c r="V37" t="s">
        <v>5</v>
      </c>
      <c r="W37" t="s">
        <v>5</v>
      </c>
      <c r="X37" t="s">
        <v>5</v>
      </c>
      <c r="Y37" t="s">
        <v>5</v>
      </c>
      <c r="Z37" t="s">
        <v>5</v>
      </c>
      <c r="AA37" t="s">
        <v>7</v>
      </c>
      <c r="AB37" t="s">
        <v>4</v>
      </c>
      <c r="AC37" t="s">
        <v>8</v>
      </c>
      <c r="AD37" t="s">
        <v>4</v>
      </c>
      <c r="AE37" t="s">
        <v>8</v>
      </c>
      <c r="AF37" t="s">
        <v>4</v>
      </c>
      <c r="AG37" t="s">
        <v>6</v>
      </c>
      <c r="AH37" t="s">
        <v>6</v>
      </c>
      <c r="AI37" t="s">
        <v>8</v>
      </c>
      <c r="AJ37" t="s">
        <v>4</v>
      </c>
      <c r="AK37" t="s">
        <v>4</v>
      </c>
      <c r="AL37" t="s">
        <v>4</v>
      </c>
      <c r="AM37" t="s">
        <v>4</v>
      </c>
      <c r="AN37" t="s">
        <v>4</v>
      </c>
      <c r="AO37" t="s">
        <v>8</v>
      </c>
      <c r="AP37" t="s">
        <v>4</v>
      </c>
      <c r="AQ37" t="s">
        <v>8</v>
      </c>
      <c r="AR37" t="s">
        <v>4</v>
      </c>
      <c r="AS37" t="s">
        <v>8</v>
      </c>
      <c r="AT37" t="s">
        <v>8</v>
      </c>
      <c r="AU37" t="s">
        <v>4</v>
      </c>
      <c r="AV37" t="s">
        <v>8</v>
      </c>
      <c r="AW37" t="s">
        <v>8</v>
      </c>
      <c r="AX37" t="s">
        <v>8</v>
      </c>
      <c r="AY37" t="s">
        <v>8</v>
      </c>
      <c r="AZ37" t="s">
        <v>8</v>
      </c>
      <c r="BA37" t="s">
        <v>8</v>
      </c>
      <c r="BB37" t="s">
        <v>8</v>
      </c>
      <c r="BC37" t="s">
        <v>7</v>
      </c>
      <c r="BD37" t="s">
        <v>5</v>
      </c>
      <c r="BE37" t="s">
        <v>7</v>
      </c>
      <c r="BF37" t="s">
        <v>7</v>
      </c>
      <c r="BG37" t="s">
        <v>5</v>
      </c>
      <c r="BH37" t="s">
        <v>5</v>
      </c>
      <c r="BI37" t="s">
        <v>7</v>
      </c>
      <c r="BJ37" t="s">
        <v>5</v>
      </c>
      <c r="BK37" t="s">
        <v>5</v>
      </c>
      <c r="BL37" t="s">
        <v>8</v>
      </c>
      <c r="BM37" t="s">
        <v>5</v>
      </c>
      <c r="BN37" t="s">
        <v>8</v>
      </c>
      <c r="BO37" t="s">
        <v>5</v>
      </c>
      <c r="BP37" t="s">
        <v>7</v>
      </c>
      <c r="BQ37" t="s">
        <v>8</v>
      </c>
      <c r="BR37" t="s">
        <v>5</v>
      </c>
      <c r="BS37" t="s">
        <v>5</v>
      </c>
      <c r="BT37" t="s">
        <v>8</v>
      </c>
      <c r="BU37" t="s">
        <v>6</v>
      </c>
      <c r="BV37" t="s">
        <v>8</v>
      </c>
      <c r="BW37" t="s">
        <v>8</v>
      </c>
      <c r="BX37" t="s">
        <v>6</v>
      </c>
      <c r="BY37" t="s">
        <v>5</v>
      </c>
      <c r="BZ37" t="s">
        <v>7</v>
      </c>
      <c r="CA37" t="s">
        <v>5</v>
      </c>
      <c r="CB37" t="s">
        <v>8</v>
      </c>
      <c r="CC37" t="s">
        <v>8</v>
      </c>
      <c r="CD37" t="s">
        <v>5</v>
      </c>
      <c r="CE37" t="s">
        <v>5</v>
      </c>
      <c r="CF37" t="s">
        <v>7</v>
      </c>
      <c r="CG37" t="s">
        <v>7</v>
      </c>
      <c r="CH37" t="s">
        <v>8</v>
      </c>
      <c r="CI37" t="s">
        <v>4</v>
      </c>
      <c r="CJ37" t="s">
        <v>7</v>
      </c>
      <c r="CK37" t="s">
        <v>7</v>
      </c>
      <c r="CL37" t="s">
        <v>7</v>
      </c>
      <c r="CM37" t="s">
        <v>5</v>
      </c>
      <c r="CN37" t="s">
        <v>8</v>
      </c>
      <c r="CO37" t="s">
        <v>7</v>
      </c>
      <c r="CP37" t="s">
        <v>8</v>
      </c>
      <c r="CQ37" t="s">
        <v>8</v>
      </c>
      <c r="CR37" t="s">
        <v>5</v>
      </c>
      <c r="CS37" t="s">
        <v>5</v>
      </c>
      <c r="CT37" t="s">
        <v>5</v>
      </c>
      <c r="CU37" t="s">
        <v>5</v>
      </c>
      <c r="CV37" t="s">
        <v>5</v>
      </c>
      <c r="CW37" t="s">
        <v>6</v>
      </c>
      <c r="CX37" t="s">
        <v>4</v>
      </c>
      <c r="CY37" t="s">
        <v>6</v>
      </c>
      <c r="CZ37" t="s">
        <v>6</v>
      </c>
      <c r="DA37" t="s">
        <v>7</v>
      </c>
      <c r="DB37" t="s">
        <v>4</v>
      </c>
      <c r="DC37" t="s">
        <v>7</v>
      </c>
      <c r="DD37" t="s">
        <v>5</v>
      </c>
      <c r="DE37" t="s">
        <v>4</v>
      </c>
      <c r="DF37" t="s">
        <v>9</v>
      </c>
      <c r="DG37" t="s">
        <v>7</v>
      </c>
      <c r="DH37" t="s">
        <v>6</v>
      </c>
      <c r="DI37" t="s">
        <v>7</v>
      </c>
      <c r="DJ37" t="s">
        <v>7</v>
      </c>
      <c r="DK37" t="s">
        <v>3</v>
      </c>
      <c r="DL37" t="s">
        <v>5</v>
      </c>
      <c r="DM37" t="s">
        <v>8</v>
      </c>
      <c r="DN37" t="s">
        <v>5</v>
      </c>
      <c r="DO37" t="s">
        <v>3</v>
      </c>
      <c r="DP37" t="s">
        <v>9</v>
      </c>
      <c r="DQ37" t="s">
        <v>7</v>
      </c>
      <c r="DR37" t="s">
        <v>7</v>
      </c>
      <c r="DS37" t="s">
        <v>3</v>
      </c>
      <c r="DT37" t="s">
        <v>7</v>
      </c>
      <c r="DU37" t="s">
        <v>3</v>
      </c>
      <c r="DV37" t="s">
        <v>3</v>
      </c>
      <c r="DW37" t="s">
        <v>3</v>
      </c>
      <c r="DX37" t="s">
        <v>3</v>
      </c>
      <c r="DY37" t="s">
        <v>6</v>
      </c>
      <c r="DZ37" t="s">
        <v>8</v>
      </c>
      <c r="EA37" t="s">
        <v>5</v>
      </c>
      <c r="EB37" t="s">
        <v>8</v>
      </c>
      <c r="EC37" t="s">
        <v>4</v>
      </c>
      <c r="ED37" t="s">
        <v>4</v>
      </c>
      <c r="EE37" t="s">
        <v>8</v>
      </c>
      <c r="EF37" t="s">
        <v>5</v>
      </c>
      <c r="EG37" t="s">
        <v>8</v>
      </c>
      <c r="EH37" t="s">
        <v>8</v>
      </c>
      <c r="EI37" t="s">
        <v>8</v>
      </c>
      <c r="EJ37" t="s">
        <v>5</v>
      </c>
      <c r="EK37" t="s">
        <v>5</v>
      </c>
      <c r="EL37" t="s">
        <v>5</v>
      </c>
      <c r="EM37" t="s">
        <v>8</v>
      </c>
      <c r="EN37" t="s">
        <v>7</v>
      </c>
      <c r="EO37" t="s">
        <v>6</v>
      </c>
      <c r="EP37" t="s">
        <v>5</v>
      </c>
      <c r="EQ37" t="s">
        <v>5</v>
      </c>
      <c r="ER37" t="s">
        <v>5</v>
      </c>
      <c r="ES37" t="s">
        <v>5</v>
      </c>
      <c r="ET37" t="s">
        <v>5</v>
      </c>
      <c r="EU37" t="s">
        <v>5</v>
      </c>
      <c r="EV37" t="s">
        <v>8</v>
      </c>
      <c r="EW37" t="s">
        <v>6</v>
      </c>
      <c r="EX37" t="s">
        <v>8</v>
      </c>
      <c r="EY37" t="s">
        <v>6</v>
      </c>
      <c r="EZ37" t="s">
        <v>5</v>
      </c>
      <c r="FA37" t="s">
        <v>3</v>
      </c>
      <c r="FB37" t="s">
        <v>66</v>
      </c>
      <c r="FC37" t="s">
        <v>6</v>
      </c>
      <c r="FD37" t="s">
        <v>9</v>
      </c>
      <c r="FE37" t="s">
        <v>3</v>
      </c>
      <c r="FF37" t="s">
        <v>3</v>
      </c>
      <c r="FG37" t="s">
        <v>6</v>
      </c>
      <c r="FH37" t="s">
        <v>3</v>
      </c>
      <c r="FI37" t="s">
        <v>6</v>
      </c>
      <c r="FJ37" t="s">
        <v>9</v>
      </c>
      <c r="FK37" t="s">
        <v>3</v>
      </c>
      <c r="FL37" t="s">
        <v>66</v>
      </c>
      <c r="FM37" t="s">
        <v>3</v>
      </c>
      <c r="FN37" t="s">
        <v>6</v>
      </c>
      <c r="FO37" t="s">
        <v>6</v>
      </c>
      <c r="FP37" t="s">
        <v>3</v>
      </c>
      <c r="FQ37" t="s">
        <v>6</v>
      </c>
      <c r="FR37" t="s">
        <v>3</v>
      </c>
      <c r="FS37" t="s">
        <v>6</v>
      </c>
      <c r="FT37" t="s">
        <v>9</v>
      </c>
      <c r="FU37" t="s">
        <v>3</v>
      </c>
      <c r="FV37" t="s">
        <v>66</v>
      </c>
      <c r="FW37" t="s">
        <v>6</v>
      </c>
      <c r="FX37" t="s">
        <v>9</v>
      </c>
      <c r="FY37" t="s">
        <v>8</v>
      </c>
      <c r="FZ37" t="s">
        <v>3</v>
      </c>
      <c r="GA37" t="s">
        <v>6</v>
      </c>
      <c r="GB37" t="s">
        <v>3</v>
      </c>
      <c r="GC37" t="s">
        <v>3</v>
      </c>
      <c r="GD37" t="s">
        <v>66</v>
      </c>
      <c r="GE37" t="s">
        <v>6</v>
      </c>
      <c r="GF37" t="s">
        <v>66</v>
      </c>
      <c r="GG37" t="s">
        <v>6</v>
      </c>
      <c r="GH37" t="s">
        <v>3</v>
      </c>
      <c r="GI37" t="s">
        <v>6</v>
      </c>
      <c r="GJ37" t="s">
        <v>9</v>
      </c>
      <c r="GK37" t="s">
        <v>6</v>
      </c>
      <c r="GL37" t="s">
        <v>3</v>
      </c>
      <c r="GM37" t="s">
        <v>6</v>
      </c>
      <c r="GN37" t="s">
        <v>66</v>
      </c>
      <c r="GO37" t="s">
        <v>6</v>
      </c>
      <c r="GP37" t="s">
        <v>66</v>
      </c>
      <c r="GQ37" t="s">
        <v>3</v>
      </c>
      <c r="GR37" t="s">
        <v>9</v>
      </c>
      <c r="GS37" t="s">
        <v>6</v>
      </c>
      <c r="GT37" t="s">
        <v>66</v>
      </c>
      <c r="GU37" t="s">
        <v>8</v>
      </c>
      <c r="GV37" t="s">
        <v>3</v>
      </c>
      <c r="GW37" t="s">
        <v>6</v>
      </c>
      <c r="GX37" t="s">
        <v>66</v>
      </c>
      <c r="GY37" t="s">
        <v>6</v>
      </c>
      <c r="GZ37" t="s">
        <v>4</v>
      </c>
      <c r="HA37" t="s">
        <v>6</v>
      </c>
      <c r="HB37" t="s">
        <v>8</v>
      </c>
      <c r="HC37" t="s">
        <v>6</v>
      </c>
      <c r="HD37" t="s">
        <v>5</v>
      </c>
      <c r="HE37" t="s">
        <v>6</v>
      </c>
      <c r="HF37" t="s">
        <v>4</v>
      </c>
      <c r="HG37" t="s">
        <v>6</v>
      </c>
      <c r="HH37" t="s">
        <v>6</v>
      </c>
      <c r="HI37" t="s">
        <v>6</v>
      </c>
      <c r="HJ37" t="s">
        <v>6</v>
      </c>
      <c r="HK37" t="s">
        <v>7</v>
      </c>
      <c r="HL37" t="s">
        <v>6</v>
      </c>
      <c r="HM37" t="s">
        <v>6</v>
      </c>
      <c r="HN37" t="s">
        <v>46</v>
      </c>
      <c r="HO37" t="s">
        <v>46</v>
      </c>
      <c r="HP37" t="s">
        <v>46</v>
      </c>
      <c r="HQ37" t="s">
        <v>46</v>
      </c>
      <c r="HR37" t="s">
        <v>46</v>
      </c>
      <c r="HS37" t="s">
        <v>7</v>
      </c>
      <c r="HT37" t="s">
        <v>5</v>
      </c>
      <c r="HU37" t="s">
        <v>8</v>
      </c>
      <c r="HV37" t="s">
        <v>6</v>
      </c>
      <c r="HW37" t="s">
        <v>5</v>
      </c>
      <c r="HX37" t="s">
        <v>5</v>
      </c>
      <c r="HY37" t="s">
        <v>6</v>
      </c>
      <c r="HZ37" t="s">
        <v>5</v>
      </c>
      <c r="IA37" t="s">
        <v>8</v>
      </c>
      <c r="IB37" t="s">
        <v>46</v>
      </c>
      <c r="IC37" t="s">
        <v>6</v>
      </c>
      <c r="ID37" t="s">
        <v>8</v>
      </c>
      <c r="IE37" t="s">
        <v>7</v>
      </c>
      <c r="IF37" t="s">
        <v>3</v>
      </c>
      <c r="IG37" t="s">
        <v>3</v>
      </c>
      <c r="IH37" t="s">
        <v>3</v>
      </c>
      <c r="II37" t="s">
        <v>3</v>
      </c>
      <c r="IJ37" t="s">
        <v>3</v>
      </c>
      <c r="IK37" t="s">
        <v>6</v>
      </c>
      <c r="IL37" t="s">
        <v>8</v>
      </c>
      <c r="IM37" t="s">
        <v>8</v>
      </c>
      <c r="IN37" t="s">
        <v>8</v>
      </c>
      <c r="IO37" t="s">
        <v>8</v>
      </c>
      <c r="IP37" t="s">
        <v>8</v>
      </c>
      <c r="IQ37" t="s">
        <v>8</v>
      </c>
      <c r="IR37" t="s">
        <v>8</v>
      </c>
      <c r="IS37" t="s">
        <v>8</v>
      </c>
      <c r="IT37" t="s">
        <v>8</v>
      </c>
      <c r="IU37" t="s">
        <v>8</v>
      </c>
      <c r="IV37" t="s">
        <v>8</v>
      </c>
      <c r="IW37" t="s">
        <v>8</v>
      </c>
      <c r="IX37" t="s">
        <v>8</v>
      </c>
      <c r="IY37" t="s">
        <v>7</v>
      </c>
      <c r="IZ37" t="s">
        <v>4</v>
      </c>
      <c r="JA37" t="s">
        <v>4</v>
      </c>
      <c r="JB37" t="s">
        <v>4</v>
      </c>
      <c r="JC37" t="s">
        <v>4</v>
      </c>
      <c r="JD37" t="s">
        <v>8</v>
      </c>
      <c r="JE37" t="s">
        <v>8</v>
      </c>
      <c r="JF37" t="s">
        <v>8</v>
      </c>
      <c r="JG37" t="s">
        <v>4</v>
      </c>
      <c r="JH37" t="s">
        <v>4</v>
      </c>
      <c r="JI37" t="s">
        <v>4</v>
      </c>
      <c r="JJ37" t="s">
        <v>4</v>
      </c>
      <c r="JK37" t="s">
        <v>8</v>
      </c>
      <c r="JL37" t="s">
        <v>4</v>
      </c>
      <c r="JM37" t="s">
        <v>8</v>
      </c>
      <c r="JN37" t="s">
        <v>7</v>
      </c>
      <c r="JO37" t="s">
        <v>7</v>
      </c>
    </row>
    <row r="38" spans="1:275" x14ac:dyDescent="0.25">
      <c r="A38">
        <v>6</v>
      </c>
      <c r="B38" t="s">
        <v>69</v>
      </c>
      <c r="C38" t="s">
        <v>73</v>
      </c>
      <c r="D38" t="s">
        <v>97</v>
      </c>
      <c r="E38" t="s">
        <v>24</v>
      </c>
      <c r="F38" t="s">
        <v>5</v>
      </c>
      <c r="G38" t="s">
        <v>8</v>
      </c>
      <c r="H38" t="s">
        <v>6</v>
      </c>
      <c r="I38" t="s">
        <v>5</v>
      </c>
      <c r="J38" t="s">
        <v>6</v>
      </c>
      <c r="K38" t="s">
        <v>4</v>
      </c>
      <c r="L38" t="s">
        <v>4</v>
      </c>
      <c r="M38" t="s">
        <v>4</v>
      </c>
      <c r="N38" t="s">
        <v>4</v>
      </c>
      <c r="O38" t="s">
        <v>4</v>
      </c>
      <c r="P38" t="s">
        <v>8</v>
      </c>
      <c r="Q38" t="s">
        <v>7</v>
      </c>
      <c r="R38" t="s">
        <v>5</v>
      </c>
      <c r="S38" t="s">
        <v>6</v>
      </c>
      <c r="T38" t="s">
        <v>6</v>
      </c>
      <c r="U38" t="s">
        <v>6</v>
      </c>
      <c r="V38" t="s">
        <v>8</v>
      </c>
      <c r="W38" t="s">
        <v>6</v>
      </c>
      <c r="X38" t="s">
        <v>8</v>
      </c>
      <c r="Y38" t="s">
        <v>6</v>
      </c>
      <c r="Z38" t="s">
        <v>8</v>
      </c>
      <c r="AA38" t="s">
        <v>7</v>
      </c>
      <c r="AB38" t="s">
        <v>4</v>
      </c>
      <c r="AC38" t="s">
        <v>8</v>
      </c>
      <c r="AD38" t="s">
        <v>7</v>
      </c>
      <c r="AE38" t="s">
        <v>7</v>
      </c>
      <c r="AF38" t="s">
        <v>8</v>
      </c>
      <c r="AG38" t="s">
        <v>6</v>
      </c>
      <c r="AH38" t="s">
        <v>8</v>
      </c>
      <c r="AI38" t="s">
        <v>4</v>
      </c>
      <c r="AJ38" t="s">
        <v>4</v>
      </c>
      <c r="AK38" t="s">
        <v>4</v>
      </c>
      <c r="AL38" t="s">
        <v>7</v>
      </c>
      <c r="AM38" t="s">
        <v>6</v>
      </c>
      <c r="AN38" t="s">
        <v>5</v>
      </c>
      <c r="AO38" t="s">
        <v>5</v>
      </c>
      <c r="AP38" t="s">
        <v>5</v>
      </c>
      <c r="AQ38" t="s">
        <v>5</v>
      </c>
      <c r="AR38" t="s">
        <v>6</v>
      </c>
      <c r="AS38" t="s">
        <v>8</v>
      </c>
      <c r="AT38" t="s">
        <v>4</v>
      </c>
      <c r="AU38" t="s">
        <v>4</v>
      </c>
      <c r="AV38" t="s">
        <v>7</v>
      </c>
      <c r="AW38" t="s">
        <v>8</v>
      </c>
      <c r="AX38" t="s">
        <v>8</v>
      </c>
      <c r="AY38" t="s">
        <v>8</v>
      </c>
      <c r="AZ38" t="s">
        <v>5</v>
      </c>
      <c r="BA38" t="s">
        <v>6</v>
      </c>
      <c r="BB38" t="s">
        <v>6</v>
      </c>
      <c r="BC38" t="s">
        <v>8</v>
      </c>
      <c r="BD38" t="s">
        <v>8</v>
      </c>
      <c r="BE38" t="s">
        <v>5</v>
      </c>
      <c r="BF38" t="s">
        <v>8</v>
      </c>
      <c r="BG38" t="s">
        <v>6</v>
      </c>
      <c r="BH38" t="s">
        <v>8</v>
      </c>
      <c r="BI38" t="s">
        <v>8</v>
      </c>
      <c r="BJ38" t="s">
        <v>8</v>
      </c>
      <c r="BK38" t="s">
        <v>8</v>
      </c>
      <c r="BL38" t="s">
        <v>8</v>
      </c>
      <c r="BM38" t="s">
        <v>5</v>
      </c>
      <c r="BN38" t="s">
        <v>8</v>
      </c>
      <c r="BO38" t="s">
        <v>5</v>
      </c>
      <c r="BP38" t="s">
        <v>7</v>
      </c>
      <c r="BQ38" t="s">
        <v>6</v>
      </c>
      <c r="BR38" t="s">
        <v>8</v>
      </c>
      <c r="BS38" t="s">
        <v>6</v>
      </c>
      <c r="BT38" t="s">
        <v>6</v>
      </c>
      <c r="BU38" t="s">
        <v>7</v>
      </c>
      <c r="BV38" t="s">
        <v>5</v>
      </c>
      <c r="BW38" t="s">
        <v>5</v>
      </c>
      <c r="BX38" t="s">
        <v>6</v>
      </c>
      <c r="BY38" t="s">
        <v>7</v>
      </c>
      <c r="BZ38" t="s">
        <v>4</v>
      </c>
      <c r="CA38" t="s">
        <v>4</v>
      </c>
      <c r="CB38" t="s">
        <v>8</v>
      </c>
      <c r="CC38" t="s">
        <v>8</v>
      </c>
      <c r="CD38" t="s">
        <v>8</v>
      </c>
      <c r="CE38" t="s">
        <v>8</v>
      </c>
      <c r="CF38" t="s">
        <v>4</v>
      </c>
      <c r="CG38" t="s">
        <v>5</v>
      </c>
      <c r="CH38" t="s">
        <v>7</v>
      </c>
      <c r="CI38" t="s">
        <v>4</v>
      </c>
      <c r="CJ38" t="s">
        <v>8</v>
      </c>
      <c r="CK38" t="s">
        <v>5</v>
      </c>
      <c r="CL38" t="s">
        <v>8</v>
      </c>
      <c r="CM38" t="s">
        <v>8</v>
      </c>
      <c r="CN38" t="s">
        <v>8</v>
      </c>
      <c r="CO38" t="s">
        <v>5</v>
      </c>
      <c r="CP38" t="s">
        <v>8</v>
      </c>
      <c r="CQ38" t="s">
        <v>6</v>
      </c>
      <c r="CR38" t="s">
        <v>6</v>
      </c>
      <c r="CS38" t="s">
        <v>6</v>
      </c>
      <c r="CT38" t="s">
        <v>5</v>
      </c>
      <c r="CU38" t="s">
        <v>8</v>
      </c>
      <c r="CV38" t="s">
        <v>5</v>
      </c>
      <c r="CW38" t="s">
        <v>6</v>
      </c>
      <c r="CX38" t="s">
        <v>5</v>
      </c>
      <c r="CY38" t="s">
        <v>6</v>
      </c>
      <c r="CZ38" t="s">
        <v>8</v>
      </c>
      <c r="DA38" t="s">
        <v>7</v>
      </c>
      <c r="DB38" t="s">
        <v>4</v>
      </c>
      <c r="DC38" t="s">
        <v>6</v>
      </c>
      <c r="DD38" t="s">
        <v>8</v>
      </c>
      <c r="DE38" t="s">
        <v>6</v>
      </c>
      <c r="DF38" t="s">
        <v>8</v>
      </c>
      <c r="DG38" t="s">
        <v>8</v>
      </c>
      <c r="DH38" t="s">
        <v>8</v>
      </c>
      <c r="DI38" t="s">
        <v>8</v>
      </c>
      <c r="DJ38" t="s">
        <v>6</v>
      </c>
      <c r="DK38" t="s">
        <v>6</v>
      </c>
      <c r="DL38" t="s">
        <v>3</v>
      </c>
      <c r="DM38" t="s">
        <v>3</v>
      </c>
      <c r="DN38" t="s">
        <v>3</v>
      </c>
      <c r="DO38" t="s">
        <v>3</v>
      </c>
      <c r="DP38" t="s">
        <v>3</v>
      </c>
      <c r="DQ38" t="s">
        <v>8</v>
      </c>
      <c r="DR38" t="s">
        <v>8</v>
      </c>
      <c r="DS38" t="s">
        <v>3</v>
      </c>
      <c r="DT38" t="s">
        <v>4</v>
      </c>
      <c r="DU38" t="s">
        <v>5</v>
      </c>
      <c r="DV38" t="s">
        <v>3</v>
      </c>
      <c r="DW38" t="s">
        <v>9</v>
      </c>
      <c r="DX38" t="s">
        <v>5</v>
      </c>
      <c r="DY38" t="s">
        <v>9</v>
      </c>
      <c r="DZ38" t="s">
        <v>8</v>
      </c>
      <c r="EA38" t="s">
        <v>8</v>
      </c>
      <c r="EB38" t="s">
        <v>8</v>
      </c>
      <c r="EC38" t="s">
        <v>7</v>
      </c>
      <c r="ED38" t="s">
        <v>4</v>
      </c>
      <c r="EE38" t="s">
        <v>5</v>
      </c>
      <c r="EF38" t="s">
        <v>5</v>
      </c>
      <c r="EG38" t="s">
        <v>7</v>
      </c>
      <c r="EH38" t="s">
        <v>5</v>
      </c>
      <c r="EI38" t="s">
        <v>8</v>
      </c>
      <c r="EJ38" t="s">
        <v>8</v>
      </c>
      <c r="EK38" t="s">
        <v>5</v>
      </c>
      <c r="EL38" t="s">
        <v>5</v>
      </c>
      <c r="EM38" t="s">
        <v>8</v>
      </c>
      <c r="EN38" t="s">
        <v>5</v>
      </c>
      <c r="EO38" t="s">
        <v>6</v>
      </c>
      <c r="EP38" t="s">
        <v>5</v>
      </c>
      <c r="EQ38" t="s">
        <v>5</v>
      </c>
      <c r="ER38" t="s">
        <v>7</v>
      </c>
      <c r="ES38" t="s">
        <v>5</v>
      </c>
      <c r="ET38" t="s">
        <v>8</v>
      </c>
      <c r="EU38" t="s">
        <v>8</v>
      </c>
      <c r="EV38" t="s">
        <v>6</v>
      </c>
      <c r="EW38" t="s">
        <v>6</v>
      </c>
      <c r="EX38" t="s">
        <v>6</v>
      </c>
      <c r="EY38" t="s">
        <v>6</v>
      </c>
      <c r="EZ38" t="s">
        <v>8</v>
      </c>
      <c r="FA38" t="s">
        <v>6</v>
      </c>
      <c r="FB38" t="s">
        <v>9</v>
      </c>
      <c r="FC38" t="s">
        <v>3</v>
      </c>
      <c r="FD38" t="s">
        <v>66</v>
      </c>
      <c r="FE38" t="s">
        <v>8</v>
      </c>
      <c r="FF38" t="s">
        <v>6</v>
      </c>
      <c r="FG38" t="s">
        <v>3</v>
      </c>
      <c r="FH38" t="s">
        <v>9</v>
      </c>
      <c r="FI38" t="s">
        <v>5</v>
      </c>
      <c r="FJ38" t="s">
        <v>8</v>
      </c>
      <c r="FK38" t="s">
        <v>3</v>
      </c>
      <c r="FL38" t="s">
        <v>6</v>
      </c>
      <c r="FM38" t="s">
        <v>6</v>
      </c>
      <c r="FN38" t="s">
        <v>6</v>
      </c>
      <c r="FO38" t="s">
        <v>6</v>
      </c>
      <c r="FP38" t="s">
        <v>3</v>
      </c>
      <c r="FQ38" t="s">
        <v>3</v>
      </c>
      <c r="FR38" t="s">
        <v>9</v>
      </c>
      <c r="FS38" t="s">
        <v>8</v>
      </c>
      <c r="FT38" t="s">
        <v>3</v>
      </c>
      <c r="FU38" t="s">
        <v>6</v>
      </c>
      <c r="FV38" t="s">
        <v>3</v>
      </c>
      <c r="FW38" t="s">
        <v>6</v>
      </c>
      <c r="FX38" t="s">
        <v>9</v>
      </c>
      <c r="FY38" t="s">
        <v>6</v>
      </c>
      <c r="FZ38" t="s">
        <v>9</v>
      </c>
      <c r="GA38" t="s">
        <v>6</v>
      </c>
      <c r="GB38" t="s">
        <v>6</v>
      </c>
      <c r="GC38" t="s">
        <v>3</v>
      </c>
      <c r="GD38" t="s">
        <v>66</v>
      </c>
      <c r="GE38" t="s">
        <v>3</v>
      </c>
      <c r="GF38" t="s">
        <v>9</v>
      </c>
      <c r="GG38" t="s">
        <v>5</v>
      </c>
      <c r="GH38" t="s">
        <v>6</v>
      </c>
      <c r="GI38" t="s">
        <v>6</v>
      </c>
      <c r="GJ38" t="s">
        <v>9</v>
      </c>
      <c r="GK38" t="s">
        <v>8</v>
      </c>
      <c r="GL38" t="s">
        <v>6</v>
      </c>
      <c r="GM38" t="s">
        <v>3</v>
      </c>
      <c r="GN38" t="s">
        <v>66</v>
      </c>
      <c r="GO38" t="s">
        <v>3</v>
      </c>
      <c r="GP38" t="s">
        <v>66</v>
      </c>
      <c r="GQ38" t="s">
        <v>3</v>
      </c>
      <c r="GR38" t="s">
        <v>66</v>
      </c>
      <c r="GS38" t="s">
        <v>3</v>
      </c>
      <c r="GT38" t="s">
        <v>9</v>
      </c>
      <c r="GU38" t="s">
        <v>6</v>
      </c>
      <c r="GV38" t="s">
        <v>6</v>
      </c>
      <c r="GW38" t="s">
        <v>5</v>
      </c>
      <c r="GX38" t="s">
        <v>3</v>
      </c>
      <c r="GY38" t="s">
        <v>3</v>
      </c>
      <c r="GZ38" t="s">
        <v>5</v>
      </c>
      <c r="HA38" t="s">
        <v>3</v>
      </c>
      <c r="HB38" t="s">
        <v>3</v>
      </c>
      <c r="HC38" t="s">
        <v>3</v>
      </c>
      <c r="HD38" t="s">
        <v>3</v>
      </c>
      <c r="HE38" t="s">
        <v>8</v>
      </c>
      <c r="HF38" t="s">
        <v>7</v>
      </c>
      <c r="HG38" t="s">
        <v>3</v>
      </c>
      <c r="HH38" t="s">
        <v>3</v>
      </c>
      <c r="HI38" t="s">
        <v>3</v>
      </c>
      <c r="HJ38" t="s">
        <v>3</v>
      </c>
      <c r="HK38" t="s">
        <v>6</v>
      </c>
      <c r="HL38" t="s">
        <v>6</v>
      </c>
      <c r="HM38" t="s">
        <v>6</v>
      </c>
      <c r="HN38" t="s">
        <v>46</v>
      </c>
      <c r="HO38" t="s">
        <v>6</v>
      </c>
      <c r="HP38" t="s">
        <v>6</v>
      </c>
      <c r="HQ38" t="s">
        <v>46</v>
      </c>
      <c r="HR38" t="s">
        <v>46</v>
      </c>
      <c r="HS38" t="s">
        <v>8</v>
      </c>
      <c r="HT38" t="s">
        <v>8</v>
      </c>
      <c r="HU38" t="s">
        <v>6</v>
      </c>
      <c r="HV38" t="s">
        <v>6</v>
      </c>
      <c r="HW38" t="s">
        <v>8</v>
      </c>
      <c r="HX38" t="s">
        <v>5</v>
      </c>
      <c r="HY38" t="s">
        <v>6</v>
      </c>
      <c r="HZ38" t="s">
        <v>8</v>
      </c>
      <c r="IA38" t="s">
        <v>8</v>
      </c>
      <c r="IB38" t="s">
        <v>46</v>
      </c>
      <c r="IC38" t="s">
        <v>7</v>
      </c>
      <c r="ID38" t="s">
        <v>46</v>
      </c>
      <c r="IE38" t="s">
        <v>7</v>
      </c>
      <c r="IF38" t="s">
        <v>3</v>
      </c>
      <c r="IG38" t="s">
        <v>3</v>
      </c>
      <c r="IH38" t="s">
        <v>3</v>
      </c>
      <c r="II38" t="s">
        <v>6</v>
      </c>
      <c r="IJ38" t="s">
        <v>8</v>
      </c>
      <c r="IK38" t="s">
        <v>6</v>
      </c>
      <c r="IL38" t="s">
        <v>6</v>
      </c>
      <c r="IM38" t="s">
        <v>6</v>
      </c>
      <c r="IN38" t="s">
        <v>6</v>
      </c>
      <c r="IO38" t="s">
        <v>6</v>
      </c>
      <c r="IP38" t="s">
        <v>6</v>
      </c>
      <c r="IQ38" t="s">
        <v>6</v>
      </c>
      <c r="IR38" t="s">
        <v>5</v>
      </c>
      <c r="IS38" t="s">
        <v>5</v>
      </c>
      <c r="IT38" t="s">
        <v>8</v>
      </c>
      <c r="IU38" t="s">
        <v>8</v>
      </c>
      <c r="IV38" t="s">
        <v>7</v>
      </c>
      <c r="IW38" t="s">
        <v>7</v>
      </c>
      <c r="IX38" t="s">
        <v>5</v>
      </c>
      <c r="IY38" t="s">
        <v>6</v>
      </c>
      <c r="IZ38" t="s">
        <v>6</v>
      </c>
      <c r="JA38" t="s">
        <v>4</v>
      </c>
      <c r="JB38" t="s">
        <v>4</v>
      </c>
      <c r="JC38" t="s">
        <v>7</v>
      </c>
      <c r="JD38" t="s">
        <v>6</v>
      </c>
      <c r="JE38" t="s">
        <v>6</v>
      </c>
      <c r="JF38" t="s">
        <v>6</v>
      </c>
      <c r="JG38" t="s">
        <v>4</v>
      </c>
      <c r="JH38" t="s">
        <v>6</v>
      </c>
      <c r="JI38" t="s">
        <v>4</v>
      </c>
      <c r="JJ38" t="s">
        <v>7</v>
      </c>
      <c r="JK38" t="s">
        <v>6</v>
      </c>
      <c r="JL38" t="s">
        <v>6</v>
      </c>
      <c r="JM38" t="s">
        <v>6</v>
      </c>
      <c r="JN38" t="s">
        <v>4</v>
      </c>
      <c r="JO38" t="s">
        <v>4</v>
      </c>
    </row>
    <row r="39" spans="1:275" x14ac:dyDescent="0.25">
      <c r="A39">
        <v>7</v>
      </c>
      <c r="B39" t="s">
        <v>69</v>
      </c>
      <c r="C39" t="s">
        <v>74</v>
      </c>
      <c r="D39" t="s">
        <v>99</v>
      </c>
      <c r="E39" t="s">
        <v>30</v>
      </c>
      <c r="F39" t="s">
        <v>5</v>
      </c>
      <c r="G39" t="s">
        <v>5</v>
      </c>
      <c r="H39" t="s">
        <v>4</v>
      </c>
      <c r="I39" t="s">
        <v>4</v>
      </c>
      <c r="J39" t="s">
        <v>5</v>
      </c>
      <c r="K39" t="s">
        <v>4</v>
      </c>
      <c r="L39" t="s">
        <v>4</v>
      </c>
      <c r="M39" t="s">
        <v>4</v>
      </c>
      <c r="N39" t="s">
        <v>7</v>
      </c>
      <c r="O39" t="s">
        <v>4</v>
      </c>
      <c r="P39" t="s">
        <v>4</v>
      </c>
      <c r="Q39" t="s">
        <v>4</v>
      </c>
      <c r="R39" t="s">
        <v>7</v>
      </c>
      <c r="S39" t="s">
        <v>6</v>
      </c>
      <c r="T39" t="s">
        <v>6</v>
      </c>
      <c r="U39" t="s">
        <v>6</v>
      </c>
      <c r="V39" t="s">
        <v>6</v>
      </c>
      <c r="W39" t="s">
        <v>6</v>
      </c>
      <c r="X39" t="s">
        <v>6</v>
      </c>
      <c r="Y39" t="s">
        <v>5</v>
      </c>
      <c r="Z39" t="s">
        <v>6</v>
      </c>
      <c r="AA39" t="s">
        <v>4</v>
      </c>
      <c r="AB39" t="s">
        <v>7</v>
      </c>
      <c r="AC39" t="s">
        <v>6</v>
      </c>
      <c r="AD39" t="s">
        <v>4</v>
      </c>
      <c r="AE39" t="s">
        <v>6</v>
      </c>
      <c r="AF39" t="s">
        <v>4</v>
      </c>
      <c r="AG39" t="s">
        <v>6</v>
      </c>
      <c r="AH39" t="s">
        <v>6</v>
      </c>
      <c r="AI39" t="s">
        <v>6</v>
      </c>
      <c r="AJ39" t="s">
        <v>4</v>
      </c>
      <c r="AK39" t="s">
        <v>4</v>
      </c>
      <c r="AL39" t="s">
        <v>6</v>
      </c>
      <c r="AM39" t="s">
        <v>4</v>
      </c>
      <c r="AN39" t="s">
        <v>4</v>
      </c>
      <c r="AO39" t="s">
        <v>6</v>
      </c>
      <c r="AP39" t="s">
        <v>4</v>
      </c>
      <c r="AQ39" t="s">
        <v>6</v>
      </c>
      <c r="AR39" t="s">
        <v>4</v>
      </c>
      <c r="AS39" t="s">
        <v>6</v>
      </c>
      <c r="AT39" t="s">
        <v>6</v>
      </c>
      <c r="AU39" t="s">
        <v>4</v>
      </c>
      <c r="AV39" t="s">
        <v>6</v>
      </c>
      <c r="AW39" t="s">
        <v>6</v>
      </c>
      <c r="AX39" t="s">
        <v>6</v>
      </c>
      <c r="AY39" t="s">
        <v>6</v>
      </c>
      <c r="AZ39" t="s">
        <v>6</v>
      </c>
      <c r="BA39" t="s">
        <v>8</v>
      </c>
      <c r="BB39" t="s">
        <v>8</v>
      </c>
      <c r="BC39" t="s">
        <v>4</v>
      </c>
      <c r="BD39" t="s">
        <v>4</v>
      </c>
      <c r="BE39" t="s">
        <v>4</v>
      </c>
      <c r="BF39" t="s">
        <v>8</v>
      </c>
      <c r="BG39" t="s">
        <v>4</v>
      </c>
      <c r="BH39" t="s">
        <v>4</v>
      </c>
      <c r="BI39" t="s">
        <v>7</v>
      </c>
      <c r="BJ39" t="s">
        <v>4</v>
      </c>
      <c r="BK39" t="s">
        <v>4</v>
      </c>
      <c r="BL39" t="s">
        <v>4</v>
      </c>
      <c r="BM39" t="s">
        <v>6</v>
      </c>
      <c r="BN39" t="s">
        <v>5</v>
      </c>
      <c r="BO39" t="s">
        <v>5</v>
      </c>
      <c r="BP39" t="s">
        <v>5</v>
      </c>
      <c r="BQ39" t="s">
        <v>6</v>
      </c>
      <c r="BR39" t="s">
        <v>6</v>
      </c>
      <c r="BS39" t="s">
        <v>6</v>
      </c>
      <c r="BT39" t="s">
        <v>6</v>
      </c>
      <c r="BU39" t="s">
        <v>6</v>
      </c>
      <c r="BV39" t="s">
        <v>6</v>
      </c>
      <c r="BW39" t="s">
        <v>6</v>
      </c>
      <c r="BX39" t="s">
        <v>6</v>
      </c>
      <c r="BY39" t="s">
        <v>4</v>
      </c>
      <c r="BZ39" t="s">
        <v>4</v>
      </c>
      <c r="CA39" t="s">
        <v>4</v>
      </c>
      <c r="CB39" t="s">
        <v>6</v>
      </c>
      <c r="CC39" t="s">
        <v>6</v>
      </c>
      <c r="CD39" t="s">
        <v>6</v>
      </c>
      <c r="CE39" t="s">
        <v>8</v>
      </c>
      <c r="CF39" t="s">
        <v>8</v>
      </c>
      <c r="CG39" t="s">
        <v>4</v>
      </c>
      <c r="CH39" t="s">
        <v>8</v>
      </c>
      <c r="CI39" t="s">
        <v>4</v>
      </c>
      <c r="CJ39" t="s">
        <v>4</v>
      </c>
      <c r="CK39" t="s">
        <v>4</v>
      </c>
      <c r="CL39" t="s">
        <v>4</v>
      </c>
      <c r="CM39" t="s">
        <v>4</v>
      </c>
      <c r="CN39" t="s">
        <v>4</v>
      </c>
      <c r="CO39" t="s">
        <v>4</v>
      </c>
      <c r="CP39" t="s">
        <v>4</v>
      </c>
      <c r="CQ39" t="s">
        <v>4</v>
      </c>
      <c r="CR39" t="s">
        <v>4</v>
      </c>
      <c r="CS39" t="s">
        <v>4</v>
      </c>
      <c r="CT39" t="s">
        <v>4</v>
      </c>
      <c r="CU39" t="s">
        <v>4</v>
      </c>
      <c r="CV39" t="s">
        <v>4</v>
      </c>
      <c r="CW39" t="s">
        <v>6</v>
      </c>
      <c r="CX39" t="s">
        <v>4</v>
      </c>
      <c r="CY39" t="s">
        <v>6</v>
      </c>
      <c r="CZ39" t="s">
        <v>4</v>
      </c>
      <c r="DA39" t="s">
        <v>4</v>
      </c>
      <c r="DB39" t="s">
        <v>4</v>
      </c>
      <c r="DC39" t="s">
        <v>5</v>
      </c>
      <c r="DD39" t="s">
        <v>4</v>
      </c>
      <c r="DE39" t="s">
        <v>4</v>
      </c>
      <c r="DF39" t="s">
        <v>4</v>
      </c>
      <c r="DG39" t="s">
        <v>4</v>
      </c>
      <c r="DH39" t="s">
        <v>3</v>
      </c>
      <c r="DI39" t="s">
        <v>4</v>
      </c>
      <c r="DJ39" t="s">
        <v>4</v>
      </c>
      <c r="DK39" t="s">
        <v>8</v>
      </c>
      <c r="DL39" t="s">
        <v>4</v>
      </c>
      <c r="DM39" t="s">
        <v>3</v>
      </c>
      <c r="DN39" t="s">
        <v>4</v>
      </c>
      <c r="DO39" t="s">
        <v>5</v>
      </c>
      <c r="DP39" t="s">
        <v>5</v>
      </c>
      <c r="DQ39" t="s">
        <v>4</v>
      </c>
      <c r="DR39" t="s">
        <v>5</v>
      </c>
      <c r="DS39" t="s">
        <v>5</v>
      </c>
      <c r="DT39" t="s">
        <v>7</v>
      </c>
      <c r="DU39" t="s">
        <v>9</v>
      </c>
      <c r="DV39" t="s">
        <v>9</v>
      </c>
      <c r="DW39" t="s">
        <v>9</v>
      </c>
      <c r="DX39" t="s">
        <v>9</v>
      </c>
      <c r="DY39" t="s">
        <v>9</v>
      </c>
      <c r="DZ39" t="s">
        <v>9</v>
      </c>
      <c r="EA39" t="s">
        <v>6</v>
      </c>
      <c r="EB39" t="s">
        <v>7</v>
      </c>
      <c r="EC39" t="s">
        <v>5</v>
      </c>
      <c r="ED39" t="s">
        <v>4</v>
      </c>
      <c r="EE39" t="s">
        <v>8</v>
      </c>
      <c r="EF39" t="s">
        <v>6</v>
      </c>
      <c r="EG39" t="s">
        <v>6</v>
      </c>
      <c r="EH39" t="s">
        <v>6</v>
      </c>
      <c r="EI39" t="s">
        <v>6</v>
      </c>
      <c r="EJ39" t="s">
        <v>8</v>
      </c>
      <c r="EK39" t="s">
        <v>8</v>
      </c>
      <c r="EL39" t="s">
        <v>6</v>
      </c>
      <c r="EM39" t="s">
        <v>6</v>
      </c>
      <c r="EN39" t="s">
        <v>5</v>
      </c>
      <c r="EO39" t="s">
        <v>6</v>
      </c>
      <c r="EP39" t="s">
        <v>6</v>
      </c>
      <c r="EQ39" t="s">
        <v>8</v>
      </c>
      <c r="ER39" t="s">
        <v>8</v>
      </c>
      <c r="ES39" t="s">
        <v>8</v>
      </c>
      <c r="ET39" t="s">
        <v>8</v>
      </c>
      <c r="EU39" t="s">
        <v>6</v>
      </c>
      <c r="EV39" t="s">
        <v>8</v>
      </c>
      <c r="EW39" t="s">
        <v>6</v>
      </c>
      <c r="EX39" t="s">
        <v>8</v>
      </c>
      <c r="EY39" t="s">
        <v>6</v>
      </c>
      <c r="EZ39" t="s">
        <v>8</v>
      </c>
      <c r="FA39" t="s">
        <v>3</v>
      </c>
      <c r="FB39" t="s">
        <v>66</v>
      </c>
      <c r="FC39" t="s">
        <v>3</v>
      </c>
      <c r="FD39" t="s">
        <v>66</v>
      </c>
      <c r="FE39" t="s">
        <v>6</v>
      </c>
      <c r="FF39" t="s">
        <v>6</v>
      </c>
      <c r="FG39" t="s">
        <v>3</v>
      </c>
      <c r="FH39" t="s">
        <v>66</v>
      </c>
      <c r="FI39" t="s">
        <v>3</v>
      </c>
      <c r="FJ39" t="s">
        <v>6</v>
      </c>
      <c r="FK39" t="s">
        <v>3</v>
      </c>
      <c r="FL39" t="s">
        <v>66</v>
      </c>
      <c r="FM39" t="s">
        <v>3</v>
      </c>
      <c r="FN39" t="s">
        <v>66</v>
      </c>
      <c r="FO39" t="s">
        <v>3</v>
      </c>
      <c r="FP39" t="s">
        <v>66</v>
      </c>
      <c r="FQ39" t="s">
        <v>3</v>
      </c>
      <c r="FR39" t="s">
        <v>6</v>
      </c>
      <c r="FS39" t="s">
        <v>3</v>
      </c>
      <c r="FT39" t="s">
        <v>66</v>
      </c>
      <c r="FU39" t="s">
        <v>3</v>
      </c>
      <c r="FV39" t="s">
        <v>9</v>
      </c>
      <c r="FW39" t="s">
        <v>3</v>
      </c>
      <c r="FX39" t="s">
        <v>66</v>
      </c>
      <c r="FY39" t="s">
        <v>3</v>
      </c>
      <c r="FZ39" t="s">
        <v>9</v>
      </c>
      <c r="GA39" t="s">
        <v>3</v>
      </c>
      <c r="GB39" t="s">
        <v>66</v>
      </c>
      <c r="GC39" t="s">
        <v>3</v>
      </c>
      <c r="GD39" t="s">
        <v>66</v>
      </c>
      <c r="GE39" t="s">
        <v>3</v>
      </c>
      <c r="GF39" t="s">
        <v>66</v>
      </c>
      <c r="GG39" t="s">
        <v>3</v>
      </c>
      <c r="GH39" t="s">
        <v>66</v>
      </c>
      <c r="GI39" t="s">
        <v>3</v>
      </c>
      <c r="GJ39" t="s">
        <v>66</v>
      </c>
      <c r="GK39" t="s">
        <v>3</v>
      </c>
      <c r="GL39" t="s">
        <v>3</v>
      </c>
      <c r="GM39" t="s">
        <v>3</v>
      </c>
      <c r="GN39" t="s">
        <v>66</v>
      </c>
      <c r="GO39" t="s">
        <v>3</v>
      </c>
      <c r="GP39" t="s">
        <v>66</v>
      </c>
      <c r="GQ39" t="s">
        <v>3</v>
      </c>
      <c r="GR39" t="s">
        <v>66</v>
      </c>
      <c r="GS39" t="s">
        <v>3</v>
      </c>
      <c r="GT39" t="s">
        <v>66</v>
      </c>
      <c r="GU39" t="s">
        <v>3</v>
      </c>
      <c r="GV39" t="s">
        <v>8</v>
      </c>
      <c r="GW39" t="s">
        <v>3</v>
      </c>
      <c r="GX39" t="s">
        <v>66</v>
      </c>
      <c r="GY39" t="s">
        <v>3</v>
      </c>
      <c r="GZ39" t="s">
        <v>4</v>
      </c>
      <c r="HA39" t="s">
        <v>3</v>
      </c>
      <c r="HB39" t="s">
        <v>3</v>
      </c>
      <c r="HC39" t="s">
        <v>3</v>
      </c>
      <c r="HD39" t="s">
        <v>8</v>
      </c>
      <c r="HE39" t="s">
        <v>3</v>
      </c>
      <c r="HF39" t="s">
        <v>4</v>
      </c>
      <c r="HG39" t="s">
        <v>3</v>
      </c>
      <c r="HH39" t="s">
        <v>3</v>
      </c>
      <c r="HI39" t="s">
        <v>3</v>
      </c>
      <c r="HJ39" t="s">
        <v>3</v>
      </c>
      <c r="HK39" t="s">
        <v>8</v>
      </c>
      <c r="HL39" t="s">
        <v>3</v>
      </c>
      <c r="HM39" t="s">
        <v>3</v>
      </c>
      <c r="HN39" t="s">
        <v>46</v>
      </c>
      <c r="HO39" t="s">
        <v>6</v>
      </c>
      <c r="HP39" t="s">
        <v>46</v>
      </c>
      <c r="HQ39" t="s">
        <v>6</v>
      </c>
      <c r="HR39" t="s">
        <v>46</v>
      </c>
      <c r="HS39" t="s">
        <v>6</v>
      </c>
      <c r="HT39" t="s">
        <v>46</v>
      </c>
      <c r="HU39" t="s">
        <v>46</v>
      </c>
      <c r="HV39" t="s">
        <v>46</v>
      </c>
      <c r="HW39" t="s">
        <v>6</v>
      </c>
      <c r="HX39" t="s">
        <v>8</v>
      </c>
      <c r="HY39" t="s">
        <v>6</v>
      </c>
      <c r="HZ39" t="s">
        <v>8</v>
      </c>
      <c r="IA39" t="s">
        <v>6</v>
      </c>
      <c r="IB39" t="s">
        <v>46</v>
      </c>
      <c r="IC39" t="s">
        <v>7</v>
      </c>
      <c r="ID39" t="s">
        <v>46</v>
      </c>
      <c r="IE39" t="s">
        <v>6</v>
      </c>
      <c r="IF39" t="s">
        <v>9</v>
      </c>
      <c r="IG39" t="s">
        <v>9</v>
      </c>
      <c r="IH39" t="s">
        <v>9</v>
      </c>
      <c r="II39" t="s">
        <v>9</v>
      </c>
      <c r="IJ39" t="s">
        <v>9</v>
      </c>
      <c r="IK39" t="s">
        <v>6</v>
      </c>
      <c r="IL39" t="s">
        <v>6</v>
      </c>
      <c r="IM39" t="s">
        <v>6</v>
      </c>
      <c r="IN39" t="s">
        <v>6</v>
      </c>
      <c r="IO39" t="s">
        <v>6</v>
      </c>
      <c r="IP39" t="s">
        <v>6</v>
      </c>
      <c r="IQ39" t="s">
        <v>6</v>
      </c>
      <c r="IR39" t="s">
        <v>6</v>
      </c>
      <c r="IS39" t="s">
        <v>6</v>
      </c>
      <c r="IT39" t="s">
        <v>6</v>
      </c>
      <c r="IU39" t="s">
        <v>6</v>
      </c>
      <c r="IV39" t="s">
        <v>6</v>
      </c>
      <c r="IW39" t="s">
        <v>6</v>
      </c>
      <c r="IX39" t="s">
        <v>6</v>
      </c>
      <c r="IY39" t="s">
        <v>6</v>
      </c>
      <c r="IZ39" t="s">
        <v>5</v>
      </c>
      <c r="JA39" t="s">
        <v>4</v>
      </c>
      <c r="JB39" t="s">
        <v>4</v>
      </c>
      <c r="JC39" t="s">
        <v>4</v>
      </c>
      <c r="JD39" t="s">
        <v>8</v>
      </c>
      <c r="JE39" t="s">
        <v>4</v>
      </c>
      <c r="JF39" t="s">
        <v>6</v>
      </c>
      <c r="JG39" t="s">
        <v>4</v>
      </c>
      <c r="JH39" t="s">
        <v>8</v>
      </c>
      <c r="JI39" t="s">
        <v>4</v>
      </c>
      <c r="JJ39" t="s">
        <v>4</v>
      </c>
      <c r="JK39" t="s">
        <v>6</v>
      </c>
      <c r="JL39" t="s">
        <v>5</v>
      </c>
      <c r="JM39" t="s">
        <v>6</v>
      </c>
      <c r="JN39" t="s">
        <v>4</v>
      </c>
      <c r="JO39" t="s">
        <v>4</v>
      </c>
    </row>
    <row r="40" spans="1:275" x14ac:dyDescent="0.25">
      <c r="A40">
        <v>8</v>
      </c>
      <c r="B40" t="s">
        <v>69</v>
      </c>
      <c r="C40" t="s">
        <v>75</v>
      </c>
      <c r="D40" t="s">
        <v>100</v>
      </c>
      <c r="E40" t="s">
        <v>40</v>
      </c>
      <c r="F40" t="s">
        <v>4</v>
      </c>
      <c r="G40" t="s">
        <v>4</v>
      </c>
      <c r="H40" t="s">
        <v>5</v>
      </c>
      <c r="I40" t="s">
        <v>4</v>
      </c>
      <c r="J40" t="s">
        <v>4</v>
      </c>
      <c r="K40" t="s">
        <v>4</v>
      </c>
      <c r="L40" t="s">
        <v>5</v>
      </c>
      <c r="M40" t="s">
        <v>5</v>
      </c>
      <c r="N40" t="s">
        <v>5</v>
      </c>
      <c r="O40" t="s">
        <v>4</v>
      </c>
      <c r="P40" t="s">
        <v>6</v>
      </c>
      <c r="Q40" t="s">
        <v>4</v>
      </c>
      <c r="R40" t="s">
        <v>5</v>
      </c>
      <c r="S40" t="s">
        <v>8</v>
      </c>
      <c r="T40" t="s">
        <v>6</v>
      </c>
      <c r="U40" t="s">
        <v>6</v>
      </c>
      <c r="V40" t="s">
        <v>8</v>
      </c>
      <c r="W40" t="s">
        <v>8</v>
      </c>
      <c r="X40" t="s">
        <v>5</v>
      </c>
      <c r="Y40" t="s">
        <v>8</v>
      </c>
      <c r="Z40" t="s">
        <v>8</v>
      </c>
      <c r="AA40" t="s">
        <v>4</v>
      </c>
      <c r="AB40" t="s">
        <v>5</v>
      </c>
      <c r="AC40" t="s">
        <v>6</v>
      </c>
      <c r="AD40" t="s">
        <v>4</v>
      </c>
      <c r="AE40" t="s">
        <v>8</v>
      </c>
      <c r="AF40" t="s">
        <v>4</v>
      </c>
      <c r="AG40" t="s">
        <v>6</v>
      </c>
      <c r="AH40" t="s">
        <v>6</v>
      </c>
      <c r="AI40" t="s">
        <v>6</v>
      </c>
      <c r="AJ40" t="s">
        <v>7</v>
      </c>
      <c r="AK40" t="s">
        <v>4</v>
      </c>
      <c r="AL40" t="s">
        <v>6</v>
      </c>
      <c r="AM40" t="s">
        <v>4</v>
      </c>
      <c r="AN40" t="s">
        <v>7</v>
      </c>
      <c r="AO40" t="s">
        <v>8</v>
      </c>
      <c r="AP40" t="s">
        <v>4</v>
      </c>
      <c r="AQ40" t="s">
        <v>6</v>
      </c>
      <c r="AR40" t="s">
        <v>7</v>
      </c>
      <c r="AS40" t="s">
        <v>8</v>
      </c>
      <c r="AT40" t="s">
        <v>8</v>
      </c>
      <c r="AU40" t="s">
        <v>4</v>
      </c>
      <c r="AV40" t="s">
        <v>7</v>
      </c>
      <c r="AW40" t="s">
        <v>5</v>
      </c>
      <c r="AX40" t="s">
        <v>7</v>
      </c>
      <c r="AY40" t="s">
        <v>7</v>
      </c>
      <c r="AZ40" t="s">
        <v>7</v>
      </c>
      <c r="BA40" t="s">
        <v>5</v>
      </c>
      <c r="BB40" t="s">
        <v>6</v>
      </c>
      <c r="BC40" t="s">
        <v>5</v>
      </c>
      <c r="BD40" t="s">
        <v>5</v>
      </c>
      <c r="BE40" t="s">
        <v>8</v>
      </c>
      <c r="BF40" t="s">
        <v>8</v>
      </c>
      <c r="BG40" t="s">
        <v>5</v>
      </c>
      <c r="BH40" t="s">
        <v>7</v>
      </c>
      <c r="BI40" t="s">
        <v>4</v>
      </c>
      <c r="BJ40" t="s">
        <v>5</v>
      </c>
      <c r="BK40" t="s">
        <v>5</v>
      </c>
      <c r="BL40" t="s">
        <v>7</v>
      </c>
      <c r="BM40" t="s">
        <v>7</v>
      </c>
      <c r="BN40" t="s">
        <v>7</v>
      </c>
      <c r="BO40" t="s">
        <v>5</v>
      </c>
      <c r="BP40" t="s">
        <v>5</v>
      </c>
      <c r="BQ40" t="s">
        <v>8</v>
      </c>
      <c r="BR40" t="s">
        <v>6</v>
      </c>
      <c r="BS40" t="s">
        <v>6</v>
      </c>
      <c r="BT40" t="s">
        <v>6</v>
      </c>
      <c r="BU40" t="s">
        <v>5</v>
      </c>
      <c r="BV40" t="s">
        <v>6</v>
      </c>
      <c r="BW40" t="s">
        <v>6</v>
      </c>
      <c r="BX40" t="s">
        <v>6</v>
      </c>
      <c r="BY40" t="s">
        <v>7</v>
      </c>
      <c r="BZ40" t="s">
        <v>4</v>
      </c>
      <c r="CA40" t="s">
        <v>4</v>
      </c>
      <c r="CB40" t="s">
        <v>8</v>
      </c>
      <c r="CC40" t="s">
        <v>8</v>
      </c>
      <c r="CD40" t="s">
        <v>8</v>
      </c>
      <c r="CE40" t="s">
        <v>8</v>
      </c>
      <c r="CF40" t="s">
        <v>4</v>
      </c>
      <c r="CG40" t="s">
        <v>5</v>
      </c>
      <c r="CH40" t="s">
        <v>4</v>
      </c>
      <c r="CI40" t="s">
        <v>4</v>
      </c>
      <c r="CJ40" t="s">
        <v>5</v>
      </c>
      <c r="CK40" t="s">
        <v>5</v>
      </c>
      <c r="CL40" t="s">
        <v>7</v>
      </c>
      <c r="CM40" t="s">
        <v>5</v>
      </c>
      <c r="CN40" t="s">
        <v>5</v>
      </c>
      <c r="CO40" t="s">
        <v>4</v>
      </c>
      <c r="CP40" t="s">
        <v>4</v>
      </c>
      <c r="CQ40" t="s">
        <v>5</v>
      </c>
      <c r="CR40" t="s">
        <v>4</v>
      </c>
      <c r="CS40" t="s">
        <v>5</v>
      </c>
      <c r="CT40" t="s">
        <v>7</v>
      </c>
      <c r="CU40" t="s">
        <v>5</v>
      </c>
      <c r="CV40" t="s">
        <v>5</v>
      </c>
      <c r="CW40" t="s">
        <v>8</v>
      </c>
      <c r="CX40" t="s">
        <v>5</v>
      </c>
      <c r="CY40" t="s">
        <v>6</v>
      </c>
      <c r="CZ40" t="s">
        <v>5</v>
      </c>
      <c r="DA40" t="s">
        <v>7</v>
      </c>
      <c r="DB40" t="s">
        <v>4</v>
      </c>
      <c r="DC40" t="s">
        <v>8</v>
      </c>
      <c r="DD40" t="s">
        <v>8</v>
      </c>
      <c r="DE40" t="s">
        <v>3</v>
      </c>
      <c r="DF40" t="s">
        <v>6</v>
      </c>
      <c r="DG40" t="s">
        <v>4</v>
      </c>
      <c r="DH40" t="s">
        <v>3</v>
      </c>
      <c r="DI40" t="s">
        <v>3</v>
      </c>
      <c r="DJ40" t="s">
        <v>4</v>
      </c>
      <c r="DK40" t="s">
        <v>3</v>
      </c>
      <c r="DL40" t="s">
        <v>3</v>
      </c>
      <c r="DM40" t="s">
        <v>9</v>
      </c>
      <c r="DN40" t="s">
        <v>3</v>
      </c>
      <c r="DO40" t="s">
        <v>3</v>
      </c>
      <c r="DP40" t="s">
        <v>9</v>
      </c>
      <c r="DQ40" t="s">
        <v>9</v>
      </c>
      <c r="DR40" t="s">
        <v>8</v>
      </c>
      <c r="DS40" t="s">
        <v>9</v>
      </c>
      <c r="DT40" t="s">
        <v>4</v>
      </c>
      <c r="DU40" t="s">
        <v>5</v>
      </c>
      <c r="DV40" t="s">
        <v>6</v>
      </c>
      <c r="DW40" t="s">
        <v>3</v>
      </c>
      <c r="DX40" t="s">
        <v>8</v>
      </c>
      <c r="DY40" t="s">
        <v>5</v>
      </c>
      <c r="DZ40" t="s">
        <v>6</v>
      </c>
      <c r="EA40" t="s">
        <v>5</v>
      </c>
      <c r="EB40" t="s">
        <v>5</v>
      </c>
      <c r="EC40" t="s">
        <v>4</v>
      </c>
      <c r="ED40" t="s">
        <v>4</v>
      </c>
      <c r="EE40" t="s">
        <v>5</v>
      </c>
      <c r="EF40" t="s">
        <v>8</v>
      </c>
      <c r="EG40" t="s">
        <v>7</v>
      </c>
      <c r="EH40" t="s">
        <v>5</v>
      </c>
      <c r="EI40" t="s">
        <v>6</v>
      </c>
      <c r="EJ40" t="s">
        <v>5</v>
      </c>
      <c r="EK40" t="s">
        <v>4</v>
      </c>
      <c r="EL40" t="s">
        <v>8</v>
      </c>
      <c r="EM40" t="s">
        <v>8</v>
      </c>
      <c r="EN40" t="s">
        <v>5</v>
      </c>
      <c r="EO40" t="s">
        <v>6</v>
      </c>
      <c r="EP40" t="s">
        <v>5</v>
      </c>
      <c r="EQ40" t="s">
        <v>5</v>
      </c>
      <c r="ER40" t="s">
        <v>5</v>
      </c>
      <c r="ES40" t="s">
        <v>5</v>
      </c>
      <c r="ET40" t="s">
        <v>8</v>
      </c>
      <c r="EU40" t="s">
        <v>5</v>
      </c>
      <c r="EV40" t="s">
        <v>6</v>
      </c>
      <c r="EW40" t="s">
        <v>8</v>
      </c>
      <c r="EX40" t="s">
        <v>8</v>
      </c>
      <c r="EY40" t="s">
        <v>6</v>
      </c>
      <c r="EZ40" t="s">
        <v>7</v>
      </c>
      <c r="FA40" t="s">
        <v>6</v>
      </c>
      <c r="FB40" t="s">
        <v>6</v>
      </c>
      <c r="FC40" t="s">
        <v>6</v>
      </c>
      <c r="FD40" t="s">
        <v>6</v>
      </c>
      <c r="FE40" t="s">
        <v>3</v>
      </c>
      <c r="FF40" t="s">
        <v>6</v>
      </c>
      <c r="FG40" t="s">
        <v>3</v>
      </c>
      <c r="FH40" t="s">
        <v>9</v>
      </c>
      <c r="FI40" t="s">
        <v>6</v>
      </c>
      <c r="FJ40" t="s">
        <v>9</v>
      </c>
      <c r="FK40" t="s">
        <v>3</v>
      </c>
      <c r="FL40" t="s">
        <v>66</v>
      </c>
      <c r="FM40" t="s">
        <v>3</v>
      </c>
      <c r="FN40" t="s">
        <v>3</v>
      </c>
      <c r="FO40" t="s">
        <v>6</v>
      </c>
      <c r="FP40" t="s">
        <v>3</v>
      </c>
      <c r="FQ40" t="s">
        <v>3</v>
      </c>
      <c r="FR40" t="s">
        <v>6</v>
      </c>
      <c r="FS40" t="s">
        <v>8</v>
      </c>
      <c r="FT40" t="s">
        <v>3</v>
      </c>
      <c r="FU40" t="s">
        <v>3</v>
      </c>
      <c r="FV40" t="s">
        <v>3</v>
      </c>
      <c r="FW40" t="s">
        <v>6</v>
      </c>
      <c r="FX40" t="s">
        <v>3</v>
      </c>
      <c r="FY40" t="s">
        <v>8</v>
      </c>
      <c r="FZ40" t="s">
        <v>6</v>
      </c>
      <c r="GA40" t="s">
        <v>6</v>
      </c>
      <c r="GB40" t="s">
        <v>9</v>
      </c>
      <c r="GC40" t="s">
        <v>6</v>
      </c>
      <c r="GD40" t="s">
        <v>66</v>
      </c>
      <c r="GE40" t="s">
        <v>6</v>
      </c>
      <c r="GF40" t="s">
        <v>66</v>
      </c>
      <c r="GG40" t="s">
        <v>6</v>
      </c>
      <c r="GH40" t="s">
        <v>9</v>
      </c>
      <c r="GI40" t="s">
        <v>3</v>
      </c>
      <c r="GJ40" t="s">
        <v>9</v>
      </c>
      <c r="GK40" t="s">
        <v>6</v>
      </c>
      <c r="GL40" t="s">
        <v>6</v>
      </c>
      <c r="GM40" t="s">
        <v>3</v>
      </c>
      <c r="GN40" t="s">
        <v>66</v>
      </c>
      <c r="GO40" t="s">
        <v>3</v>
      </c>
      <c r="GP40" t="s">
        <v>66</v>
      </c>
      <c r="GQ40" t="s">
        <v>3</v>
      </c>
      <c r="GR40" t="s">
        <v>9</v>
      </c>
      <c r="GS40" t="s">
        <v>8</v>
      </c>
      <c r="GT40" t="s">
        <v>3</v>
      </c>
      <c r="GU40" t="s">
        <v>6</v>
      </c>
      <c r="GV40" t="s">
        <v>6</v>
      </c>
      <c r="GW40" t="s">
        <v>6</v>
      </c>
      <c r="GX40" t="s">
        <v>66</v>
      </c>
      <c r="GY40" t="s">
        <v>6</v>
      </c>
      <c r="GZ40" t="s">
        <v>4</v>
      </c>
      <c r="HA40" t="s">
        <v>3</v>
      </c>
      <c r="HB40" t="s">
        <v>6</v>
      </c>
      <c r="HC40" t="s">
        <v>8</v>
      </c>
      <c r="HD40" t="s">
        <v>8</v>
      </c>
      <c r="HE40" t="s">
        <v>6</v>
      </c>
      <c r="HF40" t="s">
        <v>7</v>
      </c>
      <c r="HG40" t="s">
        <v>6</v>
      </c>
      <c r="HH40" t="s">
        <v>6</v>
      </c>
      <c r="HI40" t="s">
        <v>6</v>
      </c>
      <c r="HJ40" t="s">
        <v>5</v>
      </c>
      <c r="HK40" t="s">
        <v>3</v>
      </c>
      <c r="HL40" t="s">
        <v>6</v>
      </c>
      <c r="HM40" t="s">
        <v>8</v>
      </c>
      <c r="HN40" t="s">
        <v>46</v>
      </c>
      <c r="HO40" t="s">
        <v>8</v>
      </c>
      <c r="HP40" t="s">
        <v>46</v>
      </c>
      <c r="HQ40" t="s">
        <v>46</v>
      </c>
      <c r="HR40" t="s">
        <v>46</v>
      </c>
      <c r="HS40" t="s">
        <v>46</v>
      </c>
      <c r="HT40" t="s">
        <v>6</v>
      </c>
      <c r="HU40" t="s">
        <v>6</v>
      </c>
      <c r="HV40" t="s">
        <v>8</v>
      </c>
      <c r="HW40" t="s">
        <v>8</v>
      </c>
      <c r="HX40" t="s">
        <v>8</v>
      </c>
      <c r="HY40" t="s">
        <v>46</v>
      </c>
      <c r="HZ40" t="s">
        <v>8</v>
      </c>
      <c r="IA40" t="s">
        <v>46</v>
      </c>
      <c r="IB40" t="s">
        <v>6</v>
      </c>
      <c r="IC40" t="s">
        <v>8</v>
      </c>
      <c r="ID40" t="s">
        <v>46</v>
      </c>
      <c r="IE40" t="s">
        <v>8</v>
      </c>
      <c r="IF40" t="s">
        <v>9</v>
      </c>
      <c r="IG40" t="s">
        <v>9</v>
      </c>
      <c r="IH40" t="s">
        <v>6</v>
      </c>
      <c r="II40" t="s">
        <v>9</v>
      </c>
      <c r="IJ40" t="s">
        <v>3</v>
      </c>
      <c r="IK40" t="s">
        <v>8</v>
      </c>
      <c r="IL40" t="s">
        <v>6</v>
      </c>
      <c r="IM40" t="s">
        <v>6</v>
      </c>
      <c r="IN40" t="s">
        <v>5</v>
      </c>
      <c r="IO40" t="s">
        <v>8</v>
      </c>
      <c r="IP40" t="s">
        <v>6</v>
      </c>
      <c r="IQ40" t="s">
        <v>8</v>
      </c>
      <c r="IR40" t="s">
        <v>8</v>
      </c>
      <c r="IS40" t="s">
        <v>8</v>
      </c>
      <c r="IT40" t="s">
        <v>8</v>
      </c>
      <c r="IU40" t="s">
        <v>5</v>
      </c>
      <c r="IV40" t="s">
        <v>8</v>
      </c>
      <c r="IW40" t="s">
        <v>8</v>
      </c>
      <c r="IX40" t="s">
        <v>8</v>
      </c>
      <c r="IY40" t="s">
        <v>6</v>
      </c>
      <c r="IZ40" t="s">
        <v>4</v>
      </c>
      <c r="JA40" t="s">
        <v>4</v>
      </c>
      <c r="JB40" t="s">
        <v>4</v>
      </c>
      <c r="JC40" t="s">
        <v>4</v>
      </c>
      <c r="JD40" t="s">
        <v>6</v>
      </c>
      <c r="JE40" t="s">
        <v>7</v>
      </c>
      <c r="JF40" t="s">
        <v>6</v>
      </c>
      <c r="JG40" t="s">
        <v>4</v>
      </c>
      <c r="JH40" t="s">
        <v>7</v>
      </c>
      <c r="JI40" t="s">
        <v>4</v>
      </c>
      <c r="JJ40" t="s">
        <v>4</v>
      </c>
      <c r="JK40" t="s">
        <v>6</v>
      </c>
      <c r="JL40" t="s">
        <v>4</v>
      </c>
      <c r="JM40" t="s">
        <v>6</v>
      </c>
      <c r="JN40" t="s">
        <v>4</v>
      </c>
      <c r="JO40" t="s">
        <v>4</v>
      </c>
    </row>
    <row r="41" spans="1:275" x14ac:dyDescent="0.25">
      <c r="A41">
        <v>9</v>
      </c>
      <c r="B41" t="s">
        <v>69</v>
      </c>
      <c r="C41" t="s">
        <v>76</v>
      </c>
      <c r="D41" t="s">
        <v>101</v>
      </c>
      <c r="E41" t="s">
        <v>16</v>
      </c>
      <c r="F41" t="s">
        <v>5</v>
      </c>
      <c r="G41" t="s">
        <v>5</v>
      </c>
      <c r="H41" t="s">
        <v>5</v>
      </c>
      <c r="I41" t="s">
        <v>5</v>
      </c>
      <c r="J41" t="s">
        <v>8</v>
      </c>
      <c r="K41" t="s">
        <v>4</v>
      </c>
      <c r="L41" t="s">
        <v>4</v>
      </c>
      <c r="M41" t="s">
        <v>4</v>
      </c>
      <c r="N41" t="s">
        <v>4</v>
      </c>
      <c r="O41" t="s">
        <v>4</v>
      </c>
      <c r="P41" t="s">
        <v>8</v>
      </c>
      <c r="Q41" t="s">
        <v>5</v>
      </c>
      <c r="R41" t="s">
        <v>7</v>
      </c>
      <c r="S41" t="s">
        <v>5</v>
      </c>
      <c r="T41" t="s">
        <v>7</v>
      </c>
      <c r="U41" t="s">
        <v>5</v>
      </c>
      <c r="V41" t="s">
        <v>5</v>
      </c>
      <c r="W41" t="s">
        <v>5</v>
      </c>
      <c r="X41" t="s">
        <v>8</v>
      </c>
      <c r="Y41" t="s">
        <v>8</v>
      </c>
      <c r="Z41" t="s">
        <v>7</v>
      </c>
      <c r="AA41" t="s">
        <v>4</v>
      </c>
      <c r="AB41" t="s">
        <v>5</v>
      </c>
      <c r="AC41" t="s">
        <v>5</v>
      </c>
      <c r="AD41" t="s">
        <v>5</v>
      </c>
      <c r="AE41" t="s">
        <v>8</v>
      </c>
      <c r="AF41" t="s">
        <v>5</v>
      </c>
      <c r="AG41" t="s">
        <v>5</v>
      </c>
      <c r="AH41" t="s">
        <v>5</v>
      </c>
      <c r="AI41" t="s">
        <v>7</v>
      </c>
      <c r="AJ41" t="s">
        <v>8</v>
      </c>
      <c r="AK41" t="s">
        <v>8</v>
      </c>
      <c r="AL41" t="s">
        <v>5</v>
      </c>
      <c r="AM41" t="s">
        <v>5</v>
      </c>
      <c r="AN41" t="s">
        <v>8</v>
      </c>
      <c r="AO41" t="s">
        <v>5</v>
      </c>
      <c r="AP41" t="s">
        <v>5</v>
      </c>
      <c r="AQ41" t="s">
        <v>8</v>
      </c>
      <c r="AR41" t="s">
        <v>8</v>
      </c>
      <c r="AS41" t="s">
        <v>5</v>
      </c>
      <c r="AT41" t="s">
        <v>5</v>
      </c>
      <c r="AU41" t="s">
        <v>8</v>
      </c>
      <c r="AV41" t="s">
        <v>5</v>
      </c>
      <c r="AW41" t="s">
        <v>8</v>
      </c>
      <c r="AX41" t="s">
        <v>8</v>
      </c>
      <c r="AY41" t="s">
        <v>7</v>
      </c>
      <c r="AZ41" t="s">
        <v>4</v>
      </c>
      <c r="BA41" t="s">
        <v>8</v>
      </c>
      <c r="BB41" t="s">
        <v>8</v>
      </c>
      <c r="BC41" t="s">
        <v>5</v>
      </c>
      <c r="BD41" t="s">
        <v>5</v>
      </c>
      <c r="BE41" t="s">
        <v>5</v>
      </c>
      <c r="BF41" t="s">
        <v>8</v>
      </c>
      <c r="BG41" t="s">
        <v>8</v>
      </c>
      <c r="BH41" t="s">
        <v>8</v>
      </c>
      <c r="BI41" t="s">
        <v>7</v>
      </c>
      <c r="BJ41" t="s">
        <v>5</v>
      </c>
      <c r="BK41" t="s">
        <v>8</v>
      </c>
      <c r="BL41" t="s">
        <v>8</v>
      </c>
      <c r="BM41" t="s">
        <v>5</v>
      </c>
      <c r="BN41" t="s">
        <v>5</v>
      </c>
      <c r="BO41" t="s">
        <v>6</v>
      </c>
      <c r="BP41" t="s">
        <v>5</v>
      </c>
      <c r="BQ41" t="s">
        <v>6</v>
      </c>
      <c r="BR41" t="s">
        <v>8</v>
      </c>
      <c r="BS41" t="s">
        <v>8</v>
      </c>
      <c r="BT41" t="s">
        <v>6</v>
      </c>
      <c r="BU41" t="s">
        <v>6</v>
      </c>
      <c r="BV41" t="s">
        <v>6</v>
      </c>
      <c r="BW41" t="s">
        <v>6</v>
      </c>
      <c r="BX41" t="s">
        <v>6</v>
      </c>
      <c r="BY41" t="s">
        <v>7</v>
      </c>
      <c r="BZ41" t="s">
        <v>4</v>
      </c>
      <c r="CA41" t="s">
        <v>4</v>
      </c>
      <c r="CB41" t="s">
        <v>5</v>
      </c>
      <c r="CC41" t="s">
        <v>5</v>
      </c>
      <c r="CD41" t="s">
        <v>5</v>
      </c>
      <c r="CE41" t="s">
        <v>5</v>
      </c>
      <c r="CF41" t="s">
        <v>7</v>
      </c>
      <c r="CG41" t="s">
        <v>5</v>
      </c>
      <c r="CH41" t="s">
        <v>5</v>
      </c>
      <c r="CI41" t="s">
        <v>4</v>
      </c>
      <c r="CJ41" t="s">
        <v>6</v>
      </c>
      <c r="CK41" t="s">
        <v>5</v>
      </c>
      <c r="CL41" t="s">
        <v>5</v>
      </c>
      <c r="CM41" t="s">
        <v>5</v>
      </c>
      <c r="CN41" t="s">
        <v>5</v>
      </c>
      <c r="CO41" t="s">
        <v>5</v>
      </c>
      <c r="CP41" t="s">
        <v>5</v>
      </c>
      <c r="CQ41" t="s">
        <v>8</v>
      </c>
      <c r="CR41" t="s">
        <v>5</v>
      </c>
      <c r="CS41" t="s">
        <v>5</v>
      </c>
      <c r="CT41" t="s">
        <v>5</v>
      </c>
      <c r="CU41" t="s">
        <v>5</v>
      </c>
      <c r="CV41" t="s">
        <v>5</v>
      </c>
      <c r="CW41" t="s">
        <v>8</v>
      </c>
      <c r="CX41" t="s">
        <v>5</v>
      </c>
      <c r="CY41" t="s">
        <v>6</v>
      </c>
      <c r="CZ41" t="s">
        <v>6</v>
      </c>
      <c r="DA41" t="s">
        <v>8</v>
      </c>
      <c r="DB41" t="s">
        <v>8</v>
      </c>
      <c r="DC41" t="s">
        <v>6</v>
      </c>
      <c r="DD41" t="s">
        <v>5</v>
      </c>
      <c r="DE41" t="s">
        <v>4</v>
      </c>
      <c r="DF41" t="s">
        <v>4</v>
      </c>
      <c r="DG41" t="s">
        <v>5</v>
      </c>
      <c r="DH41" t="s">
        <v>7</v>
      </c>
      <c r="DI41" t="s">
        <v>7</v>
      </c>
      <c r="DJ41" t="s">
        <v>4</v>
      </c>
      <c r="DK41" t="s">
        <v>7</v>
      </c>
      <c r="DL41" t="s">
        <v>7</v>
      </c>
      <c r="DM41" t="s">
        <v>7</v>
      </c>
      <c r="DN41" t="s">
        <v>7</v>
      </c>
      <c r="DO41" t="s">
        <v>7</v>
      </c>
      <c r="DP41" t="s">
        <v>6</v>
      </c>
      <c r="DQ41" t="s">
        <v>7</v>
      </c>
      <c r="DR41" t="s">
        <v>7</v>
      </c>
      <c r="DS41" t="s">
        <v>7</v>
      </c>
      <c r="DT41" t="s">
        <v>7</v>
      </c>
      <c r="DU41" t="s">
        <v>3</v>
      </c>
      <c r="DV41" t="s">
        <v>3</v>
      </c>
      <c r="DW41" t="s">
        <v>3</v>
      </c>
      <c r="DX41" t="s">
        <v>3</v>
      </c>
      <c r="DY41" t="s">
        <v>3</v>
      </c>
      <c r="DZ41" t="s">
        <v>3</v>
      </c>
      <c r="EA41" t="s">
        <v>5</v>
      </c>
      <c r="EB41" t="s">
        <v>7</v>
      </c>
      <c r="EC41" t="s">
        <v>5</v>
      </c>
      <c r="ED41" t="s">
        <v>8</v>
      </c>
      <c r="EE41" t="s">
        <v>5</v>
      </c>
      <c r="EF41" t="s">
        <v>5</v>
      </c>
      <c r="EG41" t="s">
        <v>5</v>
      </c>
      <c r="EH41" t="s">
        <v>8</v>
      </c>
      <c r="EI41" t="s">
        <v>8</v>
      </c>
      <c r="EJ41" t="s">
        <v>5</v>
      </c>
      <c r="EK41" t="s">
        <v>7</v>
      </c>
      <c r="EL41" t="s">
        <v>7</v>
      </c>
      <c r="EM41" t="s">
        <v>5</v>
      </c>
      <c r="EN41" t="s">
        <v>4</v>
      </c>
      <c r="EO41" t="s">
        <v>6</v>
      </c>
      <c r="EP41" t="s">
        <v>5</v>
      </c>
      <c r="EQ41" t="s">
        <v>5</v>
      </c>
      <c r="ER41" t="s">
        <v>8</v>
      </c>
      <c r="ES41" t="s">
        <v>5</v>
      </c>
      <c r="ET41" t="s">
        <v>5</v>
      </c>
      <c r="EU41" t="s">
        <v>4</v>
      </c>
      <c r="EV41" t="s">
        <v>8</v>
      </c>
      <c r="EW41" t="s">
        <v>8</v>
      </c>
      <c r="EX41" t="s">
        <v>4</v>
      </c>
      <c r="EY41" t="s">
        <v>8</v>
      </c>
      <c r="EZ41" t="s">
        <v>7</v>
      </c>
      <c r="FA41" t="s">
        <v>8</v>
      </c>
      <c r="FB41" t="s">
        <v>3</v>
      </c>
      <c r="FC41" t="s">
        <v>8</v>
      </c>
      <c r="FD41" t="s">
        <v>9</v>
      </c>
      <c r="FE41" t="s">
        <v>8</v>
      </c>
      <c r="FF41" t="s">
        <v>3</v>
      </c>
      <c r="FG41" t="s">
        <v>6</v>
      </c>
      <c r="FH41" t="s">
        <v>3</v>
      </c>
      <c r="FI41" t="s">
        <v>8</v>
      </c>
      <c r="FJ41" t="s">
        <v>8</v>
      </c>
      <c r="FK41" t="s">
        <v>3</v>
      </c>
      <c r="FL41" t="s">
        <v>66</v>
      </c>
      <c r="FM41" t="s">
        <v>6</v>
      </c>
      <c r="FN41" t="s">
        <v>6</v>
      </c>
      <c r="FO41" t="s">
        <v>3</v>
      </c>
      <c r="FP41" t="s">
        <v>9</v>
      </c>
      <c r="FQ41" t="s">
        <v>3</v>
      </c>
      <c r="FR41" t="s">
        <v>9</v>
      </c>
      <c r="FS41" t="s">
        <v>5</v>
      </c>
      <c r="FT41" t="s">
        <v>3</v>
      </c>
      <c r="FU41" t="s">
        <v>8</v>
      </c>
      <c r="FV41" t="s">
        <v>3</v>
      </c>
      <c r="FW41" t="s">
        <v>3</v>
      </c>
      <c r="FX41" t="s">
        <v>6</v>
      </c>
      <c r="FY41" t="s">
        <v>8</v>
      </c>
      <c r="FZ41" t="s">
        <v>6</v>
      </c>
      <c r="GA41" t="s">
        <v>3</v>
      </c>
      <c r="GB41" t="s">
        <v>9</v>
      </c>
      <c r="GC41" t="s">
        <v>3</v>
      </c>
      <c r="GD41" t="s">
        <v>6</v>
      </c>
      <c r="GE41" t="s">
        <v>3</v>
      </c>
      <c r="GF41" t="s">
        <v>9</v>
      </c>
      <c r="GG41" t="s">
        <v>8</v>
      </c>
      <c r="GH41" t="s">
        <v>3</v>
      </c>
      <c r="GI41" t="s">
        <v>3</v>
      </c>
      <c r="GJ41" t="s">
        <v>66</v>
      </c>
      <c r="GK41" t="s">
        <v>8</v>
      </c>
      <c r="GL41" t="s">
        <v>3</v>
      </c>
      <c r="GM41" t="s">
        <v>3</v>
      </c>
      <c r="GN41" t="s">
        <v>66</v>
      </c>
      <c r="GO41" t="s">
        <v>3</v>
      </c>
      <c r="GP41" t="s">
        <v>66</v>
      </c>
      <c r="GQ41" t="s">
        <v>3</v>
      </c>
      <c r="GR41" t="s">
        <v>66</v>
      </c>
      <c r="GS41" t="s">
        <v>3</v>
      </c>
      <c r="GT41" t="s">
        <v>66</v>
      </c>
      <c r="GU41" t="s">
        <v>3</v>
      </c>
      <c r="GV41" t="s">
        <v>66</v>
      </c>
      <c r="GW41" t="s">
        <v>4</v>
      </c>
      <c r="GX41" t="s">
        <v>3</v>
      </c>
      <c r="GY41" t="s">
        <v>3</v>
      </c>
      <c r="GZ41" t="s">
        <v>4</v>
      </c>
      <c r="HA41" t="s">
        <v>3</v>
      </c>
      <c r="HB41" t="s">
        <v>3</v>
      </c>
      <c r="HC41" t="s">
        <v>8</v>
      </c>
      <c r="HD41" t="s">
        <v>8</v>
      </c>
      <c r="HE41" t="s">
        <v>3</v>
      </c>
      <c r="HF41" t="s">
        <v>4</v>
      </c>
      <c r="HG41" t="s">
        <v>3</v>
      </c>
      <c r="HH41" t="s">
        <v>3</v>
      </c>
      <c r="HI41" t="s">
        <v>3</v>
      </c>
      <c r="HJ41" t="s">
        <v>5</v>
      </c>
      <c r="HK41" t="s">
        <v>8</v>
      </c>
      <c r="HL41" t="s">
        <v>8</v>
      </c>
      <c r="HM41" t="s">
        <v>8</v>
      </c>
      <c r="HN41" t="s">
        <v>46</v>
      </c>
      <c r="HO41" t="s">
        <v>46</v>
      </c>
      <c r="HP41" t="s">
        <v>46</v>
      </c>
      <c r="HQ41" t="s">
        <v>46</v>
      </c>
      <c r="HR41" t="s">
        <v>46</v>
      </c>
      <c r="HS41" t="s">
        <v>8</v>
      </c>
      <c r="HT41" t="s">
        <v>7</v>
      </c>
      <c r="HU41" t="s">
        <v>8</v>
      </c>
      <c r="HV41" t="s">
        <v>8</v>
      </c>
      <c r="HW41" t="s">
        <v>8</v>
      </c>
      <c r="HX41" t="s">
        <v>8</v>
      </c>
      <c r="HY41" t="s">
        <v>8</v>
      </c>
      <c r="HZ41" t="s">
        <v>5</v>
      </c>
      <c r="IA41" t="s">
        <v>5</v>
      </c>
      <c r="IB41" t="s">
        <v>6</v>
      </c>
      <c r="IC41" t="s">
        <v>8</v>
      </c>
      <c r="ID41" t="s">
        <v>46</v>
      </c>
      <c r="IE41" t="s">
        <v>8</v>
      </c>
      <c r="IF41" t="s">
        <v>9</v>
      </c>
      <c r="IG41" t="s">
        <v>9</v>
      </c>
      <c r="IH41" t="s">
        <v>9</v>
      </c>
      <c r="II41" t="s">
        <v>9</v>
      </c>
      <c r="IJ41" t="s">
        <v>9</v>
      </c>
      <c r="IK41" t="s">
        <v>6</v>
      </c>
      <c r="IL41" t="s">
        <v>8</v>
      </c>
      <c r="IM41" t="s">
        <v>8</v>
      </c>
      <c r="IN41" t="s">
        <v>8</v>
      </c>
      <c r="IO41" t="s">
        <v>8</v>
      </c>
      <c r="IP41" t="s">
        <v>5</v>
      </c>
      <c r="IQ41" t="s">
        <v>8</v>
      </c>
      <c r="IR41" t="s">
        <v>8</v>
      </c>
      <c r="IS41" t="s">
        <v>8</v>
      </c>
      <c r="IT41" t="s">
        <v>8</v>
      </c>
      <c r="IU41" t="s">
        <v>5</v>
      </c>
      <c r="IV41" t="s">
        <v>8</v>
      </c>
      <c r="IW41" t="s">
        <v>8</v>
      </c>
      <c r="IX41" t="s">
        <v>8</v>
      </c>
      <c r="IY41" t="s">
        <v>6</v>
      </c>
      <c r="IZ41" t="s">
        <v>5</v>
      </c>
      <c r="JA41" t="s">
        <v>7</v>
      </c>
      <c r="JB41" t="s">
        <v>8</v>
      </c>
      <c r="JC41" t="s">
        <v>8</v>
      </c>
      <c r="JD41" t="s">
        <v>6</v>
      </c>
      <c r="JE41" t="s">
        <v>6</v>
      </c>
      <c r="JF41" t="s">
        <v>6</v>
      </c>
      <c r="JG41" t="s">
        <v>5</v>
      </c>
      <c r="JH41" t="s">
        <v>8</v>
      </c>
      <c r="JI41" t="s">
        <v>7</v>
      </c>
      <c r="JJ41" t="s">
        <v>7</v>
      </c>
      <c r="JK41" t="s">
        <v>6</v>
      </c>
      <c r="JL41" t="s">
        <v>5</v>
      </c>
      <c r="JM41" t="s">
        <v>6</v>
      </c>
      <c r="JN41" t="s">
        <v>6</v>
      </c>
      <c r="JO41" t="s">
        <v>5</v>
      </c>
    </row>
    <row r="42" spans="1:275" x14ac:dyDescent="0.25">
      <c r="A42">
        <v>10</v>
      </c>
      <c r="B42" t="s">
        <v>69</v>
      </c>
      <c r="D42" t="s">
        <v>102</v>
      </c>
      <c r="E42" t="s">
        <v>161</v>
      </c>
      <c r="F42" t="s">
        <v>5</v>
      </c>
      <c r="G42" t="s">
        <v>8</v>
      </c>
      <c r="H42" t="s">
        <v>8</v>
      </c>
      <c r="I42" t="s">
        <v>4</v>
      </c>
      <c r="J42" t="s">
        <v>6</v>
      </c>
      <c r="K42" t="s">
        <v>4</v>
      </c>
      <c r="L42" t="s">
        <v>4</v>
      </c>
      <c r="M42" t="s">
        <v>4</v>
      </c>
      <c r="N42" t="s">
        <v>4</v>
      </c>
      <c r="O42" t="s">
        <v>4</v>
      </c>
      <c r="P42" t="s">
        <v>4</v>
      </c>
      <c r="Q42" t="s">
        <v>4</v>
      </c>
      <c r="R42" t="s">
        <v>7</v>
      </c>
      <c r="S42" t="s">
        <v>6</v>
      </c>
      <c r="T42" t="s">
        <v>6</v>
      </c>
      <c r="U42" t="s">
        <v>5</v>
      </c>
      <c r="V42" t="s">
        <v>8</v>
      </c>
      <c r="W42" t="s">
        <v>6</v>
      </c>
      <c r="X42" t="s">
        <v>5</v>
      </c>
      <c r="Y42" t="s">
        <v>7</v>
      </c>
      <c r="Z42" t="s">
        <v>5</v>
      </c>
      <c r="AA42" t="s">
        <v>4</v>
      </c>
      <c r="AB42" t="s">
        <v>7</v>
      </c>
      <c r="AC42" t="s">
        <v>6</v>
      </c>
      <c r="AD42" t="s">
        <v>4</v>
      </c>
      <c r="AE42" t="s">
        <v>6</v>
      </c>
      <c r="AF42" t="s">
        <v>4</v>
      </c>
      <c r="AG42" t="s">
        <v>6</v>
      </c>
      <c r="AH42" t="s">
        <v>6</v>
      </c>
      <c r="AI42" t="s">
        <v>6</v>
      </c>
      <c r="AJ42" t="s">
        <v>4</v>
      </c>
      <c r="AK42" t="s">
        <v>4</v>
      </c>
      <c r="AL42" t="s">
        <v>6</v>
      </c>
      <c r="AM42" t="s">
        <v>7</v>
      </c>
      <c r="AN42" t="s">
        <v>4</v>
      </c>
      <c r="AO42" t="s">
        <v>6</v>
      </c>
      <c r="AP42" t="s">
        <v>4</v>
      </c>
      <c r="AQ42" t="s">
        <v>6</v>
      </c>
      <c r="AR42" t="s">
        <v>4</v>
      </c>
      <c r="AS42" t="s">
        <v>6</v>
      </c>
      <c r="AT42" t="s">
        <v>8</v>
      </c>
      <c r="AU42" t="s">
        <v>4</v>
      </c>
      <c r="AV42" t="s">
        <v>6</v>
      </c>
      <c r="AW42" t="s">
        <v>6</v>
      </c>
      <c r="AX42" t="s">
        <v>8</v>
      </c>
      <c r="AY42" t="s">
        <v>6</v>
      </c>
      <c r="AZ42" t="s">
        <v>8</v>
      </c>
      <c r="BA42" t="s">
        <v>8</v>
      </c>
      <c r="BB42" t="s">
        <v>8</v>
      </c>
      <c r="BC42" t="s">
        <v>8</v>
      </c>
      <c r="BD42" t="s">
        <v>7</v>
      </c>
      <c r="BE42" t="s">
        <v>5</v>
      </c>
      <c r="BF42" t="s">
        <v>5</v>
      </c>
      <c r="BG42" t="s">
        <v>5</v>
      </c>
      <c r="BH42" t="s">
        <v>7</v>
      </c>
      <c r="BI42" t="s">
        <v>5</v>
      </c>
      <c r="BJ42" t="s">
        <v>8</v>
      </c>
      <c r="BK42" t="s">
        <v>8</v>
      </c>
      <c r="BL42" t="s">
        <v>5</v>
      </c>
      <c r="IF42" t="s">
        <v>9</v>
      </c>
      <c r="IG42" t="s">
        <v>9</v>
      </c>
      <c r="IH42" t="s">
        <v>9</v>
      </c>
      <c r="II42" t="s">
        <v>9</v>
      </c>
      <c r="IJ42" t="s">
        <v>9</v>
      </c>
    </row>
    <row r="43" spans="1:275" x14ac:dyDescent="0.25">
      <c r="A43">
        <v>11</v>
      </c>
      <c r="B43" t="s">
        <v>69</v>
      </c>
      <c r="C43" t="s">
        <v>77</v>
      </c>
      <c r="D43" t="s">
        <v>102</v>
      </c>
      <c r="E43" t="s">
        <v>161</v>
      </c>
      <c r="F43" t="s">
        <v>8</v>
      </c>
      <c r="G43" t="s">
        <v>8</v>
      </c>
      <c r="H43" t="s">
        <v>8</v>
      </c>
      <c r="I43" t="s">
        <v>7</v>
      </c>
      <c r="J43" t="s">
        <v>8</v>
      </c>
      <c r="K43" t="s">
        <v>4</v>
      </c>
      <c r="L43" t="s">
        <v>4</v>
      </c>
      <c r="M43" t="s">
        <v>7</v>
      </c>
      <c r="N43" t="s">
        <v>7</v>
      </c>
      <c r="O43" t="s">
        <v>4</v>
      </c>
      <c r="P43" t="s">
        <v>7</v>
      </c>
      <c r="Q43" t="s">
        <v>4</v>
      </c>
      <c r="R43" t="s">
        <v>7</v>
      </c>
      <c r="S43" t="s">
        <v>6</v>
      </c>
      <c r="T43" t="s">
        <v>8</v>
      </c>
      <c r="U43" t="s">
        <v>5</v>
      </c>
      <c r="V43" t="s">
        <v>6</v>
      </c>
      <c r="W43" t="s">
        <v>6</v>
      </c>
      <c r="X43" t="s">
        <v>5</v>
      </c>
      <c r="Y43" t="s">
        <v>5</v>
      </c>
      <c r="Z43" t="s">
        <v>8</v>
      </c>
      <c r="AA43" t="s">
        <v>7</v>
      </c>
      <c r="AB43" t="s">
        <v>7</v>
      </c>
      <c r="AC43" t="s">
        <v>6</v>
      </c>
      <c r="AD43" t="s">
        <v>4</v>
      </c>
      <c r="AE43" t="s">
        <v>6</v>
      </c>
      <c r="AF43" t="s">
        <v>4</v>
      </c>
      <c r="AG43" t="s">
        <v>6</v>
      </c>
      <c r="AH43" t="s">
        <v>6</v>
      </c>
      <c r="AI43" t="s">
        <v>6</v>
      </c>
      <c r="AJ43" t="s">
        <v>4</v>
      </c>
      <c r="AK43" t="s">
        <v>4</v>
      </c>
      <c r="AL43" t="s">
        <v>6</v>
      </c>
      <c r="AM43" t="s">
        <v>7</v>
      </c>
      <c r="AN43" t="s">
        <v>4</v>
      </c>
      <c r="AO43" t="s">
        <v>6</v>
      </c>
      <c r="AP43" t="s">
        <v>4</v>
      </c>
      <c r="AQ43" t="s">
        <v>6</v>
      </c>
      <c r="AR43" t="s">
        <v>4</v>
      </c>
      <c r="AS43" t="s">
        <v>6</v>
      </c>
      <c r="AT43" t="s">
        <v>8</v>
      </c>
      <c r="AU43" t="s">
        <v>4</v>
      </c>
      <c r="AV43" t="s">
        <v>6</v>
      </c>
      <c r="AW43" t="s">
        <v>6</v>
      </c>
      <c r="AX43" t="s">
        <v>8</v>
      </c>
      <c r="AY43" t="s">
        <v>8</v>
      </c>
      <c r="AZ43" t="s">
        <v>8</v>
      </c>
      <c r="BA43" t="s">
        <v>8</v>
      </c>
      <c r="BB43" t="s">
        <v>5</v>
      </c>
      <c r="BC43" t="s">
        <v>5</v>
      </c>
      <c r="BD43" t="s">
        <v>7</v>
      </c>
      <c r="BE43" t="s">
        <v>5</v>
      </c>
      <c r="BF43" t="s">
        <v>7</v>
      </c>
      <c r="BG43" t="s">
        <v>5</v>
      </c>
      <c r="BH43" t="s">
        <v>5</v>
      </c>
      <c r="BI43" t="s">
        <v>7</v>
      </c>
      <c r="BJ43" t="s">
        <v>8</v>
      </c>
      <c r="BK43" t="s">
        <v>8</v>
      </c>
      <c r="BL43" t="s">
        <v>5</v>
      </c>
      <c r="BM43" t="s">
        <v>6</v>
      </c>
      <c r="BN43" t="s">
        <v>8</v>
      </c>
      <c r="BO43" t="s">
        <v>8</v>
      </c>
      <c r="BP43" t="s">
        <v>5</v>
      </c>
      <c r="BQ43" t="s">
        <v>8</v>
      </c>
      <c r="BR43" t="s">
        <v>5</v>
      </c>
      <c r="BS43" t="s">
        <v>8</v>
      </c>
      <c r="BT43" t="s">
        <v>5</v>
      </c>
      <c r="BU43" t="s">
        <v>7</v>
      </c>
      <c r="BV43" t="s">
        <v>8</v>
      </c>
      <c r="BW43" t="s">
        <v>8</v>
      </c>
      <c r="BX43" t="s">
        <v>8</v>
      </c>
      <c r="BY43" t="s">
        <v>7</v>
      </c>
      <c r="BZ43" t="s">
        <v>7</v>
      </c>
      <c r="CA43" t="s">
        <v>7</v>
      </c>
      <c r="CB43" t="s">
        <v>6</v>
      </c>
      <c r="CC43" t="s">
        <v>6</v>
      </c>
      <c r="CD43" t="s">
        <v>6</v>
      </c>
      <c r="CE43" t="s">
        <v>6</v>
      </c>
      <c r="CF43" t="s">
        <v>4</v>
      </c>
      <c r="CG43" t="s">
        <v>5</v>
      </c>
      <c r="CH43" t="s">
        <v>7</v>
      </c>
      <c r="CI43" t="s">
        <v>7</v>
      </c>
      <c r="CJ43" t="s">
        <v>4</v>
      </c>
      <c r="CK43" t="s">
        <v>5</v>
      </c>
      <c r="CL43" t="s">
        <v>5</v>
      </c>
      <c r="CM43" t="s">
        <v>4</v>
      </c>
      <c r="CN43" t="s">
        <v>4</v>
      </c>
      <c r="CO43" t="s">
        <v>4</v>
      </c>
      <c r="CP43" t="s">
        <v>7</v>
      </c>
      <c r="CQ43" t="s">
        <v>5</v>
      </c>
      <c r="CR43" t="s">
        <v>7</v>
      </c>
      <c r="CS43" t="s">
        <v>7</v>
      </c>
      <c r="CT43" t="s">
        <v>7</v>
      </c>
      <c r="CU43" t="s">
        <v>8</v>
      </c>
      <c r="CV43" t="s">
        <v>5</v>
      </c>
      <c r="CW43" t="s">
        <v>6</v>
      </c>
      <c r="CX43" t="s">
        <v>5</v>
      </c>
      <c r="CY43" t="s">
        <v>6</v>
      </c>
      <c r="CZ43" t="s">
        <v>7</v>
      </c>
      <c r="DA43" t="s">
        <v>6</v>
      </c>
      <c r="DB43" t="s">
        <v>5</v>
      </c>
      <c r="DC43" t="s">
        <v>8</v>
      </c>
      <c r="DD43" t="s">
        <v>8</v>
      </c>
      <c r="DE43" t="s">
        <v>7</v>
      </c>
      <c r="DF43" t="s">
        <v>7</v>
      </c>
      <c r="DG43" t="s">
        <v>4</v>
      </c>
      <c r="DH43" t="s">
        <v>4</v>
      </c>
      <c r="DI43" t="s">
        <v>7</v>
      </c>
      <c r="DJ43" t="s">
        <v>7</v>
      </c>
      <c r="DK43" t="s">
        <v>7</v>
      </c>
      <c r="DL43" t="s">
        <v>7</v>
      </c>
      <c r="DM43" t="s">
        <v>5</v>
      </c>
      <c r="DN43" t="s">
        <v>5</v>
      </c>
      <c r="DO43" t="s">
        <v>4</v>
      </c>
      <c r="DP43" t="s">
        <v>8</v>
      </c>
      <c r="DQ43" t="s">
        <v>5</v>
      </c>
      <c r="DR43" t="s">
        <v>7</v>
      </c>
      <c r="DS43" t="s">
        <v>7</v>
      </c>
      <c r="DT43" t="s">
        <v>4</v>
      </c>
      <c r="DU43" t="s">
        <v>5</v>
      </c>
      <c r="DV43" t="s">
        <v>8</v>
      </c>
      <c r="DW43" t="s">
        <v>5</v>
      </c>
      <c r="DX43" t="s">
        <v>6</v>
      </c>
      <c r="DY43" t="s">
        <v>8</v>
      </c>
      <c r="DZ43" t="s">
        <v>8</v>
      </c>
      <c r="EA43" t="s">
        <v>8</v>
      </c>
      <c r="EB43" t="s">
        <v>8</v>
      </c>
      <c r="EC43" t="s">
        <v>4</v>
      </c>
      <c r="ED43" t="s">
        <v>7</v>
      </c>
      <c r="EE43" t="s">
        <v>5</v>
      </c>
      <c r="EF43" t="s">
        <v>5</v>
      </c>
      <c r="EG43" t="s">
        <v>8</v>
      </c>
      <c r="EH43" t="s">
        <v>8</v>
      </c>
      <c r="EI43" t="s">
        <v>8</v>
      </c>
      <c r="EJ43" t="s">
        <v>5</v>
      </c>
      <c r="EK43" t="s">
        <v>5</v>
      </c>
      <c r="EL43" t="s">
        <v>8</v>
      </c>
      <c r="EM43" t="s">
        <v>8</v>
      </c>
      <c r="EN43" t="s">
        <v>8</v>
      </c>
      <c r="EO43" t="s">
        <v>6</v>
      </c>
      <c r="EP43" t="s">
        <v>8</v>
      </c>
      <c r="EQ43" t="s">
        <v>8</v>
      </c>
      <c r="ER43" t="s">
        <v>5</v>
      </c>
      <c r="ES43" t="s">
        <v>5</v>
      </c>
      <c r="ET43" t="s">
        <v>5</v>
      </c>
      <c r="EU43" t="s">
        <v>7</v>
      </c>
      <c r="EV43" t="s">
        <v>7</v>
      </c>
      <c r="EW43" t="s">
        <v>5</v>
      </c>
      <c r="EX43" t="s">
        <v>5</v>
      </c>
      <c r="EY43" t="s">
        <v>8</v>
      </c>
      <c r="EZ43" t="s">
        <v>4</v>
      </c>
      <c r="FA43" t="s">
        <v>3</v>
      </c>
      <c r="FB43" t="s">
        <v>9</v>
      </c>
      <c r="FC43" t="s">
        <v>3</v>
      </c>
      <c r="FD43" t="s">
        <v>9</v>
      </c>
      <c r="FE43" t="s">
        <v>3</v>
      </c>
      <c r="FF43" t="s">
        <v>6</v>
      </c>
      <c r="FG43" t="s">
        <v>6</v>
      </c>
      <c r="FH43" t="s">
        <v>3</v>
      </c>
      <c r="FI43" t="s">
        <v>8</v>
      </c>
      <c r="FJ43" t="s">
        <v>6</v>
      </c>
      <c r="FK43" t="s">
        <v>6</v>
      </c>
      <c r="FL43" t="s">
        <v>9</v>
      </c>
      <c r="FM43" t="s">
        <v>3</v>
      </c>
      <c r="FN43" t="s">
        <v>6</v>
      </c>
      <c r="FO43" t="s">
        <v>3</v>
      </c>
      <c r="FP43" t="s">
        <v>9</v>
      </c>
      <c r="FQ43" t="s">
        <v>6</v>
      </c>
      <c r="FR43" t="s">
        <v>9</v>
      </c>
      <c r="FS43" t="s">
        <v>3</v>
      </c>
      <c r="FT43" t="s">
        <v>9</v>
      </c>
      <c r="FU43" t="s">
        <v>6</v>
      </c>
      <c r="FV43" t="s">
        <v>3</v>
      </c>
      <c r="FW43" t="s">
        <v>8</v>
      </c>
      <c r="FX43" t="s">
        <v>9</v>
      </c>
      <c r="FY43" t="s">
        <v>8</v>
      </c>
      <c r="FZ43" t="s">
        <v>9</v>
      </c>
      <c r="GA43" t="s">
        <v>3</v>
      </c>
      <c r="GB43" t="s">
        <v>9</v>
      </c>
      <c r="GC43" t="s">
        <v>3</v>
      </c>
      <c r="GD43" t="s">
        <v>66</v>
      </c>
      <c r="GE43" t="s">
        <v>3</v>
      </c>
      <c r="GF43" t="s">
        <v>9</v>
      </c>
      <c r="GG43" t="s">
        <v>8</v>
      </c>
      <c r="GH43" t="s">
        <v>6</v>
      </c>
      <c r="GI43" t="s">
        <v>6</v>
      </c>
      <c r="GJ43" t="s">
        <v>6</v>
      </c>
      <c r="GK43" t="s">
        <v>6</v>
      </c>
      <c r="GL43" t="s">
        <v>3</v>
      </c>
      <c r="GM43" t="s">
        <v>3</v>
      </c>
      <c r="GN43" t="s">
        <v>66</v>
      </c>
      <c r="GO43" t="s">
        <v>8</v>
      </c>
      <c r="GP43" t="s">
        <v>9</v>
      </c>
      <c r="GQ43" t="s">
        <v>3</v>
      </c>
      <c r="GR43" t="s">
        <v>9</v>
      </c>
      <c r="GS43" t="s">
        <v>3</v>
      </c>
      <c r="GT43" t="s">
        <v>9</v>
      </c>
      <c r="GU43" t="s">
        <v>6</v>
      </c>
      <c r="GV43" t="s">
        <v>3</v>
      </c>
      <c r="GW43" t="s">
        <v>3</v>
      </c>
      <c r="GX43" t="s">
        <v>66</v>
      </c>
      <c r="GY43" t="s">
        <v>3</v>
      </c>
      <c r="GZ43" t="s">
        <v>4</v>
      </c>
      <c r="HA43" t="s">
        <v>6</v>
      </c>
      <c r="HB43" t="s">
        <v>6</v>
      </c>
      <c r="HC43" t="s">
        <v>8</v>
      </c>
      <c r="HD43" t="s">
        <v>8</v>
      </c>
      <c r="HE43" t="s">
        <v>6</v>
      </c>
      <c r="HF43" t="s">
        <v>4</v>
      </c>
      <c r="HG43" t="s">
        <v>3</v>
      </c>
      <c r="HH43" t="s">
        <v>3</v>
      </c>
      <c r="HI43" t="s">
        <v>3</v>
      </c>
      <c r="HJ43" t="s">
        <v>6</v>
      </c>
      <c r="HK43" t="s">
        <v>6</v>
      </c>
      <c r="HL43" t="s">
        <v>7</v>
      </c>
      <c r="HM43" t="s">
        <v>8</v>
      </c>
      <c r="HN43" t="s">
        <v>46</v>
      </c>
      <c r="HO43" t="s">
        <v>46</v>
      </c>
      <c r="HP43" t="s">
        <v>46</v>
      </c>
      <c r="HQ43" t="s">
        <v>7</v>
      </c>
      <c r="HR43" t="s">
        <v>46</v>
      </c>
      <c r="HS43" t="s">
        <v>7</v>
      </c>
      <c r="HT43" t="s">
        <v>7</v>
      </c>
      <c r="HU43" t="s">
        <v>46</v>
      </c>
      <c r="HV43" t="s">
        <v>46</v>
      </c>
      <c r="HW43" t="s">
        <v>7</v>
      </c>
      <c r="HX43" t="s">
        <v>46</v>
      </c>
      <c r="HY43" t="s">
        <v>46</v>
      </c>
      <c r="HZ43" t="s">
        <v>7</v>
      </c>
      <c r="IA43" t="s">
        <v>7</v>
      </c>
      <c r="IB43" t="s">
        <v>46</v>
      </c>
      <c r="IC43" t="s">
        <v>7</v>
      </c>
      <c r="ID43" t="s">
        <v>46</v>
      </c>
      <c r="IE43" t="s">
        <v>7</v>
      </c>
      <c r="IF43" t="s">
        <v>9</v>
      </c>
      <c r="IG43" t="s">
        <v>9</v>
      </c>
      <c r="IH43" t="s">
        <v>4</v>
      </c>
      <c r="II43" t="s">
        <v>4</v>
      </c>
      <c r="IJ43" t="s">
        <v>4</v>
      </c>
      <c r="IK43" t="s">
        <v>6</v>
      </c>
      <c r="IL43" t="s">
        <v>6</v>
      </c>
      <c r="IM43" t="s">
        <v>8</v>
      </c>
      <c r="IN43" t="s">
        <v>8</v>
      </c>
      <c r="IO43" t="s">
        <v>5</v>
      </c>
      <c r="IP43" t="s">
        <v>6</v>
      </c>
      <c r="IQ43" t="s">
        <v>5</v>
      </c>
      <c r="IR43" t="s">
        <v>6</v>
      </c>
      <c r="IS43" t="s">
        <v>6</v>
      </c>
      <c r="IT43" t="s">
        <v>5</v>
      </c>
      <c r="IU43" t="s">
        <v>8</v>
      </c>
      <c r="IV43" t="s">
        <v>7</v>
      </c>
      <c r="IW43" t="s">
        <v>6</v>
      </c>
      <c r="IX43" t="s">
        <v>5</v>
      </c>
      <c r="IY43" t="s">
        <v>6</v>
      </c>
      <c r="IZ43" t="s">
        <v>5</v>
      </c>
      <c r="JA43" t="s">
        <v>4</v>
      </c>
      <c r="JB43" t="s">
        <v>4</v>
      </c>
      <c r="JC43" t="s">
        <v>4</v>
      </c>
      <c r="JD43" t="s">
        <v>6</v>
      </c>
      <c r="JE43" t="s">
        <v>6</v>
      </c>
      <c r="JF43" t="s">
        <v>6</v>
      </c>
      <c r="JG43" t="s">
        <v>4</v>
      </c>
      <c r="JH43" t="s">
        <v>5</v>
      </c>
      <c r="JI43" t="s">
        <v>4</v>
      </c>
      <c r="JJ43" t="s">
        <v>4</v>
      </c>
      <c r="JK43" t="s">
        <v>6</v>
      </c>
      <c r="JL43" t="s">
        <v>6</v>
      </c>
      <c r="JM43" t="s">
        <v>6</v>
      </c>
      <c r="JN43" t="s">
        <v>4</v>
      </c>
      <c r="JO43" t="s">
        <v>4</v>
      </c>
    </row>
    <row r="44" spans="1:275" x14ac:dyDescent="0.25">
      <c r="A44">
        <v>13</v>
      </c>
      <c r="B44" t="s">
        <v>69</v>
      </c>
      <c r="D44" t="s">
        <v>103</v>
      </c>
      <c r="E44" t="s">
        <v>42</v>
      </c>
      <c r="F44" t="s">
        <v>4</v>
      </c>
      <c r="G44" t="s">
        <v>7</v>
      </c>
      <c r="H44" t="s">
        <v>5</v>
      </c>
      <c r="I44" t="s">
        <v>5</v>
      </c>
      <c r="J44" t="s">
        <v>7</v>
      </c>
      <c r="K44" t="s">
        <v>5</v>
      </c>
      <c r="L44" t="s">
        <v>5</v>
      </c>
      <c r="M44" t="s">
        <v>7</v>
      </c>
      <c r="N44" t="s">
        <v>8</v>
      </c>
      <c r="O44" t="s">
        <v>6</v>
      </c>
      <c r="P44" t="s">
        <v>7</v>
      </c>
      <c r="Q44" t="s">
        <v>5</v>
      </c>
      <c r="R44" t="s">
        <v>7</v>
      </c>
      <c r="S44" t="s">
        <v>7</v>
      </c>
      <c r="T44" t="s">
        <v>5</v>
      </c>
      <c r="U44" t="s">
        <v>7</v>
      </c>
      <c r="V44" t="s">
        <v>8</v>
      </c>
      <c r="W44" t="s">
        <v>5</v>
      </c>
      <c r="X44" t="s">
        <v>5</v>
      </c>
      <c r="Y44" t="s">
        <v>5</v>
      </c>
      <c r="Z44" t="s">
        <v>7</v>
      </c>
      <c r="AA44" t="s">
        <v>4</v>
      </c>
      <c r="AB44" t="s">
        <v>7</v>
      </c>
      <c r="AC44" t="s">
        <v>6</v>
      </c>
      <c r="AD44" t="s">
        <v>4</v>
      </c>
      <c r="AE44" t="s">
        <v>5</v>
      </c>
      <c r="AF44" t="s">
        <v>4</v>
      </c>
      <c r="AG44" t="s">
        <v>6</v>
      </c>
      <c r="AH44" t="s">
        <v>6</v>
      </c>
      <c r="AI44" t="s">
        <v>7</v>
      </c>
      <c r="AJ44" t="s">
        <v>4</v>
      </c>
      <c r="AK44" t="s">
        <v>4</v>
      </c>
      <c r="AL44" t="s">
        <v>8</v>
      </c>
      <c r="AM44" t="s">
        <v>4</v>
      </c>
      <c r="AN44" t="s">
        <v>7</v>
      </c>
      <c r="AO44" t="s">
        <v>8</v>
      </c>
      <c r="AP44" t="s">
        <v>7</v>
      </c>
      <c r="AQ44" t="s">
        <v>8</v>
      </c>
      <c r="AR44" t="s">
        <v>5</v>
      </c>
      <c r="AS44" t="s">
        <v>8</v>
      </c>
      <c r="AT44" t="s">
        <v>7</v>
      </c>
      <c r="AU44" t="s">
        <v>4</v>
      </c>
      <c r="AV44" t="s">
        <v>5</v>
      </c>
      <c r="AW44" t="s">
        <v>5</v>
      </c>
      <c r="AX44" t="s">
        <v>5</v>
      </c>
      <c r="AY44" t="s">
        <v>5</v>
      </c>
      <c r="AZ44" t="s">
        <v>5</v>
      </c>
      <c r="BA44" t="s">
        <v>6</v>
      </c>
      <c r="BB44" t="s">
        <v>8</v>
      </c>
      <c r="BC44" t="s">
        <v>5</v>
      </c>
      <c r="BD44" t="s">
        <v>7</v>
      </c>
      <c r="BE44" t="s">
        <v>5</v>
      </c>
      <c r="BF44" t="s">
        <v>5</v>
      </c>
      <c r="BG44" t="s">
        <v>8</v>
      </c>
      <c r="BH44" t="s">
        <v>5</v>
      </c>
      <c r="BI44" t="s">
        <v>5</v>
      </c>
      <c r="BJ44" t="s">
        <v>5</v>
      </c>
      <c r="BK44" t="s">
        <v>5</v>
      </c>
      <c r="BL44" t="s">
        <v>5</v>
      </c>
      <c r="BM44" t="s">
        <v>5</v>
      </c>
      <c r="BN44" t="s">
        <v>5</v>
      </c>
      <c r="BO44" t="s">
        <v>5</v>
      </c>
      <c r="BP44" t="s">
        <v>5</v>
      </c>
      <c r="BQ44" t="s">
        <v>5</v>
      </c>
      <c r="BR44" t="s">
        <v>8</v>
      </c>
      <c r="BS44" t="s">
        <v>8</v>
      </c>
      <c r="BT44" t="s">
        <v>8</v>
      </c>
      <c r="BU44" t="s">
        <v>5</v>
      </c>
      <c r="BV44" t="s">
        <v>5</v>
      </c>
      <c r="BW44" t="s">
        <v>5</v>
      </c>
      <c r="BX44" t="s">
        <v>6</v>
      </c>
      <c r="BY44" t="s">
        <v>5</v>
      </c>
      <c r="BZ44" t="s">
        <v>5</v>
      </c>
      <c r="CA44" t="s">
        <v>8</v>
      </c>
      <c r="CB44" t="s">
        <v>5</v>
      </c>
      <c r="CC44" t="s">
        <v>8</v>
      </c>
      <c r="CD44" t="s">
        <v>5</v>
      </c>
      <c r="CE44" t="s">
        <v>5</v>
      </c>
      <c r="CF44" t="s">
        <v>5</v>
      </c>
      <c r="CG44" t="s">
        <v>5</v>
      </c>
      <c r="CH44" t="s">
        <v>5</v>
      </c>
      <c r="CI44" t="s">
        <v>7</v>
      </c>
      <c r="CJ44" t="s">
        <v>8</v>
      </c>
      <c r="CK44" t="s">
        <v>7</v>
      </c>
      <c r="CL44" t="s">
        <v>7</v>
      </c>
      <c r="CM44" t="s">
        <v>8</v>
      </c>
      <c r="CN44" t="s">
        <v>5</v>
      </c>
      <c r="CO44" t="s">
        <v>7</v>
      </c>
      <c r="CP44" t="s">
        <v>5</v>
      </c>
      <c r="CQ44" t="s">
        <v>5</v>
      </c>
      <c r="CR44" t="s">
        <v>7</v>
      </c>
      <c r="CS44" t="s">
        <v>8</v>
      </c>
      <c r="CT44" t="s">
        <v>6</v>
      </c>
      <c r="CU44" t="s">
        <v>5</v>
      </c>
      <c r="CV44" t="s">
        <v>8</v>
      </c>
      <c r="CW44" t="s">
        <v>8</v>
      </c>
      <c r="CX44" t="s">
        <v>5</v>
      </c>
      <c r="CY44" t="s">
        <v>6</v>
      </c>
      <c r="CZ44" t="s">
        <v>6</v>
      </c>
      <c r="DA44" t="s">
        <v>8</v>
      </c>
      <c r="DB44" t="s">
        <v>7</v>
      </c>
      <c r="DC44" t="s">
        <v>8</v>
      </c>
      <c r="DD44" t="s">
        <v>8</v>
      </c>
      <c r="DE44" t="s">
        <v>7</v>
      </c>
      <c r="DF44" t="s">
        <v>6</v>
      </c>
      <c r="DG44" t="s">
        <v>8</v>
      </c>
      <c r="DH44" t="s">
        <v>5</v>
      </c>
      <c r="DI44" t="s">
        <v>7</v>
      </c>
      <c r="DJ44" t="s">
        <v>7</v>
      </c>
      <c r="DK44" t="s">
        <v>6</v>
      </c>
      <c r="DL44" t="s">
        <v>8</v>
      </c>
      <c r="DM44" t="s">
        <v>7</v>
      </c>
      <c r="DN44" t="s">
        <v>5</v>
      </c>
      <c r="DO44" t="s">
        <v>4</v>
      </c>
      <c r="DP44" t="s">
        <v>3</v>
      </c>
      <c r="DQ44" t="s">
        <v>5</v>
      </c>
      <c r="DR44" t="s">
        <v>7</v>
      </c>
      <c r="DS44" t="s">
        <v>7</v>
      </c>
      <c r="DT44" t="s">
        <v>4</v>
      </c>
      <c r="DU44" t="s">
        <v>3</v>
      </c>
      <c r="DV44" t="s">
        <v>3</v>
      </c>
      <c r="DW44" t="s">
        <v>5</v>
      </c>
      <c r="DX44" t="s">
        <v>3</v>
      </c>
      <c r="DY44" t="s">
        <v>8</v>
      </c>
      <c r="DZ44" t="s">
        <v>8</v>
      </c>
      <c r="IF44" t="s">
        <v>3</v>
      </c>
      <c r="IG44" t="s">
        <v>3</v>
      </c>
      <c r="IH44" t="s">
        <v>3</v>
      </c>
      <c r="II44" t="s">
        <v>3</v>
      </c>
      <c r="IJ44" t="s">
        <v>3</v>
      </c>
      <c r="IK44" t="s">
        <v>6</v>
      </c>
      <c r="IL44" t="s">
        <v>6</v>
      </c>
      <c r="IM44" t="s">
        <v>6</v>
      </c>
      <c r="IN44" t="s">
        <v>8</v>
      </c>
      <c r="IO44" t="s">
        <v>5</v>
      </c>
      <c r="IP44" t="s">
        <v>8</v>
      </c>
      <c r="IQ44" t="s">
        <v>5</v>
      </c>
      <c r="IR44" t="s">
        <v>8</v>
      </c>
      <c r="IS44" t="s">
        <v>8</v>
      </c>
      <c r="IT44" t="s">
        <v>8</v>
      </c>
      <c r="IU44" t="s">
        <v>8</v>
      </c>
      <c r="IV44" t="s">
        <v>5</v>
      </c>
      <c r="IW44" t="s">
        <v>8</v>
      </c>
      <c r="IX44" t="s">
        <v>8</v>
      </c>
      <c r="IY44" t="s">
        <v>6</v>
      </c>
      <c r="IZ44" t="s">
        <v>6</v>
      </c>
      <c r="JA44" t="s">
        <v>6</v>
      </c>
      <c r="JB44" t="s">
        <v>4</v>
      </c>
      <c r="JC44" t="s">
        <v>4</v>
      </c>
      <c r="JD44" t="s">
        <v>6</v>
      </c>
      <c r="JE44" t="s">
        <v>8</v>
      </c>
      <c r="JF44" t="s">
        <v>6</v>
      </c>
      <c r="JG44" t="s">
        <v>4</v>
      </c>
      <c r="JH44" t="s">
        <v>7</v>
      </c>
      <c r="JI44" t="s">
        <v>8</v>
      </c>
      <c r="JJ44" t="s">
        <v>4</v>
      </c>
      <c r="JK44" t="s">
        <v>6</v>
      </c>
      <c r="JL44" t="s">
        <v>5</v>
      </c>
      <c r="JM44" t="s">
        <v>6</v>
      </c>
      <c r="JN44" t="s">
        <v>7</v>
      </c>
      <c r="JO44" t="s">
        <v>4</v>
      </c>
    </row>
    <row r="45" spans="1:275" x14ac:dyDescent="0.25">
      <c r="A45">
        <v>14</v>
      </c>
      <c r="B45" t="s">
        <v>69</v>
      </c>
      <c r="C45" t="s">
        <v>78</v>
      </c>
      <c r="D45" t="s">
        <v>104</v>
      </c>
      <c r="E45" t="s">
        <v>161</v>
      </c>
      <c r="F45" t="s">
        <v>5</v>
      </c>
      <c r="G45" t="s">
        <v>5</v>
      </c>
      <c r="H45" t="s">
        <v>8</v>
      </c>
      <c r="I45" t="s">
        <v>4</v>
      </c>
      <c r="J45" t="s">
        <v>5</v>
      </c>
      <c r="K45" t="s">
        <v>4</v>
      </c>
      <c r="L45" t="s">
        <v>4</v>
      </c>
      <c r="M45" t="s">
        <v>7</v>
      </c>
      <c r="N45" t="s">
        <v>4</v>
      </c>
      <c r="O45" t="s">
        <v>4</v>
      </c>
      <c r="P45" t="s">
        <v>5</v>
      </c>
      <c r="Q45" t="s">
        <v>4</v>
      </c>
      <c r="R45" t="s">
        <v>5</v>
      </c>
      <c r="S45" t="s">
        <v>8</v>
      </c>
      <c r="T45" t="s">
        <v>8</v>
      </c>
      <c r="U45" t="s">
        <v>5</v>
      </c>
      <c r="V45" t="s">
        <v>8</v>
      </c>
      <c r="W45" t="s">
        <v>8</v>
      </c>
      <c r="X45" t="s">
        <v>6</v>
      </c>
      <c r="Y45" t="s">
        <v>8</v>
      </c>
      <c r="Z45" t="s">
        <v>6</v>
      </c>
      <c r="AA45" t="s">
        <v>4</v>
      </c>
      <c r="AB45" t="s">
        <v>4</v>
      </c>
      <c r="AC45" t="s">
        <v>5</v>
      </c>
      <c r="AD45" t="s">
        <v>5</v>
      </c>
      <c r="AE45" t="s">
        <v>8</v>
      </c>
      <c r="AF45" t="s">
        <v>7</v>
      </c>
      <c r="AG45" t="s">
        <v>6</v>
      </c>
      <c r="AH45" t="s">
        <v>6</v>
      </c>
      <c r="AI45" t="s">
        <v>5</v>
      </c>
      <c r="AJ45" t="s">
        <v>5</v>
      </c>
      <c r="AK45" t="s">
        <v>5</v>
      </c>
      <c r="AL45" t="s">
        <v>5</v>
      </c>
      <c r="AM45" t="s">
        <v>6</v>
      </c>
      <c r="AN45" t="s">
        <v>6</v>
      </c>
      <c r="AO45" t="s">
        <v>7</v>
      </c>
      <c r="AP45" t="s">
        <v>8</v>
      </c>
      <c r="AQ45" t="s">
        <v>4</v>
      </c>
      <c r="AR45" t="s">
        <v>8</v>
      </c>
      <c r="AS45" t="s">
        <v>7</v>
      </c>
      <c r="AT45" t="s">
        <v>4</v>
      </c>
      <c r="AU45" t="s">
        <v>7</v>
      </c>
      <c r="AV45" t="s">
        <v>5</v>
      </c>
      <c r="AW45" t="s">
        <v>5</v>
      </c>
      <c r="AX45" t="s">
        <v>8</v>
      </c>
      <c r="AY45" t="s">
        <v>8</v>
      </c>
      <c r="AZ45" t="s">
        <v>8</v>
      </c>
      <c r="BA45" t="s">
        <v>8</v>
      </c>
      <c r="BB45" t="s">
        <v>6</v>
      </c>
      <c r="BC45" t="s">
        <v>5</v>
      </c>
      <c r="BD45" t="s">
        <v>7</v>
      </c>
      <c r="BE45" t="s">
        <v>5</v>
      </c>
      <c r="BF45" t="s">
        <v>5</v>
      </c>
      <c r="BG45" t="s">
        <v>6</v>
      </c>
      <c r="BH45" t="s">
        <v>7</v>
      </c>
      <c r="BI45" t="s">
        <v>8</v>
      </c>
      <c r="BJ45" t="s">
        <v>7</v>
      </c>
      <c r="BK45" t="s">
        <v>7</v>
      </c>
      <c r="BL45" t="s">
        <v>8</v>
      </c>
      <c r="BM45" t="s">
        <v>5</v>
      </c>
      <c r="BN45" t="s">
        <v>8</v>
      </c>
      <c r="BO45" t="s">
        <v>8</v>
      </c>
      <c r="BP45" t="s">
        <v>6</v>
      </c>
      <c r="BQ45" t="s">
        <v>6</v>
      </c>
      <c r="BR45" t="s">
        <v>6</v>
      </c>
      <c r="BS45" t="s">
        <v>6</v>
      </c>
      <c r="BT45" t="s">
        <v>6</v>
      </c>
      <c r="BU45" t="s">
        <v>7</v>
      </c>
      <c r="BV45" t="s">
        <v>6</v>
      </c>
      <c r="BW45" t="s">
        <v>6</v>
      </c>
      <c r="BX45" t="s">
        <v>6</v>
      </c>
      <c r="BY45" t="s">
        <v>4</v>
      </c>
      <c r="BZ45" t="s">
        <v>4</v>
      </c>
      <c r="CA45" t="s">
        <v>4</v>
      </c>
      <c r="CB45" t="s">
        <v>8</v>
      </c>
      <c r="CC45" t="s">
        <v>8</v>
      </c>
      <c r="CD45" t="s">
        <v>8</v>
      </c>
      <c r="CE45" t="s">
        <v>8</v>
      </c>
      <c r="CF45" t="s">
        <v>7</v>
      </c>
      <c r="CG45" t="s">
        <v>4</v>
      </c>
      <c r="CH45" t="s">
        <v>7</v>
      </c>
      <c r="CI45" t="s">
        <v>4</v>
      </c>
      <c r="CJ45" t="s">
        <v>8</v>
      </c>
      <c r="CK45" t="s">
        <v>5</v>
      </c>
      <c r="CL45" t="s">
        <v>8</v>
      </c>
      <c r="CM45" t="s">
        <v>8</v>
      </c>
      <c r="CN45" t="s">
        <v>5</v>
      </c>
      <c r="CO45" t="s">
        <v>5</v>
      </c>
      <c r="CP45" t="s">
        <v>4</v>
      </c>
      <c r="CQ45" t="s">
        <v>8</v>
      </c>
      <c r="CR45" t="s">
        <v>6</v>
      </c>
      <c r="CS45" t="s">
        <v>5</v>
      </c>
      <c r="CT45" t="s">
        <v>7</v>
      </c>
      <c r="CU45" t="s">
        <v>6</v>
      </c>
      <c r="CV45" t="s">
        <v>8</v>
      </c>
      <c r="CW45" t="s">
        <v>6</v>
      </c>
      <c r="CX45" t="s">
        <v>5</v>
      </c>
      <c r="CY45" t="s">
        <v>6</v>
      </c>
      <c r="CZ45" t="s">
        <v>5</v>
      </c>
      <c r="DA45" t="s">
        <v>5</v>
      </c>
      <c r="DB45" t="s">
        <v>5</v>
      </c>
      <c r="DC45" t="s">
        <v>6</v>
      </c>
      <c r="DD45" t="s">
        <v>6</v>
      </c>
      <c r="DE45" t="s">
        <v>5</v>
      </c>
      <c r="DF45" t="s">
        <v>5</v>
      </c>
      <c r="DG45" t="s">
        <v>4</v>
      </c>
      <c r="DH45" t="s">
        <v>7</v>
      </c>
      <c r="DI45" t="s">
        <v>7</v>
      </c>
      <c r="DJ45" t="s">
        <v>7</v>
      </c>
      <c r="DK45" t="s">
        <v>5</v>
      </c>
      <c r="DL45" t="s">
        <v>8</v>
      </c>
      <c r="DM45" t="s">
        <v>8</v>
      </c>
      <c r="DN45" t="s">
        <v>5</v>
      </c>
      <c r="DO45" t="s">
        <v>5</v>
      </c>
      <c r="DP45" t="s">
        <v>3</v>
      </c>
      <c r="DQ45" t="s">
        <v>4</v>
      </c>
      <c r="DR45" t="s">
        <v>8</v>
      </c>
      <c r="DS45" t="s">
        <v>5</v>
      </c>
      <c r="DT45" t="s">
        <v>7</v>
      </c>
      <c r="DU45" t="s">
        <v>3</v>
      </c>
      <c r="DV45" t="s">
        <v>6</v>
      </c>
      <c r="DW45" t="s">
        <v>6</v>
      </c>
      <c r="DX45" t="s">
        <v>3</v>
      </c>
      <c r="DY45" t="s">
        <v>3</v>
      </c>
      <c r="DZ45" t="s">
        <v>3</v>
      </c>
      <c r="EA45" t="s">
        <v>8</v>
      </c>
      <c r="EB45" t="s">
        <v>8</v>
      </c>
      <c r="EC45" t="s">
        <v>4</v>
      </c>
      <c r="ED45" t="s">
        <v>4</v>
      </c>
      <c r="EE45" t="s">
        <v>8</v>
      </c>
      <c r="EF45" t="s">
        <v>8</v>
      </c>
      <c r="EG45" t="s">
        <v>8</v>
      </c>
      <c r="EH45" t="s">
        <v>8</v>
      </c>
      <c r="EI45" t="s">
        <v>8</v>
      </c>
      <c r="EJ45" t="s">
        <v>5</v>
      </c>
      <c r="EK45" t="s">
        <v>8</v>
      </c>
      <c r="EL45" t="s">
        <v>5</v>
      </c>
      <c r="EM45" t="s">
        <v>8</v>
      </c>
      <c r="EN45" t="s">
        <v>5</v>
      </c>
      <c r="EO45" t="s">
        <v>8</v>
      </c>
      <c r="EP45" t="s">
        <v>7</v>
      </c>
      <c r="EQ45" t="s">
        <v>8</v>
      </c>
      <c r="ER45" t="s">
        <v>6</v>
      </c>
      <c r="ES45" t="s">
        <v>8</v>
      </c>
      <c r="ET45" t="s">
        <v>8</v>
      </c>
      <c r="EU45" t="s">
        <v>7</v>
      </c>
      <c r="EV45" t="s">
        <v>8</v>
      </c>
      <c r="EW45" t="s">
        <v>6</v>
      </c>
      <c r="EX45" t="s">
        <v>8</v>
      </c>
      <c r="EY45" t="s">
        <v>8</v>
      </c>
      <c r="EZ45" t="s">
        <v>7</v>
      </c>
      <c r="FA45" t="s">
        <v>6</v>
      </c>
      <c r="FB45" t="s">
        <v>9</v>
      </c>
      <c r="FC45" t="s">
        <v>6</v>
      </c>
      <c r="FD45" t="s">
        <v>9</v>
      </c>
      <c r="FE45" t="s">
        <v>3</v>
      </c>
      <c r="FF45" t="s">
        <v>6</v>
      </c>
      <c r="FG45" t="s">
        <v>3</v>
      </c>
      <c r="FH45" t="s">
        <v>3</v>
      </c>
      <c r="FI45" t="s">
        <v>3</v>
      </c>
      <c r="FJ45" t="s">
        <v>3</v>
      </c>
      <c r="FK45" t="s">
        <v>6</v>
      </c>
      <c r="FL45" t="s">
        <v>66</v>
      </c>
      <c r="FM45" t="s">
        <v>3</v>
      </c>
      <c r="FN45" t="s">
        <v>9</v>
      </c>
      <c r="FO45" t="s">
        <v>3</v>
      </c>
      <c r="FP45" t="s">
        <v>9</v>
      </c>
      <c r="FQ45" t="s">
        <v>3</v>
      </c>
      <c r="FR45" t="s">
        <v>6</v>
      </c>
      <c r="FS45" t="s">
        <v>3</v>
      </c>
      <c r="FT45" t="s">
        <v>9</v>
      </c>
      <c r="FU45" t="s">
        <v>3</v>
      </c>
      <c r="FV45" t="s">
        <v>3</v>
      </c>
      <c r="FW45" t="s">
        <v>3</v>
      </c>
      <c r="FX45" t="s">
        <v>9</v>
      </c>
      <c r="FY45" t="s">
        <v>3</v>
      </c>
      <c r="FZ45" t="s">
        <v>66</v>
      </c>
      <c r="GA45" t="s">
        <v>3</v>
      </c>
      <c r="GB45" t="s">
        <v>9</v>
      </c>
      <c r="GC45" t="s">
        <v>3</v>
      </c>
      <c r="GD45" t="s">
        <v>66</v>
      </c>
      <c r="GE45" t="s">
        <v>3</v>
      </c>
      <c r="GF45" t="s">
        <v>9</v>
      </c>
      <c r="GG45" t="s">
        <v>3</v>
      </c>
      <c r="GH45" t="s">
        <v>3</v>
      </c>
      <c r="GI45" t="s">
        <v>3</v>
      </c>
      <c r="GJ45" t="s">
        <v>3</v>
      </c>
      <c r="GK45" t="s">
        <v>3</v>
      </c>
      <c r="GL45" t="s">
        <v>3</v>
      </c>
      <c r="GM45" t="s">
        <v>3</v>
      </c>
      <c r="GN45" t="s">
        <v>66</v>
      </c>
      <c r="GO45" t="s">
        <v>3</v>
      </c>
      <c r="GP45" t="s">
        <v>9</v>
      </c>
      <c r="GQ45" t="s">
        <v>3</v>
      </c>
      <c r="GR45" t="s">
        <v>3</v>
      </c>
      <c r="GS45" t="s">
        <v>3</v>
      </c>
      <c r="GT45" t="s">
        <v>66</v>
      </c>
      <c r="GU45" t="s">
        <v>3</v>
      </c>
      <c r="GV45" t="s">
        <v>3</v>
      </c>
      <c r="GW45" t="s">
        <v>3</v>
      </c>
      <c r="GX45" t="s">
        <v>66</v>
      </c>
      <c r="GY45" t="s">
        <v>8</v>
      </c>
      <c r="GZ45" t="s">
        <v>6</v>
      </c>
      <c r="HA45" t="s">
        <v>8</v>
      </c>
      <c r="HB45" t="s">
        <v>8</v>
      </c>
      <c r="HC45" t="s">
        <v>6</v>
      </c>
      <c r="HD45" t="s">
        <v>8</v>
      </c>
      <c r="HE45" t="s">
        <v>8</v>
      </c>
      <c r="HF45" t="s">
        <v>5</v>
      </c>
      <c r="HG45" t="s">
        <v>8</v>
      </c>
      <c r="HH45" t="s">
        <v>8</v>
      </c>
      <c r="HI45" t="s">
        <v>7</v>
      </c>
      <c r="HJ45" t="s">
        <v>7</v>
      </c>
      <c r="HK45" t="s">
        <v>6</v>
      </c>
      <c r="HL45" t="s">
        <v>5</v>
      </c>
      <c r="HM45" t="s">
        <v>6</v>
      </c>
      <c r="HN45" t="s">
        <v>46</v>
      </c>
      <c r="HO45" t="s">
        <v>46</v>
      </c>
      <c r="HP45" t="s">
        <v>46</v>
      </c>
      <c r="HQ45" t="s">
        <v>46</v>
      </c>
      <c r="HR45" t="s">
        <v>46</v>
      </c>
      <c r="HS45" t="s">
        <v>6</v>
      </c>
      <c r="HT45" t="s">
        <v>7</v>
      </c>
      <c r="HU45" t="s">
        <v>7</v>
      </c>
      <c r="HV45" t="s">
        <v>5</v>
      </c>
      <c r="HW45" t="s">
        <v>7</v>
      </c>
      <c r="HX45" t="s">
        <v>5</v>
      </c>
      <c r="HY45" t="s">
        <v>6</v>
      </c>
      <c r="HZ45" t="s">
        <v>8</v>
      </c>
      <c r="IA45" t="s">
        <v>8</v>
      </c>
      <c r="IB45" t="s">
        <v>46</v>
      </c>
      <c r="IC45" t="s">
        <v>6</v>
      </c>
      <c r="ID45" t="s">
        <v>6</v>
      </c>
      <c r="IE45" t="s">
        <v>46</v>
      </c>
      <c r="IF45" t="s">
        <v>8</v>
      </c>
      <c r="IG45" t="s">
        <v>3</v>
      </c>
      <c r="IH45" t="s">
        <v>3</v>
      </c>
      <c r="II45" t="s">
        <v>3</v>
      </c>
      <c r="IJ45" t="s">
        <v>3</v>
      </c>
      <c r="IK45" t="s">
        <v>6</v>
      </c>
      <c r="IL45" t="s">
        <v>6</v>
      </c>
      <c r="IM45" t="s">
        <v>6</v>
      </c>
      <c r="IN45" t="s">
        <v>8</v>
      </c>
      <c r="IO45" t="s">
        <v>6</v>
      </c>
      <c r="IP45" t="s">
        <v>6</v>
      </c>
      <c r="IQ45" t="s">
        <v>6</v>
      </c>
      <c r="IR45" t="s">
        <v>7</v>
      </c>
      <c r="IS45" t="s">
        <v>7</v>
      </c>
      <c r="IT45" t="s">
        <v>7</v>
      </c>
      <c r="IU45" t="s">
        <v>7</v>
      </c>
      <c r="IV45" t="s">
        <v>4</v>
      </c>
      <c r="IW45" t="s">
        <v>4</v>
      </c>
      <c r="IX45" t="s">
        <v>4</v>
      </c>
      <c r="IY45" t="s">
        <v>6</v>
      </c>
      <c r="IZ45" t="s">
        <v>5</v>
      </c>
      <c r="JA45" t="s">
        <v>4</v>
      </c>
      <c r="JB45" t="s">
        <v>4</v>
      </c>
      <c r="JC45" t="s">
        <v>8</v>
      </c>
      <c r="JD45" t="s">
        <v>6</v>
      </c>
      <c r="JE45" t="s">
        <v>6</v>
      </c>
      <c r="JF45" t="s">
        <v>6</v>
      </c>
      <c r="JG45" t="s">
        <v>4</v>
      </c>
      <c r="JH45" t="s">
        <v>6</v>
      </c>
      <c r="JI45" t="s">
        <v>4</v>
      </c>
      <c r="JJ45" t="s">
        <v>4</v>
      </c>
      <c r="JK45" t="s">
        <v>6</v>
      </c>
      <c r="JL45" t="s">
        <v>5</v>
      </c>
      <c r="JM45" t="s">
        <v>6</v>
      </c>
      <c r="JN45" t="s">
        <v>4</v>
      </c>
      <c r="JO45" t="s">
        <v>4</v>
      </c>
    </row>
    <row r="46" spans="1:275" x14ac:dyDescent="0.25">
      <c r="A46">
        <v>15</v>
      </c>
      <c r="B46" t="s">
        <v>69</v>
      </c>
      <c r="C46" t="s">
        <v>79</v>
      </c>
      <c r="D46" t="s">
        <v>105</v>
      </c>
      <c r="E46" t="s">
        <v>161</v>
      </c>
      <c r="F46" t="s">
        <v>4</v>
      </c>
      <c r="G46" t="s">
        <v>5</v>
      </c>
      <c r="H46" t="s">
        <v>4</v>
      </c>
      <c r="I46" t="s">
        <v>5</v>
      </c>
      <c r="J46" t="s">
        <v>8</v>
      </c>
      <c r="K46" t="s">
        <v>4</v>
      </c>
      <c r="L46" t="s">
        <v>4</v>
      </c>
      <c r="M46" t="s">
        <v>4</v>
      </c>
      <c r="N46" t="s">
        <v>4</v>
      </c>
      <c r="O46" t="s">
        <v>5</v>
      </c>
      <c r="P46" t="s">
        <v>4</v>
      </c>
      <c r="Q46" t="s">
        <v>4</v>
      </c>
      <c r="R46" t="s">
        <v>4</v>
      </c>
      <c r="S46" t="s">
        <v>5</v>
      </c>
      <c r="T46" t="s">
        <v>8</v>
      </c>
      <c r="U46" t="s">
        <v>7</v>
      </c>
      <c r="V46" t="s">
        <v>8</v>
      </c>
      <c r="W46" t="s">
        <v>8</v>
      </c>
      <c r="X46" t="s">
        <v>5</v>
      </c>
      <c r="Y46" t="s">
        <v>5</v>
      </c>
      <c r="Z46" t="s">
        <v>4</v>
      </c>
      <c r="AA46" t="s">
        <v>4</v>
      </c>
      <c r="AB46" t="s">
        <v>7</v>
      </c>
      <c r="AC46" t="s">
        <v>7</v>
      </c>
      <c r="AD46" t="s">
        <v>8</v>
      </c>
      <c r="AE46" t="s">
        <v>8</v>
      </c>
      <c r="AF46" t="s">
        <v>8</v>
      </c>
      <c r="AG46" t="s">
        <v>6</v>
      </c>
      <c r="AH46" t="s">
        <v>6</v>
      </c>
      <c r="AI46" t="s">
        <v>8</v>
      </c>
      <c r="AJ46" t="s">
        <v>8</v>
      </c>
      <c r="AK46" t="s">
        <v>4</v>
      </c>
      <c r="AL46" t="s">
        <v>7</v>
      </c>
      <c r="AM46" t="s">
        <v>7</v>
      </c>
      <c r="AN46" t="s">
        <v>5</v>
      </c>
      <c r="AO46" t="s">
        <v>7</v>
      </c>
      <c r="AP46" t="s">
        <v>8</v>
      </c>
      <c r="AQ46" t="s">
        <v>7</v>
      </c>
      <c r="AR46" t="s">
        <v>6</v>
      </c>
      <c r="AS46" t="s">
        <v>4</v>
      </c>
      <c r="AT46" t="s">
        <v>4</v>
      </c>
      <c r="AU46" t="s">
        <v>4</v>
      </c>
      <c r="AV46" t="s">
        <v>4</v>
      </c>
      <c r="AW46" t="s">
        <v>8</v>
      </c>
      <c r="AX46" t="s">
        <v>8</v>
      </c>
      <c r="AY46" t="s">
        <v>8</v>
      </c>
      <c r="AZ46" t="s">
        <v>8</v>
      </c>
      <c r="BA46" t="s">
        <v>6</v>
      </c>
      <c r="BB46" t="s">
        <v>6</v>
      </c>
      <c r="BC46" t="s">
        <v>5</v>
      </c>
      <c r="BD46" t="s">
        <v>8</v>
      </c>
      <c r="BE46" t="s">
        <v>5</v>
      </c>
      <c r="BF46" t="s">
        <v>5</v>
      </c>
      <c r="BG46" t="s">
        <v>6</v>
      </c>
      <c r="BH46" t="s">
        <v>5</v>
      </c>
      <c r="BI46" t="s">
        <v>4</v>
      </c>
      <c r="BJ46" t="s">
        <v>8</v>
      </c>
      <c r="BK46" t="s">
        <v>6</v>
      </c>
      <c r="BL46" t="s">
        <v>7</v>
      </c>
      <c r="BM46" t="s">
        <v>6</v>
      </c>
      <c r="BN46" t="s">
        <v>5</v>
      </c>
      <c r="BO46" t="s">
        <v>8</v>
      </c>
      <c r="BP46" t="s">
        <v>8</v>
      </c>
      <c r="BQ46" t="s">
        <v>6</v>
      </c>
      <c r="BR46" t="s">
        <v>8</v>
      </c>
      <c r="BS46" t="s">
        <v>6</v>
      </c>
      <c r="BT46" t="s">
        <v>5</v>
      </c>
      <c r="BU46" t="s">
        <v>7</v>
      </c>
      <c r="BV46" t="s">
        <v>8</v>
      </c>
      <c r="BW46" t="s">
        <v>6</v>
      </c>
      <c r="BX46" t="s">
        <v>5</v>
      </c>
      <c r="BY46" t="s">
        <v>4</v>
      </c>
      <c r="BZ46" t="s">
        <v>7</v>
      </c>
      <c r="CA46" t="s">
        <v>8</v>
      </c>
      <c r="CB46" t="s">
        <v>6</v>
      </c>
      <c r="CC46" t="s">
        <v>6</v>
      </c>
      <c r="CD46" t="s">
        <v>8</v>
      </c>
      <c r="CE46" t="s">
        <v>6</v>
      </c>
      <c r="CF46" t="s">
        <v>7</v>
      </c>
      <c r="CG46" t="s">
        <v>4</v>
      </c>
      <c r="CH46" t="s">
        <v>7</v>
      </c>
      <c r="CI46" t="s">
        <v>4</v>
      </c>
      <c r="CJ46" t="s">
        <v>4</v>
      </c>
      <c r="CK46" t="s">
        <v>8</v>
      </c>
      <c r="CL46" t="s">
        <v>8</v>
      </c>
      <c r="CM46" t="s">
        <v>8</v>
      </c>
      <c r="CN46" t="s">
        <v>5</v>
      </c>
      <c r="CO46" t="s">
        <v>4</v>
      </c>
      <c r="CP46" t="s">
        <v>7</v>
      </c>
      <c r="CQ46" t="s">
        <v>6</v>
      </c>
      <c r="CR46" t="s">
        <v>8</v>
      </c>
      <c r="CS46" t="s">
        <v>5</v>
      </c>
      <c r="CT46" t="s">
        <v>6</v>
      </c>
      <c r="CU46" t="s">
        <v>6</v>
      </c>
      <c r="CV46" t="s">
        <v>6</v>
      </c>
      <c r="CW46" t="s">
        <v>6</v>
      </c>
      <c r="CX46" t="s">
        <v>4</v>
      </c>
      <c r="CY46" t="s">
        <v>6</v>
      </c>
      <c r="CZ46" t="s">
        <v>5</v>
      </c>
      <c r="DA46" t="s">
        <v>4</v>
      </c>
      <c r="DB46" t="s">
        <v>4</v>
      </c>
      <c r="DC46" t="s">
        <v>8</v>
      </c>
      <c r="DD46" t="s">
        <v>6</v>
      </c>
      <c r="DE46" t="s">
        <v>7</v>
      </c>
      <c r="DF46" t="s">
        <v>8</v>
      </c>
      <c r="DG46" t="s">
        <v>4</v>
      </c>
      <c r="DH46" t="s">
        <v>4</v>
      </c>
      <c r="DI46" t="s">
        <v>4</v>
      </c>
      <c r="DJ46" t="s">
        <v>4</v>
      </c>
      <c r="DK46" t="s">
        <v>4</v>
      </c>
      <c r="DL46" t="s">
        <v>8</v>
      </c>
      <c r="DM46" t="s">
        <v>5</v>
      </c>
      <c r="DN46" t="s">
        <v>7</v>
      </c>
      <c r="DO46" t="s">
        <v>4</v>
      </c>
      <c r="DP46" t="s">
        <v>9</v>
      </c>
      <c r="DQ46" t="s">
        <v>4</v>
      </c>
      <c r="DR46" t="s">
        <v>4</v>
      </c>
      <c r="DS46" t="s">
        <v>9</v>
      </c>
      <c r="DT46" t="s">
        <v>4</v>
      </c>
      <c r="DU46" t="s">
        <v>8</v>
      </c>
      <c r="DV46" t="s">
        <v>3</v>
      </c>
      <c r="DW46" t="s">
        <v>3</v>
      </c>
      <c r="DX46" t="s">
        <v>7</v>
      </c>
      <c r="DY46" t="s">
        <v>3</v>
      </c>
      <c r="DZ46" t="s">
        <v>7</v>
      </c>
      <c r="EA46" t="s">
        <v>8</v>
      </c>
      <c r="EB46" t="s">
        <v>8</v>
      </c>
      <c r="EC46" t="s">
        <v>7</v>
      </c>
      <c r="ED46" t="s">
        <v>4</v>
      </c>
      <c r="EE46" t="s">
        <v>8</v>
      </c>
      <c r="EF46" t="s">
        <v>8</v>
      </c>
      <c r="EG46" t="s">
        <v>6</v>
      </c>
      <c r="EH46" t="s">
        <v>6</v>
      </c>
      <c r="EI46" t="s">
        <v>6</v>
      </c>
      <c r="EJ46" t="s">
        <v>8</v>
      </c>
      <c r="EK46" t="s">
        <v>8</v>
      </c>
      <c r="EL46" t="s">
        <v>6</v>
      </c>
      <c r="EM46" t="s">
        <v>6</v>
      </c>
      <c r="EN46" t="s">
        <v>5</v>
      </c>
      <c r="EO46" t="s">
        <v>6</v>
      </c>
      <c r="EP46" t="s">
        <v>7</v>
      </c>
      <c r="EQ46" t="s">
        <v>8</v>
      </c>
      <c r="ER46" t="s">
        <v>6</v>
      </c>
      <c r="ES46" t="s">
        <v>8</v>
      </c>
      <c r="ET46" t="s">
        <v>5</v>
      </c>
      <c r="EU46" t="s">
        <v>8</v>
      </c>
      <c r="EV46" t="s">
        <v>6</v>
      </c>
      <c r="EW46" t="s">
        <v>6</v>
      </c>
      <c r="EX46" t="s">
        <v>8</v>
      </c>
      <c r="EY46" t="s">
        <v>8</v>
      </c>
      <c r="EZ46" t="s">
        <v>7</v>
      </c>
      <c r="FA46" t="s">
        <v>3</v>
      </c>
      <c r="FB46" t="s">
        <v>9</v>
      </c>
      <c r="FC46" t="s">
        <v>3</v>
      </c>
      <c r="FD46" t="s">
        <v>3</v>
      </c>
      <c r="FE46" t="s">
        <v>5</v>
      </c>
      <c r="FF46" t="s">
        <v>8</v>
      </c>
      <c r="FG46" t="s">
        <v>3</v>
      </c>
      <c r="FH46" t="s">
        <v>6</v>
      </c>
      <c r="FI46" t="s">
        <v>8</v>
      </c>
      <c r="FJ46" t="s">
        <v>6</v>
      </c>
      <c r="FK46" t="s">
        <v>3</v>
      </c>
      <c r="FL46" t="s">
        <v>66</v>
      </c>
      <c r="FM46" t="s">
        <v>3</v>
      </c>
      <c r="FN46" t="s">
        <v>6</v>
      </c>
      <c r="FO46" t="s">
        <v>3</v>
      </c>
      <c r="FP46" t="s">
        <v>6</v>
      </c>
      <c r="FQ46" t="s">
        <v>3</v>
      </c>
      <c r="FR46" t="s">
        <v>3</v>
      </c>
      <c r="FS46" t="s">
        <v>3</v>
      </c>
      <c r="FT46" t="s">
        <v>8</v>
      </c>
      <c r="FU46" t="s">
        <v>3</v>
      </c>
      <c r="FV46" t="s">
        <v>3</v>
      </c>
      <c r="FW46" t="s">
        <v>3</v>
      </c>
      <c r="FX46" t="s">
        <v>9</v>
      </c>
      <c r="FY46" t="s">
        <v>6</v>
      </c>
      <c r="FZ46" t="s">
        <v>8</v>
      </c>
      <c r="GA46" t="s">
        <v>3</v>
      </c>
      <c r="GB46" t="s">
        <v>3</v>
      </c>
      <c r="GC46" t="s">
        <v>3</v>
      </c>
      <c r="GD46" t="s">
        <v>66</v>
      </c>
      <c r="GE46" t="s">
        <v>3</v>
      </c>
      <c r="GF46" t="s">
        <v>66</v>
      </c>
      <c r="GG46" t="s">
        <v>6</v>
      </c>
      <c r="GH46" t="s">
        <v>8</v>
      </c>
      <c r="GI46" t="s">
        <v>3</v>
      </c>
      <c r="GJ46" t="s">
        <v>9</v>
      </c>
      <c r="GK46" t="s">
        <v>3</v>
      </c>
      <c r="GL46" t="s">
        <v>6</v>
      </c>
      <c r="GM46" t="s">
        <v>3</v>
      </c>
      <c r="GN46" t="s">
        <v>66</v>
      </c>
      <c r="GO46" t="s">
        <v>3</v>
      </c>
      <c r="GP46" t="s">
        <v>66</v>
      </c>
      <c r="GQ46" t="s">
        <v>3</v>
      </c>
      <c r="GR46" t="s">
        <v>3</v>
      </c>
      <c r="GS46" t="s">
        <v>3</v>
      </c>
      <c r="GT46" t="s">
        <v>9</v>
      </c>
      <c r="GU46" t="s">
        <v>3</v>
      </c>
      <c r="GV46" t="s">
        <v>8</v>
      </c>
      <c r="GW46" t="s">
        <v>3</v>
      </c>
      <c r="GX46" t="s">
        <v>9</v>
      </c>
      <c r="GY46" t="s">
        <v>8</v>
      </c>
      <c r="GZ46" t="s">
        <v>4</v>
      </c>
      <c r="HA46" t="s">
        <v>8</v>
      </c>
      <c r="HB46" t="s">
        <v>8</v>
      </c>
      <c r="HC46" t="s">
        <v>7</v>
      </c>
      <c r="HD46" t="s">
        <v>6</v>
      </c>
      <c r="HE46" t="s">
        <v>8</v>
      </c>
      <c r="HF46" t="s">
        <v>8</v>
      </c>
      <c r="HG46" t="s">
        <v>6</v>
      </c>
      <c r="HH46" t="s">
        <v>8</v>
      </c>
      <c r="HI46" t="s">
        <v>6</v>
      </c>
      <c r="HJ46" t="s">
        <v>7</v>
      </c>
      <c r="HK46" t="s">
        <v>6</v>
      </c>
      <c r="HL46" t="s">
        <v>8</v>
      </c>
      <c r="HM46" t="s">
        <v>5</v>
      </c>
      <c r="HN46" t="s">
        <v>6</v>
      </c>
      <c r="HO46" t="s">
        <v>46</v>
      </c>
      <c r="HP46" t="s">
        <v>46</v>
      </c>
      <c r="HQ46" t="s">
        <v>6</v>
      </c>
      <c r="HR46" t="s">
        <v>46</v>
      </c>
      <c r="HS46" t="s">
        <v>6</v>
      </c>
      <c r="HT46" t="s">
        <v>6</v>
      </c>
      <c r="HU46" t="s">
        <v>5</v>
      </c>
      <c r="HV46" t="s">
        <v>5</v>
      </c>
      <c r="HW46" t="s">
        <v>6</v>
      </c>
      <c r="HX46" t="s">
        <v>5</v>
      </c>
      <c r="HY46" t="s">
        <v>6</v>
      </c>
      <c r="HZ46" t="s">
        <v>5</v>
      </c>
      <c r="IA46" t="s">
        <v>8</v>
      </c>
      <c r="IB46" t="s">
        <v>46</v>
      </c>
      <c r="IC46" t="s">
        <v>6</v>
      </c>
      <c r="ID46" t="s">
        <v>46</v>
      </c>
      <c r="IE46" t="s">
        <v>6</v>
      </c>
      <c r="IF46" t="s">
        <v>9</v>
      </c>
      <c r="IG46" t="s">
        <v>3</v>
      </c>
      <c r="IH46" t="s">
        <v>9</v>
      </c>
      <c r="II46" t="s">
        <v>9</v>
      </c>
      <c r="IJ46" t="s">
        <v>9</v>
      </c>
      <c r="IK46" t="s">
        <v>8</v>
      </c>
      <c r="IL46" t="s">
        <v>8</v>
      </c>
      <c r="IM46" t="s">
        <v>8</v>
      </c>
      <c r="IN46" t="s">
        <v>5</v>
      </c>
      <c r="IO46" t="s">
        <v>4</v>
      </c>
      <c r="IP46" t="s">
        <v>8</v>
      </c>
      <c r="IQ46" t="s">
        <v>6</v>
      </c>
      <c r="IR46" t="s">
        <v>5</v>
      </c>
      <c r="IS46" t="s">
        <v>7</v>
      </c>
      <c r="IT46" t="s">
        <v>7</v>
      </c>
      <c r="IU46" t="s">
        <v>4</v>
      </c>
      <c r="IV46" t="s">
        <v>4</v>
      </c>
      <c r="IW46" t="s">
        <v>5</v>
      </c>
      <c r="IX46" t="s">
        <v>6</v>
      </c>
      <c r="IY46" t="s">
        <v>6</v>
      </c>
      <c r="IZ46" t="s">
        <v>6</v>
      </c>
      <c r="JA46" t="s">
        <v>7</v>
      </c>
      <c r="JB46" t="s">
        <v>7</v>
      </c>
      <c r="JC46" t="s">
        <v>5</v>
      </c>
      <c r="JD46" t="s">
        <v>6</v>
      </c>
      <c r="JE46" t="s">
        <v>8</v>
      </c>
      <c r="JF46" t="s">
        <v>6</v>
      </c>
      <c r="JG46" t="s">
        <v>4</v>
      </c>
      <c r="JH46" t="s">
        <v>8</v>
      </c>
      <c r="JI46" t="s">
        <v>4</v>
      </c>
      <c r="JJ46" t="s">
        <v>4</v>
      </c>
      <c r="JK46" t="s">
        <v>6</v>
      </c>
      <c r="JL46" t="s">
        <v>5</v>
      </c>
      <c r="JM46" t="s">
        <v>6</v>
      </c>
      <c r="JN46" t="s">
        <v>4</v>
      </c>
      <c r="JO46" t="s">
        <v>4</v>
      </c>
    </row>
    <row r="47" spans="1:275" x14ac:dyDescent="0.25">
      <c r="A47">
        <v>16</v>
      </c>
      <c r="B47" t="s">
        <v>69</v>
      </c>
      <c r="C47" t="s">
        <v>80</v>
      </c>
      <c r="D47" t="s">
        <v>103</v>
      </c>
      <c r="E47" t="s">
        <v>42</v>
      </c>
      <c r="F47" t="s">
        <v>7</v>
      </c>
      <c r="G47" t="s">
        <v>7</v>
      </c>
      <c r="H47" t="s">
        <v>5</v>
      </c>
      <c r="I47" t="s">
        <v>8</v>
      </c>
      <c r="J47" t="s">
        <v>7</v>
      </c>
      <c r="K47" t="s">
        <v>6</v>
      </c>
      <c r="L47" t="s">
        <v>5</v>
      </c>
      <c r="M47" t="s">
        <v>7</v>
      </c>
      <c r="N47" t="s">
        <v>8</v>
      </c>
      <c r="O47" t="s">
        <v>6</v>
      </c>
      <c r="P47" t="s">
        <v>7</v>
      </c>
      <c r="Q47" t="s">
        <v>7</v>
      </c>
      <c r="R47" t="s">
        <v>7</v>
      </c>
      <c r="S47" t="s">
        <v>5</v>
      </c>
      <c r="T47" t="s">
        <v>5</v>
      </c>
      <c r="U47" t="s">
        <v>7</v>
      </c>
      <c r="V47" t="s">
        <v>5</v>
      </c>
      <c r="W47" t="s">
        <v>5</v>
      </c>
      <c r="X47" t="s">
        <v>5</v>
      </c>
      <c r="Y47" t="s">
        <v>8</v>
      </c>
      <c r="Z47" t="s">
        <v>8</v>
      </c>
      <c r="AA47" t="s">
        <v>4</v>
      </c>
      <c r="AB47" t="s">
        <v>7</v>
      </c>
      <c r="AC47" t="s">
        <v>8</v>
      </c>
      <c r="AD47" t="s">
        <v>4</v>
      </c>
      <c r="AE47" t="s">
        <v>8</v>
      </c>
      <c r="AF47" t="s">
        <v>4</v>
      </c>
      <c r="AG47" t="s">
        <v>8</v>
      </c>
      <c r="AH47" t="s">
        <v>8</v>
      </c>
      <c r="AI47" t="s">
        <v>8</v>
      </c>
      <c r="AJ47" t="s">
        <v>4</v>
      </c>
      <c r="AK47" t="s">
        <v>4</v>
      </c>
      <c r="AL47" t="s">
        <v>8</v>
      </c>
      <c r="AM47" t="s">
        <v>7</v>
      </c>
      <c r="AN47" t="s">
        <v>7</v>
      </c>
      <c r="AO47" t="s">
        <v>8</v>
      </c>
      <c r="AP47" t="s">
        <v>7</v>
      </c>
      <c r="AQ47" t="s">
        <v>8</v>
      </c>
      <c r="AR47" t="s">
        <v>4</v>
      </c>
      <c r="AS47" t="s">
        <v>8</v>
      </c>
      <c r="AT47" t="s">
        <v>5</v>
      </c>
      <c r="AU47" t="s">
        <v>4</v>
      </c>
      <c r="AV47" t="s">
        <v>8</v>
      </c>
      <c r="AW47" t="s">
        <v>8</v>
      </c>
      <c r="AX47" t="s">
        <v>8</v>
      </c>
      <c r="AY47" t="s">
        <v>5</v>
      </c>
      <c r="AZ47" t="s">
        <v>7</v>
      </c>
      <c r="BA47" t="s">
        <v>8</v>
      </c>
      <c r="BB47" t="s">
        <v>8</v>
      </c>
      <c r="BC47" t="s">
        <v>7</v>
      </c>
      <c r="BD47" t="s">
        <v>7</v>
      </c>
      <c r="BE47" t="s">
        <v>5</v>
      </c>
      <c r="BF47" t="s">
        <v>5</v>
      </c>
      <c r="BG47" t="s">
        <v>8</v>
      </c>
      <c r="BH47" t="s">
        <v>8</v>
      </c>
      <c r="BI47" t="s">
        <v>5</v>
      </c>
      <c r="BJ47" t="s">
        <v>5</v>
      </c>
      <c r="BK47" t="s">
        <v>8</v>
      </c>
      <c r="BL47" t="s">
        <v>5</v>
      </c>
      <c r="BM47" t="s">
        <v>7</v>
      </c>
      <c r="BN47" t="s">
        <v>8</v>
      </c>
      <c r="BO47" t="s">
        <v>8</v>
      </c>
      <c r="BP47" t="s">
        <v>8</v>
      </c>
      <c r="BQ47" t="s">
        <v>8</v>
      </c>
      <c r="BR47" t="s">
        <v>8</v>
      </c>
      <c r="BS47" t="s">
        <v>8</v>
      </c>
      <c r="BT47" t="s">
        <v>8</v>
      </c>
      <c r="BU47" t="s">
        <v>8</v>
      </c>
      <c r="BV47" t="s">
        <v>5</v>
      </c>
      <c r="BW47" t="s">
        <v>8</v>
      </c>
      <c r="BX47" t="s">
        <v>8</v>
      </c>
      <c r="BY47" t="s">
        <v>5</v>
      </c>
      <c r="BZ47" t="s">
        <v>8</v>
      </c>
      <c r="CA47" t="s">
        <v>8</v>
      </c>
      <c r="CB47" t="s">
        <v>8</v>
      </c>
      <c r="CC47" t="s">
        <v>8</v>
      </c>
      <c r="CD47" t="s">
        <v>8</v>
      </c>
      <c r="CE47" t="s">
        <v>8</v>
      </c>
      <c r="CF47" t="s">
        <v>8</v>
      </c>
      <c r="CG47" t="s">
        <v>5</v>
      </c>
      <c r="CH47" t="s">
        <v>8</v>
      </c>
      <c r="CI47" t="s">
        <v>5</v>
      </c>
      <c r="CJ47" t="s">
        <v>8</v>
      </c>
      <c r="CK47" t="s">
        <v>5</v>
      </c>
      <c r="CL47" t="s">
        <v>5</v>
      </c>
      <c r="CM47" t="s">
        <v>4</v>
      </c>
      <c r="CN47" t="s">
        <v>4</v>
      </c>
      <c r="CO47" t="s">
        <v>5</v>
      </c>
      <c r="CP47" t="s">
        <v>7</v>
      </c>
      <c r="CQ47" t="s">
        <v>5</v>
      </c>
      <c r="CR47" t="s">
        <v>7</v>
      </c>
      <c r="CS47" t="s">
        <v>8</v>
      </c>
      <c r="CT47" t="s">
        <v>5</v>
      </c>
      <c r="CU47" t="s">
        <v>5</v>
      </c>
      <c r="CV47" t="s">
        <v>5</v>
      </c>
      <c r="CW47" t="s">
        <v>6</v>
      </c>
      <c r="CX47" t="s">
        <v>5</v>
      </c>
      <c r="CY47" t="s">
        <v>6</v>
      </c>
      <c r="CZ47" t="s">
        <v>6</v>
      </c>
      <c r="DA47" t="s">
        <v>8</v>
      </c>
      <c r="DB47" t="s">
        <v>7</v>
      </c>
      <c r="DC47" t="s">
        <v>5</v>
      </c>
      <c r="DD47" t="s">
        <v>5</v>
      </c>
      <c r="DE47" t="s">
        <v>4</v>
      </c>
      <c r="DF47" t="s">
        <v>7</v>
      </c>
      <c r="DG47" t="s">
        <v>8</v>
      </c>
      <c r="DH47" t="s">
        <v>7</v>
      </c>
      <c r="DI47" t="s">
        <v>7</v>
      </c>
      <c r="DJ47" t="s">
        <v>4</v>
      </c>
      <c r="DK47" t="s">
        <v>8</v>
      </c>
      <c r="DL47" t="s">
        <v>5</v>
      </c>
      <c r="DM47" t="s">
        <v>5</v>
      </c>
      <c r="DN47" t="s">
        <v>8</v>
      </c>
      <c r="DO47" t="s">
        <v>7</v>
      </c>
      <c r="DP47" t="s">
        <v>8</v>
      </c>
      <c r="DQ47" t="s">
        <v>8</v>
      </c>
      <c r="DR47" t="s">
        <v>7</v>
      </c>
      <c r="DS47" t="s">
        <v>7</v>
      </c>
      <c r="DT47" t="s">
        <v>4</v>
      </c>
      <c r="DU47" t="s">
        <v>6</v>
      </c>
      <c r="DV47" t="s">
        <v>6</v>
      </c>
      <c r="DW47" t="s">
        <v>5</v>
      </c>
      <c r="DX47" t="s">
        <v>6</v>
      </c>
      <c r="DY47" t="s">
        <v>8</v>
      </c>
      <c r="DZ47" t="s">
        <v>6</v>
      </c>
      <c r="EA47" t="s">
        <v>8</v>
      </c>
      <c r="EB47" t="s">
        <v>5</v>
      </c>
      <c r="EC47" t="s">
        <v>7</v>
      </c>
      <c r="ED47" t="s">
        <v>4</v>
      </c>
      <c r="EE47" t="s">
        <v>8</v>
      </c>
      <c r="EF47" t="s">
        <v>8</v>
      </c>
      <c r="EG47" t="s">
        <v>8</v>
      </c>
      <c r="EH47" t="s">
        <v>5</v>
      </c>
      <c r="EI47" t="s">
        <v>5</v>
      </c>
      <c r="EJ47" t="s">
        <v>5</v>
      </c>
      <c r="EK47" t="s">
        <v>5</v>
      </c>
      <c r="EL47" t="s">
        <v>5</v>
      </c>
      <c r="EM47" t="s">
        <v>8</v>
      </c>
      <c r="EN47" t="s">
        <v>7</v>
      </c>
      <c r="EO47" t="s">
        <v>5</v>
      </c>
      <c r="EP47" t="s">
        <v>5</v>
      </c>
      <c r="EQ47" t="s">
        <v>7</v>
      </c>
      <c r="ER47" t="s">
        <v>5</v>
      </c>
      <c r="ES47" t="s">
        <v>5</v>
      </c>
      <c r="ET47" t="s">
        <v>7</v>
      </c>
      <c r="EU47" t="s">
        <v>5</v>
      </c>
      <c r="EV47" t="s">
        <v>4</v>
      </c>
      <c r="EW47" t="s">
        <v>5</v>
      </c>
      <c r="EX47" t="s">
        <v>7</v>
      </c>
      <c r="EY47" t="s">
        <v>7</v>
      </c>
      <c r="EZ47" t="s">
        <v>5</v>
      </c>
      <c r="FA47" t="s">
        <v>3</v>
      </c>
      <c r="FB47" t="s">
        <v>66</v>
      </c>
      <c r="FC47" t="s">
        <v>3</v>
      </c>
      <c r="FD47" t="s">
        <v>3</v>
      </c>
      <c r="FE47" t="s">
        <v>3</v>
      </c>
      <c r="FF47" t="s">
        <v>6</v>
      </c>
      <c r="FG47" t="s">
        <v>3</v>
      </c>
      <c r="FH47" t="s">
        <v>8</v>
      </c>
      <c r="FI47" t="s">
        <v>3</v>
      </c>
      <c r="FJ47" t="s">
        <v>9</v>
      </c>
      <c r="FK47" t="s">
        <v>3</v>
      </c>
      <c r="FL47" t="s">
        <v>3</v>
      </c>
      <c r="FM47" t="s">
        <v>3</v>
      </c>
      <c r="FN47" t="s">
        <v>9</v>
      </c>
      <c r="FO47" t="s">
        <v>6</v>
      </c>
      <c r="FP47" t="s">
        <v>3</v>
      </c>
      <c r="FQ47" t="s">
        <v>6</v>
      </c>
      <c r="FR47" t="s">
        <v>6</v>
      </c>
      <c r="FS47" t="s">
        <v>3</v>
      </c>
      <c r="FT47" t="s">
        <v>9</v>
      </c>
      <c r="FU47" t="s">
        <v>3</v>
      </c>
      <c r="FV47" t="s">
        <v>9</v>
      </c>
      <c r="FW47" t="s">
        <v>3</v>
      </c>
      <c r="FX47" t="s">
        <v>9</v>
      </c>
      <c r="FY47" t="s">
        <v>6</v>
      </c>
      <c r="FZ47" t="s">
        <v>8</v>
      </c>
      <c r="GA47" t="s">
        <v>3</v>
      </c>
      <c r="GB47" t="s">
        <v>3</v>
      </c>
      <c r="GC47" t="s">
        <v>3</v>
      </c>
      <c r="GD47" t="s">
        <v>3</v>
      </c>
      <c r="GE47" t="s">
        <v>6</v>
      </c>
      <c r="GF47" t="s">
        <v>3</v>
      </c>
      <c r="GG47" t="s">
        <v>8</v>
      </c>
      <c r="GH47" t="s">
        <v>3</v>
      </c>
      <c r="GI47" t="s">
        <v>3</v>
      </c>
      <c r="GJ47" t="s">
        <v>3</v>
      </c>
      <c r="GK47" t="s">
        <v>3</v>
      </c>
      <c r="GL47" t="s">
        <v>9</v>
      </c>
      <c r="GM47" t="s">
        <v>3</v>
      </c>
      <c r="GN47" t="s">
        <v>3</v>
      </c>
      <c r="GO47" t="s">
        <v>3</v>
      </c>
      <c r="GP47" t="s">
        <v>9</v>
      </c>
      <c r="GQ47" t="s">
        <v>3</v>
      </c>
      <c r="GR47" t="s">
        <v>9</v>
      </c>
      <c r="GS47" t="s">
        <v>6</v>
      </c>
      <c r="GT47" t="s">
        <v>3</v>
      </c>
      <c r="GU47" t="s">
        <v>6</v>
      </c>
      <c r="GV47" t="s">
        <v>3</v>
      </c>
      <c r="GW47" t="s">
        <v>6</v>
      </c>
      <c r="GX47" t="s">
        <v>9</v>
      </c>
      <c r="GY47" t="s">
        <v>6</v>
      </c>
      <c r="GZ47" t="s">
        <v>4</v>
      </c>
      <c r="HA47" t="s">
        <v>6</v>
      </c>
      <c r="HB47" t="s">
        <v>8</v>
      </c>
      <c r="HC47" t="s">
        <v>8</v>
      </c>
      <c r="HD47" t="s">
        <v>8</v>
      </c>
      <c r="HE47" t="s">
        <v>6</v>
      </c>
      <c r="HF47" t="s">
        <v>7</v>
      </c>
      <c r="HG47" t="s">
        <v>6</v>
      </c>
      <c r="HH47" t="s">
        <v>8</v>
      </c>
      <c r="HI47" t="s">
        <v>6</v>
      </c>
      <c r="HJ47" t="s">
        <v>5</v>
      </c>
      <c r="HK47" t="s">
        <v>8</v>
      </c>
      <c r="HL47" t="s">
        <v>8</v>
      </c>
      <c r="HM47" t="s">
        <v>8</v>
      </c>
      <c r="HN47" t="s">
        <v>46</v>
      </c>
      <c r="HO47" t="s">
        <v>8</v>
      </c>
      <c r="HP47" t="s">
        <v>6</v>
      </c>
      <c r="HQ47" t="s">
        <v>46</v>
      </c>
      <c r="HR47" t="s">
        <v>6</v>
      </c>
      <c r="HS47" t="s">
        <v>8</v>
      </c>
      <c r="HT47" t="s">
        <v>5</v>
      </c>
      <c r="HU47" t="s">
        <v>7</v>
      </c>
      <c r="HV47" t="s">
        <v>6</v>
      </c>
      <c r="HW47" t="s">
        <v>8</v>
      </c>
      <c r="HX47" t="s">
        <v>5</v>
      </c>
      <c r="HY47" t="s">
        <v>8</v>
      </c>
      <c r="HZ47" t="s">
        <v>8</v>
      </c>
      <c r="IA47" t="s">
        <v>8</v>
      </c>
      <c r="IB47" t="s">
        <v>46</v>
      </c>
      <c r="IC47" t="s">
        <v>8</v>
      </c>
      <c r="ID47" t="s">
        <v>46</v>
      </c>
      <c r="IE47" t="s">
        <v>8</v>
      </c>
      <c r="IF47" t="s">
        <v>9</v>
      </c>
      <c r="IG47" t="s">
        <v>9</v>
      </c>
      <c r="IH47" t="s">
        <v>9</v>
      </c>
      <c r="II47" t="s">
        <v>9</v>
      </c>
      <c r="IJ47" t="s">
        <v>9</v>
      </c>
      <c r="IK47" t="s">
        <v>8</v>
      </c>
      <c r="IL47" t="s">
        <v>8</v>
      </c>
      <c r="IM47" t="s">
        <v>8</v>
      </c>
      <c r="IN47" t="s">
        <v>8</v>
      </c>
      <c r="IO47" t="s">
        <v>5</v>
      </c>
      <c r="IP47" t="s">
        <v>8</v>
      </c>
      <c r="IQ47" t="s">
        <v>8</v>
      </c>
      <c r="IR47" t="s">
        <v>5</v>
      </c>
      <c r="IS47" t="s">
        <v>8</v>
      </c>
      <c r="IT47" t="s">
        <v>8</v>
      </c>
      <c r="IU47" t="s">
        <v>5</v>
      </c>
      <c r="IV47" t="s">
        <v>7</v>
      </c>
      <c r="IW47" t="s">
        <v>5</v>
      </c>
      <c r="IX47" t="s">
        <v>8</v>
      </c>
      <c r="IY47" t="s">
        <v>6</v>
      </c>
      <c r="IZ47" t="s">
        <v>5</v>
      </c>
      <c r="JA47" t="s">
        <v>8</v>
      </c>
      <c r="JB47" t="s">
        <v>4</v>
      </c>
      <c r="JC47" t="s">
        <v>4</v>
      </c>
      <c r="JD47" t="s">
        <v>6</v>
      </c>
      <c r="JE47" t="s">
        <v>8</v>
      </c>
      <c r="JF47" t="s">
        <v>6</v>
      </c>
      <c r="JG47" t="s">
        <v>7</v>
      </c>
      <c r="JH47" t="s">
        <v>5</v>
      </c>
      <c r="JI47" t="s">
        <v>6</v>
      </c>
      <c r="JJ47" t="s">
        <v>4</v>
      </c>
      <c r="JK47" t="s">
        <v>6</v>
      </c>
      <c r="JL47" t="s">
        <v>8</v>
      </c>
      <c r="JM47" t="s">
        <v>6</v>
      </c>
      <c r="JN47" t="s">
        <v>7</v>
      </c>
      <c r="JO47" t="s">
        <v>4</v>
      </c>
    </row>
    <row r="48" spans="1:275" x14ac:dyDescent="0.25">
      <c r="A48">
        <v>18</v>
      </c>
      <c r="B48" t="s">
        <v>69</v>
      </c>
      <c r="C48" t="s">
        <v>81</v>
      </c>
      <c r="D48" t="s">
        <v>106</v>
      </c>
      <c r="E48" t="s">
        <v>161</v>
      </c>
      <c r="F48" t="s">
        <v>5</v>
      </c>
      <c r="G48" t="s">
        <v>8</v>
      </c>
      <c r="H48" t="s">
        <v>5</v>
      </c>
      <c r="I48" t="s">
        <v>5</v>
      </c>
      <c r="J48" t="s">
        <v>7</v>
      </c>
      <c r="K48" t="s">
        <v>4</v>
      </c>
      <c r="L48" t="s">
        <v>4</v>
      </c>
      <c r="M48" t="s">
        <v>4</v>
      </c>
      <c r="N48" t="s">
        <v>4</v>
      </c>
      <c r="O48" t="s">
        <v>4</v>
      </c>
      <c r="P48" t="s">
        <v>4</v>
      </c>
      <c r="Q48" t="s">
        <v>5</v>
      </c>
      <c r="R48" t="s">
        <v>4</v>
      </c>
      <c r="S48" t="s">
        <v>5</v>
      </c>
      <c r="T48" t="s">
        <v>5</v>
      </c>
      <c r="U48" t="s">
        <v>5</v>
      </c>
      <c r="V48" t="s">
        <v>8</v>
      </c>
      <c r="W48" t="s">
        <v>8</v>
      </c>
      <c r="X48" t="s">
        <v>8</v>
      </c>
      <c r="Y48" t="s">
        <v>7</v>
      </c>
      <c r="Z48" t="s">
        <v>5</v>
      </c>
      <c r="AA48" t="s">
        <v>4</v>
      </c>
      <c r="AB48" t="s">
        <v>4</v>
      </c>
      <c r="AC48" t="s">
        <v>6</v>
      </c>
      <c r="AD48" t="s">
        <v>4</v>
      </c>
      <c r="AE48" t="s">
        <v>6</v>
      </c>
      <c r="AF48" t="s">
        <v>4</v>
      </c>
      <c r="AG48" t="s">
        <v>6</v>
      </c>
      <c r="AH48" t="s">
        <v>6</v>
      </c>
      <c r="AI48" t="s">
        <v>6</v>
      </c>
      <c r="AJ48" t="s">
        <v>4</v>
      </c>
      <c r="AK48" t="s">
        <v>4</v>
      </c>
      <c r="AL48" t="s">
        <v>6</v>
      </c>
      <c r="AM48" t="s">
        <v>7</v>
      </c>
      <c r="AN48" t="s">
        <v>4</v>
      </c>
      <c r="AO48" t="s">
        <v>6</v>
      </c>
      <c r="AP48" t="s">
        <v>4</v>
      </c>
      <c r="AQ48" t="s">
        <v>6</v>
      </c>
      <c r="AR48" t="s">
        <v>4</v>
      </c>
      <c r="AS48" t="s">
        <v>6</v>
      </c>
      <c r="AT48" t="s">
        <v>8</v>
      </c>
      <c r="AU48" t="s">
        <v>4</v>
      </c>
      <c r="AV48" t="s">
        <v>5</v>
      </c>
      <c r="AW48" t="s">
        <v>8</v>
      </c>
      <c r="AX48" t="s">
        <v>5</v>
      </c>
      <c r="AY48" t="s">
        <v>8</v>
      </c>
      <c r="AZ48" t="s">
        <v>8</v>
      </c>
      <c r="BA48" t="s">
        <v>5</v>
      </c>
      <c r="BB48" t="s">
        <v>6</v>
      </c>
      <c r="BC48" t="s">
        <v>5</v>
      </c>
      <c r="BD48" t="s">
        <v>7</v>
      </c>
      <c r="BE48" t="s">
        <v>5</v>
      </c>
      <c r="BF48" t="s">
        <v>5</v>
      </c>
      <c r="BG48" t="s">
        <v>4</v>
      </c>
      <c r="BH48" t="s">
        <v>7</v>
      </c>
      <c r="BI48" t="s">
        <v>5</v>
      </c>
      <c r="BJ48" t="s">
        <v>8</v>
      </c>
      <c r="BK48" t="s">
        <v>6</v>
      </c>
      <c r="BL48" t="s">
        <v>8</v>
      </c>
      <c r="BM48" t="s">
        <v>8</v>
      </c>
      <c r="BN48" t="s">
        <v>8</v>
      </c>
      <c r="BO48" t="s">
        <v>8</v>
      </c>
      <c r="BP48" t="s">
        <v>8</v>
      </c>
      <c r="BQ48" t="s">
        <v>8</v>
      </c>
      <c r="BR48" t="s">
        <v>5</v>
      </c>
      <c r="BS48" t="s">
        <v>5</v>
      </c>
      <c r="BT48" t="s">
        <v>8</v>
      </c>
      <c r="BU48" t="s">
        <v>8</v>
      </c>
      <c r="BV48" t="s">
        <v>6</v>
      </c>
      <c r="BW48" t="s">
        <v>6</v>
      </c>
      <c r="BX48" t="s">
        <v>6</v>
      </c>
      <c r="BY48" t="s">
        <v>7</v>
      </c>
      <c r="BZ48" t="s">
        <v>4</v>
      </c>
      <c r="CA48" t="s">
        <v>8</v>
      </c>
      <c r="CB48" t="s">
        <v>5</v>
      </c>
      <c r="CC48" t="s">
        <v>5</v>
      </c>
      <c r="CD48" t="s">
        <v>5</v>
      </c>
      <c r="CE48" t="s">
        <v>6</v>
      </c>
      <c r="CF48" t="s">
        <v>7</v>
      </c>
      <c r="CG48" t="s">
        <v>5</v>
      </c>
      <c r="CH48" t="s">
        <v>5</v>
      </c>
      <c r="CI48" t="s">
        <v>7</v>
      </c>
      <c r="CJ48" t="s">
        <v>4</v>
      </c>
      <c r="CK48" t="s">
        <v>5</v>
      </c>
      <c r="CL48" t="s">
        <v>5</v>
      </c>
      <c r="CM48" t="s">
        <v>4</v>
      </c>
      <c r="CN48" t="s">
        <v>5</v>
      </c>
      <c r="CO48" t="s">
        <v>7</v>
      </c>
      <c r="CP48" t="s">
        <v>4</v>
      </c>
      <c r="CQ48" t="s">
        <v>5</v>
      </c>
      <c r="CR48" t="s">
        <v>4</v>
      </c>
      <c r="CS48" t="s">
        <v>4</v>
      </c>
      <c r="CT48" t="s">
        <v>4</v>
      </c>
      <c r="CU48" t="s">
        <v>5</v>
      </c>
      <c r="CV48" t="s">
        <v>7</v>
      </c>
      <c r="CW48" t="s">
        <v>6</v>
      </c>
      <c r="CX48" t="s">
        <v>5</v>
      </c>
      <c r="CY48" t="s">
        <v>8</v>
      </c>
      <c r="CZ48" t="s">
        <v>5</v>
      </c>
      <c r="DA48" t="s">
        <v>7</v>
      </c>
      <c r="DB48" t="s">
        <v>4</v>
      </c>
      <c r="DC48" t="s">
        <v>7</v>
      </c>
      <c r="DD48" t="s">
        <v>4</v>
      </c>
      <c r="DE48" t="s">
        <v>7</v>
      </c>
      <c r="DF48" t="s">
        <v>7</v>
      </c>
      <c r="DG48" t="s">
        <v>7</v>
      </c>
      <c r="DH48" t="s">
        <v>7</v>
      </c>
      <c r="DI48" t="s">
        <v>7</v>
      </c>
      <c r="DJ48" t="s">
        <v>7</v>
      </c>
      <c r="DK48" t="s">
        <v>5</v>
      </c>
      <c r="DL48" t="s">
        <v>3</v>
      </c>
      <c r="DM48" t="s">
        <v>6</v>
      </c>
      <c r="DN48" t="s">
        <v>5</v>
      </c>
      <c r="DO48" t="s">
        <v>7</v>
      </c>
      <c r="DP48" t="s">
        <v>8</v>
      </c>
      <c r="DQ48" t="s">
        <v>7</v>
      </c>
      <c r="DR48" t="s">
        <v>7</v>
      </c>
      <c r="DS48" t="s">
        <v>5</v>
      </c>
      <c r="DT48" t="s">
        <v>7</v>
      </c>
      <c r="DU48" t="s">
        <v>9</v>
      </c>
      <c r="DV48" t="s">
        <v>6</v>
      </c>
      <c r="DW48" t="s">
        <v>3</v>
      </c>
      <c r="DX48" t="s">
        <v>3</v>
      </c>
      <c r="DY48" t="s">
        <v>5</v>
      </c>
      <c r="DZ48" t="s">
        <v>6</v>
      </c>
      <c r="EA48" t="s">
        <v>6</v>
      </c>
      <c r="EB48" t="s">
        <v>8</v>
      </c>
      <c r="EC48" t="s">
        <v>7</v>
      </c>
      <c r="ED48" t="s">
        <v>4</v>
      </c>
      <c r="EE48" t="s">
        <v>5</v>
      </c>
      <c r="EF48" t="s">
        <v>5</v>
      </c>
      <c r="EG48" t="s">
        <v>8</v>
      </c>
      <c r="EH48" t="s">
        <v>6</v>
      </c>
      <c r="EI48" t="s">
        <v>6</v>
      </c>
      <c r="EJ48" t="s">
        <v>5</v>
      </c>
      <c r="EK48" t="s">
        <v>5</v>
      </c>
      <c r="EL48" t="s">
        <v>6</v>
      </c>
      <c r="EM48" t="s">
        <v>6</v>
      </c>
      <c r="EN48" t="s">
        <v>5</v>
      </c>
      <c r="EO48" t="s">
        <v>6</v>
      </c>
      <c r="EP48" t="s">
        <v>7</v>
      </c>
      <c r="EQ48" t="s">
        <v>6</v>
      </c>
      <c r="ER48" t="s">
        <v>8</v>
      </c>
      <c r="ES48" t="s">
        <v>5</v>
      </c>
      <c r="ET48" t="s">
        <v>5</v>
      </c>
      <c r="EU48" t="s">
        <v>4</v>
      </c>
      <c r="EV48" t="s">
        <v>8</v>
      </c>
      <c r="EW48" t="s">
        <v>6</v>
      </c>
      <c r="EX48" t="s">
        <v>6</v>
      </c>
      <c r="EY48" t="s">
        <v>6</v>
      </c>
      <c r="EZ48" t="s">
        <v>5</v>
      </c>
      <c r="FA48" t="s">
        <v>3</v>
      </c>
      <c r="FB48" t="s">
        <v>3</v>
      </c>
      <c r="FC48" t="s">
        <v>6</v>
      </c>
      <c r="FD48" t="s">
        <v>9</v>
      </c>
      <c r="FE48" t="s">
        <v>6</v>
      </c>
      <c r="FF48" t="s">
        <v>3</v>
      </c>
      <c r="FG48" t="s">
        <v>3</v>
      </c>
      <c r="FH48" t="s">
        <v>9</v>
      </c>
      <c r="FI48" t="s">
        <v>8</v>
      </c>
      <c r="FJ48" t="s">
        <v>3</v>
      </c>
      <c r="FK48" t="s">
        <v>3</v>
      </c>
      <c r="FL48" t="s">
        <v>66</v>
      </c>
      <c r="FM48" t="s">
        <v>3</v>
      </c>
      <c r="FN48" t="s">
        <v>3</v>
      </c>
      <c r="FO48" t="s">
        <v>3</v>
      </c>
      <c r="FP48" t="s">
        <v>9</v>
      </c>
      <c r="FQ48" t="s">
        <v>6</v>
      </c>
      <c r="FR48" t="s">
        <v>9</v>
      </c>
      <c r="FS48" t="s">
        <v>3</v>
      </c>
      <c r="FT48" t="s">
        <v>6</v>
      </c>
      <c r="FU48" t="s">
        <v>3</v>
      </c>
      <c r="FV48" t="s">
        <v>3</v>
      </c>
      <c r="FW48" t="s">
        <v>6</v>
      </c>
      <c r="FX48" t="s">
        <v>9</v>
      </c>
      <c r="FY48" t="s">
        <v>3</v>
      </c>
      <c r="FZ48" t="s">
        <v>9</v>
      </c>
      <c r="GA48" t="s">
        <v>6</v>
      </c>
      <c r="GB48" t="s">
        <v>9</v>
      </c>
      <c r="GC48" t="s">
        <v>3</v>
      </c>
      <c r="GD48" t="s">
        <v>66</v>
      </c>
      <c r="GE48" t="s">
        <v>3</v>
      </c>
      <c r="GF48" t="s">
        <v>66</v>
      </c>
      <c r="GG48" t="s">
        <v>8</v>
      </c>
      <c r="GH48" t="s">
        <v>3</v>
      </c>
      <c r="GI48" t="s">
        <v>6</v>
      </c>
      <c r="GJ48" t="s">
        <v>6</v>
      </c>
      <c r="GK48" t="s">
        <v>3</v>
      </c>
      <c r="GL48" t="s">
        <v>3</v>
      </c>
      <c r="GM48" t="s">
        <v>3</v>
      </c>
      <c r="GN48" t="s">
        <v>66</v>
      </c>
      <c r="GO48" t="s">
        <v>3</v>
      </c>
      <c r="GP48" t="s">
        <v>66</v>
      </c>
      <c r="GQ48" t="s">
        <v>3</v>
      </c>
      <c r="GR48" t="s">
        <v>9</v>
      </c>
      <c r="GS48" t="s">
        <v>3</v>
      </c>
      <c r="GT48" t="s">
        <v>9</v>
      </c>
      <c r="GU48" t="s">
        <v>3</v>
      </c>
      <c r="GV48" t="s">
        <v>3</v>
      </c>
      <c r="GW48" t="s">
        <v>6</v>
      </c>
      <c r="GX48" t="s">
        <v>66</v>
      </c>
      <c r="GY48" t="s">
        <v>3</v>
      </c>
      <c r="GZ48" t="s">
        <v>4</v>
      </c>
      <c r="HA48" t="s">
        <v>3</v>
      </c>
      <c r="HB48" t="s">
        <v>6</v>
      </c>
      <c r="HC48" t="s">
        <v>8</v>
      </c>
      <c r="HD48" t="s">
        <v>5</v>
      </c>
      <c r="HE48" t="s">
        <v>3</v>
      </c>
      <c r="HF48" t="s">
        <v>4</v>
      </c>
      <c r="HG48" t="s">
        <v>3</v>
      </c>
      <c r="HH48" t="s">
        <v>3</v>
      </c>
      <c r="HI48" t="s">
        <v>3</v>
      </c>
      <c r="HJ48" t="s">
        <v>8</v>
      </c>
      <c r="HK48" t="s">
        <v>5</v>
      </c>
      <c r="HL48" t="s">
        <v>6</v>
      </c>
      <c r="HM48" t="s">
        <v>8</v>
      </c>
      <c r="HN48" t="s">
        <v>46</v>
      </c>
      <c r="HO48" t="s">
        <v>8</v>
      </c>
      <c r="HP48" t="s">
        <v>46</v>
      </c>
      <c r="HQ48" t="s">
        <v>8</v>
      </c>
      <c r="HR48" t="s">
        <v>6</v>
      </c>
      <c r="HS48" t="s">
        <v>5</v>
      </c>
      <c r="HT48" t="s">
        <v>5</v>
      </c>
      <c r="HU48" t="s">
        <v>46</v>
      </c>
      <c r="HV48" t="s">
        <v>6</v>
      </c>
      <c r="HW48" t="s">
        <v>5</v>
      </c>
      <c r="HX48" t="s">
        <v>8</v>
      </c>
      <c r="HY48" t="s">
        <v>46</v>
      </c>
      <c r="HZ48" t="s">
        <v>8</v>
      </c>
      <c r="IA48" t="s">
        <v>6</v>
      </c>
      <c r="IB48" t="s">
        <v>46</v>
      </c>
      <c r="IC48" t="s">
        <v>6</v>
      </c>
      <c r="ID48" t="s">
        <v>46</v>
      </c>
      <c r="IE48" t="s">
        <v>7</v>
      </c>
      <c r="IF48" t="s">
        <v>6</v>
      </c>
      <c r="IG48" t="s">
        <v>9</v>
      </c>
      <c r="IH48" t="s">
        <v>9</v>
      </c>
      <c r="II48" t="s">
        <v>9</v>
      </c>
      <c r="IJ48" t="s">
        <v>6</v>
      </c>
      <c r="IK48" t="s">
        <v>8</v>
      </c>
      <c r="IL48" t="s">
        <v>8</v>
      </c>
      <c r="IM48" t="s">
        <v>8</v>
      </c>
      <c r="IN48" t="s">
        <v>8</v>
      </c>
      <c r="IO48" t="s">
        <v>5</v>
      </c>
      <c r="IP48" t="s">
        <v>8</v>
      </c>
      <c r="IQ48" t="s">
        <v>5</v>
      </c>
      <c r="IR48" t="s">
        <v>6</v>
      </c>
      <c r="IS48" t="s">
        <v>6</v>
      </c>
      <c r="IT48" t="s">
        <v>8</v>
      </c>
      <c r="IU48" t="s">
        <v>8</v>
      </c>
      <c r="IV48" t="s">
        <v>5</v>
      </c>
      <c r="IW48" t="s">
        <v>8</v>
      </c>
      <c r="IX48" t="s">
        <v>8</v>
      </c>
      <c r="IY48" t="s">
        <v>8</v>
      </c>
      <c r="IZ48" t="s">
        <v>6</v>
      </c>
      <c r="JA48" t="s">
        <v>4</v>
      </c>
      <c r="JB48" t="s">
        <v>4</v>
      </c>
      <c r="JC48" t="s">
        <v>5</v>
      </c>
      <c r="JD48" t="s">
        <v>6</v>
      </c>
      <c r="JE48" t="s">
        <v>6</v>
      </c>
      <c r="JF48" t="s">
        <v>6</v>
      </c>
      <c r="JG48" t="s">
        <v>4</v>
      </c>
      <c r="JH48" t="s">
        <v>6</v>
      </c>
      <c r="JI48" t="s">
        <v>4</v>
      </c>
      <c r="JJ48" t="s">
        <v>4</v>
      </c>
      <c r="JK48" t="s">
        <v>6</v>
      </c>
      <c r="JL48" t="s">
        <v>6</v>
      </c>
      <c r="JM48" t="s">
        <v>6</v>
      </c>
      <c r="JN48" t="s">
        <v>7</v>
      </c>
      <c r="JO48" t="s">
        <v>4</v>
      </c>
    </row>
    <row r="49" spans="1:275" x14ac:dyDescent="0.25">
      <c r="A49">
        <v>19</v>
      </c>
      <c r="B49" t="s">
        <v>69</v>
      </c>
      <c r="C49" t="s">
        <v>82</v>
      </c>
      <c r="D49" t="s">
        <v>107</v>
      </c>
      <c r="E49" t="s">
        <v>38</v>
      </c>
      <c r="F49" t="s">
        <v>5</v>
      </c>
      <c r="G49" t="s">
        <v>4</v>
      </c>
      <c r="H49" t="s">
        <v>8</v>
      </c>
      <c r="I49" t="s">
        <v>8</v>
      </c>
      <c r="J49" t="s">
        <v>6</v>
      </c>
      <c r="K49" t="s">
        <v>4</v>
      </c>
      <c r="L49" t="s">
        <v>4</v>
      </c>
      <c r="M49" t="s">
        <v>4</v>
      </c>
      <c r="N49" t="s">
        <v>7</v>
      </c>
      <c r="O49" t="s">
        <v>4</v>
      </c>
      <c r="P49" t="s">
        <v>5</v>
      </c>
      <c r="Q49" t="s">
        <v>5</v>
      </c>
      <c r="R49" t="s">
        <v>5</v>
      </c>
      <c r="S49" t="s">
        <v>8</v>
      </c>
      <c r="T49" t="s">
        <v>5</v>
      </c>
      <c r="U49" t="s">
        <v>8</v>
      </c>
      <c r="V49" t="s">
        <v>5</v>
      </c>
      <c r="W49" t="s">
        <v>7</v>
      </c>
      <c r="X49" t="s">
        <v>7</v>
      </c>
      <c r="Y49" t="s">
        <v>5</v>
      </c>
      <c r="Z49" t="s">
        <v>6</v>
      </c>
      <c r="AA49" t="s">
        <v>7</v>
      </c>
      <c r="AB49" t="s">
        <v>4</v>
      </c>
      <c r="AC49" t="s">
        <v>6</v>
      </c>
      <c r="AD49" t="s">
        <v>4</v>
      </c>
      <c r="AE49" t="s">
        <v>6</v>
      </c>
      <c r="AF49" t="s">
        <v>4</v>
      </c>
      <c r="AG49" t="s">
        <v>6</v>
      </c>
      <c r="AH49" t="s">
        <v>6</v>
      </c>
      <c r="AI49" t="s">
        <v>6</v>
      </c>
      <c r="AJ49" t="s">
        <v>4</v>
      </c>
      <c r="AK49" t="s">
        <v>4</v>
      </c>
      <c r="AL49" t="s">
        <v>6</v>
      </c>
      <c r="AM49" t="s">
        <v>7</v>
      </c>
      <c r="AN49" t="s">
        <v>4</v>
      </c>
      <c r="AO49" t="s">
        <v>6</v>
      </c>
      <c r="AP49" t="s">
        <v>4</v>
      </c>
      <c r="AQ49" t="s">
        <v>6</v>
      </c>
      <c r="AR49" t="s">
        <v>4</v>
      </c>
      <c r="AS49" t="s">
        <v>6</v>
      </c>
      <c r="AT49" t="s">
        <v>6</v>
      </c>
      <c r="AU49" t="s">
        <v>6</v>
      </c>
      <c r="AV49" t="s">
        <v>6</v>
      </c>
      <c r="AW49" t="s">
        <v>6</v>
      </c>
      <c r="AX49" t="s">
        <v>6</v>
      </c>
      <c r="AY49" t="s">
        <v>8</v>
      </c>
      <c r="AZ49" t="s">
        <v>8</v>
      </c>
      <c r="BA49" t="s">
        <v>5</v>
      </c>
      <c r="BB49" t="s">
        <v>5</v>
      </c>
      <c r="BC49" t="s">
        <v>4</v>
      </c>
      <c r="BD49" t="s">
        <v>4</v>
      </c>
      <c r="BE49" t="s">
        <v>4</v>
      </c>
      <c r="BF49" t="s">
        <v>7</v>
      </c>
      <c r="BG49" t="s">
        <v>4</v>
      </c>
      <c r="BH49" t="s">
        <v>4</v>
      </c>
      <c r="BI49" t="s">
        <v>4</v>
      </c>
      <c r="BJ49" t="s">
        <v>5</v>
      </c>
      <c r="BK49" t="s">
        <v>6</v>
      </c>
      <c r="BL49" t="s">
        <v>8</v>
      </c>
      <c r="BM49" t="s">
        <v>6</v>
      </c>
      <c r="BN49" t="s">
        <v>6</v>
      </c>
      <c r="BO49" t="s">
        <v>6</v>
      </c>
      <c r="BP49" t="s">
        <v>8</v>
      </c>
      <c r="BQ49" t="s">
        <v>5</v>
      </c>
      <c r="BR49" t="s">
        <v>7</v>
      </c>
      <c r="BS49" t="s">
        <v>5</v>
      </c>
      <c r="BT49" t="s">
        <v>4</v>
      </c>
      <c r="BU49" t="s">
        <v>7</v>
      </c>
      <c r="BV49" t="s">
        <v>4</v>
      </c>
      <c r="BW49" t="s">
        <v>7</v>
      </c>
      <c r="BX49" t="s">
        <v>8</v>
      </c>
      <c r="BY49" t="s">
        <v>5</v>
      </c>
      <c r="BZ49" t="s">
        <v>7</v>
      </c>
      <c r="CA49" t="s">
        <v>8</v>
      </c>
      <c r="CB49" t="s">
        <v>6</v>
      </c>
      <c r="CC49" t="s">
        <v>6</v>
      </c>
      <c r="CD49" t="s">
        <v>6</v>
      </c>
      <c r="CE49" t="s">
        <v>6</v>
      </c>
      <c r="CF49" t="s">
        <v>7</v>
      </c>
      <c r="CG49" t="s">
        <v>5</v>
      </c>
      <c r="CH49" t="s">
        <v>7</v>
      </c>
      <c r="CI49" t="s">
        <v>7</v>
      </c>
      <c r="CJ49" t="s">
        <v>7</v>
      </c>
      <c r="CK49" t="s">
        <v>4</v>
      </c>
      <c r="CL49" t="s">
        <v>7</v>
      </c>
      <c r="CM49" t="s">
        <v>4</v>
      </c>
      <c r="CN49" t="s">
        <v>7</v>
      </c>
      <c r="CO49" t="s">
        <v>4</v>
      </c>
      <c r="CP49" t="s">
        <v>7</v>
      </c>
      <c r="CQ49" t="s">
        <v>4</v>
      </c>
      <c r="CR49" t="s">
        <v>7</v>
      </c>
      <c r="CS49" t="s">
        <v>4</v>
      </c>
      <c r="CT49" t="s">
        <v>7</v>
      </c>
      <c r="CU49" t="s">
        <v>7</v>
      </c>
      <c r="CV49" t="s">
        <v>7</v>
      </c>
      <c r="CW49" t="s">
        <v>6</v>
      </c>
      <c r="CX49" t="s">
        <v>4</v>
      </c>
      <c r="CY49" t="s">
        <v>6</v>
      </c>
      <c r="CZ49" t="s">
        <v>7</v>
      </c>
      <c r="DA49" t="s">
        <v>6</v>
      </c>
      <c r="DB49" t="s">
        <v>7</v>
      </c>
      <c r="DC49" t="s">
        <v>5</v>
      </c>
      <c r="DD49" t="s">
        <v>4</v>
      </c>
      <c r="DE49" t="s">
        <v>4</v>
      </c>
      <c r="DF49" t="s">
        <v>4</v>
      </c>
      <c r="DG49" t="s">
        <v>4</v>
      </c>
      <c r="DH49" t="s">
        <v>4</v>
      </c>
      <c r="DI49" t="s">
        <v>4</v>
      </c>
      <c r="DJ49" t="s">
        <v>4</v>
      </c>
      <c r="DK49" t="s">
        <v>4</v>
      </c>
      <c r="DL49" t="s">
        <v>4</v>
      </c>
      <c r="DM49" t="s">
        <v>4</v>
      </c>
      <c r="DN49" t="s">
        <v>4</v>
      </c>
      <c r="DO49" t="s">
        <v>4</v>
      </c>
      <c r="DP49" t="s">
        <v>3</v>
      </c>
      <c r="DQ49" t="s">
        <v>4</v>
      </c>
      <c r="DR49" t="s">
        <v>4</v>
      </c>
      <c r="DS49" t="s">
        <v>4</v>
      </c>
      <c r="DT49" t="s">
        <v>4</v>
      </c>
      <c r="DU49" t="s">
        <v>9</v>
      </c>
      <c r="DV49" t="s">
        <v>9</v>
      </c>
      <c r="DW49" t="s">
        <v>9</v>
      </c>
      <c r="DX49" t="s">
        <v>9</v>
      </c>
      <c r="DY49" t="s">
        <v>9</v>
      </c>
      <c r="DZ49" t="s">
        <v>3</v>
      </c>
      <c r="EA49" t="s">
        <v>8</v>
      </c>
      <c r="EB49" t="s">
        <v>5</v>
      </c>
      <c r="EC49" t="s">
        <v>5</v>
      </c>
      <c r="ED49" t="s">
        <v>5</v>
      </c>
      <c r="EE49" t="s">
        <v>8</v>
      </c>
      <c r="EF49" t="s">
        <v>6</v>
      </c>
      <c r="EG49" t="s">
        <v>8</v>
      </c>
      <c r="EH49" t="s">
        <v>5</v>
      </c>
      <c r="EI49" t="s">
        <v>8</v>
      </c>
      <c r="EJ49" t="s">
        <v>5</v>
      </c>
      <c r="EK49" t="s">
        <v>5</v>
      </c>
      <c r="EL49" t="s">
        <v>5</v>
      </c>
      <c r="EM49" t="s">
        <v>8</v>
      </c>
      <c r="EN49" t="s">
        <v>7</v>
      </c>
      <c r="EO49" t="s">
        <v>8</v>
      </c>
      <c r="EP49" t="s">
        <v>7</v>
      </c>
      <c r="EQ49" t="s">
        <v>8</v>
      </c>
      <c r="ER49" t="s">
        <v>8</v>
      </c>
      <c r="ES49" t="s">
        <v>5</v>
      </c>
      <c r="ET49" t="s">
        <v>7</v>
      </c>
      <c r="EU49" t="s">
        <v>5</v>
      </c>
      <c r="EV49" t="s">
        <v>4</v>
      </c>
      <c r="EW49" t="s">
        <v>8</v>
      </c>
      <c r="EX49" t="s">
        <v>8</v>
      </c>
      <c r="EY49" t="s">
        <v>8</v>
      </c>
      <c r="EZ49" t="s">
        <v>7</v>
      </c>
      <c r="FA49" t="s">
        <v>3</v>
      </c>
      <c r="FB49" t="s">
        <v>9</v>
      </c>
      <c r="FC49" t="s">
        <v>4</v>
      </c>
      <c r="FD49" t="s">
        <v>8</v>
      </c>
      <c r="FE49" t="s">
        <v>8</v>
      </c>
      <c r="FF49" t="s">
        <v>66</v>
      </c>
      <c r="FG49" t="s">
        <v>4</v>
      </c>
      <c r="FH49" t="s">
        <v>3</v>
      </c>
      <c r="FI49" t="s">
        <v>5</v>
      </c>
      <c r="FJ49" t="s">
        <v>3</v>
      </c>
      <c r="FK49" t="s">
        <v>8</v>
      </c>
      <c r="FL49" t="s">
        <v>3</v>
      </c>
      <c r="FM49" t="s">
        <v>5</v>
      </c>
      <c r="FN49" t="s">
        <v>8</v>
      </c>
      <c r="FO49" t="s">
        <v>8</v>
      </c>
      <c r="FP49" t="s">
        <v>3</v>
      </c>
      <c r="FQ49" t="s">
        <v>8</v>
      </c>
      <c r="FR49" t="s">
        <v>3</v>
      </c>
      <c r="FS49" t="s">
        <v>3</v>
      </c>
      <c r="FT49" t="s">
        <v>66</v>
      </c>
      <c r="FU49" t="s">
        <v>3</v>
      </c>
      <c r="FV49" t="s">
        <v>66</v>
      </c>
      <c r="FW49" t="s">
        <v>3</v>
      </c>
      <c r="FX49" t="s">
        <v>66</v>
      </c>
      <c r="FY49" t="s">
        <v>3</v>
      </c>
      <c r="FZ49" t="s">
        <v>66</v>
      </c>
      <c r="GA49" t="s">
        <v>8</v>
      </c>
      <c r="GB49" t="s">
        <v>3</v>
      </c>
      <c r="GC49" t="s">
        <v>3</v>
      </c>
      <c r="GD49" t="s">
        <v>66</v>
      </c>
      <c r="GE49" t="s">
        <v>6</v>
      </c>
      <c r="GF49" t="s">
        <v>9</v>
      </c>
      <c r="GG49" t="s">
        <v>8</v>
      </c>
      <c r="GH49" t="s">
        <v>3</v>
      </c>
      <c r="GI49" t="s">
        <v>8</v>
      </c>
      <c r="GJ49" t="s">
        <v>3</v>
      </c>
      <c r="GK49" t="s">
        <v>8</v>
      </c>
      <c r="GL49" t="s">
        <v>3</v>
      </c>
      <c r="GM49" t="s">
        <v>8</v>
      </c>
      <c r="GN49" t="s">
        <v>3</v>
      </c>
      <c r="GO49" t="s">
        <v>3</v>
      </c>
      <c r="GP49" t="s">
        <v>66</v>
      </c>
      <c r="GQ49" t="s">
        <v>3</v>
      </c>
      <c r="GR49" t="s">
        <v>66</v>
      </c>
      <c r="GS49" t="s">
        <v>3</v>
      </c>
      <c r="GT49" t="s">
        <v>66</v>
      </c>
      <c r="GU49" t="s">
        <v>3</v>
      </c>
      <c r="GV49" t="s">
        <v>66</v>
      </c>
      <c r="GW49" t="s">
        <v>3</v>
      </c>
      <c r="GX49" t="s">
        <v>66</v>
      </c>
      <c r="GY49" t="s">
        <v>3</v>
      </c>
      <c r="GZ49" t="s">
        <v>4</v>
      </c>
      <c r="HA49" t="s">
        <v>6</v>
      </c>
      <c r="HB49" t="s">
        <v>6</v>
      </c>
      <c r="HC49" t="s">
        <v>3</v>
      </c>
      <c r="HD49" t="s">
        <v>8</v>
      </c>
      <c r="HE49" t="s">
        <v>3</v>
      </c>
      <c r="HF49" t="s">
        <v>4</v>
      </c>
      <c r="HG49" t="s">
        <v>3</v>
      </c>
      <c r="HH49" t="s">
        <v>6</v>
      </c>
      <c r="HI49" t="s">
        <v>3</v>
      </c>
      <c r="HJ49" t="s">
        <v>3</v>
      </c>
      <c r="HK49" t="s">
        <v>6</v>
      </c>
      <c r="HL49" t="s">
        <v>8</v>
      </c>
      <c r="HM49" t="s">
        <v>8</v>
      </c>
      <c r="HN49" t="s">
        <v>46</v>
      </c>
      <c r="HO49" t="s">
        <v>6</v>
      </c>
      <c r="HP49" t="s">
        <v>8</v>
      </c>
      <c r="HQ49" t="s">
        <v>8</v>
      </c>
      <c r="HR49" t="s">
        <v>6</v>
      </c>
      <c r="HS49" t="s">
        <v>6</v>
      </c>
      <c r="HT49" t="s">
        <v>5</v>
      </c>
      <c r="HU49" t="s">
        <v>6</v>
      </c>
      <c r="HV49" t="s">
        <v>6</v>
      </c>
      <c r="HW49" t="s">
        <v>5</v>
      </c>
      <c r="HX49" t="s">
        <v>6</v>
      </c>
      <c r="HY49" t="s">
        <v>6</v>
      </c>
      <c r="HZ49" t="s">
        <v>5</v>
      </c>
      <c r="IA49" t="s">
        <v>7</v>
      </c>
      <c r="IB49" t="s">
        <v>46</v>
      </c>
      <c r="IC49" t="s">
        <v>7</v>
      </c>
      <c r="ID49" t="s">
        <v>46</v>
      </c>
      <c r="IE49" t="s">
        <v>7</v>
      </c>
      <c r="IF49" t="s">
        <v>9</v>
      </c>
      <c r="IG49" t="s">
        <v>9</v>
      </c>
      <c r="IH49" t="s">
        <v>7</v>
      </c>
      <c r="II49" t="s">
        <v>9</v>
      </c>
      <c r="IJ49" t="s">
        <v>4</v>
      </c>
      <c r="IK49" t="s">
        <v>6</v>
      </c>
      <c r="IL49" t="s">
        <v>6</v>
      </c>
      <c r="IM49" t="s">
        <v>6</v>
      </c>
      <c r="IN49" t="s">
        <v>8</v>
      </c>
      <c r="IO49" t="s">
        <v>6</v>
      </c>
      <c r="IP49" t="s">
        <v>8</v>
      </c>
      <c r="IQ49" t="s">
        <v>5</v>
      </c>
      <c r="IR49" t="s">
        <v>6</v>
      </c>
      <c r="IS49" t="s">
        <v>6</v>
      </c>
      <c r="IT49" t="s">
        <v>6</v>
      </c>
      <c r="IU49" t="s">
        <v>8</v>
      </c>
      <c r="IV49" t="s">
        <v>5</v>
      </c>
      <c r="IW49" t="s">
        <v>8</v>
      </c>
      <c r="IX49" t="s">
        <v>8</v>
      </c>
      <c r="IY49" t="s">
        <v>6</v>
      </c>
      <c r="IZ49" t="s">
        <v>5</v>
      </c>
      <c r="JA49" t="s">
        <v>6</v>
      </c>
      <c r="JB49" t="s">
        <v>8</v>
      </c>
      <c r="JC49" t="s">
        <v>6</v>
      </c>
      <c r="JD49" t="s">
        <v>8</v>
      </c>
      <c r="JE49" t="s">
        <v>6</v>
      </c>
      <c r="JF49" t="s">
        <v>6</v>
      </c>
      <c r="JG49" t="s">
        <v>6</v>
      </c>
      <c r="JH49" t="s">
        <v>7</v>
      </c>
      <c r="JI49" t="s">
        <v>7</v>
      </c>
      <c r="JJ49" t="s">
        <v>5</v>
      </c>
      <c r="JK49" t="s">
        <v>6</v>
      </c>
      <c r="JL49" t="s">
        <v>6</v>
      </c>
      <c r="JM49" t="s">
        <v>6</v>
      </c>
      <c r="JN49" t="s">
        <v>8</v>
      </c>
      <c r="JO49" t="s">
        <v>8</v>
      </c>
    </row>
    <row r="50" spans="1:275" x14ac:dyDescent="0.25">
      <c r="A50">
        <v>20</v>
      </c>
      <c r="B50" t="s">
        <v>69</v>
      </c>
      <c r="C50" t="s">
        <v>83</v>
      </c>
      <c r="D50" t="s">
        <v>108</v>
      </c>
      <c r="E50" t="s">
        <v>161</v>
      </c>
      <c r="F50" t="s">
        <v>5</v>
      </c>
      <c r="G50" t="s">
        <v>8</v>
      </c>
      <c r="H50" t="s">
        <v>6</v>
      </c>
      <c r="I50" t="s">
        <v>5</v>
      </c>
      <c r="J50" t="s">
        <v>6</v>
      </c>
      <c r="K50" t="s">
        <v>4</v>
      </c>
      <c r="L50" t="s">
        <v>5</v>
      </c>
      <c r="M50" t="s">
        <v>5</v>
      </c>
      <c r="N50" t="s">
        <v>7</v>
      </c>
      <c r="O50" t="s">
        <v>5</v>
      </c>
      <c r="P50" t="s">
        <v>6</v>
      </c>
      <c r="Q50" t="s">
        <v>4</v>
      </c>
      <c r="R50" t="s">
        <v>8</v>
      </c>
      <c r="S50" t="s">
        <v>5</v>
      </c>
      <c r="T50" t="s">
        <v>5</v>
      </c>
      <c r="U50" t="s">
        <v>5</v>
      </c>
      <c r="V50" t="s">
        <v>7</v>
      </c>
      <c r="W50" t="s">
        <v>7</v>
      </c>
      <c r="X50" t="s">
        <v>7</v>
      </c>
      <c r="Y50" t="s">
        <v>8</v>
      </c>
      <c r="Z50" t="s">
        <v>7</v>
      </c>
      <c r="AA50" t="s">
        <v>4</v>
      </c>
      <c r="AB50" t="s">
        <v>7</v>
      </c>
      <c r="AC50" t="s">
        <v>8</v>
      </c>
      <c r="AD50" t="s">
        <v>4</v>
      </c>
      <c r="AE50" t="s">
        <v>8</v>
      </c>
      <c r="AF50" t="s">
        <v>4</v>
      </c>
      <c r="AG50" t="s">
        <v>6</v>
      </c>
      <c r="AH50" t="s">
        <v>6</v>
      </c>
      <c r="AI50" t="s">
        <v>8</v>
      </c>
      <c r="AJ50" t="s">
        <v>5</v>
      </c>
      <c r="AK50" t="s">
        <v>4</v>
      </c>
      <c r="AL50" t="s">
        <v>8</v>
      </c>
      <c r="AM50" t="s">
        <v>7</v>
      </c>
      <c r="AN50" t="s">
        <v>5</v>
      </c>
      <c r="AO50" t="s">
        <v>8</v>
      </c>
      <c r="AP50" t="s">
        <v>5</v>
      </c>
      <c r="AQ50" t="s">
        <v>6</v>
      </c>
      <c r="AR50" t="s">
        <v>4</v>
      </c>
      <c r="AS50" t="s">
        <v>8</v>
      </c>
      <c r="AT50" t="s">
        <v>8</v>
      </c>
      <c r="AU50" t="s">
        <v>4</v>
      </c>
      <c r="AV50" t="s">
        <v>8</v>
      </c>
      <c r="AW50" t="s">
        <v>5</v>
      </c>
      <c r="AX50" t="s">
        <v>5</v>
      </c>
      <c r="AY50" t="s">
        <v>5</v>
      </c>
      <c r="AZ50" t="s">
        <v>5</v>
      </c>
      <c r="BA50" t="s">
        <v>5</v>
      </c>
      <c r="BB50" t="s">
        <v>4</v>
      </c>
      <c r="BC50" t="s">
        <v>5</v>
      </c>
      <c r="BD50" t="s">
        <v>5</v>
      </c>
      <c r="BE50" t="s">
        <v>7</v>
      </c>
      <c r="BF50" t="s">
        <v>5</v>
      </c>
      <c r="BG50" t="s">
        <v>7</v>
      </c>
      <c r="BH50" t="s">
        <v>5</v>
      </c>
      <c r="BI50" t="s">
        <v>7</v>
      </c>
      <c r="BJ50" t="s">
        <v>8</v>
      </c>
      <c r="BK50" t="s">
        <v>8</v>
      </c>
      <c r="BL50" t="s">
        <v>8</v>
      </c>
      <c r="BM50" t="s">
        <v>7</v>
      </c>
      <c r="BN50" t="s">
        <v>5</v>
      </c>
      <c r="BO50" t="s">
        <v>7</v>
      </c>
      <c r="BP50" t="s">
        <v>5</v>
      </c>
      <c r="BQ50" t="s">
        <v>6</v>
      </c>
      <c r="BR50" t="s">
        <v>6</v>
      </c>
      <c r="BS50" t="s">
        <v>6</v>
      </c>
      <c r="BT50" t="s">
        <v>6</v>
      </c>
      <c r="BU50" t="s">
        <v>5</v>
      </c>
      <c r="BV50" t="s">
        <v>8</v>
      </c>
      <c r="BW50" t="s">
        <v>6</v>
      </c>
      <c r="BX50" t="s">
        <v>6</v>
      </c>
      <c r="BY50" t="s">
        <v>8</v>
      </c>
      <c r="BZ50" t="s">
        <v>7</v>
      </c>
      <c r="CA50" t="s">
        <v>8</v>
      </c>
      <c r="CB50" t="s">
        <v>8</v>
      </c>
      <c r="CC50" t="s">
        <v>8</v>
      </c>
      <c r="CD50" t="s">
        <v>5</v>
      </c>
      <c r="CE50" t="s">
        <v>8</v>
      </c>
      <c r="CF50" t="s">
        <v>7</v>
      </c>
      <c r="CG50" t="s">
        <v>7</v>
      </c>
      <c r="CH50" t="s">
        <v>5</v>
      </c>
      <c r="CI50" t="s">
        <v>4</v>
      </c>
      <c r="CJ50" t="s">
        <v>8</v>
      </c>
      <c r="CK50" t="s">
        <v>8</v>
      </c>
      <c r="CL50" t="s">
        <v>5</v>
      </c>
      <c r="CM50" t="s">
        <v>4</v>
      </c>
      <c r="CN50" t="s">
        <v>4</v>
      </c>
      <c r="CO50" t="s">
        <v>4</v>
      </c>
      <c r="CP50" t="s">
        <v>4</v>
      </c>
      <c r="CQ50" t="s">
        <v>8</v>
      </c>
      <c r="CR50" t="s">
        <v>8</v>
      </c>
      <c r="CS50" t="s">
        <v>6</v>
      </c>
      <c r="CT50" t="s">
        <v>6</v>
      </c>
      <c r="CU50" t="s">
        <v>8</v>
      </c>
      <c r="CV50" t="s">
        <v>5</v>
      </c>
      <c r="CW50" t="s">
        <v>8</v>
      </c>
      <c r="CX50" t="s">
        <v>7</v>
      </c>
      <c r="CY50" t="s">
        <v>5</v>
      </c>
      <c r="CZ50" t="s">
        <v>8</v>
      </c>
      <c r="DA50" t="s">
        <v>8</v>
      </c>
      <c r="DB50" t="s">
        <v>7</v>
      </c>
      <c r="DC50" t="s">
        <v>8</v>
      </c>
      <c r="DD50" t="s">
        <v>8</v>
      </c>
      <c r="DE50" t="s">
        <v>3</v>
      </c>
      <c r="DF50" t="s">
        <v>6</v>
      </c>
      <c r="DG50" t="s">
        <v>8</v>
      </c>
      <c r="DH50" t="s">
        <v>3</v>
      </c>
      <c r="DI50" t="s">
        <v>3</v>
      </c>
      <c r="DJ50" t="s">
        <v>8</v>
      </c>
      <c r="DK50" t="s">
        <v>9</v>
      </c>
      <c r="DL50" t="s">
        <v>8</v>
      </c>
      <c r="DM50" t="s">
        <v>9</v>
      </c>
      <c r="DN50" t="s">
        <v>9</v>
      </c>
      <c r="DO50" t="s">
        <v>9</v>
      </c>
      <c r="DP50" t="s">
        <v>9</v>
      </c>
      <c r="DQ50" t="s">
        <v>3</v>
      </c>
      <c r="DR50" t="s">
        <v>3</v>
      </c>
      <c r="DS50" t="s">
        <v>8</v>
      </c>
      <c r="DT50" t="s">
        <v>8</v>
      </c>
      <c r="DU50" t="s">
        <v>3</v>
      </c>
      <c r="DV50" t="s">
        <v>9</v>
      </c>
      <c r="DW50" t="s">
        <v>6</v>
      </c>
      <c r="DX50" t="s">
        <v>5</v>
      </c>
      <c r="DY50" t="s">
        <v>8</v>
      </c>
      <c r="DZ50" t="s">
        <v>5</v>
      </c>
      <c r="EA50" t="s">
        <v>7</v>
      </c>
      <c r="EB50" t="s">
        <v>4</v>
      </c>
      <c r="EC50" t="s">
        <v>6</v>
      </c>
      <c r="ED50" t="s">
        <v>8</v>
      </c>
      <c r="EE50" t="s">
        <v>7</v>
      </c>
      <c r="EF50" t="s">
        <v>5</v>
      </c>
      <c r="EG50" t="s">
        <v>5</v>
      </c>
      <c r="EH50" t="s">
        <v>5</v>
      </c>
      <c r="EI50" t="s">
        <v>5</v>
      </c>
      <c r="EJ50" t="s">
        <v>7</v>
      </c>
      <c r="EK50" t="s">
        <v>4</v>
      </c>
      <c r="EL50" t="s">
        <v>7</v>
      </c>
      <c r="EM50" t="s">
        <v>8</v>
      </c>
      <c r="EN50" t="s">
        <v>7</v>
      </c>
      <c r="EO50" t="s">
        <v>6</v>
      </c>
      <c r="EP50" t="s">
        <v>7</v>
      </c>
      <c r="EQ50" t="s">
        <v>7</v>
      </c>
      <c r="ER50" t="s">
        <v>4</v>
      </c>
      <c r="ES50" t="s">
        <v>5</v>
      </c>
      <c r="ET50" t="s">
        <v>7</v>
      </c>
      <c r="EU50" t="s">
        <v>5</v>
      </c>
      <c r="EV50" t="s">
        <v>4</v>
      </c>
      <c r="EW50" t="s">
        <v>5</v>
      </c>
      <c r="EX50" t="s">
        <v>5</v>
      </c>
      <c r="EY50" t="s">
        <v>8</v>
      </c>
      <c r="EZ50" t="s">
        <v>8</v>
      </c>
      <c r="FA50" t="s">
        <v>5</v>
      </c>
      <c r="FB50" t="s">
        <v>6</v>
      </c>
      <c r="FC50" t="s">
        <v>6</v>
      </c>
      <c r="FD50" t="s">
        <v>3</v>
      </c>
      <c r="FE50" t="s">
        <v>8</v>
      </c>
      <c r="FF50" t="s">
        <v>6</v>
      </c>
      <c r="FG50" t="s">
        <v>6</v>
      </c>
      <c r="FH50" t="s">
        <v>8</v>
      </c>
      <c r="FI50" t="s">
        <v>6</v>
      </c>
      <c r="FJ50" t="s">
        <v>6</v>
      </c>
      <c r="FK50" t="s">
        <v>3</v>
      </c>
      <c r="FL50" t="s">
        <v>9</v>
      </c>
      <c r="FM50" t="s">
        <v>6</v>
      </c>
      <c r="FN50" t="s">
        <v>6</v>
      </c>
      <c r="FO50" t="s">
        <v>6</v>
      </c>
      <c r="FP50" t="s">
        <v>3</v>
      </c>
      <c r="FQ50" t="s">
        <v>8</v>
      </c>
      <c r="FR50" t="s">
        <v>6</v>
      </c>
      <c r="FS50" t="s">
        <v>6</v>
      </c>
      <c r="FT50" t="s">
        <v>3</v>
      </c>
      <c r="FU50" t="s">
        <v>3</v>
      </c>
      <c r="FV50" t="s">
        <v>3</v>
      </c>
      <c r="FW50" t="s">
        <v>3</v>
      </c>
      <c r="FX50" t="s">
        <v>3</v>
      </c>
      <c r="FY50" t="s">
        <v>8</v>
      </c>
      <c r="FZ50" t="s">
        <v>6</v>
      </c>
      <c r="GA50" t="s">
        <v>6</v>
      </c>
      <c r="GB50" t="s">
        <v>3</v>
      </c>
      <c r="GC50" t="s">
        <v>6</v>
      </c>
      <c r="GD50" t="s">
        <v>9</v>
      </c>
      <c r="GE50" t="s">
        <v>3</v>
      </c>
      <c r="GF50" t="s">
        <v>6</v>
      </c>
      <c r="GG50" t="s">
        <v>8</v>
      </c>
      <c r="GH50" t="s">
        <v>3</v>
      </c>
      <c r="GI50" t="s">
        <v>3</v>
      </c>
      <c r="GJ50" t="s">
        <v>3</v>
      </c>
      <c r="GK50" t="s">
        <v>8</v>
      </c>
      <c r="GL50" t="s">
        <v>3</v>
      </c>
      <c r="GM50" t="s">
        <v>3</v>
      </c>
      <c r="GN50" t="s">
        <v>9</v>
      </c>
      <c r="GO50" t="s">
        <v>8</v>
      </c>
      <c r="GP50" t="s">
        <v>3</v>
      </c>
      <c r="GQ50" t="s">
        <v>6</v>
      </c>
      <c r="GR50" t="s">
        <v>9</v>
      </c>
      <c r="GS50" t="s">
        <v>6</v>
      </c>
      <c r="GT50" t="s">
        <v>9</v>
      </c>
      <c r="GU50" t="s">
        <v>6</v>
      </c>
      <c r="GV50" t="s">
        <v>3</v>
      </c>
      <c r="GW50" t="s">
        <v>6</v>
      </c>
      <c r="GX50" t="s">
        <v>3</v>
      </c>
      <c r="GY50" t="s">
        <v>6</v>
      </c>
      <c r="GZ50" t="s">
        <v>4</v>
      </c>
      <c r="HA50" t="s">
        <v>8</v>
      </c>
      <c r="HB50" t="s">
        <v>8</v>
      </c>
      <c r="HC50" t="s">
        <v>7</v>
      </c>
      <c r="HD50" t="s">
        <v>3</v>
      </c>
      <c r="HE50" t="s">
        <v>6</v>
      </c>
      <c r="HF50" t="s">
        <v>4</v>
      </c>
      <c r="HG50" t="s">
        <v>3</v>
      </c>
      <c r="HH50" t="s">
        <v>8</v>
      </c>
      <c r="HI50" t="s">
        <v>8</v>
      </c>
      <c r="HJ50" t="s">
        <v>5</v>
      </c>
      <c r="HK50" t="s">
        <v>6</v>
      </c>
      <c r="HL50" t="s">
        <v>7</v>
      </c>
      <c r="HM50" t="s">
        <v>7</v>
      </c>
      <c r="HN50" t="s">
        <v>6</v>
      </c>
      <c r="HO50" t="s">
        <v>5</v>
      </c>
      <c r="HP50" t="s">
        <v>6</v>
      </c>
      <c r="HQ50" t="s">
        <v>6</v>
      </c>
      <c r="HR50" t="s">
        <v>46</v>
      </c>
      <c r="HS50" t="s">
        <v>5</v>
      </c>
      <c r="HT50" t="s">
        <v>5</v>
      </c>
      <c r="HU50" t="s">
        <v>7</v>
      </c>
      <c r="HV50" t="s">
        <v>5</v>
      </c>
      <c r="HW50" t="s">
        <v>8</v>
      </c>
      <c r="HX50" t="s">
        <v>5</v>
      </c>
      <c r="HY50" t="s">
        <v>8</v>
      </c>
      <c r="HZ50" t="s">
        <v>5</v>
      </c>
      <c r="IA50" t="s">
        <v>5</v>
      </c>
      <c r="IB50" t="s">
        <v>46</v>
      </c>
      <c r="IC50" t="s">
        <v>8</v>
      </c>
      <c r="ID50" t="s">
        <v>46</v>
      </c>
      <c r="IE50" t="s">
        <v>8</v>
      </c>
      <c r="IF50" t="s">
        <v>4</v>
      </c>
      <c r="IG50" t="s">
        <v>6</v>
      </c>
      <c r="IH50" t="s">
        <v>9</v>
      </c>
      <c r="II50" t="s">
        <v>3</v>
      </c>
      <c r="IJ50" t="s">
        <v>3</v>
      </c>
      <c r="IK50" t="s">
        <v>6</v>
      </c>
      <c r="IL50" t="s">
        <v>6</v>
      </c>
      <c r="IM50" t="s">
        <v>6</v>
      </c>
      <c r="IN50" t="s">
        <v>8</v>
      </c>
      <c r="IO50" t="s">
        <v>8</v>
      </c>
      <c r="IP50" t="s">
        <v>8</v>
      </c>
      <c r="IQ50" t="s">
        <v>5</v>
      </c>
      <c r="IR50" t="s">
        <v>8</v>
      </c>
      <c r="IS50" t="s">
        <v>8</v>
      </c>
      <c r="IT50" t="s">
        <v>8</v>
      </c>
      <c r="IU50" t="s">
        <v>8</v>
      </c>
      <c r="IV50" t="s">
        <v>8</v>
      </c>
      <c r="IW50" t="s">
        <v>8</v>
      </c>
      <c r="IX50" t="s">
        <v>5</v>
      </c>
      <c r="IY50" t="s">
        <v>8</v>
      </c>
      <c r="IZ50" t="s">
        <v>7</v>
      </c>
      <c r="JA50" t="s">
        <v>4</v>
      </c>
      <c r="JB50" t="s">
        <v>4</v>
      </c>
      <c r="JC50" t="s">
        <v>7</v>
      </c>
      <c r="JD50" t="s">
        <v>6</v>
      </c>
      <c r="JE50" t="s">
        <v>8</v>
      </c>
      <c r="JF50" t="s">
        <v>6</v>
      </c>
      <c r="JG50" t="s">
        <v>6</v>
      </c>
      <c r="JH50" t="s">
        <v>5</v>
      </c>
      <c r="JI50" t="s">
        <v>4</v>
      </c>
      <c r="JJ50" t="s">
        <v>7</v>
      </c>
      <c r="JK50" t="s">
        <v>6</v>
      </c>
      <c r="JL50" t="s">
        <v>6</v>
      </c>
      <c r="JM50" t="s">
        <v>6</v>
      </c>
      <c r="JN50" t="s">
        <v>6</v>
      </c>
      <c r="JO50" t="s">
        <v>4</v>
      </c>
    </row>
    <row r="51" spans="1:275" x14ac:dyDescent="0.25">
      <c r="A51">
        <v>22</v>
      </c>
      <c r="B51" t="s">
        <v>69</v>
      </c>
      <c r="C51" t="s">
        <v>84</v>
      </c>
      <c r="D51" t="s">
        <v>109</v>
      </c>
      <c r="E51" t="s">
        <v>161</v>
      </c>
      <c r="F51" t="s">
        <v>5</v>
      </c>
      <c r="G51" t="s">
        <v>4</v>
      </c>
      <c r="H51" t="s">
        <v>8</v>
      </c>
      <c r="I51" t="s">
        <v>8</v>
      </c>
      <c r="J51" t="s">
        <v>7</v>
      </c>
      <c r="K51" t="s">
        <v>7</v>
      </c>
      <c r="L51" t="s">
        <v>5</v>
      </c>
      <c r="M51" t="s">
        <v>7</v>
      </c>
      <c r="N51" t="s">
        <v>7</v>
      </c>
      <c r="O51" t="s">
        <v>6</v>
      </c>
      <c r="P51" t="s">
        <v>8</v>
      </c>
      <c r="Q51" t="s">
        <v>4</v>
      </c>
      <c r="R51" t="s">
        <v>8</v>
      </c>
      <c r="S51" t="s">
        <v>5</v>
      </c>
      <c r="T51" t="s">
        <v>5</v>
      </c>
      <c r="U51" t="s">
        <v>4</v>
      </c>
      <c r="V51" t="s">
        <v>8</v>
      </c>
      <c r="W51" t="s">
        <v>7</v>
      </c>
      <c r="X51" t="s">
        <v>8</v>
      </c>
      <c r="Y51" t="s">
        <v>5</v>
      </c>
      <c r="Z51" t="s">
        <v>8</v>
      </c>
      <c r="AA51" t="s">
        <v>4</v>
      </c>
      <c r="AB51" t="s">
        <v>5</v>
      </c>
      <c r="AC51" t="s">
        <v>6</v>
      </c>
      <c r="AD51" t="s">
        <v>4</v>
      </c>
      <c r="AE51" t="s">
        <v>6</v>
      </c>
      <c r="AF51" t="s">
        <v>4</v>
      </c>
      <c r="AG51" t="s">
        <v>6</v>
      </c>
      <c r="AH51" t="s">
        <v>4</v>
      </c>
      <c r="AI51" t="s">
        <v>5</v>
      </c>
      <c r="AJ51" t="s">
        <v>5</v>
      </c>
      <c r="AK51" t="s">
        <v>7</v>
      </c>
      <c r="AL51" t="s">
        <v>6</v>
      </c>
      <c r="AM51" t="s">
        <v>4</v>
      </c>
      <c r="AN51" t="s">
        <v>7</v>
      </c>
      <c r="AO51" t="s">
        <v>8</v>
      </c>
      <c r="AP51" t="s">
        <v>6</v>
      </c>
      <c r="AQ51" t="s">
        <v>8</v>
      </c>
      <c r="AR51" t="s">
        <v>7</v>
      </c>
      <c r="AS51" t="s">
        <v>8</v>
      </c>
      <c r="AT51" t="s">
        <v>6</v>
      </c>
      <c r="AU51" t="s">
        <v>4</v>
      </c>
      <c r="AV51" t="s">
        <v>6</v>
      </c>
      <c r="AW51" t="s">
        <v>8</v>
      </c>
      <c r="AX51" t="s">
        <v>8</v>
      </c>
      <c r="AY51" t="s">
        <v>6</v>
      </c>
      <c r="AZ51" t="s">
        <v>8</v>
      </c>
      <c r="BA51" t="s">
        <v>8</v>
      </c>
      <c r="BB51" t="s">
        <v>6</v>
      </c>
      <c r="BC51" t="s">
        <v>4</v>
      </c>
      <c r="BD51" t="s">
        <v>4</v>
      </c>
      <c r="BE51" t="s">
        <v>7</v>
      </c>
      <c r="BF51" t="s">
        <v>5</v>
      </c>
      <c r="BG51" t="s">
        <v>5</v>
      </c>
      <c r="BH51" t="s">
        <v>8</v>
      </c>
      <c r="BI51" t="s">
        <v>7</v>
      </c>
      <c r="BJ51" t="s">
        <v>4</v>
      </c>
      <c r="BK51" t="s">
        <v>5</v>
      </c>
      <c r="BL51" t="s">
        <v>5</v>
      </c>
      <c r="BM51" t="s">
        <v>8</v>
      </c>
      <c r="BN51" t="s">
        <v>8</v>
      </c>
      <c r="BO51" t="s">
        <v>8</v>
      </c>
      <c r="BP51" t="s">
        <v>8</v>
      </c>
      <c r="BQ51" t="s">
        <v>5</v>
      </c>
      <c r="BR51" t="s">
        <v>7</v>
      </c>
      <c r="BS51" t="s">
        <v>5</v>
      </c>
      <c r="BT51" t="s">
        <v>8</v>
      </c>
      <c r="BU51" t="s">
        <v>8</v>
      </c>
      <c r="BV51" t="s">
        <v>8</v>
      </c>
      <c r="BW51" t="s">
        <v>8</v>
      </c>
      <c r="BX51" t="s">
        <v>8</v>
      </c>
      <c r="BY51" t="s">
        <v>7</v>
      </c>
      <c r="BZ51" t="s">
        <v>5</v>
      </c>
      <c r="CA51" t="s">
        <v>8</v>
      </c>
      <c r="CB51" t="s">
        <v>8</v>
      </c>
      <c r="CC51" t="s">
        <v>8</v>
      </c>
      <c r="CD51" t="s">
        <v>8</v>
      </c>
      <c r="CE51" t="s">
        <v>8</v>
      </c>
      <c r="CF51" t="s">
        <v>7</v>
      </c>
      <c r="CG51" t="s">
        <v>8</v>
      </c>
      <c r="CH51" t="s">
        <v>7</v>
      </c>
      <c r="CI51" t="s">
        <v>7</v>
      </c>
      <c r="CJ51" t="s">
        <v>8</v>
      </c>
      <c r="CK51" t="s">
        <v>5</v>
      </c>
      <c r="CL51" t="s">
        <v>5</v>
      </c>
      <c r="CM51" t="s">
        <v>5</v>
      </c>
      <c r="CN51" t="s">
        <v>7</v>
      </c>
      <c r="CO51" t="s">
        <v>4</v>
      </c>
      <c r="CP51" t="s">
        <v>5</v>
      </c>
      <c r="CQ51" t="s">
        <v>7</v>
      </c>
      <c r="CR51" t="s">
        <v>4</v>
      </c>
      <c r="CS51" t="s">
        <v>5</v>
      </c>
      <c r="CT51" t="s">
        <v>5</v>
      </c>
      <c r="CU51" t="s">
        <v>5</v>
      </c>
      <c r="CV51" t="s">
        <v>4</v>
      </c>
      <c r="CW51" t="s">
        <v>8</v>
      </c>
      <c r="CX51" t="s">
        <v>4</v>
      </c>
      <c r="CY51" t="s">
        <v>5</v>
      </c>
      <c r="CZ51" t="s">
        <v>5</v>
      </c>
      <c r="DA51" t="s">
        <v>4</v>
      </c>
      <c r="DB51" t="s">
        <v>4</v>
      </c>
      <c r="DC51" t="s">
        <v>6</v>
      </c>
      <c r="DD51" t="s">
        <v>8</v>
      </c>
      <c r="DE51" t="s">
        <v>6</v>
      </c>
      <c r="DF51" t="s">
        <v>5</v>
      </c>
      <c r="DG51" t="s">
        <v>5</v>
      </c>
      <c r="DH51" t="s">
        <v>8</v>
      </c>
      <c r="DI51" t="s">
        <v>7</v>
      </c>
      <c r="DJ51" t="s">
        <v>7</v>
      </c>
      <c r="DK51" t="s">
        <v>6</v>
      </c>
      <c r="DL51" t="s">
        <v>5</v>
      </c>
      <c r="DM51" t="s">
        <v>9</v>
      </c>
      <c r="DN51" t="s">
        <v>5</v>
      </c>
      <c r="DO51" t="s">
        <v>6</v>
      </c>
      <c r="DP51" t="s">
        <v>3</v>
      </c>
      <c r="DQ51" t="s">
        <v>5</v>
      </c>
      <c r="DR51" t="s">
        <v>7</v>
      </c>
      <c r="DS51" t="s">
        <v>7</v>
      </c>
      <c r="DT51" t="s">
        <v>8</v>
      </c>
      <c r="DU51" t="s">
        <v>6</v>
      </c>
      <c r="DV51" t="s">
        <v>3</v>
      </c>
      <c r="DW51" t="s">
        <v>3</v>
      </c>
      <c r="DX51" t="s">
        <v>3</v>
      </c>
      <c r="DY51" t="s">
        <v>3</v>
      </c>
      <c r="DZ51" t="s">
        <v>8</v>
      </c>
      <c r="EA51" t="s">
        <v>8</v>
      </c>
      <c r="EB51" t="s">
        <v>8</v>
      </c>
      <c r="EC51" t="s">
        <v>5</v>
      </c>
      <c r="ED51" t="s">
        <v>8</v>
      </c>
      <c r="EE51" t="s">
        <v>6</v>
      </c>
      <c r="EF51" t="s">
        <v>6</v>
      </c>
      <c r="EG51" t="s">
        <v>6</v>
      </c>
      <c r="EH51" t="s">
        <v>6</v>
      </c>
      <c r="EI51" t="s">
        <v>8</v>
      </c>
      <c r="EJ51" t="s">
        <v>5</v>
      </c>
      <c r="EK51" t="s">
        <v>8</v>
      </c>
      <c r="EL51" t="s">
        <v>5</v>
      </c>
      <c r="EM51" t="s">
        <v>6</v>
      </c>
      <c r="EN51" t="s">
        <v>5</v>
      </c>
      <c r="EO51" t="s">
        <v>6</v>
      </c>
      <c r="EP51" t="s">
        <v>6</v>
      </c>
      <c r="EQ51" t="s">
        <v>6</v>
      </c>
      <c r="ER51" t="s">
        <v>6</v>
      </c>
      <c r="ES51" t="s">
        <v>8</v>
      </c>
      <c r="ET51" t="s">
        <v>8</v>
      </c>
      <c r="EU51" t="s">
        <v>8</v>
      </c>
      <c r="EV51" t="s">
        <v>7</v>
      </c>
      <c r="EW51" t="s">
        <v>8</v>
      </c>
      <c r="EX51" t="s">
        <v>8</v>
      </c>
      <c r="EY51" t="s">
        <v>8</v>
      </c>
      <c r="EZ51" t="s">
        <v>7</v>
      </c>
      <c r="FA51" t="s">
        <v>6</v>
      </c>
      <c r="FB51" t="s">
        <v>9</v>
      </c>
      <c r="FC51" t="s">
        <v>6</v>
      </c>
      <c r="FD51" t="s">
        <v>9</v>
      </c>
      <c r="FE51" t="s">
        <v>8</v>
      </c>
      <c r="FF51" t="s">
        <v>3</v>
      </c>
      <c r="FG51" t="s">
        <v>6</v>
      </c>
      <c r="FH51" t="s">
        <v>9</v>
      </c>
      <c r="FI51" t="s">
        <v>8</v>
      </c>
      <c r="FJ51" t="s">
        <v>3</v>
      </c>
      <c r="FK51" t="s">
        <v>8</v>
      </c>
      <c r="FL51" t="s">
        <v>9</v>
      </c>
      <c r="FM51" t="s">
        <v>6</v>
      </c>
      <c r="FN51" t="s">
        <v>9</v>
      </c>
      <c r="FO51" t="s">
        <v>6</v>
      </c>
      <c r="FP51" t="s">
        <v>9</v>
      </c>
      <c r="FQ51" t="s">
        <v>8</v>
      </c>
      <c r="FR51" t="s">
        <v>3</v>
      </c>
      <c r="FS51" t="s">
        <v>3</v>
      </c>
      <c r="FT51" t="s">
        <v>66</v>
      </c>
      <c r="FU51" t="s">
        <v>6</v>
      </c>
      <c r="FV51" t="s">
        <v>9</v>
      </c>
      <c r="FW51" t="s">
        <v>3</v>
      </c>
      <c r="FX51" t="s">
        <v>66</v>
      </c>
      <c r="FY51" t="s">
        <v>6</v>
      </c>
      <c r="FZ51" t="s">
        <v>6</v>
      </c>
      <c r="GA51" t="s">
        <v>8</v>
      </c>
      <c r="GB51" t="s">
        <v>3</v>
      </c>
      <c r="GC51" t="s">
        <v>6</v>
      </c>
      <c r="GD51" t="s">
        <v>9</v>
      </c>
      <c r="GE51" t="s">
        <v>6</v>
      </c>
      <c r="GF51" t="s">
        <v>3</v>
      </c>
      <c r="GG51" t="s">
        <v>8</v>
      </c>
      <c r="GH51" t="s">
        <v>3</v>
      </c>
      <c r="GI51" t="s">
        <v>6</v>
      </c>
      <c r="GJ51" t="s">
        <v>9</v>
      </c>
      <c r="GK51" t="s">
        <v>6</v>
      </c>
      <c r="GL51" t="s">
        <v>9</v>
      </c>
      <c r="GM51" t="s">
        <v>3</v>
      </c>
      <c r="GN51" t="s">
        <v>66</v>
      </c>
      <c r="GO51" t="s">
        <v>3</v>
      </c>
      <c r="GP51" t="s">
        <v>66</v>
      </c>
      <c r="GQ51" t="s">
        <v>6</v>
      </c>
      <c r="GR51" t="s">
        <v>9</v>
      </c>
      <c r="GS51" t="s">
        <v>6</v>
      </c>
      <c r="GT51" t="s">
        <v>9</v>
      </c>
      <c r="GU51" t="s">
        <v>6</v>
      </c>
      <c r="GV51" t="s">
        <v>9</v>
      </c>
      <c r="GW51" t="s">
        <v>3</v>
      </c>
      <c r="GX51" t="s">
        <v>66</v>
      </c>
      <c r="GY51" t="s">
        <v>3</v>
      </c>
      <c r="GZ51" t="s">
        <v>4</v>
      </c>
      <c r="HA51" t="s">
        <v>3</v>
      </c>
      <c r="HB51" t="s">
        <v>6</v>
      </c>
      <c r="HC51" t="s">
        <v>8</v>
      </c>
      <c r="HD51" t="s">
        <v>5</v>
      </c>
      <c r="HE51" t="s">
        <v>3</v>
      </c>
      <c r="HF51" t="s">
        <v>7</v>
      </c>
      <c r="HG51" t="s">
        <v>3</v>
      </c>
      <c r="HH51" t="s">
        <v>3</v>
      </c>
      <c r="HI51" t="s">
        <v>3</v>
      </c>
      <c r="HJ51" t="s">
        <v>8</v>
      </c>
      <c r="HK51" t="s">
        <v>5</v>
      </c>
      <c r="HL51" t="s">
        <v>6</v>
      </c>
      <c r="HM51" t="s">
        <v>6</v>
      </c>
      <c r="HN51" t="s">
        <v>46</v>
      </c>
      <c r="HO51" t="s">
        <v>46</v>
      </c>
      <c r="HP51" t="s">
        <v>46</v>
      </c>
      <c r="HQ51" t="s">
        <v>46</v>
      </c>
      <c r="HR51" t="s">
        <v>46</v>
      </c>
      <c r="HS51" t="s">
        <v>5</v>
      </c>
      <c r="HT51" t="s">
        <v>7</v>
      </c>
      <c r="HU51" t="s">
        <v>8</v>
      </c>
      <c r="HV51" t="s">
        <v>8</v>
      </c>
      <c r="HW51" t="s">
        <v>6</v>
      </c>
      <c r="HX51" t="s">
        <v>6</v>
      </c>
      <c r="HY51" t="s">
        <v>8</v>
      </c>
      <c r="HZ51" t="s">
        <v>5</v>
      </c>
      <c r="IA51" t="s">
        <v>5</v>
      </c>
      <c r="IB51" t="s">
        <v>6</v>
      </c>
      <c r="IC51" t="s">
        <v>8</v>
      </c>
      <c r="ID51" t="s">
        <v>46</v>
      </c>
      <c r="IE51" t="s">
        <v>5</v>
      </c>
      <c r="IF51" t="s">
        <v>9</v>
      </c>
      <c r="IG51" t="s">
        <v>9</v>
      </c>
      <c r="IH51" t="s">
        <v>3</v>
      </c>
      <c r="II51" t="s">
        <v>9</v>
      </c>
      <c r="IJ51" t="s">
        <v>9</v>
      </c>
      <c r="IK51" t="s">
        <v>6</v>
      </c>
      <c r="IL51" t="s">
        <v>6</v>
      </c>
      <c r="IM51" t="s">
        <v>6</v>
      </c>
      <c r="IN51" t="s">
        <v>6</v>
      </c>
      <c r="IO51" t="s">
        <v>6</v>
      </c>
      <c r="IP51" t="s">
        <v>6</v>
      </c>
      <c r="IQ51" t="s">
        <v>6</v>
      </c>
      <c r="IR51" t="s">
        <v>6</v>
      </c>
      <c r="IS51" t="s">
        <v>6</v>
      </c>
      <c r="IT51" t="s">
        <v>5</v>
      </c>
      <c r="IU51" t="s">
        <v>6</v>
      </c>
      <c r="IV51" t="s">
        <v>6</v>
      </c>
      <c r="IW51" t="s">
        <v>8</v>
      </c>
      <c r="IX51" t="s">
        <v>5</v>
      </c>
      <c r="IY51" t="s">
        <v>6</v>
      </c>
      <c r="IZ51" t="s">
        <v>6</v>
      </c>
      <c r="JA51" t="s">
        <v>6</v>
      </c>
      <c r="JB51" t="s">
        <v>5</v>
      </c>
      <c r="JC51" t="s">
        <v>5</v>
      </c>
      <c r="JD51" t="s">
        <v>6</v>
      </c>
      <c r="JE51" t="s">
        <v>6</v>
      </c>
      <c r="JF51" t="s">
        <v>6</v>
      </c>
      <c r="JG51" t="s">
        <v>7</v>
      </c>
      <c r="JH51" t="s">
        <v>5</v>
      </c>
      <c r="JI51" t="s">
        <v>8</v>
      </c>
      <c r="JJ51" t="s">
        <v>5</v>
      </c>
      <c r="JK51" t="s">
        <v>6</v>
      </c>
      <c r="JL51" t="s">
        <v>5</v>
      </c>
      <c r="JM51" t="s">
        <v>6</v>
      </c>
      <c r="JN51" t="s">
        <v>4</v>
      </c>
      <c r="JO51" t="s">
        <v>4</v>
      </c>
    </row>
    <row r="52" spans="1:275" x14ac:dyDescent="0.25">
      <c r="A52">
        <v>23</v>
      </c>
      <c r="B52" t="s">
        <v>69</v>
      </c>
      <c r="C52" t="s">
        <v>85</v>
      </c>
      <c r="D52" t="s">
        <v>110</v>
      </c>
      <c r="E52" t="s">
        <v>161</v>
      </c>
      <c r="F52" t="s">
        <v>5</v>
      </c>
      <c r="G52" t="s">
        <v>7</v>
      </c>
      <c r="H52" t="s">
        <v>5</v>
      </c>
      <c r="I52" t="s">
        <v>5</v>
      </c>
      <c r="J52" t="s">
        <v>5</v>
      </c>
      <c r="K52" t="s">
        <v>5</v>
      </c>
      <c r="L52" t="s">
        <v>8</v>
      </c>
      <c r="M52" t="s">
        <v>8</v>
      </c>
      <c r="N52" t="s">
        <v>5</v>
      </c>
      <c r="O52" t="s">
        <v>7</v>
      </c>
      <c r="P52" t="s">
        <v>7</v>
      </c>
      <c r="Q52" t="s">
        <v>7</v>
      </c>
      <c r="R52" t="s">
        <v>5</v>
      </c>
      <c r="S52" t="s">
        <v>6</v>
      </c>
      <c r="T52" t="s">
        <v>7</v>
      </c>
      <c r="U52" t="s">
        <v>7</v>
      </c>
      <c r="V52" t="s">
        <v>6</v>
      </c>
      <c r="W52" t="s">
        <v>6</v>
      </c>
      <c r="X52" t="s">
        <v>6</v>
      </c>
      <c r="Y52" t="s">
        <v>8</v>
      </c>
      <c r="Z52" t="s">
        <v>6</v>
      </c>
      <c r="AA52" t="s">
        <v>7</v>
      </c>
      <c r="AB52" t="s">
        <v>5</v>
      </c>
      <c r="AC52" t="s">
        <v>8</v>
      </c>
      <c r="AD52" t="s">
        <v>4</v>
      </c>
      <c r="AE52" t="s">
        <v>6</v>
      </c>
      <c r="AF52" t="s">
        <v>4</v>
      </c>
      <c r="AG52" t="s">
        <v>6</v>
      </c>
      <c r="AH52" t="s">
        <v>6</v>
      </c>
      <c r="AI52" t="s">
        <v>8</v>
      </c>
      <c r="AJ52" t="s">
        <v>4</v>
      </c>
      <c r="AK52" t="s">
        <v>4</v>
      </c>
      <c r="AL52" t="s">
        <v>6</v>
      </c>
      <c r="AM52" t="s">
        <v>4</v>
      </c>
      <c r="AN52" t="s">
        <v>4</v>
      </c>
      <c r="AO52" t="s">
        <v>6</v>
      </c>
      <c r="AP52" t="s">
        <v>7</v>
      </c>
      <c r="AQ52" t="s">
        <v>6</v>
      </c>
      <c r="AR52" t="s">
        <v>4</v>
      </c>
      <c r="AS52" t="s">
        <v>7</v>
      </c>
      <c r="AT52" t="s">
        <v>6</v>
      </c>
      <c r="AU52" t="s">
        <v>4</v>
      </c>
      <c r="AV52" t="s">
        <v>6</v>
      </c>
      <c r="AW52" t="s">
        <v>6</v>
      </c>
      <c r="AX52" t="s">
        <v>6</v>
      </c>
      <c r="AY52" t="s">
        <v>6</v>
      </c>
      <c r="AZ52" t="s">
        <v>8</v>
      </c>
      <c r="BA52" t="s">
        <v>5</v>
      </c>
      <c r="BB52" t="s">
        <v>8</v>
      </c>
      <c r="BC52" t="s">
        <v>7</v>
      </c>
      <c r="BD52" t="s">
        <v>5</v>
      </c>
      <c r="BE52" t="s">
        <v>5</v>
      </c>
      <c r="BF52" t="s">
        <v>5</v>
      </c>
      <c r="BG52" t="s">
        <v>5</v>
      </c>
      <c r="BH52" t="s">
        <v>5</v>
      </c>
      <c r="BI52" t="s">
        <v>5</v>
      </c>
      <c r="BJ52" t="s">
        <v>5</v>
      </c>
      <c r="BK52" t="s">
        <v>8</v>
      </c>
      <c r="BL52" t="s">
        <v>8</v>
      </c>
      <c r="BM52" t="s">
        <v>4</v>
      </c>
      <c r="BN52" t="s">
        <v>5</v>
      </c>
      <c r="BO52" t="s">
        <v>7</v>
      </c>
      <c r="BP52" t="s">
        <v>7</v>
      </c>
      <c r="BQ52" t="s">
        <v>7</v>
      </c>
      <c r="BR52" t="s">
        <v>7</v>
      </c>
      <c r="BS52" t="s">
        <v>5</v>
      </c>
      <c r="BT52" t="s">
        <v>8</v>
      </c>
      <c r="BU52" t="s">
        <v>8</v>
      </c>
      <c r="BV52" t="s">
        <v>8</v>
      </c>
      <c r="BW52" t="s">
        <v>8</v>
      </c>
      <c r="BX52" t="s">
        <v>6</v>
      </c>
      <c r="BY52" t="s">
        <v>4</v>
      </c>
      <c r="BZ52" t="s">
        <v>4</v>
      </c>
      <c r="CA52" t="s">
        <v>4</v>
      </c>
      <c r="CB52" t="s">
        <v>5</v>
      </c>
      <c r="CC52" t="s">
        <v>7</v>
      </c>
      <c r="CD52" t="s">
        <v>7</v>
      </c>
      <c r="CE52" t="s">
        <v>7</v>
      </c>
      <c r="CF52" t="s">
        <v>5</v>
      </c>
      <c r="CG52" t="s">
        <v>5</v>
      </c>
      <c r="CH52" t="s">
        <v>5</v>
      </c>
      <c r="CI52" t="s">
        <v>7</v>
      </c>
      <c r="CJ52" t="s">
        <v>8</v>
      </c>
      <c r="CK52" t="s">
        <v>8</v>
      </c>
      <c r="CL52" t="s">
        <v>8</v>
      </c>
      <c r="CM52" t="s">
        <v>8</v>
      </c>
      <c r="CN52" t="s">
        <v>8</v>
      </c>
      <c r="CO52" t="s">
        <v>8</v>
      </c>
      <c r="CP52" t="s">
        <v>5</v>
      </c>
      <c r="CQ52" t="s">
        <v>8</v>
      </c>
      <c r="CR52" t="s">
        <v>8</v>
      </c>
      <c r="CS52" t="s">
        <v>8</v>
      </c>
      <c r="CT52" t="s">
        <v>8</v>
      </c>
      <c r="CU52" t="s">
        <v>8</v>
      </c>
      <c r="CV52" t="s">
        <v>8</v>
      </c>
      <c r="CW52" t="s">
        <v>6</v>
      </c>
      <c r="CX52" t="s">
        <v>4</v>
      </c>
      <c r="CY52" t="s">
        <v>6</v>
      </c>
      <c r="CZ52" t="s">
        <v>6</v>
      </c>
      <c r="DA52" t="s">
        <v>8</v>
      </c>
      <c r="DB52" t="s">
        <v>4</v>
      </c>
      <c r="DC52" t="s">
        <v>6</v>
      </c>
      <c r="DD52" t="s">
        <v>8</v>
      </c>
      <c r="DE52" t="s">
        <v>7</v>
      </c>
      <c r="DF52" t="s">
        <v>7</v>
      </c>
      <c r="DG52" t="s">
        <v>7</v>
      </c>
      <c r="DH52" t="s">
        <v>7</v>
      </c>
      <c r="DI52" t="s">
        <v>7</v>
      </c>
      <c r="DJ52" t="s">
        <v>7</v>
      </c>
      <c r="DK52" t="s">
        <v>7</v>
      </c>
      <c r="DL52" t="s">
        <v>7</v>
      </c>
      <c r="DM52" t="s">
        <v>6</v>
      </c>
      <c r="DN52" t="s">
        <v>5</v>
      </c>
      <c r="DO52" t="s">
        <v>5</v>
      </c>
      <c r="DP52" t="s">
        <v>3</v>
      </c>
      <c r="DQ52" t="s">
        <v>3</v>
      </c>
      <c r="DR52" t="s">
        <v>3</v>
      </c>
      <c r="DS52" t="s">
        <v>6</v>
      </c>
      <c r="DT52" t="s">
        <v>5</v>
      </c>
      <c r="DU52" t="s">
        <v>8</v>
      </c>
      <c r="DV52" t="s">
        <v>6</v>
      </c>
      <c r="DW52" t="s">
        <v>3</v>
      </c>
      <c r="DX52" t="s">
        <v>6</v>
      </c>
      <c r="DY52" t="s">
        <v>6</v>
      </c>
      <c r="DZ52" t="s">
        <v>6</v>
      </c>
      <c r="EA52" t="s">
        <v>8</v>
      </c>
      <c r="EB52" t="s">
        <v>8</v>
      </c>
      <c r="EC52" t="s">
        <v>4</v>
      </c>
      <c r="ED52" t="s">
        <v>4</v>
      </c>
      <c r="EE52" t="s">
        <v>5</v>
      </c>
      <c r="EF52" t="s">
        <v>8</v>
      </c>
      <c r="EG52" t="s">
        <v>5</v>
      </c>
      <c r="EH52" t="s">
        <v>8</v>
      </c>
      <c r="EI52" t="s">
        <v>8</v>
      </c>
      <c r="EJ52" t="s">
        <v>5</v>
      </c>
      <c r="EK52" t="s">
        <v>8</v>
      </c>
      <c r="EL52" t="s">
        <v>5</v>
      </c>
      <c r="EM52" t="s">
        <v>8</v>
      </c>
      <c r="EN52" t="s">
        <v>5</v>
      </c>
      <c r="EO52" t="s">
        <v>8</v>
      </c>
      <c r="EP52" t="s">
        <v>7</v>
      </c>
      <c r="EQ52" t="s">
        <v>7</v>
      </c>
      <c r="ER52" t="s">
        <v>4</v>
      </c>
      <c r="ES52" t="s">
        <v>5</v>
      </c>
      <c r="ET52" t="s">
        <v>8</v>
      </c>
      <c r="EU52" t="s">
        <v>8</v>
      </c>
      <c r="EV52" t="s">
        <v>8</v>
      </c>
      <c r="EW52" t="s">
        <v>5</v>
      </c>
      <c r="EX52" t="s">
        <v>8</v>
      </c>
      <c r="EY52" t="s">
        <v>5</v>
      </c>
      <c r="EZ52" t="s">
        <v>7</v>
      </c>
      <c r="FA52" t="s">
        <v>6</v>
      </c>
      <c r="FB52" t="s">
        <v>9</v>
      </c>
      <c r="FC52" t="s">
        <v>6</v>
      </c>
      <c r="FD52" t="s">
        <v>9</v>
      </c>
      <c r="FE52" t="s">
        <v>8</v>
      </c>
      <c r="FF52" t="s">
        <v>9</v>
      </c>
      <c r="FG52" t="s">
        <v>6</v>
      </c>
      <c r="FH52" t="s">
        <v>9</v>
      </c>
      <c r="FI52" t="s">
        <v>6</v>
      </c>
      <c r="FJ52" t="s">
        <v>9</v>
      </c>
      <c r="FK52" t="s">
        <v>6</v>
      </c>
      <c r="FL52" t="s">
        <v>9</v>
      </c>
      <c r="FM52" t="s">
        <v>8</v>
      </c>
      <c r="FN52" t="s">
        <v>3</v>
      </c>
      <c r="FO52" t="s">
        <v>8</v>
      </c>
      <c r="FP52" t="s">
        <v>3</v>
      </c>
      <c r="FQ52" t="s">
        <v>8</v>
      </c>
      <c r="FR52" t="s">
        <v>3</v>
      </c>
      <c r="FS52" t="s">
        <v>8</v>
      </c>
      <c r="FT52" t="s">
        <v>3</v>
      </c>
      <c r="FU52" t="s">
        <v>8</v>
      </c>
      <c r="FV52" t="s">
        <v>3</v>
      </c>
      <c r="FW52" t="s">
        <v>8</v>
      </c>
      <c r="FX52" t="s">
        <v>9</v>
      </c>
      <c r="FY52" t="s">
        <v>6</v>
      </c>
      <c r="FZ52" t="s">
        <v>9</v>
      </c>
      <c r="GA52" t="s">
        <v>8</v>
      </c>
      <c r="GB52" t="s">
        <v>3</v>
      </c>
      <c r="GC52" t="s">
        <v>8</v>
      </c>
      <c r="GD52" t="s">
        <v>9</v>
      </c>
      <c r="GE52" t="s">
        <v>8</v>
      </c>
      <c r="GF52" t="s">
        <v>3</v>
      </c>
      <c r="GG52" t="s">
        <v>6</v>
      </c>
      <c r="GH52" t="s">
        <v>3</v>
      </c>
      <c r="GI52" t="s">
        <v>6</v>
      </c>
      <c r="GJ52" t="s">
        <v>9</v>
      </c>
      <c r="GK52" t="s">
        <v>5</v>
      </c>
      <c r="GL52" t="s">
        <v>3</v>
      </c>
      <c r="GM52" t="s">
        <v>6</v>
      </c>
      <c r="GN52" t="s">
        <v>9</v>
      </c>
      <c r="GO52" t="s">
        <v>8</v>
      </c>
      <c r="GP52" t="s">
        <v>9</v>
      </c>
      <c r="GQ52" t="s">
        <v>8</v>
      </c>
      <c r="GR52" t="s">
        <v>3</v>
      </c>
      <c r="GS52" t="s">
        <v>6</v>
      </c>
      <c r="GT52" t="s">
        <v>3</v>
      </c>
      <c r="GU52" t="s">
        <v>8</v>
      </c>
      <c r="GV52" t="s">
        <v>3</v>
      </c>
      <c r="GW52" t="s">
        <v>6</v>
      </c>
      <c r="GX52" t="s">
        <v>9</v>
      </c>
      <c r="GY52" t="s">
        <v>8</v>
      </c>
      <c r="GZ52" t="s">
        <v>5</v>
      </c>
      <c r="HA52" t="s">
        <v>8</v>
      </c>
      <c r="HB52" t="s">
        <v>8</v>
      </c>
      <c r="HC52" t="s">
        <v>8</v>
      </c>
      <c r="HD52" t="s">
        <v>8</v>
      </c>
      <c r="HE52" t="s">
        <v>8</v>
      </c>
      <c r="HF52" t="s">
        <v>5</v>
      </c>
      <c r="HG52" t="s">
        <v>8</v>
      </c>
      <c r="HH52" t="s">
        <v>8</v>
      </c>
      <c r="HI52" t="s">
        <v>8</v>
      </c>
      <c r="HJ52" t="s">
        <v>5</v>
      </c>
      <c r="HK52" t="s">
        <v>8</v>
      </c>
      <c r="HL52" t="s">
        <v>8</v>
      </c>
      <c r="HM52" t="s">
        <v>8</v>
      </c>
      <c r="HN52" t="s">
        <v>8</v>
      </c>
      <c r="HO52" t="s">
        <v>8</v>
      </c>
      <c r="HP52" t="s">
        <v>8</v>
      </c>
      <c r="HQ52" t="s">
        <v>6</v>
      </c>
      <c r="HR52" t="s">
        <v>6</v>
      </c>
      <c r="HS52" t="s">
        <v>6</v>
      </c>
      <c r="HT52" t="s">
        <v>46</v>
      </c>
      <c r="HU52" t="s">
        <v>6</v>
      </c>
      <c r="HV52" t="s">
        <v>7</v>
      </c>
      <c r="HW52" t="s">
        <v>6</v>
      </c>
      <c r="HX52" t="s">
        <v>6</v>
      </c>
      <c r="HY52" t="s">
        <v>6</v>
      </c>
      <c r="HZ52" t="s">
        <v>5</v>
      </c>
      <c r="IA52" t="s">
        <v>8</v>
      </c>
      <c r="IB52" t="s">
        <v>6</v>
      </c>
      <c r="IC52" t="s">
        <v>7</v>
      </c>
      <c r="ID52" t="s">
        <v>5</v>
      </c>
      <c r="IE52" t="s">
        <v>6</v>
      </c>
      <c r="IF52" t="s">
        <v>9</v>
      </c>
      <c r="IG52" t="s">
        <v>9</v>
      </c>
      <c r="IH52" t="s">
        <v>9</v>
      </c>
      <c r="II52" t="s">
        <v>9</v>
      </c>
      <c r="IJ52" t="s">
        <v>9</v>
      </c>
      <c r="IK52" t="s">
        <v>8</v>
      </c>
      <c r="IL52" t="s">
        <v>8</v>
      </c>
      <c r="IM52" t="s">
        <v>8</v>
      </c>
      <c r="IN52" t="s">
        <v>8</v>
      </c>
      <c r="IO52" t="s">
        <v>8</v>
      </c>
      <c r="IP52" t="s">
        <v>8</v>
      </c>
      <c r="IQ52" t="s">
        <v>8</v>
      </c>
      <c r="IR52" t="s">
        <v>8</v>
      </c>
      <c r="IS52" t="s">
        <v>8</v>
      </c>
      <c r="IT52" t="s">
        <v>8</v>
      </c>
      <c r="IU52" t="s">
        <v>8</v>
      </c>
      <c r="IV52" t="s">
        <v>8</v>
      </c>
      <c r="IW52" t="s">
        <v>8</v>
      </c>
      <c r="IX52" t="s">
        <v>8</v>
      </c>
      <c r="IY52" t="s">
        <v>8</v>
      </c>
      <c r="IZ52" t="s">
        <v>7</v>
      </c>
      <c r="JA52" t="s">
        <v>4</v>
      </c>
      <c r="JB52" t="s">
        <v>4</v>
      </c>
      <c r="JC52" t="s">
        <v>4</v>
      </c>
      <c r="JD52" t="s">
        <v>8</v>
      </c>
      <c r="JE52" t="s">
        <v>8</v>
      </c>
      <c r="JF52" t="s">
        <v>8</v>
      </c>
      <c r="JG52" t="s">
        <v>4</v>
      </c>
      <c r="JH52" t="s">
        <v>7</v>
      </c>
      <c r="JI52" t="s">
        <v>7</v>
      </c>
      <c r="JJ52" t="s">
        <v>7</v>
      </c>
      <c r="JK52" t="s">
        <v>6</v>
      </c>
      <c r="JL52" t="s">
        <v>8</v>
      </c>
      <c r="JM52" t="s">
        <v>6</v>
      </c>
      <c r="JN52" t="s">
        <v>4</v>
      </c>
      <c r="JO52" t="s">
        <v>4</v>
      </c>
    </row>
    <row r="53" spans="1:275" x14ac:dyDescent="0.25">
      <c r="A53">
        <v>25</v>
      </c>
      <c r="B53" t="s">
        <v>69</v>
      </c>
      <c r="C53" t="s">
        <v>86</v>
      </c>
      <c r="D53" t="s">
        <v>111</v>
      </c>
      <c r="E53" t="s">
        <v>44</v>
      </c>
      <c r="F53" t="s">
        <v>5</v>
      </c>
      <c r="G53" t="s">
        <v>5</v>
      </c>
      <c r="H53" t="s">
        <v>5</v>
      </c>
      <c r="I53" t="s">
        <v>7</v>
      </c>
      <c r="J53" t="s">
        <v>5</v>
      </c>
      <c r="K53" t="s">
        <v>4</v>
      </c>
      <c r="L53" t="s">
        <v>4</v>
      </c>
      <c r="M53" t="s">
        <v>4</v>
      </c>
      <c r="N53" t="s">
        <v>4</v>
      </c>
      <c r="O53" t="s">
        <v>4</v>
      </c>
      <c r="P53" t="s">
        <v>4</v>
      </c>
      <c r="Q53" t="s">
        <v>4</v>
      </c>
      <c r="R53" t="s">
        <v>4</v>
      </c>
      <c r="S53" t="s">
        <v>5</v>
      </c>
      <c r="T53" t="s">
        <v>5</v>
      </c>
      <c r="U53" t="s">
        <v>5</v>
      </c>
      <c r="V53" t="s">
        <v>5</v>
      </c>
      <c r="W53" t="s">
        <v>5</v>
      </c>
      <c r="X53" t="s">
        <v>6</v>
      </c>
      <c r="Y53" t="s">
        <v>8</v>
      </c>
      <c r="Z53" t="s">
        <v>8</v>
      </c>
      <c r="AA53" t="s">
        <v>4</v>
      </c>
      <c r="AB53" t="s">
        <v>5</v>
      </c>
      <c r="AC53" t="s">
        <v>6</v>
      </c>
      <c r="AD53" t="s">
        <v>4</v>
      </c>
      <c r="AE53" t="s">
        <v>6</v>
      </c>
      <c r="AF53" t="s">
        <v>4</v>
      </c>
      <c r="AG53" t="s">
        <v>6</v>
      </c>
      <c r="AH53" t="s">
        <v>6</v>
      </c>
      <c r="AI53" t="s">
        <v>5</v>
      </c>
      <c r="AJ53" t="s">
        <v>4</v>
      </c>
      <c r="AK53" t="s">
        <v>4</v>
      </c>
      <c r="AL53" t="s">
        <v>6</v>
      </c>
      <c r="AM53" t="s">
        <v>4</v>
      </c>
      <c r="AN53" t="s">
        <v>4</v>
      </c>
      <c r="AO53" t="s">
        <v>6</v>
      </c>
      <c r="AP53" t="s">
        <v>4</v>
      </c>
      <c r="AQ53" t="s">
        <v>6</v>
      </c>
      <c r="AR53" t="s">
        <v>4</v>
      </c>
      <c r="AS53" t="s">
        <v>6</v>
      </c>
      <c r="AT53" t="s">
        <v>8</v>
      </c>
      <c r="AU53" t="s">
        <v>4</v>
      </c>
      <c r="AV53" t="s">
        <v>8</v>
      </c>
      <c r="AW53" t="s">
        <v>8</v>
      </c>
      <c r="AX53" t="s">
        <v>8</v>
      </c>
      <c r="AY53" t="s">
        <v>8</v>
      </c>
      <c r="AZ53" t="s">
        <v>5</v>
      </c>
      <c r="BA53" t="s">
        <v>4</v>
      </c>
      <c r="BB53" t="s">
        <v>4</v>
      </c>
      <c r="BC53" t="s">
        <v>4</v>
      </c>
      <c r="BD53" t="s">
        <v>4</v>
      </c>
      <c r="BE53" t="s">
        <v>4</v>
      </c>
      <c r="BF53" t="s">
        <v>4</v>
      </c>
      <c r="BG53" t="s">
        <v>4</v>
      </c>
      <c r="BH53" t="s">
        <v>4</v>
      </c>
      <c r="BI53" t="s">
        <v>4</v>
      </c>
      <c r="BJ53" t="s">
        <v>5</v>
      </c>
      <c r="BK53" t="s">
        <v>5</v>
      </c>
      <c r="BL53" t="s">
        <v>4</v>
      </c>
      <c r="BM53" t="s">
        <v>6</v>
      </c>
      <c r="BN53" t="s">
        <v>6</v>
      </c>
      <c r="BO53" t="s">
        <v>6</v>
      </c>
      <c r="BP53" t="s">
        <v>8</v>
      </c>
      <c r="BQ53" t="s">
        <v>8</v>
      </c>
      <c r="BR53" t="s">
        <v>5</v>
      </c>
      <c r="BS53" t="s">
        <v>8</v>
      </c>
      <c r="BT53" t="s">
        <v>5</v>
      </c>
      <c r="BU53" t="s">
        <v>6</v>
      </c>
      <c r="BV53" t="s">
        <v>6</v>
      </c>
      <c r="BW53" t="s">
        <v>6</v>
      </c>
      <c r="BX53" t="s">
        <v>5</v>
      </c>
      <c r="BY53" t="s">
        <v>4</v>
      </c>
      <c r="BZ53" t="s">
        <v>7</v>
      </c>
      <c r="CA53" t="s">
        <v>7</v>
      </c>
      <c r="CB53" t="s">
        <v>6</v>
      </c>
      <c r="CC53" t="s">
        <v>6</v>
      </c>
      <c r="CD53" t="s">
        <v>6</v>
      </c>
      <c r="CE53" t="s">
        <v>6</v>
      </c>
      <c r="CF53" t="s">
        <v>7</v>
      </c>
      <c r="CG53" t="s">
        <v>7</v>
      </c>
      <c r="CH53" t="s">
        <v>4</v>
      </c>
      <c r="CI53" t="s">
        <v>4</v>
      </c>
      <c r="CJ53" t="s">
        <v>4</v>
      </c>
      <c r="CK53" t="s">
        <v>4</v>
      </c>
      <c r="CL53" t="s">
        <v>4</v>
      </c>
      <c r="CM53" t="s">
        <v>4</v>
      </c>
      <c r="CN53" t="s">
        <v>4</v>
      </c>
      <c r="CO53" t="s">
        <v>4</v>
      </c>
      <c r="CP53" t="s">
        <v>4</v>
      </c>
      <c r="CQ53" t="s">
        <v>4</v>
      </c>
      <c r="CR53" t="s">
        <v>4</v>
      </c>
      <c r="CS53" t="s">
        <v>4</v>
      </c>
      <c r="CT53" t="s">
        <v>4</v>
      </c>
      <c r="CU53" t="s">
        <v>4</v>
      </c>
      <c r="CV53" t="s">
        <v>4</v>
      </c>
      <c r="CW53" t="s">
        <v>6</v>
      </c>
      <c r="CX53" t="s">
        <v>4</v>
      </c>
      <c r="CY53" t="s">
        <v>6</v>
      </c>
      <c r="CZ53" t="s">
        <v>5</v>
      </c>
      <c r="DA53" t="s">
        <v>5</v>
      </c>
      <c r="DB53" t="s">
        <v>4</v>
      </c>
      <c r="DC53" t="s">
        <v>4</v>
      </c>
      <c r="DD53" t="s">
        <v>4</v>
      </c>
      <c r="DE53" t="s">
        <v>4</v>
      </c>
      <c r="DF53" t="s">
        <v>4</v>
      </c>
      <c r="DG53" t="s">
        <v>4</v>
      </c>
      <c r="DH53" t="s">
        <v>4</v>
      </c>
      <c r="DI53" t="s">
        <v>4</v>
      </c>
      <c r="DJ53" t="s">
        <v>4</v>
      </c>
      <c r="DK53" t="s">
        <v>4</v>
      </c>
      <c r="DL53" t="s">
        <v>7</v>
      </c>
      <c r="DM53" t="s">
        <v>8</v>
      </c>
      <c r="DN53" t="s">
        <v>4</v>
      </c>
      <c r="DO53" t="s">
        <v>7</v>
      </c>
      <c r="DP53" t="s">
        <v>4</v>
      </c>
      <c r="DQ53" t="s">
        <v>4</v>
      </c>
      <c r="DR53" t="s">
        <v>4</v>
      </c>
      <c r="DS53" t="s">
        <v>4</v>
      </c>
      <c r="DT53" t="s">
        <v>4</v>
      </c>
      <c r="DU53" t="s">
        <v>3</v>
      </c>
      <c r="DV53" t="s">
        <v>3</v>
      </c>
      <c r="DW53" t="s">
        <v>3</v>
      </c>
      <c r="DX53" t="s">
        <v>6</v>
      </c>
      <c r="DY53" t="s">
        <v>9</v>
      </c>
      <c r="DZ53" t="s">
        <v>8</v>
      </c>
      <c r="EA53" t="s">
        <v>8</v>
      </c>
      <c r="EB53" t="s">
        <v>5</v>
      </c>
      <c r="EC53" t="s">
        <v>8</v>
      </c>
      <c r="ED53" t="s">
        <v>4</v>
      </c>
      <c r="EE53" t="s">
        <v>8</v>
      </c>
      <c r="EF53" t="s">
        <v>8</v>
      </c>
      <c r="EG53" t="s">
        <v>5</v>
      </c>
      <c r="EH53" t="s">
        <v>8</v>
      </c>
      <c r="EI53" t="s">
        <v>8</v>
      </c>
      <c r="EJ53" t="s">
        <v>8</v>
      </c>
      <c r="EK53" t="s">
        <v>8</v>
      </c>
      <c r="EL53" t="s">
        <v>4</v>
      </c>
      <c r="EM53" t="s">
        <v>8</v>
      </c>
      <c r="EN53" t="s">
        <v>5</v>
      </c>
      <c r="EO53" t="s">
        <v>8</v>
      </c>
      <c r="EP53" t="s">
        <v>8</v>
      </c>
      <c r="EQ53" t="s">
        <v>8</v>
      </c>
      <c r="ER53" t="s">
        <v>5</v>
      </c>
      <c r="ES53" t="s">
        <v>8</v>
      </c>
      <c r="ET53" t="s">
        <v>8</v>
      </c>
      <c r="EU53" t="s">
        <v>8</v>
      </c>
      <c r="EV53" t="s">
        <v>8</v>
      </c>
      <c r="EW53" t="s">
        <v>8</v>
      </c>
      <c r="EX53" t="s">
        <v>5</v>
      </c>
      <c r="EY53" t="s">
        <v>8</v>
      </c>
      <c r="EZ53" t="s">
        <v>7</v>
      </c>
      <c r="FA53" t="s">
        <v>8</v>
      </c>
      <c r="FB53" t="s">
        <v>3</v>
      </c>
      <c r="FC53" t="s">
        <v>6</v>
      </c>
      <c r="FD53" t="s">
        <v>9</v>
      </c>
      <c r="FE53" t="s">
        <v>6</v>
      </c>
      <c r="FF53" t="s">
        <v>9</v>
      </c>
      <c r="FG53" t="s">
        <v>6</v>
      </c>
      <c r="FH53" t="s">
        <v>9</v>
      </c>
      <c r="FI53" t="s">
        <v>4</v>
      </c>
      <c r="FJ53" t="s">
        <v>3</v>
      </c>
      <c r="FK53" t="s">
        <v>3</v>
      </c>
      <c r="FL53" t="s">
        <v>9</v>
      </c>
      <c r="FM53" t="s">
        <v>6</v>
      </c>
      <c r="FN53" t="s">
        <v>3</v>
      </c>
      <c r="FO53" t="s">
        <v>6</v>
      </c>
      <c r="FP53" t="s">
        <v>9</v>
      </c>
      <c r="FQ53" t="s">
        <v>6</v>
      </c>
      <c r="FR53" t="s">
        <v>9</v>
      </c>
      <c r="FS53" t="s">
        <v>6</v>
      </c>
      <c r="FT53" t="s">
        <v>9</v>
      </c>
      <c r="FU53" t="s">
        <v>6</v>
      </c>
      <c r="FV53" t="s">
        <v>9</v>
      </c>
      <c r="FW53" t="s">
        <v>6</v>
      </c>
      <c r="FX53" t="s">
        <v>3</v>
      </c>
      <c r="FY53" t="s">
        <v>4</v>
      </c>
      <c r="FZ53" t="s">
        <v>8</v>
      </c>
      <c r="GA53" t="s">
        <v>6</v>
      </c>
      <c r="GB53" t="s">
        <v>9</v>
      </c>
      <c r="GC53" t="s">
        <v>3</v>
      </c>
      <c r="GD53" t="s">
        <v>9</v>
      </c>
      <c r="GE53" t="s">
        <v>3</v>
      </c>
      <c r="GF53" t="s">
        <v>9</v>
      </c>
      <c r="GG53" t="s">
        <v>6</v>
      </c>
      <c r="GH53" t="s">
        <v>9</v>
      </c>
      <c r="GI53" t="s">
        <v>6</v>
      </c>
      <c r="GJ53" t="s">
        <v>3</v>
      </c>
      <c r="GK53" t="s">
        <v>6</v>
      </c>
      <c r="GL53" t="s">
        <v>9</v>
      </c>
      <c r="GM53" t="s">
        <v>6</v>
      </c>
      <c r="GN53" t="s">
        <v>9</v>
      </c>
      <c r="GO53" t="s">
        <v>6</v>
      </c>
      <c r="GP53" t="s">
        <v>9</v>
      </c>
      <c r="GQ53" t="s">
        <v>6</v>
      </c>
      <c r="GR53" t="s">
        <v>9</v>
      </c>
      <c r="GS53" t="s">
        <v>6</v>
      </c>
      <c r="GT53" t="s">
        <v>9</v>
      </c>
      <c r="GU53" t="s">
        <v>6</v>
      </c>
      <c r="GV53" t="s">
        <v>6</v>
      </c>
      <c r="GW53" t="s">
        <v>6</v>
      </c>
      <c r="GX53" t="s">
        <v>9</v>
      </c>
      <c r="GY53" t="s">
        <v>3</v>
      </c>
      <c r="GZ53" t="s">
        <v>4</v>
      </c>
      <c r="HA53" t="s">
        <v>3</v>
      </c>
      <c r="HB53" t="s">
        <v>6</v>
      </c>
      <c r="HC53" t="s">
        <v>6</v>
      </c>
      <c r="HD53" t="s">
        <v>6</v>
      </c>
      <c r="HE53" t="s">
        <v>3</v>
      </c>
      <c r="HF53" t="s">
        <v>4</v>
      </c>
      <c r="HG53" t="s">
        <v>3</v>
      </c>
      <c r="HH53" t="s">
        <v>3</v>
      </c>
      <c r="HI53" t="s">
        <v>3</v>
      </c>
      <c r="HJ53" t="s">
        <v>6</v>
      </c>
      <c r="HK53" t="s">
        <v>8</v>
      </c>
      <c r="HL53" t="s">
        <v>8</v>
      </c>
      <c r="HM53" t="s">
        <v>8</v>
      </c>
      <c r="HN53" t="s">
        <v>8</v>
      </c>
      <c r="HO53" t="s">
        <v>8</v>
      </c>
      <c r="HP53" t="s">
        <v>46</v>
      </c>
      <c r="HQ53" t="s">
        <v>5</v>
      </c>
      <c r="HR53" t="s">
        <v>6</v>
      </c>
      <c r="HS53" t="s">
        <v>46</v>
      </c>
      <c r="HT53" t="s">
        <v>7</v>
      </c>
      <c r="HU53" t="s">
        <v>46</v>
      </c>
      <c r="HV53" t="s">
        <v>8</v>
      </c>
      <c r="HW53" t="s">
        <v>6</v>
      </c>
      <c r="HX53" t="s">
        <v>46</v>
      </c>
      <c r="HY53" t="s">
        <v>46</v>
      </c>
      <c r="HZ53" t="s">
        <v>7</v>
      </c>
      <c r="IA53" t="s">
        <v>8</v>
      </c>
      <c r="IB53" t="s">
        <v>8</v>
      </c>
      <c r="IC53" t="s">
        <v>46</v>
      </c>
      <c r="ID53" t="s">
        <v>46</v>
      </c>
      <c r="IE53" t="s">
        <v>46</v>
      </c>
      <c r="IF53" t="s">
        <v>8</v>
      </c>
      <c r="IG53" t="s">
        <v>8</v>
      </c>
      <c r="IH53" t="s">
        <v>8</v>
      </c>
      <c r="II53" t="s">
        <v>8</v>
      </c>
      <c r="IJ53" t="s">
        <v>8</v>
      </c>
      <c r="IK53" t="s">
        <v>5</v>
      </c>
      <c r="IL53" t="s">
        <v>8</v>
      </c>
      <c r="IM53" t="s">
        <v>8</v>
      </c>
      <c r="IN53" t="s">
        <v>5</v>
      </c>
      <c r="IO53" t="s">
        <v>8</v>
      </c>
      <c r="IP53" t="s">
        <v>7</v>
      </c>
      <c r="IQ53" t="s">
        <v>8</v>
      </c>
      <c r="IR53" t="s">
        <v>6</v>
      </c>
      <c r="IS53" t="s">
        <v>6</v>
      </c>
      <c r="IT53" t="s">
        <v>6</v>
      </c>
      <c r="IU53" t="s">
        <v>8</v>
      </c>
      <c r="IV53" t="s">
        <v>8</v>
      </c>
      <c r="IW53" t="s">
        <v>8</v>
      </c>
      <c r="IX53" t="s">
        <v>8</v>
      </c>
      <c r="IY53" t="s">
        <v>6</v>
      </c>
      <c r="IZ53" t="s">
        <v>6</v>
      </c>
      <c r="JA53" t="s">
        <v>4</v>
      </c>
      <c r="JB53" t="s">
        <v>8</v>
      </c>
      <c r="JC53" t="s">
        <v>4</v>
      </c>
      <c r="JD53" t="s">
        <v>6</v>
      </c>
      <c r="JE53" t="s">
        <v>5</v>
      </c>
      <c r="JF53" t="s">
        <v>6</v>
      </c>
      <c r="JG53" t="s">
        <v>5</v>
      </c>
      <c r="JH53" t="s">
        <v>5</v>
      </c>
      <c r="JI53" t="s">
        <v>4</v>
      </c>
      <c r="JJ53" t="s">
        <v>4</v>
      </c>
      <c r="JK53" t="s">
        <v>6</v>
      </c>
      <c r="JL53" t="s">
        <v>8</v>
      </c>
      <c r="JM53" t="s">
        <v>6</v>
      </c>
      <c r="JN53" t="s">
        <v>5</v>
      </c>
      <c r="JO53" t="s">
        <v>4</v>
      </c>
    </row>
    <row r="54" spans="1:275" x14ac:dyDescent="0.25">
      <c r="A54">
        <v>26</v>
      </c>
      <c r="B54" t="s">
        <v>69</v>
      </c>
      <c r="C54" t="s">
        <v>87</v>
      </c>
      <c r="D54" t="s">
        <v>112</v>
      </c>
      <c r="E54" t="s">
        <v>161</v>
      </c>
      <c r="F54" t="s">
        <v>8</v>
      </c>
      <c r="G54" t="s">
        <v>7</v>
      </c>
      <c r="H54" t="s">
        <v>5</v>
      </c>
      <c r="I54" t="s">
        <v>5</v>
      </c>
      <c r="J54" t="s">
        <v>8</v>
      </c>
      <c r="K54" t="s">
        <v>4</v>
      </c>
      <c r="L54" t="s">
        <v>4</v>
      </c>
      <c r="M54" t="s">
        <v>4</v>
      </c>
      <c r="N54" t="s">
        <v>4</v>
      </c>
      <c r="O54" t="s">
        <v>4</v>
      </c>
      <c r="P54" t="s">
        <v>4</v>
      </c>
      <c r="Q54" t="s">
        <v>4</v>
      </c>
      <c r="R54" t="s">
        <v>7</v>
      </c>
      <c r="S54" t="s">
        <v>5</v>
      </c>
      <c r="T54" t="s">
        <v>8</v>
      </c>
      <c r="U54" t="s">
        <v>4</v>
      </c>
      <c r="V54" t="s">
        <v>5</v>
      </c>
      <c r="W54" t="s">
        <v>5</v>
      </c>
      <c r="X54" t="s">
        <v>7</v>
      </c>
      <c r="Y54" t="s">
        <v>4</v>
      </c>
      <c r="Z54" t="s">
        <v>6</v>
      </c>
      <c r="AA54" t="s">
        <v>4</v>
      </c>
      <c r="AB54" t="s">
        <v>5</v>
      </c>
      <c r="AC54" t="s">
        <v>8</v>
      </c>
      <c r="AD54" t="s">
        <v>7</v>
      </c>
      <c r="AE54" t="s">
        <v>8</v>
      </c>
      <c r="AF54" t="s">
        <v>5</v>
      </c>
      <c r="AG54" t="s">
        <v>6</v>
      </c>
      <c r="AH54" t="s">
        <v>6</v>
      </c>
      <c r="AI54" t="s">
        <v>8</v>
      </c>
      <c r="AJ54" t="s">
        <v>5</v>
      </c>
      <c r="AK54" t="s">
        <v>7</v>
      </c>
      <c r="AL54" t="s">
        <v>8</v>
      </c>
      <c r="AM54" t="s">
        <v>8</v>
      </c>
      <c r="AN54" t="s">
        <v>4</v>
      </c>
      <c r="AO54" t="s">
        <v>8</v>
      </c>
      <c r="AP54" t="s">
        <v>8</v>
      </c>
      <c r="AQ54" t="s">
        <v>8</v>
      </c>
      <c r="AR54" t="s">
        <v>5</v>
      </c>
      <c r="AS54" t="s">
        <v>8</v>
      </c>
      <c r="AT54" t="s">
        <v>8</v>
      </c>
      <c r="AU54" t="s">
        <v>4</v>
      </c>
      <c r="AV54" t="s">
        <v>8</v>
      </c>
      <c r="AW54" t="s">
        <v>8</v>
      </c>
      <c r="AX54" t="s">
        <v>8</v>
      </c>
      <c r="AY54" t="s">
        <v>8</v>
      </c>
      <c r="AZ54" t="s">
        <v>5</v>
      </c>
      <c r="BA54" t="s">
        <v>6</v>
      </c>
      <c r="BB54" t="s">
        <v>8</v>
      </c>
      <c r="BC54" t="s">
        <v>7</v>
      </c>
      <c r="BD54" t="s">
        <v>5</v>
      </c>
      <c r="BE54" t="s">
        <v>5</v>
      </c>
      <c r="BF54" t="s">
        <v>5</v>
      </c>
      <c r="BG54" t="s">
        <v>5</v>
      </c>
      <c r="BH54" t="s">
        <v>8</v>
      </c>
      <c r="BI54" t="s">
        <v>4</v>
      </c>
      <c r="BJ54" t="s">
        <v>7</v>
      </c>
      <c r="BK54" t="s">
        <v>8</v>
      </c>
      <c r="BL54" t="s">
        <v>8</v>
      </c>
      <c r="BM54" t="s">
        <v>5</v>
      </c>
      <c r="BN54" t="s">
        <v>8</v>
      </c>
      <c r="BO54" t="s">
        <v>6</v>
      </c>
      <c r="BP54" t="s">
        <v>8</v>
      </c>
      <c r="BQ54" t="s">
        <v>8</v>
      </c>
      <c r="BR54" t="s">
        <v>7</v>
      </c>
      <c r="BS54" t="s">
        <v>5</v>
      </c>
      <c r="BT54" t="s">
        <v>8</v>
      </c>
      <c r="BU54" t="s">
        <v>8</v>
      </c>
      <c r="BV54" t="s">
        <v>8</v>
      </c>
      <c r="BW54" t="s">
        <v>8</v>
      </c>
      <c r="BX54" t="s">
        <v>8</v>
      </c>
      <c r="BY54" t="s">
        <v>7</v>
      </c>
      <c r="BZ54" t="s">
        <v>5</v>
      </c>
      <c r="CA54" t="s">
        <v>7</v>
      </c>
      <c r="CB54" t="s">
        <v>8</v>
      </c>
      <c r="CC54" t="s">
        <v>8</v>
      </c>
      <c r="CD54" t="s">
        <v>8</v>
      </c>
      <c r="CE54" t="s">
        <v>8</v>
      </c>
      <c r="CF54" t="s">
        <v>4</v>
      </c>
      <c r="CG54" t="s">
        <v>8</v>
      </c>
      <c r="CH54" t="s">
        <v>4</v>
      </c>
      <c r="CI54" t="s">
        <v>4</v>
      </c>
      <c r="CJ54" t="s">
        <v>8</v>
      </c>
      <c r="CK54" t="s">
        <v>5</v>
      </c>
      <c r="CL54" t="s">
        <v>5</v>
      </c>
      <c r="CM54" t="s">
        <v>8</v>
      </c>
      <c r="CN54" t="s">
        <v>7</v>
      </c>
      <c r="CO54" t="s">
        <v>4</v>
      </c>
      <c r="CP54" t="s">
        <v>8</v>
      </c>
      <c r="CQ54" t="s">
        <v>7</v>
      </c>
      <c r="CR54" t="s">
        <v>4</v>
      </c>
      <c r="CS54" t="s">
        <v>8</v>
      </c>
      <c r="CT54" t="s">
        <v>8</v>
      </c>
      <c r="CU54" t="s">
        <v>5</v>
      </c>
      <c r="CV54" t="s">
        <v>7</v>
      </c>
      <c r="CW54" t="s">
        <v>6</v>
      </c>
      <c r="CX54" t="s">
        <v>4</v>
      </c>
      <c r="CY54" t="s">
        <v>8</v>
      </c>
      <c r="CZ54" t="s">
        <v>8</v>
      </c>
      <c r="DA54" t="s">
        <v>4</v>
      </c>
      <c r="DB54" t="s">
        <v>4</v>
      </c>
      <c r="DC54" t="s">
        <v>6</v>
      </c>
      <c r="DD54" t="s">
        <v>5</v>
      </c>
      <c r="DE54" t="s">
        <v>7</v>
      </c>
      <c r="DF54" t="s">
        <v>8</v>
      </c>
      <c r="DG54" t="s">
        <v>7</v>
      </c>
      <c r="DH54" t="s">
        <v>6</v>
      </c>
      <c r="DI54" t="s">
        <v>7</v>
      </c>
      <c r="DJ54" t="s">
        <v>7</v>
      </c>
      <c r="DK54" t="s">
        <v>8</v>
      </c>
      <c r="DL54" t="s">
        <v>7</v>
      </c>
      <c r="DM54" t="s">
        <v>3</v>
      </c>
      <c r="DN54" t="s">
        <v>3</v>
      </c>
      <c r="DO54" t="s">
        <v>3</v>
      </c>
      <c r="DP54" t="s">
        <v>3</v>
      </c>
      <c r="DQ54" t="s">
        <v>8</v>
      </c>
      <c r="DR54" t="s">
        <v>6</v>
      </c>
      <c r="DS54" t="s">
        <v>6</v>
      </c>
      <c r="DT54" t="s">
        <v>6</v>
      </c>
      <c r="DU54" t="s">
        <v>5</v>
      </c>
      <c r="DV54" t="s">
        <v>3</v>
      </c>
      <c r="DW54" t="s">
        <v>3</v>
      </c>
      <c r="DX54" t="s">
        <v>3</v>
      </c>
      <c r="DY54" t="s">
        <v>3</v>
      </c>
      <c r="DZ54" t="s">
        <v>7</v>
      </c>
      <c r="EA54" t="s">
        <v>5</v>
      </c>
      <c r="EB54" t="s">
        <v>8</v>
      </c>
      <c r="EC54" t="s">
        <v>5</v>
      </c>
      <c r="ED54" t="s">
        <v>6</v>
      </c>
      <c r="EE54" t="s">
        <v>6</v>
      </c>
      <c r="EF54" t="s">
        <v>6</v>
      </c>
      <c r="EG54" t="s">
        <v>6</v>
      </c>
      <c r="EH54" t="s">
        <v>6</v>
      </c>
      <c r="EI54" t="s">
        <v>6</v>
      </c>
      <c r="EJ54" t="s">
        <v>8</v>
      </c>
      <c r="EK54" t="s">
        <v>6</v>
      </c>
      <c r="EL54" t="s">
        <v>5</v>
      </c>
      <c r="EM54" t="s">
        <v>8</v>
      </c>
      <c r="EN54" t="s">
        <v>7</v>
      </c>
      <c r="EO54" t="s">
        <v>8</v>
      </c>
      <c r="EP54" t="s">
        <v>8</v>
      </c>
      <c r="EQ54" t="s">
        <v>8</v>
      </c>
      <c r="ER54" t="s">
        <v>8</v>
      </c>
      <c r="ES54" t="s">
        <v>8</v>
      </c>
      <c r="ET54" t="s">
        <v>5</v>
      </c>
      <c r="EU54" t="s">
        <v>5</v>
      </c>
      <c r="EV54" t="s">
        <v>7</v>
      </c>
      <c r="EW54" t="s">
        <v>8</v>
      </c>
      <c r="EX54" t="s">
        <v>8</v>
      </c>
      <c r="EY54" t="s">
        <v>8</v>
      </c>
      <c r="EZ54" t="s">
        <v>7</v>
      </c>
      <c r="FA54" t="s">
        <v>3</v>
      </c>
      <c r="FB54" t="s">
        <v>9</v>
      </c>
      <c r="FC54" t="s">
        <v>6</v>
      </c>
      <c r="FD54" t="s">
        <v>9</v>
      </c>
      <c r="FE54" t="s">
        <v>8</v>
      </c>
      <c r="FF54" t="s">
        <v>3</v>
      </c>
      <c r="FG54" t="s">
        <v>8</v>
      </c>
      <c r="FH54" t="s">
        <v>9</v>
      </c>
      <c r="FI54" t="s">
        <v>4</v>
      </c>
      <c r="FJ54" t="s">
        <v>3</v>
      </c>
      <c r="FK54" t="s">
        <v>8</v>
      </c>
      <c r="FL54" t="s">
        <v>9</v>
      </c>
      <c r="FM54" t="s">
        <v>6</v>
      </c>
      <c r="FN54" t="s">
        <v>9</v>
      </c>
      <c r="FO54" t="s">
        <v>6</v>
      </c>
      <c r="FP54" t="s">
        <v>3</v>
      </c>
      <c r="FQ54" t="s">
        <v>6</v>
      </c>
      <c r="FR54" t="s">
        <v>3</v>
      </c>
      <c r="FS54" t="s">
        <v>3</v>
      </c>
      <c r="FT54" t="s">
        <v>9</v>
      </c>
      <c r="FU54" t="s">
        <v>3</v>
      </c>
      <c r="FV54" t="s">
        <v>9</v>
      </c>
      <c r="FW54" t="s">
        <v>3</v>
      </c>
      <c r="FX54" t="s">
        <v>9</v>
      </c>
      <c r="FY54" t="s">
        <v>6</v>
      </c>
      <c r="FZ54" t="s">
        <v>9</v>
      </c>
      <c r="GA54" t="s">
        <v>6</v>
      </c>
      <c r="GB54" t="s">
        <v>9</v>
      </c>
      <c r="GC54" t="s">
        <v>6</v>
      </c>
      <c r="GD54" t="s">
        <v>9</v>
      </c>
      <c r="GE54" t="s">
        <v>6</v>
      </c>
      <c r="GF54" t="s">
        <v>9</v>
      </c>
      <c r="GG54" t="s">
        <v>4</v>
      </c>
      <c r="GH54" t="s">
        <v>3</v>
      </c>
      <c r="GI54" t="s">
        <v>6</v>
      </c>
      <c r="GJ54" t="s">
        <v>9</v>
      </c>
      <c r="GK54" t="s">
        <v>3</v>
      </c>
      <c r="GL54" t="s">
        <v>9</v>
      </c>
      <c r="GM54" t="s">
        <v>3</v>
      </c>
      <c r="GN54" t="s">
        <v>9</v>
      </c>
      <c r="GO54" t="s">
        <v>6</v>
      </c>
      <c r="GP54" t="s">
        <v>66</v>
      </c>
      <c r="GQ54" t="s">
        <v>6</v>
      </c>
      <c r="GR54" t="s">
        <v>9</v>
      </c>
      <c r="GS54" t="s">
        <v>6</v>
      </c>
      <c r="GT54" t="s">
        <v>9</v>
      </c>
      <c r="GU54" t="s">
        <v>6</v>
      </c>
      <c r="GV54" t="s">
        <v>9</v>
      </c>
      <c r="GW54" t="s">
        <v>3</v>
      </c>
      <c r="GX54" t="s">
        <v>66</v>
      </c>
      <c r="GY54" t="s">
        <v>3</v>
      </c>
      <c r="GZ54" t="s">
        <v>4</v>
      </c>
      <c r="HA54" t="s">
        <v>3</v>
      </c>
      <c r="HB54" t="s">
        <v>6</v>
      </c>
      <c r="HC54" t="s">
        <v>6</v>
      </c>
      <c r="HD54" t="s">
        <v>8</v>
      </c>
      <c r="HE54" t="s">
        <v>3</v>
      </c>
      <c r="HF54" t="s">
        <v>4</v>
      </c>
      <c r="HG54" t="s">
        <v>3</v>
      </c>
      <c r="HH54" t="s">
        <v>3</v>
      </c>
      <c r="HI54" t="s">
        <v>3</v>
      </c>
      <c r="HJ54" t="s">
        <v>8</v>
      </c>
      <c r="HK54" t="s">
        <v>7</v>
      </c>
      <c r="HL54" t="s">
        <v>8</v>
      </c>
      <c r="HM54" t="s">
        <v>6</v>
      </c>
      <c r="HN54" t="s">
        <v>6</v>
      </c>
      <c r="HO54" t="s">
        <v>6</v>
      </c>
      <c r="HP54" t="s">
        <v>6</v>
      </c>
      <c r="HQ54" t="s">
        <v>6</v>
      </c>
      <c r="HR54" t="s">
        <v>6</v>
      </c>
      <c r="HS54" t="s">
        <v>5</v>
      </c>
      <c r="HT54" t="s">
        <v>5</v>
      </c>
      <c r="HU54" t="s">
        <v>8</v>
      </c>
      <c r="HV54" t="s">
        <v>8</v>
      </c>
      <c r="HW54" t="s">
        <v>6</v>
      </c>
      <c r="HX54" t="s">
        <v>6</v>
      </c>
      <c r="HY54" t="s">
        <v>6</v>
      </c>
      <c r="HZ54" t="s">
        <v>6</v>
      </c>
      <c r="IA54" t="s">
        <v>5</v>
      </c>
      <c r="IB54" t="s">
        <v>6</v>
      </c>
      <c r="IC54" t="s">
        <v>6</v>
      </c>
      <c r="ID54" t="s">
        <v>6</v>
      </c>
      <c r="IE54" t="s">
        <v>5</v>
      </c>
      <c r="IF54" t="s">
        <v>3</v>
      </c>
      <c r="IG54" t="s">
        <v>3</v>
      </c>
      <c r="IH54" t="s">
        <v>7</v>
      </c>
      <c r="II54" t="s">
        <v>6</v>
      </c>
      <c r="IJ54" t="s">
        <v>7</v>
      </c>
      <c r="IK54" t="s">
        <v>6</v>
      </c>
      <c r="IL54" t="s">
        <v>6</v>
      </c>
      <c r="IM54" t="s">
        <v>6</v>
      </c>
      <c r="IN54" t="s">
        <v>6</v>
      </c>
      <c r="IO54" t="s">
        <v>6</v>
      </c>
      <c r="IP54" t="s">
        <v>6</v>
      </c>
      <c r="IQ54" t="s">
        <v>8</v>
      </c>
      <c r="IR54" t="s">
        <v>8</v>
      </c>
      <c r="IS54" t="s">
        <v>8</v>
      </c>
      <c r="IT54" t="s">
        <v>8</v>
      </c>
      <c r="IU54" t="s">
        <v>8</v>
      </c>
      <c r="IV54" t="s">
        <v>8</v>
      </c>
      <c r="IW54" t="s">
        <v>8</v>
      </c>
      <c r="IX54" t="s">
        <v>8</v>
      </c>
      <c r="IY54" t="s">
        <v>8</v>
      </c>
      <c r="IZ54" t="s">
        <v>8</v>
      </c>
      <c r="JA54" t="s">
        <v>8</v>
      </c>
      <c r="JB54" t="s">
        <v>8</v>
      </c>
      <c r="JC54" t="s">
        <v>5</v>
      </c>
      <c r="JD54" t="s">
        <v>6</v>
      </c>
      <c r="JE54" t="s">
        <v>8</v>
      </c>
      <c r="JF54" t="s">
        <v>6</v>
      </c>
      <c r="JG54" t="s">
        <v>4</v>
      </c>
      <c r="JH54" t="s">
        <v>7</v>
      </c>
      <c r="JI54" t="s">
        <v>8</v>
      </c>
      <c r="JJ54" t="s">
        <v>5</v>
      </c>
      <c r="JK54" t="s">
        <v>6</v>
      </c>
      <c r="JL54" t="s">
        <v>8</v>
      </c>
      <c r="JM54" t="s">
        <v>6</v>
      </c>
      <c r="JN54" t="s">
        <v>4</v>
      </c>
      <c r="JO54" t="s">
        <v>4</v>
      </c>
    </row>
    <row r="55" spans="1:275" x14ac:dyDescent="0.25">
      <c r="A55">
        <v>27</v>
      </c>
      <c r="B55" t="s">
        <v>69</v>
      </c>
      <c r="D55" t="s">
        <v>113</v>
      </c>
      <c r="E55" t="s">
        <v>161</v>
      </c>
      <c r="F55" t="s">
        <v>5</v>
      </c>
      <c r="G55" t="s">
        <v>8</v>
      </c>
      <c r="H55" t="s">
        <v>8</v>
      </c>
      <c r="I55" t="s">
        <v>8</v>
      </c>
      <c r="J55" t="s">
        <v>5</v>
      </c>
      <c r="K55" t="s">
        <v>5</v>
      </c>
      <c r="L55" t="s">
        <v>4</v>
      </c>
      <c r="M55" t="s">
        <v>4</v>
      </c>
      <c r="N55" t="s">
        <v>4</v>
      </c>
      <c r="O55" t="s">
        <v>4</v>
      </c>
      <c r="P55" t="s">
        <v>4</v>
      </c>
      <c r="Q55" t="s">
        <v>5</v>
      </c>
      <c r="R55" t="s">
        <v>5</v>
      </c>
      <c r="S55" t="s">
        <v>8</v>
      </c>
      <c r="T55" t="s">
        <v>8</v>
      </c>
      <c r="U55" t="s">
        <v>5</v>
      </c>
      <c r="V55" t="s">
        <v>6</v>
      </c>
      <c r="W55" t="s">
        <v>6</v>
      </c>
      <c r="X55" t="s">
        <v>7</v>
      </c>
      <c r="Y55" t="s">
        <v>6</v>
      </c>
      <c r="Z55" t="s">
        <v>8</v>
      </c>
      <c r="AA55" t="s">
        <v>5</v>
      </c>
      <c r="AB55" t="s">
        <v>5</v>
      </c>
      <c r="AC55" t="s">
        <v>8</v>
      </c>
      <c r="AD55" t="s">
        <v>4</v>
      </c>
      <c r="AE55" t="s">
        <v>6</v>
      </c>
      <c r="AF55" t="s">
        <v>4</v>
      </c>
      <c r="AG55" t="s">
        <v>8</v>
      </c>
      <c r="AH55" t="s">
        <v>8</v>
      </c>
      <c r="AI55" t="s">
        <v>8</v>
      </c>
      <c r="AJ55" t="s">
        <v>4</v>
      </c>
      <c r="AK55" t="s">
        <v>7</v>
      </c>
      <c r="AL55" t="s">
        <v>6</v>
      </c>
      <c r="AM55" t="s">
        <v>7</v>
      </c>
      <c r="AN55" t="s">
        <v>4</v>
      </c>
      <c r="AO55" t="s">
        <v>6</v>
      </c>
      <c r="AP55" t="s">
        <v>5</v>
      </c>
      <c r="AQ55" t="s">
        <v>6</v>
      </c>
      <c r="AR55" t="s">
        <v>7</v>
      </c>
      <c r="AS55" t="s">
        <v>6</v>
      </c>
      <c r="AT55" t="s">
        <v>6</v>
      </c>
      <c r="AU55" t="s">
        <v>4</v>
      </c>
      <c r="AV55" t="s">
        <v>8</v>
      </c>
      <c r="AW55" t="s">
        <v>8</v>
      </c>
      <c r="AX55" t="s">
        <v>8</v>
      </c>
      <c r="AY55" t="s">
        <v>6</v>
      </c>
      <c r="AZ55" t="s">
        <v>6</v>
      </c>
      <c r="BA55" t="s">
        <v>6</v>
      </c>
      <c r="BB55" t="s">
        <v>6</v>
      </c>
      <c r="BC55" t="s">
        <v>5</v>
      </c>
      <c r="BD55" t="s">
        <v>5</v>
      </c>
      <c r="BE55" t="s">
        <v>4</v>
      </c>
      <c r="BF55" t="s">
        <v>5</v>
      </c>
      <c r="BG55" t="s">
        <v>4</v>
      </c>
      <c r="BH55" t="s">
        <v>7</v>
      </c>
      <c r="BI55" t="s">
        <v>5</v>
      </c>
      <c r="BJ55" t="s">
        <v>5</v>
      </c>
      <c r="BK55" t="s">
        <v>8</v>
      </c>
      <c r="BL55" t="s">
        <v>7</v>
      </c>
      <c r="IF55" t="s">
        <v>3</v>
      </c>
      <c r="IG55" t="s">
        <v>3</v>
      </c>
      <c r="IH55" t="s">
        <v>3</v>
      </c>
      <c r="II55" t="s">
        <v>3</v>
      </c>
      <c r="IJ55" t="s">
        <v>3</v>
      </c>
    </row>
    <row r="56" spans="1:275" x14ac:dyDescent="0.25">
      <c r="A56">
        <v>29</v>
      </c>
      <c r="B56" t="s">
        <v>69</v>
      </c>
      <c r="D56" t="s">
        <v>114</v>
      </c>
      <c r="E56" t="s">
        <v>161</v>
      </c>
      <c r="F56" t="s">
        <v>6</v>
      </c>
      <c r="G56" t="s">
        <v>5</v>
      </c>
      <c r="H56" t="s">
        <v>8</v>
      </c>
      <c r="I56" t="s">
        <v>5</v>
      </c>
      <c r="J56" t="s">
        <v>6</v>
      </c>
      <c r="K56" t="s">
        <v>6</v>
      </c>
      <c r="L56" t="s">
        <v>6</v>
      </c>
      <c r="M56" t="s">
        <v>6</v>
      </c>
      <c r="N56" t="s">
        <v>6</v>
      </c>
      <c r="O56" t="s">
        <v>4</v>
      </c>
      <c r="P56" t="s">
        <v>6</v>
      </c>
      <c r="Q56" t="s">
        <v>5</v>
      </c>
      <c r="R56" t="s">
        <v>4</v>
      </c>
      <c r="S56" t="s">
        <v>7</v>
      </c>
      <c r="T56" t="s">
        <v>8</v>
      </c>
      <c r="U56" t="s">
        <v>5</v>
      </c>
      <c r="V56" t="s">
        <v>8</v>
      </c>
      <c r="W56" t="s">
        <v>7</v>
      </c>
      <c r="X56" t="s">
        <v>7</v>
      </c>
      <c r="Y56" t="s">
        <v>6</v>
      </c>
      <c r="Z56" t="s">
        <v>5</v>
      </c>
      <c r="AA56" t="s">
        <v>4</v>
      </c>
      <c r="AB56" t="s">
        <v>5</v>
      </c>
      <c r="AC56" t="s">
        <v>6</v>
      </c>
      <c r="AD56" t="s">
        <v>4</v>
      </c>
      <c r="AE56" t="s">
        <v>6</v>
      </c>
      <c r="AF56" t="s">
        <v>4</v>
      </c>
      <c r="AG56" t="s">
        <v>6</v>
      </c>
      <c r="AH56" t="s">
        <v>6</v>
      </c>
      <c r="AI56" t="s">
        <v>6</v>
      </c>
      <c r="AJ56" t="s">
        <v>4</v>
      </c>
      <c r="AK56" t="s">
        <v>4</v>
      </c>
      <c r="AL56" t="s">
        <v>6</v>
      </c>
      <c r="AM56" t="s">
        <v>4</v>
      </c>
      <c r="AN56" t="s">
        <v>4</v>
      </c>
      <c r="AO56" t="s">
        <v>6</v>
      </c>
      <c r="AP56" t="s">
        <v>6</v>
      </c>
      <c r="AQ56" t="s">
        <v>6</v>
      </c>
      <c r="AR56" t="s">
        <v>4</v>
      </c>
      <c r="AS56" t="s">
        <v>6</v>
      </c>
      <c r="AT56" t="s">
        <v>8</v>
      </c>
      <c r="AU56" t="s">
        <v>4</v>
      </c>
      <c r="AV56" t="s">
        <v>8</v>
      </c>
      <c r="AW56" t="s">
        <v>6</v>
      </c>
      <c r="AX56" t="s">
        <v>6</v>
      </c>
      <c r="AY56" t="s">
        <v>6</v>
      </c>
      <c r="AZ56" t="s">
        <v>6</v>
      </c>
      <c r="BA56" t="s">
        <v>6</v>
      </c>
      <c r="BB56" t="s">
        <v>6</v>
      </c>
      <c r="BC56" t="s">
        <v>8</v>
      </c>
      <c r="BD56" t="s">
        <v>8</v>
      </c>
      <c r="BE56" t="s">
        <v>8</v>
      </c>
      <c r="BF56" t="s">
        <v>6</v>
      </c>
      <c r="BG56" t="s">
        <v>8</v>
      </c>
      <c r="BH56" t="s">
        <v>8</v>
      </c>
      <c r="BI56" t="s">
        <v>8</v>
      </c>
      <c r="BJ56" t="s">
        <v>5</v>
      </c>
      <c r="BK56" t="s">
        <v>7</v>
      </c>
      <c r="BL56" t="s">
        <v>7</v>
      </c>
      <c r="BM56" t="s">
        <v>8</v>
      </c>
      <c r="BN56" t="s">
        <v>8</v>
      </c>
      <c r="BO56" t="s">
        <v>8</v>
      </c>
      <c r="BP56" t="s">
        <v>5</v>
      </c>
      <c r="BQ56" t="s">
        <v>6</v>
      </c>
      <c r="BR56" t="s">
        <v>5</v>
      </c>
      <c r="BS56" t="s">
        <v>6</v>
      </c>
      <c r="BT56" t="s">
        <v>6</v>
      </c>
      <c r="BU56" t="s">
        <v>8</v>
      </c>
      <c r="BV56" t="s">
        <v>8</v>
      </c>
      <c r="BW56" t="s">
        <v>8</v>
      </c>
      <c r="BX56" t="s">
        <v>8</v>
      </c>
      <c r="BY56" t="s">
        <v>4</v>
      </c>
      <c r="BZ56" t="s">
        <v>4</v>
      </c>
      <c r="CA56" t="s">
        <v>4</v>
      </c>
      <c r="CB56" t="s">
        <v>6</v>
      </c>
      <c r="CC56" t="s">
        <v>6</v>
      </c>
      <c r="CD56" t="s">
        <v>6</v>
      </c>
      <c r="CE56" t="s">
        <v>6</v>
      </c>
      <c r="CF56" t="s">
        <v>4</v>
      </c>
      <c r="CG56" t="s">
        <v>4</v>
      </c>
      <c r="CH56" t="s">
        <v>4</v>
      </c>
      <c r="CI56" t="s">
        <v>4</v>
      </c>
      <c r="CJ56" t="s">
        <v>6</v>
      </c>
      <c r="CK56" t="s">
        <v>5</v>
      </c>
      <c r="CL56" t="s">
        <v>6</v>
      </c>
      <c r="CM56" t="s">
        <v>6</v>
      </c>
      <c r="CN56" t="s">
        <v>6</v>
      </c>
      <c r="CO56" t="s">
        <v>4</v>
      </c>
      <c r="CP56" t="s">
        <v>6</v>
      </c>
      <c r="CQ56" t="s">
        <v>6</v>
      </c>
      <c r="CR56" t="s">
        <v>6</v>
      </c>
      <c r="CS56" t="s">
        <v>8</v>
      </c>
      <c r="CT56" t="s">
        <v>8</v>
      </c>
      <c r="CU56" t="s">
        <v>6</v>
      </c>
      <c r="CV56" t="s">
        <v>6</v>
      </c>
      <c r="CW56" t="s">
        <v>6</v>
      </c>
      <c r="CX56" t="s">
        <v>5</v>
      </c>
      <c r="CY56" t="s">
        <v>6</v>
      </c>
      <c r="CZ56" t="s">
        <v>8</v>
      </c>
      <c r="DA56" t="s">
        <v>8</v>
      </c>
      <c r="DB56" t="s">
        <v>4</v>
      </c>
      <c r="DC56" t="s">
        <v>6</v>
      </c>
      <c r="DD56" t="s">
        <v>6</v>
      </c>
      <c r="DE56" t="s">
        <v>4</v>
      </c>
      <c r="DF56" t="s">
        <v>4</v>
      </c>
      <c r="DG56" t="s">
        <v>4</v>
      </c>
      <c r="DH56" t="s">
        <v>3</v>
      </c>
      <c r="DI56" t="s">
        <v>4</v>
      </c>
      <c r="DJ56" t="s">
        <v>4</v>
      </c>
      <c r="DK56" t="s">
        <v>3</v>
      </c>
      <c r="DL56" t="s">
        <v>6</v>
      </c>
      <c r="DM56" t="s">
        <v>9</v>
      </c>
      <c r="DN56" t="s">
        <v>9</v>
      </c>
      <c r="DO56" t="s">
        <v>9</v>
      </c>
      <c r="DP56" t="s">
        <v>9</v>
      </c>
      <c r="DQ56" t="s">
        <v>9</v>
      </c>
      <c r="DR56" t="s">
        <v>9</v>
      </c>
      <c r="DS56" t="s">
        <v>9</v>
      </c>
      <c r="DT56" t="s">
        <v>3</v>
      </c>
      <c r="DU56" t="s">
        <v>9</v>
      </c>
      <c r="DV56" t="s">
        <v>9</v>
      </c>
      <c r="DW56" t="s">
        <v>9</v>
      </c>
      <c r="DX56" t="s">
        <v>3</v>
      </c>
      <c r="DY56" t="s">
        <v>9</v>
      </c>
      <c r="DZ56" t="s">
        <v>3</v>
      </c>
      <c r="EA56" t="s">
        <v>5</v>
      </c>
      <c r="EB56" t="s">
        <v>7</v>
      </c>
      <c r="EC56" t="s">
        <v>5</v>
      </c>
      <c r="ED56" t="s">
        <v>6</v>
      </c>
      <c r="EE56" t="s">
        <v>5</v>
      </c>
      <c r="EF56" t="s">
        <v>8</v>
      </c>
      <c r="EG56" t="s">
        <v>8</v>
      </c>
      <c r="EH56" t="s">
        <v>5</v>
      </c>
      <c r="EI56" t="s">
        <v>8</v>
      </c>
      <c r="EJ56" t="s">
        <v>7</v>
      </c>
      <c r="EK56" t="s">
        <v>7</v>
      </c>
      <c r="EL56" t="s">
        <v>5</v>
      </c>
      <c r="EM56" t="s">
        <v>5</v>
      </c>
      <c r="EN56" t="s">
        <v>7</v>
      </c>
      <c r="EO56" t="s">
        <v>8</v>
      </c>
      <c r="EP56" t="s">
        <v>5</v>
      </c>
      <c r="EQ56" t="s">
        <v>5</v>
      </c>
      <c r="ER56" t="s">
        <v>5</v>
      </c>
      <c r="ES56" t="s">
        <v>8</v>
      </c>
      <c r="EZ56" t="s">
        <v>8</v>
      </c>
      <c r="IF56" t="s">
        <v>4</v>
      </c>
      <c r="IG56" t="s">
        <v>4</v>
      </c>
      <c r="IH56" t="s">
        <v>9</v>
      </c>
      <c r="II56" t="s">
        <v>9</v>
      </c>
      <c r="IJ56" t="s">
        <v>9</v>
      </c>
      <c r="IK56" t="s">
        <v>6</v>
      </c>
      <c r="IL56" t="s">
        <v>6</v>
      </c>
      <c r="IM56" t="s">
        <v>6</v>
      </c>
      <c r="IN56" t="s">
        <v>6</v>
      </c>
      <c r="IO56" t="s">
        <v>4</v>
      </c>
      <c r="IP56" t="s">
        <v>6</v>
      </c>
      <c r="IQ56" t="s">
        <v>6</v>
      </c>
      <c r="IR56" t="s">
        <v>6</v>
      </c>
      <c r="IS56" t="s">
        <v>6</v>
      </c>
      <c r="IT56" t="s">
        <v>6</v>
      </c>
      <c r="IU56" t="s">
        <v>6</v>
      </c>
      <c r="IV56" t="s">
        <v>8</v>
      </c>
      <c r="IW56" t="s">
        <v>6</v>
      </c>
      <c r="IX56" t="s">
        <v>6</v>
      </c>
      <c r="IY56" t="s">
        <v>6</v>
      </c>
      <c r="IZ56" t="s">
        <v>4</v>
      </c>
      <c r="JA56" t="s">
        <v>4</v>
      </c>
      <c r="JB56" t="s">
        <v>4</v>
      </c>
      <c r="JC56" t="s">
        <v>4</v>
      </c>
      <c r="JD56" t="s">
        <v>6</v>
      </c>
      <c r="JE56" t="s">
        <v>4</v>
      </c>
      <c r="JF56" t="s">
        <v>6</v>
      </c>
      <c r="JG56" t="s">
        <v>4</v>
      </c>
      <c r="JH56" t="s">
        <v>4</v>
      </c>
      <c r="JI56" t="s">
        <v>4</v>
      </c>
      <c r="JJ56" t="s">
        <v>4</v>
      </c>
      <c r="JK56" t="s">
        <v>6</v>
      </c>
      <c r="JL56" t="s">
        <v>4</v>
      </c>
      <c r="JM56" t="s">
        <v>6</v>
      </c>
      <c r="JN56" t="s">
        <v>4</v>
      </c>
      <c r="JO56" t="s">
        <v>4</v>
      </c>
    </row>
    <row r="57" spans="1:275" x14ac:dyDescent="0.25">
      <c r="A57">
        <v>31</v>
      </c>
      <c r="B57" t="s">
        <v>69</v>
      </c>
      <c r="C57" t="s">
        <v>88</v>
      </c>
      <c r="D57" t="s">
        <v>113</v>
      </c>
      <c r="E57" t="s">
        <v>161</v>
      </c>
      <c r="F57" t="s">
        <v>8</v>
      </c>
      <c r="G57" t="s">
        <v>8</v>
      </c>
      <c r="H57" t="s">
        <v>8</v>
      </c>
      <c r="I57" t="s">
        <v>8</v>
      </c>
      <c r="J57" t="s">
        <v>8</v>
      </c>
      <c r="K57" t="s">
        <v>5</v>
      </c>
      <c r="L57" t="s">
        <v>7</v>
      </c>
      <c r="M57" t="s">
        <v>4</v>
      </c>
      <c r="N57" t="s">
        <v>4</v>
      </c>
      <c r="O57" t="s">
        <v>4</v>
      </c>
      <c r="P57" t="s">
        <v>4</v>
      </c>
      <c r="Q57" t="s">
        <v>7</v>
      </c>
      <c r="R57" t="s">
        <v>8</v>
      </c>
      <c r="S57" t="s">
        <v>8</v>
      </c>
      <c r="T57" t="s">
        <v>8</v>
      </c>
      <c r="U57" t="s">
        <v>8</v>
      </c>
      <c r="V57" t="s">
        <v>6</v>
      </c>
      <c r="W57" t="s">
        <v>6</v>
      </c>
      <c r="X57" t="s">
        <v>8</v>
      </c>
      <c r="Y57" t="s">
        <v>6</v>
      </c>
      <c r="Z57" t="s">
        <v>8</v>
      </c>
      <c r="AA57" t="s">
        <v>7</v>
      </c>
      <c r="AB57" t="s">
        <v>5</v>
      </c>
      <c r="AC57" t="s">
        <v>8</v>
      </c>
      <c r="AD57" t="s">
        <v>4</v>
      </c>
      <c r="AE57" t="s">
        <v>8</v>
      </c>
      <c r="AF57" t="s">
        <v>4</v>
      </c>
      <c r="AG57" t="s">
        <v>6</v>
      </c>
      <c r="AH57" t="s">
        <v>4</v>
      </c>
      <c r="AI57" t="s">
        <v>8</v>
      </c>
      <c r="AJ57" t="s">
        <v>4</v>
      </c>
      <c r="AK57" t="s">
        <v>5</v>
      </c>
      <c r="AL57" t="s">
        <v>8</v>
      </c>
      <c r="AM57" t="s">
        <v>7</v>
      </c>
      <c r="AN57" t="s">
        <v>7</v>
      </c>
      <c r="AO57" t="s">
        <v>8</v>
      </c>
      <c r="AP57" t="s">
        <v>4</v>
      </c>
      <c r="AQ57" t="s">
        <v>6</v>
      </c>
      <c r="AR57" t="s">
        <v>5</v>
      </c>
      <c r="AS57" t="s">
        <v>6</v>
      </c>
      <c r="AT57" t="s">
        <v>8</v>
      </c>
      <c r="AU57" t="s">
        <v>4</v>
      </c>
      <c r="AV57" t="s">
        <v>8</v>
      </c>
      <c r="AW57" t="s">
        <v>8</v>
      </c>
      <c r="AX57" t="s">
        <v>8</v>
      </c>
      <c r="AY57" t="s">
        <v>8</v>
      </c>
      <c r="AZ57" t="s">
        <v>8</v>
      </c>
      <c r="BA57" t="s">
        <v>8</v>
      </c>
      <c r="BB57" t="s">
        <v>8</v>
      </c>
      <c r="BC57" t="s">
        <v>7</v>
      </c>
      <c r="BD57" t="s">
        <v>8</v>
      </c>
      <c r="BE57" t="s">
        <v>5</v>
      </c>
      <c r="BF57" t="s">
        <v>8</v>
      </c>
      <c r="BG57" t="s">
        <v>8</v>
      </c>
      <c r="BH57" t="s">
        <v>8</v>
      </c>
      <c r="BI57" t="s">
        <v>8</v>
      </c>
      <c r="BJ57" t="s">
        <v>5</v>
      </c>
      <c r="BK57" t="s">
        <v>5</v>
      </c>
      <c r="BL57" t="s">
        <v>5</v>
      </c>
      <c r="BM57" t="s">
        <v>5</v>
      </c>
      <c r="BN57" t="s">
        <v>5</v>
      </c>
      <c r="BO57" t="s">
        <v>5</v>
      </c>
      <c r="BP57" t="s">
        <v>7</v>
      </c>
      <c r="BQ57" t="s">
        <v>7</v>
      </c>
      <c r="BR57" t="s">
        <v>8</v>
      </c>
      <c r="BS57" t="s">
        <v>8</v>
      </c>
      <c r="BT57" t="s">
        <v>6</v>
      </c>
      <c r="BU57" t="s">
        <v>5</v>
      </c>
      <c r="BV57" t="s">
        <v>5</v>
      </c>
      <c r="BW57" t="s">
        <v>8</v>
      </c>
      <c r="BX57" t="s">
        <v>5</v>
      </c>
      <c r="BY57" t="s">
        <v>8</v>
      </c>
      <c r="BZ57" t="s">
        <v>8</v>
      </c>
      <c r="CA57" t="s">
        <v>8</v>
      </c>
      <c r="CB57" t="s">
        <v>8</v>
      </c>
      <c r="CC57" t="s">
        <v>8</v>
      </c>
      <c r="CD57" t="s">
        <v>8</v>
      </c>
      <c r="CE57" t="s">
        <v>6</v>
      </c>
      <c r="CF57" t="s">
        <v>7</v>
      </c>
      <c r="CG57" t="s">
        <v>8</v>
      </c>
      <c r="CH57" t="s">
        <v>5</v>
      </c>
      <c r="CI57" t="s">
        <v>5</v>
      </c>
      <c r="CJ57" t="s">
        <v>5</v>
      </c>
      <c r="CK57" t="s">
        <v>8</v>
      </c>
      <c r="CL57" t="s">
        <v>5</v>
      </c>
      <c r="CM57" t="s">
        <v>6</v>
      </c>
      <c r="CN57" t="s">
        <v>5</v>
      </c>
      <c r="CO57" t="s">
        <v>4</v>
      </c>
      <c r="CP57" t="s">
        <v>4</v>
      </c>
      <c r="CQ57" t="s">
        <v>6</v>
      </c>
      <c r="CR57" t="s">
        <v>6</v>
      </c>
      <c r="CS57" t="s">
        <v>5</v>
      </c>
      <c r="CT57" t="s">
        <v>7</v>
      </c>
      <c r="CU57" t="s">
        <v>8</v>
      </c>
      <c r="CV57" t="s">
        <v>5</v>
      </c>
      <c r="CW57" t="s">
        <v>6</v>
      </c>
      <c r="CX57" t="s">
        <v>7</v>
      </c>
      <c r="CY57" t="s">
        <v>6</v>
      </c>
      <c r="CZ57" t="s">
        <v>5</v>
      </c>
      <c r="DA57" t="s">
        <v>6</v>
      </c>
      <c r="DB57" t="s">
        <v>5</v>
      </c>
      <c r="DC57" t="s">
        <v>6</v>
      </c>
      <c r="DD57" t="s">
        <v>6</v>
      </c>
      <c r="DE57" t="s">
        <v>7</v>
      </c>
      <c r="DF57" t="s">
        <v>7</v>
      </c>
      <c r="DG57" t="s">
        <v>4</v>
      </c>
      <c r="DH57" t="s">
        <v>7</v>
      </c>
      <c r="DI57" t="s">
        <v>7</v>
      </c>
      <c r="DJ57" t="s">
        <v>7</v>
      </c>
      <c r="DK57" t="s">
        <v>8</v>
      </c>
      <c r="DL57" t="s">
        <v>7</v>
      </c>
      <c r="DM57" t="s">
        <v>6</v>
      </c>
      <c r="DN57" t="s">
        <v>5</v>
      </c>
      <c r="DO57" t="s">
        <v>7</v>
      </c>
      <c r="DP57" t="s">
        <v>8</v>
      </c>
      <c r="DQ57" t="s">
        <v>4</v>
      </c>
      <c r="DR57" t="s">
        <v>7</v>
      </c>
      <c r="DS57" t="s">
        <v>7</v>
      </c>
      <c r="DT57" t="s">
        <v>7</v>
      </c>
      <c r="DU57" t="s">
        <v>3</v>
      </c>
      <c r="DV57" t="s">
        <v>3</v>
      </c>
      <c r="DW57" t="s">
        <v>3</v>
      </c>
      <c r="DX57" t="s">
        <v>6</v>
      </c>
      <c r="DY57" t="s">
        <v>8</v>
      </c>
      <c r="DZ57" t="s">
        <v>5</v>
      </c>
      <c r="EA57" t="s">
        <v>5</v>
      </c>
      <c r="EB57" t="s">
        <v>7</v>
      </c>
      <c r="EC57" t="s">
        <v>7</v>
      </c>
      <c r="ED57" t="s">
        <v>6</v>
      </c>
      <c r="EE57" t="s">
        <v>5</v>
      </c>
      <c r="EF57" t="s">
        <v>8</v>
      </c>
      <c r="EG57" t="s">
        <v>8</v>
      </c>
      <c r="EH57" t="s">
        <v>8</v>
      </c>
      <c r="EI57" t="s">
        <v>8</v>
      </c>
      <c r="EJ57" t="s">
        <v>7</v>
      </c>
      <c r="EK57" t="s">
        <v>7</v>
      </c>
      <c r="EL57" t="s">
        <v>5</v>
      </c>
      <c r="EM57" t="s">
        <v>5</v>
      </c>
      <c r="EN57" t="s">
        <v>5</v>
      </c>
      <c r="EO57" t="s">
        <v>8</v>
      </c>
      <c r="EP57" t="s">
        <v>5</v>
      </c>
      <c r="EQ57" t="s">
        <v>5</v>
      </c>
      <c r="ER57" t="s">
        <v>5</v>
      </c>
      <c r="ES57" t="s">
        <v>5</v>
      </c>
      <c r="ET57" t="s">
        <v>5</v>
      </c>
      <c r="EU57" t="s">
        <v>5</v>
      </c>
      <c r="EV57" t="s">
        <v>5</v>
      </c>
      <c r="EW57" t="s">
        <v>5</v>
      </c>
      <c r="EX57" t="s">
        <v>5</v>
      </c>
      <c r="EY57" t="s">
        <v>8</v>
      </c>
      <c r="EZ57" t="s">
        <v>7</v>
      </c>
      <c r="FA57" t="s">
        <v>8</v>
      </c>
      <c r="FB57" t="s">
        <v>3</v>
      </c>
      <c r="FC57" t="s">
        <v>8</v>
      </c>
      <c r="FD57" t="s">
        <v>3</v>
      </c>
      <c r="FE57" t="s">
        <v>6</v>
      </c>
      <c r="FF57" t="s">
        <v>9</v>
      </c>
      <c r="FG57" t="s">
        <v>8</v>
      </c>
      <c r="FH57" t="s">
        <v>3</v>
      </c>
      <c r="FI57" t="s">
        <v>8</v>
      </c>
      <c r="FJ57" t="s">
        <v>6</v>
      </c>
      <c r="FK57" t="s">
        <v>8</v>
      </c>
      <c r="FL57" t="s">
        <v>3</v>
      </c>
      <c r="FM57" t="s">
        <v>8</v>
      </c>
      <c r="FN57" t="s">
        <v>6</v>
      </c>
      <c r="FO57" t="s">
        <v>8</v>
      </c>
      <c r="FP57" t="s">
        <v>66</v>
      </c>
      <c r="FQ57" t="s">
        <v>8</v>
      </c>
      <c r="FR57" t="s">
        <v>3</v>
      </c>
      <c r="FS57" t="s">
        <v>5</v>
      </c>
      <c r="FT57" t="s">
        <v>6</v>
      </c>
      <c r="FU57" t="s">
        <v>6</v>
      </c>
      <c r="FV57" t="s">
        <v>9</v>
      </c>
      <c r="FW57" t="s">
        <v>8</v>
      </c>
      <c r="FX57" t="s">
        <v>6</v>
      </c>
      <c r="FY57" t="s">
        <v>4</v>
      </c>
      <c r="FZ57" t="s">
        <v>8</v>
      </c>
      <c r="GA57" t="s">
        <v>4</v>
      </c>
      <c r="GB57" t="s">
        <v>6</v>
      </c>
      <c r="GC57" t="s">
        <v>8</v>
      </c>
      <c r="GD57" t="s">
        <v>3</v>
      </c>
      <c r="GE57" t="s">
        <v>8</v>
      </c>
      <c r="GF57" t="s">
        <v>3</v>
      </c>
      <c r="GG57" t="s">
        <v>4</v>
      </c>
      <c r="GH57" t="s">
        <v>8</v>
      </c>
      <c r="GI57" t="s">
        <v>8</v>
      </c>
      <c r="GJ57" t="s">
        <v>3</v>
      </c>
      <c r="GK57" t="s">
        <v>8</v>
      </c>
      <c r="GL57" t="s">
        <v>8</v>
      </c>
      <c r="GM57" t="s">
        <v>8</v>
      </c>
      <c r="GN57" t="s">
        <v>3</v>
      </c>
      <c r="GO57" t="s">
        <v>3</v>
      </c>
      <c r="GP57" t="s">
        <v>3</v>
      </c>
      <c r="GQ57" t="s">
        <v>3</v>
      </c>
      <c r="GR57" t="s">
        <v>3</v>
      </c>
      <c r="GS57" t="s">
        <v>8</v>
      </c>
      <c r="GT57" t="s">
        <v>3</v>
      </c>
      <c r="GU57" t="s">
        <v>3</v>
      </c>
      <c r="GV57" t="s">
        <v>8</v>
      </c>
      <c r="GW57" t="s">
        <v>8</v>
      </c>
      <c r="GX57" t="s">
        <v>3</v>
      </c>
      <c r="GY57" t="s">
        <v>5</v>
      </c>
      <c r="GZ57" t="s">
        <v>5</v>
      </c>
      <c r="HA57" t="s">
        <v>8</v>
      </c>
      <c r="HB57" t="s">
        <v>6</v>
      </c>
      <c r="HC57" t="s">
        <v>6</v>
      </c>
      <c r="HD57" t="s">
        <v>7</v>
      </c>
      <c r="HE57" t="s">
        <v>8</v>
      </c>
      <c r="HF57" t="s">
        <v>8</v>
      </c>
      <c r="HG57" t="s">
        <v>6</v>
      </c>
      <c r="HH57" t="s">
        <v>8</v>
      </c>
      <c r="HI57" t="s">
        <v>8</v>
      </c>
      <c r="HJ57" t="s">
        <v>7</v>
      </c>
      <c r="HK57" t="s">
        <v>8</v>
      </c>
      <c r="HL57" t="s">
        <v>8</v>
      </c>
      <c r="HM57" t="s">
        <v>8</v>
      </c>
      <c r="HN57" t="s">
        <v>46</v>
      </c>
      <c r="HO57" t="s">
        <v>8</v>
      </c>
      <c r="HP57" t="s">
        <v>46</v>
      </c>
      <c r="HQ57" t="s">
        <v>46</v>
      </c>
      <c r="HR57" t="s">
        <v>46</v>
      </c>
      <c r="HS57" t="s">
        <v>46</v>
      </c>
      <c r="HT57" t="s">
        <v>7</v>
      </c>
      <c r="HU57" t="s">
        <v>46</v>
      </c>
      <c r="HV57" t="s">
        <v>8</v>
      </c>
      <c r="HW57" t="s">
        <v>46</v>
      </c>
      <c r="HX57" t="s">
        <v>8</v>
      </c>
      <c r="HY57" t="s">
        <v>46</v>
      </c>
      <c r="HZ57" t="s">
        <v>46</v>
      </c>
      <c r="IA57" t="s">
        <v>46</v>
      </c>
      <c r="IB57" t="s">
        <v>46</v>
      </c>
      <c r="IC57" t="s">
        <v>8</v>
      </c>
      <c r="ID57" t="s">
        <v>46</v>
      </c>
      <c r="IE57" t="s">
        <v>8</v>
      </c>
      <c r="IF57" t="s">
        <v>4</v>
      </c>
      <c r="IG57" t="s">
        <v>9</v>
      </c>
      <c r="IH57" t="s">
        <v>9</v>
      </c>
      <c r="II57" t="s">
        <v>9</v>
      </c>
      <c r="IJ57" t="s">
        <v>9</v>
      </c>
      <c r="IK57" t="s">
        <v>7</v>
      </c>
      <c r="IL57" t="s">
        <v>7</v>
      </c>
      <c r="IM57" t="s">
        <v>8</v>
      </c>
      <c r="IN57" t="s">
        <v>5</v>
      </c>
      <c r="IO57" t="s">
        <v>5</v>
      </c>
      <c r="IP57" t="s">
        <v>5</v>
      </c>
      <c r="IQ57" t="s">
        <v>8</v>
      </c>
      <c r="IR57" t="s">
        <v>5</v>
      </c>
      <c r="IS57" t="s">
        <v>5</v>
      </c>
      <c r="IT57" t="s">
        <v>8</v>
      </c>
      <c r="IU57" t="s">
        <v>5</v>
      </c>
      <c r="IV57" t="s">
        <v>8</v>
      </c>
      <c r="IW57" t="s">
        <v>5</v>
      </c>
      <c r="IX57" t="s">
        <v>8</v>
      </c>
      <c r="IY57" t="s">
        <v>6</v>
      </c>
      <c r="IZ57" t="s">
        <v>6</v>
      </c>
      <c r="JA57" t="s">
        <v>4</v>
      </c>
      <c r="JB57" t="s">
        <v>4</v>
      </c>
      <c r="JC57" t="s">
        <v>5</v>
      </c>
      <c r="JD57" t="s">
        <v>6</v>
      </c>
      <c r="JE57" t="s">
        <v>8</v>
      </c>
      <c r="JF57" t="s">
        <v>6</v>
      </c>
      <c r="JG57" t="s">
        <v>7</v>
      </c>
      <c r="JH57" t="s">
        <v>7</v>
      </c>
      <c r="JI57" t="s">
        <v>4</v>
      </c>
      <c r="JJ57" t="s">
        <v>4</v>
      </c>
      <c r="JK57" t="s">
        <v>6</v>
      </c>
      <c r="JL57" t="s">
        <v>8</v>
      </c>
      <c r="JM57" t="s">
        <v>6</v>
      </c>
      <c r="JN57" t="s">
        <v>7</v>
      </c>
      <c r="JO57" t="s">
        <v>4</v>
      </c>
    </row>
    <row r="58" spans="1:275" x14ac:dyDescent="0.25">
      <c r="A58">
        <v>32</v>
      </c>
      <c r="B58" t="s">
        <v>69</v>
      </c>
      <c r="C58" t="s">
        <v>89</v>
      </c>
      <c r="D58" t="s">
        <v>115</v>
      </c>
      <c r="E58" t="s">
        <v>161</v>
      </c>
      <c r="F58" t="s">
        <v>4</v>
      </c>
      <c r="G58" t="s">
        <v>4</v>
      </c>
      <c r="H58" t="s">
        <v>4</v>
      </c>
      <c r="I58" t="s">
        <v>4</v>
      </c>
      <c r="J58" t="s">
        <v>4</v>
      </c>
      <c r="K58" t="s">
        <v>4</v>
      </c>
      <c r="L58" t="s">
        <v>4</v>
      </c>
      <c r="M58" t="s">
        <v>4</v>
      </c>
      <c r="N58" t="s">
        <v>7</v>
      </c>
      <c r="O58" t="s">
        <v>4</v>
      </c>
      <c r="P58" t="s">
        <v>5</v>
      </c>
      <c r="Q58" t="s">
        <v>4</v>
      </c>
      <c r="R58" t="s">
        <v>7</v>
      </c>
      <c r="S58" t="s">
        <v>7</v>
      </c>
      <c r="T58" t="s">
        <v>5</v>
      </c>
      <c r="U58" t="s">
        <v>5</v>
      </c>
      <c r="V58" t="s">
        <v>5</v>
      </c>
      <c r="W58" t="s">
        <v>5</v>
      </c>
      <c r="X58" t="s">
        <v>5</v>
      </c>
      <c r="Y58" t="s">
        <v>6</v>
      </c>
      <c r="Z58" t="s">
        <v>6</v>
      </c>
      <c r="AA58" t="s">
        <v>4</v>
      </c>
      <c r="AB58" t="s">
        <v>4</v>
      </c>
      <c r="AC58" t="s">
        <v>6</v>
      </c>
      <c r="AD58" t="s">
        <v>5</v>
      </c>
      <c r="AE58" t="s">
        <v>8</v>
      </c>
      <c r="AF58" t="s">
        <v>4</v>
      </c>
      <c r="AG58" t="s">
        <v>6</v>
      </c>
      <c r="AH58" t="s">
        <v>6</v>
      </c>
      <c r="AI58" t="s">
        <v>6</v>
      </c>
      <c r="AJ58" t="s">
        <v>5</v>
      </c>
      <c r="AK58" t="s">
        <v>5</v>
      </c>
      <c r="AL58" t="s">
        <v>5</v>
      </c>
      <c r="AM58" t="s">
        <v>5</v>
      </c>
      <c r="AN58" t="s">
        <v>5</v>
      </c>
      <c r="AO58" t="s">
        <v>5</v>
      </c>
      <c r="AP58" t="s">
        <v>5</v>
      </c>
      <c r="AQ58" t="s">
        <v>5</v>
      </c>
      <c r="AR58" t="s">
        <v>6</v>
      </c>
      <c r="AS58" t="s">
        <v>5</v>
      </c>
      <c r="AT58" t="s">
        <v>8</v>
      </c>
      <c r="AU58" t="s">
        <v>4</v>
      </c>
      <c r="AV58" t="s">
        <v>4</v>
      </c>
      <c r="AW58" t="s">
        <v>7</v>
      </c>
      <c r="AX58" t="s">
        <v>7</v>
      </c>
      <c r="AY58" t="s">
        <v>4</v>
      </c>
      <c r="AZ58" t="s">
        <v>4</v>
      </c>
      <c r="BA58" t="s">
        <v>8</v>
      </c>
      <c r="BB58" t="s">
        <v>6</v>
      </c>
      <c r="BC58" t="s">
        <v>5</v>
      </c>
      <c r="BD58" t="s">
        <v>4</v>
      </c>
      <c r="BE58" t="s">
        <v>5</v>
      </c>
      <c r="BF58" t="s">
        <v>4</v>
      </c>
      <c r="BG58" t="s">
        <v>4</v>
      </c>
      <c r="BH58" t="s">
        <v>7</v>
      </c>
      <c r="BI58" t="s">
        <v>7</v>
      </c>
      <c r="BJ58" t="s">
        <v>6</v>
      </c>
      <c r="BK58" t="s">
        <v>6</v>
      </c>
      <c r="BL58" t="s">
        <v>6</v>
      </c>
      <c r="BM58" t="s">
        <v>8</v>
      </c>
      <c r="BN58" t="s">
        <v>8</v>
      </c>
      <c r="BO58" t="s">
        <v>8</v>
      </c>
      <c r="BP58" t="s">
        <v>5</v>
      </c>
      <c r="BQ58" t="s">
        <v>5</v>
      </c>
      <c r="BR58" t="s">
        <v>5</v>
      </c>
      <c r="BS58" t="s">
        <v>5</v>
      </c>
      <c r="BT58" t="s">
        <v>6</v>
      </c>
      <c r="BU58" t="s">
        <v>7</v>
      </c>
      <c r="BV58" t="s">
        <v>7</v>
      </c>
      <c r="BW58" t="s">
        <v>8</v>
      </c>
      <c r="BX58" t="s">
        <v>6</v>
      </c>
      <c r="BY58" t="s">
        <v>7</v>
      </c>
      <c r="BZ58" t="s">
        <v>5</v>
      </c>
      <c r="CA58" t="s">
        <v>5</v>
      </c>
      <c r="CB58" t="s">
        <v>8</v>
      </c>
      <c r="CC58" t="s">
        <v>8</v>
      </c>
      <c r="CD58" t="s">
        <v>8</v>
      </c>
      <c r="CE58" t="s">
        <v>8</v>
      </c>
      <c r="CF58" t="s">
        <v>5</v>
      </c>
      <c r="CG58" t="s">
        <v>5</v>
      </c>
      <c r="CH58" t="s">
        <v>5</v>
      </c>
      <c r="CI58" t="s">
        <v>5</v>
      </c>
      <c r="CJ58" t="s">
        <v>8</v>
      </c>
      <c r="CK58" t="s">
        <v>5</v>
      </c>
      <c r="CL58" t="s">
        <v>8</v>
      </c>
      <c r="CM58" t="s">
        <v>8</v>
      </c>
      <c r="CN58" t="s">
        <v>7</v>
      </c>
      <c r="CO58" t="s">
        <v>7</v>
      </c>
      <c r="CP58" t="s">
        <v>4</v>
      </c>
      <c r="CQ58" t="s">
        <v>8</v>
      </c>
      <c r="CR58" t="s">
        <v>4</v>
      </c>
      <c r="CS58" t="s">
        <v>4</v>
      </c>
      <c r="CT58" t="s">
        <v>7</v>
      </c>
      <c r="CU58" t="s">
        <v>8</v>
      </c>
      <c r="CV58" t="s">
        <v>8</v>
      </c>
      <c r="CW58" t="s">
        <v>8</v>
      </c>
      <c r="CX58" t="s">
        <v>7</v>
      </c>
      <c r="CY58" t="s">
        <v>6</v>
      </c>
      <c r="CZ58" t="s">
        <v>4</v>
      </c>
      <c r="DA58" t="s">
        <v>8</v>
      </c>
      <c r="DB58" t="s">
        <v>4</v>
      </c>
      <c r="DC58" t="s">
        <v>6</v>
      </c>
      <c r="DD58" t="s">
        <v>5</v>
      </c>
      <c r="DE58" t="s">
        <v>8</v>
      </c>
      <c r="DF58" t="s">
        <v>8</v>
      </c>
      <c r="DG58" t="s">
        <v>8</v>
      </c>
      <c r="DH58" t="s">
        <v>6</v>
      </c>
      <c r="DI58" t="s">
        <v>6</v>
      </c>
      <c r="DJ58" t="s">
        <v>5</v>
      </c>
      <c r="DK58" t="s">
        <v>8</v>
      </c>
      <c r="DL58" t="s">
        <v>5</v>
      </c>
      <c r="DM58" t="s">
        <v>6</v>
      </c>
      <c r="DN58" t="s">
        <v>4</v>
      </c>
      <c r="DO58" t="s">
        <v>4</v>
      </c>
      <c r="DP58" t="s">
        <v>5</v>
      </c>
      <c r="DQ58" t="s">
        <v>4</v>
      </c>
      <c r="DR58" t="s">
        <v>5</v>
      </c>
      <c r="DS58" t="s">
        <v>5</v>
      </c>
      <c r="DT58" t="s">
        <v>4</v>
      </c>
      <c r="DU58" t="s">
        <v>3</v>
      </c>
      <c r="DV58" t="s">
        <v>3</v>
      </c>
      <c r="DW58" t="s">
        <v>3</v>
      </c>
      <c r="DX58" t="s">
        <v>6</v>
      </c>
      <c r="DY58" t="s">
        <v>6</v>
      </c>
      <c r="DZ58" t="s">
        <v>6</v>
      </c>
      <c r="EA58" t="s">
        <v>8</v>
      </c>
      <c r="EB58" t="s">
        <v>5</v>
      </c>
      <c r="EC58" t="s">
        <v>5</v>
      </c>
      <c r="ED58" t="s">
        <v>4</v>
      </c>
      <c r="EE58" t="s">
        <v>5</v>
      </c>
      <c r="EF58" t="s">
        <v>5</v>
      </c>
      <c r="EG58" t="s">
        <v>8</v>
      </c>
      <c r="EH58" t="s">
        <v>5</v>
      </c>
      <c r="EI58" t="s">
        <v>8</v>
      </c>
      <c r="EJ58" t="s">
        <v>4</v>
      </c>
      <c r="EK58" t="s">
        <v>7</v>
      </c>
      <c r="EL58" t="s">
        <v>6</v>
      </c>
      <c r="EM58" t="s">
        <v>6</v>
      </c>
      <c r="EN58" t="s">
        <v>8</v>
      </c>
      <c r="EO58" t="s">
        <v>5</v>
      </c>
      <c r="EP58" t="s">
        <v>4</v>
      </c>
      <c r="EQ58" t="s">
        <v>7</v>
      </c>
      <c r="ER58" t="s">
        <v>5</v>
      </c>
      <c r="ES58" t="s">
        <v>7</v>
      </c>
      <c r="ET58" t="s">
        <v>7</v>
      </c>
      <c r="EU58" t="s">
        <v>7</v>
      </c>
      <c r="EV58" t="s">
        <v>7</v>
      </c>
      <c r="EW58" t="s">
        <v>5</v>
      </c>
      <c r="EX58" t="s">
        <v>8</v>
      </c>
      <c r="EY58" t="s">
        <v>6</v>
      </c>
      <c r="EZ58" t="s">
        <v>7</v>
      </c>
      <c r="FA58" t="s">
        <v>3</v>
      </c>
      <c r="FB58" t="s">
        <v>9</v>
      </c>
      <c r="FC58" t="s">
        <v>6</v>
      </c>
      <c r="FD58" t="s">
        <v>9</v>
      </c>
      <c r="FE58" t="s">
        <v>3</v>
      </c>
      <c r="FF58" t="s">
        <v>9</v>
      </c>
      <c r="FG58" t="s">
        <v>6</v>
      </c>
      <c r="FH58" t="s">
        <v>3</v>
      </c>
      <c r="FI58" t="s">
        <v>6</v>
      </c>
      <c r="FJ58" t="s">
        <v>6</v>
      </c>
      <c r="FK58" t="s">
        <v>6</v>
      </c>
      <c r="FL58" t="s">
        <v>66</v>
      </c>
      <c r="FM58" t="s">
        <v>3</v>
      </c>
      <c r="FN58" t="s">
        <v>3</v>
      </c>
      <c r="FO58" t="s">
        <v>3</v>
      </c>
      <c r="FP58" t="s">
        <v>3</v>
      </c>
      <c r="FQ58" t="s">
        <v>8</v>
      </c>
      <c r="FR58" t="s">
        <v>3</v>
      </c>
      <c r="FS58" t="s">
        <v>3</v>
      </c>
      <c r="FT58" t="s">
        <v>6</v>
      </c>
      <c r="FU58" t="s">
        <v>3</v>
      </c>
      <c r="FV58" t="s">
        <v>6</v>
      </c>
      <c r="FW58" t="s">
        <v>3</v>
      </c>
      <c r="FX58" t="s">
        <v>6</v>
      </c>
      <c r="FY58" t="s">
        <v>3</v>
      </c>
      <c r="FZ58" t="s">
        <v>6</v>
      </c>
      <c r="GA58" t="s">
        <v>3</v>
      </c>
      <c r="GB58" t="s">
        <v>3</v>
      </c>
      <c r="GC58" t="s">
        <v>3</v>
      </c>
      <c r="GD58" t="s">
        <v>3</v>
      </c>
      <c r="GE58" t="s">
        <v>3</v>
      </c>
      <c r="GF58" t="s">
        <v>66</v>
      </c>
      <c r="GG58" t="s">
        <v>6</v>
      </c>
      <c r="GH58" t="s">
        <v>9</v>
      </c>
      <c r="GI58" t="s">
        <v>3</v>
      </c>
      <c r="GJ58" t="s">
        <v>9</v>
      </c>
      <c r="GK58" t="s">
        <v>6</v>
      </c>
      <c r="GL58" t="s">
        <v>6</v>
      </c>
      <c r="GM58" t="s">
        <v>3</v>
      </c>
      <c r="GN58" t="s">
        <v>66</v>
      </c>
      <c r="GO58" t="s">
        <v>3</v>
      </c>
      <c r="GP58" t="s">
        <v>66</v>
      </c>
      <c r="GQ58" t="s">
        <v>3</v>
      </c>
      <c r="GR58" t="s">
        <v>6</v>
      </c>
      <c r="GS58" t="s">
        <v>3</v>
      </c>
      <c r="GT58" t="s">
        <v>9</v>
      </c>
      <c r="GU58" t="s">
        <v>3</v>
      </c>
      <c r="GV58" t="s">
        <v>3</v>
      </c>
      <c r="GW58" t="s">
        <v>6</v>
      </c>
      <c r="GX58" t="s">
        <v>3</v>
      </c>
      <c r="GY58" t="s">
        <v>4</v>
      </c>
      <c r="GZ58" t="s">
        <v>4</v>
      </c>
      <c r="HA58" t="s">
        <v>4</v>
      </c>
      <c r="HB58" t="s">
        <v>4</v>
      </c>
      <c r="HC58" t="s">
        <v>4</v>
      </c>
      <c r="HD58" t="s">
        <v>4</v>
      </c>
      <c r="HE58" t="s">
        <v>4</v>
      </c>
      <c r="HF58" t="s">
        <v>4</v>
      </c>
      <c r="HG58" t="s">
        <v>4</v>
      </c>
      <c r="HH58" t="s">
        <v>4</v>
      </c>
      <c r="HI58" t="s">
        <v>4</v>
      </c>
      <c r="HJ58" t="s">
        <v>4</v>
      </c>
      <c r="HK58" t="s">
        <v>4</v>
      </c>
      <c r="HL58" t="s">
        <v>4</v>
      </c>
      <c r="HM58" t="s">
        <v>4</v>
      </c>
      <c r="HN58" t="s">
        <v>7</v>
      </c>
      <c r="HO58" t="s">
        <v>7</v>
      </c>
      <c r="HP58" t="s">
        <v>7</v>
      </c>
      <c r="HQ58" t="s">
        <v>7</v>
      </c>
      <c r="HR58" t="s">
        <v>7</v>
      </c>
      <c r="HS58" t="s">
        <v>7</v>
      </c>
      <c r="HT58" t="s">
        <v>7</v>
      </c>
      <c r="HU58" t="s">
        <v>7</v>
      </c>
      <c r="HV58" t="s">
        <v>7</v>
      </c>
      <c r="HW58" t="s">
        <v>7</v>
      </c>
      <c r="HX58" t="s">
        <v>7</v>
      </c>
      <c r="HY58" t="s">
        <v>7</v>
      </c>
      <c r="HZ58" t="s">
        <v>7</v>
      </c>
      <c r="IA58" t="s">
        <v>7</v>
      </c>
      <c r="IB58" t="s">
        <v>7</v>
      </c>
      <c r="IC58" t="s">
        <v>7</v>
      </c>
      <c r="ID58" t="s">
        <v>7</v>
      </c>
      <c r="IE58" t="s">
        <v>7</v>
      </c>
      <c r="IF58" t="s">
        <v>9</v>
      </c>
      <c r="IG58" t="s">
        <v>9</v>
      </c>
      <c r="IH58" t="s">
        <v>9</v>
      </c>
      <c r="II58" t="s">
        <v>9</v>
      </c>
      <c r="IJ58" t="s">
        <v>9</v>
      </c>
      <c r="IK58" t="s">
        <v>4</v>
      </c>
      <c r="IL58" t="s">
        <v>4</v>
      </c>
      <c r="IM58" t="s">
        <v>4</v>
      </c>
      <c r="IN58" t="s">
        <v>4</v>
      </c>
      <c r="IO58" t="s">
        <v>4</v>
      </c>
      <c r="IP58" t="s">
        <v>4</v>
      </c>
      <c r="IQ58" t="s">
        <v>4</v>
      </c>
      <c r="IR58" t="s">
        <v>5</v>
      </c>
      <c r="IS58" t="s">
        <v>5</v>
      </c>
      <c r="IT58" t="s">
        <v>7</v>
      </c>
      <c r="IU58" t="s">
        <v>7</v>
      </c>
      <c r="IV58" t="s">
        <v>7</v>
      </c>
      <c r="IW58" t="s">
        <v>4</v>
      </c>
      <c r="IX58" t="s">
        <v>7</v>
      </c>
      <c r="IY58" t="s">
        <v>5</v>
      </c>
      <c r="IZ58" t="s">
        <v>6</v>
      </c>
      <c r="JA58" t="s">
        <v>4</v>
      </c>
      <c r="JB58" t="s">
        <v>4</v>
      </c>
      <c r="JC58" t="s">
        <v>4</v>
      </c>
      <c r="JD58" t="s">
        <v>6</v>
      </c>
      <c r="JE58" t="s">
        <v>7</v>
      </c>
      <c r="JF58" t="s">
        <v>6</v>
      </c>
      <c r="JG58" t="s">
        <v>7</v>
      </c>
      <c r="JH58" t="s">
        <v>5</v>
      </c>
      <c r="JI58" t="s">
        <v>4</v>
      </c>
      <c r="JJ58" t="s">
        <v>4</v>
      </c>
      <c r="JK58" t="s">
        <v>6</v>
      </c>
      <c r="JL58" t="s">
        <v>7</v>
      </c>
      <c r="JM58" t="s">
        <v>6</v>
      </c>
      <c r="JN58" t="s">
        <v>7</v>
      </c>
      <c r="JO58" t="s">
        <v>4</v>
      </c>
    </row>
    <row r="59" spans="1:275" x14ac:dyDescent="0.25">
      <c r="A59">
        <v>33</v>
      </c>
      <c r="B59" t="s">
        <v>69</v>
      </c>
      <c r="C59" t="s">
        <v>90</v>
      </c>
      <c r="D59" t="s">
        <v>116</v>
      </c>
      <c r="E59" t="s">
        <v>161</v>
      </c>
      <c r="F59" t="s">
        <v>6</v>
      </c>
      <c r="G59" t="s">
        <v>8</v>
      </c>
      <c r="H59" t="s">
        <v>6</v>
      </c>
      <c r="I59" t="s">
        <v>4</v>
      </c>
      <c r="J59" t="s">
        <v>8</v>
      </c>
      <c r="K59" t="s">
        <v>6</v>
      </c>
      <c r="L59" t="s">
        <v>6</v>
      </c>
      <c r="M59" t="s">
        <v>8</v>
      </c>
      <c r="N59" t="s">
        <v>5</v>
      </c>
      <c r="O59" t="s">
        <v>6</v>
      </c>
      <c r="P59" t="s">
        <v>8</v>
      </c>
      <c r="Q59" t="s">
        <v>8</v>
      </c>
      <c r="R59" t="s">
        <v>5</v>
      </c>
      <c r="S59" t="s">
        <v>6</v>
      </c>
      <c r="T59" t="s">
        <v>6</v>
      </c>
      <c r="U59" t="s">
        <v>8</v>
      </c>
      <c r="V59" t="s">
        <v>6</v>
      </c>
      <c r="W59" t="s">
        <v>6</v>
      </c>
      <c r="X59" t="s">
        <v>5</v>
      </c>
      <c r="Y59" t="s">
        <v>8</v>
      </c>
      <c r="Z59" t="s">
        <v>5</v>
      </c>
      <c r="AA59" t="s">
        <v>4</v>
      </c>
      <c r="AB59" t="s">
        <v>5</v>
      </c>
      <c r="AC59" t="s">
        <v>5</v>
      </c>
      <c r="AD59" t="s">
        <v>7</v>
      </c>
      <c r="AE59" t="s">
        <v>5</v>
      </c>
      <c r="AF59" t="s">
        <v>5</v>
      </c>
      <c r="AG59" t="s">
        <v>8</v>
      </c>
      <c r="AH59" t="s">
        <v>8</v>
      </c>
      <c r="AI59" t="s">
        <v>8</v>
      </c>
      <c r="AJ59" t="s">
        <v>4</v>
      </c>
      <c r="AK59" t="s">
        <v>4</v>
      </c>
      <c r="AL59" t="s">
        <v>8</v>
      </c>
      <c r="AM59" t="s">
        <v>7</v>
      </c>
      <c r="AN59" t="s">
        <v>8</v>
      </c>
      <c r="AO59" t="s">
        <v>5</v>
      </c>
      <c r="AP59" t="s">
        <v>7</v>
      </c>
      <c r="AQ59" t="s">
        <v>5</v>
      </c>
      <c r="AR59" t="s">
        <v>8</v>
      </c>
      <c r="AS59" t="s">
        <v>7</v>
      </c>
      <c r="AT59" t="s">
        <v>7</v>
      </c>
      <c r="AU59" t="s">
        <v>4</v>
      </c>
      <c r="AV59" t="s">
        <v>4</v>
      </c>
      <c r="AW59" t="s">
        <v>4</v>
      </c>
      <c r="AX59" t="s">
        <v>4</v>
      </c>
      <c r="AY59" t="s">
        <v>7</v>
      </c>
      <c r="AZ59" t="s">
        <v>7</v>
      </c>
      <c r="BA59" t="s">
        <v>8</v>
      </c>
      <c r="BB59" t="s">
        <v>8</v>
      </c>
      <c r="BC59" t="s">
        <v>5</v>
      </c>
      <c r="BD59" t="s">
        <v>7</v>
      </c>
      <c r="BE59" t="s">
        <v>5</v>
      </c>
      <c r="BF59" t="s">
        <v>8</v>
      </c>
      <c r="BG59" t="s">
        <v>4</v>
      </c>
      <c r="BH59" t="s">
        <v>7</v>
      </c>
      <c r="BI59" t="s">
        <v>5</v>
      </c>
      <c r="BJ59" t="s">
        <v>8</v>
      </c>
      <c r="BK59" t="s">
        <v>6</v>
      </c>
      <c r="BL59" t="s">
        <v>6</v>
      </c>
      <c r="BM59" t="s">
        <v>5</v>
      </c>
      <c r="BN59" t="s">
        <v>5</v>
      </c>
      <c r="BO59" t="s">
        <v>5</v>
      </c>
      <c r="BP59" t="s">
        <v>5</v>
      </c>
      <c r="BQ59" t="s">
        <v>7</v>
      </c>
      <c r="BR59" t="s">
        <v>4</v>
      </c>
      <c r="BS59" t="s">
        <v>5</v>
      </c>
      <c r="BT59" t="s">
        <v>5</v>
      </c>
      <c r="BU59" t="s">
        <v>8</v>
      </c>
      <c r="BV59" t="s">
        <v>6</v>
      </c>
      <c r="BW59" t="s">
        <v>6</v>
      </c>
      <c r="BX59" t="s">
        <v>6</v>
      </c>
      <c r="BY59" t="s">
        <v>4</v>
      </c>
      <c r="BZ59" t="s">
        <v>4</v>
      </c>
      <c r="CA59" t="s">
        <v>4</v>
      </c>
      <c r="CB59" t="s">
        <v>8</v>
      </c>
      <c r="CC59" t="s">
        <v>8</v>
      </c>
      <c r="CD59" t="s">
        <v>8</v>
      </c>
      <c r="CE59" t="s">
        <v>8</v>
      </c>
      <c r="CF59" t="s">
        <v>7</v>
      </c>
      <c r="CG59" t="s">
        <v>5</v>
      </c>
      <c r="CH59" t="s">
        <v>5</v>
      </c>
      <c r="CI59" t="s">
        <v>4</v>
      </c>
      <c r="CJ59" t="s">
        <v>8</v>
      </c>
      <c r="CK59" t="s">
        <v>5</v>
      </c>
      <c r="CL59" t="s">
        <v>6</v>
      </c>
      <c r="CM59" t="s">
        <v>8</v>
      </c>
      <c r="CN59" t="s">
        <v>5</v>
      </c>
      <c r="CO59" t="s">
        <v>7</v>
      </c>
      <c r="CP59" t="s">
        <v>4</v>
      </c>
      <c r="CQ59" t="s">
        <v>5</v>
      </c>
      <c r="CR59" t="s">
        <v>7</v>
      </c>
      <c r="CS59" t="s">
        <v>6</v>
      </c>
      <c r="CT59" t="s">
        <v>8</v>
      </c>
      <c r="CU59" t="s">
        <v>8</v>
      </c>
      <c r="CV59" t="s">
        <v>8</v>
      </c>
      <c r="CW59" t="s">
        <v>8</v>
      </c>
      <c r="CX59" t="s">
        <v>5</v>
      </c>
      <c r="CY59" t="s">
        <v>6</v>
      </c>
      <c r="CZ59" t="s">
        <v>8</v>
      </c>
      <c r="DA59" t="s">
        <v>5</v>
      </c>
      <c r="DB59" t="s">
        <v>5</v>
      </c>
      <c r="DC59" t="s">
        <v>6</v>
      </c>
      <c r="DD59" t="s">
        <v>8</v>
      </c>
      <c r="DE59" t="s">
        <v>4</v>
      </c>
      <c r="DF59" t="s">
        <v>7</v>
      </c>
      <c r="DG59" t="s">
        <v>4</v>
      </c>
      <c r="DH59" t="s">
        <v>7</v>
      </c>
      <c r="DI59" t="s">
        <v>4</v>
      </c>
      <c r="DJ59" t="s">
        <v>4</v>
      </c>
      <c r="DK59" t="s">
        <v>4</v>
      </c>
      <c r="DL59" t="s">
        <v>4</v>
      </c>
      <c r="DM59" t="s">
        <v>8</v>
      </c>
      <c r="DN59" t="s">
        <v>8</v>
      </c>
      <c r="DO59" t="s">
        <v>5</v>
      </c>
      <c r="DP59" t="s">
        <v>5</v>
      </c>
      <c r="DQ59" t="s">
        <v>7</v>
      </c>
      <c r="DR59" t="s">
        <v>7</v>
      </c>
      <c r="DS59" t="s">
        <v>7</v>
      </c>
      <c r="DT59" t="s">
        <v>7</v>
      </c>
      <c r="DU59" t="s">
        <v>8</v>
      </c>
      <c r="DV59" t="s">
        <v>9</v>
      </c>
      <c r="DW59" t="s">
        <v>3</v>
      </c>
      <c r="DX59" t="s">
        <v>3</v>
      </c>
      <c r="DY59" t="s">
        <v>9</v>
      </c>
      <c r="DZ59" t="s">
        <v>3</v>
      </c>
      <c r="EA59" t="s">
        <v>6</v>
      </c>
      <c r="EB59" t="s">
        <v>6</v>
      </c>
      <c r="EC59" t="s">
        <v>4</v>
      </c>
      <c r="ED59" t="s">
        <v>4</v>
      </c>
      <c r="EE59" t="s">
        <v>8</v>
      </c>
      <c r="EF59" t="s">
        <v>8</v>
      </c>
      <c r="EG59" t="s">
        <v>6</v>
      </c>
      <c r="EH59" t="s">
        <v>6</v>
      </c>
      <c r="EI59" t="s">
        <v>6</v>
      </c>
      <c r="EJ59" t="s">
        <v>8</v>
      </c>
      <c r="EK59" t="s">
        <v>5</v>
      </c>
      <c r="EL59" t="s">
        <v>8</v>
      </c>
      <c r="EM59" t="s">
        <v>6</v>
      </c>
      <c r="EN59" t="s">
        <v>8</v>
      </c>
      <c r="EO59" t="s">
        <v>6</v>
      </c>
      <c r="EP59" t="s">
        <v>8</v>
      </c>
      <c r="EQ59" t="s">
        <v>6</v>
      </c>
      <c r="ER59" t="s">
        <v>6</v>
      </c>
      <c r="ES59" t="s">
        <v>8</v>
      </c>
      <c r="ET59" t="s">
        <v>8</v>
      </c>
      <c r="EU59" t="s">
        <v>6</v>
      </c>
      <c r="EV59" t="s">
        <v>8</v>
      </c>
      <c r="EW59" t="s">
        <v>6</v>
      </c>
      <c r="EX59" t="s">
        <v>6</v>
      </c>
      <c r="EY59" t="s">
        <v>6</v>
      </c>
      <c r="EZ59" t="s">
        <v>7</v>
      </c>
      <c r="FA59" t="s">
        <v>3</v>
      </c>
      <c r="FB59" t="s">
        <v>9</v>
      </c>
      <c r="FC59" t="s">
        <v>3</v>
      </c>
      <c r="FD59" t="s">
        <v>9</v>
      </c>
      <c r="FE59" t="s">
        <v>3</v>
      </c>
      <c r="FF59" t="s">
        <v>9</v>
      </c>
      <c r="FG59" t="s">
        <v>3</v>
      </c>
      <c r="FH59" t="s">
        <v>9</v>
      </c>
      <c r="FI59" t="s">
        <v>8</v>
      </c>
      <c r="FJ59" t="s">
        <v>3</v>
      </c>
      <c r="FK59" t="s">
        <v>6</v>
      </c>
      <c r="FL59" t="s">
        <v>9</v>
      </c>
      <c r="FM59" t="s">
        <v>3</v>
      </c>
      <c r="FN59" t="s">
        <v>9</v>
      </c>
      <c r="FO59" t="s">
        <v>3</v>
      </c>
      <c r="FP59" t="s">
        <v>9</v>
      </c>
      <c r="FQ59" t="s">
        <v>6</v>
      </c>
      <c r="FR59" t="s">
        <v>9</v>
      </c>
      <c r="FS59" t="s">
        <v>8</v>
      </c>
      <c r="FT59" t="s">
        <v>3</v>
      </c>
      <c r="FU59" t="s">
        <v>6</v>
      </c>
      <c r="FV59" t="s">
        <v>9</v>
      </c>
      <c r="FW59" t="s">
        <v>3</v>
      </c>
      <c r="FX59" t="s">
        <v>9</v>
      </c>
      <c r="FY59" t="s">
        <v>6</v>
      </c>
      <c r="FZ59" t="s">
        <v>3</v>
      </c>
      <c r="GA59" t="s">
        <v>6</v>
      </c>
      <c r="GB59" t="s">
        <v>9</v>
      </c>
      <c r="GC59" t="s">
        <v>3</v>
      </c>
      <c r="GD59" t="s">
        <v>66</v>
      </c>
      <c r="GE59" t="s">
        <v>6</v>
      </c>
      <c r="GF59" t="s">
        <v>3</v>
      </c>
      <c r="GG59" t="s">
        <v>5</v>
      </c>
      <c r="GH59" t="s">
        <v>3</v>
      </c>
      <c r="GI59" t="s">
        <v>6</v>
      </c>
      <c r="GJ59" t="s">
        <v>3</v>
      </c>
      <c r="GK59" t="s">
        <v>6</v>
      </c>
      <c r="GL59" t="s">
        <v>9</v>
      </c>
      <c r="GM59" t="s">
        <v>3</v>
      </c>
      <c r="GN59" t="s">
        <v>66</v>
      </c>
      <c r="GO59" t="s">
        <v>3</v>
      </c>
      <c r="GP59" t="s">
        <v>9</v>
      </c>
      <c r="GQ59" t="s">
        <v>3</v>
      </c>
      <c r="GR59" t="s">
        <v>9</v>
      </c>
      <c r="GS59" t="s">
        <v>3</v>
      </c>
      <c r="GT59" t="s">
        <v>9</v>
      </c>
      <c r="GU59" t="s">
        <v>8</v>
      </c>
      <c r="GV59" t="s">
        <v>3</v>
      </c>
      <c r="GW59" t="s">
        <v>3</v>
      </c>
      <c r="GX59" t="s">
        <v>9</v>
      </c>
      <c r="GY59" t="s">
        <v>6</v>
      </c>
      <c r="GZ59" t="s">
        <v>7</v>
      </c>
      <c r="HA59" t="s">
        <v>8</v>
      </c>
      <c r="HB59" t="s">
        <v>6</v>
      </c>
      <c r="HC59" t="s">
        <v>6</v>
      </c>
      <c r="HD59" t="s">
        <v>5</v>
      </c>
      <c r="HE59" t="s">
        <v>8</v>
      </c>
      <c r="HF59" t="s">
        <v>4</v>
      </c>
      <c r="HG59" t="s">
        <v>6</v>
      </c>
      <c r="HH59" t="s">
        <v>6</v>
      </c>
      <c r="HI59" t="s">
        <v>6</v>
      </c>
      <c r="HJ59" t="s">
        <v>8</v>
      </c>
      <c r="HK59" t="s">
        <v>8</v>
      </c>
      <c r="HL59" t="s">
        <v>5</v>
      </c>
      <c r="HM59" t="s">
        <v>8</v>
      </c>
      <c r="HN59" t="s">
        <v>46</v>
      </c>
      <c r="HO59" t="s">
        <v>6</v>
      </c>
      <c r="HP59" t="s">
        <v>46</v>
      </c>
      <c r="HQ59" t="s">
        <v>46</v>
      </c>
      <c r="HR59" t="s">
        <v>46</v>
      </c>
      <c r="HS59" t="s">
        <v>6</v>
      </c>
      <c r="HT59" t="s">
        <v>6</v>
      </c>
      <c r="HU59" t="s">
        <v>5</v>
      </c>
      <c r="HV59" t="s">
        <v>8</v>
      </c>
      <c r="HW59" t="s">
        <v>6</v>
      </c>
      <c r="HX59" t="s">
        <v>8</v>
      </c>
      <c r="HY59" t="s">
        <v>8</v>
      </c>
      <c r="HZ59" t="s">
        <v>5</v>
      </c>
      <c r="IA59" t="s">
        <v>6</v>
      </c>
      <c r="IB59" t="s">
        <v>6</v>
      </c>
      <c r="IC59" t="s">
        <v>5</v>
      </c>
      <c r="ID59" t="s">
        <v>8</v>
      </c>
      <c r="IE59" t="s">
        <v>6</v>
      </c>
      <c r="IF59" t="s">
        <v>3</v>
      </c>
      <c r="IG59" t="s">
        <v>3</v>
      </c>
      <c r="IH59" t="s">
        <v>6</v>
      </c>
      <c r="II59" t="s">
        <v>3</v>
      </c>
      <c r="IJ59" t="s">
        <v>3</v>
      </c>
      <c r="IK59" t="s">
        <v>5</v>
      </c>
      <c r="IL59" t="s">
        <v>8</v>
      </c>
      <c r="IM59" t="s">
        <v>8</v>
      </c>
      <c r="IN59" t="s">
        <v>8</v>
      </c>
      <c r="IO59" t="s">
        <v>5</v>
      </c>
      <c r="IP59" t="s">
        <v>8</v>
      </c>
      <c r="IQ59" t="s">
        <v>8</v>
      </c>
      <c r="IR59" t="s">
        <v>5</v>
      </c>
      <c r="IS59" t="s">
        <v>8</v>
      </c>
      <c r="IT59" t="s">
        <v>5</v>
      </c>
      <c r="IU59" t="s">
        <v>5</v>
      </c>
      <c r="IV59" t="s">
        <v>7</v>
      </c>
      <c r="IW59" t="s">
        <v>7</v>
      </c>
      <c r="IX59" t="s">
        <v>5</v>
      </c>
      <c r="IY59" t="s">
        <v>6</v>
      </c>
      <c r="IZ59" t="s">
        <v>6</v>
      </c>
      <c r="JA59" t="s">
        <v>5</v>
      </c>
      <c r="JB59" t="s">
        <v>4</v>
      </c>
      <c r="JC59" t="s">
        <v>4</v>
      </c>
      <c r="JD59" t="s">
        <v>6</v>
      </c>
      <c r="JE59" t="s">
        <v>8</v>
      </c>
      <c r="JF59" t="s">
        <v>6</v>
      </c>
      <c r="JG59" t="s">
        <v>7</v>
      </c>
      <c r="JH59" t="s">
        <v>8</v>
      </c>
      <c r="JI59" t="s">
        <v>4</v>
      </c>
      <c r="JJ59" t="s">
        <v>6</v>
      </c>
      <c r="JK59" t="s">
        <v>6</v>
      </c>
      <c r="JL59" t="s">
        <v>7</v>
      </c>
      <c r="JM59" t="s">
        <v>6</v>
      </c>
      <c r="JN59" t="s">
        <v>4</v>
      </c>
      <c r="JO59" t="s">
        <v>4</v>
      </c>
    </row>
    <row r="60" spans="1:275" x14ac:dyDescent="0.25">
      <c r="A60">
        <v>36</v>
      </c>
      <c r="B60" t="s">
        <v>69</v>
      </c>
      <c r="D60" t="s">
        <v>117</v>
      </c>
      <c r="E60" t="s">
        <v>161</v>
      </c>
      <c r="F60" t="s">
        <v>4</v>
      </c>
      <c r="G60" t="s">
        <v>4</v>
      </c>
      <c r="H60" t="s">
        <v>5</v>
      </c>
      <c r="I60" t="s">
        <v>5</v>
      </c>
      <c r="J60" t="s">
        <v>7</v>
      </c>
      <c r="K60" t="s">
        <v>8</v>
      </c>
      <c r="L60" t="s">
        <v>4</v>
      </c>
      <c r="M60" t="s">
        <v>5</v>
      </c>
      <c r="N60" t="s">
        <v>4</v>
      </c>
      <c r="O60" t="s">
        <v>7</v>
      </c>
      <c r="P60" t="s">
        <v>6</v>
      </c>
      <c r="Q60" t="s">
        <v>8</v>
      </c>
      <c r="R60" t="s">
        <v>8</v>
      </c>
      <c r="S60" t="s">
        <v>5</v>
      </c>
      <c r="T60" t="s">
        <v>8</v>
      </c>
      <c r="U60" t="s">
        <v>4</v>
      </c>
      <c r="V60" t="s">
        <v>8</v>
      </c>
      <c r="W60" t="s">
        <v>8</v>
      </c>
      <c r="X60" t="s">
        <v>8</v>
      </c>
      <c r="Y60" t="s">
        <v>5</v>
      </c>
      <c r="Z60" t="s">
        <v>8</v>
      </c>
      <c r="AA60" t="s">
        <v>5</v>
      </c>
      <c r="AB60" t="s">
        <v>7</v>
      </c>
      <c r="AC60" t="s">
        <v>6</v>
      </c>
      <c r="AD60" t="s">
        <v>4</v>
      </c>
      <c r="AE60" t="s">
        <v>6</v>
      </c>
      <c r="AF60" t="s">
        <v>4</v>
      </c>
      <c r="AG60" t="s">
        <v>6</v>
      </c>
      <c r="AH60" t="s">
        <v>6</v>
      </c>
      <c r="AI60" t="s">
        <v>6</v>
      </c>
      <c r="AJ60" t="s">
        <v>4</v>
      </c>
      <c r="AK60" t="s">
        <v>4</v>
      </c>
      <c r="AL60" t="s">
        <v>6</v>
      </c>
      <c r="AM60" t="s">
        <v>4</v>
      </c>
      <c r="AN60" t="s">
        <v>4</v>
      </c>
      <c r="AO60" t="s">
        <v>6</v>
      </c>
      <c r="AP60" t="s">
        <v>4</v>
      </c>
      <c r="AQ60" t="s">
        <v>6</v>
      </c>
      <c r="AR60" t="s">
        <v>4</v>
      </c>
      <c r="AS60" t="s">
        <v>6</v>
      </c>
      <c r="AT60" t="s">
        <v>6</v>
      </c>
      <c r="AU60" t="s">
        <v>4</v>
      </c>
      <c r="AV60" t="s">
        <v>8</v>
      </c>
      <c r="AW60" t="s">
        <v>8</v>
      </c>
      <c r="AX60" t="s">
        <v>8</v>
      </c>
      <c r="AY60" t="s">
        <v>8</v>
      </c>
      <c r="AZ60" t="s">
        <v>8</v>
      </c>
      <c r="BA60" t="s">
        <v>8</v>
      </c>
      <c r="BB60" t="s">
        <v>8</v>
      </c>
      <c r="BC60" t="s">
        <v>5</v>
      </c>
      <c r="BD60" t="s">
        <v>4</v>
      </c>
      <c r="BE60" t="s">
        <v>5</v>
      </c>
      <c r="BF60" t="s">
        <v>7</v>
      </c>
      <c r="BG60" t="s">
        <v>7</v>
      </c>
      <c r="BH60" t="s">
        <v>5</v>
      </c>
      <c r="BI60" t="s">
        <v>5</v>
      </c>
      <c r="BJ60" t="s">
        <v>7</v>
      </c>
      <c r="BK60" t="s">
        <v>7</v>
      </c>
      <c r="BL60" t="s">
        <v>7</v>
      </c>
      <c r="IF60" t="s">
        <v>3</v>
      </c>
      <c r="IG60" t="s">
        <v>3</v>
      </c>
      <c r="IH60" t="s">
        <v>3</v>
      </c>
      <c r="II60" t="s">
        <v>6</v>
      </c>
      <c r="IJ60" t="s">
        <v>6</v>
      </c>
    </row>
    <row r="61" spans="1:275" x14ac:dyDescent="0.25">
      <c r="A61">
        <v>38</v>
      </c>
      <c r="B61" t="s">
        <v>69</v>
      </c>
      <c r="D61" t="s">
        <v>118</v>
      </c>
      <c r="E61" t="s">
        <v>161</v>
      </c>
      <c r="F61" t="s">
        <v>5</v>
      </c>
      <c r="G61" t="s">
        <v>5</v>
      </c>
      <c r="H61" t="s">
        <v>8</v>
      </c>
      <c r="I61" t="s">
        <v>8</v>
      </c>
      <c r="J61" t="s">
        <v>8</v>
      </c>
      <c r="K61" t="s">
        <v>4</v>
      </c>
      <c r="L61" t="s">
        <v>7</v>
      </c>
      <c r="M61" t="s">
        <v>4</v>
      </c>
      <c r="N61" t="s">
        <v>4</v>
      </c>
      <c r="O61" t="s">
        <v>6</v>
      </c>
      <c r="P61" t="s">
        <v>5</v>
      </c>
      <c r="Q61" t="s">
        <v>5</v>
      </c>
      <c r="R61" t="s">
        <v>5</v>
      </c>
      <c r="S61" t="s">
        <v>5</v>
      </c>
      <c r="T61" t="s">
        <v>7</v>
      </c>
      <c r="U61" t="s">
        <v>7</v>
      </c>
      <c r="V61" t="s">
        <v>4</v>
      </c>
      <c r="W61" t="s">
        <v>7</v>
      </c>
      <c r="X61" t="s">
        <v>5</v>
      </c>
      <c r="Y61" t="s">
        <v>5</v>
      </c>
      <c r="Z61" t="s">
        <v>8</v>
      </c>
      <c r="AA61" t="s">
        <v>4</v>
      </c>
      <c r="AB61" t="s">
        <v>7</v>
      </c>
      <c r="AC61" t="s">
        <v>8</v>
      </c>
      <c r="AD61" t="s">
        <v>4</v>
      </c>
      <c r="AE61" t="s">
        <v>6</v>
      </c>
      <c r="AF61" t="s">
        <v>4</v>
      </c>
      <c r="AG61" t="s">
        <v>6</v>
      </c>
      <c r="AH61" t="s">
        <v>6</v>
      </c>
      <c r="AI61" t="s">
        <v>6</v>
      </c>
      <c r="AJ61" t="s">
        <v>4</v>
      </c>
      <c r="AK61" t="s">
        <v>4</v>
      </c>
      <c r="AL61" t="s">
        <v>6</v>
      </c>
      <c r="AM61" t="s">
        <v>5</v>
      </c>
      <c r="AN61" t="s">
        <v>5</v>
      </c>
      <c r="AO61" t="s">
        <v>6</v>
      </c>
      <c r="AP61" t="s">
        <v>4</v>
      </c>
      <c r="AQ61" t="s">
        <v>8</v>
      </c>
      <c r="AR61" t="s">
        <v>7</v>
      </c>
      <c r="AS61" t="s">
        <v>8</v>
      </c>
      <c r="AT61" t="s">
        <v>5</v>
      </c>
      <c r="AU61" t="s">
        <v>4</v>
      </c>
      <c r="AV61" t="s">
        <v>5</v>
      </c>
      <c r="AW61" t="s">
        <v>5</v>
      </c>
      <c r="AX61" t="s">
        <v>5</v>
      </c>
      <c r="AY61" t="s">
        <v>8</v>
      </c>
      <c r="AZ61" t="s">
        <v>5</v>
      </c>
      <c r="BA61" t="s">
        <v>6</v>
      </c>
      <c r="BB61" t="s">
        <v>6</v>
      </c>
      <c r="BC61" t="s">
        <v>5</v>
      </c>
      <c r="BD61" t="s">
        <v>8</v>
      </c>
      <c r="BE61" t="s">
        <v>8</v>
      </c>
      <c r="BF61" t="s">
        <v>5</v>
      </c>
      <c r="BG61" t="s">
        <v>8</v>
      </c>
      <c r="BH61" t="s">
        <v>8</v>
      </c>
      <c r="BI61" t="s">
        <v>8</v>
      </c>
      <c r="BJ61" t="s">
        <v>8</v>
      </c>
      <c r="BK61" t="s">
        <v>8</v>
      </c>
      <c r="BL61" t="s">
        <v>8</v>
      </c>
      <c r="IF61" t="s">
        <v>9</v>
      </c>
      <c r="IG61" t="s">
        <v>9</v>
      </c>
      <c r="IH61" t="s">
        <v>9</v>
      </c>
      <c r="II61" t="s">
        <v>9</v>
      </c>
      <c r="IJ61" t="s">
        <v>9</v>
      </c>
    </row>
    <row r="62" spans="1:275" x14ac:dyDescent="0.25">
      <c r="A62">
        <v>40</v>
      </c>
      <c r="B62" t="s">
        <v>69</v>
      </c>
      <c r="C62" t="s">
        <v>91</v>
      </c>
      <c r="D62" t="s">
        <v>119</v>
      </c>
      <c r="E62" t="s">
        <v>161</v>
      </c>
      <c r="F62" t="s">
        <v>7</v>
      </c>
      <c r="G62" t="s">
        <v>5</v>
      </c>
      <c r="H62" t="s">
        <v>8</v>
      </c>
      <c r="I62" t="s">
        <v>5</v>
      </c>
      <c r="J62" t="s">
        <v>6</v>
      </c>
      <c r="K62" t="s">
        <v>4</v>
      </c>
      <c r="L62" t="s">
        <v>4</v>
      </c>
      <c r="M62" t="s">
        <v>4</v>
      </c>
      <c r="N62" t="s">
        <v>4</v>
      </c>
      <c r="O62" t="s">
        <v>4</v>
      </c>
      <c r="P62" t="s">
        <v>7</v>
      </c>
      <c r="Q62" t="s">
        <v>8</v>
      </c>
      <c r="R62" t="s">
        <v>4</v>
      </c>
      <c r="S62" t="s">
        <v>8</v>
      </c>
      <c r="T62" t="s">
        <v>5</v>
      </c>
      <c r="U62" t="s">
        <v>8</v>
      </c>
      <c r="V62" t="s">
        <v>4</v>
      </c>
      <c r="W62" t="s">
        <v>4</v>
      </c>
      <c r="X62" t="s">
        <v>6</v>
      </c>
      <c r="Y62" t="s">
        <v>6</v>
      </c>
      <c r="Z62" t="s">
        <v>6</v>
      </c>
      <c r="AA62" t="s">
        <v>7</v>
      </c>
      <c r="AB62" t="s">
        <v>4</v>
      </c>
      <c r="AC62" t="s">
        <v>8</v>
      </c>
      <c r="AD62" t="s">
        <v>5</v>
      </c>
      <c r="AE62" t="s">
        <v>8</v>
      </c>
      <c r="AF62" t="s">
        <v>7</v>
      </c>
      <c r="AG62" t="s">
        <v>6</v>
      </c>
      <c r="AH62" t="s">
        <v>6</v>
      </c>
      <c r="AI62" t="s">
        <v>6</v>
      </c>
      <c r="AJ62" t="s">
        <v>5</v>
      </c>
      <c r="AK62" t="s">
        <v>4</v>
      </c>
      <c r="AL62" t="s">
        <v>6</v>
      </c>
      <c r="AM62" t="s">
        <v>4</v>
      </c>
      <c r="AN62" t="s">
        <v>4</v>
      </c>
      <c r="AO62" t="s">
        <v>8</v>
      </c>
      <c r="AP62" t="s">
        <v>5</v>
      </c>
      <c r="AQ62" t="s">
        <v>7</v>
      </c>
      <c r="AR62" t="s">
        <v>7</v>
      </c>
      <c r="AS62" t="s">
        <v>8</v>
      </c>
      <c r="AT62" t="s">
        <v>8</v>
      </c>
      <c r="AU62" t="s">
        <v>4</v>
      </c>
      <c r="AV62" t="s">
        <v>4</v>
      </c>
      <c r="AW62" t="s">
        <v>7</v>
      </c>
      <c r="AX62" t="s">
        <v>4</v>
      </c>
      <c r="AY62" t="s">
        <v>5</v>
      </c>
      <c r="AZ62" t="s">
        <v>5</v>
      </c>
      <c r="BA62" t="s">
        <v>8</v>
      </c>
      <c r="BB62" t="s">
        <v>8</v>
      </c>
      <c r="BC62" t="s">
        <v>8</v>
      </c>
      <c r="BD62" t="s">
        <v>8</v>
      </c>
      <c r="BE62" t="s">
        <v>8</v>
      </c>
      <c r="BF62" t="s">
        <v>4</v>
      </c>
      <c r="BG62" t="s">
        <v>4</v>
      </c>
      <c r="BH62" t="s">
        <v>4</v>
      </c>
      <c r="BI62" t="s">
        <v>4</v>
      </c>
      <c r="BJ62" t="s">
        <v>8</v>
      </c>
      <c r="BK62" t="s">
        <v>8</v>
      </c>
      <c r="BL62" t="s">
        <v>8</v>
      </c>
      <c r="BM62" t="s">
        <v>6</v>
      </c>
      <c r="BN62" t="s">
        <v>6</v>
      </c>
      <c r="BO62" t="s">
        <v>6</v>
      </c>
      <c r="BP62" t="s">
        <v>8</v>
      </c>
      <c r="BQ62" t="s">
        <v>8</v>
      </c>
      <c r="BR62" t="s">
        <v>5</v>
      </c>
      <c r="BS62" t="s">
        <v>6</v>
      </c>
      <c r="BT62" t="s">
        <v>5</v>
      </c>
      <c r="BU62" t="s">
        <v>6</v>
      </c>
      <c r="BV62" t="s">
        <v>6</v>
      </c>
      <c r="BW62" t="s">
        <v>6</v>
      </c>
      <c r="BX62" t="s">
        <v>6</v>
      </c>
      <c r="BY62" t="s">
        <v>7</v>
      </c>
      <c r="BZ62" t="s">
        <v>7</v>
      </c>
      <c r="CA62" t="s">
        <v>4</v>
      </c>
      <c r="CB62" t="s">
        <v>8</v>
      </c>
      <c r="CC62" t="s">
        <v>8</v>
      </c>
      <c r="CD62" t="s">
        <v>8</v>
      </c>
      <c r="CE62" t="s">
        <v>8</v>
      </c>
      <c r="CF62" t="s">
        <v>7</v>
      </c>
      <c r="CG62" t="s">
        <v>7</v>
      </c>
      <c r="CH62" t="s">
        <v>7</v>
      </c>
      <c r="CI62" t="s">
        <v>4</v>
      </c>
      <c r="CJ62" t="s">
        <v>5</v>
      </c>
      <c r="CK62" t="s">
        <v>5</v>
      </c>
      <c r="CL62" t="s">
        <v>7</v>
      </c>
      <c r="CM62" t="s">
        <v>5</v>
      </c>
      <c r="CN62" t="s">
        <v>4</v>
      </c>
      <c r="CO62" t="s">
        <v>8</v>
      </c>
      <c r="CP62" t="s">
        <v>5</v>
      </c>
      <c r="CQ62" t="s">
        <v>5</v>
      </c>
      <c r="CR62" t="s">
        <v>5</v>
      </c>
      <c r="CS62" t="s">
        <v>7</v>
      </c>
      <c r="CT62" t="s">
        <v>8</v>
      </c>
      <c r="CU62" t="s">
        <v>8</v>
      </c>
      <c r="CV62" t="s">
        <v>4</v>
      </c>
      <c r="CW62" t="s">
        <v>8</v>
      </c>
      <c r="CX62" t="s">
        <v>6</v>
      </c>
      <c r="CY62" t="s">
        <v>6</v>
      </c>
      <c r="CZ62" t="s">
        <v>5</v>
      </c>
      <c r="DA62" t="s">
        <v>7</v>
      </c>
      <c r="DB62" t="s">
        <v>8</v>
      </c>
      <c r="DC62" t="s">
        <v>8</v>
      </c>
      <c r="DD62" t="s">
        <v>8</v>
      </c>
      <c r="DE62" t="s">
        <v>7</v>
      </c>
      <c r="DF62" t="s">
        <v>4</v>
      </c>
      <c r="DG62" t="s">
        <v>4</v>
      </c>
      <c r="DH62" t="s">
        <v>7</v>
      </c>
      <c r="DI62" t="s">
        <v>7</v>
      </c>
      <c r="DJ62" t="s">
        <v>4</v>
      </c>
      <c r="DK62" t="s">
        <v>7</v>
      </c>
      <c r="DL62" t="s">
        <v>7</v>
      </c>
      <c r="DM62" t="s">
        <v>5</v>
      </c>
      <c r="DN62" t="s">
        <v>8</v>
      </c>
      <c r="DO62" t="s">
        <v>4</v>
      </c>
      <c r="DP62" t="s">
        <v>7</v>
      </c>
      <c r="DQ62" t="s">
        <v>4</v>
      </c>
      <c r="DR62" t="s">
        <v>4</v>
      </c>
      <c r="DS62" t="s">
        <v>7</v>
      </c>
      <c r="DT62" t="s">
        <v>4</v>
      </c>
      <c r="DU62" t="s">
        <v>8</v>
      </c>
      <c r="DV62" t="s">
        <v>3</v>
      </c>
      <c r="DW62" t="s">
        <v>8</v>
      </c>
      <c r="DX62" t="s">
        <v>6</v>
      </c>
      <c r="DY62" t="s">
        <v>8</v>
      </c>
      <c r="DZ62" t="s">
        <v>7</v>
      </c>
      <c r="EA62" t="s">
        <v>8</v>
      </c>
      <c r="EB62" t="s">
        <v>8</v>
      </c>
      <c r="EC62" t="s">
        <v>7</v>
      </c>
      <c r="ED62" t="s">
        <v>4</v>
      </c>
      <c r="EE62" t="s">
        <v>8</v>
      </c>
      <c r="EF62" t="s">
        <v>8</v>
      </c>
      <c r="EG62" t="s">
        <v>8</v>
      </c>
      <c r="EH62" t="s">
        <v>8</v>
      </c>
      <c r="EI62" t="s">
        <v>8</v>
      </c>
      <c r="EJ62" t="s">
        <v>8</v>
      </c>
      <c r="EK62" t="s">
        <v>8</v>
      </c>
      <c r="EL62" t="s">
        <v>5</v>
      </c>
      <c r="EM62" t="s">
        <v>6</v>
      </c>
      <c r="EN62" t="s">
        <v>8</v>
      </c>
      <c r="EO62" t="s">
        <v>8</v>
      </c>
      <c r="EP62" t="s">
        <v>8</v>
      </c>
      <c r="EQ62" t="s">
        <v>8</v>
      </c>
      <c r="ER62" t="s">
        <v>8</v>
      </c>
      <c r="ES62" t="s">
        <v>6</v>
      </c>
      <c r="ET62" t="s">
        <v>6</v>
      </c>
      <c r="EU62" t="s">
        <v>5</v>
      </c>
      <c r="EV62" t="s">
        <v>8</v>
      </c>
      <c r="EW62" t="s">
        <v>8</v>
      </c>
      <c r="EX62" t="s">
        <v>8</v>
      </c>
      <c r="EY62" t="s">
        <v>8</v>
      </c>
      <c r="EZ62" t="s">
        <v>7</v>
      </c>
      <c r="FA62" t="s">
        <v>6</v>
      </c>
      <c r="FB62" t="s">
        <v>9</v>
      </c>
      <c r="FC62" t="s">
        <v>8</v>
      </c>
      <c r="FD62" t="s">
        <v>3</v>
      </c>
      <c r="FE62" t="s">
        <v>6</v>
      </c>
      <c r="FF62" t="s">
        <v>6</v>
      </c>
      <c r="FG62" t="s">
        <v>6</v>
      </c>
      <c r="FH62" t="s">
        <v>9</v>
      </c>
      <c r="FI62" t="s">
        <v>5</v>
      </c>
      <c r="FJ62" t="s">
        <v>3</v>
      </c>
      <c r="FK62" t="s">
        <v>6</v>
      </c>
      <c r="FL62" t="s">
        <v>9</v>
      </c>
      <c r="FM62" t="s">
        <v>3</v>
      </c>
      <c r="FN62" t="s">
        <v>9</v>
      </c>
      <c r="FO62" t="s">
        <v>8</v>
      </c>
      <c r="FP62" t="s">
        <v>3</v>
      </c>
      <c r="FQ62" t="s">
        <v>6</v>
      </c>
      <c r="FR62" t="s">
        <v>3</v>
      </c>
      <c r="FS62" t="s">
        <v>3</v>
      </c>
      <c r="FT62" t="s">
        <v>9</v>
      </c>
      <c r="FU62" t="s">
        <v>3</v>
      </c>
      <c r="FV62" t="s">
        <v>9</v>
      </c>
      <c r="FW62" t="s">
        <v>3</v>
      </c>
      <c r="FX62" t="s">
        <v>9</v>
      </c>
      <c r="FY62" t="s">
        <v>5</v>
      </c>
      <c r="FZ62" t="s">
        <v>6</v>
      </c>
      <c r="GA62" t="s">
        <v>8</v>
      </c>
      <c r="GB62" t="s">
        <v>3</v>
      </c>
      <c r="GC62" t="s">
        <v>6</v>
      </c>
      <c r="GD62" t="s">
        <v>9</v>
      </c>
      <c r="GE62" t="s">
        <v>6</v>
      </c>
      <c r="GF62" t="s">
        <v>9</v>
      </c>
      <c r="GG62" t="s">
        <v>8</v>
      </c>
      <c r="GH62" t="s">
        <v>3</v>
      </c>
      <c r="GI62" t="s">
        <v>6</v>
      </c>
      <c r="GJ62" t="s">
        <v>9</v>
      </c>
      <c r="GK62" t="s">
        <v>6</v>
      </c>
      <c r="GL62" t="s">
        <v>9</v>
      </c>
      <c r="GM62" t="s">
        <v>6</v>
      </c>
      <c r="GN62" t="s">
        <v>9</v>
      </c>
      <c r="GO62" t="s">
        <v>3</v>
      </c>
      <c r="GP62" t="s">
        <v>9</v>
      </c>
      <c r="GQ62" t="s">
        <v>6</v>
      </c>
      <c r="GR62" t="s">
        <v>6</v>
      </c>
      <c r="GS62" t="s">
        <v>6</v>
      </c>
      <c r="GT62" t="s">
        <v>9</v>
      </c>
      <c r="GU62" t="s">
        <v>6</v>
      </c>
      <c r="GV62" t="s">
        <v>8</v>
      </c>
      <c r="GW62" t="s">
        <v>6</v>
      </c>
      <c r="GX62" t="s">
        <v>8</v>
      </c>
      <c r="GY62" t="s">
        <v>6</v>
      </c>
      <c r="GZ62" t="s">
        <v>7</v>
      </c>
      <c r="HA62" t="s">
        <v>6</v>
      </c>
      <c r="HB62" t="s">
        <v>5</v>
      </c>
      <c r="HC62" t="s">
        <v>8</v>
      </c>
      <c r="HD62" t="s">
        <v>5</v>
      </c>
      <c r="HE62" t="s">
        <v>8</v>
      </c>
      <c r="HF62" t="s">
        <v>5</v>
      </c>
      <c r="HG62" t="s">
        <v>6</v>
      </c>
      <c r="HH62" t="s">
        <v>6</v>
      </c>
      <c r="HI62" t="s">
        <v>8</v>
      </c>
      <c r="HJ62" t="s">
        <v>8</v>
      </c>
      <c r="HK62" t="s">
        <v>6</v>
      </c>
      <c r="HL62" t="s">
        <v>5</v>
      </c>
      <c r="HM62" t="s">
        <v>8</v>
      </c>
      <c r="HN62" t="s">
        <v>6</v>
      </c>
      <c r="HO62" t="s">
        <v>46</v>
      </c>
      <c r="HP62" t="s">
        <v>6</v>
      </c>
      <c r="HQ62" t="s">
        <v>8</v>
      </c>
      <c r="HR62" t="s">
        <v>6</v>
      </c>
      <c r="HS62" t="s">
        <v>5</v>
      </c>
      <c r="HT62" t="s">
        <v>5</v>
      </c>
      <c r="HU62" t="s">
        <v>8</v>
      </c>
      <c r="HV62" t="s">
        <v>8</v>
      </c>
      <c r="HW62" t="s">
        <v>6</v>
      </c>
      <c r="HX62" t="s">
        <v>8</v>
      </c>
      <c r="HY62" t="s">
        <v>46</v>
      </c>
      <c r="HZ62" t="s">
        <v>8</v>
      </c>
      <c r="IA62" t="s">
        <v>6</v>
      </c>
      <c r="IB62" t="s">
        <v>46</v>
      </c>
      <c r="IC62" t="s">
        <v>5</v>
      </c>
      <c r="ID62" t="s">
        <v>46</v>
      </c>
      <c r="IE62" t="s">
        <v>46</v>
      </c>
      <c r="IF62" t="s">
        <v>7</v>
      </c>
      <c r="IG62" t="s">
        <v>3</v>
      </c>
      <c r="IH62" t="s">
        <v>4</v>
      </c>
      <c r="II62" t="s">
        <v>7</v>
      </c>
      <c r="IJ62" t="s">
        <v>7</v>
      </c>
      <c r="IK62" t="s">
        <v>6</v>
      </c>
      <c r="IL62" t="s">
        <v>8</v>
      </c>
      <c r="IM62" t="s">
        <v>8</v>
      </c>
      <c r="IN62" t="s">
        <v>8</v>
      </c>
      <c r="IO62" t="s">
        <v>8</v>
      </c>
      <c r="IP62" t="s">
        <v>8</v>
      </c>
      <c r="IQ62" t="s">
        <v>7</v>
      </c>
      <c r="IR62" t="s">
        <v>8</v>
      </c>
      <c r="IS62" t="s">
        <v>5</v>
      </c>
      <c r="IT62" t="s">
        <v>5</v>
      </c>
      <c r="IU62" t="s">
        <v>8</v>
      </c>
      <c r="IV62" t="s">
        <v>7</v>
      </c>
      <c r="IW62" t="s">
        <v>5</v>
      </c>
      <c r="IX62" t="s">
        <v>7</v>
      </c>
      <c r="IY62" t="s">
        <v>6</v>
      </c>
      <c r="IZ62" t="s">
        <v>6</v>
      </c>
      <c r="JA62" t="s">
        <v>4</v>
      </c>
      <c r="JB62" t="s">
        <v>4</v>
      </c>
      <c r="JC62" t="s">
        <v>5</v>
      </c>
      <c r="JD62" t="s">
        <v>6</v>
      </c>
      <c r="JE62" t="s">
        <v>6</v>
      </c>
      <c r="JF62" t="s">
        <v>6</v>
      </c>
      <c r="JG62" t="s">
        <v>8</v>
      </c>
      <c r="JH62" t="s">
        <v>6</v>
      </c>
      <c r="JI62" t="s">
        <v>4</v>
      </c>
      <c r="JJ62" t="s">
        <v>4</v>
      </c>
      <c r="JK62" t="s">
        <v>6</v>
      </c>
      <c r="JL62" t="s">
        <v>8</v>
      </c>
      <c r="JM62" t="s">
        <v>6</v>
      </c>
      <c r="JN62" t="s">
        <v>8</v>
      </c>
      <c r="JO62" t="s">
        <v>4</v>
      </c>
    </row>
    <row r="63" spans="1:275" x14ac:dyDescent="0.25">
      <c r="A63">
        <v>41</v>
      </c>
      <c r="B63" t="s">
        <v>69</v>
      </c>
      <c r="D63" t="s">
        <v>120</v>
      </c>
      <c r="E63" t="s">
        <v>161</v>
      </c>
      <c r="F63" t="s">
        <v>4</v>
      </c>
      <c r="G63" t="s">
        <v>7</v>
      </c>
      <c r="H63" t="s">
        <v>8</v>
      </c>
      <c r="I63" t="s">
        <v>5</v>
      </c>
      <c r="J63" t="s">
        <v>5</v>
      </c>
      <c r="K63" t="s">
        <v>4</v>
      </c>
      <c r="L63" t="s">
        <v>4</v>
      </c>
      <c r="M63" t="s">
        <v>4</v>
      </c>
      <c r="N63" t="s">
        <v>5</v>
      </c>
      <c r="O63" t="s">
        <v>4</v>
      </c>
      <c r="P63" t="s">
        <v>5</v>
      </c>
      <c r="Q63" t="s">
        <v>5</v>
      </c>
      <c r="R63" t="s">
        <v>5</v>
      </c>
      <c r="S63" t="s">
        <v>5</v>
      </c>
      <c r="T63" t="s">
        <v>7</v>
      </c>
      <c r="U63" t="s">
        <v>5</v>
      </c>
      <c r="V63" t="s">
        <v>4</v>
      </c>
      <c r="W63" t="s">
        <v>7</v>
      </c>
      <c r="X63" t="s">
        <v>5</v>
      </c>
      <c r="Y63" t="s">
        <v>8</v>
      </c>
      <c r="Z63" t="s">
        <v>5</v>
      </c>
      <c r="AA63" t="s">
        <v>5</v>
      </c>
      <c r="AB63" t="s">
        <v>5</v>
      </c>
      <c r="AC63" t="s">
        <v>8</v>
      </c>
      <c r="AD63" t="s">
        <v>4</v>
      </c>
      <c r="AE63" t="s">
        <v>8</v>
      </c>
      <c r="AF63" t="s">
        <v>4</v>
      </c>
      <c r="AG63" t="s">
        <v>4</v>
      </c>
      <c r="AH63" t="s">
        <v>4</v>
      </c>
      <c r="AI63" t="s">
        <v>4</v>
      </c>
      <c r="AJ63" t="s">
        <v>7</v>
      </c>
      <c r="AK63" t="s">
        <v>4</v>
      </c>
      <c r="AL63" t="s">
        <v>8</v>
      </c>
      <c r="AM63" t="s">
        <v>4</v>
      </c>
      <c r="AN63" t="s">
        <v>7</v>
      </c>
      <c r="AO63" t="s">
        <v>8</v>
      </c>
      <c r="AP63" t="s">
        <v>5</v>
      </c>
      <c r="AQ63" t="s">
        <v>8</v>
      </c>
      <c r="AR63" t="s">
        <v>7</v>
      </c>
      <c r="AS63" t="s">
        <v>8</v>
      </c>
      <c r="AT63" t="s">
        <v>4</v>
      </c>
      <c r="AU63" t="s">
        <v>4</v>
      </c>
      <c r="AV63" t="s">
        <v>4</v>
      </c>
      <c r="AW63" t="s">
        <v>7</v>
      </c>
      <c r="AX63" t="s">
        <v>4</v>
      </c>
      <c r="AY63" t="s">
        <v>7</v>
      </c>
      <c r="AZ63" t="s">
        <v>4</v>
      </c>
      <c r="BA63" t="s">
        <v>5</v>
      </c>
      <c r="BB63" t="s">
        <v>8</v>
      </c>
      <c r="BC63" t="s">
        <v>4</v>
      </c>
      <c r="BD63" t="s">
        <v>5</v>
      </c>
      <c r="BE63" t="s">
        <v>4</v>
      </c>
      <c r="BF63" t="s">
        <v>7</v>
      </c>
      <c r="BG63" t="s">
        <v>4</v>
      </c>
      <c r="BH63" t="s">
        <v>4</v>
      </c>
      <c r="BI63" t="s">
        <v>7</v>
      </c>
      <c r="BJ63" t="s">
        <v>4</v>
      </c>
      <c r="BK63" t="s">
        <v>5</v>
      </c>
      <c r="BL63" t="s">
        <v>5</v>
      </c>
      <c r="IF63" t="s">
        <v>9</v>
      </c>
      <c r="IG63" t="s">
        <v>9</v>
      </c>
      <c r="IH63" t="s">
        <v>5</v>
      </c>
      <c r="II63" t="s">
        <v>4</v>
      </c>
      <c r="IJ63" t="s">
        <v>4</v>
      </c>
    </row>
    <row r="64" spans="1:275" x14ac:dyDescent="0.25">
      <c r="A64">
        <v>42</v>
      </c>
      <c r="B64" t="s">
        <v>69</v>
      </c>
      <c r="D64" t="s">
        <v>120</v>
      </c>
      <c r="E64" t="s">
        <v>161</v>
      </c>
      <c r="F64" t="s">
        <v>4</v>
      </c>
      <c r="G64" t="s">
        <v>7</v>
      </c>
      <c r="H64" t="s">
        <v>8</v>
      </c>
      <c r="I64" t="s">
        <v>5</v>
      </c>
      <c r="J64" t="s">
        <v>5</v>
      </c>
      <c r="K64" t="s">
        <v>4</v>
      </c>
      <c r="L64" t="s">
        <v>4</v>
      </c>
      <c r="M64" t="s">
        <v>4</v>
      </c>
      <c r="N64" t="s">
        <v>5</v>
      </c>
      <c r="O64" t="s">
        <v>4</v>
      </c>
      <c r="P64" t="s">
        <v>5</v>
      </c>
      <c r="Q64" t="s">
        <v>7</v>
      </c>
      <c r="R64" t="s">
        <v>5</v>
      </c>
      <c r="S64" t="s">
        <v>5</v>
      </c>
      <c r="T64" t="s">
        <v>7</v>
      </c>
      <c r="U64" t="s">
        <v>5</v>
      </c>
      <c r="V64" t="s">
        <v>4</v>
      </c>
      <c r="W64" t="s">
        <v>4</v>
      </c>
      <c r="X64" t="s">
        <v>8</v>
      </c>
      <c r="Y64" t="s">
        <v>8</v>
      </c>
      <c r="Z64" t="s">
        <v>8</v>
      </c>
      <c r="AA64" t="s">
        <v>5</v>
      </c>
      <c r="AB64" t="s">
        <v>7</v>
      </c>
      <c r="AC64" t="s">
        <v>8</v>
      </c>
      <c r="AD64" t="s">
        <v>4</v>
      </c>
      <c r="AE64" t="s">
        <v>5</v>
      </c>
      <c r="AF64" t="s">
        <v>4</v>
      </c>
      <c r="AG64" t="s">
        <v>6</v>
      </c>
      <c r="AH64" t="s">
        <v>6</v>
      </c>
      <c r="AI64" t="s">
        <v>6</v>
      </c>
      <c r="AJ64" t="s">
        <v>7</v>
      </c>
      <c r="AK64" t="s">
        <v>4</v>
      </c>
      <c r="AL64" t="s">
        <v>8</v>
      </c>
      <c r="AM64" t="s">
        <v>4</v>
      </c>
      <c r="AN64" t="s">
        <v>4</v>
      </c>
      <c r="AO64" t="s">
        <v>6</v>
      </c>
      <c r="AP64" t="s">
        <v>7</v>
      </c>
      <c r="AQ64" t="s">
        <v>6</v>
      </c>
      <c r="AR64" t="s">
        <v>7</v>
      </c>
      <c r="AS64" t="s">
        <v>8</v>
      </c>
      <c r="AT64" t="s">
        <v>4</v>
      </c>
      <c r="AU64" t="s">
        <v>4</v>
      </c>
      <c r="AV64" t="s">
        <v>4</v>
      </c>
      <c r="AW64" t="s">
        <v>7</v>
      </c>
      <c r="AX64" t="s">
        <v>4</v>
      </c>
      <c r="AY64" t="s">
        <v>7</v>
      </c>
      <c r="AZ64" t="s">
        <v>4</v>
      </c>
      <c r="BA64" t="s">
        <v>8</v>
      </c>
      <c r="BB64" t="s">
        <v>5</v>
      </c>
      <c r="BC64" t="s">
        <v>4</v>
      </c>
      <c r="BD64" t="s">
        <v>7</v>
      </c>
      <c r="BE64" t="s">
        <v>4</v>
      </c>
      <c r="BF64" t="s">
        <v>4</v>
      </c>
      <c r="BG64" t="s">
        <v>7</v>
      </c>
      <c r="BH64" t="s">
        <v>4</v>
      </c>
      <c r="BI64" t="s">
        <v>4</v>
      </c>
      <c r="BJ64" t="s">
        <v>7</v>
      </c>
      <c r="BK64" t="s">
        <v>5</v>
      </c>
      <c r="BL64" t="s">
        <v>5</v>
      </c>
      <c r="BM64" t="s">
        <v>5</v>
      </c>
      <c r="BN64" t="s">
        <v>5</v>
      </c>
      <c r="BO64" t="s">
        <v>6</v>
      </c>
      <c r="BP64" t="s">
        <v>6</v>
      </c>
      <c r="BQ64" t="s">
        <v>4</v>
      </c>
      <c r="BR64" t="s">
        <v>4</v>
      </c>
      <c r="BS64" t="s">
        <v>4</v>
      </c>
      <c r="BT64" t="s">
        <v>4</v>
      </c>
      <c r="BU64" t="s">
        <v>7</v>
      </c>
      <c r="BV64" t="s">
        <v>5</v>
      </c>
      <c r="BW64" t="s">
        <v>5</v>
      </c>
      <c r="CJ64" t="s">
        <v>4</v>
      </c>
      <c r="CK64" t="s">
        <v>7</v>
      </c>
      <c r="CL64" t="s">
        <v>8</v>
      </c>
      <c r="CM64" t="s">
        <v>8</v>
      </c>
      <c r="CN64" t="s">
        <v>8</v>
      </c>
      <c r="CO64" t="s">
        <v>4</v>
      </c>
      <c r="CP64" t="s">
        <v>4</v>
      </c>
      <c r="CQ64" t="s">
        <v>5</v>
      </c>
      <c r="CR64" t="s">
        <v>8</v>
      </c>
      <c r="CS64" t="s">
        <v>4</v>
      </c>
      <c r="CT64" t="s">
        <v>7</v>
      </c>
      <c r="CU64" t="s">
        <v>7</v>
      </c>
      <c r="CV64" t="s">
        <v>7</v>
      </c>
      <c r="CW64" t="s">
        <v>8</v>
      </c>
      <c r="CX64" t="s">
        <v>8</v>
      </c>
      <c r="CY64" t="s">
        <v>5</v>
      </c>
      <c r="CZ64" t="s">
        <v>5</v>
      </c>
      <c r="DA64" t="s">
        <v>4</v>
      </c>
      <c r="DB64" t="s">
        <v>5</v>
      </c>
      <c r="DC64" t="s">
        <v>5</v>
      </c>
      <c r="DD64" t="s">
        <v>4</v>
      </c>
      <c r="DE64" t="s">
        <v>4</v>
      </c>
      <c r="DF64" t="s">
        <v>7</v>
      </c>
      <c r="DG64" t="s">
        <v>4</v>
      </c>
      <c r="DH64" t="s">
        <v>7</v>
      </c>
      <c r="DI64" t="s">
        <v>4</v>
      </c>
      <c r="DJ64" t="s">
        <v>5</v>
      </c>
      <c r="DK64" t="s">
        <v>8</v>
      </c>
      <c r="DL64" t="s">
        <v>5</v>
      </c>
      <c r="DM64" t="s">
        <v>7</v>
      </c>
      <c r="DN64" t="s">
        <v>7</v>
      </c>
      <c r="DO64" t="s">
        <v>7</v>
      </c>
      <c r="DP64" t="s">
        <v>8</v>
      </c>
      <c r="DQ64" t="s">
        <v>7</v>
      </c>
      <c r="DR64" t="s">
        <v>4</v>
      </c>
      <c r="DS64" t="s">
        <v>9</v>
      </c>
      <c r="DT64" t="s">
        <v>4</v>
      </c>
      <c r="DU64" t="s">
        <v>3</v>
      </c>
      <c r="DV64" t="s">
        <v>9</v>
      </c>
      <c r="DW64" t="s">
        <v>3</v>
      </c>
      <c r="DX64" t="s">
        <v>3</v>
      </c>
      <c r="DY64" t="s">
        <v>3</v>
      </c>
      <c r="DZ64" t="s">
        <v>3</v>
      </c>
      <c r="IF64" t="s">
        <v>6</v>
      </c>
      <c r="IG64" t="s">
        <v>8</v>
      </c>
      <c r="IH64" t="s">
        <v>4</v>
      </c>
      <c r="II64" t="s">
        <v>4</v>
      </c>
      <c r="IJ64" t="s">
        <v>4</v>
      </c>
      <c r="IK64" t="s">
        <v>5</v>
      </c>
      <c r="IL64" t="s">
        <v>5</v>
      </c>
      <c r="IM64" t="s">
        <v>5</v>
      </c>
      <c r="IN64" t="s">
        <v>5</v>
      </c>
      <c r="IO64" t="s">
        <v>5</v>
      </c>
      <c r="IP64" t="s">
        <v>7</v>
      </c>
      <c r="IQ64" t="s">
        <v>7</v>
      </c>
      <c r="IR64" t="s">
        <v>5</v>
      </c>
      <c r="IS64" t="s">
        <v>5</v>
      </c>
      <c r="IT64" t="s">
        <v>5</v>
      </c>
      <c r="IU64" t="s">
        <v>5</v>
      </c>
      <c r="IV64" t="s">
        <v>5</v>
      </c>
      <c r="IW64" t="s">
        <v>5</v>
      </c>
      <c r="IX64" t="s">
        <v>5</v>
      </c>
      <c r="IY64" t="s">
        <v>7</v>
      </c>
      <c r="IZ64" t="s">
        <v>4</v>
      </c>
      <c r="JA64" t="s">
        <v>4</v>
      </c>
      <c r="JB64" t="s">
        <v>4</v>
      </c>
      <c r="JC64" t="s">
        <v>4</v>
      </c>
      <c r="JD64" t="s">
        <v>6</v>
      </c>
      <c r="JE64" t="s">
        <v>4</v>
      </c>
      <c r="JF64" t="s">
        <v>8</v>
      </c>
      <c r="JG64" t="s">
        <v>4</v>
      </c>
      <c r="JH64" t="s">
        <v>7</v>
      </c>
      <c r="JI64" t="s">
        <v>4</v>
      </c>
      <c r="JJ64" t="s">
        <v>4</v>
      </c>
      <c r="JK64" t="s">
        <v>6</v>
      </c>
      <c r="JL64" t="s">
        <v>8</v>
      </c>
      <c r="JM64" t="s">
        <v>8</v>
      </c>
      <c r="JN64" t="s">
        <v>8</v>
      </c>
      <c r="JO64" t="s">
        <v>4</v>
      </c>
    </row>
    <row r="65" spans="1:319" x14ac:dyDescent="0.25">
      <c r="A65">
        <v>43</v>
      </c>
      <c r="B65" t="s">
        <v>69</v>
      </c>
      <c r="C65" t="s">
        <v>92</v>
      </c>
      <c r="D65" t="s">
        <v>120</v>
      </c>
      <c r="E65" t="s">
        <v>161</v>
      </c>
      <c r="F65" t="s">
        <v>4</v>
      </c>
      <c r="G65" t="s">
        <v>7</v>
      </c>
      <c r="H65" t="s">
        <v>8</v>
      </c>
      <c r="I65" t="s">
        <v>5</v>
      </c>
      <c r="J65" t="s">
        <v>7</v>
      </c>
      <c r="K65" t="s">
        <v>4</v>
      </c>
      <c r="L65" t="s">
        <v>7</v>
      </c>
      <c r="M65" t="s">
        <v>7</v>
      </c>
      <c r="N65" t="s">
        <v>5</v>
      </c>
      <c r="O65" t="s">
        <v>4</v>
      </c>
      <c r="P65" t="s">
        <v>5</v>
      </c>
      <c r="Q65" t="s">
        <v>5</v>
      </c>
      <c r="R65" t="s">
        <v>5</v>
      </c>
      <c r="S65" t="s">
        <v>5</v>
      </c>
      <c r="T65" t="s">
        <v>5</v>
      </c>
      <c r="U65" t="s">
        <v>5</v>
      </c>
      <c r="V65" t="s">
        <v>4</v>
      </c>
      <c r="W65" t="s">
        <v>4</v>
      </c>
      <c r="X65" t="s">
        <v>8</v>
      </c>
      <c r="Y65" t="s">
        <v>8</v>
      </c>
      <c r="Z65" t="s">
        <v>8</v>
      </c>
      <c r="AA65" t="s">
        <v>5</v>
      </c>
      <c r="AB65" t="s">
        <v>7</v>
      </c>
      <c r="AC65" t="s">
        <v>8</v>
      </c>
      <c r="AD65" t="s">
        <v>5</v>
      </c>
      <c r="AE65" t="s">
        <v>5</v>
      </c>
      <c r="AF65" t="s">
        <v>4</v>
      </c>
      <c r="AG65" t="s">
        <v>6</v>
      </c>
      <c r="AH65" t="s">
        <v>6</v>
      </c>
      <c r="AI65" t="s">
        <v>6</v>
      </c>
      <c r="AJ65" t="s">
        <v>4</v>
      </c>
      <c r="AK65" t="s">
        <v>4</v>
      </c>
      <c r="AL65" t="s">
        <v>8</v>
      </c>
      <c r="AM65" t="s">
        <v>4</v>
      </c>
      <c r="AN65" t="s">
        <v>4</v>
      </c>
      <c r="AO65" t="s">
        <v>8</v>
      </c>
      <c r="AP65" t="s">
        <v>5</v>
      </c>
      <c r="AQ65" t="s">
        <v>6</v>
      </c>
      <c r="AR65" t="s">
        <v>5</v>
      </c>
      <c r="AS65" t="s">
        <v>5</v>
      </c>
      <c r="AT65" t="s">
        <v>4</v>
      </c>
      <c r="AU65" t="s">
        <v>4</v>
      </c>
      <c r="AV65" t="s">
        <v>4</v>
      </c>
      <c r="AW65" t="s">
        <v>7</v>
      </c>
      <c r="AX65" t="s">
        <v>4</v>
      </c>
      <c r="AY65" t="s">
        <v>7</v>
      </c>
      <c r="AZ65" t="s">
        <v>5</v>
      </c>
      <c r="BA65" t="s">
        <v>5</v>
      </c>
      <c r="BB65" t="s">
        <v>5</v>
      </c>
      <c r="BC65" t="s">
        <v>5</v>
      </c>
      <c r="BD65" t="s">
        <v>5</v>
      </c>
      <c r="BE65" t="s">
        <v>7</v>
      </c>
      <c r="BF65" t="s">
        <v>7</v>
      </c>
      <c r="BG65" t="s">
        <v>4</v>
      </c>
      <c r="BH65" t="s">
        <v>7</v>
      </c>
      <c r="BI65" t="s">
        <v>4</v>
      </c>
      <c r="BJ65" t="s">
        <v>7</v>
      </c>
      <c r="BK65" t="s">
        <v>5</v>
      </c>
      <c r="BL65" t="s">
        <v>5</v>
      </c>
      <c r="BM65" t="s">
        <v>8</v>
      </c>
      <c r="BN65" t="s">
        <v>8</v>
      </c>
      <c r="BO65" t="s">
        <v>6</v>
      </c>
      <c r="BP65" t="s">
        <v>8</v>
      </c>
      <c r="BQ65" t="s">
        <v>8</v>
      </c>
      <c r="BR65" t="s">
        <v>4</v>
      </c>
      <c r="BS65" t="s">
        <v>4</v>
      </c>
      <c r="BT65" t="s">
        <v>8</v>
      </c>
      <c r="BU65" t="s">
        <v>7</v>
      </c>
      <c r="BV65" t="s">
        <v>8</v>
      </c>
      <c r="BW65" t="s">
        <v>8</v>
      </c>
      <c r="BX65" t="s">
        <v>6</v>
      </c>
      <c r="BY65" t="s">
        <v>4</v>
      </c>
      <c r="BZ65" t="s">
        <v>4</v>
      </c>
      <c r="CA65" t="s">
        <v>4</v>
      </c>
      <c r="CB65" t="s">
        <v>6</v>
      </c>
      <c r="CC65" t="s">
        <v>6</v>
      </c>
      <c r="CD65" t="s">
        <v>8</v>
      </c>
      <c r="CE65" t="s">
        <v>6</v>
      </c>
      <c r="CF65" t="s">
        <v>4</v>
      </c>
      <c r="CG65" t="s">
        <v>8</v>
      </c>
      <c r="CH65" t="s">
        <v>4</v>
      </c>
      <c r="CI65" t="s">
        <v>4</v>
      </c>
      <c r="CJ65" t="s">
        <v>4</v>
      </c>
      <c r="CK65" t="s">
        <v>5</v>
      </c>
      <c r="CL65" t="s">
        <v>8</v>
      </c>
      <c r="CM65" t="s">
        <v>8</v>
      </c>
      <c r="CN65" t="s">
        <v>5</v>
      </c>
      <c r="CO65" t="s">
        <v>4</v>
      </c>
      <c r="CP65" t="s">
        <v>4</v>
      </c>
      <c r="CQ65" t="s">
        <v>7</v>
      </c>
      <c r="CR65" t="s">
        <v>7</v>
      </c>
      <c r="CS65" t="s">
        <v>4</v>
      </c>
      <c r="CT65" t="s">
        <v>7</v>
      </c>
      <c r="CU65" t="s">
        <v>7</v>
      </c>
      <c r="CV65" t="s">
        <v>4</v>
      </c>
      <c r="CW65" t="s">
        <v>6</v>
      </c>
      <c r="CX65" t="s">
        <v>7</v>
      </c>
      <c r="CY65" t="s">
        <v>7</v>
      </c>
      <c r="CZ65" t="s">
        <v>7</v>
      </c>
      <c r="DA65" t="s">
        <v>4</v>
      </c>
      <c r="DB65" t="s">
        <v>4</v>
      </c>
      <c r="DC65" t="s">
        <v>5</v>
      </c>
      <c r="DD65" t="s">
        <v>7</v>
      </c>
      <c r="DE65" t="s">
        <v>4</v>
      </c>
      <c r="DF65" t="s">
        <v>4</v>
      </c>
      <c r="DG65" t="s">
        <v>4</v>
      </c>
      <c r="DH65" t="s">
        <v>7</v>
      </c>
      <c r="DI65" t="s">
        <v>4</v>
      </c>
      <c r="DJ65" t="s">
        <v>7</v>
      </c>
      <c r="DK65" t="s">
        <v>7</v>
      </c>
      <c r="DL65" t="s">
        <v>7</v>
      </c>
      <c r="DM65" t="s">
        <v>7</v>
      </c>
      <c r="DN65" t="s">
        <v>7</v>
      </c>
      <c r="DO65" t="s">
        <v>4</v>
      </c>
      <c r="DP65" t="s">
        <v>7</v>
      </c>
      <c r="DQ65" t="s">
        <v>4</v>
      </c>
      <c r="DR65" t="s">
        <v>4</v>
      </c>
      <c r="DS65" t="s">
        <v>4</v>
      </c>
      <c r="DT65" t="s">
        <v>4</v>
      </c>
      <c r="DU65" t="s">
        <v>9</v>
      </c>
      <c r="DV65" t="s">
        <v>9</v>
      </c>
      <c r="DW65" t="s">
        <v>9</v>
      </c>
      <c r="DX65" t="s">
        <v>9</v>
      </c>
      <c r="DY65" t="s">
        <v>9</v>
      </c>
      <c r="DZ65" t="s">
        <v>3</v>
      </c>
      <c r="EA65" t="s">
        <v>6</v>
      </c>
      <c r="EB65" t="s">
        <v>7</v>
      </c>
      <c r="EC65" t="s">
        <v>8</v>
      </c>
      <c r="ED65" t="s">
        <v>8</v>
      </c>
      <c r="EE65" t="s">
        <v>6</v>
      </c>
      <c r="EF65" t="s">
        <v>6</v>
      </c>
      <c r="EG65" t="s">
        <v>8</v>
      </c>
      <c r="EH65" t="s">
        <v>6</v>
      </c>
      <c r="EI65" t="s">
        <v>6</v>
      </c>
      <c r="EJ65" t="s">
        <v>8</v>
      </c>
      <c r="EK65" t="s">
        <v>4</v>
      </c>
      <c r="EL65" t="s">
        <v>8</v>
      </c>
      <c r="EM65" t="s">
        <v>6</v>
      </c>
      <c r="EN65" t="s">
        <v>7</v>
      </c>
      <c r="EO65" t="s">
        <v>8</v>
      </c>
      <c r="EP65" t="s">
        <v>8</v>
      </c>
      <c r="EQ65" t="s">
        <v>8</v>
      </c>
      <c r="ER65" t="s">
        <v>8</v>
      </c>
      <c r="ES65" t="s">
        <v>6</v>
      </c>
      <c r="ET65" t="s">
        <v>6</v>
      </c>
      <c r="EU65" t="s">
        <v>6</v>
      </c>
      <c r="EV65" t="s">
        <v>6</v>
      </c>
      <c r="EW65" t="s">
        <v>6</v>
      </c>
      <c r="EX65" t="s">
        <v>6</v>
      </c>
      <c r="EY65" t="s">
        <v>6</v>
      </c>
      <c r="EZ65" t="s">
        <v>7</v>
      </c>
      <c r="FA65" t="s">
        <v>3</v>
      </c>
      <c r="FB65" t="s">
        <v>66</v>
      </c>
      <c r="FC65" t="s">
        <v>3</v>
      </c>
      <c r="FD65" t="s">
        <v>66</v>
      </c>
      <c r="FE65" t="s">
        <v>3</v>
      </c>
      <c r="FF65" t="s">
        <v>66</v>
      </c>
      <c r="FG65" t="s">
        <v>3</v>
      </c>
      <c r="FH65" t="s">
        <v>66</v>
      </c>
      <c r="FI65" t="s">
        <v>3</v>
      </c>
      <c r="FJ65" t="s">
        <v>66</v>
      </c>
      <c r="FK65" t="s">
        <v>3</v>
      </c>
      <c r="FL65" t="s">
        <v>66</v>
      </c>
      <c r="FM65" t="s">
        <v>3</v>
      </c>
      <c r="FN65" t="s">
        <v>66</v>
      </c>
      <c r="FO65" t="s">
        <v>3</v>
      </c>
      <c r="FP65" t="s">
        <v>66</v>
      </c>
      <c r="FQ65" t="s">
        <v>3</v>
      </c>
      <c r="FR65" t="s">
        <v>66</v>
      </c>
      <c r="FS65" t="s">
        <v>3</v>
      </c>
      <c r="FT65" t="s">
        <v>66</v>
      </c>
      <c r="FU65" t="s">
        <v>3</v>
      </c>
      <c r="FV65" t="s">
        <v>66</v>
      </c>
      <c r="FW65" t="s">
        <v>3</v>
      </c>
      <c r="FX65" t="s">
        <v>66</v>
      </c>
      <c r="FY65" t="s">
        <v>6</v>
      </c>
      <c r="FZ65" t="s">
        <v>66</v>
      </c>
      <c r="GA65" t="s">
        <v>6</v>
      </c>
      <c r="GB65" t="s">
        <v>66</v>
      </c>
      <c r="GC65" t="s">
        <v>3</v>
      </c>
      <c r="GD65" t="s">
        <v>66</v>
      </c>
      <c r="GE65" t="s">
        <v>3</v>
      </c>
      <c r="GF65" t="s">
        <v>66</v>
      </c>
      <c r="GG65" t="s">
        <v>3</v>
      </c>
      <c r="GH65" t="s">
        <v>66</v>
      </c>
      <c r="GI65" t="s">
        <v>3</v>
      </c>
      <c r="GJ65" t="s">
        <v>66</v>
      </c>
      <c r="GK65" t="s">
        <v>3</v>
      </c>
      <c r="GL65" t="s">
        <v>66</v>
      </c>
      <c r="GM65" t="s">
        <v>3</v>
      </c>
      <c r="GN65" t="s">
        <v>66</v>
      </c>
      <c r="GO65" t="s">
        <v>6</v>
      </c>
      <c r="GP65" t="s">
        <v>9</v>
      </c>
      <c r="GQ65" t="s">
        <v>3</v>
      </c>
      <c r="GR65" t="s">
        <v>66</v>
      </c>
      <c r="GS65" t="s">
        <v>3</v>
      </c>
      <c r="GT65" t="s">
        <v>66</v>
      </c>
      <c r="GU65" t="s">
        <v>3</v>
      </c>
      <c r="GV65" t="s">
        <v>66</v>
      </c>
      <c r="GW65" t="s">
        <v>3</v>
      </c>
      <c r="GX65" t="s">
        <v>66</v>
      </c>
      <c r="GY65" t="s">
        <v>8</v>
      </c>
      <c r="GZ65" t="s">
        <v>7</v>
      </c>
      <c r="HA65" t="s">
        <v>8</v>
      </c>
      <c r="HB65" t="s">
        <v>8</v>
      </c>
      <c r="HC65" t="s">
        <v>8</v>
      </c>
      <c r="HD65" t="s">
        <v>5</v>
      </c>
      <c r="HE65" t="s">
        <v>8</v>
      </c>
      <c r="HF65" t="s">
        <v>5</v>
      </c>
      <c r="HG65" t="s">
        <v>8</v>
      </c>
      <c r="HH65" t="s">
        <v>8</v>
      </c>
      <c r="HI65" t="s">
        <v>8</v>
      </c>
      <c r="HJ65" t="s">
        <v>8</v>
      </c>
      <c r="HK65" t="s">
        <v>8</v>
      </c>
      <c r="HL65" t="s">
        <v>8</v>
      </c>
      <c r="HM65" t="s">
        <v>8</v>
      </c>
      <c r="HN65" t="s">
        <v>8</v>
      </c>
      <c r="HO65" t="s">
        <v>8</v>
      </c>
      <c r="HP65" t="s">
        <v>8</v>
      </c>
      <c r="HQ65" t="s">
        <v>8</v>
      </c>
      <c r="HR65" t="s">
        <v>8</v>
      </c>
      <c r="HS65" t="s">
        <v>5</v>
      </c>
      <c r="HT65" t="s">
        <v>5</v>
      </c>
      <c r="HU65" t="s">
        <v>5</v>
      </c>
      <c r="HV65" t="s">
        <v>8</v>
      </c>
      <c r="HW65" t="s">
        <v>5</v>
      </c>
      <c r="HX65" t="s">
        <v>5</v>
      </c>
      <c r="HY65" t="s">
        <v>8</v>
      </c>
      <c r="HZ65" t="s">
        <v>5</v>
      </c>
      <c r="IA65" t="s">
        <v>5</v>
      </c>
      <c r="IB65" t="s">
        <v>8</v>
      </c>
      <c r="IC65" t="s">
        <v>5</v>
      </c>
      <c r="ID65" t="s">
        <v>8</v>
      </c>
      <c r="IE65" t="s">
        <v>5</v>
      </c>
      <c r="IF65" t="s">
        <v>4</v>
      </c>
      <c r="IG65" t="s">
        <v>4</v>
      </c>
      <c r="IH65" t="s">
        <v>4</v>
      </c>
      <c r="II65" t="s">
        <v>4</v>
      </c>
      <c r="IJ65" t="s">
        <v>4</v>
      </c>
      <c r="IK65" t="s">
        <v>8</v>
      </c>
      <c r="IL65" t="s">
        <v>8</v>
      </c>
      <c r="IM65" t="s">
        <v>5</v>
      </c>
      <c r="IN65" t="s">
        <v>5</v>
      </c>
      <c r="IO65" t="s">
        <v>4</v>
      </c>
      <c r="IP65" t="s">
        <v>4</v>
      </c>
      <c r="IQ65" t="s">
        <v>4</v>
      </c>
      <c r="IR65" t="s">
        <v>5</v>
      </c>
      <c r="IS65" t="s">
        <v>5</v>
      </c>
      <c r="IT65" t="s">
        <v>5</v>
      </c>
      <c r="IU65" t="s">
        <v>5</v>
      </c>
      <c r="IV65" t="s">
        <v>4</v>
      </c>
      <c r="IW65" t="s">
        <v>4</v>
      </c>
      <c r="IX65" t="s">
        <v>4</v>
      </c>
      <c r="IY65" t="s">
        <v>7</v>
      </c>
      <c r="IZ65" t="s">
        <v>4</v>
      </c>
      <c r="JA65" t="s">
        <v>4</v>
      </c>
      <c r="JB65" t="s">
        <v>4</v>
      </c>
      <c r="JC65" t="s">
        <v>4</v>
      </c>
      <c r="JD65" t="s">
        <v>6</v>
      </c>
      <c r="JE65" t="s">
        <v>4</v>
      </c>
      <c r="JF65" t="s">
        <v>8</v>
      </c>
      <c r="JG65" t="s">
        <v>5</v>
      </c>
      <c r="JH65" t="s">
        <v>4</v>
      </c>
      <c r="JI65" t="s">
        <v>4</v>
      </c>
      <c r="JJ65" t="s">
        <v>4</v>
      </c>
      <c r="JK65" t="s">
        <v>6</v>
      </c>
      <c r="JL65" t="s">
        <v>5</v>
      </c>
      <c r="JM65" t="s">
        <v>8</v>
      </c>
      <c r="JN65" t="s">
        <v>5</v>
      </c>
      <c r="JO65" t="s">
        <v>4</v>
      </c>
    </row>
    <row r="66" spans="1:319" x14ac:dyDescent="0.25">
      <c r="A66">
        <v>44</v>
      </c>
      <c r="B66" t="s">
        <v>69</v>
      </c>
      <c r="D66" t="s">
        <v>121</v>
      </c>
      <c r="E66" t="s">
        <v>161</v>
      </c>
      <c r="AC66" t="s">
        <v>5</v>
      </c>
      <c r="AD66" t="s">
        <v>8</v>
      </c>
      <c r="AE66" t="s">
        <v>8</v>
      </c>
      <c r="AF66" t="s">
        <v>7</v>
      </c>
      <c r="AG66" t="s">
        <v>6</v>
      </c>
      <c r="AH66" t="s">
        <v>6</v>
      </c>
      <c r="AI66" t="s">
        <v>8</v>
      </c>
      <c r="AJ66" t="s">
        <v>8</v>
      </c>
      <c r="AK66" t="s">
        <v>5</v>
      </c>
      <c r="AL66" t="s">
        <v>5</v>
      </c>
      <c r="AM66" t="s">
        <v>7</v>
      </c>
      <c r="AN66" t="s">
        <v>7</v>
      </c>
      <c r="AO66" t="s">
        <v>8</v>
      </c>
      <c r="AP66" t="s">
        <v>5</v>
      </c>
      <c r="AQ66" t="s">
        <v>8</v>
      </c>
      <c r="AR66" t="s">
        <v>5</v>
      </c>
      <c r="AS66" t="s">
        <v>8</v>
      </c>
      <c r="AT66" t="s">
        <v>5</v>
      </c>
      <c r="AU66" t="s">
        <v>4</v>
      </c>
      <c r="AV66" t="s">
        <v>6</v>
      </c>
      <c r="AW66" t="s">
        <v>6</v>
      </c>
      <c r="AX66" t="s">
        <v>8</v>
      </c>
      <c r="AY66" t="s">
        <v>8</v>
      </c>
      <c r="AZ66" t="s">
        <v>7</v>
      </c>
      <c r="BA66" t="s">
        <v>6</v>
      </c>
      <c r="BB66" t="s">
        <v>8</v>
      </c>
      <c r="BC66" t="s">
        <v>5</v>
      </c>
      <c r="BD66" t="s">
        <v>7</v>
      </c>
      <c r="BE66" t="s">
        <v>4</v>
      </c>
      <c r="BF66" t="s">
        <v>7</v>
      </c>
      <c r="BG66" t="s">
        <v>6</v>
      </c>
      <c r="BH66" t="s">
        <v>7</v>
      </c>
      <c r="BI66" t="s">
        <v>5</v>
      </c>
      <c r="BJ66" t="s">
        <v>5</v>
      </c>
      <c r="BK66" t="s">
        <v>6</v>
      </c>
      <c r="BL66" t="s">
        <v>6</v>
      </c>
    </row>
    <row r="67" spans="1:319" x14ac:dyDescent="0.25">
      <c r="A67">
        <v>45</v>
      </c>
      <c r="B67" t="s">
        <v>69</v>
      </c>
      <c r="C67" t="s">
        <v>93</v>
      </c>
      <c r="D67" t="s">
        <v>122</v>
      </c>
      <c r="E67" t="s">
        <v>161</v>
      </c>
      <c r="F67" t="s">
        <v>4</v>
      </c>
      <c r="G67" t="s">
        <v>7</v>
      </c>
      <c r="H67" t="s">
        <v>8</v>
      </c>
      <c r="I67" t="s">
        <v>5</v>
      </c>
      <c r="J67" t="s">
        <v>5</v>
      </c>
      <c r="K67" t="s">
        <v>4</v>
      </c>
      <c r="L67" t="s">
        <v>4</v>
      </c>
      <c r="M67" t="s">
        <v>4</v>
      </c>
      <c r="N67" t="s">
        <v>4</v>
      </c>
      <c r="O67" t="s">
        <v>4</v>
      </c>
      <c r="P67" t="s">
        <v>7</v>
      </c>
      <c r="Q67" t="s">
        <v>4</v>
      </c>
      <c r="R67" t="s">
        <v>7</v>
      </c>
      <c r="S67" t="s">
        <v>5</v>
      </c>
      <c r="T67" t="s">
        <v>5</v>
      </c>
      <c r="U67" t="s">
        <v>5</v>
      </c>
      <c r="V67" t="s">
        <v>5</v>
      </c>
      <c r="W67" t="s">
        <v>5</v>
      </c>
      <c r="X67" t="s">
        <v>8</v>
      </c>
      <c r="Y67" t="s">
        <v>6</v>
      </c>
      <c r="Z67" t="s">
        <v>5</v>
      </c>
      <c r="AA67" t="s">
        <v>7</v>
      </c>
      <c r="AB67" t="s">
        <v>7</v>
      </c>
      <c r="AC67" t="s">
        <v>8</v>
      </c>
      <c r="AD67" t="s">
        <v>7</v>
      </c>
      <c r="AE67" t="s">
        <v>8</v>
      </c>
      <c r="AF67" t="s">
        <v>4</v>
      </c>
      <c r="AG67" t="s">
        <v>6</v>
      </c>
      <c r="AH67" t="s">
        <v>6</v>
      </c>
      <c r="AI67" t="s">
        <v>8</v>
      </c>
      <c r="AJ67" t="s">
        <v>6</v>
      </c>
      <c r="AK67" t="s">
        <v>4</v>
      </c>
      <c r="AL67" t="s">
        <v>6</v>
      </c>
      <c r="AM67" t="s">
        <v>4</v>
      </c>
      <c r="AN67" t="s">
        <v>5</v>
      </c>
      <c r="AO67" t="s">
        <v>8</v>
      </c>
      <c r="AP67" t="s">
        <v>5</v>
      </c>
      <c r="AQ67" t="s">
        <v>6</v>
      </c>
      <c r="AR67" t="s">
        <v>7</v>
      </c>
      <c r="AS67" t="s">
        <v>8</v>
      </c>
      <c r="AT67" t="s">
        <v>5</v>
      </c>
      <c r="AU67" t="s">
        <v>4</v>
      </c>
      <c r="AV67" t="s">
        <v>8</v>
      </c>
      <c r="AW67" t="s">
        <v>8</v>
      </c>
      <c r="AX67" t="s">
        <v>8</v>
      </c>
      <c r="AY67" t="s">
        <v>8</v>
      </c>
      <c r="AZ67" t="s">
        <v>5</v>
      </c>
      <c r="BA67" t="s">
        <v>8</v>
      </c>
      <c r="BB67" t="s">
        <v>6</v>
      </c>
      <c r="BC67" t="s">
        <v>7</v>
      </c>
      <c r="BD67" t="s">
        <v>4</v>
      </c>
      <c r="BE67" t="s">
        <v>7</v>
      </c>
      <c r="BF67" t="s">
        <v>5</v>
      </c>
      <c r="BG67" t="s">
        <v>5</v>
      </c>
      <c r="BH67" t="s">
        <v>7</v>
      </c>
      <c r="BI67" t="s">
        <v>5</v>
      </c>
      <c r="BJ67" t="s">
        <v>5</v>
      </c>
      <c r="BK67" t="s">
        <v>8</v>
      </c>
      <c r="BL67" t="s">
        <v>8</v>
      </c>
      <c r="BM67" t="s">
        <v>5</v>
      </c>
      <c r="BN67" t="s">
        <v>5</v>
      </c>
      <c r="BO67" t="s">
        <v>8</v>
      </c>
      <c r="BP67" t="s">
        <v>5</v>
      </c>
      <c r="BQ67" t="s">
        <v>6</v>
      </c>
      <c r="BR67" t="s">
        <v>8</v>
      </c>
      <c r="BS67" t="s">
        <v>6</v>
      </c>
      <c r="BT67" t="s">
        <v>6</v>
      </c>
      <c r="BU67" t="s">
        <v>6</v>
      </c>
      <c r="BV67" t="s">
        <v>6</v>
      </c>
      <c r="BW67" t="s">
        <v>6</v>
      </c>
      <c r="BX67" t="s">
        <v>6</v>
      </c>
      <c r="BY67" t="s">
        <v>7</v>
      </c>
      <c r="BZ67" t="s">
        <v>4</v>
      </c>
      <c r="CA67" t="s">
        <v>4</v>
      </c>
      <c r="CB67" t="s">
        <v>8</v>
      </c>
      <c r="CC67" t="s">
        <v>8</v>
      </c>
      <c r="CD67" t="s">
        <v>8</v>
      </c>
      <c r="CE67" t="s">
        <v>5</v>
      </c>
      <c r="CF67" t="s">
        <v>5</v>
      </c>
      <c r="CG67" t="s">
        <v>8</v>
      </c>
      <c r="CH67" t="s">
        <v>5</v>
      </c>
      <c r="CI67" t="s">
        <v>5</v>
      </c>
      <c r="CJ67" t="s">
        <v>8</v>
      </c>
      <c r="CK67" t="s">
        <v>8</v>
      </c>
      <c r="CL67" t="s">
        <v>5</v>
      </c>
      <c r="CM67" t="s">
        <v>5</v>
      </c>
      <c r="CN67" t="s">
        <v>5</v>
      </c>
      <c r="CO67" t="s">
        <v>5</v>
      </c>
      <c r="CP67" t="s">
        <v>5</v>
      </c>
      <c r="CQ67" t="s">
        <v>5</v>
      </c>
      <c r="CR67" t="s">
        <v>5</v>
      </c>
      <c r="CS67" t="s">
        <v>7</v>
      </c>
      <c r="CT67" t="s">
        <v>5</v>
      </c>
      <c r="CU67" t="s">
        <v>8</v>
      </c>
      <c r="CV67" t="s">
        <v>7</v>
      </c>
      <c r="CW67" t="s">
        <v>6</v>
      </c>
      <c r="CX67" t="s">
        <v>7</v>
      </c>
      <c r="CY67" t="s">
        <v>6</v>
      </c>
      <c r="CZ67" t="s">
        <v>8</v>
      </c>
      <c r="DA67" t="s">
        <v>6</v>
      </c>
      <c r="DB67" t="s">
        <v>4</v>
      </c>
      <c r="DC67" t="s">
        <v>8</v>
      </c>
      <c r="DD67" t="s">
        <v>4</v>
      </c>
      <c r="DE67" t="s">
        <v>4</v>
      </c>
      <c r="DF67" t="s">
        <v>9</v>
      </c>
      <c r="DG67" t="s">
        <v>4</v>
      </c>
      <c r="DH67" t="s">
        <v>5</v>
      </c>
      <c r="DI67" t="s">
        <v>4</v>
      </c>
      <c r="DJ67" t="s">
        <v>4</v>
      </c>
      <c r="DK67" t="s">
        <v>8</v>
      </c>
      <c r="DL67" t="s">
        <v>7</v>
      </c>
      <c r="DM67" t="s">
        <v>7</v>
      </c>
      <c r="DN67" t="s">
        <v>7</v>
      </c>
      <c r="DO67" t="s">
        <v>4</v>
      </c>
      <c r="DP67" t="s">
        <v>7</v>
      </c>
      <c r="DQ67" t="s">
        <v>4</v>
      </c>
      <c r="DR67" t="s">
        <v>7</v>
      </c>
      <c r="DS67" t="s">
        <v>4</v>
      </c>
      <c r="DT67" t="s">
        <v>4</v>
      </c>
      <c r="DU67" t="s">
        <v>9</v>
      </c>
      <c r="DV67" t="s">
        <v>9</v>
      </c>
      <c r="DW67" t="s">
        <v>9</v>
      </c>
      <c r="DX67" t="s">
        <v>9</v>
      </c>
      <c r="DY67" t="s">
        <v>3</v>
      </c>
      <c r="DZ67" t="s">
        <v>8</v>
      </c>
      <c r="EA67" t="s">
        <v>8</v>
      </c>
      <c r="EB67" t="s">
        <v>5</v>
      </c>
      <c r="EC67" t="s">
        <v>7</v>
      </c>
      <c r="ED67" t="s">
        <v>7</v>
      </c>
      <c r="EE67" t="s">
        <v>8</v>
      </c>
      <c r="EF67" t="s">
        <v>8</v>
      </c>
      <c r="EG67" t="s">
        <v>7</v>
      </c>
      <c r="EH67" t="s">
        <v>5</v>
      </c>
      <c r="EI67" t="s">
        <v>6</v>
      </c>
      <c r="EJ67" t="s">
        <v>5</v>
      </c>
      <c r="EK67" t="s">
        <v>8</v>
      </c>
      <c r="EL67" t="s">
        <v>8</v>
      </c>
      <c r="EM67" t="s">
        <v>8</v>
      </c>
      <c r="EN67" t="s">
        <v>5</v>
      </c>
      <c r="EO67" t="s">
        <v>6</v>
      </c>
      <c r="EP67" t="s">
        <v>8</v>
      </c>
      <c r="EQ67" t="s">
        <v>5</v>
      </c>
      <c r="ER67" t="s">
        <v>8</v>
      </c>
      <c r="ES67" t="s">
        <v>5</v>
      </c>
      <c r="ET67" t="s">
        <v>8</v>
      </c>
      <c r="EU67" t="s">
        <v>5</v>
      </c>
      <c r="EV67" t="s">
        <v>6</v>
      </c>
      <c r="EW67" t="s">
        <v>8</v>
      </c>
      <c r="EX67" t="s">
        <v>5</v>
      </c>
      <c r="EY67" t="s">
        <v>6</v>
      </c>
      <c r="EZ67" t="s">
        <v>7</v>
      </c>
      <c r="FA67" t="s">
        <v>3</v>
      </c>
      <c r="FB67" t="s">
        <v>3</v>
      </c>
      <c r="FC67" t="s">
        <v>8</v>
      </c>
      <c r="FD67" t="s">
        <v>3</v>
      </c>
      <c r="FE67" t="s">
        <v>8</v>
      </c>
      <c r="FF67" t="s">
        <v>3</v>
      </c>
      <c r="FG67" t="s">
        <v>8</v>
      </c>
      <c r="FH67" t="s">
        <v>3</v>
      </c>
      <c r="FI67" t="s">
        <v>8</v>
      </c>
      <c r="FJ67" t="s">
        <v>9</v>
      </c>
      <c r="FK67" t="s">
        <v>6</v>
      </c>
      <c r="FL67" t="s">
        <v>9</v>
      </c>
      <c r="FM67" t="s">
        <v>6</v>
      </c>
      <c r="FN67" t="s">
        <v>9</v>
      </c>
      <c r="FO67" t="s">
        <v>6</v>
      </c>
      <c r="FP67" t="s">
        <v>9</v>
      </c>
      <c r="FQ67" t="s">
        <v>6</v>
      </c>
      <c r="FR67" t="s">
        <v>9</v>
      </c>
      <c r="FS67" t="s">
        <v>6</v>
      </c>
      <c r="FT67" t="s">
        <v>9</v>
      </c>
      <c r="FU67" t="s">
        <v>6</v>
      </c>
      <c r="FV67" t="s">
        <v>9</v>
      </c>
      <c r="FW67" t="s">
        <v>6</v>
      </c>
      <c r="FX67" t="s">
        <v>66</v>
      </c>
      <c r="FY67" t="s">
        <v>6</v>
      </c>
      <c r="FZ67" t="s">
        <v>66</v>
      </c>
      <c r="GA67" t="s">
        <v>6</v>
      </c>
      <c r="GB67" t="s">
        <v>9</v>
      </c>
      <c r="GC67" t="s">
        <v>6</v>
      </c>
      <c r="GD67" t="s">
        <v>66</v>
      </c>
      <c r="GE67" t="s">
        <v>6</v>
      </c>
      <c r="GF67" t="s">
        <v>9</v>
      </c>
      <c r="GG67" t="s">
        <v>3</v>
      </c>
      <c r="GH67" t="s">
        <v>66</v>
      </c>
      <c r="GI67" t="s">
        <v>6</v>
      </c>
      <c r="GJ67" t="s">
        <v>9</v>
      </c>
      <c r="GK67" t="s">
        <v>6</v>
      </c>
      <c r="GL67" t="s">
        <v>9</v>
      </c>
      <c r="GM67" t="s">
        <v>6</v>
      </c>
      <c r="GN67" t="s">
        <v>66</v>
      </c>
      <c r="GO67" t="s">
        <v>6</v>
      </c>
      <c r="GP67" t="s">
        <v>66</v>
      </c>
      <c r="GQ67" t="s">
        <v>6</v>
      </c>
      <c r="GR67" t="s">
        <v>9</v>
      </c>
      <c r="GS67" t="s">
        <v>6</v>
      </c>
      <c r="GT67" t="s">
        <v>9</v>
      </c>
      <c r="GU67" t="s">
        <v>6</v>
      </c>
      <c r="GV67" t="s">
        <v>9</v>
      </c>
      <c r="GW67" t="s">
        <v>6</v>
      </c>
      <c r="GX67" t="s">
        <v>9</v>
      </c>
      <c r="GY67" t="s">
        <v>6</v>
      </c>
      <c r="GZ67" t="s">
        <v>4</v>
      </c>
      <c r="HA67" t="s">
        <v>6</v>
      </c>
      <c r="HB67" t="s">
        <v>6</v>
      </c>
      <c r="HC67" t="s">
        <v>6</v>
      </c>
      <c r="HD67" t="s">
        <v>5</v>
      </c>
      <c r="HE67" t="s">
        <v>6</v>
      </c>
      <c r="HF67" t="s">
        <v>7</v>
      </c>
      <c r="HG67" t="s">
        <v>3</v>
      </c>
      <c r="HH67" t="s">
        <v>6</v>
      </c>
      <c r="HI67" t="s">
        <v>6</v>
      </c>
      <c r="HJ67" t="s">
        <v>8</v>
      </c>
      <c r="HK67" t="s">
        <v>6</v>
      </c>
      <c r="HL67" t="s">
        <v>6</v>
      </c>
      <c r="HM67" t="s">
        <v>6</v>
      </c>
      <c r="HN67" t="s">
        <v>46</v>
      </c>
      <c r="HO67" t="s">
        <v>46</v>
      </c>
      <c r="HP67" t="s">
        <v>46</v>
      </c>
      <c r="HQ67" t="s">
        <v>6</v>
      </c>
      <c r="HR67" t="s">
        <v>46</v>
      </c>
      <c r="HS67" t="s">
        <v>8</v>
      </c>
      <c r="HT67" t="s">
        <v>5</v>
      </c>
      <c r="HU67" t="s">
        <v>7</v>
      </c>
      <c r="HV67" t="s">
        <v>8</v>
      </c>
      <c r="HW67" t="s">
        <v>8</v>
      </c>
      <c r="HX67" t="s">
        <v>7</v>
      </c>
      <c r="HY67" t="s">
        <v>5</v>
      </c>
      <c r="HZ67" t="s">
        <v>7</v>
      </c>
      <c r="IA67" t="s">
        <v>7</v>
      </c>
      <c r="IB67" t="s">
        <v>46</v>
      </c>
      <c r="IC67" t="s">
        <v>8</v>
      </c>
      <c r="ID67" t="s">
        <v>46</v>
      </c>
      <c r="IE67" t="s">
        <v>6</v>
      </c>
      <c r="IF67" t="s">
        <v>6</v>
      </c>
      <c r="IG67" t="s">
        <v>3</v>
      </c>
      <c r="IH67" t="s">
        <v>9</v>
      </c>
      <c r="II67" t="s">
        <v>9</v>
      </c>
      <c r="IJ67" t="s">
        <v>9</v>
      </c>
      <c r="IK67" t="s">
        <v>6</v>
      </c>
      <c r="IL67" t="s">
        <v>8</v>
      </c>
      <c r="IM67" t="s">
        <v>5</v>
      </c>
      <c r="IN67" t="s">
        <v>8</v>
      </c>
      <c r="IO67" t="s">
        <v>8</v>
      </c>
      <c r="IP67" t="s">
        <v>8</v>
      </c>
      <c r="IQ67" t="s">
        <v>8</v>
      </c>
      <c r="IR67" t="s">
        <v>8</v>
      </c>
      <c r="IS67" t="s">
        <v>8</v>
      </c>
      <c r="IT67" t="s">
        <v>5</v>
      </c>
      <c r="IU67" t="s">
        <v>8</v>
      </c>
      <c r="IV67" t="s">
        <v>5</v>
      </c>
      <c r="IW67" t="s">
        <v>8</v>
      </c>
      <c r="IX67" t="s">
        <v>6</v>
      </c>
      <c r="IY67" t="s">
        <v>5</v>
      </c>
      <c r="IZ67" t="s">
        <v>8</v>
      </c>
      <c r="JA67" t="s">
        <v>4</v>
      </c>
      <c r="JB67" t="s">
        <v>4</v>
      </c>
      <c r="JC67" t="s">
        <v>4</v>
      </c>
      <c r="JD67" t="s">
        <v>6</v>
      </c>
      <c r="JE67" t="s">
        <v>4</v>
      </c>
      <c r="JF67" t="s">
        <v>6</v>
      </c>
      <c r="JG67" t="s">
        <v>4</v>
      </c>
      <c r="JH67" t="s">
        <v>7</v>
      </c>
      <c r="JI67" t="s">
        <v>7</v>
      </c>
      <c r="JJ67" t="s">
        <v>4</v>
      </c>
      <c r="JK67" t="s">
        <v>6</v>
      </c>
      <c r="JL67" t="s">
        <v>4</v>
      </c>
      <c r="JM67" t="s">
        <v>6</v>
      </c>
      <c r="JN67" t="s">
        <v>4</v>
      </c>
      <c r="JO67" t="s">
        <v>4</v>
      </c>
    </row>
    <row r="68" spans="1:319" x14ac:dyDescent="0.25">
      <c r="A68">
        <v>46</v>
      </c>
      <c r="B68" t="s">
        <v>69</v>
      </c>
      <c r="C68" t="s">
        <v>94</v>
      </c>
      <c r="D68" t="s">
        <v>121</v>
      </c>
      <c r="E68" t="s">
        <v>161</v>
      </c>
      <c r="F68" t="s">
        <v>7</v>
      </c>
      <c r="G68" t="s">
        <v>8</v>
      </c>
      <c r="H68" t="s">
        <v>8</v>
      </c>
      <c r="I68" t="s">
        <v>8</v>
      </c>
      <c r="J68" t="s">
        <v>5</v>
      </c>
      <c r="K68" t="s">
        <v>4</v>
      </c>
      <c r="L68" t="s">
        <v>4</v>
      </c>
      <c r="M68" t="s">
        <v>4</v>
      </c>
      <c r="N68" t="s">
        <v>4</v>
      </c>
      <c r="O68" t="s">
        <v>4</v>
      </c>
      <c r="P68" t="s">
        <v>4</v>
      </c>
      <c r="Q68" t="s">
        <v>4</v>
      </c>
      <c r="R68" t="s">
        <v>5</v>
      </c>
      <c r="S68" t="s">
        <v>7</v>
      </c>
      <c r="T68" t="s">
        <v>7</v>
      </c>
      <c r="U68" t="s">
        <v>7</v>
      </c>
      <c r="V68" t="s">
        <v>5</v>
      </c>
      <c r="W68" t="s">
        <v>5</v>
      </c>
      <c r="X68" t="s">
        <v>8</v>
      </c>
      <c r="Y68" t="s">
        <v>8</v>
      </c>
      <c r="Z68" t="s">
        <v>7</v>
      </c>
      <c r="AA68" t="s">
        <v>5</v>
      </c>
      <c r="AB68" t="s">
        <v>5</v>
      </c>
      <c r="AC68" t="s">
        <v>8</v>
      </c>
      <c r="AD68" t="s">
        <v>7</v>
      </c>
      <c r="AE68" t="s">
        <v>8</v>
      </c>
      <c r="AF68" t="s">
        <v>7</v>
      </c>
      <c r="AG68" t="s">
        <v>6</v>
      </c>
      <c r="AH68" t="s">
        <v>6</v>
      </c>
      <c r="AI68" t="s">
        <v>8</v>
      </c>
      <c r="AJ68" t="s">
        <v>7</v>
      </c>
      <c r="AK68" t="s">
        <v>5</v>
      </c>
      <c r="AL68" t="s">
        <v>8</v>
      </c>
      <c r="AM68" t="s">
        <v>7</v>
      </c>
      <c r="AN68" t="s">
        <v>4</v>
      </c>
      <c r="AO68" t="s">
        <v>8</v>
      </c>
      <c r="AP68" t="s">
        <v>5</v>
      </c>
      <c r="AQ68" t="s">
        <v>8</v>
      </c>
      <c r="AR68" t="s">
        <v>5</v>
      </c>
      <c r="AS68" t="s">
        <v>8</v>
      </c>
      <c r="AT68" t="s">
        <v>7</v>
      </c>
      <c r="AU68" t="s">
        <v>4</v>
      </c>
      <c r="AV68" t="s">
        <v>8</v>
      </c>
      <c r="AW68" t="s">
        <v>8</v>
      </c>
      <c r="AX68" t="s">
        <v>8</v>
      </c>
      <c r="AY68" t="s">
        <v>5</v>
      </c>
      <c r="AZ68" t="s">
        <v>5</v>
      </c>
      <c r="BA68" t="s">
        <v>5</v>
      </c>
      <c r="BB68" t="s">
        <v>5</v>
      </c>
      <c r="BC68" t="s">
        <v>7</v>
      </c>
      <c r="BD68" t="s">
        <v>7</v>
      </c>
      <c r="BE68" t="s">
        <v>7</v>
      </c>
      <c r="BF68" t="s">
        <v>4</v>
      </c>
      <c r="BG68" t="s">
        <v>5</v>
      </c>
      <c r="BH68" t="s">
        <v>4</v>
      </c>
      <c r="BI68" t="s">
        <v>5</v>
      </c>
      <c r="BJ68" t="s">
        <v>5</v>
      </c>
      <c r="BK68" t="s">
        <v>6</v>
      </c>
      <c r="BL68" t="s">
        <v>8</v>
      </c>
      <c r="BM68" t="s">
        <v>8</v>
      </c>
      <c r="BN68" t="s">
        <v>8</v>
      </c>
      <c r="BO68" t="s">
        <v>8</v>
      </c>
      <c r="BP68" t="s">
        <v>5</v>
      </c>
      <c r="BQ68" t="s">
        <v>8</v>
      </c>
      <c r="BR68" t="s">
        <v>5</v>
      </c>
      <c r="BS68" t="s">
        <v>5</v>
      </c>
      <c r="BT68" t="s">
        <v>8</v>
      </c>
      <c r="BU68" t="s">
        <v>6</v>
      </c>
      <c r="BV68" t="s">
        <v>6</v>
      </c>
      <c r="BW68" t="s">
        <v>6</v>
      </c>
      <c r="BX68" t="s">
        <v>6</v>
      </c>
      <c r="BY68" t="s">
        <v>4</v>
      </c>
      <c r="BZ68" t="s">
        <v>4</v>
      </c>
      <c r="CA68" t="s">
        <v>4</v>
      </c>
      <c r="CB68" t="s">
        <v>5</v>
      </c>
      <c r="CC68" t="s">
        <v>5</v>
      </c>
      <c r="CD68" t="s">
        <v>8</v>
      </c>
      <c r="CE68" t="s">
        <v>5</v>
      </c>
      <c r="CF68" t="s">
        <v>5</v>
      </c>
      <c r="CG68" t="s">
        <v>8</v>
      </c>
      <c r="CH68" t="s">
        <v>5</v>
      </c>
      <c r="CI68" t="s">
        <v>4</v>
      </c>
      <c r="CJ68" t="s">
        <v>5</v>
      </c>
      <c r="CK68" t="s">
        <v>8</v>
      </c>
      <c r="CL68" t="s">
        <v>5</v>
      </c>
      <c r="CM68" t="s">
        <v>5</v>
      </c>
      <c r="CN68" t="s">
        <v>5</v>
      </c>
      <c r="CO68" t="s">
        <v>4</v>
      </c>
      <c r="CP68" t="s">
        <v>7</v>
      </c>
      <c r="CQ68" t="s">
        <v>5</v>
      </c>
      <c r="CR68" t="s">
        <v>5</v>
      </c>
      <c r="CS68" t="s">
        <v>5</v>
      </c>
      <c r="CT68" t="s">
        <v>7</v>
      </c>
      <c r="CU68" t="s">
        <v>5</v>
      </c>
      <c r="CV68" t="s">
        <v>7</v>
      </c>
      <c r="CW68" t="s">
        <v>6</v>
      </c>
      <c r="CX68" t="s">
        <v>4</v>
      </c>
      <c r="CY68" t="s">
        <v>6</v>
      </c>
      <c r="CZ68" t="s">
        <v>8</v>
      </c>
      <c r="DA68" t="s">
        <v>6</v>
      </c>
      <c r="DB68" t="s">
        <v>4</v>
      </c>
      <c r="DC68" t="s">
        <v>7</v>
      </c>
      <c r="DD68" t="s">
        <v>7</v>
      </c>
      <c r="DE68" t="s">
        <v>4</v>
      </c>
      <c r="DF68" t="s">
        <v>4</v>
      </c>
      <c r="DG68" t="s">
        <v>4</v>
      </c>
      <c r="DH68" t="s">
        <v>4</v>
      </c>
      <c r="DI68" t="s">
        <v>4</v>
      </c>
      <c r="DJ68" t="s">
        <v>4</v>
      </c>
      <c r="DK68" t="s">
        <v>7</v>
      </c>
      <c r="DL68" t="s">
        <v>7</v>
      </c>
      <c r="DM68" t="s">
        <v>5</v>
      </c>
      <c r="DN68" t="s">
        <v>5</v>
      </c>
      <c r="DO68" t="s">
        <v>4</v>
      </c>
      <c r="DP68" t="s">
        <v>5</v>
      </c>
      <c r="DQ68" t="s">
        <v>4</v>
      </c>
      <c r="DR68" t="s">
        <v>4</v>
      </c>
      <c r="DS68" t="s">
        <v>4</v>
      </c>
      <c r="DT68" t="s">
        <v>4</v>
      </c>
      <c r="DU68" t="s">
        <v>9</v>
      </c>
      <c r="DV68" t="s">
        <v>9</v>
      </c>
      <c r="DW68" t="s">
        <v>9</v>
      </c>
      <c r="DX68" t="s">
        <v>9</v>
      </c>
      <c r="DY68" t="s">
        <v>3</v>
      </c>
      <c r="DZ68" t="s">
        <v>3</v>
      </c>
      <c r="EA68" t="s">
        <v>8</v>
      </c>
      <c r="EB68" t="s">
        <v>5</v>
      </c>
      <c r="EC68" t="s">
        <v>7</v>
      </c>
      <c r="ED68" t="s">
        <v>4</v>
      </c>
      <c r="EE68" t="s">
        <v>8</v>
      </c>
      <c r="EF68" t="s">
        <v>8</v>
      </c>
      <c r="EG68" t="s">
        <v>5</v>
      </c>
      <c r="EH68" t="s">
        <v>8</v>
      </c>
      <c r="EI68" t="s">
        <v>6</v>
      </c>
      <c r="EJ68" t="s">
        <v>5</v>
      </c>
      <c r="EK68" t="s">
        <v>8</v>
      </c>
      <c r="EL68" t="s">
        <v>8</v>
      </c>
      <c r="EM68" t="s">
        <v>8</v>
      </c>
      <c r="EN68" t="s">
        <v>5</v>
      </c>
      <c r="EO68" t="s">
        <v>6</v>
      </c>
      <c r="EP68" t="s">
        <v>6</v>
      </c>
      <c r="EQ68" t="s">
        <v>8</v>
      </c>
      <c r="ER68" t="s">
        <v>8</v>
      </c>
      <c r="ES68" t="s">
        <v>5</v>
      </c>
      <c r="ET68" t="s">
        <v>8</v>
      </c>
      <c r="EU68" t="s">
        <v>5</v>
      </c>
      <c r="EV68" t="s">
        <v>6</v>
      </c>
      <c r="EW68" t="s">
        <v>8</v>
      </c>
      <c r="EX68" t="s">
        <v>8</v>
      </c>
      <c r="EY68" t="s">
        <v>6</v>
      </c>
      <c r="EZ68" t="s">
        <v>7</v>
      </c>
      <c r="FA68" t="s">
        <v>3</v>
      </c>
      <c r="FB68" t="s">
        <v>66</v>
      </c>
      <c r="FC68" t="s">
        <v>3</v>
      </c>
      <c r="FD68" t="s">
        <v>3</v>
      </c>
      <c r="FE68" t="s">
        <v>4</v>
      </c>
      <c r="FF68" t="s">
        <v>9</v>
      </c>
      <c r="FG68" t="s">
        <v>6</v>
      </c>
      <c r="FH68" t="s">
        <v>66</v>
      </c>
      <c r="FI68" t="s">
        <v>3</v>
      </c>
      <c r="FJ68" t="s">
        <v>66</v>
      </c>
      <c r="FK68" t="s">
        <v>3</v>
      </c>
      <c r="FL68" t="s">
        <v>66</v>
      </c>
      <c r="FM68" t="s">
        <v>3</v>
      </c>
      <c r="FN68" t="s">
        <v>66</v>
      </c>
      <c r="FO68" t="s">
        <v>8</v>
      </c>
      <c r="FP68" t="s">
        <v>9</v>
      </c>
      <c r="FQ68" t="s">
        <v>8</v>
      </c>
      <c r="FR68" t="s">
        <v>66</v>
      </c>
      <c r="FS68" t="s">
        <v>3</v>
      </c>
      <c r="FT68" t="s">
        <v>66</v>
      </c>
      <c r="FU68" t="s">
        <v>3</v>
      </c>
      <c r="FV68" t="s">
        <v>66</v>
      </c>
      <c r="FW68" t="s">
        <v>3</v>
      </c>
      <c r="FX68" t="s">
        <v>66</v>
      </c>
      <c r="FY68" t="s">
        <v>6</v>
      </c>
      <c r="FZ68" t="s">
        <v>9</v>
      </c>
      <c r="GA68" t="s">
        <v>3</v>
      </c>
      <c r="GB68" t="s">
        <v>66</v>
      </c>
      <c r="GC68" t="s">
        <v>3</v>
      </c>
      <c r="GD68" t="s">
        <v>66</v>
      </c>
      <c r="GE68" t="s">
        <v>6</v>
      </c>
      <c r="GF68" t="s">
        <v>9</v>
      </c>
      <c r="GG68" t="s">
        <v>6</v>
      </c>
      <c r="GH68" t="s">
        <v>66</v>
      </c>
      <c r="GI68" t="s">
        <v>3</v>
      </c>
      <c r="GJ68" t="s">
        <v>9</v>
      </c>
      <c r="GK68" t="s">
        <v>3</v>
      </c>
      <c r="GL68" t="s">
        <v>66</v>
      </c>
      <c r="GM68" t="s">
        <v>3</v>
      </c>
      <c r="GN68" t="s">
        <v>66</v>
      </c>
      <c r="GO68" t="s">
        <v>3</v>
      </c>
      <c r="GP68" t="s">
        <v>9</v>
      </c>
      <c r="GQ68" t="s">
        <v>3</v>
      </c>
      <c r="GR68" t="s">
        <v>66</v>
      </c>
      <c r="GS68" t="s">
        <v>3</v>
      </c>
      <c r="GT68" t="s">
        <v>66</v>
      </c>
      <c r="GU68" t="s">
        <v>3</v>
      </c>
      <c r="GV68" t="s">
        <v>66</v>
      </c>
      <c r="GW68" t="s">
        <v>3</v>
      </c>
      <c r="GX68" t="s">
        <v>66</v>
      </c>
      <c r="GY68" t="s">
        <v>8</v>
      </c>
      <c r="GZ68" t="s">
        <v>4</v>
      </c>
      <c r="HA68" t="s">
        <v>3</v>
      </c>
      <c r="HB68" t="s">
        <v>3</v>
      </c>
      <c r="HC68" t="s">
        <v>3</v>
      </c>
      <c r="HD68" t="s">
        <v>7</v>
      </c>
      <c r="HE68" t="s">
        <v>6</v>
      </c>
      <c r="HF68" t="s">
        <v>7</v>
      </c>
      <c r="HG68" t="s">
        <v>3</v>
      </c>
      <c r="HH68" t="s">
        <v>6</v>
      </c>
      <c r="HI68" t="s">
        <v>6</v>
      </c>
      <c r="HJ68" t="s">
        <v>6</v>
      </c>
      <c r="HK68" t="s">
        <v>8</v>
      </c>
      <c r="HL68" t="s">
        <v>6</v>
      </c>
      <c r="HM68" t="s">
        <v>3</v>
      </c>
      <c r="HN68" t="s">
        <v>46</v>
      </c>
      <c r="HO68" t="s">
        <v>46</v>
      </c>
      <c r="HP68" t="s">
        <v>46</v>
      </c>
      <c r="HQ68" t="s">
        <v>46</v>
      </c>
      <c r="HR68" t="s">
        <v>46</v>
      </c>
      <c r="HS68" t="s">
        <v>8</v>
      </c>
      <c r="HT68" t="s">
        <v>8</v>
      </c>
      <c r="HU68" t="s">
        <v>5</v>
      </c>
      <c r="HV68" t="s">
        <v>5</v>
      </c>
      <c r="HW68" t="s">
        <v>6</v>
      </c>
      <c r="HX68" t="s">
        <v>5</v>
      </c>
      <c r="HY68" t="s">
        <v>6</v>
      </c>
      <c r="HZ68" t="s">
        <v>5</v>
      </c>
      <c r="IA68" t="s">
        <v>8</v>
      </c>
      <c r="IB68" t="s">
        <v>46</v>
      </c>
      <c r="IC68" t="s">
        <v>6</v>
      </c>
      <c r="ID68" t="s">
        <v>46</v>
      </c>
      <c r="IE68" t="s">
        <v>8</v>
      </c>
      <c r="IF68" t="s">
        <v>5</v>
      </c>
      <c r="IG68" t="s">
        <v>5</v>
      </c>
      <c r="IH68" t="s">
        <v>3</v>
      </c>
      <c r="II68" t="s">
        <v>9</v>
      </c>
      <c r="IJ68" t="s">
        <v>8</v>
      </c>
      <c r="IK68" t="s">
        <v>8</v>
      </c>
      <c r="IL68" t="s">
        <v>8</v>
      </c>
      <c r="IM68" t="s">
        <v>5</v>
      </c>
      <c r="IN68" t="s">
        <v>8</v>
      </c>
      <c r="IO68" t="s">
        <v>5</v>
      </c>
      <c r="IP68" t="s">
        <v>5</v>
      </c>
      <c r="IQ68" t="s">
        <v>8</v>
      </c>
      <c r="IR68" t="s">
        <v>8</v>
      </c>
      <c r="IS68" t="s">
        <v>8</v>
      </c>
      <c r="IT68" t="s">
        <v>5</v>
      </c>
      <c r="IU68" t="s">
        <v>5</v>
      </c>
      <c r="IV68" t="s">
        <v>5</v>
      </c>
      <c r="IW68" t="s">
        <v>8</v>
      </c>
      <c r="IX68" t="s">
        <v>6</v>
      </c>
      <c r="IY68" t="s">
        <v>6</v>
      </c>
      <c r="IZ68" t="s">
        <v>7</v>
      </c>
      <c r="JA68" t="s">
        <v>4</v>
      </c>
      <c r="JB68" t="s">
        <v>4</v>
      </c>
      <c r="JC68" t="s">
        <v>5</v>
      </c>
      <c r="JD68" t="s">
        <v>8</v>
      </c>
      <c r="JE68" t="s">
        <v>8</v>
      </c>
      <c r="JF68" t="s">
        <v>6</v>
      </c>
      <c r="JG68" t="s">
        <v>6</v>
      </c>
      <c r="JH68" t="s">
        <v>8</v>
      </c>
      <c r="JI68" t="s">
        <v>4</v>
      </c>
      <c r="JJ68" t="s">
        <v>4</v>
      </c>
      <c r="JK68" t="s">
        <v>8</v>
      </c>
      <c r="JL68" t="s">
        <v>5</v>
      </c>
      <c r="JM68" t="s">
        <v>6</v>
      </c>
      <c r="JN68" t="s">
        <v>8</v>
      </c>
      <c r="JO68" t="s">
        <v>8</v>
      </c>
    </row>
    <row r="69" spans="1:319" x14ac:dyDescent="0.25">
      <c r="A69">
        <v>47</v>
      </c>
      <c r="B69" t="s">
        <v>69</v>
      </c>
      <c r="C69" t="s">
        <v>95</v>
      </c>
      <c r="D69" t="s">
        <v>123</v>
      </c>
      <c r="E69" t="s">
        <v>161</v>
      </c>
      <c r="F69" t="s">
        <v>8</v>
      </c>
      <c r="G69" t="s">
        <v>8</v>
      </c>
      <c r="H69" t="s">
        <v>6</v>
      </c>
      <c r="I69" t="s">
        <v>5</v>
      </c>
      <c r="J69" t="s">
        <v>8</v>
      </c>
      <c r="K69" t="s">
        <v>8</v>
      </c>
      <c r="L69" t="s">
        <v>6</v>
      </c>
      <c r="M69" t="s">
        <v>8</v>
      </c>
      <c r="N69" t="s">
        <v>5</v>
      </c>
      <c r="O69" t="s">
        <v>6</v>
      </c>
      <c r="P69" t="s">
        <v>5</v>
      </c>
      <c r="Q69" t="s">
        <v>7</v>
      </c>
      <c r="R69" t="s">
        <v>4</v>
      </c>
      <c r="S69" t="s">
        <v>8</v>
      </c>
      <c r="T69" t="s">
        <v>8</v>
      </c>
      <c r="U69" t="s">
        <v>8</v>
      </c>
      <c r="V69" t="s">
        <v>7</v>
      </c>
      <c r="W69" t="s">
        <v>6</v>
      </c>
      <c r="X69" t="s">
        <v>8</v>
      </c>
      <c r="Y69" t="s">
        <v>4</v>
      </c>
      <c r="Z69" t="s">
        <v>8</v>
      </c>
      <c r="AA69" t="s">
        <v>4</v>
      </c>
      <c r="AB69" t="s">
        <v>4</v>
      </c>
      <c r="AC69" t="s">
        <v>7</v>
      </c>
      <c r="AD69" t="s">
        <v>8</v>
      </c>
      <c r="AE69" t="s">
        <v>7</v>
      </c>
      <c r="AF69" t="s">
        <v>7</v>
      </c>
      <c r="AG69" t="s">
        <v>6</v>
      </c>
      <c r="AH69" t="s">
        <v>8</v>
      </c>
      <c r="AI69" t="s">
        <v>8</v>
      </c>
      <c r="AJ69" t="s">
        <v>7</v>
      </c>
      <c r="AK69" t="s">
        <v>4</v>
      </c>
      <c r="AL69" t="s">
        <v>8</v>
      </c>
      <c r="AM69" t="s">
        <v>4</v>
      </c>
      <c r="AN69" t="s">
        <v>7</v>
      </c>
      <c r="AO69" t="s">
        <v>5</v>
      </c>
      <c r="AP69" t="s">
        <v>5</v>
      </c>
      <c r="AQ69" t="s">
        <v>8</v>
      </c>
      <c r="AR69" t="s">
        <v>8</v>
      </c>
      <c r="AS69" t="s">
        <v>6</v>
      </c>
      <c r="AT69" t="s">
        <v>7</v>
      </c>
      <c r="AU69" t="s">
        <v>7</v>
      </c>
      <c r="AV69" t="s">
        <v>4</v>
      </c>
      <c r="AW69" t="s">
        <v>4</v>
      </c>
      <c r="AX69" t="s">
        <v>4</v>
      </c>
      <c r="AY69" t="s">
        <v>4</v>
      </c>
      <c r="AZ69" t="s">
        <v>4</v>
      </c>
      <c r="BA69" t="s">
        <v>5</v>
      </c>
      <c r="BB69" t="s">
        <v>5</v>
      </c>
      <c r="BC69" t="s">
        <v>8</v>
      </c>
      <c r="BD69" t="s">
        <v>8</v>
      </c>
      <c r="BE69" t="s">
        <v>8</v>
      </c>
      <c r="BF69" t="s">
        <v>8</v>
      </c>
      <c r="BG69" t="s">
        <v>8</v>
      </c>
      <c r="BH69" t="s">
        <v>8</v>
      </c>
      <c r="BI69" t="s">
        <v>5</v>
      </c>
      <c r="BJ69" t="s">
        <v>8</v>
      </c>
      <c r="BK69" t="s">
        <v>8</v>
      </c>
      <c r="BL69" t="s">
        <v>8</v>
      </c>
      <c r="BM69" t="s">
        <v>6</v>
      </c>
      <c r="BN69" t="s">
        <v>6</v>
      </c>
      <c r="BO69" t="s">
        <v>6</v>
      </c>
      <c r="BP69" t="s">
        <v>6</v>
      </c>
      <c r="BQ69" t="s">
        <v>5</v>
      </c>
      <c r="BR69" t="s">
        <v>4</v>
      </c>
      <c r="BS69" t="s">
        <v>4</v>
      </c>
      <c r="BT69" t="s">
        <v>7</v>
      </c>
      <c r="BU69" t="s">
        <v>6</v>
      </c>
      <c r="BV69" t="s">
        <v>6</v>
      </c>
      <c r="BW69" t="s">
        <v>6</v>
      </c>
      <c r="BX69" t="s">
        <v>6</v>
      </c>
      <c r="BY69" t="s">
        <v>4</v>
      </c>
      <c r="BZ69" t="s">
        <v>4</v>
      </c>
      <c r="CA69" t="s">
        <v>4</v>
      </c>
      <c r="CB69" t="s">
        <v>6</v>
      </c>
      <c r="CC69" t="s">
        <v>6</v>
      </c>
      <c r="CD69" t="s">
        <v>6</v>
      </c>
      <c r="CE69" t="s">
        <v>8</v>
      </c>
      <c r="CF69" t="s">
        <v>4</v>
      </c>
      <c r="CG69" t="s">
        <v>7</v>
      </c>
      <c r="CH69" t="s">
        <v>7</v>
      </c>
      <c r="CI69" t="s">
        <v>4</v>
      </c>
      <c r="CJ69" t="s">
        <v>5</v>
      </c>
      <c r="CK69" t="s">
        <v>4</v>
      </c>
      <c r="CL69" t="s">
        <v>5</v>
      </c>
      <c r="CM69" t="s">
        <v>4</v>
      </c>
      <c r="CN69" t="s">
        <v>8</v>
      </c>
      <c r="CO69" t="s">
        <v>8</v>
      </c>
      <c r="CP69" t="s">
        <v>4</v>
      </c>
      <c r="CQ69" t="s">
        <v>4</v>
      </c>
      <c r="CR69" t="s">
        <v>8</v>
      </c>
      <c r="CS69" t="s">
        <v>5</v>
      </c>
      <c r="CT69" t="s">
        <v>5</v>
      </c>
      <c r="CU69" t="s">
        <v>5</v>
      </c>
      <c r="CV69" t="s">
        <v>8</v>
      </c>
      <c r="CW69" t="s">
        <v>6</v>
      </c>
      <c r="CX69" t="s">
        <v>5</v>
      </c>
      <c r="CY69" t="s">
        <v>8</v>
      </c>
      <c r="CZ69" t="s">
        <v>4</v>
      </c>
      <c r="DA69" t="s">
        <v>6</v>
      </c>
      <c r="DB69" t="s">
        <v>5</v>
      </c>
      <c r="DC69" t="s">
        <v>8</v>
      </c>
      <c r="DD69" t="s">
        <v>5</v>
      </c>
      <c r="DE69" t="s">
        <v>7</v>
      </c>
      <c r="DF69" t="s">
        <v>7</v>
      </c>
      <c r="DG69" t="s">
        <v>4</v>
      </c>
      <c r="DH69" t="s">
        <v>4</v>
      </c>
      <c r="DI69" t="s">
        <v>4</v>
      </c>
      <c r="DJ69" t="s">
        <v>4</v>
      </c>
      <c r="DK69" t="s">
        <v>4</v>
      </c>
      <c r="DL69" t="s">
        <v>6</v>
      </c>
      <c r="DM69" t="s">
        <v>7</v>
      </c>
      <c r="DN69" t="s">
        <v>8</v>
      </c>
      <c r="DO69" t="s">
        <v>4</v>
      </c>
      <c r="DP69" t="s">
        <v>7</v>
      </c>
      <c r="DQ69" t="s">
        <v>4</v>
      </c>
      <c r="DR69" t="s">
        <v>4</v>
      </c>
      <c r="DS69" t="s">
        <v>4</v>
      </c>
      <c r="DT69" t="s">
        <v>4</v>
      </c>
      <c r="DU69" t="s">
        <v>9</v>
      </c>
      <c r="DV69" t="s">
        <v>9</v>
      </c>
      <c r="DW69" t="s">
        <v>6</v>
      </c>
      <c r="DX69" t="s">
        <v>9</v>
      </c>
      <c r="DY69" t="s">
        <v>9</v>
      </c>
      <c r="DZ69" t="s">
        <v>3</v>
      </c>
      <c r="EA69" t="s">
        <v>6</v>
      </c>
      <c r="EB69" t="s">
        <v>6</v>
      </c>
      <c r="EC69" t="s">
        <v>4</v>
      </c>
      <c r="ED69" t="s">
        <v>4</v>
      </c>
      <c r="EE69" t="s">
        <v>6</v>
      </c>
      <c r="EF69" t="s">
        <v>6</v>
      </c>
      <c r="EG69" t="s">
        <v>8</v>
      </c>
      <c r="EH69" t="s">
        <v>6</v>
      </c>
      <c r="EI69" t="s">
        <v>6</v>
      </c>
      <c r="EJ69" t="s">
        <v>8</v>
      </c>
      <c r="EK69" t="s">
        <v>8</v>
      </c>
      <c r="EL69" t="s">
        <v>8</v>
      </c>
      <c r="EM69" t="s">
        <v>8</v>
      </c>
      <c r="EN69" t="s">
        <v>8</v>
      </c>
      <c r="EO69" t="s">
        <v>8</v>
      </c>
      <c r="EP69" t="s">
        <v>6</v>
      </c>
      <c r="EQ69" t="s">
        <v>6</v>
      </c>
      <c r="ER69" t="s">
        <v>6</v>
      </c>
      <c r="ES69" t="s">
        <v>6</v>
      </c>
      <c r="ET69" t="s">
        <v>6</v>
      </c>
      <c r="EU69" t="s">
        <v>8</v>
      </c>
      <c r="EV69" t="s">
        <v>6</v>
      </c>
      <c r="EW69" t="s">
        <v>6</v>
      </c>
      <c r="EX69" t="s">
        <v>6</v>
      </c>
      <c r="EY69" t="s">
        <v>6</v>
      </c>
      <c r="EZ69" t="s">
        <v>7</v>
      </c>
      <c r="FA69" t="s">
        <v>3</v>
      </c>
      <c r="FB69" t="s">
        <v>6</v>
      </c>
      <c r="FC69" t="s">
        <v>3</v>
      </c>
      <c r="FD69" t="s">
        <v>6</v>
      </c>
      <c r="FE69" t="s">
        <v>3</v>
      </c>
      <c r="FF69" t="s">
        <v>6</v>
      </c>
      <c r="FG69" t="s">
        <v>3</v>
      </c>
      <c r="FH69" t="s">
        <v>9</v>
      </c>
      <c r="FI69" t="s">
        <v>3</v>
      </c>
      <c r="FJ69" t="s">
        <v>9</v>
      </c>
      <c r="FK69" t="s">
        <v>3</v>
      </c>
      <c r="FL69" t="s">
        <v>66</v>
      </c>
      <c r="FM69" t="s">
        <v>3</v>
      </c>
      <c r="FN69" t="s">
        <v>6</v>
      </c>
      <c r="FO69" t="s">
        <v>3</v>
      </c>
      <c r="FP69" t="s">
        <v>6</v>
      </c>
      <c r="FQ69" t="s">
        <v>3</v>
      </c>
      <c r="FR69" t="s">
        <v>3</v>
      </c>
      <c r="FS69" t="s">
        <v>3</v>
      </c>
      <c r="FT69" t="s">
        <v>6</v>
      </c>
      <c r="FU69" t="s">
        <v>3</v>
      </c>
      <c r="FV69" t="s">
        <v>6</v>
      </c>
      <c r="FW69" t="s">
        <v>3</v>
      </c>
      <c r="FX69" t="s">
        <v>6</v>
      </c>
      <c r="FY69" t="s">
        <v>3</v>
      </c>
      <c r="FZ69" t="s">
        <v>3</v>
      </c>
      <c r="GA69" t="s">
        <v>3</v>
      </c>
      <c r="GB69" t="s">
        <v>8</v>
      </c>
      <c r="GC69" t="s">
        <v>3</v>
      </c>
      <c r="GD69" t="s">
        <v>9</v>
      </c>
      <c r="GE69" t="s">
        <v>3</v>
      </c>
      <c r="GF69" t="s">
        <v>9</v>
      </c>
      <c r="GG69" t="s">
        <v>3</v>
      </c>
      <c r="GH69" t="s">
        <v>6</v>
      </c>
      <c r="GI69" t="s">
        <v>3</v>
      </c>
      <c r="GJ69" t="s">
        <v>8</v>
      </c>
      <c r="GK69" t="s">
        <v>3</v>
      </c>
      <c r="GL69" t="s">
        <v>6</v>
      </c>
      <c r="GM69" t="s">
        <v>3</v>
      </c>
      <c r="GN69" t="s">
        <v>9</v>
      </c>
      <c r="GO69" t="s">
        <v>3</v>
      </c>
      <c r="GP69" t="s">
        <v>9</v>
      </c>
      <c r="GQ69" t="s">
        <v>3</v>
      </c>
      <c r="GR69" t="s">
        <v>6</v>
      </c>
      <c r="GS69" t="s">
        <v>3</v>
      </c>
      <c r="GT69" t="s">
        <v>6</v>
      </c>
      <c r="GU69" t="s">
        <v>3</v>
      </c>
      <c r="GV69" t="s">
        <v>6</v>
      </c>
      <c r="GW69" t="s">
        <v>3</v>
      </c>
      <c r="GX69" t="s">
        <v>3</v>
      </c>
      <c r="GY69" t="s">
        <v>6</v>
      </c>
      <c r="GZ69" t="s">
        <v>5</v>
      </c>
      <c r="HA69" t="s">
        <v>6</v>
      </c>
      <c r="HB69" t="s">
        <v>6</v>
      </c>
      <c r="HC69" t="s">
        <v>6</v>
      </c>
      <c r="HD69" t="s">
        <v>5</v>
      </c>
      <c r="HE69" t="s">
        <v>6</v>
      </c>
      <c r="HF69" t="s">
        <v>5</v>
      </c>
      <c r="HG69" t="s">
        <v>6</v>
      </c>
      <c r="HH69" t="s">
        <v>6</v>
      </c>
      <c r="HI69" t="s">
        <v>6</v>
      </c>
      <c r="HJ69" t="s">
        <v>6</v>
      </c>
      <c r="HK69" t="s">
        <v>5</v>
      </c>
      <c r="HL69" t="s">
        <v>8</v>
      </c>
      <c r="HM69" t="s">
        <v>8</v>
      </c>
      <c r="HN69" t="s">
        <v>6</v>
      </c>
      <c r="HO69" t="s">
        <v>6</v>
      </c>
      <c r="HP69" t="s">
        <v>6</v>
      </c>
      <c r="HQ69" t="s">
        <v>6</v>
      </c>
      <c r="HR69" t="s">
        <v>6</v>
      </c>
      <c r="HS69" t="s">
        <v>8</v>
      </c>
      <c r="HT69" t="s">
        <v>8</v>
      </c>
      <c r="HU69" t="s">
        <v>7</v>
      </c>
      <c r="HV69" t="s">
        <v>6</v>
      </c>
      <c r="HW69" t="s">
        <v>5</v>
      </c>
      <c r="HX69" t="s">
        <v>7</v>
      </c>
      <c r="HY69" t="s">
        <v>7</v>
      </c>
      <c r="HZ69" t="s">
        <v>7</v>
      </c>
      <c r="IA69" t="s">
        <v>5</v>
      </c>
      <c r="IB69" t="s">
        <v>46</v>
      </c>
      <c r="IC69" t="s">
        <v>46</v>
      </c>
      <c r="ID69" t="s">
        <v>46</v>
      </c>
      <c r="IE69" t="s">
        <v>46</v>
      </c>
      <c r="IF69" t="s">
        <v>6</v>
      </c>
      <c r="IG69" t="s">
        <v>9</v>
      </c>
      <c r="IH69" t="s">
        <v>9</v>
      </c>
      <c r="II69" t="s">
        <v>9</v>
      </c>
      <c r="IJ69" t="s">
        <v>9</v>
      </c>
      <c r="IK69" t="s">
        <v>8</v>
      </c>
      <c r="IL69" t="s">
        <v>8</v>
      </c>
      <c r="IM69" t="s">
        <v>8</v>
      </c>
      <c r="IN69" t="s">
        <v>8</v>
      </c>
      <c r="IO69" t="s">
        <v>5</v>
      </c>
      <c r="IP69" t="s">
        <v>8</v>
      </c>
      <c r="IQ69" t="s">
        <v>5</v>
      </c>
      <c r="IR69" t="s">
        <v>8</v>
      </c>
      <c r="IS69" t="s">
        <v>8</v>
      </c>
      <c r="IT69" t="s">
        <v>8</v>
      </c>
      <c r="IU69" t="s">
        <v>8</v>
      </c>
      <c r="IV69" t="s">
        <v>5</v>
      </c>
      <c r="IW69" t="s">
        <v>8</v>
      </c>
      <c r="IX69" t="s">
        <v>7</v>
      </c>
      <c r="IY69" t="s">
        <v>6</v>
      </c>
      <c r="IZ69" t="s">
        <v>6</v>
      </c>
      <c r="JA69" t="s">
        <v>4</v>
      </c>
      <c r="JB69" t="s">
        <v>4</v>
      </c>
      <c r="JC69" t="s">
        <v>4</v>
      </c>
      <c r="JD69" t="s">
        <v>6</v>
      </c>
      <c r="JE69" t="s">
        <v>6</v>
      </c>
      <c r="JF69" t="s">
        <v>6</v>
      </c>
      <c r="JG69" t="s">
        <v>4</v>
      </c>
      <c r="JH69" t="s">
        <v>8</v>
      </c>
      <c r="JI69" t="s">
        <v>4</v>
      </c>
      <c r="JJ69" t="s">
        <v>4</v>
      </c>
      <c r="JK69" t="s">
        <v>6</v>
      </c>
      <c r="JL69" t="s">
        <v>6</v>
      </c>
      <c r="JM69" t="s">
        <v>6</v>
      </c>
      <c r="JN69" t="s">
        <v>4</v>
      </c>
      <c r="JO69" t="s">
        <v>4</v>
      </c>
    </row>
    <row r="70" spans="1:319" x14ac:dyDescent="0.25">
      <c r="A70">
        <v>48</v>
      </c>
      <c r="B70" t="s">
        <v>69</v>
      </c>
      <c r="D70" t="s">
        <v>124</v>
      </c>
      <c r="E70" t="s">
        <v>161</v>
      </c>
      <c r="F70" t="s">
        <v>7</v>
      </c>
      <c r="G70" t="s">
        <v>7</v>
      </c>
      <c r="H70" t="s">
        <v>7</v>
      </c>
      <c r="I70" t="s">
        <v>7</v>
      </c>
      <c r="J70" t="s">
        <v>5</v>
      </c>
      <c r="K70" t="s">
        <v>6</v>
      </c>
      <c r="L70" t="s">
        <v>7</v>
      </c>
      <c r="M70" t="s">
        <v>4</v>
      </c>
      <c r="N70" t="s">
        <v>7</v>
      </c>
      <c r="O70" t="s">
        <v>6</v>
      </c>
      <c r="P70" t="s">
        <v>5</v>
      </c>
      <c r="Q70" t="s">
        <v>5</v>
      </c>
      <c r="R70" t="s">
        <v>5</v>
      </c>
      <c r="S70" t="s">
        <v>5</v>
      </c>
      <c r="T70" t="s">
        <v>8</v>
      </c>
      <c r="U70" t="s">
        <v>5</v>
      </c>
      <c r="V70" t="s">
        <v>6</v>
      </c>
      <c r="W70" t="s">
        <v>8</v>
      </c>
      <c r="X70" t="s">
        <v>8</v>
      </c>
      <c r="Y70" t="s">
        <v>7</v>
      </c>
      <c r="Z70" t="s">
        <v>8</v>
      </c>
      <c r="AA70" t="s">
        <v>7</v>
      </c>
      <c r="AB70" t="s">
        <v>5</v>
      </c>
      <c r="AC70" t="s">
        <v>8</v>
      </c>
      <c r="AD70" t="s">
        <v>5</v>
      </c>
      <c r="AE70" t="s">
        <v>8</v>
      </c>
      <c r="AF70" t="s">
        <v>4</v>
      </c>
      <c r="AG70" t="s">
        <v>8</v>
      </c>
      <c r="AH70" t="s">
        <v>8</v>
      </c>
      <c r="AI70" t="s">
        <v>8</v>
      </c>
      <c r="AJ70" t="s">
        <v>5</v>
      </c>
      <c r="AK70" t="s">
        <v>4</v>
      </c>
      <c r="AL70" t="s">
        <v>6</v>
      </c>
      <c r="AM70" t="s">
        <v>4</v>
      </c>
      <c r="AN70" t="s">
        <v>7</v>
      </c>
      <c r="AO70" t="s">
        <v>6</v>
      </c>
      <c r="AP70" t="s">
        <v>8</v>
      </c>
      <c r="AQ70" t="s">
        <v>8</v>
      </c>
      <c r="AR70" t="s">
        <v>4</v>
      </c>
      <c r="AS70" t="s">
        <v>6</v>
      </c>
      <c r="AT70" t="s">
        <v>6</v>
      </c>
      <c r="AU70" t="s">
        <v>4</v>
      </c>
      <c r="AV70" t="s">
        <v>7</v>
      </c>
      <c r="AW70" t="s">
        <v>7</v>
      </c>
      <c r="AX70" t="s">
        <v>4</v>
      </c>
      <c r="AY70" t="s">
        <v>8</v>
      </c>
      <c r="AZ70" t="s">
        <v>4</v>
      </c>
      <c r="BA70" t="s">
        <v>8</v>
      </c>
      <c r="BB70" t="s">
        <v>8</v>
      </c>
      <c r="BC70" t="s">
        <v>4</v>
      </c>
      <c r="BD70" t="s">
        <v>7</v>
      </c>
      <c r="BE70" t="s">
        <v>5</v>
      </c>
      <c r="BF70" t="s">
        <v>7</v>
      </c>
      <c r="BG70" t="s">
        <v>5</v>
      </c>
      <c r="BH70" t="s">
        <v>5</v>
      </c>
      <c r="BI70" t="s">
        <v>5</v>
      </c>
      <c r="BJ70" t="s">
        <v>8</v>
      </c>
      <c r="BK70" t="s">
        <v>8</v>
      </c>
      <c r="BL70" t="s">
        <v>6</v>
      </c>
      <c r="IF70" t="s">
        <v>9</v>
      </c>
      <c r="IG70" t="s">
        <v>9</v>
      </c>
      <c r="IH70" t="s">
        <v>9</v>
      </c>
      <c r="II70" t="s">
        <v>4</v>
      </c>
      <c r="IJ70" t="s">
        <v>9</v>
      </c>
    </row>
    <row r="71" spans="1:319" x14ac:dyDescent="0.25">
      <c r="A71">
        <v>3</v>
      </c>
      <c r="B71" t="s">
        <v>70</v>
      </c>
      <c r="C71" t="s">
        <v>131</v>
      </c>
      <c r="D71" t="s">
        <v>101</v>
      </c>
      <c r="E71" t="s">
        <v>16</v>
      </c>
      <c r="F71" t="s">
        <v>5</v>
      </c>
      <c r="G71" t="s">
        <v>7</v>
      </c>
      <c r="H71" t="s">
        <v>5</v>
      </c>
      <c r="I71" t="s">
        <v>7</v>
      </c>
      <c r="J71" t="s">
        <v>8</v>
      </c>
      <c r="K71" t="s">
        <v>4</v>
      </c>
      <c r="L71" t="s">
        <v>4</v>
      </c>
      <c r="M71" t="s">
        <v>4</v>
      </c>
      <c r="N71" t="s">
        <v>4</v>
      </c>
      <c r="O71" t="s">
        <v>4</v>
      </c>
      <c r="P71" t="s">
        <v>5</v>
      </c>
      <c r="Q71" t="s">
        <v>5</v>
      </c>
      <c r="R71" t="s">
        <v>7</v>
      </c>
      <c r="S71" t="s">
        <v>7</v>
      </c>
      <c r="T71" t="s">
        <v>4</v>
      </c>
      <c r="U71" t="s">
        <v>4</v>
      </c>
      <c r="V71" t="s">
        <v>7</v>
      </c>
      <c r="W71" t="s">
        <v>4</v>
      </c>
      <c r="X71" t="s">
        <v>5</v>
      </c>
      <c r="Y71" t="s">
        <v>5</v>
      </c>
      <c r="Z71" t="s">
        <v>7</v>
      </c>
      <c r="AA71" t="s">
        <v>4</v>
      </c>
      <c r="AB71" t="s">
        <v>5</v>
      </c>
      <c r="AC71" t="s">
        <v>8</v>
      </c>
      <c r="AD71" t="s">
        <v>7</v>
      </c>
      <c r="AE71" t="s">
        <v>8</v>
      </c>
      <c r="AF71" t="s">
        <v>7</v>
      </c>
      <c r="AG71" t="s">
        <v>5</v>
      </c>
      <c r="AH71" t="s">
        <v>5</v>
      </c>
      <c r="AI71" t="s">
        <v>7</v>
      </c>
      <c r="AJ71" t="s">
        <v>5</v>
      </c>
      <c r="AK71" t="s">
        <v>5</v>
      </c>
      <c r="AL71" t="s">
        <v>5</v>
      </c>
      <c r="AM71" t="s">
        <v>7</v>
      </c>
      <c r="AN71" t="s">
        <v>5</v>
      </c>
      <c r="AO71" t="s">
        <v>8</v>
      </c>
      <c r="AP71" t="s">
        <v>5</v>
      </c>
      <c r="AQ71" t="s">
        <v>8</v>
      </c>
      <c r="AR71" t="s">
        <v>5</v>
      </c>
      <c r="AS71" t="s">
        <v>5</v>
      </c>
      <c r="AT71" t="s">
        <v>5</v>
      </c>
      <c r="AU71" t="s">
        <v>5</v>
      </c>
      <c r="AV71" t="s">
        <v>5</v>
      </c>
      <c r="AW71" t="s">
        <v>5</v>
      </c>
      <c r="AX71" t="s">
        <v>5</v>
      </c>
      <c r="AY71" t="s">
        <v>7</v>
      </c>
      <c r="AZ71" t="s">
        <v>4</v>
      </c>
      <c r="BA71" t="s">
        <v>8</v>
      </c>
      <c r="BB71" t="s">
        <v>8</v>
      </c>
      <c r="BC71" t="s">
        <v>5</v>
      </c>
      <c r="BD71" t="s">
        <v>5</v>
      </c>
      <c r="BE71" t="s">
        <v>5</v>
      </c>
      <c r="BF71" t="s">
        <v>5</v>
      </c>
      <c r="BG71" t="s">
        <v>5</v>
      </c>
      <c r="BH71" t="s">
        <v>5</v>
      </c>
      <c r="BI71" t="s">
        <v>5</v>
      </c>
      <c r="BJ71" t="s">
        <v>5</v>
      </c>
      <c r="BK71" t="s">
        <v>8</v>
      </c>
      <c r="BL71" t="s">
        <v>5</v>
      </c>
      <c r="BM71" t="s">
        <v>5</v>
      </c>
      <c r="BN71" t="s">
        <v>5</v>
      </c>
      <c r="BO71" t="s">
        <v>8</v>
      </c>
      <c r="BP71" t="s">
        <v>7</v>
      </c>
      <c r="BQ71" t="s">
        <v>8</v>
      </c>
      <c r="BR71" t="s">
        <v>8</v>
      </c>
      <c r="BS71" t="s">
        <v>5</v>
      </c>
      <c r="BT71" t="s">
        <v>8</v>
      </c>
      <c r="BU71" t="s">
        <v>6</v>
      </c>
      <c r="BV71" t="s">
        <v>6</v>
      </c>
      <c r="BW71" t="s">
        <v>6</v>
      </c>
      <c r="BX71" t="s">
        <v>6</v>
      </c>
      <c r="BY71" t="s">
        <v>7</v>
      </c>
      <c r="BZ71" t="s">
        <v>4</v>
      </c>
      <c r="CA71" t="s">
        <v>4</v>
      </c>
      <c r="CB71" t="s">
        <v>6</v>
      </c>
      <c r="CC71" t="s">
        <v>8</v>
      </c>
      <c r="CD71" t="s">
        <v>8</v>
      </c>
      <c r="CE71" t="s">
        <v>8</v>
      </c>
      <c r="CF71" t="s">
        <v>7</v>
      </c>
      <c r="CG71" t="s">
        <v>7</v>
      </c>
      <c r="CH71" t="s">
        <v>7</v>
      </c>
      <c r="CI71" t="s">
        <v>7</v>
      </c>
      <c r="CJ71" t="s">
        <v>8</v>
      </c>
      <c r="CK71" t="s">
        <v>5</v>
      </c>
      <c r="CL71" t="s">
        <v>5</v>
      </c>
      <c r="CM71" t="s">
        <v>5</v>
      </c>
      <c r="CN71" t="s">
        <v>5</v>
      </c>
      <c r="CO71" t="s">
        <v>7</v>
      </c>
      <c r="CP71" t="s">
        <v>7</v>
      </c>
      <c r="CQ71" t="s">
        <v>8</v>
      </c>
      <c r="CR71" t="s">
        <v>7</v>
      </c>
      <c r="CS71" t="s">
        <v>5</v>
      </c>
      <c r="CT71" t="s">
        <v>5</v>
      </c>
      <c r="CU71" t="s">
        <v>5</v>
      </c>
      <c r="CV71" t="s">
        <v>5</v>
      </c>
      <c r="CW71" t="s">
        <v>6</v>
      </c>
      <c r="CX71" t="s">
        <v>5</v>
      </c>
      <c r="CY71" t="s">
        <v>6</v>
      </c>
      <c r="CZ71" t="s">
        <v>6</v>
      </c>
      <c r="DA71" t="s">
        <v>6</v>
      </c>
      <c r="DB71" t="s">
        <v>8</v>
      </c>
      <c r="DC71" t="s">
        <v>8</v>
      </c>
      <c r="DD71" t="s">
        <v>8</v>
      </c>
      <c r="DE71" t="s">
        <v>4</v>
      </c>
      <c r="DF71" t="s">
        <v>7</v>
      </c>
      <c r="DG71" t="s">
        <v>7</v>
      </c>
      <c r="DH71" t="s">
        <v>7</v>
      </c>
      <c r="DI71" t="s">
        <v>7</v>
      </c>
      <c r="DJ71" t="s">
        <v>4</v>
      </c>
      <c r="DK71" t="s">
        <v>7</v>
      </c>
      <c r="DL71" t="s">
        <v>4</v>
      </c>
      <c r="DM71" t="s">
        <v>7</v>
      </c>
      <c r="DN71" t="s">
        <v>7</v>
      </c>
      <c r="DO71" t="s">
        <v>7</v>
      </c>
      <c r="DP71" t="s">
        <v>9</v>
      </c>
      <c r="DQ71" t="s">
        <v>7</v>
      </c>
      <c r="DR71" t="s">
        <v>7</v>
      </c>
      <c r="DS71" t="s">
        <v>7</v>
      </c>
      <c r="DT71" t="s">
        <v>4</v>
      </c>
      <c r="DU71" t="s">
        <v>3</v>
      </c>
      <c r="DV71" t="s">
        <v>3</v>
      </c>
      <c r="DW71" t="s">
        <v>3</v>
      </c>
      <c r="DX71" t="s">
        <v>3</v>
      </c>
      <c r="DY71" t="s">
        <v>3</v>
      </c>
      <c r="DZ71" t="s">
        <v>6</v>
      </c>
      <c r="EA71" t="s">
        <v>5</v>
      </c>
      <c r="EB71" t="s">
        <v>7</v>
      </c>
      <c r="EC71" t="s">
        <v>7</v>
      </c>
      <c r="ED71" t="s">
        <v>8</v>
      </c>
      <c r="EE71" t="s">
        <v>5</v>
      </c>
      <c r="EF71" t="s">
        <v>5</v>
      </c>
      <c r="EG71" t="s">
        <v>5</v>
      </c>
      <c r="EH71" t="s">
        <v>6</v>
      </c>
      <c r="EI71" t="s">
        <v>8</v>
      </c>
      <c r="EJ71" t="s">
        <v>5</v>
      </c>
      <c r="EK71" t="s">
        <v>7</v>
      </c>
      <c r="EL71" t="s">
        <v>5</v>
      </c>
      <c r="EM71" t="s">
        <v>5</v>
      </c>
      <c r="EN71" t="s">
        <v>4</v>
      </c>
      <c r="EO71" t="s">
        <v>5</v>
      </c>
      <c r="EP71" t="s">
        <v>5</v>
      </c>
      <c r="EQ71" t="s">
        <v>8</v>
      </c>
      <c r="ER71" t="s">
        <v>8</v>
      </c>
      <c r="ES71" t="s">
        <v>5</v>
      </c>
      <c r="ET71" t="s">
        <v>5</v>
      </c>
      <c r="EU71" t="s">
        <v>4</v>
      </c>
      <c r="EV71" t="s">
        <v>8</v>
      </c>
      <c r="EW71" t="s">
        <v>8</v>
      </c>
      <c r="EX71" t="s">
        <v>7</v>
      </c>
      <c r="EY71" t="s">
        <v>8</v>
      </c>
      <c r="EZ71" t="s">
        <v>7</v>
      </c>
      <c r="FA71" t="s">
        <v>8</v>
      </c>
      <c r="FB71" t="s">
        <v>3</v>
      </c>
      <c r="FC71" t="s">
        <v>8</v>
      </c>
      <c r="FD71" t="s">
        <v>3</v>
      </c>
      <c r="FE71" t="s">
        <v>8</v>
      </c>
      <c r="FF71" t="s">
        <v>3</v>
      </c>
      <c r="FG71" t="s">
        <v>5</v>
      </c>
      <c r="FH71" t="s">
        <v>3</v>
      </c>
      <c r="FI71" t="s">
        <v>4</v>
      </c>
      <c r="FJ71" t="s">
        <v>6</v>
      </c>
      <c r="FK71" t="s">
        <v>4</v>
      </c>
      <c r="FL71" t="s">
        <v>3</v>
      </c>
      <c r="FM71" t="s">
        <v>8</v>
      </c>
      <c r="FN71" t="s">
        <v>3</v>
      </c>
      <c r="FO71" t="s">
        <v>8</v>
      </c>
      <c r="FP71" t="s">
        <v>9</v>
      </c>
      <c r="FQ71" t="s">
        <v>8</v>
      </c>
      <c r="FR71" t="s">
        <v>3</v>
      </c>
      <c r="FS71" t="s">
        <v>8</v>
      </c>
      <c r="FT71" t="s">
        <v>3</v>
      </c>
      <c r="FU71" t="s">
        <v>8</v>
      </c>
      <c r="FV71" t="s">
        <v>3</v>
      </c>
      <c r="FW71" t="s">
        <v>8</v>
      </c>
      <c r="FX71" t="s">
        <v>6</v>
      </c>
      <c r="FY71" t="s">
        <v>8</v>
      </c>
      <c r="FZ71" t="s">
        <v>3</v>
      </c>
      <c r="GA71" t="s">
        <v>8</v>
      </c>
      <c r="GB71" t="s">
        <v>3</v>
      </c>
      <c r="GC71" t="s">
        <v>8</v>
      </c>
      <c r="GD71" t="s">
        <v>6</v>
      </c>
      <c r="GE71" t="s">
        <v>8</v>
      </c>
      <c r="GF71" t="s">
        <v>9</v>
      </c>
      <c r="GG71" t="s">
        <v>8</v>
      </c>
      <c r="GH71" t="s">
        <v>9</v>
      </c>
      <c r="GI71" t="s">
        <v>8</v>
      </c>
      <c r="GJ71" t="s">
        <v>9</v>
      </c>
      <c r="GK71" t="s">
        <v>8</v>
      </c>
      <c r="GL71" t="s">
        <v>3</v>
      </c>
      <c r="GM71" t="s">
        <v>8</v>
      </c>
      <c r="GN71" t="s">
        <v>3</v>
      </c>
      <c r="GO71" t="s">
        <v>8</v>
      </c>
      <c r="GP71" t="s">
        <v>9</v>
      </c>
      <c r="GQ71" t="s">
        <v>8</v>
      </c>
      <c r="GR71" t="s">
        <v>3</v>
      </c>
      <c r="GS71" t="s">
        <v>8</v>
      </c>
      <c r="GT71" t="s">
        <v>3</v>
      </c>
      <c r="GU71" t="s">
        <v>8</v>
      </c>
      <c r="GV71" t="s">
        <v>9</v>
      </c>
      <c r="GW71" t="s">
        <v>8</v>
      </c>
      <c r="GX71" t="s">
        <v>9</v>
      </c>
      <c r="GY71" t="s">
        <v>6</v>
      </c>
      <c r="GZ71" t="s">
        <v>4</v>
      </c>
      <c r="HA71" t="s">
        <v>3</v>
      </c>
      <c r="HB71" t="s">
        <v>3</v>
      </c>
      <c r="HC71" t="s">
        <v>3</v>
      </c>
      <c r="HD71" t="s">
        <v>8</v>
      </c>
      <c r="HE71" t="s">
        <v>3</v>
      </c>
      <c r="HF71" t="s">
        <v>4</v>
      </c>
      <c r="HG71" t="s">
        <v>3</v>
      </c>
      <c r="HH71" t="s">
        <v>3</v>
      </c>
      <c r="HI71" t="s">
        <v>3</v>
      </c>
      <c r="HJ71" t="s">
        <v>3</v>
      </c>
      <c r="HK71" t="s">
        <v>8</v>
      </c>
      <c r="HL71" t="s">
        <v>8</v>
      </c>
      <c r="HM71" t="s">
        <v>3</v>
      </c>
      <c r="HN71" t="s">
        <v>5</v>
      </c>
      <c r="HO71" t="s">
        <v>5</v>
      </c>
      <c r="HP71" t="s">
        <v>46</v>
      </c>
      <c r="HQ71" t="s">
        <v>5</v>
      </c>
      <c r="HR71" t="s">
        <v>46</v>
      </c>
      <c r="HS71" t="s">
        <v>6</v>
      </c>
      <c r="HT71" t="s">
        <v>7</v>
      </c>
      <c r="HU71" t="s">
        <v>5</v>
      </c>
      <c r="HV71" t="s">
        <v>6</v>
      </c>
      <c r="HW71" t="s">
        <v>8</v>
      </c>
      <c r="HX71" t="s">
        <v>8</v>
      </c>
      <c r="HY71" t="s">
        <v>46</v>
      </c>
      <c r="HZ71" t="s">
        <v>5</v>
      </c>
      <c r="IA71" t="s">
        <v>7</v>
      </c>
      <c r="IB71" t="s">
        <v>46</v>
      </c>
      <c r="IC71" t="s">
        <v>8</v>
      </c>
      <c r="ID71" t="s">
        <v>46</v>
      </c>
      <c r="IE71" t="s">
        <v>8</v>
      </c>
      <c r="IF71" t="s">
        <v>9</v>
      </c>
      <c r="IG71" t="s">
        <v>9</v>
      </c>
      <c r="IH71" t="s">
        <v>9</v>
      </c>
      <c r="II71" t="s">
        <v>9</v>
      </c>
      <c r="IJ71" t="s">
        <v>9</v>
      </c>
      <c r="IK71" t="s">
        <v>6</v>
      </c>
      <c r="IL71" t="s">
        <v>8</v>
      </c>
      <c r="IM71" t="s">
        <v>8</v>
      </c>
      <c r="IN71" t="s">
        <v>6</v>
      </c>
      <c r="IO71" t="s">
        <v>8</v>
      </c>
      <c r="IP71" t="s">
        <v>6</v>
      </c>
      <c r="IQ71" t="s">
        <v>6</v>
      </c>
      <c r="IR71" t="s">
        <v>8</v>
      </c>
      <c r="IS71" t="s">
        <v>8</v>
      </c>
      <c r="IT71" t="s">
        <v>8</v>
      </c>
      <c r="IU71" t="s">
        <v>8</v>
      </c>
      <c r="IV71" t="s">
        <v>8</v>
      </c>
      <c r="IW71" t="s">
        <v>5</v>
      </c>
      <c r="IX71" t="s">
        <v>6</v>
      </c>
    </row>
    <row r="72" spans="1:319" x14ac:dyDescent="0.25">
      <c r="A72">
        <v>4</v>
      </c>
      <c r="B72" t="s">
        <v>70</v>
      </c>
      <c r="C72" t="s">
        <v>132</v>
      </c>
      <c r="D72" t="s">
        <v>113</v>
      </c>
      <c r="E72" t="s">
        <v>161</v>
      </c>
      <c r="F72" t="s">
        <v>5</v>
      </c>
      <c r="G72" t="s">
        <v>5</v>
      </c>
      <c r="H72" t="s">
        <v>8</v>
      </c>
      <c r="I72" t="s">
        <v>7</v>
      </c>
      <c r="J72" t="s">
        <v>5</v>
      </c>
      <c r="K72" t="s">
        <v>4</v>
      </c>
      <c r="L72" t="s">
        <v>4</v>
      </c>
      <c r="M72" t="s">
        <v>4</v>
      </c>
      <c r="N72" t="s">
        <v>4</v>
      </c>
      <c r="O72" t="s">
        <v>4</v>
      </c>
      <c r="P72" t="s">
        <v>4</v>
      </c>
      <c r="Q72" t="s">
        <v>5</v>
      </c>
      <c r="R72" t="s">
        <v>7</v>
      </c>
      <c r="S72" t="s">
        <v>8</v>
      </c>
      <c r="T72" t="s">
        <v>5</v>
      </c>
      <c r="U72" t="s">
        <v>5</v>
      </c>
      <c r="V72" t="s">
        <v>8</v>
      </c>
      <c r="W72" t="s">
        <v>8</v>
      </c>
      <c r="X72" t="s">
        <v>5</v>
      </c>
      <c r="Y72" t="s">
        <v>8</v>
      </c>
      <c r="Z72" t="s">
        <v>8</v>
      </c>
      <c r="AA72" t="s">
        <v>7</v>
      </c>
      <c r="AB72" t="s">
        <v>5</v>
      </c>
      <c r="AC72" t="s">
        <v>8</v>
      </c>
      <c r="AD72" t="s">
        <v>4</v>
      </c>
      <c r="AE72" t="s">
        <v>8</v>
      </c>
      <c r="AF72" t="s">
        <v>4</v>
      </c>
      <c r="AG72" t="s">
        <v>6</v>
      </c>
      <c r="AH72" t="s">
        <v>6</v>
      </c>
      <c r="AI72" t="s">
        <v>8</v>
      </c>
      <c r="AJ72" t="s">
        <v>4</v>
      </c>
      <c r="AK72" t="s">
        <v>4</v>
      </c>
      <c r="AL72" t="s">
        <v>6</v>
      </c>
      <c r="AM72" t="s">
        <v>4</v>
      </c>
      <c r="AN72" t="s">
        <v>7</v>
      </c>
      <c r="AO72" t="s">
        <v>6</v>
      </c>
      <c r="AP72" t="s">
        <v>4</v>
      </c>
      <c r="AQ72" t="s">
        <v>6</v>
      </c>
      <c r="AR72" t="s">
        <v>4</v>
      </c>
      <c r="AS72" t="s">
        <v>6</v>
      </c>
      <c r="AT72" t="s">
        <v>6</v>
      </c>
      <c r="AU72" t="s">
        <v>4</v>
      </c>
      <c r="AV72" t="s">
        <v>6</v>
      </c>
      <c r="AW72" t="s">
        <v>6</v>
      </c>
      <c r="AX72" t="s">
        <v>6</v>
      </c>
      <c r="AY72" t="s">
        <v>6</v>
      </c>
      <c r="AZ72" t="s">
        <v>6</v>
      </c>
      <c r="BA72" t="s">
        <v>5</v>
      </c>
      <c r="BB72" t="s">
        <v>8</v>
      </c>
      <c r="BC72" t="s">
        <v>7</v>
      </c>
      <c r="BD72" t="s">
        <v>5</v>
      </c>
      <c r="BE72" t="s">
        <v>5</v>
      </c>
      <c r="BF72" t="s">
        <v>8</v>
      </c>
      <c r="BG72" t="s">
        <v>8</v>
      </c>
      <c r="BH72" t="s">
        <v>5</v>
      </c>
      <c r="BI72" t="s">
        <v>8</v>
      </c>
      <c r="BJ72" t="s">
        <v>5</v>
      </c>
      <c r="BK72" t="s">
        <v>8</v>
      </c>
      <c r="BL72" t="s">
        <v>8</v>
      </c>
      <c r="BM72" t="s">
        <v>5</v>
      </c>
      <c r="BN72" t="s">
        <v>5</v>
      </c>
      <c r="BO72" t="s">
        <v>5</v>
      </c>
      <c r="BP72" t="s">
        <v>5</v>
      </c>
      <c r="BQ72" t="s">
        <v>8</v>
      </c>
      <c r="BR72" t="s">
        <v>8</v>
      </c>
      <c r="BS72" t="s">
        <v>8</v>
      </c>
      <c r="BT72" t="s">
        <v>6</v>
      </c>
      <c r="BU72" t="s">
        <v>5</v>
      </c>
      <c r="BV72" t="s">
        <v>5</v>
      </c>
      <c r="BW72" t="s">
        <v>5</v>
      </c>
      <c r="BX72" t="s">
        <v>8</v>
      </c>
      <c r="BY72" t="s">
        <v>7</v>
      </c>
      <c r="BZ72" t="s">
        <v>5</v>
      </c>
      <c r="CA72" t="s">
        <v>8</v>
      </c>
      <c r="CB72" t="s">
        <v>8</v>
      </c>
      <c r="CC72" t="s">
        <v>5</v>
      </c>
      <c r="CD72" t="s">
        <v>5</v>
      </c>
      <c r="CE72" t="s">
        <v>8</v>
      </c>
      <c r="CF72" t="s">
        <v>5</v>
      </c>
      <c r="CG72" t="s">
        <v>8</v>
      </c>
      <c r="CH72" t="s">
        <v>5</v>
      </c>
      <c r="CI72" t="s">
        <v>5</v>
      </c>
      <c r="CJ72" t="s">
        <v>5</v>
      </c>
      <c r="CK72" t="s">
        <v>5</v>
      </c>
      <c r="CL72" t="s">
        <v>7</v>
      </c>
      <c r="CM72" t="s">
        <v>7</v>
      </c>
      <c r="CN72" t="s">
        <v>5</v>
      </c>
      <c r="CO72" t="s">
        <v>4</v>
      </c>
      <c r="CP72" t="s">
        <v>7</v>
      </c>
      <c r="CQ72" t="s">
        <v>8</v>
      </c>
      <c r="CR72" t="s">
        <v>8</v>
      </c>
      <c r="CS72" t="s">
        <v>8</v>
      </c>
      <c r="CT72" t="s">
        <v>8</v>
      </c>
      <c r="CU72" t="s">
        <v>8</v>
      </c>
      <c r="CV72" t="s">
        <v>8</v>
      </c>
      <c r="CW72" t="s">
        <v>8</v>
      </c>
      <c r="CX72" t="s">
        <v>7</v>
      </c>
      <c r="CY72" t="s">
        <v>6</v>
      </c>
      <c r="CZ72" t="s">
        <v>6</v>
      </c>
      <c r="DA72" t="s">
        <v>6</v>
      </c>
      <c r="DB72" t="s">
        <v>7</v>
      </c>
      <c r="DC72" t="s">
        <v>8</v>
      </c>
      <c r="DD72" t="s">
        <v>8</v>
      </c>
      <c r="DE72" t="s">
        <v>5</v>
      </c>
      <c r="DF72" t="s">
        <v>7</v>
      </c>
      <c r="DG72" t="s">
        <v>4</v>
      </c>
      <c r="DH72" t="s">
        <v>7</v>
      </c>
      <c r="DI72" t="s">
        <v>7</v>
      </c>
      <c r="DJ72" t="s">
        <v>7</v>
      </c>
      <c r="DK72" t="s">
        <v>7</v>
      </c>
      <c r="DL72" t="s">
        <v>7</v>
      </c>
      <c r="DM72" t="s">
        <v>5</v>
      </c>
      <c r="DN72" t="s">
        <v>7</v>
      </c>
      <c r="DO72" t="s">
        <v>7</v>
      </c>
      <c r="DP72" t="s">
        <v>5</v>
      </c>
      <c r="DQ72" t="s">
        <v>7</v>
      </c>
      <c r="DR72" t="s">
        <v>7</v>
      </c>
      <c r="DS72" t="s">
        <v>4</v>
      </c>
      <c r="DT72" t="s">
        <v>7</v>
      </c>
      <c r="DU72" t="s">
        <v>3</v>
      </c>
      <c r="DV72" t="s">
        <v>6</v>
      </c>
      <c r="DW72" t="s">
        <v>3</v>
      </c>
      <c r="DX72" t="s">
        <v>3</v>
      </c>
      <c r="DY72" t="s">
        <v>3</v>
      </c>
      <c r="DZ72" t="s">
        <v>3</v>
      </c>
      <c r="EA72" t="s">
        <v>5</v>
      </c>
      <c r="EB72" t="s">
        <v>4</v>
      </c>
      <c r="EC72" t="s">
        <v>8</v>
      </c>
      <c r="ED72" t="s">
        <v>5</v>
      </c>
      <c r="EE72" t="s">
        <v>7</v>
      </c>
      <c r="EF72" t="s">
        <v>5</v>
      </c>
      <c r="EG72" t="s">
        <v>8</v>
      </c>
      <c r="EH72" t="s">
        <v>8</v>
      </c>
      <c r="EI72" t="s">
        <v>5</v>
      </c>
      <c r="EJ72" t="s">
        <v>7</v>
      </c>
      <c r="EK72" t="s">
        <v>4</v>
      </c>
      <c r="EL72" t="s">
        <v>4</v>
      </c>
      <c r="EM72" t="s">
        <v>5</v>
      </c>
      <c r="EN72" t="s">
        <v>4</v>
      </c>
      <c r="EO72" t="s">
        <v>8</v>
      </c>
      <c r="EP72" t="s">
        <v>7</v>
      </c>
      <c r="EQ72" t="s">
        <v>5</v>
      </c>
      <c r="ER72" t="s">
        <v>5</v>
      </c>
      <c r="ES72" t="s">
        <v>5</v>
      </c>
      <c r="ET72" t="s">
        <v>5</v>
      </c>
      <c r="EU72" t="s">
        <v>7</v>
      </c>
      <c r="EV72" t="s">
        <v>7</v>
      </c>
      <c r="EW72" t="s">
        <v>5</v>
      </c>
      <c r="EX72" t="s">
        <v>7</v>
      </c>
      <c r="EY72" t="s">
        <v>5</v>
      </c>
      <c r="EZ72" t="s">
        <v>7</v>
      </c>
      <c r="FA72" t="s">
        <v>6</v>
      </c>
      <c r="FB72" t="s">
        <v>9</v>
      </c>
      <c r="FC72" t="s">
        <v>8</v>
      </c>
      <c r="FD72" t="s">
        <v>3</v>
      </c>
      <c r="FE72" t="s">
        <v>8</v>
      </c>
      <c r="FF72" t="s">
        <v>3</v>
      </c>
      <c r="FG72" t="s">
        <v>8</v>
      </c>
      <c r="FH72" t="s">
        <v>3</v>
      </c>
      <c r="FI72" t="s">
        <v>5</v>
      </c>
      <c r="FJ72" t="s">
        <v>3</v>
      </c>
      <c r="FK72" t="s">
        <v>8</v>
      </c>
      <c r="FL72" t="s">
        <v>3</v>
      </c>
      <c r="FM72" t="s">
        <v>8</v>
      </c>
      <c r="FN72" t="s">
        <v>3</v>
      </c>
      <c r="FO72" t="s">
        <v>5</v>
      </c>
      <c r="FP72" t="s">
        <v>3</v>
      </c>
      <c r="FQ72" t="s">
        <v>8</v>
      </c>
      <c r="FR72" t="s">
        <v>3</v>
      </c>
      <c r="FS72" t="s">
        <v>5</v>
      </c>
      <c r="FT72" t="s">
        <v>3</v>
      </c>
      <c r="FU72" t="s">
        <v>8</v>
      </c>
      <c r="FV72" t="s">
        <v>3</v>
      </c>
      <c r="FW72" t="s">
        <v>8</v>
      </c>
      <c r="FX72" t="s">
        <v>3</v>
      </c>
      <c r="FY72" t="s">
        <v>8</v>
      </c>
      <c r="FZ72" t="s">
        <v>3</v>
      </c>
      <c r="GA72" t="s">
        <v>8</v>
      </c>
      <c r="GB72" t="s">
        <v>3</v>
      </c>
      <c r="GC72" t="s">
        <v>8</v>
      </c>
      <c r="GD72" t="s">
        <v>3</v>
      </c>
      <c r="GE72" t="s">
        <v>8</v>
      </c>
      <c r="GF72" t="s">
        <v>3</v>
      </c>
      <c r="GG72" t="s">
        <v>4</v>
      </c>
      <c r="GH72" t="s">
        <v>3</v>
      </c>
      <c r="GI72" t="s">
        <v>4</v>
      </c>
      <c r="GJ72" t="s">
        <v>3</v>
      </c>
      <c r="GK72" t="s">
        <v>4</v>
      </c>
      <c r="GL72" t="s">
        <v>3</v>
      </c>
      <c r="GM72" t="s">
        <v>4</v>
      </c>
      <c r="GN72" t="s">
        <v>3</v>
      </c>
      <c r="GO72" t="s">
        <v>4</v>
      </c>
      <c r="GP72" t="s">
        <v>3</v>
      </c>
      <c r="GQ72" t="s">
        <v>8</v>
      </c>
      <c r="GR72" t="s">
        <v>3</v>
      </c>
      <c r="GS72" t="s">
        <v>8</v>
      </c>
      <c r="GT72" t="s">
        <v>3</v>
      </c>
      <c r="GU72" t="s">
        <v>8</v>
      </c>
      <c r="GV72" t="s">
        <v>3</v>
      </c>
      <c r="GW72" t="s">
        <v>8</v>
      </c>
      <c r="GX72" t="s">
        <v>3</v>
      </c>
      <c r="GY72" t="s">
        <v>6</v>
      </c>
      <c r="GZ72" t="s">
        <v>7</v>
      </c>
      <c r="HA72" t="s">
        <v>6</v>
      </c>
      <c r="HB72" t="s">
        <v>6</v>
      </c>
      <c r="HC72" t="s">
        <v>6</v>
      </c>
      <c r="HD72" t="s">
        <v>7</v>
      </c>
      <c r="HE72" t="s">
        <v>8</v>
      </c>
      <c r="HF72" t="s">
        <v>7</v>
      </c>
      <c r="HG72" t="s">
        <v>8</v>
      </c>
      <c r="HH72" t="s">
        <v>8</v>
      </c>
      <c r="HI72" t="s">
        <v>8</v>
      </c>
      <c r="HJ72" t="s">
        <v>8</v>
      </c>
      <c r="HK72" t="s">
        <v>8</v>
      </c>
      <c r="HL72" t="s">
        <v>8</v>
      </c>
      <c r="HM72" t="s">
        <v>8</v>
      </c>
      <c r="HN72" t="s">
        <v>6</v>
      </c>
      <c r="HO72" t="s">
        <v>6</v>
      </c>
      <c r="HP72" t="s">
        <v>6</v>
      </c>
      <c r="HQ72" t="s">
        <v>6</v>
      </c>
      <c r="HR72" t="s">
        <v>6</v>
      </c>
      <c r="HS72" t="s">
        <v>5</v>
      </c>
      <c r="HT72" t="s">
        <v>5</v>
      </c>
      <c r="HU72" t="s">
        <v>6</v>
      </c>
      <c r="HV72" t="s">
        <v>8</v>
      </c>
      <c r="HW72" t="s">
        <v>8</v>
      </c>
      <c r="HX72" t="s">
        <v>6</v>
      </c>
      <c r="HY72" t="s">
        <v>6</v>
      </c>
      <c r="HZ72" t="s">
        <v>5</v>
      </c>
      <c r="IA72" t="s">
        <v>8</v>
      </c>
      <c r="IB72" t="s">
        <v>6</v>
      </c>
      <c r="IC72" t="s">
        <v>6</v>
      </c>
      <c r="ID72" t="s">
        <v>6</v>
      </c>
      <c r="IE72" t="s">
        <v>8</v>
      </c>
      <c r="IF72" t="s">
        <v>8</v>
      </c>
      <c r="IG72" t="s">
        <v>8</v>
      </c>
      <c r="IH72" t="s">
        <v>6</v>
      </c>
      <c r="II72" t="s">
        <v>6</v>
      </c>
      <c r="IJ72" t="s">
        <v>6</v>
      </c>
      <c r="IK72" t="s">
        <v>8</v>
      </c>
      <c r="IL72" t="s">
        <v>8</v>
      </c>
      <c r="IM72" t="s">
        <v>8</v>
      </c>
      <c r="IN72" t="s">
        <v>8</v>
      </c>
      <c r="IO72" t="s">
        <v>8</v>
      </c>
      <c r="IP72" t="s">
        <v>8</v>
      </c>
      <c r="IQ72" t="s">
        <v>8</v>
      </c>
      <c r="IR72" t="s">
        <v>8</v>
      </c>
      <c r="IS72" t="s">
        <v>8</v>
      </c>
      <c r="IT72" t="s">
        <v>8</v>
      </c>
      <c r="IU72" t="s">
        <v>8</v>
      </c>
      <c r="IV72" t="s">
        <v>8</v>
      </c>
      <c r="IW72" t="s">
        <v>8</v>
      </c>
      <c r="IX72" t="s">
        <v>8</v>
      </c>
    </row>
    <row r="73" spans="1:319" x14ac:dyDescent="0.25">
      <c r="A73">
        <v>6</v>
      </c>
      <c r="B73" t="s">
        <v>70</v>
      </c>
      <c r="C73" t="s">
        <v>133</v>
      </c>
      <c r="D73" t="s">
        <v>110</v>
      </c>
      <c r="E73" t="s">
        <v>161</v>
      </c>
      <c r="F73" t="s">
        <v>5</v>
      </c>
      <c r="G73" t="s">
        <v>5</v>
      </c>
      <c r="H73" t="s">
        <v>5</v>
      </c>
      <c r="I73" t="s">
        <v>5</v>
      </c>
      <c r="J73" t="s">
        <v>6</v>
      </c>
      <c r="K73" t="s">
        <v>6</v>
      </c>
      <c r="L73" t="s">
        <v>5</v>
      </c>
      <c r="M73" t="s">
        <v>5</v>
      </c>
      <c r="N73" t="s">
        <v>5</v>
      </c>
      <c r="O73" t="s">
        <v>6</v>
      </c>
      <c r="P73" t="s">
        <v>8</v>
      </c>
      <c r="Q73" t="s">
        <v>7</v>
      </c>
      <c r="R73" t="s">
        <v>7</v>
      </c>
      <c r="S73" t="s">
        <v>4</v>
      </c>
      <c r="T73" t="s">
        <v>8</v>
      </c>
      <c r="U73" t="s">
        <v>7</v>
      </c>
      <c r="V73" t="s">
        <v>6</v>
      </c>
      <c r="W73" t="s">
        <v>7</v>
      </c>
      <c r="X73" t="s">
        <v>5</v>
      </c>
      <c r="Y73" t="s">
        <v>8</v>
      </c>
      <c r="Z73" t="s">
        <v>5</v>
      </c>
      <c r="AA73" t="s">
        <v>7</v>
      </c>
      <c r="AB73" t="s">
        <v>5</v>
      </c>
      <c r="AC73" t="s">
        <v>8</v>
      </c>
      <c r="AD73" t="s">
        <v>4</v>
      </c>
      <c r="AE73" t="s">
        <v>6</v>
      </c>
      <c r="AF73" t="s">
        <v>4</v>
      </c>
      <c r="AG73" t="s">
        <v>6</v>
      </c>
      <c r="AH73" t="s">
        <v>6</v>
      </c>
      <c r="AI73" t="s">
        <v>8</v>
      </c>
      <c r="AJ73" t="s">
        <v>4</v>
      </c>
      <c r="AK73" t="s">
        <v>4</v>
      </c>
      <c r="AL73" t="s">
        <v>6</v>
      </c>
      <c r="AM73" t="s">
        <v>4</v>
      </c>
      <c r="AN73" t="s">
        <v>4</v>
      </c>
      <c r="AO73" t="s">
        <v>6</v>
      </c>
      <c r="AP73" t="s">
        <v>4</v>
      </c>
      <c r="AQ73" t="s">
        <v>6</v>
      </c>
      <c r="AR73" t="s">
        <v>4</v>
      </c>
      <c r="AS73" t="s">
        <v>8</v>
      </c>
      <c r="AT73" t="s">
        <v>5</v>
      </c>
      <c r="AU73" t="s">
        <v>4</v>
      </c>
      <c r="AV73" t="s">
        <v>8</v>
      </c>
      <c r="AW73" t="s">
        <v>8</v>
      </c>
      <c r="AX73" t="s">
        <v>8</v>
      </c>
      <c r="AY73" t="s">
        <v>8</v>
      </c>
      <c r="AZ73" t="s">
        <v>8</v>
      </c>
      <c r="BA73" t="s">
        <v>5</v>
      </c>
      <c r="BB73" t="s">
        <v>8</v>
      </c>
      <c r="BC73" t="s">
        <v>7</v>
      </c>
      <c r="BD73" t="s">
        <v>5</v>
      </c>
      <c r="BE73" t="s">
        <v>5</v>
      </c>
      <c r="BF73" t="s">
        <v>8</v>
      </c>
      <c r="BG73" t="s">
        <v>5</v>
      </c>
      <c r="BH73" t="s">
        <v>5</v>
      </c>
      <c r="BI73" t="s">
        <v>8</v>
      </c>
      <c r="BJ73" t="s">
        <v>8</v>
      </c>
      <c r="BK73" t="s">
        <v>6</v>
      </c>
      <c r="BL73" t="s">
        <v>6</v>
      </c>
      <c r="BM73" t="s">
        <v>5</v>
      </c>
      <c r="BN73" t="s">
        <v>5</v>
      </c>
      <c r="BO73" t="s">
        <v>5</v>
      </c>
      <c r="BP73" t="s">
        <v>8</v>
      </c>
      <c r="BQ73" t="s">
        <v>5</v>
      </c>
      <c r="BR73" t="s">
        <v>7</v>
      </c>
      <c r="BS73" t="s">
        <v>5</v>
      </c>
      <c r="BT73" t="s">
        <v>6</v>
      </c>
      <c r="BU73" t="s">
        <v>5</v>
      </c>
      <c r="BV73" t="s">
        <v>6</v>
      </c>
      <c r="BW73" t="s">
        <v>6</v>
      </c>
      <c r="BX73" t="s">
        <v>6</v>
      </c>
      <c r="BY73" t="s">
        <v>8</v>
      </c>
      <c r="BZ73" t="s">
        <v>4</v>
      </c>
      <c r="CA73" t="s">
        <v>8</v>
      </c>
      <c r="CB73" t="s">
        <v>5</v>
      </c>
      <c r="CC73" t="s">
        <v>5</v>
      </c>
      <c r="CD73" t="s">
        <v>7</v>
      </c>
      <c r="CE73" t="s">
        <v>7</v>
      </c>
      <c r="CF73" t="s">
        <v>6</v>
      </c>
      <c r="CG73" t="s">
        <v>8</v>
      </c>
      <c r="CH73" t="s">
        <v>5</v>
      </c>
      <c r="CI73" t="s">
        <v>5</v>
      </c>
      <c r="CJ73" t="s">
        <v>8</v>
      </c>
      <c r="CK73" t="s">
        <v>8</v>
      </c>
      <c r="CL73" t="s">
        <v>8</v>
      </c>
      <c r="CM73" t="s">
        <v>4</v>
      </c>
      <c r="CN73" t="s">
        <v>5</v>
      </c>
      <c r="CO73" t="s">
        <v>5</v>
      </c>
      <c r="CP73" t="s">
        <v>5</v>
      </c>
      <c r="CQ73" t="s">
        <v>5</v>
      </c>
      <c r="CR73" t="s">
        <v>5</v>
      </c>
      <c r="CS73" t="s">
        <v>8</v>
      </c>
      <c r="CT73" t="s">
        <v>5</v>
      </c>
      <c r="CU73" t="s">
        <v>8</v>
      </c>
      <c r="CV73" t="s">
        <v>8</v>
      </c>
      <c r="CW73" t="s">
        <v>8</v>
      </c>
      <c r="CX73" t="s">
        <v>5</v>
      </c>
      <c r="CY73" t="s">
        <v>6</v>
      </c>
      <c r="CZ73" t="s">
        <v>8</v>
      </c>
      <c r="DA73" t="s">
        <v>5</v>
      </c>
      <c r="DB73" t="s">
        <v>4</v>
      </c>
      <c r="DC73" t="s">
        <v>8</v>
      </c>
      <c r="DD73" t="s">
        <v>8</v>
      </c>
      <c r="DE73" t="s">
        <v>4</v>
      </c>
      <c r="DF73" t="s">
        <v>4</v>
      </c>
      <c r="DG73" t="s">
        <v>4</v>
      </c>
      <c r="DH73" t="s">
        <v>4</v>
      </c>
      <c r="DI73" t="s">
        <v>4</v>
      </c>
      <c r="DJ73" t="s">
        <v>4</v>
      </c>
      <c r="DK73" t="s">
        <v>4</v>
      </c>
      <c r="DL73" t="s">
        <v>7</v>
      </c>
      <c r="DM73" t="s">
        <v>3</v>
      </c>
      <c r="DN73" t="s">
        <v>5</v>
      </c>
      <c r="DO73" t="s">
        <v>7</v>
      </c>
      <c r="DP73" t="s">
        <v>9</v>
      </c>
      <c r="DQ73" t="s">
        <v>7</v>
      </c>
      <c r="DR73" t="s">
        <v>3</v>
      </c>
      <c r="DS73" t="s">
        <v>3</v>
      </c>
      <c r="DT73" t="s">
        <v>5</v>
      </c>
      <c r="DU73" t="s">
        <v>9</v>
      </c>
      <c r="DV73" t="s">
        <v>3</v>
      </c>
      <c r="DW73" t="s">
        <v>9</v>
      </c>
      <c r="DX73" t="s">
        <v>3</v>
      </c>
      <c r="DY73" t="s">
        <v>6</v>
      </c>
      <c r="DZ73" t="s">
        <v>6</v>
      </c>
      <c r="EA73" t="s">
        <v>5</v>
      </c>
      <c r="EB73" t="s">
        <v>5</v>
      </c>
      <c r="EC73" t="s">
        <v>7</v>
      </c>
      <c r="ED73" t="s">
        <v>7</v>
      </c>
      <c r="EE73" t="s">
        <v>5</v>
      </c>
      <c r="EF73" t="s">
        <v>5</v>
      </c>
      <c r="EG73" t="s">
        <v>8</v>
      </c>
      <c r="EH73" t="s">
        <v>8</v>
      </c>
      <c r="EI73" t="s">
        <v>8</v>
      </c>
      <c r="EJ73" t="s">
        <v>5</v>
      </c>
      <c r="EK73" t="s">
        <v>5</v>
      </c>
      <c r="EL73" t="s">
        <v>5</v>
      </c>
      <c r="EM73" t="s">
        <v>5</v>
      </c>
      <c r="EN73" t="s">
        <v>7</v>
      </c>
      <c r="EO73" t="s">
        <v>5</v>
      </c>
      <c r="EP73" t="s">
        <v>7</v>
      </c>
      <c r="EQ73" t="s">
        <v>7</v>
      </c>
      <c r="ER73" t="s">
        <v>7</v>
      </c>
      <c r="ES73" t="s">
        <v>5</v>
      </c>
      <c r="ET73" t="s">
        <v>8</v>
      </c>
      <c r="EU73" t="s">
        <v>5</v>
      </c>
      <c r="EV73" t="s">
        <v>8</v>
      </c>
      <c r="EW73" t="s">
        <v>8</v>
      </c>
      <c r="EX73" t="s">
        <v>8</v>
      </c>
      <c r="EY73" t="s">
        <v>8</v>
      </c>
      <c r="EZ73" t="s">
        <v>7</v>
      </c>
      <c r="FA73" t="s">
        <v>8</v>
      </c>
      <c r="FB73" t="s">
        <v>3</v>
      </c>
      <c r="FC73" t="s">
        <v>5</v>
      </c>
      <c r="FD73" t="s">
        <v>3</v>
      </c>
      <c r="FE73" t="s">
        <v>3</v>
      </c>
      <c r="FF73" t="s">
        <v>3</v>
      </c>
      <c r="FG73" t="s">
        <v>5</v>
      </c>
      <c r="FH73" t="s">
        <v>9</v>
      </c>
      <c r="FI73" t="s">
        <v>8</v>
      </c>
      <c r="FJ73" t="s">
        <v>6</v>
      </c>
      <c r="FK73" t="s">
        <v>8</v>
      </c>
      <c r="FL73" t="s">
        <v>9</v>
      </c>
      <c r="FM73" t="s">
        <v>8</v>
      </c>
      <c r="FN73" t="s">
        <v>9</v>
      </c>
      <c r="FO73" t="s">
        <v>6</v>
      </c>
      <c r="FP73" t="s">
        <v>9</v>
      </c>
      <c r="FQ73" t="s">
        <v>8</v>
      </c>
      <c r="FR73" t="s">
        <v>9</v>
      </c>
      <c r="FS73" t="s">
        <v>8</v>
      </c>
      <c r="FT73" t="s">
        <v>9</v>
      </c>
      <c r="FU73" t="s">
        <v>8</v>
      </c>
      <c r="FV73" t="s">
        <v>9</v>
      </c>
      <c r="FW73" t="s">
        <v>8</v>
      </c>
      <c r="FX73" t="s">
        <v>9</v>
      </c>
      <c r="FY73" t="s">
        <v>6</v>
      </c>
      <c r="FZ73" t="s">
        <v>9</v>
      </c>
      <c r="GA73" t="s">
        <v>8</v>
      </c>
      <c r="GB73" t="s">
        <v>9</v>
      </c>
      <c r="GC73" t="s">
        <v>3</v>
      </c>
      <c r="GD73" t="s">
        <v>66</v>
      </c>
      <c r="GE73" t="s">
        <v>6</v>
      </c>
      <c r="GF73" t="s">
        <v>9</v>
      </c>
      <c r="GG73" t="s">
        <v>8</v>
      </c>
      <c r="GH73" t="s">
        <v>3</v>
      </c>
      <c r="GI73" t="s">
        <v>6</v>
      </c>
      <c r="GJ73" t="s">
        <v>9</v>
      </c>
      <c r="GK73" t="s">
        <v>5</v>
      </c>
      <c r="GL73" t="s">
        <v>3</v>
      </c>
      <c r="GM73" t="s">
        <v>8</v>
      </c>
      <c r="GN73" t="s">
        <v>9</v>
      </c>
      <c r="GO73" t="s">
        <v>3</v>
      </c>
      <c r="GP73" t="s">
        <v>3</v>
      </c>
      <c r="GQ73" t="s">
        <v>8</v>
      </c>
      <c r="GR73" t="s">
        <v>9</v>
      </c>
      <c r="GS73" t="s">
        <v>5</v>
      </c>
      <c r="GT73" t="s">
        <v>3</v>
      </c>
      <c r="GU73" t="s">
        <v>8</v>
      </c>
      <c r="GV73" t="s">
        <v>9</v>
      </c>
      <c r="GW73" t="s">
        <v>8</v>
      </c>
      <c r="GX73" t="s">
        <v>9</v>
      </c>
      <c r="GY73" t="s">
        <v>8</v>
      </c>
      <c r="GZ73" t="s">
        <v>5</v>
      </c>
      <c r="HA73" t="s">
        <v>3</v>
      </c>
      <c r="HB73" t="s">
        <v>3</v>
      </c>
      <c r="HC73" t="s">
        <v>8</v>
      </c>
      <c r="HD73" t="s">
        <v>5</v>
      </c>
      <c r="HE73" t="s">
        <v>8</v>
      </c>
      <c r="HF73" t="s">
        <v>5</v>
      </c>
      <c r="HG73" t="s">
        <v>8</v>
      </c>
      <c r="HH73" t="s">
        <v>8</v>
      </c>
      <c r="HI73" t="s">
        <v>8</v>
      </c>
      <c r="HJ73" t="s">
        <v>8</v>
      </c>
      <c r="HK73" t="s">
        <v>5</v>
      </c>
      <c r="HL73" t="s">
        <v>8</v>
      </c>
      <c r="HM73" t="s">
        <v>8</v>
      </c>
      <c r="HN73" t="s">
        <v>8</v>
      </c>
      <c r="HO73" t="s">
        <v>8</v>
      </c>
      <c r="HP73" t="s">
        <v>6</v>
      </c>
      <c r="HQ73" t="s">
        <v>46</v>
      </c>
      <c r="HR73" t="s">
        <v>46</v>
      </c>
      <c r="HS73" t="s">
        <v>8</v>
      </c>
      <c r="HT73" t="s">
        <v>8</v>
      </c>
      <c r="HU73" t="s">
        <v>8</v>
      </c>
      <c r="HV73" t="s">
        <v>8</v>
      </c>
      <c r="HW73" t="s">
        <v>8</v>
      </c>
      <c r="HX73" t="s">
        <v>8</v>
      </c>
      <c r="HY73" t="s">
        <v>8</v>
      </c>
      <c r="HZ73" t="s">
        <v>8</v>
      </c>
      <c r="IA73" t="s">
        <v>5</v>
      </c>
      <c r="IB73" t="s">
        <v>46</v>
      </c>
      <c r="IC73" t="s">
        <v>7</v>
      </c>
      <c r="ID73" t="s">
        <v>8</v>
      </c>
      <c r="IE73" t="s">
        <v>6</v>
      </c>
      <c r="IF73" t="s">
        <v>8</v>
      </c>
      <c r="IG73" t="s">
        <v>8</v>
      </c>
      <c r="IH73" t="s">
        <v>9</v>
      </c>
      <c r="II73" t="s">
        <v>9</v>
      </c>
      <c r="IJ73" t="s">
        <v>9</v>
      </c>
      <c r="IK73" t="s">
        <v>8</v>
      </c>
      <c r="IL73" t="s">
        <v>8</v>
      </c>
      <c r="IM73" t="s">
        <v>5</v>
      </c>
      <c r="IN73" t="s">
        <v>5</v>
      </c>
      <c r="IO73" t="s">
        <v>8</v>
      </c>
      <c r="IP73" t="s">
        <v>5</v>
      </c>
      <c r="IQ73" t="s">
        <v>7</v>
      </c>
      <c r="IR73" t="s">
        <v>8</v>
      </c>
      <c r="IS73" t="s">
        <v>8</v>
      </c>
      <c r="IT73" t="s">
        <v>8</v>
      </c>
      <c r="IU73" t="s">
        <v>8</v>
      </c>
      <c r="IV73" t="s">
        <v>5</v>
      </c>
      <c r="IW73" t="s">
        <v>8</v>
      </c>
      <c r="IX73" t="s">
        <v>5</v>
      </c>
    </row>
    <row r="74" spans="1:319" x14ac:dyDescent="0.25">
      <c r="A74">
        <v>7</v>
      </c>
      <c r="B74" t="s">
        <v>70</v>
      </c>
      <c r="C74" t="s">
        <v>134</v>
      </c>
      <c r="D74" t="s">
        <v>112</v>
      </c>
      <c r="E74" t="s">
        <v>161</v>
      </c>
      <c r="F74" t="s">
        <v>7</v>
      </c>
      <c r="G74" t="s">
        <v>7</v>
      </c>
      <c r="H74" t="s">
        <v>5</v>
      </c>
      <c r="I74" t="s">
        <v>8</v>
      </c>
      <c r="J74" t="s">
        <v>8</v>
      </c>
      <c r="K74" t="s">
        <v>8</v>
      </c>
      <c r="L74" t="s">
        <v>8</v>
      </c>
      <c r="M74" t="s">
        <v>8</v>
      </c>
      <c r="N74" t="s">
        <v>8</v>
      </c>
      <c r="O74" t="s">
        <v>7</v>
      </c>
      <c r="P74" t="s">
        <v>8</v>
      </c>
      <c r="Q74" t="s">
        <v>7</v>
      </c>
      <c r="R74" t="s">
        <v>5</v>
      </c>
      <c r="S74" t="s">
        <v>7</v>
      </c>
      <c r="T74" t="s">
        <v>5</v>
      </c>
      <c r="U74" t="s">
        <v>5</v>
      </c>
      <c r="V74" t="s">
        <v>8</v>
      </c>
      <c r="W74" t="s">
        <v>8</v>
      </c>
      <c r="X74" t="s">
        <v>5</v>
      </c>
      <c r="Y74" t="s">
        <v>5</v>
      </c>
      <c r="Z74" t="s">
        <v>7</v>
      </c>
      <c r="AA74" t="s">
        <v>7</v>
      </c>
      <c r="AB74" t="s">
        <v>7</v>
      </c>
      <c r="AC74" t="s">
        <v>8</v>
      </c>
      <c r="AD74" t="s">
        <v>4</v>
      </c>
      <c r="AE74" t="s">
        <v>6</v>
      </c>
      <c r="AF74" t="s">
        <v>7</v>
      </c>
      <c r="AG74" t="s">
        <v>6</v>
      </c>
      <c r="AH74" t="s">
        <v>6</v>
      </c>
      <c r="AI74" t="s">
        <v>8</v>
      </c>
      <c r="AJ74" t="s">
        <v>7</v>
      </c>
      <c r="AK74" t="s">
        <v>7</v>
      </c>
      <c r="AL74" t="s">
        <v>8</v>
      </c>
      <c r="AM74" t="s">
        <v>5</v>
      </c>
      <c r="AN74" t="s">
        <v>5</v>
      </c>
      <c r="AO74" t="s">
        <v>8</v>
      </c>
      <c r="AP74" t="s">
        <v>5</v>
      </c>
      <c r="AQ74" t="s">
        <v>8</v>
      </c>
      <c r="AR74" t="s">
        <v>5</v>
      </c>
      <c r="AS74" t="s">
        <v>8</v>
      </c>
      <c r="AT74" t="s">
        <v>8</v>
      </c>
      <c r="AU74" t="s">
        <v>4</v>
      </c>
      <c r="AV74" t="s">
        <v>8</v>
      </c>
      <c r="AW74" t="s">
        <v>8</v>
      </c>
      <c r="AX74" t="s">
        <v>8</v>
      </c>
      <c r="AY74" t="s">
        <v>8</v>
      </c>
      <c r="AZ74" t="s">
        <v>8</v>
      </c>
      <c r="BA74" t="s">
        <v>8</v>
      </c>
      <c r="BB74" t="s">
        <v>8</v>
      </c>
      <c r="BC74" t="s">
        <v>5</v>
      </c>
      <c r="BD74" t="s">
        <v>5</v>
      </c>
      <c r="BE74" t="s">
        <v>5</v>
      </c>
      <c r="BF74" t="s">
        <v>8</v>
      </c>
      <c r="BG74" t="s">
        <v>8</v>
      </c>
      <c r="BH74" t="s">
        <v>8</v>
      </c>
      <c r="BI74" t="s">
        <v>5</v>
      </c>
      <c r="BJ74" t="s">
        <v>7</v>
      </c>
      <c r="BK74" t="s">
        <v>5</v>
      </c>
      <c r="BL74" t="s">
        <v>5</v>
      </c>
      <c r="BM74" t="s">
        <v>6</v>
      </c>
      <c r="BN74" t="s">
        <v>8</v>
      </c>
      <c r="BO74" t="s">
        <v>8</v>
      </c>
      <c r="BP74" t="s">
        <v>6</v>
      </c>
      <c r="BQ74" t="s">
        <v>8</v>
      </c>
      <c r="BR74" t="s">
        <v>5</v>
      </c>
      <c r="BS74" t="s">
        <v>5</v>
      </c>
      <c r="BT74" t="s">
        <v>7</v>
      </c>
      <c r="BU74" t="s">
        <v>5</v>
      </c>
      <c r="BV74" t="s">
        <v>8</v>
      </c>
      <c r="BW74" t="s">
        <v>6</v>
      </c>
      <c r="BX74" t="s">
        <v>6</v>
      </c>
      <c r="BY74" t="s">
        <v>8</v>
      </c>
      <c r="BZ74" t="s">
        <v>7</v>
      </c>
      <c r="CA74" t="s">
        <v>8</v>
      </c>
      <c r="CB74" t="s">
        <v>8</v>
      </c>
      <c r="CC74" t="s">
        <v>8</v>
      </c>
      <c r="CD74" t="s">
        <v>8</v>
      </c>
      <c r="CE74" t="s">
        <v>8</v>
      </c>
      <c r="CF74" t="s">
        <v>4</v>
      </c>
      <c r="CG74" t="s">
        <v>8</v>
      </c>
      <c r="CH74" t="s">
        <v>4</v>
      </c>
      <c r="CI74" t="s">
        <v>4</v>
      </c>
      <c r="CJ74" t="s">
        <v>8</v>
      </c>
      <c r="CK74" t="s">
        <v>8</v>
      </c>
      <c r="CL74" t="s">
        <v>8</v>
      </c>
      <c r="CM74" t="s">
        <v>8</v>
      </c>
      <c r="CN74" t="s">
        <v>8</v>
      </c>
      <c r="CO74" t="s">
        <v>5</v>
      </c>
      <c r="CP74" t="s">
        <v>8</v>
      </c>
      <c r="CQ74" t="s">
        <v>5</v>
      </c>
      <c r="CR74" t="s">
        <v>7</v>
      </c>
      <c r="CS74" t="s">
        <v>7</v>
      </c>
      <c r="CT74" t="s">
        <v>8</v>
      </c>
      <c r="CU74" t="s">
        <v>7</v>
      </c>
      <c r="CV74" t="s">
        <v>7</v>
      </c>
      <c r="CW74" t="s">
        <v>6</v>
      </c>
      <c r="CX74" t="s">
        <v>4</v>
      </c>
      <c r="CY74" t="s">
        <v>6</v>
      </c>
      <c r="CZ74" t="s">
        <v>8</v>
      </c>
      <c r="DA74" t="s">
        <v>4</v>
      </c>
      <c r="DB74" t="s">
        <v>4</v>
      </c>
      <c r="DC74" t="s">
        <v>8</v>
      </c>
      <c r="DD74" t="s">
        <v>8</v>
      </c>
      <c r="DE74" t="s">
        <v>3</v>
      </c>
      <c r="DF74" t="s">
        <v>4</v>
      </c>
      <c r="DG74" t="s">
        <v>4</v>
      </c>
      <c r="DH74" t="s">
        <v>3</v>
      </c>
      <c r="DI74" t="s">
        <v>7</v>
      </c>
      <c r="DJ74" t="s">
        <v>4</v>
      </c>
      <c r="DK74" t="s">
        <v>3</v>
      </c>
      <c r="DL74" t="s">
        <v>8</v>
      </c>
      <c r="DM74" t="s">
        <v>9</v>
      </c>
      <c r="DN74" t="s">
        <v>9</v>
      </c>
      <c r="DO74" t="s">
        <v>9</v>
      </c>
      <c r="DP74" t="s">
        <v>9</v>
      </c>
      <c r="DQ74" t="s">
        <v>5</v>
      </c>
      <c r="DR74" t="s">
        <v>3</v>
      </c>
      <c r="DS74" t="s">
        <v>6</v>
      </c>
      <c r="DT74" t="s">
        <v>3</v>
      </c>
      <c r="DU74" t="s">
        <v>4</v>
      </c>
      <c r="DV74" t="s">
        <v>9</v>
      </c>
      <c r="DW74" t="s">
        <v>9</v>
      </c>
      <c r="DX74" t="s">
        <v>9</v>
      </c>
      <c r="DY74" t="s">
        <v>9</v>
      </c>
      <c r="DZ74" t="s">
        <v>9</v>
      </c>
      <c r="EA74" t="s">
        <v>8</v>
      </c>
      <c r="EB74" t="s">
        <v>8</v>
      </c>
      <c r="EC74" t="s">
        <v>4</v>
      </c>
      <c r="ED74" t="s">
        <v>6</v>
      </c>
      <c r="EE74" t="s">
        <v>6</v>
      </c>
      <c r="EF74" t="s">
        <v>6</v>
      </c>
      <c r="EG74" t="s">
        <v>6</v>
      </c>
      <c r="EH74" t="s">
        <v>6</v>
      </c>
      <c r="EI74" t="s">
        <v>6</v>
      </c>
      <c r="EJ74" t="s">
        <v>5</v>
      </c>
      <c r="EK74" t="s">
        <v>8</v>
      </c>
      <c r="EL74" t="s">
        <v>5</v>
      </c>
      <c r="EM74" t="s">
        <v>6</v>
      </c>
      <c r="EN74" t="s">
        <v>8</v>
      </c>
      <c r="EO74" t="s">
        <v>6</v>
      </c>
      <c r="EP74" t="s">
        <v>6</v>
      </c>
      <c r="EQ74" t="s">
        <v>6</v>
      </c>
      <c r="ER74" t="s">
        <v>6</v>
      </c>
      <c r="ES74" t="s">
        <v>6</v>
      </c>
      <c r="ET74" t="s">
        <v>5</v>
      </c>
      <c r="EU74" t="s">
        <v>8</v>
      </c>
      <c r="EV74" t="s">
        <v>5</v>
      </c>
      <c r="EW74" t="s">
        <v>8</v>
      </c>
      <c r="EX74" t="s">
        <v>8</v>
      </c>
      <c r="EY74" t="s">
        <v>8</v>
      </c>
      <c r="EZ74" t="s">
        <v>7</v>
      </c>
      <c r="FA74" t="s">
        <v>8</v>
      </c>
      <c r="FB74" t="s">
        <v>9</v>
      </c>
      <c r="FC74" t="s">
        <v>3</v>
      </c>
      <c r="FD74" t="s">
        <v>66</v>
      </c>
      <c r="FE74" t="s">
        <v>5</v>
      </c>
      <c r="FF74" t="s">
        <v>6</v>
      </c>
      <c r="FG74" t="s">
        <v>8</v>
      </c>
      <c r="FH74" t="s">
        <v>3</v>
      </c>
      <c r="FI74" t="s">
        <v>6</v>
      </c>
      <c r="FJ74" t="s">
        <v>9</v>
      </c>
      <c r="FK74" t="s">
        <v>5</v>
      </c>
      <c r="FL74" t="s">
        <v>9</v>
      </c>
      <c r="FM74" t="s">
        <v>3</v>
      </c>
      <c r="FN74" t="s">
        <v>66</v>
      </c>
      <c r="FO74" t="s">
        <v>6</v>
      </c>
      <c r="FP74" t="s">
        <v>9</v>
      </c>
      <c r="FQ74" t="s">
        <v>8</v>
      </c>
      <c r="FR74" t="s">
        <v>3</v>
      </c>
      <c r="FS74" t="s">
        <v>6</v>
      </c>
      <c r="FT74" t="s">
        <v>9</v>
      </c>
      <c r="FU74" t="s">
        <v>6</v>
      </c>
      <c r="FV74" t="s">
        <v>9</v>
      </c>
      <c r="FW74" t="s">
        <v>6</v>
      </c>
      <c r="FX74" t="s">
        <v>9</v>
      </c>
      <c r="FY74" t="s">
        <v>3</v>
      </c>
      <c r="FZ74" t="s">
        <v>66</v>
      </c>
      <c r="GA74" t="s">
        <v>6</v>
      </c>
      <c r="GB74" t="s">
        <v>9</v>
      </c>
      <c r="GC74" t="s">
        <v>3</v>
      </c>
      <c r="GD74" t="s">
        <v>66</v>
      </c>
      <c r="GE74" t="s">
        <v>8</v>
      </c>
      <c r="GF74" t="s">
        <v>9</v>
      </c>
      <c r="GG74" t="s">
        <v>5</v>
      </c>
      <c r="GH74" t="s">
        <v>66</v>
      </c>
      <c r="GI74" t="s">
        <v>6</v>
      </c>
      <c r="GJ74" t="s">
        <v>66</v>
      </c>
      <c r="GK74" t="s">
        <v>3</v>
      </c>
      <c r="GL74" t="s">
        <v>9</v>
      </c>
      <c r="GM74" t="s">
        <v>3</v>
      </c>
      <c r="GN74" t="s">
        <v>66</v>
      </c>
      <c r="GO74" t="s">
        <v>6</v>
      </c>
      <c r="GP74" t="s">
        <v>66</v>
      </c>
      <c r="GQ74" t="s">
        <v>6</v>
      </c>
      <c r="GR74" t="s">
        <v>9</v>
      </c>
      <c r="GS74" t="s">
        <v>3</v>
      </c>
      <c r="GT74" t="s">
        <v>66</v>
      </c>
      <c r="GU74" t="s">
        <v>6</v>
      </c>
      <c r="GV74" t="s">
        <v>9</v>
      </c>
      <c r="GW74" t="s">
        <v>3</v>
      </c>
      <c r="GX74" t="s">
        <v>66</v>
      </c>
      <c r="GY74" t="s">
        <v>3</v>
      </c>
      <c r="GZ74" t="s">
        <v>4</v>
      </c>
      <c r="HA74" t="s">
        <v>3</v>
      </c>
      <c r="HB74" t="s">
        <v>6</v>
      </c>
      <c r="HC74" t="s">
        <v>8</v>
      </c>
      <c r="HD74" t="s">
        <v>8</v>
      </c>
      <c r="HE74" t="s">
        <v>3</v>
      </c>
      <c r="HF74" t="s">
        <v>4</v>
      </c>
      <c r="HG74" t="s">
        <v>3</v>
      </c>
      <c r="HH74" t="s">
        <v>3</v>
      </c>
      <c r="HI74" t="s">
        <v>3</v>
      </c>
      <c r="HJ74" t="s">
        <v>6</v>
      </c>
      <c r="HK74" t="s">
        <v>4</v>
      </c>
      <c r="HL74" t="s">
        <v>8</v>
      </c>
      <c r="HM74" t="s">
        <v>6</v>
      </c>
      <c r="HN74" t="s">
        <v>46</v>
      </c>
      <c r="HO74" t="s">
        <v>46</v>
      </c>
      <c r="HP74" t="s">
        <v>46</v>
      </c>
      <c r="HQ74" t="s">
        <v>46</v>
      </c>
      <c r="HR74" t="s">
        <v>46</v>
      </c>
      <c r="HS74" t="s">
        <v>5</v>
      </c>
      <c r="HT74" t="s">
        <v>7</v>
      </c>
      <c r="HU74" t="s">
        <v>8</v>
      </c>
      <c r="HV74" t="s">
        <v>8</v>
      </c>
      <c r="HW74" t="s">
        <v>8</v>
      </c>
      <c r="HX74" t="s">
        <v>8</v>
      </c>
      <c r="HY74" t="s">
        <v>6</v>
      </c>
      <c r="HZ74" t="s">
        <v>7</v>
      </c>
      <c r="IA74" t="s">
        <v>7</v>
      </c>
      <c r="IB74" t="s">
        <v>6</v>
      </c>
      <c r="IC74" t="s">
        <v>8</v>
      </c>
      <c r="ID74" t="s">
        <v>46</v>
      </c>
      <c r="IE74" t="s">
        <v>5</v>
      </c>
      <c r="IF74" t="s">
        <v>3</v>
      </c>
      <c r="IG74" t="s">
        <v>3</v>
      </c>
      <c r="IH74" t="s">
        <v>3</v>
      </c>
      <c r="II74" t="s">
        <v>3</v>
      </c>
      <c r="IJ74" t="s">
        <v>3</v>
      </c>
      <c r="IK74" t="s">
        <v>8</v>
      </c>
      <c r="IL74" t="s">
        <v>8</v>
      </c>
      <c r="IM74" t="s">
        <v>6</v>
      </c>
      <c r="IN74" t="s">
        <v>6</v>
      </c>
      <c r="IO74" t="s">
        <v>8</v>
      </c>
      <c r="IP74" t="s">
        <v>8</v>
      </c>
      <c r="IQ74" t="s">
        <v>8</v>
      </c>
      <c r="IR74" t="s">
        <v>6</v>
      </c>
      <c r="IS74" t="s">
        <v>6</v>
      </c>
      <c r="IT74" t="s">
        <v>6</v>
      </c>
      <c r="IU74" t="s">
        <v>6</v>
      </c>
      <c r="IV74" t="s">
        <v>6</v>
      </c>
      <c r="IW74" t="s">
        <v>6</v>
      </c>
      <c r="IX74" t="s">
        <v>6</v>
      </c>
    </row>
    <row r="75" spans="1:319" x14ac:dyDescent="0.25">
      <c r="A75">
        <v>9</v>
      </c>
      <c r="B75" t="s">
        <v>70</v>
      </c>
      <c r="D75" t="s">
        <v>104</v>
      </c>
      <c r="E75" t="s">
        <v>161</v>
      </c>
      <c r="AC75" t="s">
        <v>5</v>
      </c>
      <c r="AD75" t="s">
        <v>5</v>
      </c>
      <c r="AE75" t="s">
        <v>8</v>
      </c>
      <c r="AF75" t="s">
        <v>4</v>
      </c>
      <c r="AG75" t="s">
        <v>6</v>
      </c>
      <c r="AH75" t="s">
        <v>6</v>
      </c>
      <c r="AI75" t="s">
        <v>4</v>
      </c>
      <c r="AJ75" t="s">
        <v>5</v>
      </c>
      <c r="AK75" t="s">
        <v>7</v>
      </c>
      <c r="AL75" t="s">
        <v>5</v>
      </c>
      <c r="AM75" t="s">
        <v>6</v>
      </c>
      <c r="AN75" t="s">
        <v>8</v>
      </c>
      <c r="AO75" t="s">
        <v>5</v>
      </c>
      <c r="AP75" t="s">
        <v>8</v>
      </c>
      <c r="AQ75" t="s">
        <v>4</v>
      </c>
      <c r="AR75" t="s">
        <v>8</v>
      </c>
      <c r="AS75" t="s">
        <v>5</v>
      </c>
      <c r="AT75" t="s">
        <v>5</v>
      </c>
      <c r="AU75" t="s">
        <v>4</v>
      </c>
      <c r="AV75" t="s">
        <v>4</v>
      </c>
      <c r="AW75" t="s">
        <v>8</v>
      </c>
      <c r="AX75" t="s">
        <v>8</v>
      </c>
      <c r="AY75" t="s">
        <v>8</v>
      </c>
      <c r="AZ75" t="s">
        <v>5</v>
      </c>
      <c r="BA75" t="s">
        <v>6</v>
      </c>
      <c r="BB75" t="s">
        <v>6</v>
      </c>
      <c r="BC75" t="s">
        <v>5</v>
      </c>
      <c r="BD75" t="s">
        <v>5</v>
      </c>
      <c r="BE75" t="s">
        <v>5</v>
      </c>
      <c r="BF75" t="s">
        <v>8</v>
      </c>
      <c r="BG75" t="s">
        <v>5</v>
      </c>
      <c r="BH75" t="s">
        <v>5</v>
      </c>
      <c r="BI75" t="s">
        <v>8</v>
      </c>
      <c r="BJ75" t="s">
        <v>5</v>
      </c>
      <c r="BK75" t="s">
        <v>7</v>
      </c>
      <c r="BL75" t="s">
        <v>7</v>
      </c>
    </row>
    <row r="76" spans="1:319" x14ac:dyDescent="0.25">
      <c r="A76">
        <v>10</v>
      </c>
      <c r="B76" t="s">
        <v>70</v>
      </c>
      <c r="C76" t="s">
        <v>135</v>
      </c>
      <c r="D76" t="s">
        <v>116</v>
      </c>
      <c r="E76" t="s">
        <v>161</v>
      </c>
      <c r="F76" t="s">
        <v>8</v>
      </c>
      <c r="G76" t="s">
        <v>5</v>
      </c>
      <c r="H76" t="s">
        <v>6</v>
      </c>
      <c r="I76" t="s">
        <v>4</v>
      </c>
      <c r="J76" t="s">
        <v>8</v>
      </c>
      <c r="K76" t="s">
        <v>6</v>
      </c>
      <c r="L76" t="s">
        <v>6</v>
      </c>
      <c r="M76" t="s">
        <v>6</v>
      </c>
      <c r="N76" t="s">
        <v>5</v>
      </c>
      <c r="O76" t="s">
        <v>6</v>
      </c>
      <c r="P76" t="s">
        <v>8</v>
      </c>
      <c r="Q76" t="s">
        <v>8</v>
      </c>
      <c r="R76" t="s">
        <v>5</v>
      </c>
      <c r="S76" t="s">
        <v>5</v>
      </c>
      <c r="T76" t="s">
        <v>8</v>
      </c>
      <c r="U76" t="s">
        <v>5</v>
      </c>
      <c r="V76" t="s">
        <v>6</v>
      </c>
      <c r="W76" t="s">
        <v>6</v>
      </c>
      <c r="X76" t="s">
        <v>5</v>
      </c>
      <c r="Y76" t="s">
        <v>5</v>
      </c>
      <c r="Z76" t="s">
        <v>7</v>
      </c>
      <c r="AA76" t="s">
        <v>4</v>
      </c>
      <c r="AB76" t="s">
        <v>7</v>
      </c>
      <c r="AC76" t="s">
        <v>8</v>
      </c>
      <c r="AD76" t="s">
        <v>5</v>
      </c>
      <c r="AE76" t="s">
        <v>5</v>
      </c>
      <c r="AF76" t="s">
        <v>4</v>
      </c>
      <c r="AG76" t="s">
        <v>8</v>
      </c>
      <c r="AH76" t="s">
        <v>8</v>
      </c>
      <c r="AI76" t="s">
        <v>5</v>
      </c>
      <c r="AJ76" t="s">
        <v>7</v>
      </c>
      <c r="AK76" t="s">
        <v>4</v>
      </c>
      <c r="AL76" t="s">
        <v>8</v>
      </c>
      <c r="AM76" t="s">
        <v>4</v>
      </c>
      <c r="AN76" t="s">
        <v>7</v>
      </c>
      <c r="AO76" t="s">
        <v>8</v>
      </c>
      <c r="AP76" t="s">
        <v>4</v>
      </c>
      <c r="AQ76" t="s">
        <v>4</v>
      </c>
      <c r="AR76" t="s">
        <v>7</v>
      </c>
      <c r="AS76" t="s">
        <v>8</v>
      </c>
      <c r="AT76" t="s">
        <v>8</v>
      </c>
      <c r="AU76" t="s">
        <v>4</v>
      </c>
      <c r="AV76" t="s">
        <v>5</v>
      </c>
      <c r="AW76" t="s">
        <v>7</v>
      </c>
      <c r="AX76" t="s">
        <v>7</v>
      </c>
      <c r="AY76" t="s">
        <v>7</v>
      </c>
      <c r="AZ76" t="s">
        <v>5</v>
      </c>
      <c r="BA76" t="s">
        <v>8</v>
      </c>
      <c r="BB76" t="s">
        <v>8</v>
      </c>
      <c r="BC76" t="s">
        <v>7</v>
      </c>
      <c r="BD76" t="s">
        <v>4</v>
      </c>
      <c r="BE76" t="s">
        <v>8</v>
      </c>
      <c r="BF76" t="s">
        <v>5</v>
      </c>
      <c r="BG76" t="s">
        <v>4</v>
      </c>
      <c r="BH76" t="s">
        <v>7</v>
      </c>
      <c r="BI76" t="s">
        <v>5</v>
      </c>
      <c r="BJ76" t="s">
        <v>5</v>
      </c>
      <c r="BK76" t="s">
        <v>6</v>
      </c>
      <c r="BL76" t="s">
        <v>8</v>
      </c>
      <c r="BM76" t="s">
        <v>6</v>
      </c>
      <c r="BN76" t="s">
        <v>6</v>
      </c>
      <c r="BO76" t="s">
        <v>6</v>
      </c>
      <c r="BP76" t="s">
        <v>6</v>
      </c>
      <c r="BQ76" t="s">
        <v>5</v>
      </c>
      <c r="BR76" t="s">
        <v>7</v>
      </c>
      <c r="BS76" t="s">
        <v>7</v>
      </c>
      <c r="BT76" t="s">
        <v>7</v>
      </c>
      <c r="BU76" t="s">
        <v>8</v>
      </c>
      <c r="BV76" t="s">
        <v>6</v>
      </c>
      <c r="BW76" t="s">
        <v>6</v>
      </c>
      <c r="BX76" t="s">
        <v>6</v>
      </c>
      <c r="BY76" t="s">
        <v>4</v>
      </c>
      <c r="BZ76" t="s">
        <v>4</v>
      </c>
      <c r="CA76" t="s">
        <v>4</v>
      </c>
      <c r="CB76" t="s">
        <v>8</v>
      </c>
      <c r="CC76" t="s">
        <v>8</v>
      </c>
      <c r="CD76" t="s">
        <v>8</v>
      </c>
      <c r="CE76" t="s">
        <v>8</v>
      </c>
      <c r="CF76" t="s">
        <v>4</v>
      </c>
      <c r="CG76" t="s">
        <v>7</v>
      </c>
      <c r="CH76" t="s">
        <v>4</v>
      </c>
      <c r="CI76" t="s">
        <v>4</v>
      </c>
      <c r="CJ76" t="s">
        <v>4</v>
      </c>
      <c r="CK76" t="s">
        <v>4</v>
      </c>
      <c r="CL76" t="s">
        <v>4</v>
      </c>
      <c r="CM76" t="s">
        <v>7</v>
      </c>
      <c r="CN76" t="s">
        <v>8</v>
      </c>
      <c r="CO76" t="s">
        <v>5</v>
      </c>
      <c r="CP76" t="s">
        <v>4</v>
      </c>
      <c r="CQ76" t="s">
        <v>4</v>
      </c>
      <c r="CR76" t="s">
        <v>7</v>
      </c>
      <c r="CS76" t="s">
        <v>7</v>
      </c>
      <c r="CT76" t="s">
        <v>7</v>
      </c>
      <c r="CU76" t="s">
        <v>5</v>
      </c>
      <c r="CV76" t="s">
        <v>8</v>
      </c>
      <c r="CW76" t="s">
        <v>6</v>
      </c>
      <c r="CX76" t="s">
        <v>8</v>
      </c>
      <c r="CY76" t="s">
        <v>6</v>
      </c>
      <c r="CZ76" t="s">
        <v>5</v>
      </c>
      <c r="DA76" t="s">
        <v>8</v>
      </c>
      <c r="DB76" t="s">
        <v>5</v>
      </c>
      <c r="DC76" t="s">
        <v>8</v>
      </c>
      <c r="DD76" t="s">
        <v>5</v>
      </c>
      <c r="DE76" t="s">
        <v>4</v>
      </c>
      <c r="DF76" t="s">
        <v>4</v>
      </c>
      <c r="DG76" t="s">
        <v>4</v>
      </c>
      <c r="DH76" t="s">
        <v>4</v>
      </c>
      <c r="DI76" t="s">
        <v>4</v>
      </c>
      <c r="DJ76" t="s">
        <v>4</v>
      </c>
      <c r="DK76" t="s">
        <v>4</v>
      </c>
      <c r="DL76" t="s">
        <v>4</v>
      </c>
      <c r="DM76" t="s">
        <v>4</v>
      </c>
      <c r="DN76" t="s">
        <v>5</v>
      </c>
      <c r="DO76" t="s">
        <v>7</v>
      </c>
      <c r="DP76" t="s">
        <v>7</v>
      </c>
      <c r="DQ76" t="s">
        <v>7</v>
      </c>
      <c r="DR76" t="s">
        <v>4</v>
      </c>
      <c r="DS76" t="s">
        <v>4</v>
      </c>
      <c r="DT76" t="s">
        <v>4</v>
      </c>
      <c r="DU76" t="s">
        <v>3</v>
      </c>
      <c r="DV76" t="s">
        <v>3</v>
      </c>
      <c r="DW76" t="s">
        <v>3</v>
      </c>
      <c r="DX76" t="s">
        <v>3</v>
      </c>
      <c r="DY76" t="s">
        <v>3</v>
      </c>
      <c r="DZ76" t="s">
        <v>3</v>
      </c>
      <c r="EA76" t="s">
        <v>6</v>
      </c>
      <c r="EB76" t="s">
        <v>6</v>
      </c>
      <c r="EC76" t="s">
        <v>4</v>
      </c>
      <c r="ED76" t="s">
        <v>4</v>
      </c>
      <c r="EE76" t="s">
        <v>8</v>
      </c>
      <c r="EF76" t="s">
        <v>8</v>
      </c>
      <c r="EG76" t="s">
        <v>8</v>
      </c>
      <c r="EH76" t="s">
        <v>8</v>
      </c>
      <c r="EI76" t="s">
        <v>8</v>
      </c>
      <c r="EJ76" t="s">
        <v>8</v>
      </c>
      <c r="EK76" t="s">
        <v>8</v>
      </c>
      <c r="EL76" t="s">
        <v>8</v>
      </c>
      <c r="EM76" t="s">
        <v>8</v>
      </c>
      <c r="EN76" t="s">
        <v>8</v>
      </c>
      <c r="EO76" t="s">
        <v>8</v>
      </c>
      <c r="EP76" t="s">
        <v>8</v>
      </c>
      <c r="EQ76" t="s">
        <v>8</v>
      </c>
      <c r="ER76" t="s">
        <v>8</v>
      </c>
      <c r="ES76" t="s">
        <v>8</v>
      </c>
      <c r="ET76" t="s">
        <v>8</v>
      </c>
      <c r="EU76" t="s">
        <v>8</v>
      </c>
      <c r="EV76" t="s">
        <v>8</v>
      </c>
      <c r="EW76" t="s">
        <v>8</v>
      </c>
      <c r="EX76" t="s">
        <v>8</v>
      </c>
      <c r="EY76" t="s">
        <v>8</v>
      </c>
      <c r="EZ76" t="s">
        <v>7</v>
      </c>
      <c r="FA76" t="s">
        <v>3</v>
      </c>
      <c r="FB76" t="s">
        <v>9</v>
      </c>
      <c r="FC76" t="s">
        <v>3</v>
      </c>
      <c r="FD76" t="s">
        <v>9</v>
      </c>
      <c r="FE76" t="s">
        <v>3</v>
      </c>
      <c r="FF76" t="s">
        <v>9</v>
      </c>
      <c r="FG76" t="s">
        <v>3</v>
      </c>
      <c r="FH76" t="s">
        <v>9</v>
      </c>
      <c r="FI76" t="s">
        <v>8</v>
      </c>
      <c r="FJ76" t="s">
        <v>3</v>
      </c>
      <c r="FK76" t="s">
        <v>6</v>
      </c>
      <c r="FL76" t="s">
        <v>66</v>
      </c>
      <c r="FM76" t="s">
        <v>3</v>
      </c>
      <c r="FN76" t="s">
        <v>66</v>
      </c>
      <c r="FO76" t="s">
        <v>6</v>
      </c>
      <c r="FP76" t="s">
        <v>9</v>
      </c>
      <c r="FQ76" t="s">
        <v>3</v>
      </c>
      <c r="FR76" t="s">
        <v>9</v>
      </c>
      <c r="FS76" t="s">
        <v>6</v>
      </c>
      <c r="FT76" t="s">
        <v>9</v>
      </c>
      <c r="FU76" t="s">
        <v>8</v>
      </c>
      <c r="FV76" t="s">
        <v>3</v>
      </c>
      <c r="FW76" t="s">
        <v>8</v>
      </c>
      <c r="FX76" t="s">
        <v>9</v>
      </c>
      <c r="FY76" t="s">
        <v>8</v>
      </c>
      <c r="FZ76" t="s">
        <v>9</v>
      </c>
      <c r="GA76" t="s">
        <v>6</v>
      </c>
      <c r="GB76" t="s">
        <v>9</v>
      </c>
      <c r="GC76" t="s">
        <v>6</v>
      </c>
      <c r="GD76" t="s">
        <v>66</v>
      </c>
      <c r="GE76" t="s">
        <v>6</v>
      </c>
      <c r="GF76" t="s">
        <v>9</v>
      </c>
      <c r="GG76" t="s">
        <v>6</v>
      </c>
      <c r="GH76" t="s">
        <v>9</v>
      </c>
      <c r="GI76" t="s">
        <v>3</v>
      </c>
      <c r="GJ76" t="s">
        <v>9</v>
      </c>
      <c r="GK76" t="s">
        <v>6</v>
      </c>
      <c r="GL76" t="s">
        <v>9</v>
      </c>
      <c r="GM76" t="s">
        <v>6</v>
      </c>
      <c r="GN76" t="s">
        <v>66</v>
      </c>
      <c r="GO76" t="s">
        <v>6</v>
      </c>
      <c r="GP76" t="s">
        <v>66</v>
      </c>
      <c r="GQ76" t="s">
        <v>6</v>
      </c>
      <c r="GR76" t="s">
        <v>66</v>
      </c>
      <c r="GS76" t="s">
        <v>6</v>
      </c>
      <c r="GT76" t="s">
        <v>66</v>
      </c>
      <c r="GU76" t="s">
        <v>6</v>
      </c>
      <c r="GV76" t="s">
        <v>66</v>
      </c>
      <c r="GW76" t="s">
        <v>6</v>
      </c>
      <c r="GX76" t="s">
        <v>66</v>
      </c>
      <c r="GY76" t="s">
        <v>6</v>
      </c>
      <c r="GZ76" t="s">
        <v>4</v>
      </c>
      <c r="HA76" t="s">
        <v>6</v>
      </c>
      <c r="HB76" t="s">
        <v>6</v>
      </c>
      <c r="HC76" t="s">
        <v>6</v>
      </c>
      <c r="HD76" t="s">
        <v>4</v>
      </c>
      <c r="HE76" t="s">
        <v>6</v>
      </c>
      <c r="HF76" t="s">
        <v>4</v>
      </c>
      <c r="HG76" t="s">
        <v>6</v>
      </c>
      <c r="HH76" t="s">
        <v>6</v>
      </c>
      <c r="HI76" t="s">
        <v>6</v>
      </c>
      <c r="HJ76" t="s">
        <v>6</v>
      </c>
      <c r="HK76" t="s">
        <v>8</v>
      </c>
      <c r="HL76" t="s">
        <v>5</v>
      </c>
      <c r="HM76" t="s">
        <v>8</v>
      </c>
      <c r="HN76" t="s">
        <v>6</v>
      </c>
      <c r="HO76" t="s">
        <v>6</v>
      </c>
      <c r="HP76" t="s">
        <v>6</v>
      </c>
      <c r="HQ76" t="s">
        <v>6</v>
      </c>
      <c r="HR76" t="s">
        <v>6</v>
      </c>
      <c r="HS76" t="s">
        <v>5</v>
      </c>
      <c r="HT76" t="s">
        <v>7</v>
      </c>
      <c r="HU76" t="s">
        <v>8</v>
      </c>
      <c r="HV76" t="s">
        <v>5</v>
      </c>
      <c r="HW76" t="s">
        <v>8</v>
      </c>
      <c r="HX76" t="s">
        <v>8</v>
      </c>
      <c r="HY76" t="s">
        <v>6</v>
      </c>
      <c r="HZ76" t="s">
        <v>7</v>
      </c>
      <c r="IA76" t="s">
        <v>8</v>
      </c>
      <c r="IB76" t="s">
        <v>6</v>
      </c>
      <c r="IC76" t="s">
        <v>8</v>
      </c>
      <c r="ID76" t="s">
        <v>8</v>
      </c>
      <c r="IE76" t="s">
        <v>8</v>
      </c>
      <c r="IF76" t="s">
        <v>3</v>
      </c>
      <c r="IG76" t="s">
        <v>3</v>
      </c>
      <c r="IH76" t="s">
        <v>3</v>
      </c>
      <c r="II76" t="s">
        <v>3</v>
      </c>
      <c r="IJ76" t="s">
        <v>3</v>
      </c>
      <c r="IK76" t="s">
        <v>8</v>
      </c>
      <c r="IL76" t="s">
        <v>8</v>
      </c>
      <c r="IM76" t="s">
        <v>8</v>
      </c>
      <c r="IN76" t="s">
        <v>8</v>
      </c>
      <c r="IO76" t="s">
        <v>8</v>
      </c>
      <c r="IP76" t="s">
        <v>8</v>
      </c>
      <c r="IQ76" t="s">
        <v>8</v>
      </c>
      <c r="IR76" t="s">
        <v>8</v>
      </c>
      <c r="IS76" t="s">
        <v>8</v>
      </c>
      <c r="IT76" t="s">
        <v>8</v>
      </c>
      <c r="IU76" t="s">
        <v>8</v>
      </c>
      <c r="IV76" t="s">
        <v>8</v>
      </c>
      <c r="IW76" t="s">
        <v>8</v>
      </c>
      <c r="IX76" t="s">
        <v>8</v>
      </c>
    </row>
    <row r="77" spans="1:319" x14ac:dyDescent="0.25">
      <c r="A77">
        <v>11</v>
      </c>
      <c r="B77" t="s">
        <v>70</v>
      </c>
      <c r="C77" t="s">
        <v>136</v>
      </c>
      <c r="D77" t="s">
        <v>106</v>
      </c>
      <c r="E77" t="s">
        <v>161</v>
      </c>
      <c r="F77" t="s">
        <v>7</v>
      </c>
      <c r="G77" t="s">
        <v>7</v>
      </c>
      <c r="H77" t="s">
        <v>5</v>
      </c>
      <c r="I77" t="s">
        <v>4</v>
      </c>
      <c r="J77" t="s">
        <v>5</v>
      </c>
      <c r="K77" t="s">
        <v>4</v>
      </c>
      <c r="L77" t="s">
        <v>4</v>
      </c>
      <c r="M77" t="s">
        <v>4</v>
      </c>
      <c r="N77" t="s">
        <v>4</v>
      </c>
      <c r="O77" t="s">
        <v>4</v>
      </c>
      <c r="P77" t="s">
        <v>4</v>
      </c>
      <c r="Q77" t="s">
        <v>4</v>
      </c>
      <c r="R77" t="s">
        <v>4</v>
      </c>
      <c r="S77" t="s">
        <v>5</v>
      </c>
      <c r="T77" t="s">
        <v>7</v>
      </c>
      <c r="U77" t="s">
        <v>4</v>
      </c>
      <c r="V77" t="s">
        <v>5</v>
      </c>
      <c r="W77" t="s">
        <v>5</v>
      </c>
      <c r="X77" t="s">
        <v>5</v>
      </c>
      <c r="Y77" t="s">
        <v>7</v>
      </c>
      <c r="Z77" t="s">
        <v>8</v>
      </c>
      <c r="AA77" t="s">
        <v>4</v>
      </c>
      <c r="AB77" t="s">
        <v>4</v>
      </c>
      <c r="AC77" t="s">
        <v>6</v>
      </c>
      <c r="AD77" t="s">
        <v>4</v>
      </c>
      <c r="AE77" t="s">
        <v>6</v>
      </c>
      <c r="AF77" t="s">
        <v>4</v>
      </c>
      <c r="AG77" t="s">
        <v>6</v>
      </c>
      <c r="AH77" t="s">
        <v>6</v>
      </c>
      <c r="AI77" t="s">
        <v>6</v>
      </c>
      <c r="AJ77" t="s">
        <v>4</v>
      </c>
      <c r="AK77" t="s">
        <v>4</v>
      </c>
      <c r="AL77" t="s">
        <v>6</v>
      </c>
      <c r="AM77" t="s">
        <v>4</v>
      </c>
      <c r="AN77" t="s">
        <v>4</v>
      </c>
      <c r="AO77" t="s">
        <v>6</v>
      </c>
      <c r="AP77" t="s">
        <v>4</v>
      </c>
      <c r="AQ77" t="s">
        <v>6</v>
      </c>
      <c r="AR77" t="s">
        <v>4</v>
      </c>
      <c r="AS77" t="s">
        <v>6</v>
      </c>
      <c r="AT77" t="s">
        <v>6</v>
      </c>
      <c r="AU77" t="s">
        <v>4</v>
      </c>
      <c r="AV77" t="s">
        <v>5</v>
      </c>
      <c r="AW77" t="s">
        <v>5</v>
      </c>
      <c r="AX77" t="s">
        <v>4</v>
      </c>
      <c r="AY77" t="s">
        <v>5</v>
      </c>
      <c r="AZ77" t="s">
        <v>7</v>
      </c>
      <c r="BA77" t="s">
        <v>5</v>
      </c>
      <c r="BB77" t="s">
        <v>5</v>
      </c>
      <c r="BC77" t="s">
        <v>7</v>
      </c>
      <c r="BD77" t="s">
        <v>4</v>
      </c>
      <c r="BE77" t="s">
        <v>5</v>
      </c>
      <c r="BF77" t="s">
        <v>7</v>
      </c>
      <c r="BG77" t="s">
        <v>4</v>
      </c>
      <c r="BH77" t="s">
        <v>7</v>
      </c>
      <c r="BI77" t="s">
        <v>5</v>
      </c>
      <c r="BJ77" t="s">
        <v>5</v>
      </c>
      <c r="BK77" t="s">
        <v>8</v>
      </c>
      <c r="BL77" t="s">
        <v>8</v>
      </c>
      <c r="BM77" t="s">
        <v>5</v>
      </c>
      <c r="BN77" t="s">
        <v>8</v>
      </c>
      <c r="BO77" t="s">
        <v>8</v>
      </c>
      <c r="BP77" t="s">
        <v>7</v>
      </c>
      <c r="BQ77" t="s">
        <v>8</v>
      </c>
      <c r="BR77" t="s">
        <v>7</v>
      </c>
      <c r="BS77" t="s">
        <v>7</v>
      </c>
      <c r="BT77" t="s">
        <v>8</v>
      </c>
      <c r="BU77" t="s">
        <v>8</v>
      </c>
      <c r="BV77" t="s">
        <v>8</v>
      </c>
      <c r="BW77" t="s">
        <v>8</v>
      </c>
      <c r="BX77" t="s">
        <v>8</v>
      </c>
      <c r="BY77" t="s">
        <v>4</v>
      </c>
      <c r="BZ77" t="s">
        <v>4</v>
      </c>
      <c r="CA77" t="s">
        <v>4</v>
      </c>
      <c r="CB77" t="s">
        <v>8</v>
      </c>
      <c r="CC77" t="s">
        <v>5</v>
      </c>
      <c r="CD77" t="s">
        <v>5</v>
      </c>
      <c r="CE77" t="s">
        <v>5</v>
      </c>
      <c r="CF77" t="s">
        <v>7</v>
      </c>
      <c r="CG77" t="s">
        <v>5</v>
      </c>
      <c r="CH77" t="s">
        <v>8</v>
      </c>
      <c r="CI77" t="s">
        <v>4</v>
      </c>
      <c r="CJ77" t="s">
        <v>4</v>
      </c>
      <c r="CK77" t="s">
        <v>4</v>
      </c>
      <c r="CL77" t="s">
        <v>7</v>
      </c>
      <c r="CM77" t="s">
        <v>4</v>
      </c>
      <c r="CN77" t="s">
        <v>4</v>
      </c>
      <c r="CO77" t="s">
        <v>7</v>
      </c>
      <c r="CP77" t="s">
        <v>4</v>
      </c>
      <c r="CQ77" t="s">
        <v>7</v>
      </c>
      <c r="CR77" t="s">
        <v>7</v>
      </c>
      <c r="CS77" t="s">
        <v>4</v>
      </c>
      <c r="CT77" t="s">
        <v>4</v>
      </c>
      <c r="CU77" t="s">
        <v>7</v>
      </c>
      <c r="CV77" t="s">
        <v>7</v>
      </c>
      <c r="CW77" t="s">
        <v>6</v>
      </c>
      <c r="CX77" t="s">
        <v>7</v>
      </c>
      <c r="CY77" t="s">
        <v>8</v>
      </c>
      <c r="CZ77" t="s">
        <v>5</v>
      </c>
      <c r="DA77" t="s">
        <v>4</v>
      </c>
      <c r="DB77" t="s">
        <v>4</v>
      </c>
      <c r="DC77" t="s">
        <v>7</v>
      </c>
      <c r="DD77" t="s">
        <v>4</v>
      </c>
      <c r="DE77" t="s">
        <v>7</v>
      </c>
      <c r="DF77" t="s">
        <v>4</v>
      </c>
      <c r="DG77" t="s">
        <v>7</v>
      </c>
      <c r="DH77" t="s">
        <v>7</v>
      </c>
      <c r="DI77" t="s">
        <v>7</v>
      </c>
      <c r="DJ77" t="s">
        <v>7</v>
      </c>
      <c r="DK77" t="s">
        <v>7</v>
      </c>
      <c r="DL77" t="s">
        <v>7</v>
      </c>
      <c r="DM77" t="s">
        <v>8</v>
      </c>
      <c r="DN77" t="s">
        <v>7</v>
      </c>
      <c r="DO77" t="s">
        <v>7</v>
      </c>
      <c r="DP77" t="s">
        <v>7</v>
      </c>
      <c r="DQ77" t="s">
        <v>4</v>
      </c>
      <c r="DR77" t="s">
        <v>5</v>
      </c>
      <c r="DS77" t="s">
        <v>7</v>
      </c>
      <c r="DT77" t="s">
        <v>4</v>
      </c>
      <c r="DU77" t="s">
        <v>3</v>
      </c>
      <c r="DV77" t="s">
        <v>3</v>
      </c>
      <c r="DW77" t="s">
        <v>8</v>
      </c>
      <c r="DX77" t="s">
        <v>6</v>
      </c>
      <c r="DY77" t="s">
        <v>8</v>
      </c>
      <c r="DZ77" t="s">
        <v>3</v>
      </c>
      <c r="EA77" t="s">
        <v>8</v>
      </c>
      <c r="EB77" t="s">
        <v>8</v>
      </c>
      <c r="EC77" t="s">
        <v>7</v>
      </c>
      <c r="ED77" t="s">
        <v>4</v>
      </c>
      <c r="EE77" t="s">
        <v>5</v>
      </c>
      <c r="EF77" t="s">
        <v>5</v>
      </c>
      <c r="EG77" t="s">
        <v>5</v>
      </c>
      <c r="EH77" t="s">
        <v>6</v>
      </c>
      <c r="EI77" t="s">
        <v>8</v>
      </c>
      <c r="EJ77" t="s">
        <v>5</v>
      </c>
      <c r="EK77" t="s">
        <v>5</v>
      </c>
      <c r="EL77" t="s">
        <v>6</v>
      </c>
      <c r="EM77" t="s">
        <v>6</v>
      </c>
      <c r="EN77" t="s">
        <v>5</v>
      </c>
      <c r="EO77" t="s">
        <v>6</v>
      </c>
      <c r="EP77" t="s">
        <v>5</v>
      </c>
      <c r="EQ77" t="s">
        <v>6</v>
      </c>
      <c r="ER77" t="s">
        <v>5</v>
      </c>
      <c r="ES77" t="s">
        <v>5</v>
      </c>
      <c r="ET77" t="s">
        <v>5</v>
      </c>
      <c r="EU77" t="s">
        <v>4</v>
      </c>
      <c r="EV77" t="s">
        <v>6</v>
      </c>
      <c r="EW77" t="s">
        <v>6</v>
      </c>
      <c r="EX77" t="s">
        <v>6</v>
      </c>
      <c r="EY77" t="s">
        <v>6</v>
      </c>
      <c r="EZ77" t="s">
        <v>6</v>
      </c>
      <c r="FA77" t="s">
        <v>8</v>
      </c>
      <c r="FB77" t="s">
        <v>3</v>
      </c>
      <c r="FC77" t="s">
        <v>3</v>
      </c>
      <c r="FD77" t="s">
        <v>3</v>
      </c>
      <c r="FE77" t="s">
        <v>3</v>
      </c>
      <c r="FF77" t="s">
        <v>9</v>
      </c>
      <c r="FG77" t="s">
        <v>6</v>
      </c>
      <c r="FH77" t="s">
        <v>66</v>
      </c>
      <c r="FI77" t="s">
        <v>6</v>
      </c>
      <c r="FJ77" t="s">
        <v>3</v>
      </c>
      <c r="FK77" t="s">
        <v>3</v>
      </c>
      <c r="FL77" t="s">
        <v>66</v>
      </c>
      <c r="FM77" t="s">
        <v>3</v>
      </c>
      <c r="FN77" t="s">
        <v>9</v>
      </c>
      <c r="FO77" t="s">
        <v>3</v>
      </c>
      <c r="FP77" t="s">
        <v>9</v>
      </c>
      <c r="FQ77" t="s">
        <v>6</v>
      </c>
      <c r="FR77" t="s">
        <v>9</v>
      </c>
      <c r="FS77" t="s">
        <v>6</v>
      </c>
      <c r="FT77" t="s">
        <v>3</v>
      </c>
      <c r="FU77" t="s">
        <v>3</v>
      </c>
      <c r="FV77" t="s">
        <v>66</v>
      </c>
      <c r="FW77" t="s">
        <v>8</v>
      </c>
      <c r="FX77" t="s">
        <v>3</v>
      </c>
      <c r="FY77" t="s">
        <v>8</v>
      </c>
      <c r="FZ77" t="s">
        <v>3</v>
      </c>
      <c r="GA77" t="s">
        <v>3</v>
      </c>
      <c r="GB77" t="s">
        <v>66</v>
      </c>
      <c r="GC77" t="s">
        <v>3</v>
      </c>
      <c r="GD77" t="s">
        <v>66</v>
      </c>
      <c r="GE77" t="s">
        <v>3</v>
      </c>
      <c r="GF77" t="s">
        <v>66</v>
      </c>
      <c r="GG77" t="s">
        <v>8</v>
      </c>
      <c r="GH77" t="s">
        <v>6</v>
      </c>
      <c r="GI77" t="s">
        <v>3</v>
      </c>
      <c r="GJ77" t="s">
        <v>66</v>
      </c>
      <c r="GK77" t="s">
        <v>3</v>
      </c>
      <c r="GL77" t="s">
        <v>66</v>
      </c>
      <c r="GM77" t="s">
        <v>3</v>
      </c>
      <c r="GN77" t="s">
        <v>66</v>
      </c>
      <c r="GO77" t="s">
        <v>3</v>
      </c>
      <c r="GP77" t="s">
        <v>66</v>
      </c>
      <c r="GQ77" t="s">
        <v>3</v>
      </c>
      <c r="GR77" t="s">
        <v>9</v>
      </c>
      <c r="GS77" t="s">
        <v>6</v>
      </c>
      <c r="GT77" t="s">
        <v>9</v>
      </c>
      <c r="GU77" t="s">
        <v>6</v>
      </c>
      <c r="GV77" t="s">
        <v>9</v>
      </c>
      <c r="GW77" t="s">
        <v>3</v>
      </c>
      <c r="GX77" t="s">
        <v>9</v>
      </c>
      <c r="GY77" t="s">
        <v>3</v>
      </c>
      <c r="GZ77" t="s">
        <v>4</v>
      </c>
      <c r="HA77" t="s">
        <v>3</v>
      </c>
      <c r="HB77" t="s">
        <v>8</v>
      </c>
      <c r="HC77" t="s">
        <v>6</v>
      </c>
      <c r="HD77" t="s">
        <v>5</v>
      </c>
      <c r="HE77" t="s">
        <v>3</v>
      </c>
      <c r="HF77" t="s">
        <v>4</v>
      </c>
      <c r="HG77" t="s">
        <v>3</v>
      </c>
      <c r="HH77" t="s">
        <v>3</v>
      </c>
      <c r="HI77" t="s">
        <v>3</v>
      </c>
      <c r="HJ77" t="s">
        <v>8</v>
      </c>
      <c r="HK77" t="s">
        <v>8</v>
      </c>
      <c r="HL77" t="s">
        <v>8</v>
      </c>
      <c r="HM77" t="s">
        <v>6</v>
      </c>
      <c r="HN77" t="s">
        <v>6</v>
      </c>
      <c r="HO77" t="s">
        <v>8</v>
      </c>
      <c r="HP77" t="s">
        <v>46</v>
      </c>
      <c r="HQ77" t="s">
        <v>8</v>
      </c>
      <c r="HR77" t="s">
        <v>46</v>
      </c>
      <c r="HS77" t="s">
        <v>6</v>
      </c>
      <c r="HT77" t="s">
        <v>5</v>
      </c>
      <c r="HU77" t="s">
        <v>8</v>
      </c>
      <c r="HV77" t="s">
        <v>5</v>
      </c>
      <c r="HW77" t="s">
        <v>8</v>
      </c>
      <c r="HX77" t="s">
        <v>46</v>
      </c>
      <c r="HY77" t="s">
        <v>46</v>
      </c>
      <c r="HZ77" t="s">
        <v>6</v>
      </c>
      <c r="IA77" t="s">
        <v>7</v>
      </c>
      <c r="IB77" t="s">
        <v>46</v>
      </c>
      <c r="IC77" t="s">
        <v>46</v>
      </c>
      <c r="ID77" t="s">
        <v>46</v>
      </c>
      <c r="IE77" t="s">
        <v>8</v>
      </c>
      <c r="IF77" t="s">
        <v>9</v>
      </c>
      <c r="IG77" t="s">
        <v>9</v>
      </c>
      <c r="IH77" t="s">
        <v>9</v>
      </c>
      <c r="II77" t="s">
        <v>9</v>
      </c>
      <c r="IJ77" t="s">
        <v>9</v>
      </c>
      <c r="IK77" t="s">
        <v>6</v>
      </c>
      <c r="IL77" t="s">
        <v>8</v>
      </c>
      <c r="IM77" t="s">
        <v>8</v>
      </c>
      <c r="IN77" t="s">
        <v>8</v>
      </c>
      <c r="IO77" t="s">
        <v>5</v>
      </c>
      <c r="IP77" t="s">
        <v>6</v>
      </c>
      <c r="IQ77" t="s">
        <v>8</v>
      </c>
      <c r="IR77" t="s">
        <v>6</v>
      </c>
      <c r="IS77" t="s">
        <v>6</v>
      </c>
      <c r="IT77" t="s">
        <v>6</v>
      </c>
      <c r="IU77" t="s">
        <v>6</v>
      </c>
      <c r="IV77" t="s">
        <v>8</v>
      </c>
      <c r="IW77" t="s">
        <v>8</v>
      </c>
      <c r="IX77" t="s">
        <v>8</v>
      </c>
    </row>
    <row r="78" spans="1:319" x14ac:dyDescent="0.25">
      <c r="A78">
        <v>12</v>
      </c>
      <c r="B78" t="s">
        <v>70</v>
      </c>
      <c r="C78" t="s">
        <v>137</v>
      </c>
      <c r="D78" t="s">
        <v>102</v>
      </c>
      <c r="E78" t="s">
        <v>161</v>
      </c>
      <c r="F78" t="s">
        <v>5</v>
      </c>
      <c r="G78" t="s">
        <v>5</v>
      </c>
      <c r="H78" t="s">
        <v>8</v>
      </c>
      <c r="I78" t="s">
        <v>4</v>
      </c>
      <c r="J78" t="s">
        <v>5</v>
      </c>
      <c r="K78" t="s">
        <v>4</v>
      </c>
      <c r="L78" t="s">
        <v>4</v>
      </c>
      <c r="M78" t="s">
        <v>4</v>
      </c>
      <c r="N78" t="s">
        <v>4</v>
      </c>
      <c r="O78" t="s">
        <v>4</v>
      </c>
      <c r="P78" t="s">
        <v>4</v>
      </c>
      <c r="Q78" t="s">
        <v>7</v>
      </c>
      <c r="R78" t="s">
        <v>7</v>
      </c>
      <c r="S78" t="s">
        <v>5</v>
      </c>
      <c r="T78" t="s">
        <v>8</v>
      </c>
      <c r="U78" t="s">
        <v>5</v>
      </c>
      <c r="V78" t="s">
        <v>5</v>
      </c>
      <c r="W78" t="s">
        <v>8</v>
      </c>
      <c r="X78" t="s">
        <v>8</v>
      </c>
      <c r="Y78" t="s">
        <v>5</v>
      </c>
      <c r="Z78" t="s">
        <v>8</v>
      </c>
      <c r="AA78" t="s">
        <v>4</v>
      </c>
      <c r="AB78" t="s">
        <v>7</v>
      </c>
      <c r="AC78" t="s">
        <v>6</v>
      </c>
      <c r="AD78" t="s">
        <v>4</v>
      </c>
      <c r="AE78" t="s">
        <v>8</v>
      </c>
      <c r="AF78" t="s">
        <v>4</v>
      </c>
      <c r="AG78" t="s">
        <v>6</v>
      </c>
      <c r="AH78" t="s">
        <v>6</v>
      </c>
      <c r="AI78" t="s">
        <v>6</v>
      </c>
      <c r="AJ78" t="s">
        <v>4</v>
      </c>
      <c r="AK78" t="s">
        <v>4</v>
      </c>
      <c r="AL78" t="s">
        <v>6</v>
      </c>
      <c r="AM78" t="s">
        <v>4</v>
      </c>
      <c r="AN78" t="s">
        <v>4</v>
      </c>
      <c r="AO78" t="s">
        <v>6</v>
      </c>
      <c r="AP78" t="s">
        <v>4</v>
      </c>
      <c r="AQ78" t="s">
        <v>8</v>
      </c>
      <c r="AR78" t="s">
        <v>4</v>
      </c>
      <c r="AS78" t="s">
        <v>8</v>
      </c>
      <c r="AT78" t="s">
        <v>8</v>
      </c>
      <c r="AU78" t="s">
        <v>4</v>
      </c>
      <c r="AV78" t="s">
        <v>8</v>
      </c>
      <c r="AW78" t="s">
        <v>6</v>
      </c>
      <c r="AX78" t="s">
        <v>8</v>
      </c>
      <c r="AY78" t="s">
        <v>8</v>
      </c>
      <c r="AZ78" t="s">
        <v>8</v>
      </c>
      <c r="BA78" t="s">
        <v>8</v>
      </c>
      <c r="BB78" t="s">
        <v>5</v>
      </c>
      <c r="BC78" t="s">
        <v>5</v>
      </c>
      <c r="BD78" t="s">
        <v>7</v>
      </c>
      <c r="BE78" t="s">
        <v>5</v>
      </c>
      <c r="BF78" t="s">
        <v>7</v>
      </c>
      <c r="BG78" t="s">
        <v>8</v>
      </c>
      <c r="BH78" t="s">
        <v>7</v>
      </c>
      <c r="BI78" t="s">
        <v>7</v>
      </c>
      <c r="BJ78" t="s">
        <v>8</v>
      </c>
      <c r="BK78" t="s">
        <v>7</v>
      </c>
      <c r="BL78" t="s">
        <v>7</v>
      </c>
      <c r="BM78" t="s">
        <v>6</v>
      </c>
      <c r="BN78" t="s">
        <v>6</v>
      </c>
      <c r="BO78" t="s">
        <v>6</v>
      </c>
      <c r="BP78" t="s">
        <v>8</v>
      </c>
      <c r="BQ78" t="s">
        <v>6</v>
      </c>
      <c r="BR78" t="s">
        <v>6</v>
      </c>
      <c r="BS78" t="s">
        <v>4</v>
      </c>
      <c r="BT78" t="s">
        <v>4</v>
      </c>
      <c r="BU78" t="s">
        <v>4</v>
      </c>
      <c r="BV78" t="s">
        <v>6</v>
      </c>
      <c r="BW78" t="s">
        <v>6</v>
      </c>
      <c r="BX78" t="s">
        <v>6</v>
      </c>
      <c r="BY78" t="s">
        <v>4</v>
      </c>
      <c r="BZ78" t="s">
        <v>4</v>
      </c>
      <c r="CA78" t="s">
        <v>4</v>
      </c>
      <c r="CB78" t="s">
        <v>6</v>
      </c>
      <c r="CC78" t="s">
        <v>6</v>
      </c>
      <c r="CD78" t="s">
        <v>6</v>
      </c>
      <c r="CE78" t="s">
        <v>6</v>
      </c>
      <c r="CF78" t="s">
        <v>4</v>
      </c>
      <c r="CG78" t="s">
        <v>4</v>
      </c>
      <c r="CH78" t="s">
        <v>4</v>
      </c>
      <c r="CI78" t="s">
        <v>4</v>
      </c>
      <c r="CJ78" t="s">
        <v>5</v>
      </c>
      <c r="CK78" t="s">
        <v>5</v>
      </c>
      <c r="CL78" t="s">
        <v>5</v>
      </c>
      <c r="CM78" t="s">
        <v>7</v>
      </c>
      <c r="CN78" t="s">
        <v>4</v>
      </c>
      <c r="CO78" t="s">
        <v>4</v>
      </c>
      <c r="CP78" t="s">
        <v>7</v>
      </c>
      <c r="CQ78" t="s">
        <v>5</v>
      </c>
      <c r="CR78" t="s">
        <v>4</v>
      </c>
      <c r="CS78" t="s">
        <v>7</v>
      </c>
      <c r="CT78" t="s">
        <v>5</v>
      </c>
      <c r="CU78" t="s">
        <v>8</v>
      </c>
      <c r="CV78" t="s">
        <v>5</v>
      </c>
      <c r="CW78" t="s">
        <v>8</v>
      </c>
      <c r="CX78" t="s">
        <v>8</v>
      </c>
      <c r="CY78" t="s">
        <v>6</v>
      </c>
      <c r="CZ78" t="s">
        <v>5</v>
      </c>
      <c r="DA78" t="s">
        <v>8</v>
      </c>
      <c r="DB78" t="s">
        <v>5</v>
      </c>
      <c r="DC78" t="s">
        <v>8</v>
      </c>
      <c r="DD78" t="s">
        <v>5</v>
      </c>
      <c r="DE78" t="s">
        <v>4</v>
      </c>
      <c r="DF78" t="s">
        <v>7</v>
      </c>
      <c r="DG78" t="s">
        <v>4</v>
      </c>
      <c r="DH78" t="s">
        <v>7</v>
      </c>
      <c r="DI78" t="s">
        <v>7</v>
      </c>
      <c r="DJ78" t="s">
        <v>5</v>
      </c>
      <c r="DK78" t="s">
        <v>7</v>
      </c>
      <c r="DL78" t="s">
        <v>5</v>
      </c>
      <c r="DM78" t="s">
        <v>7</v>
      </c>
      <c r="DN78" t="s">
        <v>7</v>
      </c>
      <c r="DO78" t="s">
        <v>7</v>
      </c>
      <c r="DP78" t="s">
        <v>5</v>
      </c>
      <c r="DQ78" t="s">
        <v>7</v>
      </c>
      <c r="DR78" t="s">
        <v>7</v>
      </c>
      <c r="DS78" t="s">
        <v>5</v>
      </c>
      <c r="DT78" t="s">
        <v>4</v>
      </c>
      <c r="DU78" t="s">
        <v>5</v>
      </c>
      <c r="DV78" t="s">
        <v>3</v>
      </c>
      <c r="DW78" t="s">
        <v>8</v>
      </c>
      <c r="DX78" t="s">
        <v>3</v>
      </c>
      <c r="DY78" t="s">
        <v>6</v>
      </c>
      <c r="DZ78" t="s">
        <v>5</v>
      </c>
      <c r="EA78" t="s">
        <v>8</v>
      </c>
      <c r="EB78" t="s">
        <v>5</v>
      </c>
      <c r="EC78" t="s">
        <v>7</v>
      </c>
      <c r="ED78" t="s">
        <v>5</v>
      </c>
      <c r="EE78" t="s">
        <v>8</v>
      </c>
      <c r="EF78" t="s">
        <v>5</v>
      </c>
      <c r="EG78" t="s">
        <v>8</v>
      </c>
      <c r="EH78" t="s">
        <v>8</v>
      </c>
      <c r="EI78" t="s">
        <v>8</v>
      </c>
      <c r="EJ78" t="s">
        <v>8</v>
      </c>
      <c r="EK78" t="s">
        <v>5</v>
      </c>
      <c r="EL78" t="s">
        <v>8</v>
      </c>
      <c r="EM78" t="s">
        <v>8</v>
      </c>
      <c r="EN78" t="s">
        <v>8</v>
      </c>
      <c r="EO78" t="s">
        <v>6</v>
      </c>
      <c r="EP78" t="s">
        <v>6</v>
      </c>
      <c r="EQ78" t="s">
        <v>8</v>
      </c>
      <c r="ER78" t="s">
        <v>5</v>
      </c>
      <c r="ES78" t="s">
        <v>8</v>
      </c>
      <c r="ET78" t="s">
        <v>5</v>
      </c>
      <c r="EU78" t="s">
        <v>7</v>
      </c>
      <c r="EV78" t="s">
        <v>5</v>
      </c>
      <c r="EW78" t="s">
        <v>8</v>
      </c>
      <c r="EX78" t="s">
        <v>8</v>
      </c>
      <c r="EY78" t="s">
        <v>6</v>
      </c>
      <c r="EZ78" t="s">
        <v>7</v>
      </c>
      <c r="FA78" t="s">
        <v>3</v>
      </c>
      <c r="FB78" t="s">
        <v>66</v>
      </c>
      <c r="FC78" t="s">
        <v>3</v>
      </c>
      <c r="FD78" t="s">
        <v>66</v>
      </c>
      <c r="FE78" t="s">
        <v>3</v>
      </c>
      <c r="FF78" t="s">
        <v>3</v>
      </c>
      <c r="FG78" t="s">
        <v>3</v>
      </c>
      <c r="FH78" t="s">
        <v>3</v>
      </c>
      <c r="FI78" t="s">
        <v>8</v>
      </c>
      <c r="FJ78" t="s">
        <v>8</v>
      </c>
      <c r="FK78" t="s">
        <v>8</v>
      </c>
      <c r="FL78" t="s">
        <v>66</v>
      </c>
      <c r="FM78" t="s">
        <v>3</v>
      </c>
      <c r="FN78" t="s">
        <v>66</v>
      </c>
      <c r="FO78" t="s">
        <v>8</v>
      </c>
      <c r="FP78" t="s">
        <v>66</v>
      </c>
      <c r="FQ78" t="s">
        <v>8</v>
      </c>
      <c r="FR78" t="s">
        <v>66</v>
      </c>
      <c r="FS78" t="s">
        <v>8</v>
      </c>
      <c r="FT78" t="s">
        <v>3</v>
      </c>
      <c r="FU78" t="s">
        <v>3</v>
      </c>
      <c r="FV78" t="s">
        <v>3</v>
      </c>
      <c r="FW78" t="s">
        <v>8</v>
      </c>
      <c r="FX78" t="s">
        <v>66</v>
      </c>
      <c r="FY78" t="s">
        <v>8</v>
      </c>
      <c r="FZ78" t="s">
        <v>3</v>
      </c>
      <c r="GA78" t="s">
        <v>8</v>
      </c>
      <c r="GB78" t="s">
        <v>3</v>
      </c>
      <c r="GC78" t="s">
        <v>3</v>
      </c>
      <c r="GD78" t="s">
        <v>66</v>
      </c>
      <c r="GE78" t="s">
        <v>3</v>
      </c>
      <c r="GF78" t="s">
        <v>66</v>
      </c>
      <c r="GG78" t="s">
        <v>4</v>
      </c>
      <c r="GH78" t="s">
        <v>3</v>
      </c>
      <c r="GI78" t="s">
        <v>8</v>
      </c>
      <c r="GJ78" t="s">
        <v>3</v>
      </c>
      <c r="GK78" t="s">
        <v>8</v>
      </c>
      <c r="GL78" t="s">
        <v>66</v>
      </c>
      <c r="GM78" t="s">
        <v>3</v>
      </c>
      <c r="GN78" t="s">
        <v>66</v>
      </c>
      <c r="GO78" t="s">
        <v>3</v>
      </c>
      <c r="GP78" t="s">
        <v>66</v>
      </c>
      <c r="GQ78" t="s">
        <v>3</v>
      </c>
      <c r="GR78" t="s">
        <v>3</v>
      </c>
      <c r="GS78" t="s">
        <v>8</v>
      </c>
      <c r="GT78" t="s">
        <v>66</v>
      </c>
      <c r="GU78" t="s">
        <v>8</v>
      </c>
      <c r="GV78" t="s">
        <v>66</v>
      </c>
      <c r="GW78" t="s">
        <v>8</v>
      </c>
      <c r="GX78" t="s">
        <v>66</v>
      </c>
      <c r="GY78" t="s">
        <v>3</v>
      </c>
      <c r="GZ78" t="s">
        <v>4</v>
      </c>
      <c r="HA78" t="s">
        <v>6</v>
      </c>
      <c r="HB78" t="s">
        <v>6</v>
      </c>
      <c r="HC78" t="s">
        <v>8</v>
      </c>
      <c r="HD78" t="s">
        <v>8</v>
      </c>
      <c r="HE78" t="s">
        <v>6</v>
      </c>
      <c r="HF78" t="s">
        <v>4</v>
      </c>
      <c r="HG78" t="s">
        <v>3</v>
      </c>
      <c r="HH78" t="s">
        <v>3</v>
      </c>
      <c r="HI78" t="s">
        <v>3</v>
      </c>
      <c r="HJ78" t="s">
        <v>6</v>
      </c>
      <c r="HK78" t="s">
        <v>6</v>
      </c>
      <c r="HL78" t="s">
        <v>8</v>
      </c>
      <c r="HM78" t="s">
        <v>8</v>
      </c>
      <c r="HN78" t="s">
        <v>46</v>
      </c>
      <c r="HO78" t="s">
        <v>46</v>
      </c>
      <c r="HP78" t="s">
        <v>46</v>
      </c>
      <c r="HQ78" t="s">
        <v>46</v>
      </c>
      <c r="HR78" t="s">
        <v>46</v>
      </c>
      <c r="HS78" t="s">
        <v>7</v>
      </c>
      <c r="HT78" t="s">
        <v>7</v>
      </c>
      <c r="HU78" t="s">
        <v>7</v>
      </c>
      <c r="HV78" t="s">
        <v>46</v>
      </c>
      <c r="HW78" t="s">
        <v>7</v>
      </c>
      <c r="HX78" t="s">
        <v>46</v>
      </c>
      <c r="HY78" t="s">
        <v>46</v>
      </c>
      <c r="HZ78" t="s">
        <v>7</v>
      </c>
      <c r="IA78" t="s">
        <v>7</v>
      </c>
      <c r="IB78" t="s">
        <v>46</v>
      </c>
      <c r="IC78" t="s">
        <v>7</v>
      </c>
      <c r="ID78" t="s">
        <v>46</v>
      </c>
      <c r="IE78" t="s">
        <v>7</v>
      </c>
      <c r="IF78" t="s">
        <v>9</v>
      </c>
      <c r="IG78" t="s">
        <v>9</v>
      </c>
      <c r="IH78" t="s">
        <v>9</v>
      </c>
      <c r="II78" t="s">
        <v>9</v>
      </c>
      <c r="IJ78" t="s">
        <v>9</v>
      </c>
      <c r="IK78" t="s">
        <v>8</v>
      </c>
      <c r="IL78" t="s">
        <v>6</v>
      </c>
      <c r="IM78" t="s">
        <v>6</v>
      </c>
      <c r="IN78" t="s">
        <v>8</v>
      </c>
      <c r="IO78" t="s">
        <v>5</v>
      </c>
      <c r="IP78" t="s">
        <v>6</v>
      </c>
      <c r="IQ78" t="s">
        <v>5</v>
      </c>
      <c r="IR78" t="s">
        <v>8</v>
      </c>
      <c r="IS78" t="s">
        <v>8</v>
      </c>
      <c r="IT78" t="s">
        <v>6</v>
      </c>
      <c r="IU78" t="s">
        <v>8</v>
      </c>
      <c r="IV78" t="s">
        <v>5</v>
      </c>
      <c r="IW78" t="s">
        <v>6</v>
      </c>
      <c r="IX78" t="s">
        <v>5</v>
      </c>
    </row>
    <row r="79" spans="1:319" x14ac:dyDescent="0.25">
      <c r="A79">
        <v>14</v>
      </c>
      <c r="B79" t="s">
        <v>70</v>
      </c>
      <c r="C79" t="s">
        <v>138</v>
      </c>
      <c r="D79" t="s">
        <v>104</v>
      </c>
      <c r="E79" t="s">
        <v>161</v>
      </c>
      <c r="F79" t="s">
        <v>8</v>
      </c>
      <c r="G79" t="s">
        <v>7</v>
      </c>
      <c r="H79" t="s">
        <v>6</v>
      </c>
      <c r="I79" t="s">
        <v>4</v>
      </c>
      <c r="J79" t="s">
        <v>5</v>
      </c>
      <c r="K79" t="s">
        <v>4</v>
      </c>
      <c r="L79" t="s">
        <v>4</v>
      </c>
      <c r="M79" t="s">
        <v>5</v>
      </c>
      <c r="N79" t="s">
        <v>4</v>
      </c>
      <c r="O79" t="s">
        <v>4</v>
      </c>
      <c r="P79" t="s">
        <v>6</v>
      </c>
      <c r="Q79" t="s">
        <v>4</v>
      </c>
      <c r="R79" t="s">
        <v>5</v>
      </c>
      <c r="S79" t="s">
        <v>8</v>
      </c>
      <c r="T79" t="s">
        <v>5</v>
      </c>
      <c r="U79" t="s">
        <v>7</v>
      </c>
      <c r="V79" t="s">
        <v>8</v>
      </c>
      <c r="W79" t="s">
        <v>7</v>
      </c>
      <c r="X79" t="s">
        <v>6</v>
      </c>
      <c r="Y79" t="s">
        <v>6</v>
      </c>
      <c r="Z79" t="s">
        <v>6</v>
      </c>
      <c r="AA79" t="s">
        <v>4</v>
      </c>
      <c r="AB79" t="s">
        <v>4</v>
      </c>
      <c r="AC79" t="s">
        <v>8</v>
      </c>
      <c r="AD79" t="s">
        <v>4</v>
      </c>
      <c r="AE79" t="s">
        <v>8</v>
      </c>
      <c r="AF79" t="s">
        <v>4</v>
      </c>
      <c r="AG79" t="s">
        <v>6</v>
      </c>
      <c r="AH79" t="s">
        <v>6</v>
      </c>
      <c r="AI79" t="s">
        <v>7</v>
      </c>
      <c r="AJ79" t="s">
        <v>4</v>
      </c>
      <c r="AK79" t="s">
        <v>4</v>
      </c>
      <c r="AL79" t="s">
        <v>8</v>
      </c>
      <c r="AM79" t="s">
        <v>7</v>
      </c>
      <c r="AN79" t="s">
        <v>4</v>
      </c>
      <c r="AO79" t="s">
        <v>8</v>
      </c>
      <c r="AP79" t="s">
        <v>4</v>
      </c>
      <c r="AQ79" t="s">
        <v>8</v>
      </c>
      <c r="AR79" t="s">
        <v>4</v>
      </c>
      <c r="AS79" t="s">
        <v>6</v>
      </c>
      <c r="AT79" t="s">
        <v>5</v>
      </c>
      <c r="AU79" t="s">
        <v>4</v>
      </c>
      <c r="AV79" t="s">
        <v>5</v>
      </c>
      <c r="AW79" t="s">
        <v>8</v>
      </c>
      <c r="AX79" t="s">
        <v>8</v>
      </c>
      <c r="AY79" t="s">
        <v>4</v>
      </c>
      <c r="AZ79" t="s">
        <v>4</v>
      </c>
      <c r="BA79" t="s">
        <v>8</v>
      </c>
      <c r="BB79" t="s">
        <v>8</v>
      </c>
      <c r="BC79" t="s">
        <v>5</v>
      </c>
      <c r="BD79" t="s">
        <v>5</v>
      </c>
      <c r="BE79" t="s">
        <v>5</v>
      </c>
      <c r="BF79" t="s">
        <v>5</v>
      </c>
      <c r="BG79" t="s">
        <v>8</v>
      </c>
      <c r="BH79" t="s">
        <v>7</v>
      </c>
      <c r="BI79" t="s">
        <v>7</v>
      </c>
      <c r="BJ79" t="s">
        <v>4</v>
      </c>
      <c r="BK79" t="s">
        <v>5</v>
      </c>
      <c r="BL79" t="s">
        <v>5</v>
      </c>
      <c r="BM79" t="s">
        <v>8</v>
      </c>
      <c r="BN79" t="s">
        <v>5</v>
      </c>
      <c r="BO79" t="s">
        <v>8</v>
      </c>
      <c r="BP79" t="s">
        <v>8</v>
      </c>
      <c r="BQ79" t="s">
        <v>5</v>
      </c>
      <c r="BR79" t="s">
        <v>5</v>
      </c>
      <c r="BS79" t="s">
        <v>8</v>
      </c>
      <c r="BT79" t="s">
        <v>8</v>
      </c>
      <c r="BU79" t="s">
        <v>7</v>
      </c>
      <c r="BV79" t="s">
        <v>7</v>
      </c>
      <c r="BW79" t="s">
        <v>7</v>
      </c>
      <c r="BX79" t="s">
        <v>6</v>
      </c>
      <c r="BY79" t="s">
        <v>7</v>
      </c>
      <c r="BZ79" t="s">
        <v>4</v>
      </c>
      <c r="CA79" t="s">
        <v>4</v>
      </c>
      <c r="CB79" t="s">
        <v>5</v>
      </c>
      <c r="CC79" t="s">
        <v>5</v>
      </c>
      <c r="CD79" t="s">
        <v>5</v>
      </c>
      <c r="CE79" t="s">
        <v>5</v>
      </c>
      <c r="CF79" t="s">
        <v>7</v>
      </c>
      <c r="CG79" t="s">
        <v>4</v>
      </c>
      <c r="CH79" t="s">
        <v>4</v>
      </c>
      <c r="CI79" t="s">
        <v>4</v>
      </c>
      <c r="CJ79" t="s">
        <v>5</v>
      </c>
      <c r="CK79" t="s">
        <v>8</v>
      </c>
      <c r="CL79" t="s">
        <v>5</v>
      </c>
      <c r="CM79" t="s">
        <v>5</v>
      </c>
      <c r="CN79" t="s">
        <v>8</v>
      </c>
      <c r="CO79" t="s">
        <v>8</v>
      </c>
      <c r="CP79" t="s">
        <v>6</v>
      </c>
      <c r="CQ79" t="s">
        <v>8</v>
      </c>
      <c r="CR79" t="s">
        <v>6</v>
      </c>
      <c r="CS79" t="s">
        <v>5</v>
      </c>
      <c r="CT79" t="s">
        <v>7</v>
      </c>
      <c r="CU79" t="s">
        <v>8</v>
      </c>
      <c r="CV79" t="s">
        <v>8</v>
      </c>
      <c r="CW79" t="s">
        <v>6</v>
      </c>
      <c r="CX79" t="s">
        <v>5</v>
      </c>
      <c r="CY79" t="s">
        <v>6</v>
      </c>
      <c r="CZ79" t="s">
        <v>6</v>
      </c>
      <c r="DA79" t="s">
        <v>4</v>
      </c>
      <c r="DB79" t="s">
        <v>7</v>
      </c>
      <c r="DC79" t="s">
        <v>8</v>
      </c>
      <c r="DD79" t="s">
        <v>5</v>
      </c>
      <c r="DE79" t="s">
        <v>5</v>
      </c>
      <c r="DF79" t="s">
        <v>5</v>
      </c>
      <c r="DG79" t="s">
        <v>4</v>
      </c>
      <c r="DH79" t="s">
        <v>4</v>
      </c>
      <c r="DI79" t="s">
        <v>4</v>
      </c>
      <c r="DJ79" t="s">
        <v>4</v>
      </c>
      <c r="DK79" t="s">
        <v>7</v>
      </c>
      <c r="DL79" t="s">
        <v>7</v>
      </c>
      <c r="DM79" t="s">
        <v>7</v>
      </c>
      <c r="DN79" t="s">
        <v>4</v>
      </c>
      <c r="DO79" t="s">
        <v>4</v>
      </c>
      <c r="DP79" t="s">
        <v>8</v>
      </c>
      <c r="DQ79" t="s">
        <v>4</v>
      </c>
      <c r="DR79" t="s">
        <v>7</v>
      </c>
      <c r="DS79" t="s">
        <v>5</v>
      </c>
      <c r="DT79" t="s">
        <v>7</v>
      </c>
      <c r="DU79" t="s">
        <v>9</v>
      </c>
      <c r="DV79" t="s">
        <v>3</v>
      </c>
      <c r="DW79" t="s">
        <v>8</v>
      </c>
      <c r="DX79" t="s">
        <v>8</v>
      </c>
      <c r="DY79" t="s">
        <v>3</v>
      </c>
      <c r="DZ79" t="s">
        <v>3</v>
      </c>
      <c r="EA79" t="s">
        <v>5</v>
      </c>
      <c r="EB79" t="s">
        <v>7</v>
      </c>
      <c r="EC79" t="s">
        <v>4</v>
      </c>
      <c r="ED79" t="s">
        <v>4</v>
      </c>
      <c r="EE79" t="s">
        <v>5</v>
      </c>
      <c r="EF79" t="s">
        <v>8</v>
      </c>
      <c r="EG79" t="s">
        <v>5</v>
      </c>
      <c r="EH79" t="s">
        <v>5</v>
      </c>
      <c r="EI79" t="s">
        <v>6</v>
      </c>
      <c r="EJ79" t="s">
        <v>5</v>
      </c>
      <c r="EK79" t="s">
        <v>6</v>
      </c>
      <c r="EL79" t="s">
        <v>8</v>
      </c>
      <c r="EM79" t="s">
        <v>8</v>
      </c>
      <c r="EN79" t="s">
        <v>5</v>
      </c>
      <c r="EO79" t="s">
        <v>6</v>
      </c>
      <c r="EP79" t="s">
        <v>4</v>
      </c>
      <c r="EQ79" t="s">
        <v>7</v>
      </c>
      <c r="ER79" t="s">
        <v>5</v>
      </c>
      <c r="ES79" t="s">
        <v>5</v>
      </c>
      <c r="ET79" t="s">
        <v>8</v>
      </c>
      <c r="EU79" t="s">
        <v>7</v>
      </c>
      <c r="EV79" t="s">
        <v>8</v>
      </c>
      <c r="EW79" t="s">
        <v>6</v>
      </c>
      <c r="EX79" t="s">
        <v>8</v>
      </c>
      <c r="EY79" t="s">
        <v>8</v>
      </c>
      <c r="EZ79" t="s">
        <v>7</v>
      </c>
      <c r="FA79" t="s">
        <v>6</v>
      </c>
      <c r="FB79" t="s">
        <v>9</v>
      </c>
      <c r="FC79" t="s">
        <v>8</v>
      </c>
      <c r="FD79" t="s">
        <v>3</v>
      </c>
      <c r="FE79" t="s">
        <v>6</v>
      </c>
      <c r="FF79" t="s">
        <v>9</v>
      </c>
      <c r="FG79" t="s">
        <v>6</v>
      </c>
      <c r="FH79" t="s">
        <v>9</v>
      </c>
      <c r="FI79" t="s">
        <v>8</v>
      </c>
      <c r="FJ79" t="s">
        <v>3</v>
      </c>
      <c r="FK79" t="s">
        <v>3</v>
      </c>
      <c r="FL79" t="s">
        <v>66</v>
      </c>
      <c r="FM79" t="s">
        <v>6</v>
      </c>
      <c r="FN79" t="s">
        <v>9</v>
      </c>
      <c r="FO79" t="s">
        <v>6</v>
      </c>
      <c r="FP79" t="s">
        <v>9</v>
      </c>
      <c r="FQ79" t="s">
        <v>5</v>
      </c>
      <c r="FR79" t="s">
        <v>6</v>
      </c>
      <c r="FS79" t="s">
        <v>6</v>
      </c>
      <c r="FT79" t="s">
        <v>9</v>
      </c>
      <c r="FU79" t="s">
        <v>8</v>
      </c>
      <c r="FV79" t="s">
        <v>3</v>
      </c>
      <c r="FW79" t="s">
        <v>6</v>
      </c>
      <c r="FX79" t="s">
        <v>9</v>
      </c>
      <c r="FY79" t="s">
        <v>8</v>
      </c>
      <c r="FZ79" t="s">
        <v>3</v>
      </c>
      <c r="GA79" t="s">
        <v>6</v>
      </c>
      <c r="GB79" t="s">
        <v>9</v>
      </c>
      <c r="GC79" t="s">
        <v>3</v>
      </c>
      <c r="GD79" t="s">
        <v>66</v>
      </c>
      <c r="GE79" t="s">
        <v>6</v>
      </c>
      <c r="GF79" t="s">
        <v>9</v>
      </c>
      <c r="GG79" t="s">
        <v>8</v>
      </c>
      <c r="GH79" t="s">
        <v>3</v>
      </c>
      <c r="GI79" t="s">
        <v>6</v>
      </c>
      <c r="GJ79" t="s">
        <v>9</v>
      </c>
      <c r="GK79" t="s">
        <v>6</v>
      </c>
      <c r="GL79" t="s">
        <v>9</v>
      </c>
      <c r="GM79" t="s">
        <v>3</v>
      </c>
      <c r="GN79" t="s">
        <v>66</v>
      </c>
      <c r="GO79" t="s">
        <v>3</v>
      </c>
      <c r="GP79" t="s">
        <v>66</v>
      </c>
      <c r="GQ79" t="s">
        <v>6</v>
      </c>
      <c r="GR79" t="s">
        <v>9</v>
      </c>
      <c r="GS79" t="s">
        <v>3</v>
      </c>
      <c r="GT79" t="s">
        <v>66</v>
      </c>
      <c r="GU79" t="s">
        <v>5</v>
      </c>
      <c r="GV79" t="s">
        <v>6</v>
      </c>
      <c r="GW79" t="s">
        <v>6</v>
      </c>
      <c r="GX79" t="s">
        <v>9</v>
      </c>
      <c r="GY79" t="s">
        <v>8</v>
      </c>
      <c r="GZ79" t="s">
        <v>6</v>
      </c>
      <c r="HA79" t="s">
        <v>8</v>
      </c>
      <c r="HB79" t="s">
        <v>5</v>
      </c>
      <c r="HC79" t="s">
        <v>5</v>
      </c>
      <c r="HD79" t="s">
        <v>5</v>
      </c>
      <c r="HE79" t="s">
        <v>5</v>
      </c>
      <c r="HF79" t="s">
        <v>7</v>
      </c>
      <c r="HG79" t="s">
        <v>8</v>
      </c>
      <c r="HH79" t="s">
        <v>8</v>
      </c>
      <c r="HI79" t="s">
        <v>8</v>
      </c>
      <c r="HJ79" t="s">
        <v>5</v>
      </c>
      <c r="HK79" t="s">
        <v>6</v>
      </c>
      <c r="HL79" t="s">
        <v>5</v>
      </c>
      <c r="HM79" t="s">
        <v>5</v>
      </c>
      <c r="HN79" t="s">
        <v>46</v>
      </c>
      <c r="HO79" t="s">
        <v>46</v>
      </c>
      <c r="HP79" t="s">
        <v>46</v>
      </c>
      <c r="HQ79" t="s">
        <v>46</v>
      </c>
      <c r="HR79" t="s">
        <v>46</v>
      </c>
      <c r="HS79" t="s">
        <v>7</v>
      </c>
      <c r="HT79" t="s">
        <v>7</v>
      </c>
      <c r="HU79" t="s">
        <v>8</v>
      </c>
      <c r="HV79" t="s">
        <v>5</v>
      </c>
      <c r="HW79" t="s">
        <v>6</v>
      </c>
      <c r="HX79" t="s">
        <v>8</v>
      </c>
      <c r="HY79" t="s">
        <v>6</v>
      </c>
      <c r="HZ79" t="s">
        <v>7</v>
      </c>
      <c r="IA79" t="s">
        <v>7</v>
      </c>
      <c r="IB79" t="s">
        <v>46</v>
      </c>
      <c r="IC79" t="s">
        <v>8</v>
      </c>
      <c r="ID79" t="s">
        <v>46</v>
      </c>
      <c r="IE79" t="s">
        <v>6</v>
      </c>
      <c r="IF79" t="s">
        <v>7</v>
      </c>
      <c r="IG79" t="s">
        <v>7</v>
      </c>
      <c r="IH79" t="s">
        <v>7</v>
      </c>
      <c r="II79" t="s">
        <v>7</v>
      </c>
      <c r="IJ79" t="s">
        <v>7</v>
      </c>
      <c r="IK79" t="s">
        <v>8</v>
      </c>
      <c r="IL79" t="s">
        <v>6</v>
      </c>
      <c r="IM79" t="s">
        <v>8</v>
      </c>
      <c r="IN79" t="s">
        <v>8</v>
      </c>
      <c r="IO79" t="s">
        <v>5</v>
      </c>
      <c r="IP79" t="s">
        <v>5</v>
      </c>
      <c r="IQ79" t="s">
        <v>7</v>
      </c>
      <c r="IR79" t="s">
        <v>8</v>
      </c>
      <c r="IS79" t="s">
        <v>8</v>
      </c>
      <c r="IT79" t="s">
        <v>8</v>
      </c>
      <c r="IU79" t="s">
        <v>5</v>
      </c>
      <c r="IV79" t="s">
        <v>5</v>
      </c>
      <c r="IW79" t="s">
        <v>8</v>
      </c>
      <c r="IX79" t="s">
        <v>7</v>
      </c>
      <c r="JP79" t="s">
        <v>5</v>
      </c>
      <c r="JQ79" t="s">
        <v>3</v>
      </c>
      <c r="JR79" t="s">
        <v>6</v>
      </c>
      <c r="JS79" t="s">
        <v>9</v>
      </c>
      <c r="JT79" t="s">
        <v>5</v>
      </c>
      <c r="JU79" t="s">
        <v>6</v>
      </c>
      <c r="JV79" t="s">
        <v>5</v>
      </c>
      <c r="JW79" t="s">
        <v>5</v>
      </c>
      <c r="KJ79" t="s">
        <v>6</v>
      </c>
      <c r="KK79" t="s">
        <v>6</v>
      </c>
      <c r="KL79" t="s">
        <v>4</v>
      </c>
      <c r="KM79" t="s">
        <v>4</v>
      </c>
      <c r="KN79" t="s">
        <v>4</v>
      </c>
      <c r="KO79" t="s">
        <v>8</v>
      </c>
      <c r="KP79" t="s">
        <v>8</v>
      </c>
      <c r="KQ79" t="s">
        <v>8</v>
      </c>
      <c r="KR79" t="s">
        <v>8</v>
      </c>
      <c r="KS79" t="s">
        <v>8</v>
      </c>
      <c r="KT79" t="s">
        <v>5</v>
      </c>
      <c r="KU79" t="s">
        <v>4</v>
      </c>
      <c r="KV79" t="s">
        <v>4</v>
      </c>
      <c r="KW79" t="s">
        <v>7</v>
      </c>
      <c r="KX79" t="s">
        <v>4</v>
      </c>
    </row>
    <row r="80" spans="1:319" x14ac:dyDescent="0.25">
      <c r="A80">
        <v>3</v>
      </c>
      <c r="B80" t="s">
        <v>70</v>
      </c>
      <c r="C80" t="s">
        <v>139</v>
      </c>
      <c r="D80" t="s">
        <v>109</v>
      </c>
      <c r="F80" t="s">
        <v>5</v>
      </c>
      <c r="G80" t="s">
        <v>5</v>
      </c>
      <c r="H80" t="s">
        <v>5</v>
      </c>
      <c r="I80" t="s">
        <v>7</v>
      </c>
      <c r="J80" t="s">
        <v>6</v>
      </c>
      <c r="K80" t="s">
        <v>7</v>
      </c>
      <c r="L80" t="s">
        <v>7</v>
      </c>
      <c r="M80" t="s">
        <v>5</v>
      </c>
      <c r="N80" t="s">
        <v>6</v>
      </c>
      <c r="O80" t="s">
        <v>4</v>
      </c>
      <c r="P80" t="s">
        <v>8</v>
      </c>
      <c r="Q80" t="s">
        <v>5</v>
      </c>
      <c r="R80" t="s">
        <v>7</v>
      </c>
      <c r="S80" t="s">
        <v>6</v>
      </c>
      <c r="T80" t="s">
        <v>8</v>
      </c>
      <c r="U80" t="s">
        <v>4</v>
      </c>
      <c r="V80" t="s">
        <v>4</v>
      </c>
      <c r="W80" t="s">
        <v>5</v>
      </c>
      <c r="X80" t="s">
        <v>7</v>
      </c>
      <c r="Y80" t="s">
        <v>4</v>
      </c>
      <c r="Z80" t="s">
        <v>4</v>
      </c>
      <c r="AA80" t="s">
        <v>7</v>
      </c>
      <c r="AB80" t="s">
        <v>5</v>
      </c>
      <c r="AC80" t="s">
        <v>8</v>
      </c>
      <c r="AD80" t="s">
        <v>4</v>
      </c>
      <c r="AE80" t="s">
        <v>6</v>
      </c>
      <c r="AF80" t="s">
        <v>7</v>
      </c>
      <c r="AG80" t="s">
        <v>6</v>
      </c>
      <c r="AH80" t="s">
        <v>6</v>
      </c>
      <c r="AI80" t="s">
        <v>8</v>
      </c>
      <c r="AJ80" t="s">
        <v>5</v>
      </c>
      <c r="AK80" t="s">
        <v>7</v>
      </c>
      <c r="AL80" t="s">
        <v>6</v>
      </c>
      <c r="AM80" t="s">
        <v>7</v>
      </c>
      <c r="AN80" t="s">
        <v>7</v>
      </c>
      <c r="AO80" t="s">
        <v>8</v>
      </c>
      <c r="AP80" t="s">
        <v>8</v>
      </c>
      <c r="AQ80" t="s">
        <v>6</v>
      </c>
      <c r="AR80" t="s">
        <v>5</v>
      </c>
      <c r="AS80" t="s">
        <v>8</v>
      </c>
      <c r="AT80" t="s">
        <v>8</v>
      </c>
      <c r="AU80" t="s">
        <v>4</v>
      </c>
      <c r="AV80" t="s">
        <v>8</v>
      </c>
      <c r="AW80" t="s">
        <v>5</v>
      </c>
      <c r="AX80" t="s">
        <v>7</v>
      </c>
      <c r="AY80" t="s">
        <v>8</v>
      </c>
      <c r="AZ80" t="s">
        <v>5</v>
      </c>
      <c r="BA80" t="s">
        <v>8</v>
      </c>
      <c r="BB80" t="s">
        <v>5</v>
      </c>
      <c r="BC80" t="s">
        <v>7</v>
      </c>
      <c r="BD80" t="s">
        <v>4</v>
      </c>
      <c r="BE80" t="s">
        <v>5</v>
      </c>
      <c r="BF80" t="s">
        <v>4</v>
      </c>
      <c r="BG80" t="s">
        <v>8</v>
      </c>
      <c r="BH80" t="s">
        <v>7</v>
      </c>
      <c r="BI80" t="s">
        <v>7</v>
      </c>
      <c r="BJ80" t="s">
        <v>4</v>
      </c>
      <c r="BK80" t="s">
        <v>5</v>
      </c>
      <c r="BL80" t="s">
        <v>8</v>
      </c>
      <c r="BM80" t="s">
        <v>8</v>
      </c>
      <c r="BN80" t="s">
        <v>8</v>
      </c>
      <c r="BO80" t="s">
        <v>8</v>
      </c>
      <c r="BP80" t="s">
        <v>8</v>
      </c>
      <c r="BQ80" t="s">
        <v>8</v>
      </c>
      <c r="BR80" t="s">
        <v>7</v>
      </c>
      <c r="BS80" t="s">
        <v>7</v>
      </c>
      <c r="BT80" t="s">
        <v>7</v>
      </c>
      <c r="BU80" t="s">
        <v>5</v>
      </c>
      <c r="BV80" t="s">
        <v>8</v>
      </c>
      <c r="BW80" t="s">
        <v>6</v>
      </c>
      <c r="BX80" t="s">
        <v>6</v>
      </c>
      <c r="BY80" t="s">
        <v>4</v>
      </c>
      <c r="BZ80" t="s">
        <v>5</v>
      </c>
      <c r="CA80" t="s">
        <v>7</v>
      </c>
      <c r="CB80" t="s">
        <v>8</v>
      </c>
      <c r="CC80" t="s">
        <v>8</v>
      </c>
      <c r="CD80" t="s">
        <v>8</v>
      </c>
      <c r="CE80" t="s">
        <v>8</v>
      </c>
      <c r="CF80" t="s">
        <v>7</v>
      </c>
      <c r="CG80" t="s">
        <v>7</v>
      </c>
      <c r="CH80" t="s">
        <v>7</v>
      </c>
      <c r="CI80" t="s">
        <v>4</v>
      </c>
      <c r="CJ80" t="s">
        <v>8</v>
      </c>
      <c r="CK80" t="s">
        <v>8</v>
      </c>
      <c r="CL80" t="s">
        <v>8</v>
      </c>
      <c r="CM80" t="s">
        <v>8</v>
      </c>
      <c r="CN80" t="s">
        <v>8</v>
      </c>
      <c r="CO80" t="s">
        <v>5</v>
      </c>
      <c r="CP80" t="s">
        <v>8</v>
      </c>
      <c r="CQ80" t="s">
        <v>5</v>
      </c>
      <c r="CR80" t="s">
        <v>7</v>
      </c>
      <c r="CS80" t="s">
        <v>7</v>
      </c>
      <c r="CT80" t="s">
        <v>8</v>
      </c>
      <c r="CU80" t="s">
        <v>7</v>
      </c>
      <c r="CV80" t="s">
        <v>7</v>
      </c>
      <c r="CW80" t="s">
        <v>6</v>
      </c>
      <c r="CX80" t="s">
        <v>4</v>
      </c>
      <c r="CY80" t="s">
        <v>6</v>
      </c>
      <c r="CZ80" t="s">
        <v>8</v>
      </c>
      <c r="DA80" t="s">
        <v>4</v>
      </c>
      <c r="DB80" t="s">
        <v>4</v>
      </c>
      <c r="DC80" t="s">
        <v>8</v>
      </c>
      <c r="DD80" t="s">
        <v>8</v>
      </c>
      <c r="DE80" t="s">
        <v>3</v>
      </c>
      <c r="DF80" t="s">
        <v>4</v>
      </c>
      <c r="DG80" t="s">
        <v>4</v>
      </c>
      <c r="DH80" t="s">
        <v>3</v>
      </c>
      <c r="DI80" t="s">
        <v>7</v>
      </c>
      <c r="DJ80" t="s">
        <v>4</v>
      </c>
      <c r="DK80" t="s">
        <v>3</v>
      </c>
      <c r="DL80" t="s">
        <v>8</v>
      </c>
      <c r="DM80" t="s">
        <v>9</v>
      </c>
      <c r="DN80" t="s">
        <v>9</v>
      </c>
      <c r="DO80" t="s">
        <v>9</v>
      </c>
      <c r="DP80" t="s">
        <v>9</v>
      </c>
      <c r="DQ80" t="s">
        <v>5</v>
      </c>
      <c r="DR80" t="s">
        <v>3</v>
      </c>
      <c r="DS80" t="s">
        <v>6</v>
      </c>
      <c r="DT80" t="s">
        <v>3</v>
      </c>
      <c r="DU80" t="s">
        <v>4</v>
      </c>
      <c r="DV80" t="s">
        <v>9</v>
      </c>
      <c r="DW80" t="s">
        <v>9</v>
      </c>
      <c r="DX80" t="s">
        <v>9</v>
      </c>
      <c r="DY80" t="s">
        <v>9</v>
      </c>
      <c r="DZ80" t="s">
        <v>9</v>
      </c>
      <c r="EA80" t="s">
        <v>8</v>
      </c>
      <c r="EB80" t="s">
        <v>8</v>
      </c>
      <c r="EC80" t="s">
        <v>4</v>
      </c>
      <c r="ED80" t="s">
        <v>6</v>
      </c>
      <c r="EE80" t="s">
        <v>6</v>
      </c>
      <c r="EF80" t="s">
        <v>6</v>
      </c>
      <c r="EG80" t="s">
        <v>6</v>
      </c>
      <c r="EH80" t="s">
        <v>6</v>
      </c>
      <c r="EI80" t="s">
        <v>6</v>
      </c>
      <c r="EJ80" t="s">
        <v>5</v>
      </c>
      <c r="EK80" t="s">
        <v>8</v>
      </c>
      <c r="EL80" t="s">
        <v>5</v>
      </c>
      <c r="EM80" t="s">
        <v>6</v>
      </c>
      <c r="EN80" t="s">
        <v>8</v>
      </c>
      <c r="EO80" t="s">
        <v>6</v>
      </c>
      <c r="EP80" t="s">
        <v>6</v>
      </c>
      <c r="EQ80" t="s">
        <v>6</v>
      </c>
      <c r="ER80" t="s">
        <v>6</v>
      </c>
      <c r="ES80" t="s">
        <v>6</v>
      </c>
      <c r="ET80" t="s">
        <v>5</v>
      </c>
      <c r="EU80" t="s">
        <v>8</v>
      </c>
      <c r="EV80" t="s">
        <v>5</v>
      </c>
      <c r="EW80" t="s">
        <v>8</v>
      </c>
      <c r="EX80" t="s">
        <v>8</v>
      </c>
      <c r="EY80" t="s">
        <v>8</v>
      </c>
      <c r="EZ80" t="s">
        <v>7</v>
      </c>
      <c r="FA80" t="s">
        <v>8</v>
      </c>
      <c r="FB80" t="s">
        <v>9</v>
      </c>
      <c r="FC80" t="s">
        <v>3</v>
      </c>
      <c r="FD80" t="s">
        <v>66</v>
      </c>
      <c r="FE80" t="s">
        <v>5</v>
      </c>
      <c r="FF80" t="s">
        <v>6</v>
      </c>
      <c r="FG80" t="s">
        <v>8</v>
      </c>
      <c r="FH80" t="s">
        <v>3</v>
      </c>
      <c r="FI80" t="s">
        <v>6</v>
      </c>
      <c r="FJ80" t="s">
        <v>9</v>
      </c>
      <c r="FK80" t="s">
        <v>5</v>
      </c>
      <c r="FL80" t="s">
        <v>9</v>
      </c>
      <c r="FM80" t="s">
        <v>3</v>
      </c>
      <c r="FN80" t="s">
        <v>66</v>
      </c>
      <c r="FO80" t="s">
        <v>6</v>
      </c>
      <c r="FP80" t="s">
        <v>9</v>
      </c>
      <c r="FQ80" t="s">
        <v>8</v>
      </c>
      <c r="FR80" t="s">
        <v>3</v>
      </c>
      <c r="FS80" t="s">
        <v>6</v>
      </c>
      <c r="FT80" t="s">
        <v>9</v>
      </c>
      <c r="FU80" t="s">
        <v>6</v>
      </c>
      <c r="FV80" t="s">
        <v>9</v>
      </c>
      <c r="FW80" t="s">
        <v>6</v>
      </c>
      <c r="FX80" t="s">
        <v>9</v>
      </c>
      <c r="FY80" t="s">
        <v>3</v>
      </c>
      <c r="FZ80" t="s">
        <v>66</v>
      </c>
      <c r="GA80" t="s">
        <v>6</v>
      </c>
      <c r="GB80" t="s">
        <v>9</v>
      </c>
      <c r="GC80" t="s">
        <v>3</v>
      </c>
      <c r="GD80" t="s">
        <v>66</v>
      </c>
      <c r="GE80" t="s">
        <v>8</v>
      </c>
      <c r="GF80" t="s">
        <v>9</v>
      </c>
      <c r="GG80" t="s">
        <v>5</v>
      </c>
      <c r="GH80" t="s">
        <v>66</v>
      </c>
      <c r="GI80" t="s">
        <v>6</v>
      </c>
      <c r="GJ80" t="s">
        <v>66</v>
      </c>
      <c r="GK80" t="s">
        <v>3</v>
      </c>
      <c r="GL80" t="s">
        <v>9</v>
      </c>
      <c r="GM80" t="s">
        <v>3</v>
      </c>
      <c r="GN80" t="s">
        <v>66</v>
      </c>
      <c r="GO80" t="s">
        <v>6</v>
      </c>
      <c r="GP80" t="s">
        <v>66</v>
      </c>
      <c r="GQ80" t="s">
        <v>6</v>
      </c>
      <c r="GR80" t="s">
        <v>9</v>
      </c>
      <c r="GS80" t="s">
        <v>3</v>
      </c>
      <c r="GT80" t="s">
        <v>66</v>
      </c>
      <c r="GU80" t="s">
        <v>6</v>
      </c>
      <c r="GV80" t="s">
        <v>9</v>
      </c>
      <c r="GW80" t="s">
        <v>3</v>
      </c>
      <c r="GX80" t="s">
        <v>66</v>
      </c>
      <c r="GY80" t="s">
        <v>3</v>
      </c>
      <c r="GZ80" t="s">
        <v>4</v>
      </c>
      <c r="HA80" t="s">
        <v>3</v>
      </c>
      <c r="HB80" t="s">
        <v>6</v>
      </c>
      <c r="HC80" t="s">
        <v>8</v>
      </c>
      <c r="HD80" t="s">
        <v>6</v>
      </c>
      <c r="HE80" t="s">
        <v>3</v>
      </c>
      <c r="HF80" t="s">
        <v>4</v>
      </c>
      <c r="HG80" t="s">
        <v>6</v>
      </c>
      <c r="HH80" t="s">
        <v>6</v>
      </c>
      <c r="HI80" t="s">
        <v>6</v>
      </c>
      <c r="HJ80" t="s">
        <v>6</v>
      </c>
      <c r="HK80" t="s">
        <v>4</v>
      </c>
      <c r="HL80" t="s">
        <v>6</v>
      </c>
      <c r="HM80" t="s">
        <v>6</v>
      </c>
      <c r="HN80" t="s">
        <v>46</v>
      </c>
      <c r="HO80" t="s">
        <v>46</v>
      </c>
      <c r="HP80" t="s">
        <v>46</v>
      </c>
      <c r="HQ80" t="s">
        <v>46</v>
      </c>
      <c r="HR80" t="s">
        <v>46</v>
      </c>
      <c r="HS80" t="s">
        <v>5</v>
      </c>
      <c r="HT80" t="s">
        <v>7</v>
      </c>
      <c r="HU80" t="s">
        <v>8</v>
      </c>
      <c r="HV80" t="s">
        <v>8</v>
      </c>
      <c r="HW80" t="s">
        <v>8</v>
      </c>
      <c r="HX80" t="s">
        <v>8</v>
      </c>
      <c r="HY80" t="s">
        <v>6</v>
      </c>
      <c r="HZ80" t="s">
        <v>7</v>
      </c>
      <c r="IA80" t="s">
        <v>7</v>
      </c>
      <c r="IB80" t="s">
        <v>6</v>
      </c>
      <c r="IC80" t="s">
        <v>8</v>
      </c>
      <c r="ID80" t="s">
        <v>46</v>
      </c>
      <c r="IE80" t="s">
        <v>5</v>
      </c>
      <c r="IF80" t="s">
        <v>3</v>
      </c>
      <c r="IG80" t="s">
        <v>3</v>
      </c>
      <c r="IH80" t="s">
        <v>3</v>
      </c>
      <c r="II80" t="s">
        <v>3</v>
      </c>
      <c r="IJ80" t="s">
        <v>3</v>
      </c>
      <c r="IK80" t="s">
        <v>8</v>
      </c>
      <c r="IL80" t="s">
        <v>8</v>
      </c>
      <c r="IM80" t="s">
        <v>8</v>
      </c>
      <c r="IN80" t="s">
        <v>8</v>
      </c>
      <c r="IO80" t="s">
        <v>8</v>
      </c>
      <c r="IP80" t="s">
        <v>5</v>
      </c>
      <c r="IQ80" t="s">
        <v>6</v>
      </c>
      <c r="IR80" t="s">
        <v>8</v>
      </c>
      <c r="IS80" t="s">
        <v>8</v>
      </c>
      <c r="IT80" t="s">
        <v>5</v>
      </c>
      <c r="IU80" t="s">
        <v>8</v>
      </c>
      <c r="IV80" t="s">
        <v>8</v>
      </c>
      <c r="IW80" t="s">
        <v>5</v>
      </c>
      <c r="IX80" t="s">
        <v>5</v>
      </c>
      <c r="KJ80" t="s">
        <v>7</v>
      </c>
      <c r="KK80" t="s">
        <v>7</v>
      </c>
      <c r="KL80" t="s">
        <v>4</v>
      </c>
      <c r="KM80" t="s">
        <v>4</v>
      </c>
      <c r="KN80" t="s">
        <v>4</v>
      </c>
      <c r="KO80" t="s">
        <v>6</v>
      </c>
      <c r="KP80" t="s">
        <v>8</v>
      </c>
      <c r="KQ80" t="s">
        <v>4</v>
      </c>
      <c r="KR80" t="s">
        <v>4</v>
      </c>
      <c r="KS80" t="s">
        <v>4</v>
      </c>
      <c r="KT80" t="s">
        <v>6</v>
      </c>
      <c r="KU80" t="s">
        <v>6</v>
      </c>
      <c r="KV80" t="s">
        <v>6</v>
      </c>
      <c r="KW80" t="s">
        <v>4</v>
      </c>
      <c r="KX80" t="s">
        <v>4</v>
      </c>
      <c r="KY80">
        <v>25</v>
      </c>
      <c r="KZ80">
        <v>30</v>
      </c>
      <c r="LA80">
        <v>40</v>
      </c>
      <c r="LB80">
        <v>70</v>
      </c>
      <c r="LC80">
        <v>75</v>
      </c>
      <c r="LD80">
        <v>10</v>
      </c>
      <c r="LE80">
        <v>20</v>
      </c>
      <c r="LF80">
        <v>5</v>
      </c>
      <c r="LG80">
        <v>35</v>
      </c>
    </row>
    <row r="81" spans="1:310" x14ac:dyDescent="0.25">
      <c r="A81">
        <v>10</v>
      </c>
      <c r="B81" t="s">
        <v>70</v>
      </c>
      <c r="D81" t="s">
        <v>96</v>
      </c>
      <c r="E81" t="s">
        <v>14</v>
      </c>
      <c r="F81" t="s">
        <v>5</v>
      </c>
      <c r="G81" t="s">
        <v>5</v>
      </c>
      <c r="H81" t="s">
        <v>5</v>
      </c>
      <c r="I81" t="s">
        <v>5</v>
      </c>
      <c r="J81" t="s">
        <v>5</v>
      </c>
      <c r="K81" t="s">
        <v>7</v>
      </c>
      <c r="L81" t="s">
        <v>7</v>
      </c>
      <c r="M81" t="s">
        <v>7</v>
      </c>
      <c r="N81" t="s">
        <v>7</v>
      </c>
      <c r="O81" t="s">
        <v>5</v>
      </c>
      <c r="P81" t="s">
        <v>5</v>
      </c>
      <c r="Q81" t="s">
        <v>6</v>
      </c>
      <c r="R81" t="s">
        <v>5</v>
      </c>
      <c r="S81" t="s">
        <v>8</v>
      </c>
      <c r="T81" t="s">
        <v>5</v>
      </c>
      <c r="U81" t="s">
        <v>7</v>
      </c>
      <c r="V81" t="s">
        <v>5</v>
      </c>
      <c r="W81" t="s">
        <v>5</v>
      </c>
      <c r="X81" t="s">
        <v>5</v>
      </c>
      <c r="Y81" t="s">
        <v>5</v>
      </c>
      <c r="Z81" t="s">
        <v>7</v>
      </c>
      <c r="AA81" t="s">
        <v>4</v>
      </c>
      <c r="AB81" t="s">
        <v>5</v>
      </c>
      <c r="AC81" t="s">
        <v>5</v>
      </c>
      <c r="AD81" t="s">
        <v>5</v>
      </c>
      <c r="AE81" t="s">
        <v>5</v>
      </c>
      <c r="AF81" t="s">
        <v>7</v>
      </c>
      <c r="AG81" t="s">
        <v>6</v>
      </c>
      <c r="AH81" t="s">
        <v>6</v>
      </c>
      <c r="AI81" t="s">
        <v>5</v>
      </c>
      <c r="AJ81" t="s">
        <v>5</v>
      </c>
      <c r="AK81" t="s">
        <v>7</v>
      </c>
      <c r="AL81" t="s">
        <v>7</v>
      </c>
      <c r="AM81" t="s">
        <v>7</v>
      </c>
      <c r="AN81" t="s">
        <v>5</v>
      </c>
      <c r="AO81" t="s">
        <v>5</v>
      </c>
      <c r="AP81" t="s">
        <v>8</v>
      </c>
      <c r="AQ81" t="s">
        <v>5</v>
      </c>
      <c r="AR81" t="s">
        <v>5</v>
      </c>
      <c r="AS81" t="s">
        <v>5</v>
      </c>
      <c r="AT81" t="s">
        <v>8</v>
      </c>
      <c r="AU81" t="s">
        <v>4</v>
      </c>
      <c r="AV81" t="s">
        <v>8</v>
      </c>
      <c r="AW81" t="s">
        <v>8</v>
      </c>
      <c r="AX81" t="s">
        <v>8</v>
      </c>
      <c r="AY81" t="s">
        <v>8</v>
      </c>
      <c r="AZ81" t="s">
        <v>5</v>
      </c>
      <c r="BA81" t="s">
        <v>5</v>
      </c>
      <c r="BB81" t="s">
        <v>5</v>
      </c>
      <c r="BC81" t="s">
        <v>7</v>
      </c>
      <c r="BD81" t="s">
        <v>7</v>
      </c>
      <c r="BE81" t="s">
        <v>7</v>
      </c>
      <c r="BF81" t="s">
        <v>7</v>
      </c>
      <c r="BG81" t="s">
        <v>7</v>
      </c>
      <c r="BH81" t="s">
        <v>5</v>
      </c>
      <c r="BI81" t="s">
        <v>7</v>
      </c>
      <c r="BJ81" t="s">
        <v>7</v>
      </c>
      <c r="BK81" t="s">
        <v>5</v>
      </c>
      <c r="BL81" t="s">
        <v>5</v>
      </c>
      <c r="IF81" t="s">
        <v>6</v>
      </c>
      <c r="IG81" t="s">
        <v>6</v>
      </c>
      <c r="IH81" t="s">
        <v>6</v>
      </c>
      <c r="II81" t="s">
        <v>6</v>
      </c>
      <c r="IJ81" t="s">
        <v>6</v>
      </c>
    </row>
    <row r="82" spans="1:310" x14ac:dyDescent="0.25">
      <c r="A82">
        <v>11</v>
      </c>
      <c r="B82" t="s">
        <v>70</v>
      </c>
      <c r="C82" t="s">
        <v>140</v>
      </c>
      <c r="D82" t="s">
        <v>107</v>
      </c>
      <c r="E82" t="s">
        <v>38</v>
      </c>
      <c r="F82" t="s">
        <v>5</v>
      </c>
      <c r="G82" t="s">
        <v>4</v>
      </c>
      <c r="H82" t="s">
        <v>5</v>
      </c>
      <c r="I82" t="s">
        <v>5</v>
      </c>
      <c r="J82" t="s">
        <v>6</v>
      </c>
      <c r="K82" t="s">
        <v>4</v>
      </c>
      <c r="L82" t="s">
        <v>4</v>
      </c>
      <c r="M82" t="s">
        <v>4</v>
      </c>
      <c r="N82" t="s">
        <v>4</v>
      </c>
      <c r="O82" t="s">
        <v>4</v>
      </c>
      <c r="P82" t="s">
        <v>5</v>
      </c>
      <c r="Q82" t="s">
        <v>4</v>
      </c>
      <c r="R82" t="s">
        <v>5</v>
      </c>
      <c r="S82" t="s">
        <v>5</v>
      </c>
      <c r="T82" t="s">
        <v>8</v>
      </c>
      <c r="U82" t="s">
        <v>8</v>
      </c>
      <c r="V82" t="s">
        <v>7</v>
      </c>
      <c r="W82" t="s">
        <v>4</v>
      </c>
      <c r="X82" t="s">
        <v>5</v>
      </c>
      <c r="Y82" t="s">
        <v>5</v>
      </c>
      <c r="Z82" t="s">
        <v>4</v>
      </c>
      <c r="AA82" t="s">
        <v>7</v>
      </c>
      <c r="AB82" t="s">
        <v>7</v>
      </c>
      <c r="AC82" t="s">
        <v>6</v>
      </c>
      <c r="AD82" t="s">
        <v>4</v>
      </c>
      <c r="AE82" t="s">
        <v>6</v>
      </c>
      <c r="AF82" t="s">
        <v>4</v>
      </c>
      <c r="AG82" t="s">
        <v>6</v>
      </c>
      <c r="AH82" t="s">
        <v>6</v>
      </c>
      <c r="AI82" t="s">
        <v>8</v>
      </c>
      <c r="AJ82" t="s">
        <v>7</v>
      </c>
      <c r="AK82" t="s">
        <v>4</v>
      </c>
      <c r="AL82" t="s">
        <v>6</v>
      </c>
      <c r="AM82" t="s">
        <v>4</v>
      </c>
      <c r="AN82" t="s">
        <v>7</v>
      </c>
      <c r="AO82" t="s">
        <v>6</v>
      </c>
      <c r="AP82" t="s">
        <v>4</v>
      </c>
      <c r="AQ82" t="s">
        <v>6</v>
      </c>
      <c r="AR82" t="s">
        <v>4</v>
      </c>
      <c r="AS82" t="s">
        <v>6</v>
      </c>
      <c r="AT82" t="s">
        <v>6</v>
      </c>
      <c r="AU82" t="s">
        <v>4</v>
      </c>
      <c r="AV82" t="s">
        <v>6</v>
      </c>
      <c r="AW82" t="s">
        <v>8</v>
      </c>
      <c r="AX82" t="s">
        <v>8</v>
      </c>
      <c r="AY82" t="s">
        <v>8</v>
      </c>
      <c r="AZ82" t="s">
        <v>6</v>
      </c>
      <c r="BA82" t="s">
        <v>5</v>
      </c>
      <c r="BB82" t="s">
        <v>5</v>
      </c>
      <c r="BC82" t="s">
        <v>4</v>
      </c>
      <c r="BD82" t="s">
        <v>4</v>
      </c>
      <c r="BE82" t="s">
        <v>4</v>
      </c>
      <c r="BF82" t="s">
        <v>4</v>
      </c>
      <c r="BG82" t="s">
        <v>4</v>
      </c>
      <c r="BH82" t="s">
        <v>4</v>
      </c>
      <c r="BI82" t="s">
        <v>7</v>
      </c>
      <c r="BJ82" t="s">
        <v>5</v>
      </c>
      <c r="BK82" t="s">
        <v>6</v>
      </c>
      <c r="BL82" t="s">
        <v>6</v>
      </c>
      <c r="BM82" t="s">
        <v>6</v>
      </c>
      <c r="BN82" t="s">
        <v>6</v>
      </c>
      <c r="BO82" t="s">
        <v>6</v>
      </c>
      <c r="BP82" t="s">
        <v>6</v>
      </c>
      <c r="BQ82" t="s">
        <v>4</v>
      </c>
      <c r="BR82" t="s">
        <v>4</v>
      </c>
      <c r="BS82" t="s">
        <v>4</v>
      </c>
      <c r="BT82" t="s">
        <v>4</v>
      </c>
      <c r="BU82" t="s">
        <v>8</v>
      </c>
      <c r="BV82" t="s">
        <v>8</v>
      </c>
      <c r="BW82" t="s">
        <v>8</v>
      </c>
      <c r="BX82" t="s">
        <v>8</v>
      </c>
      <c r="BY82" t="s">
        <v>4</v>
      </c>
      <c r="BZ82" t="s">
        <v>4</v>
      </c>
      <c r="CA82" t="s">
        <v>4</v>
      </c>
      <c r="CB82" t="s">
        <v>5</v>
      </c>
      <c r="CC82" t="s">
        <v>6</v>
      </c>
      <c r="CD82" t="s">
        <v>6</v>
      </c>
      <c r="CE82" t="s">
        <v>6</v>
      </c>
      <c r="CF82" t="s">
        <v>6</v>
      </c>
      <c r="CG82" t="s">
        <v>5</v>
      </c>
      <c r="CH82" t="s">
        <v>6</v>
      </c>
      <c r="CI82" t="s">
        <v>5</v>
      </c>
      <c r="CJ82" t="s">
        <v>4</v>
      </c>
      <c r="CK82" t="s">
        <v>4</v>
      </c>
      <c r="CL82" t="s">
        <v>4</v>
      </c>
      <c r="CM82" t="s">
        <v>4</v>
      </c>
      <c r="CN82" t="s">
        <v>4</v>
      </c>
      <c r="CO82" t="s">
        <v>7</v>
      </c>
      <c r="CP82" t="s">
        <v>4</v>
      </c>
      <c r="CQ82" t="s">
        <v>4</v>
      </c>
      <c r="CR82" t="s">
        <v>4</v>
      </c>
      <c r="CS82" t="s">
        <v>4</v>
      </c>
      <c r="CT82" t="s">
        <v>4</v>
      </c>
      <c r="CU82" t="s">
        <v>5</v>
      </c>
      <c r="CV82" t="s">
        <v>4</v>
      </c>
      <c r="CW82" t="s">
        <v>6</v>
      </c>
      <c r="CX82" t="s">
        <v>8</v>
      </c>
      <c r="CY82" t="s">
        <v>8</v>
      </c>
      <c r="CZ82" t="s">
        <v>4</v>
      </c>
      <c r="DA82" t="s">
        <v>6</v>
      </c>
      <c r="DB82" t="s">
        <v>7</v>
      </c>
      <c r="DC82" t="s">
        <v>4</v>
      </c>
      <c r="DD82" t="s">
        <v>4</v>
      </c>
      <c r="DE82" t="s">
        <v>4</v>
      </c>
      <c r="DF82" t="s">
        <v>4</v>
      </c>
      <c r="DG82" t="s">
        <v>4</v>
      </c>
      <c r="DH82" t="s">
        <v>4</v>
      </c>
      <c r="DI82" t="s">
        <v>4</v>
      </c>
      <c r="DJ82" t="s">
        <v>4</v>
      </c>
      <c r="DK82" t="s">
        <v>4</v>
      </c>
      <c r="DL82" t="s">
        <v>4</v>
      </c>
      <c r="DM82" t="s">
        <v>4</v>
      </c>
      <c r="DN82" t="s">
        <v>4</v>
      </c>
      <c r="DO82" t="s">
        <v>4</v>
      </c>
      <c r="DP82" t="s">
        <v>4</v>
      </c>
      <c r="DQ82" t="s">
        <v>4</v>
      </c>
      <c r="DR82" t="s">
        <v>4</v>
      </c>
      <c r="DS82" t="s">
        <v>4</v>
      </c>
      <c r="DT82" t="s">
        <v>4</v>
      </c>
      <c r="DU82" t="s">
        <v>9</v>
      </c>
      <c r="DV82" t="s">
        <v>9</v>
      </c>
      <c r="DW82" t="s">
        <v>9</v>
      </c>
      <c r="DX82" t="s">
        <v>9</v>
      </c>
      <c r="DY82" t="s">
        <v>9</v>
      </c>
      <c r="DZ82" t="s">
        <v>9</v>
      </c>
      <c r="EA82" t="s">
        <v>8</v>
      </c>
      <c r="EB82" t="s">
        <v>5</v>
      </c>
      <c r="EC82" t="s">
        <v>5</v>
      </c>
      <c r="ED82" t="s">
        <v>7</v>
      </c>
      <c r="EE82" t="s">
        <v>8</v>
      </c>
      <c r="EF82" t="s">
        <v>8</v>
      </c>
      <c r="EG82" t="s">
        <v>8</v>
      </c>
      <c r="EH82" t="s">
        <v>8</v>
      </c>
      <c r="EI82" t="s">
        <v>8</v>
      </c>
      <c r="EJ82" t="s">
        <v>8</v>
      </c>
      <c r="EK82" t="s">
        <v>7</v>
      </c>
      <c r="EL82" t="s">
        <v>8</v>
      </c>
      <c r="EM82" t="s">
        <v>8</v>
      </c>
      <c r="EN82" t="s">
        <v>8</v>
      </c>
      <c r="EO82" t="s">
        <v>6</v>
      </c>
      <c r="EP82" t="s">
        <v>5</v>
      </c>
      <c r="EQ82" t="s">
        <v>8</v>
      </c>
      <c r="ER82" t="s">
        <v>8</v>
      </c>
      <c r="ES82" t="s">
        <v>8</v>
      </c>
      <c r="ET82" t="s">
        <v>8</v>
      </c>
      <c r="EU82" t="s">
        <v>7</v>
      </c>
      <c r="EV82" t="s">
        <v>5</v>
      </c>
      <c r="EW82" t="s">
        <v>4</v>
      </c>
      <c r="EX82" t="s">
        <v>5</v>
      </c>
      <c r="EY82" t="s">
        <v>8</v>
      </c>
      <c r="EZ82" t="s">
        <v>7</v>
      </c>
      <c r="FA82" t="s">
        <v>3</v>
      </c>
      <c r="FB82" t="s">
        <v>66</v>
      </c>
      <c r="FC82" t="s">
        <v>6</v>
      </c>
      <c r="FD82" t="s">
        <v>9</v>
      </c>
      <c r="FE82" t="s">
        <v>3</v>
      </c>
      <c r="FF82" t="s">
        <v>66</v>
      </c>
      <c r="FG82" t="s">
        <v>6</v>
      </c>
      <c r="FH82" t="s">
        <v>9</v>
      </c>
      <c r="FI82" t="s">
        <v>8</v>
      </c>
      <c r="FJ82" t="s">
        <v>3</v>
      </c>
      <c r="FK82" t="s">
        <v>5</v>
      </c>
      <c r="FL82" t="s">
        <v>3</v>
      </c>
      <c r="FM82" t="s">
        <v>3</v>
      </c>
      <c r="FN82" t="s">
        <v>66</v>
      </c>
      <c r="FO82" t="s">
        <v>6</v>
      </c>
      <c r="FP82" t="s">
        <v>9</v>
      </c>
      <c r="FQ82" t="s">
        <v>3</v>
      </c>
      <c r="FR82" t="s">
        <v>66</v>
      </c>
      <c r="FS82" t="s">
        <v>3</v>
      </c>
      <c r="FT82" t="s">
        <v>66</v>
      </c>
      <c r="FU82" t="s">
        <v>3</v>
      </c>
      <c r="FV82" t="s">
        <v>66</v>
      </c>
      <c r="FW82" t="s">
        <v>3</v>
      </c>
      <c r="FX82" t="s">
        <v>66</v>
      </c>
      <c r="FY82" t="s">
        <v>3</v>
      </c>
      <c r="FZ82" t="s">
        <v>66</v>
      </c>
      <c r="GA82" t="s">
        <v>6</v>
      </c>
      <c r="GB82" t="s">
        <v>66</v>
      </c>
      <c r="GC82" t="s">
        <v>3</v>
      </c>
      <c r="GD82" t="s">
        <v>66</v>
      </c>
      <c r="GE82" t="s">
        <v>3</v>
      </c>
      <c r="GF82" t="s">
        <v>66</v>
      </c>
      <c r="GG82" t="s">
        <v>3</v>
      </c>
      <c r="GH82" t="s">
        <v>66</v>
      </c>
      <c r="GI82" t="s">
        <v>3</v>
      </c>
      <c r="GJ82" t="s">
        <v>66</v>
      </c>
      <c r="GK82" t="s">
        <v>3</v>
      </c>
      <c r="GL82" t="s">
        <v>66</v>
      </c>
      <c r="GM82" t="s">
        <v>3</v>
      </c>
      <c r="GN82" t="s">
        <v>66</v>
      </c>
      <c r="GO82" t="s">
        <v>3</v>
      </c>
      <c r="GP82" t="s">
        <v>66</v>
      </c>
      <c r="GQ82" t="s">
        <v>3</v>
      </c>
      <c r="GR82" t="s">
        <v>66</v>
      </c>
      <c r="GS82" t="s">
        <v>3</v>
      </c>
      <c r="GT82" t="s">
        <v>66</v>
      </c>
      <c r="GU82" t="s">
        <v>8</v>
      </c>
      <c r="GV82" t="s">
        <v>3</v>
      </c>
      <c r="GW82" t="s">
        <v>3</v>
      </c>
      <c r="GX82" t="s">
        <v>66</v>
      </c>
      <c r="GY82" t="s">
        <v>3</v>
      </c>
      <c r="GZ82" t="s">
        <v>4</v>
      </c>
      <c r="HA82" t="s">
        <v>3</v>
      </c>
      <c r="HB82" t="s">
        <v>3</v>
      </c>
      <c r="HC82" t="s">
        <v>6</v>
      </c>
      <c r="HD82" t="s">
        <v>8</v>
      </c>
      <c r="HE82" t="s">
        <v>3</v>
      </c>
      <c r="HF82" t="s">
        <v>4</v>
      </c>
      <c r="HG82" t="s">
        <v>4</v>
      </c>
      <c r="HH82" t="s">
        <v>3</v>
      </c>
      <c r="HI82" t="s">
        <v>3</v>
      </c>
      <c r="HJ82" t="s">
        <v>3</v>
      </c>
      <c r="HK82" t="s">
        <v>8</v>
      </c>
      <c r="HL82" t="s">
        <v>5</v>
      </c>
      <c r="HM82" t="s">
        <v>8</v>
      </c>
      <c r="HN82" t="s">
        <v>46</v>
      </c>
      <c r="HO82" t="s">
        <v>46</v>
      </c>
      <c r="HP82" t="s">
        <v>46</v>
      </c>
      <c r="HQ82" t="s">
        <v>46</v>
      </c>
      <c r="HR82" t="s">
        <v>46</v>
      </c>
      <c r="HS82" t="s">
        <v>46</v>
      </c>
      <c r="HT82" t="s">
        <v>8</v>
      </c>
      <c r="HU82" t="s">
        <v>46</v>
      </c>
      <c r="HV82" t="s">
        <v>46</v>
      </c>
      <c r="HW82" t="s">
        <v>5</v>
      </c>
      <c r="HX82" t="s">
        <v>46</v>
      </c>
      <c r="HY82" t="s">
        <v>46</v>
      </c>
      <c r="HZ82" t="s">
        <v>46</v>
      </c>
      <c r="IA82" t="s">
        <v>6</v>
      </c>
      <c r="IB82" t="s">
        <v>46</v>
      </c>
      <c r="IC82" t="s">
        <v>6</v>
      </c>
      <c r="ID82" t="s">
        <v>6</v>
      </c>
      <c r="IE82" t="s">
        <v>6</v>
      </c>
      <c r="IF82" t="s">
        <v>8</v>
      </c>
      <c r="IG82" t="s">
        <v>8</v>
      </c>
      <c r="IH82" t="s">
        <v>7</v>
      </c>
      <c r="II82" t="s">
        <v>8</v>
      </c>
      <c r="IJ82" t="s">
        <v>4</v>
      </c>
      <c r="IK82" t="s">
        <v>4</v>
      </c>
      <c r="IL82" t="s">
        <v>6</v>
      </c>
      <c r="IM82" t="s">
        <v>6</v>
      </c>
      <c r="IN82" t="s">
        <v>6</v>
      </c>
      <c r="IO82" t="s">
        <v>6</v>
      </c>
      <c r="IP82" t="s">
        <v>6</v>
      </c>
      <c r="IQ82" t="s">
        <v>5</v>
      </c>
      <c r="IR82" t="s">
        <v>6</v>
      </c>
      <c r="IS82" t="s">
        <v>6</v>
      </c>
      <c r="IT82" t="s">
        <v>8</v>
      </c>
      <c r="IU82" t="s">
        <v>6</v>
      </c>
      <c r="IV82" t="s">
        <v>6</v>
      </c>
      <c r="IW82" t="s">
        <v>6</v>
      </c>
      <c r="IX82" t="s">
        <v>6</v>
      </c>
    </row>
    <row r="83" spans="1:310" x14ac:dyDescent="0.25">
      <c r="A83">
        <v>12</v>
      </c>
      <c r="B83" t="s">
        <v>70</v>
      </c>
      <c r="C83" t="s">
        <v>141</v>
      </c>
      <c r="D83" t="s">
        <v>97</v>
      </c>
      <c r="E83" t="s">
        <v>24</v>
      </c>
      <c r="F83" t="s">
        <v>6</v>
      </c>
      <c r="G83" t="s">
        <v>6</v>
      </c>
      <c r="H83" t="s">
        <v>8</v>
      </c>
      <c r="I83" t="s">
        <v>8</v>
      </c>
      <c r="J83" t="s">
        <v>5</v>
      </c>
      <c r="K83" t="s">
        <v>4</v>
      </c>
      <c r="L83" t="s">
        <v>4</v>
      </c>
      <c r="M83" t="s">
        <v>4</v>
      </c>
      <c r="N83" t="s">
        <v>4</v>
      </c>
      <c r="O83" t="s">
        <v>4</v>
      </c>
      <c r="P83" t="s">
        <v>7</v>
      </c>
      <c r="Q83" t="s">
        <v>4</v>
      </c>
      <c r="R83" t="s">
        <v>4</v>
      </c>
      <c r="S83" t="s">
        <v>6</v>
      </c>
      <c r="T83" t="s">
        <v>6</v>
      </c>
      <c r="U83" t="s">
        <v>8</v>
      </c>
      <c r="V83" t="s">
        <v>6</v>
      </c>
      <c r="W83" t="s">
        <v>6</v>
      </c>
      <c r="X83" t="s">
        <v>8</v>
      </c>
      <c r="Y83" t="s">
        <v>6</v>
      </c>
      <c r="Z83" t="s">
        <v>8</v>
      </c>
      <c r="AA83" t="s">
        <v>7</v>
      </c>
      <c r="AB83" t="s">
        <v>4</v>
      </c>
      <c r="AC83" t="s">
        <v>7</v>
      </c>
      <c r="AD83" t="s">
        <v>8</v>
      </c>
      <c r="AE83" t="s">
        <v>4</v>
      </c>
      <c r="AF83" t="s">
        <v>6</v>
      </c>
      <c r="AG83" t="s">
        <v>6</v>
      </c>
      <c r="AH83" t="s">
        <v>6</v>
      </c>
      <c r="AI83" t="s">
        <v>7</v>
      </c>
      <c r="AJ83" t="s">
        <v>7</v>
      </c>
      <c r="AK83" t="s">
        <v>7</v>
      </c>
      <c r="AL83" t="s">
        <v>7</v>
      </c>
      <c r="AM83" t="s">
        <v>5</v>
      </c>
      <c r="AN83" t="s">
        <v>7</v>
      </c>
      <c r="AO83" t="s">
        <v>5</v>
      </c>
      <c r="AP83" t="s">
        <v>8</v>
      </c>
      <c r="AQ83" t="s">
        <v>6</v>
      </c>
      <c r="AR83" t="s">
        <v>6</v>
      </c>
      <c r="AS83" t="s">
        <v>5</v>
      </c>
      <c r="AT83" t="s">
        <v>4</v>
      </c>
      <c r="AU83" t="s">
        <v>4</v>
      </c>
      <c r="AV83" t="s">
        <v>7</v>
      </c>
      <c r="AW83" t="s">
        <v>5</v>
      </c>
      <c r="AX83" t="s">
        <v>7</v>
      </c>
      <c r="AY83" t="s">
        <v>7</v>
      </c>
      <c r="AZ83" t="s">
        <v>4</v>
      </c>
      <c r="BA83" t="s">
        <v>6</v>
      </c>
      <c r="BB83" t="s">
        <v>6</v>
      </c>
      <c r="BC83" t="s">
        <v>8</v>
      </c>
      <c r="BD83" t="s">
        <v>5</v>
      </c>
      <c r="BE83" t="s">
        <v>5</v>
      </c>
      <c r="BF83" t="s">
        <v>5</v>
      </c>
      <c r="BG83" t="s">
        <v>5</v>
      </c>
      <c r="BH83" t="s">
        <v>5</v>
      </c>
      <c r="BI83" t="s">
        <v>8</v>
      </c>
      <c r="BJ83" t="s">
        <v>8</v>
      </c>
      <c r="BK83" t="s">
        <v>6</v>
      </c>
      <c r="BL83" t="s">
        <v>8</v>
      </c>
      <c r="BM83" t="s">
        <v>7</v>
      </c>
      <c r="BN83" t="s">
        <v>5</v>
      </c>
      <c r="BO83" t="s">
        <v>8</v>
      </c>
      <c r="BP83" t="s">
        <v>7</v>
      </c>
      <c r="BQ83" t="s">
        <v>6</v>
      </c>
      <c r="BR83" t="s">
        <v>8</v>
      </c>
      <c r="BS83" t="s">
        <v>8</v>
      </c>
      <c r="BT83" t="s">
        <v>6</v>
      </c>
      <c r="BU83" t="s">
        <v>5</v>
      </c>
      <c r="BV83" t="s">
        <v>8</v>
      </c>
      <c r="BW83" t="s">
        <v>6</v>
      </c>
      <c r="BX83" t="s">
        <v>6</v>
      </c>
      <c r="BY83" t="s">
        <v>4</v>
      </c>
      <c r="BZ83" t="s">
        <v>4</v>
      </c>
      <c r="CA83" t="s">
        <v>4</v>
      </c>
      <c r="CB83" t="s">
        <v>7</v>
      </c>
      <c r="CC83" t="s">
        <v>7</v>
      </c>
      <c r="CD83" t="s">
        <v>7</v>
      </c>
      <c r="CE83" t="s">
        <v>7</v>
      </c>
      <c r="CF83" t="s">
        <v>5</v>
      </c>
      <c r="CG83" t="s">
        <v>5</v>
      </c>
      <c r="CH83" t="s">
        <v>5</v>
      </c>
      <c r="CI83" t="s">
        <v>4</v>
      </c>
      <c r="CJ83" t="s">
        <v>6</v>
      </c>
      <c r="CK83" t="s">
        <v>5</v>
      </c>
      <c r="CL83" t="s">
        <v>5</v>
      </c>
      <c r="CM83" t="s">
        <v>8</v>
      </c>
      <c r="CN83" t="s">
        <v>6</v>
      </c>
      <c r="CO83" t="s">
        <v>5</v>
      </c>
      <c r="CP83" t="s">
        <v>5</v>
      </c>
      <c r="CQ83" t="s">
        <v>8</v>
      </c>
      <c r="CR83" t="s">
        <v>6</v>
      </c>
      <c r="CS83" t="s">
        <v>8</v>
      </c>
      <c r="CT83" t="s">
        <v>8</v>
      </c>
      <c r="CU83" t="s">
        <v>8</v>
      </c>
      <c r="CV83" t="s">
        <v>5</v>
      </c>
      <c r="CW83" t="s">
        <v>6</v>
      </c>
      <c r="CX83" t="s">
        <v>7</v>
      </c>
      <c r="CY83" t="s">
        <v>6</v>
      </c>
      <c r="CZ83" t="s">
        <v>6</v>
      </c>
      <c r="DA83" t="s">
        <v>4</v>
      </c>
      <c r="DB83" t="s">
        <v>4</v>
      </c>
      <c r="DC83" t="s">
        <v>6</v>
      </c>
      <c r="DD83" t="s">
        <v>5</v>
      </c>
      <c r="DE83" t="s">
        <v>3</v>
      </c>
      <c r="DF83" t="s">
        <v>3</v>
      </c>
      <c r="DG83" t="s">
        <v>6</v>
      </c>
      <c r="DH83" t="s">
        <v>9</v>
      </c>
      <c r="DI83" t="s">
        <v>3</v>
      </c>
      <c r="DJ83" t="s">
        <v>9</v>
      </c>
      <c r="DK83" t="s">
        <v>9</v>
      </c>
      <c r="DL83" t="s">
        <v>3</v>
      </c>
      <c r="DM83" t="s">
        <v>9</v>
      </c>
      <c r="DN83" t="s">
        <v>3</v>
      </c>
      <c r="DO83" t="s">
        <v>3</v>
      </c>
      <c r="DP83" t="s">
        <v>9</v>
      </c>
      <c r="DQ83" t="s">
        <v>9</v>
      </c>
      <c r="DR83" t="s">
        <v>3</v>
      </c>
      <c r="DS83" t="s">
        <v>3</v>
      </c>
      <c r="DT83" t="s">
        <v>8</v>
      </c>
      <c r="DU83" t="s">
        <v>6</v>
      </c>
      <c r="DV83" t="s">
        <v>3</v>
      </c>
      <c r="DW83" t="s">
        <v>9</v>
      </c>
      <c r="DX83" t="s">
        <v>8</v>
      </c>
      <c r="DY83" t="s">
        <v>6</v>
      </c>
      <c r="DZ83" t="s">
        <v>6</v>
      </c>
      <c r="EA83" t="s">
        <v>8</v>
      </c>
      <c r="EB83" t="s">
        <v>7</v>
      </c>
      <c r="EC83" t="s">
        <v>5</v>
      </c>
      <c r="ED83" t="s">
        <v>4</v>
      </c>
      <c r="EE83" t="s">
        <v>8</v>
      </c>
      <c r="EF83" t="s">
        <v>8</v>
      </c>
      <c r="EG83" t="s">
        <v>7</v>
      </c>
      <c r="EH83" t="s">
        <v>8</v>
      </c>
      <c r="EI83" t="s">
        <v>8</v>
      </c>
      <c r="EJ83" t="s">
        <v>7</v>
      </c>
      <c r="EK83" t="s">
        <v>7</v>
      </c>
      <c r="EL83" t="s">
        <v>5</v>
      </c>
      <c r="EM83" t="s">
        <v>5</v>
      </c>
      <c r="EN83" t="s">
        <v>7</v>
      </c>
      <c r="EO83" t="s">
        <v>6</v>
      </c>
      <c r="EP83" t="s">
        <v>5</v>
      </c>
      <c r="EQ83" t="s">
        <v>5</v>
      </c>
      <c r="ER83" t="s">
        <v>7</v>
      </c>
      <c r="ES83" t="s">
        <v>5</v>
      </c>
      <c r="ET83" t="s">
        <v>8</v>
      </c>
      <c r="EU83" t="s">
        <v>8</v>
      </c>
      <c r="EV83" t="s">
        <v>8</v>
      </c>
      <c r="EW83" t="s">
        <v>8</v>
      </c>
      <c r="EX83" t="s">
        <v>6</v>
      </c>
      <c r="EY83" t="s">
        <v>6</v>
      </c>
      <c r="EZ83" t="s">
        <v>8</v>
      </c>
      <c r="FA83" t="s">
        <v>3</v>
      </c>
      <c r="FB83" t="s">
        <v>6</v>
      </c>
      <c r="FC83" t="s">
        <v>8</v>
      </c>
      <c r="FD83" t="s">
        <v>3</v>
      </c>
      <c r="FE83" t="s">
        <v>3</v>
      </c>
      <c r="FF83" t="s">
        <v>8</v>
      </c>
      <c r="FG83" t="s">
        <v>3</v>
      </c>
      <c r="FH83" t="s">
        <v>9</v>
      </c>
      <c r="FI83" t="s">
        <v>6</v>
      </c>
      <c r="FJ83" t="s">
        <v>8</v>
      </c>
      <c r="FK83" t="s">
        <v>6</v>
      </c>
      <c r="FL83" t="s">
        <v>8</v>
      </c>
      <c r="FM83" t="s">
        <v>6</v>
      </c>
      <c r="FN83" t="s">
        <v>3</v>
      </c>
      <c r="FO83" t="s">
        <v>3</v>
      </c>
      <c r="FP83" t="s">
        <v>3</v>
      </c>
      <c r="FQ83" t="s">
        <v>8</v>
      </c>
      <c r="FR83" t="s">
        <v>6</v>
      </c>
      <c r="FS83" t="s">
        <v>6</v>
      </c>
      <c r="FT83" t="s">
        <v>9</v>
      </c>
      <c r="FU83" t="s">
        <v>3</v>
      </c>
      <c r="FV83" t="s">
        <v>9</v>
      </c>
      <c r="FW83" t="s">
        <v>3</v>
      </c>
      <c r="FX83" t="s">
        <v>3</v>
      </c>
      <c r="FY83" t="s">
        <v>6</v>
      </c>
      <c r="FZ83" t="s">
        <v>9</v>
      </c>
      <c r="GA83" t="s">
        <v>6</v>
      </c>
      <c r="GB83" t="s">
        <v>6</v>
      </c>
      <c r="GC83" t="s">
        <v>3</v>
      </c>
      <c r="GD83" t="s">
        <v>66</v>
      </c>
      <c r="GE83" t="s">
        <v>3</v>
      </c>
      <c r="GF83" t="s">
        <v>66</v>
      </c>
      <c r="GG83" t="s">
        <v>5</v>
      </c>
      <c r="GH83" t="s">
        <v>6</v>
      </c>
      <c r="GI83" t="s">
        <v>8</v>
      </c>
      <c r="GJ83" t="s">
        <v>3</v>
      </c>
      <c r="GK83" t="s">
        <v>8</v>
      </c>
      <c r="GL83" t="s">
        <v>6</v>
      </c>
      <c r="GM83" t="s">
        <v>3</v>
      </c>
      <c r="GN83" t="s">
        <v>66</v>
      </c>
      <c r="GO83" t="s">
        <v>3</v>
      </c>
      <c r="GP83" t="s">
        <v>66</v>
      </c>
      <c r="GQ83" t="s">
        <v>6</v>
      </c>
      <c r="GR83" t="s">
        <v>9</v>
      </c>
      <c r="GS83" t="s">
        <v>6</v>
      </c>
      <c r="GT83" t="s">
        <v>9</v>
      </c>
      <c r="GU83" t="s">
        <v>6</v>
      </c>
      <c r="GV83" t="s">
        <v>6</v>
      </c>
      <c r="GW83" t="s">
        <v>8</v>
      </c>
      <c r="GX83" t="s">
        <v>6</v>
      </c>
      <c r="GY83" t="s">
        <v>6</v>
      </c>
      <c r="GZ83" t="s">
        <v>7</v>
      </c>
      <c r="HA83" t="s">
        <v>6</v>
      </c>
      <c r="HB83" t="s">
        <v>6</v>
      </c>
      <c r="HC83" t="s">
        <v>8</v>
      </c>
      <c r="HD83" t="s">
        <v>8</v>
      </c>
      <c r="HE83" t="s">
        <v>8</v>
      </c>
      <c r="HF83" t="s">
        <v>5</v>
      </c>
      <c r="HG83" t="s">
        <v>6</v>
      </c>
      <c r="HH83" t="s">
        <v>8</v>
      </c>
      <c r="HI83" t="s">
        <v>8</v>
      </c>
      <c r="HJ83" t="s">
        <v>5</v>
      </c>
      <c r="HK83" t="s">
        <v>6</v>
      </c>
      <c r="HL83" t="s">
        <v>4</v>
      </c>
      <c r="HM83" t="s">
        <v>5</v>
      </c>
      <c r="HN83" t="s">
        <v>6</v>
      </c>
      <c r="HO83" t="s">
        <v>8</v>
      </c>
      <c r="HP83" t="s">
        <v>6</v>
      </c>
      <c r="HQ83" t="s">
        <v>46</v>
      </c>
      <c r="HR83" t="s">
        <v>46</v>
      </c>
      <c r="HS83" t="s">
        <v>46</v>
      </c>
      <c r="HT83" t="s">
        <v>46</v>
      </c>
      <c r="HU83" t="s">
        <v>6</v>
      </c>
      <c r="HV83" t="s">
        <v>6</v>
      </c>
      <c r="HW83" t="s">
        <v>5</v>
      </c>
      <c r="HX83" t="s">
        <v>8</v>
      </c>
      <c r="HY83" t="s">
        <v>8</v>
      </c>
      <c r="HZ83" t="s">
        <v>7</v>
      </c>
      <c r="IA83" t="s">
        <v>5</v>
      </c>
      <c r="IB83" t="s">
        <v>46</v>
      </c>
      <c r="IC83" t="s">
        <v>5</v>
      </c>
      <c r="ID83" t="s">
        <v>46</v>
      </c>
      <c r="IE83" t="s">
        <v>5</v>
      </c>
      <c r="IF83" t="s">
        <v>8</v>
      </c>
      <c r="IG83" t="s">
        <v>3</v>
      </c>
      <c r="IH83" t="s">
        <v>8</v>
      </c>
      <c r="II83" t="s">
        <v>3</v>
      </c>
      <c r="IJ83" t="s">
        <v>3</v>
      </c>
      <c r="IK83" t="s">
        <v>6</v>
      </c>
      <c r="IL83" t="s">
        <v>6</v>
      </c>
      <c r="IM83" t="s">
        <v>6</v>
      </c>
      <c r="IN83" t="s">
        <v>6</v>
      </c>
      <c r="IO83" t="s">
        <v>6</v>
      </c>
      <c r="IP83" t="s">
        <v>6</v>
      </c>
      <c r="IQ83" t="s">
        <v>6</v>
      </c>
      <c r="IR83" t="s">
        <v>4</v>
      </c>
      <c r="IS83" t="s">
        <v>5</v>
      </c>
      <c r="IT83" t="s">
        <v>4</v>
      </c>
      <c r="IU83" t="s">
        <v>7</v>
      </c>
      <c r="IV83" t="s">
        <v>4</v>
      </c>
      <c r="IW83" t="s">
        <v>7</v>
      </c>
      <c r="IX83" t="s">
        <v>8</v>
      </c>
    </row>
    <row r="84" spans="1:310" x14ac:dyDescent="0.25">
      <c r="A84">
        <v>13</v>
      </c>
      <c r="B84" t="s">
        <v>70</v>
      </c>
      <c r="D84" t="s">
        <v>148</v>
      </c>
      <c r="E84" t="s">
        <v>161</v>
      </c>
      <c r="F84" t="s">
        <v>4</v>
      </c>
      <c r="G84" t="s">
        <v>7</v>
      </c>
      <c r="H84" t="s">
        <v>7</v>
      </c>
      <c r="I84" t="s">
        <v>4</v>
      </c>
      <c r="J84" t="s">
        <v>7</v>
      </c>
      <c r="K84" t="s">
        <v>4</v>
      </c>
      <c r="L84" t="s">
        <v>7</v>
      </c>
      <c r="M84" t="s">
        <v>5</v>
      </c>
      <c r="N84" t="s">
        <v>8</v>
      </c>
      <c r="O84" t="s">
        <v>8</v>
      </c>
      <c r="P84" t="s">
        <v>8</v>
      </c>
      <c r="Q84" t="s">
        <v>8</v>
      </c>
      <c r="R84" t="s">
        <v>8</v>
      </c>
      <c r="S84" t="s">
        <v>7</v>
      </c>
      <c r="T84" t="s">
        <v>7</v>
      </c>
      <c r="U84" t="s">
        <v>4</v>
      </c>
      <c r="V84" t="s">
        <v>7</v>
      </c>
      <c r="W84" t="s">
        <v>4</v>
      </c>
      <c r="X84" t="s">
        <v>4</v>
      </c>
      <c r="Y84" t="s">
        <v>7</v>
      </c>
      <c r="Z84" t="s">
        <v>4</v>
      </c>
      <c r="AA84" t="s">
        <v>7</v>
      </c>
      <c r="AB84" t="s">
        <v>4</v>
      </c>
      <c r="AC84" t="s">
        <v>4</v>
      </c>
      <c r="AD84" t="s">
        <v>6</v>
      </c>
      <c r="AE84" t="s">
        <v>4</v>
      </c>
      <c r="AF84" t="s">
        <v>6</v>
      </c>
      <c r="AG84" t="s">
        <v>7</v>
      </c>
      <c r="AH84" t="s">
        <v>7</v>
      </c>
      <c r="AI84" t="s">
        <v>7</v>
      </c>
      <c r="AJ84" t="s">
        <v>6</v>
      </c>
      <c r="AK84" t="s">
        <v>4</v>
      </c>
      <c r="AL84" t="s">
        <v>5</v>
      </c>
      <c r="AM84" t="s">
        <v>5</v>
      </c>
      <c r="AN84" t="s">
        <v>6</v>
      </c>
      <c r="AO84" t="s">
        <v>7</v>
      </c>
      <c r="AP84" t="s">
        <v>7</v>
      </c>
      <c r="AQ84" t="s">
        <v>7</v>
      </c>
      <c r="AR84" t="s">
        <v>7</v>
      </c>
      <c r="AS84" t="s">
        <v>7</v>
      </c>
      <c r="AT84" t="s">
        <v>7</v>
      </c>
      <c r="AU84" t="s">
        <v>5</v>
      </c>
      <c r="AV84" t="s">
        <v>7</v>
      </c>
      <c r="AW84" t="s">
        <v>7</v>
      </c>
      <c r="AX84" t="s">
        <v>7</v>
      </c>
      <c r="AY84" t="s">
        <v>7</v>
      </c>
      <c r="AZ84" t="s">
        <v>7</v>
      </c>
      <c r="BA84" t="s">
        <v>4</v>
      </c>
      <c r="BB84" t="s">
        <v>4</v>
      </c>
      <c r="BC84" t="s">
        <v>4</v>
      </c>
      <c r="BD84" t="s">
        <v>4</v>
      </c>
      <c r="BE84" t="s">
        <v>4</v>
      </c>
      <c r="BF84" t="s">
        <v>4</v>
      </c>
      <c r="BG84" t="s">
        <v>4</v>
      </c>
      <c r="BH84" t="s">
        <v>4</v>
      </c>
      <c r="BI84" t="s">
        <v>4</v>
      </c>
      <c r="BJ84" t="s">
        <v>4</v>
      </c>
      <c r="BK84" t="s">
        <v>7</v>
      </c>
      <c r="BL84" t="s">
        <v>5</v>
      </c>
      <c r="IF84" t="s">
        <v>7</v>
      </c>
      <c r="IG84" t="s">
        <v>5</v>
      </c>
      <c r="IH84" t="s">
        <v>7</v>
      </c>
      <c r="II84" t="s">
        <v>5</v>
      </c>
      <c r="IJ84" t="s">
        <v>5</v>
      </c>
    </row>
    <row r="85" spans="1:310" x14ac:dyDescent="0.25">
      <c r="A85">
        <v>14</v>
      </c>
      <c r="B85" t="s">
        <v>70</v>
      </c>
      <c r="C85" t="s">
        <v>142</v>
      </c>
      <c r="D85" t="s">
        <v>98</v>
      </c>
      <c r="E85" t="s">
        <v>18</v>
      </c>
      <c r="F85" t="s">
        <v>5</v>
      </c>
      <c r="G85" t="s">
        <v>7</v>
      </c>
      <c r="H85" t="s">
        <v>7</v>
      </c>
      <c r="I85" t="s">
        <v>7</v>
      </c>
      <c r="J85" t="s">
        <v>5</v>
      </c>
      <c r="K85" t="s">
        <v>4</v>
      </c>
      <c r="L85" t="s">
        <v>7</v>
      </c>
      <c r="M85" t="s">
        <v>7</v>
      </c>
      <c r="N85" t="s">
        <v>5</v>
      </c>
      <c r="O85" t="s">
        <v>4</v>
      </c>
      <c r="P85" t="s">
        <v>7</v>
      </c>
      <c r="Q85" t="s">
        <v>7</v>
      </c>
      <c r="R85" t="s">
        <v>5</v>
      </c>
      <c r="S85" t="s">
        <v>5</v>
      </c>
      <c r="T85" t="s">
        <v>7</v>
      </c>
      <c r="U85" t="s">
        <v>5</v>
      </c>
      <c r="V85" t="s">
        <v>7</v>
      </c>
      <c r="W85" t="s">
        <v>7</v>
      </c>
      <c r="X85" t="s">
        <v>5</v>
      </c>
      <c r="Y85" t="s">
        <v>5</v>
      </c>
      <c r="Z85" t="s">
        <v>5</v>
      </c>
      <c r="AA85" t="s">
        <v>4</v>
      </c>
      <c r="AB85" t="s">
        <v>4</v>
      </c>
      <c r="AC85" t="s">
        <v>6</v>
      </c>
      <c r="AD85" t="s">
        <v>4</v>
      </c>
      <c r="AE85" t="s">
        <v>8</v>
      </c>
      <c r="AF85" t="s">
        <v>4</v>
      </c>
      <c r="AG85" t="s">
        <v>6</v>
      </c>
      <c r="AH85" t="s">
        <v>6</v>
      </c>
      <c r="AI85" t="s">
        <v>8</v>
      </c>
      <c r="AJ85" t="s">
        <v>4</v>
      </c>
      <c r="AK85" t="s">
        <v>4</v>
      </c>
      <c r="AL85" t="s">
        <v>8</v>
      </c>
      <c r="AM85" t="s">
        <v>4</v>
      </c>
      <c r="AN85" t="s">
        <v>4</v>
      </c>
      <c r="AO85" t="s">
        <v>8</v>
      </c>
      <c r="AP85" t="s">
        <v>4</v>
      </c>
      <c r="AQ85" t="s">
        <v>8</v>
      </c>
      <c r="AR85" t="s">
        <v>4</v>
      </c>
      <c r="AS85" t="s">
        <v>8</v>
      </c>
      <c r="AT85" t="s">
        <v>6</v>
      </c>
      <c r="AU85" t="s">
        <v>4</v>
      </c>
      <c r="AV85" t="s">
        <v>8</v>
      </c>
      <c r="AW85" t="s">
        <v>8</v>
      </c>
      <c r="AX85" t="s">
        <v>8</v>
      </c>
      <c r="AY85" t="s">
        <v>8</v>
      </c>
      <c r="AZ85" t="s">
        <v>8</v>
      </c>
      <c r="BA85" t="s">
        <v>8</v>
      </c>
      <c r="BB85" t="s">
        <v>8</v>
      </c>
      <c r="BC85" t="s">
        <v>7</v>
      </c>
      <c r="BD85" t="s">
        <v>5</v>
      </c>
      <c r="BE85" t="s">
        <v>7</v>
      </c>
      <c r="BF85" t="s">
        <v>5</v>
      </c>
      <c r="BG85" t="s">
        <v>5</v>
      </c>
      <c r="BH85" t="s">
        <v>7</v>
      </c>
      <c r="BI85" t="s">
        <v>5</v>
      </c>
      <c r="BJ85" t="s">
        <v>7</v>
      </c>
      <c r="BK85" t="s">
        <v>7</v>
      </c>
      <c r="BL85" t="s">
        <v>7</v>
      </c>
      <c r="BM85" t="s">
        <v>8</v>
      </c>
      <c r="BN85" t="s">
        <v>8</v>
      </c>
      <c r="BO85" t="s">
        <v>8</v>
      </c>
      <c r="BP85" t="s">
        <v>5</v>
      </c>
      <c r="BQ85" t="s">
        <v>7</v>
      </c>
      <c r="BR85" t="s">
        <v>7</v>
      </c>
      <c r="BS85" t="s">
        <v>7</v>
      </c>
      <c r="BT85" t="s">
        <v>7</v>
      </c>
      <c r="BU85" t="s">
        <v>5</v>
      </c>
      <c r="BV85" t="s">
        <v>8</v>
      </c>
      <c r="BW85" t="s">
        <v>8</v>
      </c>
      <c r="BX85" t="s">
        <v>8</v>
      </c>
      <c r="BY85" t="s">
        <v>7</v>
      </c>
      <c r="BZ85" t="s">
        <v>7</v>
      </c>
      <c r="CA85" t="s">
        <v>7</v>
      </c>
      <c r="CB85" t="s">
        <v>5</v>
      </c>
      <c r="CC85" t="s">
        <v>8</v>
      </c>
      <c r="CD85" t="s">
        <v>7</v>
      </c>
      <c r="CE85" t="s">
        <v>5</v>
      </c>
      <c r="CF85" t="s">
        <v>7</v>
      </c>
      <c r="CG85" t="s">
        <v>7</v>
      </c>
      <c r="CH85" t="s">
        <v>7</v>
      </c>
      <c r="CI85" t="s">
        <v>4</v>
      </c>
      <c r="CJ85" t="s">
        <v>7</v>
      </c>
      <c r="CK85" t="s">
        <v>7</v>
      </c>
      <c r="CL85" t="s">
        <v>7</v>
      </c>
      <c r="CM85" t="s">
        <v>7</v>
      </c>
      <c r="CN85" t="s">
        <v>7</v>
      </c>
      <c r="CO85" t="s">
        <v>4</v>
      </c>
      <c r="CP85" t="s">
        <v>4</v>
      </c>
      <c r="CQ85" t="s">
        <v>7</v>
      </c>
      <c r="CR85" t="s">
        <v>7</v>
      </c>
      <c r="CS85" t="s">
        <v>7</v>
      </c>
      <c r="CT85" t="s">
        <v>7</v>
      </c>
      <c r="CU85" t="s">
        <v>7</v>
      </c>
      <c r="CV85" t="s">
        <v>7</v>
      </c>
      <c r="CW85" t="s">
        <v>8</v>
      </c>
      <c r="CX85" t="s">
        <v>7</v>
      </c>
      <c r="CY85" t="s">
        <v>8</v>
      </c>
      <c r="CZ85" t="s">
        <v>8</v>
      </c>
      <c r="DA85" t="s">
        <v>5</v>
      </c>
      <c r="DB85" t="s">
        <v>7</v>
      </c>
      <c r="DC85" t="s">
        <v>7</v>
      </c>
      <c r="DD85" t="s">
        <v>7</v>
      </c>
      <c r="DE85" t="s">
        <v>4</v>
      </c>
      <c r="DF85" t="s">
        <v>7</v>
      </c>
      <c r="DG85" t="s">
        <v>5</v>
      </c>
      <c r="DH85" t="s">
        <v>5</v>
      </c>
      <c r="DI85" t="s">
        <v>7</v>
      </c>
      <c r="DJ85" t="s">
        <v>7</v>
      </c>
      <c r="DK85" t="s">
        <v>5</v>
      </c>
      <c r="DL85" t="s">
        <v>7</v>
      </c>
      <c r="DM85" t="s">
        <v>7</v>
      </c>
      <c r="DN85" t="s">
        <v>7</v>
      </c>
      <c r="DO85" t="s">
        <v>7</v>
      </c>
      <c r="DP85" t="s">
        <v>5</v>
      </c>
      <c r="DQ85" t="s">
        <v>7</v>
      </c>
      <c r="DR85" t="s">
        <v>7</v>
      </c>
      <c r="DS85" t="s">
        <v>7</v>
      </c>
      <c r="DT85" t="s">
        <v>7</v>
      </c>
      <c r="DU85" t="s">
        <v>3</v>
      </c>
      <c r="DV85" t="s">
        <v>3</v>
      </c>
      <c r="DW85" t="s">
        <v>3</v>
      </c>
      <c r="DX85" t="s">
        <v>3</v>
      </c>
      <c r="DY85" t="s">
        <v>6</v>
      </c>
      <c r="DZ85" t="s">
        <v>3</v>
      </c>
      <c r="EA85" t="s">
        <v>8</v>
      </c>
      <c r="EB85" t="s">
        <v>5</v>
      </c>
      <c r="EC85" t="s">
        <v>4</v>
      </c>
      <c r="ED85" t="s">
        <v>4</v>
      </c>
      <c r="EE85" t="s">
        <v>8</v>
      </c>
      <c r="EF85" t="s">
        <v>8</v>
      </c>
      <c r="EG85" t="s">
        <v>5</v>
      </c>
      <c r="EH85" t="s">
        <v>8</v>
      </c>
      <c r="EI85" t="s">
        <v>8</v>
      </c>
      <c r="EJ85" t="s">
        <v>5</v>
      </c>
      <c r="EK85" t="s">
        <v>5</v>
      </c>
      <c r="EL85" t="s">
        <v>5</v>
      </c>
      <c r="EM85" t="s">
        <v>8</v>
      </c>
      <c r="EN85" t="s">
        <v>7</v>
      </c>
      <c r="EO85" t="s">
        <v>8</v>
      </c>
      <c r="EP85" t="s">
        <v>5</v>
      </c>
      <c r="EQ85" t="s">
        <v>8</v>
      </c>
      <c r="ER85" t="s">
        <v>8</v>
      </c>
      <c r="ES85" t="s">
        <v>8</v>
      </c>
      <c r="ET85" t="s">
        <v>8</v>
      </c>
      <c r="EU85" t="s">
        <v>8</v>
      </c>
      <c r="EV85" t="s">
        <v>8</v>
      </c>
      <c r="EW85" t="s">
        <v>8</v>
      </c>
      <c r="EX85" t="s">
        <v>8</v>
      </c>
      <c r="EY85" t="s">
        <v>8</v>
      </c>
      <c r="EZ85" t="s">
        <v>7</v>
      </c>
      <c r="FA85" t="s">
        <v>3</v>
      </c>
      <c r="FB85" t="s">
        <v>9</v>
      </c>
      <c r="FC85" t="s">
        <v>3</v>
      </c>
      <c r="FD85" t="s">
        <v>9</v>
      </c>
      <c r="FE85" t="s">
        <v>3</v>
      </c>
      <c r="FF85" t="s">
        <v>3</v>
      </c>
      <c r="FG85" t="s">
        <v>6</v>
      </c>
      <c r="FH85" t="s">
        <v>9</v>
      </c>
      <c r="FI85" t="s">
        <v>3</v>
      </c>
      <c r="FJ85" t="s">
        <v>9</v>
      </c>
      <c r="FK85" t="s">
        <v>3</v>
      </c>
      <c r="FL85" t="s">
        <v>66</v>
      </c>
      <c r="FM85" t="s">
        <v>6</v>
      </c>
      <c r="FN85" t="s">
        <v>3</v>
      </c>
      <c r="FO85" t="s">
        <v>6</v>
      </c>
      <c r="FP85" t="s">
        <v>9</v>
      </c>
      <c r="FQ85" t="s">
        <v>6</v>
      </c>
      <c r="FR85" t="s">
        <v>3</v>
      </c>
      <c r="FS85" t="s">
        <v>6</v>
      </c>
      <c r="FT85" t="s">
        <v>9</v>
      </c>
      <c r="FU85" t="s">
        <v>6</v>
      </c>
      <c r="FV85" t="s">
        <v>9</v>
      </c>
      <c r="FW85" t="s">
        <v>3</v>
      </c>
      <c r="FX85" t="s">
        <v>66</v>
      </c>
      <c r="FY85" t="s">
        <v>6</v>
      </c>
      <c r="FZ85" t="s">
        <v>9</v>
      </c>
      <c r="GA85" t="s">
        <v>6</v>
      </c>
      <c r="GB85" t="s">
        <v>9</v>
      </c>
      <c r="GC85" t="s">
        <v>6</v>
      </c>
      <c r="GD85" t="s">
        <v>9</v>
      </c>
      <c r="GE85" t="s">
        <v>6</v>
      </c>
      <c r="GF85" t="s">
        <v>9</v>
      </c>
      <c r="GG85" t="s">
        <v>6</v>
      </c>
      <c r="GH85" t="s">
        <v>9</v>
      </c>
      <c r="GI85" t="s">
        <v>6</v>
      </c>
      <c r="GJ85" t="s">
        <v>9</v>
      </c>
      <c r="GK85" t="s">
        <v>6</v>
      </c>
      <c r="GL85" t="s">
        <v>9</v>
      </c>
      <c r="GM85" t="s">
        <v>6</v>
      </c>
      <c r="GN85" t="s">
        <v>9</v>
      </c>
      <c r="GO85" t="s">
        <v>6</v>
      </c>
      <c r="GP85" t="s">
        <v>9</v>
      </c>
      <c r="GQ85" t="s">
        <v>6</v>
      </c>
      <c r="GR85" t="s">
        <v>9</v>
      </c>
      <c r="GS85" t="s">
        <v>6</v>
      </c>
      <c r="GT85" t="s">
        <v>9</v>
      </c>
      <c r="GU85" t="s">
        <v>6</v>
      </c>
      <c r="GV85" t="s">
        <v>3</v>
      </c>
      <c r="GW85" t="s">
        <v>6</v>
      </c>
      <c r="GX85" t="s">
        <v>9</v>
      </c>
      <c r="GY85" t="s">
        <v>6</v>
      </c>
      <c r="GZ85" t="s">
        <v>7</v>
      </c>
      <c r="HA85" t="s">
        <v>6</v>
      </c>
      <c r="HB85" t="s">
        <v>6</v>
      </c>
      <c r="HC85" t="s">
        <v>6</v>
      </c>
      <c r="HD85" t="s">
        <v>7</v>
      </c>
      <c r="HE85" t="s">
        <v>6</v>
      </c>
      <c r="HF85" t="s">
        <v>7</v>
      </c>
      <c r="HG85" t="s">
        <v>6</v>
      </c>
      <c r="HH85" t="s">
        <v>6</v>
      </c>
      <c r="HI85" t="s">
        <v>6</v>
      </c>
      <c r="HJ85" t="s">
        <v>6</v>
      </c>
      <c r="HK85" t="s">
        <v>7</v>
      </c>
      <c r="HL85" t="s">
        <v>6</v>
      </c>
      <c r="HM85" t="s">
        <v>6</v>
      </c>
      <c r="HN85" t="s">
        <v>46</v>
      </c>
      <c r="HO85" t="s">
        <v>46</v>
      </c>
      <c r="HP85" t="s">
        <v>46</v>
      </c>
      <c r="HQ85" t="s">
        <v>46</v>
      </c>
      <c r="HR85" t="s">
        <v>46</v>
      </c>
      <c r="HS85" t="s">
        <v>5</v>
      </c>
      <c r="HT85" t="s">
        <v>5</v>
      </c>
      <c r="HU85" t="s">
        <v>5</v>
      </c>
      <c r="HV85" t="s">
        <v>46</v>
      </c>
      <c r="HW85" t="s">
        <v>5</v>
      </c>
      <c r="HX85" t="s">
        <v>5</v>
      </c>
      <c r="HY85" t="s">
        <v>46</v>
      </c>
      <c r="HZ85" t="s">
        <v>5</v>
      </c>
      <c r="IA85" t="s">
        <v>8</v>
      </c>
      <c r="IB85" t="s">
        <v>6</v>
      </c>
      <c r="IC85" t="s">
        <v>8</v>
      </c>
      <c r="ID85" t="s">
        <v>6</v>
      </c>
      <c r="IE85" t="s">
        <v>5</v>
      </c>
      <c r="IF85" t="s">
        <v>9</v>
      </c>
      <c r="IG85" t="s">
        <v>9</v>
      </c>
      <c r="IH85" t="s">
        <v>8</v>
      </c>
      <c r="II85" t="s">
        <v>4</v>
      </c>
      <c r="IJ85" t="s">
        <v>7</v>
      </c>
      <c r="IK85" t="s">
        <v>8</v>
      </c>
      <c r="IL85" t="s">
        <v>8</v>
      </c>
      <c r="IM85" t="s">
        <v>8</v>
      </c>
      <c r="IN85" t="s">
        <v>8</v>
      </c>
      <c r="IO85" t="s">
        <v>8</v>
      </c>
      <c r="IP85" t="s">
        <v>8</v>
      </c>
      <c r="IQ85" t="s">
        <v>8</v>
      </c>
      <c r="IR85" t="s">
        <v>5</v>
      </c>
      <c r="IS85" t="s">
        <v>8</v>
      </c>
      <c r="IT85" t="s">
        <v>8</v>
      </c>
      <c r="IU85" t="s">
        <v>5</v>
      </c>
      <c r="IV85" t="s">
        <v>8</v>
      </c>
      <c r="IW85" t="s">
        <v>8</v>
      </c>
      <c r="IX85" t="s">
        <v>5</v>
      </c>
      <c r="JP85" t="s">
        <v>6</v>
      </c>
      <c r="JQ85" t="s">
        <v>6</v>
      </c>
      <c r="JR85" t="s">
        <v>6</v>
      </c>
      <c r="JS85" t="s">
        <v>6</v>
      </c>
      <c r="JT85" t="s">
        <v>6</v>
      </c>
      <c r="JU85" t="s">
        <v>6</v>
      </c>
      <c r="JV85" t="s">
        <v>6</v>
      </c>
      <c r="JW85" t="s">
        <v>8</v>
      </c>
      <c r="KJ85" t="s">
        <v>6</v>
      </c>
      <c r="KK85" t="s">
        <v>7</v>
      </c>
      <c r="KL85" t="s">
        <v>4</v>
      </c>
      <c r="KM85" t="s">
        <v>5</v>
      </c>
      <c r="KN85" t="s">
        <v>4</v>
      </c>
      <c r="KO85" t="s">
        <v>6</v>
      </c>
      <c r="KP85" t="s">
        <v>6</v>
      </c>
      <c r="KQ85" t="s">
        <v>4</v>
      </c>
      <c r="KR85" t="s">
        <v>5</v>
      </c>
      <c r="KS85" t="s">
        <v>4</v>
      </c>
      <c r="KT85" t="s">
        <v>5</v>
      </c>
      <c r="KU85" t="s">
        <v>4</v>
      </c>
      <c r="KV85" t="s">
        <v>6</v>
      </c>
      <c r="KW85" t="s">
        <v>4</v>
      </c>
      <c r="KX85" t="s">
        <v>4</v>
      </c>
    </row>
    <row r="86" spans="1:310" x14ac:dyDescent="0.25">
      <c r="A86">
        <v>15</v>
      </c>
      <c r="B86" t="s">
        <v>70</v>
      </c>
      <c r="C86" t="s">
        <v>143</v>
      </c>
      <c r="D86" t="s">
        <v>99</v>
      </c>
      <c r="E86" t="s">
        <v>30</v>
      </c>
      <c r="F86" t="s">
        <v>5</v>
      </c>
      <c r="G86" t="s">
        <v>5</v>
      </c>
      <c r="H86" t="s">
        <v>4</v>
      </c>
      <c r="I86" t="s">
        <v>4</v>
      </c>
      <c r="J86" t="s">
        <v>5</v>
      </c>
      <c r="K86" t="s">
        <v>4</v>
      </c>
      <c r="L86" t="s">
        <v>7</v>
      </c>
      <c r="M86" t="s">
        <v>7</v>
      </c>
      <c r="N86" t="s">
        <v>5</v>
      </c>
      <c r="O86" t="s">
        <v>4</v>
      </c>
      <c r="P86" t="s">
        <v>4</v>
      </c>
      <c r="Q86" t="s">
        <v>4</v>
      </c>
      <c r="R86" t="s">
        <v>5</v>
      </c>
      <c r="S86" t="s">
        <v>6</v>
      </c>
      <c r="T86" t="s">
        <v>6</v>
      </c>
      <c r="U86" t="s">
        <v>8</v>
      </c>
      <c r="V86" t="s">
        <v>6</v>
      </c>
      <c r="W86" t="s">
        <v>6</v>
      </c>
      <c r="X86" t="s">
        <v>8</v>
      </c>
      <c r="Y86" t="s">
        <v>5</v>
      </c>
      <c r="Z86" t="s">
        <v>6</v>
      </c>
      <c r="AA86" t="s">
        <v>4</v>
      </c>
      <c r="AB86" t="s">
        <v>7</v>
      </c>
      <c r="AC86" t="s">
        <v>6</v>
      </c>
      <c r="AD86" t="s">
        <v>4</v>
      </c>
      <c r="AE86" t="s">
        <v>6</v>
      </c>
      <c r="AF86" t="s">
        <v>4</v>
      </c>
      <c r="AG86" t="s">
        <v>6</v>
      </c>
      <c r="AH86" t="s">
        <v>6</v>
      </c>
      <c r="AI86" t="s">
        <v>6</v>
      </c>
      <c r="AJ86" t="s">
        <v>4</v>
      </c>
      <c r="AK86" t="s">
        <v>4</v>
      </c>
      <c r="AL86" t="s">
        <v>6</v>
      </c>
      <c r="AM86" t="s">
        <v>4</v>
      </c>
      <c r="AN86" t="s">
        <v>4</v>
      </c>
      <c r="AO86" t="s">
        <v>6</v>
      </c>
      <c r="AP86" t="s">
        <v>4</v>
      </c>
      <c r="AQ86" t="s">
        <v>6</v>
      </c>
      <c r="AR86" t="s">
        <v>4</v>
      </c>
      <c r="AS86" t="s">
        <v>6</v>
      </c>
      <c r="AT86" t="s">
        <v>6</v>
      </c>
      <c r="AU86" t="s">
        <v>4</v>
      </c>
      <c r="AV86" t="s">
        <v>6</v>
      </c>
      <c r="AW86" t="s">
        <v>6</v>
      </c>
      <c r="AX86" t="s">
        <v>6</v>
      </c>
      <c r="AY86" t="s">
        <v>6</v>
      </c>
      <c r="AZ86" t="s">
        <v>6</v>
      </c>
      <c r="BA86" t="s">
        <v>6</v>
      </c>
      <c r="BB86" t="s">
        <v>6</v>
      </c>
      <c r="BC86" t="s">
        <v>4</v>
      </c>
      <c r="BD86" t="s">
        <v>4</v>
      </c>
      <c r="BE86" t="s">
        <v>4</v>
      </c>
      <c r="BF86" t="s">
        <v>6</v>
      </c>
      <c r="BG86" t="s">
        <v>4</v>
      </c>
      <c r="BH86" t="s">
        <v>5</v>
      </c>
      <c r="BI86" t="s">
        <v>5</v>
      </c>
      <c r="BJ86" t="s">
        <v>4</v>
      </c>
      <c r="BK86" t="s">
        <v>5</v>
      </c>
      <c r="BL86" t="s">
        <v>4</v>
      </c>
      <c r="BM86" t="s">
        <v>6</v>
      </c>
      <c r="BN86" t="s">
        <v>6</v>
      </c>
      <c r="BO86" t="s">
        <v>6</v>
      </c>
      <c r="BP86" t="s">
        <v>6</v>
      </c>
      <c r="BQ86" t="s">
        <v>6</v>
      </c>
      <c r="BR86" t="s">
        <v>7</v>
      </c>
      <c r="BS86" t="s">
        <v>6</v>
      </c>
      <c r="BT86" t="s">
        <v>6</v>
      </c>
      <c r="BU86" t="s">
        <v>6</v>
      </c>
      <c r="BV86" t="s">
        <v>6</v>
      </c>
      <c r="BW86" t="s">
        <v>6</v>
      </c>
      <c r="BX86" t="s">
        <v>6</v>
      </c>
      <c r="BY86" t="s">
        <v>4</v>
      </c>
      <c r="BZ86" t="s">
        <v>4</v>
      </c>
      <c r="CA86" t="s">
        <v>4</v>
      </c>
      <c r="CB86" t="s">
        <v>6</v>
      </c>
      <c r="CC86" t="s">
        <v>6</v>
      </c>
      <c r="CD86" t="s">
        <v>6</v>
      </c>
      <c r="CE86" t="s">
        <v>6</v>
      </c>
      <c r="CF86" t="s">
        <v>7</v>
      </c>
      <c r="CG86" t="s">
        <v>4</v>
      </c>
      <c r="CH86" t="s">
        <v>7</v>
      </c>
      <c r="CI86" t="s">
        <v>4</v>
      </c>
      <c r="CJ86" t="s">
        <v>4</v>
      </c>
      <c r="CK86" t="s">
        <v>7</v>
      </c>
      <c r="CL86" t="s">
        <v>4</v>
      </c>
      <c r="CM86" t="s">
        <v>8</v>
      </c>
      <c r="CN86" t="s">
        <v>7</v>
      </c>
      <c r="CO86" t="s">
        <v>4</v>
      </c>
      <c r="CP86" t="s">
        <v>4</v>
      </c>
      <c r="CQ86" t="s">
        <v>4</v>
      </c>
      <c r="CR86" t="s">
        <v>4</v>
      </c>
      <c r="CS86" t="s">
        <v>4</v>
      </c>
      <c r="CT86" t="s">
        <v>4</v>
      </c>
      <c r="CU86" t="s">
        <v>4</v>
      </c>
      <c r="CV86" t="s">
        <v>4</v>
      </c>
      <c r="CW86" t="s">
        <v>6</v>
      </c>
      <c r="CX86" t="s">
        <v>4</v>
      </c>
      <c r="CY86" t="s">
        <v>6</v>
      </c>
      <c r="CZ86" t="s">
        <v>4</v>
      </c>
      <c r="DA86" t="s">
        <v>4</v>
      </c>
      <c r="DB86" t="s">
        <v>4</v>
      </c>
      <c r="DC86" t="s">
        <v>6</v>
      </c>
      <c r="DD86" t="s">
        <v>8</v>
      </c>
      <c r="DE86" t="s">
        <v>4</v>
      </c>
      <c r="DF86" t="s">
        <v>4</v>
      </c>
      <c r="DG86" t="s">
        <v>4</v>
      </c>
      <c r="DH86" t="s">
        <v>8</v>
      </c>
      <c r="DI86" t="s">
        <v>4</v>
      </c>
      <c r="DJ86" t="s">
        <v>4</v>
      </c>
      <c r="DK86" t="s">
        <v>8</v>
      </c>
      <c r="DL86" t="s">
        <v>6</v>
      </c>
      <c r="DM86" t="s">
        <v>6</v>
      </c>
      <c r="DN86" t="s">
        <v>4</v>
      </c>
      <c r="DO86" t="s">
        <v>7</v>
      </c>
      <c r="DP86" t="s">
        <v>8</v>
      </c>
      <c r="DQ86" t="s">
        <v>4</v>
      </c>
      <c r="DR86" t="s">
        <v>6</v>
      </c>
      <c r="DS86" t="s">
        <v>7</v>
      </c>
      <c r="DT86" t="s">
        <v>7</v>
      </c>
      <c r="DU86" t="s">
        <v>9</v>
      </c>
      <c r="DV86" t="s">
        <v>9</v>
      </c>
      <c r="DW86" t="s">
        <v>9</v>
      </c>
      <c r="DX86" t="s">
        <v>9</v>
      </c>
      <c r="DY86" t="s">
        <v>9</v>
      </c>
      <c r="DZ86" t="s">
        <v>9</v>
      </c>
      <c r="EA86" t="s">
        <v>8</v>
      </c>
      <c r="EB86" t="s">
        <v>4</v>
      </c>
      <c r="EC86" t="s">
        <v>5</v>
      </c>
      <c r="ED86" t="s">
        <v>4</v>
      </c>
      <c r="EE86" t="s">
        <v>8</v>
      </c>
      <c r="EF86" t="s">
        <v>6</v>
      </c>
      <c r="EG86" t="s">
        <v>6</v>
      </c>
      <c r="EH86" t="s">
        <v>6</v>
      </c>
      <c r="EI86" t="s">
        <v>6</v>
      </c>
      <c r="EJ86" t="s">
        <v>8</v>
      </c>
      <c r="EK86" t="s">
        <v>5</v>
      </c>
      <c r="EL86" t="s">
        <v>6</v>
      </c>
      <c r="EM86" t="s">
        <v>6</v>
      </c>
      <c r="EN86" t="s">
        <v>7</v>
      </c>
      <c r="EO86" t="s">
        <v>6</v>
      </c>
      <c r="EP86" t="s">
        <v>6</v>
      </c>
      <c r="EQ86" t="s">
        <v>8</v>
      </c>
      <c r="ER86" t="s">
        <v>8</v>
      </c>
      <c r="ES86" t="s">
        <v>8</v>
      </c>
      <c r="ET86" t="s">
        <v>8</v>
      </c>
      <c r="EU86" t="s">
        <v>6</v>
      </c>
      <c r="EV86" t="s">
        <v>6</v>
      </c>
      <c r="EW86" t="s">
        <v>6</v>
      </c>
      <c r="EX86" t="s">
        <v>8</v>
      </c>
      <c r="EY86" t="s">
        <v>6</v>
      </c>
      <c r="EZ86" t="s">
        <v>8</v>
      </c>
      <c r="FA86" t="s">
        <v>3</v>
      </c>
      <c r="FB86" t="s">
        <v>66</v>
      </c>
      <c r="FC86" t="s">
        <v>3</v>
      </c>
      <c r="FD86" t="s">
        <v>66</v>
      </c>
      <c r="FE86" t="s">
        <v>3</v>
      </c>
      <c r="FF86" t="s">
        <v>9</v>
      </c>
      <c r="FG86" t="s">
        <v>3</v>
      </c>
      <c r="FH86" t="s">
        <v>66</v>
      </c>
      <c r="FI86" t="s">
        <v>3</v>
      </c>
      <c r="FJ86" t="s">
        <v>66</v>
      </c>
      <c r="FK86" t="s">
        <v>3</v>
      </c>
      <c r="FL86" t="s">
        <v>66</v>
      </c>
      <c r="FM86" t="s">
        <v>3</v>
      </c>
      <c r="FN86" t="s">
        <v>66</v>
      </c>
      <c r="FO86" t="s">
        <v>3</v>
      </c>
      <c r="FP86" t="s">
        <v>66</v>
      </c>
      <c r="FQ86" t="s">
        <v>3</v>
      </c>
      <c r="FR86" t="s">
        <v>3</v>
      </c>
      <c r="FS86" t="s">
        <v>3</v>
      </c>
      <c r="FT86" t="s">
        <v>66</v>
      </c>
      <c r="FU86" t="s">
        <v>3</v>
      </c>
      <c r="FV86" t="s">
        <v>66</v>
      </c>
      <c r="FW86" t="s">
        <v>3</v>
      </c>
      <c r="FX86" t="s">
        <v>66</v>
      </c>
      <c r="FY86" t="s">
        <v>3</v>
      </c>
      <c r="FZ86" t="s">
        <v>66</v>
      </c>
      <c r="GA86" t="s">
        <v>3</v>
      </c>
      <c r="GB86" t="s">
        <v>66</v>
      </c>
      <c r="GC86" t="s">
        <v>3</v>
      </c>
      <c r="GD86" t="s">
        <v>66</v>
      </c>
      <c r="GE86" t="s">
        <v>3</v>
      </c>
      <c r="GF86" t="s">
        <v>66</v>
      </c>
      <c r="GG86" t="s">
        <v>3</v>
      </c>
      <c r="GH86" t="s">
        <v>66</v>
      </c>
      <c r="GI86" t="s">
        <v>3</v>
      </c>
      <c r="GJ86" t="s">
        <v>66</v>
      </c>
      <c r="GK86" t="s">
        <v>3</v>
      </c>
      <c r="GL86" t="s">
        <v>66</v>
      </c>
      <c r="GM86" t="s">
        <v>3</v>
      </c>
      <c r="GN86" t="s">
        <v>66</v>
      </c>
      <c r="GO86" t="s">
        <v>3</v>
      </c>
      <c r="GP86" t="s">
        <v>66</v>
      </c>
      <c r="GQ86" t="s">
        <v>3</v>
      </c>
      <c r="GR86" t="s">
        <v>66</v>
      </c>
      <c r="GS86" t="s">
        <v>3</v>
      </c>
      <c r="GT86" t="s">
        <v>66</v>
      </c>
      <c r="GU86" t="s">
        <v>3</v>
      </c>
      <c r="GV86" t="s">
        <v>66</v>
      </c>
      <c r="GW86" t="s">
        <v>3</v>
      </c>
      <c r="GX86" t="s">
        <v>66</v>
      </c>
      <c r="GY86" t="s">
        <v>3</v>
      </c>
      <c r="GZ86" t="s">
        <v>4</v>
      </c>
      <c r="HA86" t="s">
        <v>3</v>
      </c>
      <c r="HB86" t="s">
        <v>3</v>
      </c>
      <c r="HC86" t="s">
        <v>3</v>
      </c>
      <c r="HD86" t="s">
        <v>8</v>
      </c>
      <c r="HE86" t="s">
        <v>3</v>
      </c>
      <c r="HF86" t="s">
        <v>4</v>
      </c>
      <c r="HG86" t="s">
        <v>3</v>
      </c>
      <c r="HH86" t="s">
        <v>3</v>
      </c>
      <c r="HI86" t="s">
        <v>3</v>
      </c>
      <c r="HJ86" t="s">
        <v>8</v>
      </c>
      <c r="HK86" t="s">
        <v>3</v>
      </c>
      <c r="HL86" t="s">
        <v>6</v>
      </c>
      <c r="HM86" t="s">
        <v>3</v>
      </c>
      <c r="HN86" t="s">
        <v>46</v>
      </c>
      <c r="HO86" t="s">
        <v>46</v>
      </c>
      <c r="HP86" t="s">
        <v>46</v>
      </c>
      <c r="HQ86" t="s">
        <v>46</v>
      </c>
      <c r="HR86" t="s">
        <v>46</v>
      </c>
      <c r="HS86" t="s">
        <v>5</v>
      </c>
      <c r="HT86" t="s">
        <v>7</v>
      </c>
      <c r="HU86" t="s">
        <v>46</v>
      </c>
      <c r="HV86" t="s">
        <v>5</v>
      </c>
      <c r="HW86" t="s">
        <v>6</v>
      </c>
      <c r="HX86" t="s">
        <v>8</v>
      </c>
      <c r="HY86" t="s">
        <v>46</v>
      </c>
      <c r="HZ86" t="s">
        <v>5</v>
      </c>
      <c r="IA86" t="s">
        <v>8</v>
      </c>
      <c r="IB86" t="s">
        <v>46</v>
      </c>
      <c r="IC86" t="s">
        <v>7</v>
      </c>
      <c r="ID86" t="s">
        <v>46</v>
      </c>
      <c r="IE86" t="s">
        <v>6</v>
      </c>
      <c r="IF86" t="s">
        <v>9</v>
      </c>
      <c r="IG86" t="s">
        <v>9</v>
      </c>
      <c r="IH86" t="s">
        <v>6</v>
      </c>
      <c r="II86" t="s">
        <v>4</v>
      </c>
      <c r="IJ86" t="s">
        <v>4</v>
      </c>
      <c r="IK86" t="s">
        <v>6</v>
      </c>
      <c r="IL86" t="s">
        <v>6</v>
      </c>
      <c r="IM86" t="s">
        <v>6</v>
      </c>
      <c r="IN86" t="s">
        <v>6</v>
      </c>
      <c r="IO86" t="s">
        <v>8</v>
      </c>
      <c r="IP86" t="s">
        <v>6</v>
      </c>
      <c r="IQ86" t="s">
        <v>6</v>
      </c>
      <c r="IR86" t="s">
        <v>6</v>
      </c>
      <c r="IS86" t="s">
        <v>6</v>
      </c>
      <c r="IT86" t="s">
        <v>6</v>
      </c>
      <c r="IU86" t="s">
        <v>6</v>
      </c>
      <c r="IV86" t="s">
        <v>8</v>
      </c>
      <c r="IW86" t="s">
        <v>6</v>
      </c>
      <c r="IX86" t="s">
        <v>6</v>
      </c>
      <c r="JP86" t="s">
        <v>9</v>
      </c>
      <c r="JQ86" t="s">
        <v>9</v>
      </c>
      <c r="JR86" t="s">
        <v>9</v>
      </c>
      <c r="JS86" t="s">
        <v>9</v>
      </c>
      <c r="JT86" t="s">
        <v>9</v>
      </c>
      <c r="JU86" t="s">
        <v>9</v>
      </c>
      <c r="JV86" t="s">
        <v>9</v>
      </c>
      <c r="JW86" t="s">
        <v>9</v>
      </c>
      <c r="KJ86" t="s">
        <v>7</v>
      </c>
      <c r="KK86" t="s">
        <v>7</v>
      </c>
      <c r="KL86" t="s">
        <v>4</v>
      </c>
      <c r="KM86" t="s">
        <v>4</v>
      </c>
      <c r="KN86" t="s">
        <v>4</v>
      </c>
      <c r="KO86" t="s">
        <v>6</v>
      </c>
      <c r="KP86" t="s">
        <v>6</v>
      </c>
      <c r="KQ86" t="s">
        <v>4</v>
      </c>
      <c r="KR86" t="s">
        <v>7</v>
      </c>
      <c r="KS86" t="s">
        <v>4</v>
      </c>
      <c r="KT86" t="s">
        <v>6</v>
      </c>
      <c r="KU86" t="s">
        <v>7</v>
      </c>
      <c r="KV86" t="s">
        <v>7</v>
      </c>
      <c r="KW86" t="s">
        <v>4</v>
      </c>
      <c r="KX86" t="s">
        <v>7</v>
      </c>
    </row>
    <row r="87" spans="1:310" x14ac:dyDescent="0.25">
      <c r="A87">
        <v>16</v>
      </c>
      <c r="B87" t="s">
        <v>70</v>
      </c>
      <c r="C87" t="s">
        <v>144</v>
      </c>
      <c r="D87" t="s">
        <v>112</v>
      </c>
      <c r="E87" t="s">
        <v>161</v>
      </c>
      <c r="F87" t="s">
        <v>7</v>
      </c>
      <c r="G87" t="s">
        <v>7</v>
      </c>
      <c r="H87" t="s">
        <v>7</v>
      </c>
      <c r="I87" t="s">
        <v>4</v>
      </c>
      <c r="J87" t="s">
        <v>4</v>
      </c>
      <c r="K87" t="s">
        <v>4</v>
      </c>
      <c r="L87" t="s">
        <v>4</v>
      </c>
      <c r="M87" t="s">
        <v>4</v>
      </c>
      <c r="N87" t="s">
        <v>7</v>
      </c>
      <c r="O87" t="s">
        <v>4</v>
      </c>
      <c r="P87" t="s">
        <v>4</v>
      </c>
      <c r="Q87" t="s">
        <v>4</v>
      </c>
      <c r="R87" t="s">
        <v>4</v>
      </c>
      <c r="S87" t="s">
        <v>5</v>
      </c>
      <c r="T87" t="s">
        <v>5</v>
      </c>
      <c r="U87" t="s">
        <v>5</v>
      </c>
      <c r="V87" t="s">
        <v>7</v>
      </c>
      <c r="W87" t="s">
        <v>7</v>
      </c>
      <c r="X87" t="s">
        <v>4</v>
      </c>
      <c r="Y87" t="s">
        <v>4</v>
      </c>
      <c r="Z87" t="s">
        <v>4</v>
      </c>
      <c r="AA87" t="s">
        <v>4</v>
      </c>
      <c r="AB87" t="s">
        <v>4</v>
      </c>
      <c r="AC87" t="s">
        <v>6</v>
      </c>
      <c r="AD87" t="s">
        <v>4</v>
      </c>
      <c r="AE87" t="s">
        <v>6</v>
      </c>
      <c r="AF87" t="s">
        <v>4</v>
      </c>
      <c r="AG87" t="s">
        <v>6</v>
      </c>
      <c r="AH87" t="s">
        <v>6</v>
      </c>
      <c r="AI87" t="s">
        <v>8</v>
      </c>
      <c r="AJ87" t="s">
        <v>4</v>
      </c>
      <c r="AK87" t="s">
        <v>4</v>
      </c>
      <c r="AL87" t="s">
        <v>6</v>
      </c>
      <c r="AM87" t="s">
        <v>4</v>
      </c>
      <c r="AN87" t="s">
        <v>4</v>
      </c>
      <c r="AO87" t="s">
        <v>8</v>
      </c>
      <c r="AP87" t="s">
        <v>8</v>
      </c>
      <c r="AQ87" t="s">
        <v>6</v>
      </c>
      <c r="AR87" t="s">
        <v>7</v>
      </c>
      <c r="AS87" t="s">
        <v>6</v>
      </c>
      <c r="AT87" t="s">
        <v>6</v>
      </c>
      <c r="AU87" t="s">
        <v>4</v>
      </c>
      <c r="AV87" t="s">
        <v>6</v>
      </c>
      <c r="AW87" t="s">
        <v>8</v>
      </c>
      <c r="AX87" t="s">
        <v>7</v>
      </c>
      <c r="AY87" t="s">
        <v>8</v>
      </c>
      <c r="AZ87" t="s">
        <v>5</v>
      </c>
      <c r="BA87" t="s">
        <v>6</v>
      </c>
      <c r="BB87" t="s">
        <v>7</v>
      </c>
      <c r="BC87" t="s">
        <v>7</v>
      </c>
      <c r="BD87" t="s">
        <v>5</v>
      </c>
      <c r="BE87" t="s">
        <v>7</v>
      </c>
      <c r="BF87" t="s">
        <v>7</v>
      </c>
      <c r="BG87" t="s">
        <v>5</v>
      </c>
      <c r="BH87" t="s">
        <v>8</v>
      </c>
      <c r="BI87" t="s">
        <v>4</v>
      </c>
      <c r="BJ87" t="s">
        <v>4</v>
      </c>
      <c r="BK87" t="s">
        <v>5</v>
      </c>
      <c r="BL87" t="s">
        <v>5</v>
      </c>
      <c r="BM87" t="s">
        <v>8</v>
      </c>
      <c r="BN87" t="s">
        <v>8</v>
      </c>
      <c r="BO87" t="s">
        <v>8</v>
      </c>
      <c r="BP87" t="s">
        <v>8</v>
      </c>
      <c r="BQ87" t="s">
        <v>8</v>
      </c>
      <c r="BR87" t="s">
        <v>7</v>
      </c>
      <c r="BS87" t="s">
        <v>5</v>
      </c>
      <c r="BT87" t="s">
        <v>7</v>
      </c>
      <c r="BU87" t="s">
        <v>8</v>
      </c>
      <c r="BV87" t="s">
        <v>6</v>
      </c>
      <c r="BW87" t="s">
        <v>6</v>
      </c>
      <c r="BX87" t="s">
        <v>6</v>
      </c>
      <c r="BY87" t="s">
        <v>4</v>
      </c>
      <c r="BZ87" t="s">
        <v>7</v>
      </c>
      <c r="CA87" t="s">
        <v>4</v>
      </c>
      <c r="CB87" t="s">
        <v>8</v>
      </c>
      <c r="CC87" t="s">
        <v>8</v>
      </c>
      <c r="CD87" t="s">
        <v>5</v>
      </c>
      <c r="CE87" t="s">
        <v>8</v>
      </c>
      <c r="CF87" t="s">
        <v>4</v>
      </c>
      <c r="CG87" t="s">
        <v>8</v>
      </c>
      <c r="CH87" t="s">
        <v>7</v>
      </c>
      <c r="CI87" t="s">
        <v>4</v>
      </c>
      <c r="CJ87" t="s">
        <v>8</v>
      </c>
      <c r="CK87" t="s">
        <v>5</v>
      </c>
      <c r="CL87" t="s">
        <v>5</v>
      </c>
      <c r="CM87" t="s">
        <v>7</v>
      </c>
      <c r="CN87" t="s">
        <v>5</v>
      </c>
      <c r="CO87" t="s">
        <v>7</v>
      </c>
      <c r="CP87" t="s">
        <v>8</v>
      </c>
      <c r="CQ87" t="s">
        <v>4</v>
      </c>
      <c r="CR87" t="s">
        <v>4</v>
      </c>
      <c r="CS87" t="s">
        <v>5</v>
      </c>
      <c r="CT87" t="s">
        <v>5</v>
      </c>
      <c r="CU87" t="s">
        <v>8</v>
      </c>
      <c r="CV87" t="s">
        <v>8</v>
      </c>
      <c r="CW87" t="s">
        <v>6</v>
      </c>
      <c r="CX87" t="s">
        <v>4</v>
      </c>
      <c r="CY87" t="s">
        <v>5</v>
      </c>
      <c r="CZ87" t="s">
        <v>8</v>
      </c>
      <c r="DA87" t="s">
        <v>4</v>
      </c>
      <c r="DB87" t="s">
        <v>4</v>
      </c>
      <c r="DC87" t="s">
        <v>8</v>
      </c>
      <c r="DD87" t="s">
        <v>5</v>
      </c>
      <c r="DE87" t="s">
        <v>4</v>
      </c>
      <c r="DF87" t="s">
        <v>8</v>
      </c>
      <c r="DG87" t="s">
        <v>4</v>
      </c>
      <c r="DH87" t="s">
        <v>7</v>
      </c>
      <c r="DI87" t="s">
        <v>4</v>
      </c>
      <c r="DJ87" t="s">
        <v>4</v>
      </c>
      <c r="DK87" t="s">
        <v>5</v>
      </c>
      <c r="DL87" t="s">
        <v>8</v>
      </c>
      <c r="DM87" t="s">
        <v>3</v>
      </c>
      <c r="DN87" t="s">
        <v>3</v>
      </c>
      <c r="DO87" t="s">
        <v>6</v>
      </c>
      <c r="DP87" t="s">
        <v>3</v>
      </c>
      <c r="DQ87" t="s">
        <v>6</v>
      </c>
      <c r="DR87" t="s">
        <v>6</v>
      </c>
      <c r="DS87" t="s">
        <v>3</v>
      </c>
      <c r="DT87" t="s">
        <v>6</v>
      </c>
      <c r="DU87" t="s">
        <v>6</v>
      </c>
      <c r="DV87" t="s">
        <v>5</v>
      </c>
      <c r="DW87" t="s">
        <v>3</v>
      </c>
      <c r="DX87" t="s">
        <v>7</v>
      </c>
      <c r="DY87" t="s">
        <v>9</v>
      </c>
      <c r="DZ87" t="s">
        <v>5</v>
      </c>
      <c r="EA87" t="s">
        <v>8</v>
      </c>
      <c r="EB87" t="s">
        <v>6</v>
      </c>
      <c r="EC87" t="s">
        <v>4</v>
      </c>
      <c r="ED87" t="s">
        <v>8</v>
      </c>
      <c r="EE87" t="s">
        <v>6</v>
      </c>
      <c r="EF87" t="s">
        <v>6</v>
      </c>
      <c r="EG87" t="s">
        <v>6</v>
      </c>
      <c r="EH87" t="s">
        <v>6</v>
      </c>
      <c r="EI87" t="s">
        <v>8</v>
      </c>
      <c r="EJ87" t="s">
        <v>5</v>
      </c>
      <c r="EK87" t="s">
        <v>6</v>
      </c>
      <c r="EL87" t="s">
        <v>6</v>
      </c>
      <c r="EM87" t="s">
        <v>6</v>
      </c>
      <c r="EN87" t="s">
        <v>5</v>
      </c>
      <c r="EO87" t="s">
        <v>6</v>
      </c>
      <c r="EP87" t="s">
        <v>6</v>
      </c>
      <c r="EQ87" t="s">
        <v>6</v>
      </c>
      <c r="ER87" t="s">
        <v>8</v>
      </c>
      <c r="ES87" t="s">
        <v>8</v>
      </c>
      <c r="ET87" t="s">
        <v>5</v>
      </c>
      <c r="EU87" t="s">
        <v>8</v>
      </c>
      <c r="EV87" t="s">
        <v>5</v>
      </c>
      <c r="EW87" t="s">
        <v>8</v>
      </c>
      <c r="EX87" t="s">
        <v>8</v>
      </c>
      <c r="EY87" t="s">
        <v>8</v>
      </c>
      <c r="EZ87" t="s">
        <v>5</v>
      </c>
      <c r="FA87" t="s">
        <v>3</v>
      </c>
      <c r="FB87" t="s">
        <v>9</v>
      </c>
      <c r="FC87" t="s">
        <v>3</v>
      </c>
      <c r="FD87" t="s">
        <v>9</v>
      </c>
      <c r="FE87" t="s">
        <v>8</v>
      </c>
      <c r="FF87" t="s">
        <v>8</v>
      </c>
      <c r="FG87" t="s">
        <v>6</v>
      </c>
      <c r="FH87" t="s">
        <v>9</v>
      </c>
      <c r="FI87" t="s">
        <v>8</v>
      </c>
      <c r="FJ87" t="s">
        <v>3</v>
      </c>
      <c r="FK87" t="s">
        <v>6</v>
      </c>
      <c r="FL87" t="s">
        <v>9</v>
      </c>
      <c r="FM87" t="s">
        <v>3</v>
      </c>
      <c r="FN87" t="s">
        <v>9</v>
      </c>
      <c r="FO87" t="s">
        <v>3</v>
      </c>
      <c r="FP87" t="s">
        <v>9</v>
      </c>
      <c r="FQ87" t="s">
        <v>6</v>
      </c>
      <c r="FR87" t="s">
        <v>6</v>
      </c>
      <c r="FS87" t="s">
        <v>3</v>
      </c>
      <c r="FT87" t="s">
        <v>9</v>
      </c>
      <c r="FU87" t="s">
        <v>3</v>
      </c>
      <c r="FV87" t="s">
        <v>66</v>
      </c>
      <c r="FW87" t="s">
        <v>3</v>
      </c>
      <c r="FX87" t="s">
        <v>66</v>
      </c>
      <c r="FY87" t="s">
        <v>6</v>
      </c>
      <c r="FZ87" t="s">
        <v>9</v>
      </c>
      <c r="GA87" t="s">
        <v>6</v>
      </c>
      <c r="GB87" t="s">
        <v>9</v>
      </c>
      <c r="GC87" t="s">
        <v>6</v>
      </c>
      <c r="GD87" t="s">
        <v>9</v>
      </c>
      <c r="GE87" t="s">
        <v>6</v>
      </c>
      <c r="GF87" t="s">
        <v>9</v>
      </c>
      <c r="GG87" t="s">
        <v>5</v>
      </c>
      <c r="GH87" t="s">
        <v>6</v>
      </c>
      <c r="GI87" t="s">
        <v>6</v>
      </c>
      <c r="GJ87" t="s">
        <v>9</v>
      </c>
      <c r="GK87" t="s">
        <v>6</v>
      </c>
      <c r="GL87" t="s">
        <v>9</v>
      </c>
      <c r="GM87" t="s">
        <v>6</v>
      </c>
      <c r="GN87" t="s">
        <v>9</v>
      </c>
      <c r="GO87" t="s">
        <v>3</v>
      </c>
      <c r="GP87" t="s">
        <v>66</v>
      </c>
      <c r="GQ87" t="s">
        <v>6</v>
      </c>
      <c r="GR87" t="s">
        <v>9</v>
      </c>
      <c r="GS87" t="s">
        <v>3</v>
      </c>
      <c r="GT87" t="s">
        <v>66</v>
      </c>
      <c r="GU87" t="s">
        <v>6</v>
      </c>
      <c r="GV87" t="s">
        <v>9</v>
      </c>
      <c r="GW87" t="s">
        <v>3</v>
      </c>
      <c r="GX87" t="s">
        <v>66</v>
      </c>
      <c r="GY87" t="s">
        <v>3</v>
      </c>
      <c r="GZ87" t="s">
        <v>4</v>
      </c>
      <c r="HA87" t="s">
        <v>3</v>
      </c>
      <c r="HB87" t="s">
        <v>3</v>
      </c>
      <c r="HC87" t="s">
        <v>3</v>
      </c>
      <c r="HD87" t="s">
        <v>7</v>
      </c>
      <c r="HE87" t="s">
        <v>3</v>
      </c>
      <c r="HF87" t="s">
        <v>4</v>
      </c>
      <c r="HG87" t="s">
        <v>3</v>
      </c>
      <c r="HH87" t="s">
        <v>3</v>
      </c>
      <c r="HI87" t="s">
        <v>3</v>
      </c>
      <c r="HJ87" t="s">
        <v>6</v>
      </c>
      <c r="HK87" t="s">
        <v>5</v>
      </c>
      <c r="HL87" t="s">
        <v>6</v>
      </c>
      <c r="HM87" t="s">
        <v>6</v>
      </c>
      <c r="HN87" t="s">
        <v>46</v>
      </c>
      <c r="HO87" t="s">
        <v>46</v>
      </c>
      <c r="HP87" t="s">
        <v>46</v>
      </c>
      <c r="HQ87" t="s">
        <v>46</v>
      </c>
      <c r="HR87" t="s">
        <v>46</v>
      </c>
      <c r="HS87" t="s">
        <v>5</v>
      </c>
      <c r="HT87" t="s">
        <v>7</v>
      </c>
      <c r="HU87" t="s">
        <v>8</v>
      </c>
      <c r="HV87" t="s">
        <v>6</v>
      </c>
      <c r="HW87" t="s">
        <v>6</v>
      </c>
      <c r="HX87" t="s">
        <v>5</v>
      </c>
      <c r="HY87" t="s">
        <v>46</v>
      </c>
      <c r="HZ87" t="s">
        <v>5</v>
      </c>
      <c r="IA87" t="s">
        <v>7</v>
      </c>
      <c r="IB87" t="s">
        <v>46</v>
      </c>
      <c r="IC87" t="s">
        <v>7</v>
      </c>
      <c r="ID87" t="s">
        <v>6</v>
      </c>
      <c r="IE87" t="s">
        <v>7</v>
      </c>
      <c r="IF87" t="s">
        <v>3</v>
      </c>
      <c r="IG87" t="s">
        <v>3</v>
      </c>
      <c r="IH87" t="s">
        <v>7</v>
      </c>
      <c r="II87" t="s">
        <v>6</v>
      </c>
      <c r="IJ87" t="s">
        <v>7</v>
      </c>
      <c r="IK87" t="s">
        <v>6</v>
      </c>
      <c r="IL87" t="s">
        <v>6</v>
      </c>
      <c r="IM87" t="s">
        <v>6</v>
      </c>
      <c r="IN87" t="s">
        <v>6</v>
      </c>
      <c r="IO87" t="s">
        <v>6</v>
      </c>
      <c r="IP87" t="s">
        <v>6</v>
      </c>
      <c r="IQ87" t="s">
        <v>6</v>
      </c>
      <c r="IR87" t="s">
        <v>6</v>
      </c>
      <c r="IS87" t="s">
        <v>6</v>
      </c>
      <c r="IT87" t="s">
        <v>6</v>
      </c>
      <c r="IU87" t="s">
        <v>6</v>
      </c>
      <c r="IV87" t="s">
        <v>6</v>
      </c>
      <c r="IW87" t="s">
        <v>6</v>
      </c>
      <c r="IX87" t="s">
        <v>6</v>
      </c>
    </row>
    <row r="88" spans="1:310" x14ac:dyDescent="0.25">
      <c r="A88">
        <v>17</v>
      </c>
      <c r="B88" t="s">
        <v>70</v>
      </c>
      <c r="D88" t="s">
        <v>111</v>
      </c>
      <c r="E88" t="s">
        <v>44</v>
      </c>
      <c r="F88" t="s">
        <v>5</v>
      </c>
      <c r="G88" t="s">
        <v>4</v>
      </c>
      <c r="H88" t="s">
        <v>4</v>
      </c>
      <c r="I88" t="s">
        <v>4</v>
      </c>
      <c r="J88" t="s">
        <v>5</v>
      </c>
      <c r="K88" t="s">
        <v>4</v>
      </c>
      <c r="L88" t="s">
        <v>4</v>
      </c>
      <c r="M88" t="s">
        <v>4</v>
      </c>
      <c r="N88" t="s">
        <v>4</v>
      </c>
      <c r="O88" t="s">
        <v>4</v>
      </c>
      <c r="P88" t="s">
        <v>4</v>
      </c>
      <c r="Q88" t="s">
        <v>4</v>
      </c>
      <c r="R88" t="s">
        <v>4</v>
      </c>
      <c r="S88" t="s">
        <v>5</v>
      </c>
      <c r="T88" t="s">
        <v>5</v>
      </c>
      <c r="U88" t="s">
        <v>5</v>
      </c>
      <c r="V88" t="s">
        <v>5</v>
      </c>
      <c r="W88" t="s">
        <v>5</v>
      </c>
      <c r="X88" t="s">
        <v>5</v>
      </c>
      <c r="Y88" t="s">
        <v>5</v>
      </c>
      <c r="Z88" t="s">
        <v>5</v>
      </c>
      <c r="AA88" t="s">
        <v>4</v>
      </c>
      <c r="AB88" t="s">
        <v>7</v>
      </c>
      <c r="AC88" t="s">
        <v>8</v>
      </c>
      <c r="AD88" t="s">
        <v>4</v>
      </c>
      <c r="AE88" t="s">
        <v>8</v>
      </c>
      <c r="AF88" t="s">
        <v>4</v>
      </c>
      <c r="AG88" t="s">
        <v>8</v>
      </c>
      <c r="AH88" t="s">
        <v>8</v>
      </c>
      <c r="AI88" t="s">
        <v>5</v>
      </c>
      <c r="AJ88" t="s">
        <v>4</v>
      </c>
      <c r="AK88" t="s">
        <v>4</v>
      </c>
      <c r="AL88" t="s">
        <v>8</v>
      </c>
      <c r="AM88" t="s">
        <v>4</v>
      </c>
      <c r="AN88" t="s">
        <v>4</v>
      </c>
      <c r="AO88" t="s">
        <v>8</v>
      </c>
      <c r="AP88" t="s">
        <v>4</v>
      </c>
      <c r="AQ88" t="s">
        <v>8</v>
      </c>
      <c r="AR88" t="s">
        <v>4</v>
      </c>
      <c r="AS88" t="s">
        <v>8</v>
      </c>
      <c r="AT88" t="s">
        <v>5</v>
      </c>
      <c r="AU88" t="s">
        <v>4</v>
      </c>
      <c r="AV88" t="s">
        <v>5</v>
      </c>
      <c r="AW88" t="s">
        <v>5</v>
      </c>
      <c r="AX88" t="s">
        <v>5</v>
      </c>
      <c r="AY88" t="s">
        <v>8</v>
      </c>
      <c r="AZ88" t="s">
        <v>7</v>
      </c>
      <c r="BA88" t="s">
        <v>5</v>
      </c>
      <c r="BB88" t="s">
        <v>4</v>
      </c>
      <c r="BC88" t="s">
        <v>4</v>
      </c>
      <c r="BD88" t="s">
        <v>4</v>
      </c>
      <c r="BE88" t="s">
        <v>4</v>
      </c>
      <c r="BF88" t="s">
        <v>4</v>
      </c>
      <c r="BG88" t="s">
        <v>4</v>
      </c>
      <c r="BH88" t="s">
        <v>4</v>
      </c>
      <c r="BI88" t="s">
        <v>4</v>
      </c>
      <c r="BJ88" t="s">
        <v>5</v>
      </c>
      <c r="BK88" t="s">
        <v>7</v>
      </c>
      <c r="BL88" t="s">
        <v>7</v>
      </c>
      <c r="CJ88" t="s">
        <v>4</v>
      </c>
      <c r="CK88" t="s">
        <v>4</v>
      </c>
      <c r="CL88" t="s">
        <v>4</v>
      </c>
      <c r="CM88" t="s">
        <v>4</v>
      </c>
      <c r="CN88" t="s">
        <v>4</v>
      </c>
      <c r="CO88" t="s">
        <v>4</v>
      </c>
      <c r="CP88" t="s">
        <v>4</v>
      </c>
      <c r="CQ88" t="s">
        <v>4</v>
      </c>
      <c r="CR88" t="s">
        <v>4</v>
      </c>
      <c r="CS88" t="s">
        <v>4</v>
      </c>
      <c r="CT88" t="s">
        <v>4</v>
      </c>
      <c r="CU88" t="s">
        <v>7</v>
      </c>
      <c r="CV88" t="s">
        <v>4</v>
      </c>
      <c r="CW88" t="s">
        <v>6</v>
      </c>
      <c r="CX88" t="s">
        <v>4</v>
      </c>
      <c r="CY88" t="s">
        <v>6</v>
      </c>
      <c r="CZ88" t="s">
        <v>7</v>
      </c>
      <c r="DA88" t="s">
        <v>7</v>
      </c>
      <c r="DB88" t="s">
        <v>4</v>
      </c>
      <c r="DC88" t="s">
        <v>4</v>
      </c>
      <c r="DD88" t="s">
        <v>4</v>
      </c>
      <c r="DE88" t="s">
        <v>4</v>
      </c>
      <c r="DF88" t="s">
        <v>4</v>
      </c>
      <c r="DG88" t="s">
        <v>4</v>
      </c>
      <c r="DH88" t="s">
        <v>4</v>
      </c>
      <c r="DI88" t="s">
        <v>4</v>
      </c>
      <c r="DJ88" t="s">
        <v>4</v>
      </c>
      <c r="DK88" t="s">
        <v>4</v>
      </c>
      <c r="DL88" t="s">
        <v>3</v>
      </c>
      <c r="DM88" t="s">
        <v>4</v>
      </c>
      <c r="DN88" t="s">
        <v>4</v>
      </c>
      <c r="DO88" t="s">
        <v>4</v>
      </c>
      <c r="DP88" t="s">
        <v>4</v>
      </c>
      <c r="DQ88" t="s">
        <v>4</v>
      </c>
      <c r="DR88" t="s">
        <v>4</v>
      </c>
      <c r="DS88" t="s">
        <v>4</v>
      </c>
      <c r="DT88" t="s">
        <v>4</v>
      </c>
      <c r="DU88" t="s">
        <v>3</v>
      </c>
      <c r="DV88" t="s">
        <v>6</v>
      </c>
      <c r="DW88" t="s">
        <v>3</v>
      </c>
      <c r="DX88" t="s">
        <v>6</v>
      </c>
      <c r="DY88" t="s">
        <v>3</v>
      </c>
      <c r="DZ88" t="s">
        <v>6</v>
      </c>
      <c r="IF88" t="s">
        <v>4</v>
      </c>
      <c r="IG88" t="s">
        <v>4</v>
      </c>
      <c r="IH88" t="s">
        <v>4</v>
      </c>
      <c r="II88" t="s">
        <v>4</v>
      </c>
      <c r="IJ88" t="s">
        <v>4</v>
      </c>
      <c r="IK88" t="s">
        <v>5</v>
      </c>
      <c r="IL88" t="s">
        <v>8</v>
      </c>
      <c r="IM88" t="s">
        <v>8</v>
      </c>
      <c r="IN88" t="s">
        <v>5</v>
      </c>
      <c r="IO88" t="s">
        <v>8</v>
      </c>
      <c r="IP88" t="s">
        <v>7</v>
      </c>
      <c r="IQ88" t="s">
        <v>6</v>
      </c>
      <c r="IR88" t="s">
        <v>5</v>
      </c>
      <c r="IS88" t="s">
        <v>8</v>
      </c>
      <c r="IT88" t="s">
        <v>8</v>
      </c>
      <c r="IU88" t="s">
        <v>5</v>
      </c>
      <c r="IV88" t="s">
        <v>8</v>
      </c>
      <c r="IW88" t="s">
        <v>8</v>
      </c>
      <c r="IX88" t="s">
        <v>8</v>
      </c>
      <c r="JP88" t="s">
        <v>5</v>
      </c>
      <c r="JQ88" t="s">
        <v>6</v>
      </c>
      <c r="JS88" t="s">
        <v>7</v>
      </c>
      <c r="JT88" t="s">
        <v>8</v>
      </c>
      <c r="JU88" t="s">
        <v>8</v>
      </c>
      <c r="JV88" t="s">
        <v>9</v>
      </c>
      <c r="JW88" t="s">
        <v>9</v>
      </c>
      <c r="KJ88" t="s">
        <v>8</v>
      </c>
      <c r="KK88" t="s">
        <v>8</v>
      </c>
      <c r="KL88" t="s">
        <v>8</v>
      </c>
      <c r="KM88" t="s">
        <v>5</v>
      </c>
      <c r="KN88" t="s">
        <v>5</v>
      </c>
      <c r="KO88" t="s">
        <v>8</v>
      </c>
      <c r="KQ88" t="s">
        <v>8</v>
      </c>
      <c r="KR88" t="s">
        <v>5</v>
      </c>
      <c r="KS88" t="s">
        <v>5</v>
      </c>
      <c r="KT88" t="s">
        <v>5</v>
      </c>
      <c r="KV88" t="s">
        <v>5</v>
      </c>
      <c r="KW88" t="s">
        <v>5</v>
      </c>
      <c r="KX88" t="s">
        <v>5</v>
      </c>
    </row>
    <row r="89" spans="1:310" x14ac:dyDescent="0.25">
      <c r="A89">
        <v>18</v>
      </c>
      <c r="B89" t="s">
        <v>70</v>
      </c>
      <c r="C89" t="s">
        <v>145</v>
      </c>
      <c r="D89" t="s">
        <v>100</v>
      </c>
      <c r="E89" t="s">
        <v>40</v>
      </c>
      <c r="F89" t="s">
        <v>7</v>
      </c>
      <c r="G89" t="s">
        <v>4</v>
      </c>
      <c r="H89" t="s">
        <v>7</v>
      </c>
      <c r="I89" t="s">
        <v>4</v>
      </c>
      <c r="J89" t="s">
        <v>7</v>
      </c>
      <c r="K89" t="s">
        <v>4</v>
      </c>
      <c r="L89" t="s">
        <v>4</v>
      </c>
      <c r="M89" t="s">
        <v>7</v>
      </c>
      <c r="N89" t="s">
        <v>7</v>
      </c>
      <c r="O89" t="s">
        <v>4</v>
      </c>
      <c r="P89" t="s">
        <v>8</v>
      </c>
      <c r="Q89" t="s">
        <v>4</v>
      </c>
      <c r="R89" t="s">
        <v>5</v>
      </c>
      <c r="S89" t="s">
        <v>8</v>
      </c>
      <c r="T89" t="s">
        <v>6</v>
      </c>
      <c r="U89" t="s">
        <v>5</v>
      </c>
      <c r="V89" t="s">
        <v>8</v>
      </c>
      <c r="W89" t="s">
        <v>8</v>
      </c>
      <c r="X89" t="s">
        <v>5</v>
      </c>
      <c r="Y89" t="s">
        <v>7</v>
      </c>
      <c r="Z89" t="s">
        <v>5</v>
      </c>
      <c r="AA89" t="s">
        <v>4</v>
      </c>
      <c r="AB89" t="s">
        <v>7</v>
      </c>
      <c r="AC89" t="s">
        <v>8</v>
      </c>
      <c r="AD89" t="s">
        <v>7</v>
      </c>
      <c r="AE89" t="s">
        <v>8</v>
      </c>
      <c r="AF89" t="s">
        <v>7</v>
      </c>
      <c r="AG89" t="s">
        <v>8</v>
      </c>
      <c r="AH89" t="s">
        <v>8</v>
      </c>
      <c r="AI89" t="s">
        <v>8</v>
      </c>
      <c r="AJ89" t="s">
        <v>7</v>
      </c>
      <c r="AK89" t="s">
        <v>4</v>
      </c>
      <c r="AL89" t="s">
        <v>8</v>
      </c>
      <c r="AM89" t="s">
        <v>7</v>
      </c>
      <c r="AN89" t="s">
        <v>5</v>
      </c>
      <c r="AO89" t="s">
        <v>8</v>
      </c>
      <c r="AP89" t="s">
        <v>5</v>
      </c>
      <c r="AQ89" t="s">
        <v>8</v>
      </c>
      <c r="AR89" t="s">
        <v>5</v>
      </c>
      <c r="AS89" t="s">
        <v>8</v>
      </c>
      <c r="AT89" t="s">
        <v>8</v>
      </c>
      <c r="AU89" t="s">
        <v>4</v>
      </c>
      <c r="AV89" t="s">
        <v>5</v>
      </c>
      <c r="AW89" t="s">
        <v>8</v>
      </c>
      <c r="AX89" t="s">
        <v>7</v>
      </c>
      <c r="AY89" t="s">
        <v>4</v>
      </c>
      <c r="AZ89" t="s">
        <v>7</v>
      </c>
      <c r="BA89" t="s">
        <v>8</v>
      </c>
      <c r="BB89" t="s">
        <v>8</v>
      </c>
      <c r="BC89" t="s">
        <v>5</v>
      </c>
      <c r="BD89" t="s">
        <v>7</v>
      </c>
      <c r="BE89" t="s">
        <v>8</v>
      </c>
      <c r="BF89" t="s">
        <v>8</v>
      </c>
      <c r="BG89" t="s">
        <v>5</v>
      </c>
      <c r="BH89" t="s">
        <v>5</v>
      </c>
      <c r="BI89" t="s">
        <v>6</v>
      </c>
      <c r="BJ89" t="s">
        <v>5</v>
      </c>
      <c r="BK89" t="s">
        <v>5</v>
      </c>
      <c r="BL89" t="s">
        <v>5</v>
      </c>
      <c r="BM89" t="s">
        <v>7</v>
      </c>
      <c r="BN89" t="s">
        <v>5</v>
      </c>
      <c r="BO89" t="s">
        <v>5</v>
      </c>
      <c r="BP89" t="s">
        <v>5</v>
      </c>
      <c r="BQ89" t="s">
        <v>8</v>
      </c>
      <c r="BR89" t="s">
        <v>8</v>
      </c>
      <c r="BS89" t="s">
        <v>8</v>
      </c>
      <c r="BT89" t="s">
        <v>8</v>
      </c>
      <c r="BU89" t="s">
        <v>7</v>
      </c>
      <c r="BV89" t="s">
        <v>8</v>
      </c>
      <c r="BW89" t="s">
        <v>8</v>
      </c>
      <c r="BX89" t="s">
        <v>8</v>
      </c>
      <c r="BY89" t="s">
        <v>7</v>
      </c>
      <c r="BZ89" t="s">
        <v>4</v>
      </c>
      <c r="CA89" t="s">
        <v>4</v>
      </c>
      <c r="CB89" t="s">
        <v>8</v>
      </c>
      <c r="CC89" t="s">
        <v>8</v>
      </c>
      <c r="CD89" t="s">
        <v>8</v>
      </c>
      <c r="CE89" t="s">
        <v>5</v>
      </c>
      <c r="CF89" t="s">
        <v>7</v>
      </c>
      <c r="CG89" t="s">
        <v>7</v>
      </c>
      <c r="CH89" t="s">
        <v>7</v>
      </c>
      <c r="CI89" t="s">
        <v>4</v>
      </c>
      <c r="CJ89" t="s">
        <v>8</v>
      </c>
      <c r="CK89" t="s">
        <v>5</v>
      </c>
      <c r="CL89" t="s">
        <v>5</v>
      </c>
      <c r="CM89" t="s">
        <v>8</v>
      </c>
      <c r="CN89" t="s">
        <v>5</v>
      </c>
      <c r="CO89" t="s">
        <v>4</v>
      </c>
      <c r="CP89" t="s">
        <v>4</v>
      </c>
      <c r="CQ89" t="s">
        <v>5</v>
      </c>
      <c r="CR89" t="s">
        <v>7</v>
      </c>
      <c r="CS89" t="s">
        <v>7</v>
      </c>
      <c r="CT89" t="s">
        <v>5</v>
      </c>
      <c r="CU89" t="s">
        <v>5</v>
      </c>
      <c r="CV89" t="s">
        <v>5</v>
      </c>
      <c r="CW89" t="s">
        <v>5</v>
      </c>
      <c r="CX89" t="s">
        <v>5</v>
      </c>
      <c r="CY89" t="s">
        <v>8</v>
      </c>
      <c r="CZ89" t="s">
        <v>7</v>
      </c>
      <c r="DA89" t="s">
        <v>7</v>
      </c>
      <c r="DB89" t="s">
        <v>7</v>
      </c>
      <c r="DC89" t="s">
        <v>8</v>
      </c>
      <c r="DD89" t="s">
        <v>8</v>
      </c>
      <c r="DE89" t="s">
        <v>6</v>
      </c>
      <c r="DF89" t="s">
        <v>8</v>
      </c>
      <c r="DG89" t="s">
        <v>4</v>
      </c>
      <c r="DH89" t="s">
        <v>5</v>
      </c>
      <c r="DI89" t="s">
        <v>5</v>
      </c>
      <c r="DJ89" t="s">
        <v>4</v>
      </c>
      <c r="DK89" t="s">
        <v>3</v>
      </c>
      <c r="DL89" t="s">
        <v>6</v>
      </c>
      <c r="DM89" t="s">
        <v>8</v>
      </c>
      <c r="DN89" t="s">
        <v>6</v>
      </c>
      <c r="DO89" t="s">
        <v>8</v>
      </c>
      <c r="DP89" t="s">
        <v>6</v>
      </c>
      <c r="DQ89" t="s">
        <v>6</v>
      </c>
      <c r="DR89" t="s">
        <v>5</v>
      </c>
      <c r="DS89" t="s">
        <v>6</v>
      </c>
      <c r="DT89" t="s">
        <v>4</v>
      </c>
      <c r="DU89" t="s">
        <v>7</v>
      </c>
      <c r="DV89" t="s">
        <v>3</v>
      </c>
      <c r="DW89" t="s">
        <v>3</v>
      </c>
      <c r="DX89" t="s">
        <v>6</v>
      </c>
      <c r="DY89" t="s">
        <v>8</v>
      </c>
      <c r="DZ89" t="s">
        <v>8</v>
      </c>
      <c r="EA89" t="s">
        <v>5</v>
      </c>
      <c r="EB89" t="s">
        <v>5</v>
      </c>
      <c r="EC89" t="s">
        <v>7</v>
      </c>
      <c r="ED89" t="s">
        <v>4</v>
      </c>
      <c r="EE89" t="s">
        <v>5</v>
      </c>
      <c r="EF89" t="s">
        <v>5</v>
      </c>
      <c r="EG89" t="s">
        <v>7</v>
      </c>
      <c r="EH89" t="s">
        <v>8</v>
      </c>
      <c r="EI89" t="s">
        <v>6</v>
      </c>
      <c r="EJ89" t="s">
        <v>5</v>
      </c>
      <c r="EK89" t="s">
        <v>7</v>
      </c>
      <c r="EL89" t="s">
        <v>8</v>
      </c>
      <c r="EM89" t="s">
        <v>8</v>
      </c>
      <c r="EN89" t="s">
        <v>7</v>
      </c>
      <c r="EO89" t="s">
        <v>6</v>
      </c>
      <c r="EP89" t="s">
        <v>8</v>
      </c>
      <c r="EQ89" t="s">
        <v>5</v>
      </c>
      <c r="ER89" t="s">
        <v>5</v>
      </c>
      <c r="ES89" t="s">
        <v>5</v>
      </c>
      <c r="ET89" t="s">
        <v>8</v>
      </c>
      <c r="EU89" t="s">
        <v>5</v>
      </c>
      <c r="EV89" t="s">
        <v>8</v>
      </c>
      <c r="EW89" t="s">
        <v>5</v>
      </c>
      <c r="EX89" t="s">
        <v>8</v>
      </c>
      <c r="EY89" t="s">
        <v>8</v>
      </c>
      <c r="EZ89" t="s">
        <v>4</v>
      </c>
      <c r="FA89" t="s">
        <v>6</v>
      </c>
      <c r="FB89" t="s">
        <v>9</v>
      </c>
      <c r="FC89" t="s">
        <v>5</v>
      </c>
      <c r="FD89" t="s">
        <v>3</v>
      </c>
      <c r="FE89" t="s">
        <v>6</v>
      </c>
      <c r="FF89" t="s">
        <v>6</v>
      </c>
      <c r="FG89" t="s">
        <v>6</v>
      </c>
      <c r="FH89" t="s">
        <v>3</v>
      </c>
      <c r="FI89" t="s">
        <v>3</v>
      </c>
      <c r="FJ89" t="s">
        <v>9</v>
      </c>
      <c r="FK89" t="s">
        <v>3</v>
      </c>
      <c r="FL89" t="s">
        <v>9</v>
      </c>
      <c r="FM89" t="s">
        <v>8</v>
      </c>
      <c r="FN89" t="s">
        <v>6</v>
      </c>
      <c r="FO89" t="s">
        <v>6</v>
      </c>
      <c r="FP89" t="s">
        <v>3</v>
      </c>
      <c r="FQ89" t="s">
        <v>3</v>
      </c>
      <c r="FR89" t="s">
        <v>6</v>
      </c>
      <c r="FS89" t="s">
        <v>6</v>
      </c>
      <c r="FT89" t="s">
        <v>3</v>
      </c>
      <c r="FU89" t="s">
        <v>6</v>
      </c>
      <c r="FV89" t="s">
        <v>3</v>
      </c>
      <c r="FW89" t="s">
        <v>6</v>
      </c>
      <c r="FX89" t="s">
        <v>6</v>
      </c>
      <c r="FY89" t="s">
        <v>6</v>
      </c>
      <c r="FZ89" t="s">
        <v>6</v>
      </c>
      <c r="GA89" t="s">
        <v>3</v>
      </c>
      <c r="GB89" t="s">
        <v>3</v>
      </c>
      <c r="GC89" t="s">
        <v>3</v>
      </c>
      <c r="GD89" t="s">
        <v>66</v>
      </c>
      <c r="GE89" t="s">
        <v>3</v>
      </c>
      <c r="GF89" t="s">
        <v>66</v>
      </c>
      <c r="GG89" t="s">
        <v>6</v>
      </c>
      <c r="GH89" t="s">
        <v>9</v>
      </c>
      <c r="GI89" t="s">
        <v>3</v>
      </c>
      <c r="GJ89" t="s">
        <v>9</v>
      </c>
      <c r="GK89" t="s">
        <v>6</v>
      </c>
      <c r="GL89" t="s">
        <v>3</v>
      </c>
      <c r="GM89" t="s">
        <v>3</v>
      </c>
      <c r="GN89" t="s">
        <v>66</v>
      </c>
      <c r="GO89" t="s">
        <v>3</v>
      </c>
      <c r="GP89" t="s">
        <v>9</v>
      </c>
      <c r="GQ89" t="s">
        <v>3</v>
      </c>
      <c r="GR89" t="s">
        <v>9</v>
      </c>
      <c r="GS89" t="s">
        <v>3</v>
      </c>
      <c r="GT89" t="s">
        <v>9</v>
      </c>
      <c r="GU89" t="s">
        <v>6</v>
      </c>
      <c r="GV89" t="s">
        <v>6</v>
      </c>
      <c r="GW89" t="s">
        <v>6</v>
      </c>
      <c r="GX89" t="s">
        <v>9</v>
      </c>
      <c r="GY89" t="s">
        <v>6</v>
      </c>
      <c r="GZ89" t="s">
        <v>4</v>
      </c>
      <c r="HA89" t="s">
        <v>6</v>
      </c>
      <c r="HB89" t="s">
        <v>8</v>
      </c>
      <c r="HC89" t="s">
        <v>5</v>
      </c>
      <c r="HD89" t="s">
        <v>8</v>
      </c>
      <c r="HE89" t="s">
        <v>6</v>
      </c>
      <c r="HF89" t="s">
        <v>4</v>
      </c>
      <c r="HG89" t="s">
        <v>6</v>
      </c>
      <c r="HH89" t="s">
        <v>6</v>
      </c>
      <c r="HI89" t="s">
        <v>6</v>
      </c>
      <c r="HJ89" t="s">
        <v>8</v>
      </c>
      <c r="HK89" t="s">
        <v>6</v>
      </c>
      <c r="HL89" t="s">
        <v>6</v>
      </c>
      <c r="HM89" t="s">
        <v>8</v>
      </c>
      <c r="HN89" t="s">
        <v>6</v>
      </c>
      <c r="HO89" t="s">
        <v>8</v>
      </c>
      <c r="HP89" t="s">
        <v>6</v>
      </c>
      <c r="HQ89" t="s">
        <v>46</v>
      </c>
      <c r="HR89" t="s">
        <v>46</v>
      </c>
      <c r="HS89" t="s">
        <v>6</v>
      </c>
      <c r="HT89" t="s">
        <v>6</v>
      </c>
      <c r="HU89" t="s">
        <v>8</v>
      </c>
      <c r="HV89" t="s">
        <v>5</v>
      </c>
      <c r="HW89" t="s">
        <v>5</v>
      </c>
      <c r="HX89" t="s">
        <v>8</v>
      </c>
      <c r="HY89" t="s">
        <v>46</v>
      </c>
      <c r="HZ89" t="s">
        <v>8</v>
      </c>
      <c r="IA89" t="s">
        <v>6</v>
      </c>
      <c r="IB89" t="s">
        <v>8</v>
      </c>
      <c r="IC89" t="s">
        <v>5</v>
      </c>
      <c r="ID89" t="s">
        <v>6</v>
      </c>
      <c r="IE89" t="s">
        <v>8</v>
      </c>
      <c r="IF89" t="s">
        <v>8</v>
      </c>
      <c r="IG89" t="s">
        <v>6</v>
      </c>
      <c r="IH89" t="s">
        <v>4</v>
      </c>
      <c r="II89" t="s">
        <v>4</v>
      </c>
      <c r="IJ89" t="s">
        <v>6</v>
      </c>
      <c r="IK89" t="s">
        <v>8</v>
      </c>
      <c r="IL89" t="s">
        <v>8</v>
      </c>
      <c r="IM89" t="s">
        <v>8</v>
      </c>
      <c r="IN89" t="s">
        <v>5</v>
      </c>
      <c r="IO89" t="s">
        <v>8</v>
      </c>
      <c r="IP89" t="s">
        <v>8</v>
      </c>
      <c r="IQ89" t="s">
        <v>8</v>
      </c>
      <c r="IR89" t="s">
        <v>5</v>
      </c>
      <c r="IS89" t="s">
        <v>8</v>
      </c>
      <c r="IT89" t="s">
        <v>6</v>
      </c>
      <c r="IU89" t="s">
        <v>8</v>
      </c>
      <c r="IV89" t="s">
        <v>5</v>
      </c>
      <c r="IW89" t="s">
        <v>5</v>
      </c>
      <c r="IX89" t="s">
        <v>8</v>
      </c>
    </row>
    <row r="90" spans="1:310" x14ac:dyDescent="0.25">
      <c r="A90">
        <v>19</v>
      </c>
      <c r="B90" t="s">
        <v>70</v>
      </c>
      <c r="C90" t="s">
        <v>146</v>
      </c>
      <c r="D90" t="s">
        <v>96</v>
      </c>
      <c r="E90" t="s">
        <v>14</v>
      </c>
      <c r="F90" t="s">
        <v>5</v>
      </c>
      <c r="G90" t="s">
        <v>5</v>
      </c>
      <c r="H90" t="s">
        <v>8</v>
      </c>
      <c r="I90" t="s">
        <v>5</v>
      </c>
      <c r="J90" t="s">
        <v>5</v>
      </c>
      <c r="K90" t="s">
        <v>8</v>
      </c>
      <c r="L90" t="s">
        <v>8</v>
      </c>
      <c r="M90" t="s">
        <v>5</v>
      </c>
      <c r="N90" t="s">
        <v>5</v>
      </c>
      <c r="O90" t="s">
        <v>8</v>
      </c>
      <c r="P90" t="s">
        <v>8</v>
      </c>
      <c r="Q90" t="s">
        <v>8</v>
      </c>
      <c r="R90" t="s">
        <v>5</v>
      </c>
      <c r="S90" t="s">
        <v>5</v>
      </c>
      <c r="T90" t="s">
        <v>8</v>
      </c>
      <c r="U90" t="s">
        <v>5</v>
      </c>
      <c r="V90" t="s">
        <v>5</v>
      </c>
      <c r="W90" t="s">
        <v>5</v>
      </c>
      <c r="X90" t="s">
        <v>5</v>
      </c>
      <c r="Y90" t="s">
        <v>5</v>
      </c>
      <c r="Z90" t="s">
        <v>5</v>
      </c>
      <c r="AA90" t="s">
        <v>4</v>
      </c>
      <c r="AB90" t="s">
        <v>5</v>
      </c>
      <c r="AC90" t="s">
        <v>7</v>
      </c>
      <c r="AD90" t="s">
        <v>4</v>
      </c>
      <c r="AE90" t="s">
        <v>7</v>
      </c>
      <c r="AF90" t="s">
        <v>5</v>
      </c>
      <c r="AG90" t="s">
        <v>6</v>
      </c>
      <c r="AH90" t="s">
        <v>6</v>
      </c>
      <c r="AI90" t="s">
        <v>7</v>
      </c>
      <c r="AJ90" t="s">
        <v>4</v>
      </c>
      <c r="AK90" t="s">
        <v>7</v>
      </c>
      <c r="AL90" t="s">
        <v>8</v>
      </c>
      <c r="AM90" t="s">
        <v>4</v>
      </c>
      <c r="AN90" t="s">
        <v>5</v>
      </c>
      <c r="AO90" t="s">
        <v>7</v>
      </c>
      <c r="AP90" t="s">
        <v>7</v>
      </c>
      <c r="AQ90" t="s">
        <v>5</v>
      </c>
      <c r="AR90" t="s">
        <v>7</v>
      </c>
      <c r="AS90" t="s">
        <v>5</v>
      </c>
      <c r="AT90" t="s">
        <v>8</v>
      </c>
      <c r="AU90" t="s">
        <v>4</v>
      </c>
      <c r="AV90" t="s">
        <v>8</v>
      </c>
      <c r="AW90" t="s">
        <v>8</v>
      </c>
      <c r="AX90" t="s">
        <v>8</v>
      </c>
      <c r="AY90" t="s">
        <v>8</v>
      </c>
      <c r="AZ90" t="s">
        <v>5</v>
      </c>
      <c r="BA90" t="s">
        <v>5</v>
      </c>
      <c r="BB90" t="s">
        <v>5</v>
      </c>
      <c r="BC90" t="s">
        <v>7</v>
      </c>
      <c r="BD90" t="s">
        <v>7</v>
      </c>
      <c r="BE90" t="s">
        <v>7</v>
      </c>
      <c r="BF90" t="s">
        <v>7</v>
      </c>
      <c r="BG90" t="s">
        <v>7</v>
      </c>
      <c r="BH90" t="s">
        <v>7</v>
      </c>
      <c r="BI90" t="s">
        <v>5</v>
      </c>
      <c r="BJ90" t="s">
        <v>7</v>
      </c>
      <c r="BK90" t="s">
        <v>5</v>
      </c>
      <c r="BL90" t="s">
        <v>5</v>
      </c>
      <c r="BM90" t="s">
        <v>5</v>
      </c>
      <c r="BN90" t="s">
        <v>5</v>
      </c>
      <c r="BO90" t="s">
        <v>8</v>
      </c>
      <c r="BP90" t="s">
        <v>8</v>
      </c>
      <c r="BQ90" t="s">
        <v>5</v>
      </c>
      <c r="BR90" t="s">
        <v>7</v>
      </c>
      <c r="BS90" t="s">
        <v>7</v>
      </c>
      <c r="BT90" t="s">
        <v>7</v>
      </c>
      <c r="BU90" t="s">
        <v>5</v>
      </c>
      <c r="BV90" t="s">
        <v>5</v>
      </c>
      <c r="BW90" t="s">
        <v>8</v>
      </c>
      <c r="BX90" t="s">
        <v>8</v>
      </c>
      <c r="BY90" t="s">
        <v>8</v>
      </c>
      <c r="BZ90" t="s">
        <v>7</v>
      </c>
      <c r="CA90" t="s">
        <v>5</v>
      </c>
      <c r="CB90" t="s">
        <v>5</v>
      </c>
      <c r="CC90" t="s">
        <v>5</v>
      </c>
      <c r="CD90" t="s">
        <v>5</v>
      </c>
      <c r="CE90" t="s">
        <v>5</v>
      </c>
      <c r="CF90" t="s">
        <v>5</v>
      </c>
      <c r="CG90" t="s">
        <v>8</v>
      </c>
      <c r="CH90" t="s">
        <v>5</v>
      </c>
      <c r="CI90" t="s">
        <v>8</v>
      </c>
      <c r="CJ90" t="s">
        <v>5</v>
      </c>
      <c r="CK90" t="s">
        <v>7</v>
      </c>
      <c r="CL90" t="s">
        <v>7</v>
      </c>
      <c r="CM90" t="s">
        <v>7</v>
      </c>
      <c r="CN90" t="s">
        <v>7</v>
      </c>
      <c r="CO90" t="s">
        <v>7</v>
      </c>
      <c r="CP90" t="s">
        <v>5</v>
      </c>
      <c r="CQ90" t="s">
        <v>5</v>
      </c>
      <c r="CR90" t="s">
        <v>5</v>
      </c>
      <c r="CS90" t="s">
        <v>5</v>
      </c>
      <c r="CT90" t="s">
        <v>7</v>
      </c>
      <c r="CU90" t="s">
        <v>7</v>
      </c>
      <c r="CV90" t="s">
        <v>7</v>
      </c>
      <c r="CW90" t="s">
        <v>8</v>
      </c>
      <c r="CX90" t="s">
        <v>7</v>
      </c>
      <c r="CY90" t="s">
        <v>8</v>
      </c>
      <c r="CZ90" t="s">
        <v>5</v>
      </c>
      <c r="DA90" t="s">
        <v>4</v>
      </c>
      <c r="DB90" t="s">
        <v>7</v>
      </c>
      <c r="DC90" t="s">
        <v>8</v>
      </c>
      <c r="DD90" t="s">
        <v>7</v>
      </c>
      <c r="DE90" t="s">
        <v>4</v>
      </c>
      <c r="DF90" t="s">
        <v>3</v>
      </c>
      <c r="DG90" t="s">
        <v>4</v>
      </c>
      <c r="DH90" t="s">
        <v>8</v>
      </c>
      <c r="DI90" t="s">
        <v>4</v>
      </c>
      <c r="DJ90" t="s">
        <v>4</v>
      </c>
      <c r="DK90" t="s">
        <v>8</v>
      </c>
      <c r="DL90" t="s">
        <v>4</v>
      </c>
      <c r="DM90" t="s">
        <v>8</v>
      </c>
      <c r="DN90" t="s">
        <v>8</v>
      </c>
      <c r="DO90" t="s">
        <v>8</v>
      </c>
      <c r="DP90" t="s">
        <v>8</v>
      </c>
      <c r="DQ90" t="s">
        <v>4</v>
      </c>
      <c r="DR90" t="s">
        <v>8</v>
      </c>
      <c r="DS90" t="s">
        <v>4</v>
      </c>
      <c r="DT90" t="s">
        <v>4</v>
      </c>
      <c r="DU90" t="s">
        <v>3</v>
      </c>
      <c r="DV90" t="s">
        <v>3</v>
      </c>
      <c r="DW90" t="s">
        <v>3</v>
      </c>
      <c r="DX90" t="s">
        <v>8</v>
      </c>
      <c r="DY90" t="s">
        <v>3</v>
      </c>
      <c r="DZ90" t="s">
        <v>3</v>
      </c>
      <c r="EA90" t="s">
        <v>8</v>
      </c>
      <c r="EB90" t="s">
        <v>5</v>
      </c>
      <c r="EC90" t="s">
        <v>7</v>
      </c>
      <c r="ED90" t="s">
        <v>5</v>
      </c>
      <c r="EE90" t="s">
        <v>8</v>
      </c>
      <c r="EF90" t="s">
        <v>8</v>
      </c>
      <c r="EG90" t="s">
        <v>8</v>
      </c>
      <c r="EH90" t="s">
        <v>8</v>
      </c>
      <c r="EI90" t="s">
        <v>5</v>
      </c>
      <c r="EJ90" t="s">
        <v>8</v>
      </c>
      <c r="EK90" t="s">
        <v>8</v>
      </c>
      <c r="EL90" t="s">
        <v>5</v>
      </c>
      <c r="EM90" t="s">
        <v>5</v>
      </c>
      <c r="EN90" t="s">
        <v>5</v>
      </c>
      <c r="EO90" t="s">
        <v>5</v>
      </c>
      <c r="EP90" t="s">
        <v>7</v>
      </c>
      <c r="EQ90" t="s">
        <v>8</v>
      </c>
      <c r="ER90" t="s">
        <v>8</v>
      </c>
      <c r="ES90" t="s">
        <v>8</v>
      </c>
      <c r="ET90" t="s">
        <v>8</v>
      </c>
      <c r="EU90" t="s">
        <v>8</v>
      </c>
      <c r="EV90" t="s">
        <v>8</v>
      </c>
      <c r="EW90" t="s">
        <v>5</v>
      </c>
      <c r="EX90" t="s">
        <v>8</v>
      </c>
      <c r="EY90" t="s">
        <v>8</v>
      </c>
      <c r="EZ90" t="s">
        <v>7</v>
      </c>
      <c r="FA90" t="s">
        <v>6</v>
      </c>
      <c r="FB90" t="s">
        <v>9</v>
      </c>
      <c r="FC90" t="s">
        <v>6</v>
      </c>
      <c r="FD90" t="s">
        <v>9</v>
      </c>
      <c r="FE90" t="s">
        <v>6</v>
      </c>
      <c r="FF90" t="s">
        <v>9</v>
      </c>
      <c r="FG90" t="s">
        <v>6</v>
      </c>
      <c r="FH90" t="s">
        <v>9</v>
      </c>
      <c r="FI90" t="s">
        <v>6</v>
      </c>
      <c r="FJ90" t="s">
        <v>9</v>
      </c>
      <c r="FK90" t="s">
        <v>3</v>
      </c>
      <c r="FL90" t="s">
        <v>66</v>
      </c>
      <c r="FM90" t="s">
        <v>3</v>
      </c>
      <c r="FN90" t="s">
        <v>66</v>
      </c>
      <c r="FO90" t="s">
        <v>3</v>
      </c>
      <c r="FP90" t="s">
        <v>9</v>
      </c>
      <c r="FQ90" t="s">
        <v>6</v>
      </c>
      <c r="FR90" t="s">
        <v>3</v>
      </c>
      <c r="FS90" t="s">
        <v>6</v>
      </c>
      <c r="FT90" t="s">
        <v>9</v>
      </c>
      <c r="FU90" t="s">
        <v>6</v>
      </c>
      <c r="FV90" t="s">
        <v>9</v>
      </c>
      <c r="FW90" t="s">
        <v>6</v>
      </c>
      <c r="FX90" t="s">
        <v>9</v>
      </c>
      <c r="FY90" t="s">
        <v>6</v>
      </c>
      <c r="FZ90" t="s">
        <v>9</v>
      </c>
      <c r="GA90" t="s">
        <v>6</v>
      </c>
      <c r="GB90" t="s">
        <v>9</v>
      </c>
      <c r="GC90" t="s">
        <v>3</v>
      </c>
      <c r="GD90" t="s">
        <v>9</v>
      </c>
      <c r="GE90" t="s">
        <v>6</v>
      </c>
      <c r="GF90" t="s">
        <v>3</v>
      </c>
      <c r="GG90" t="s">
        <v>6</v>
      </c>
      <c r="GH90" t="s">
        <v>9</v>
      </c>
      <c r="GI90" t="s">
        <v>6</v>
      </c>
      <c r="GJ90" t="s">
        <v>9</v>
      </c>
      <c r="GK90" t="s">
        <v>6</v>
      </c>
      <c r="GL90" t="s">
        <v>9</v>
      </c>
      <c r="GM90" t="s">
        <v>3</v>
      </c>
      <c r="GN90" t="s">
        <v>9</v>
      </c>
      <c r="GO90" t="s">
        <v>6</v>
      </c>
      <c r="GP90" t="s">
        <v>9</v>
      </c>
      <c r="GQ90" t="s">
        <v>3</v>
      </c>
      <c r="GR90" t="s">
        <v>9</v>
      </c>
      <c r="GS90" t="s">
        <v>3</v>
      </c>
      <c r="GT90" t="s">
        <v>9</v>
      </c>
      <c r="GU90" t="s">
        <v>6</v>
      </c>
      <c r="GV90" t="s">
        <v>9</v>
      </c>
      <c r="GW90" t="s">
        <v>3</v>
      </c>
      <c r="GX90" t="s">
        <v>66</v>
      </c>
      <c r="GY90" t="s">
        <v>6</v>
      </c>
      <c r="GZ90" t="s">
        <v>7</v>
      </c>
      <c r="HA90" t="s">
        <v>6</v>
      </c>
      <c r="HB90" t="s">
        <v>6</v>
      </c>
      <c r="HC90" t="s">
        <v>6</v>
      </c>
      <c r="HD90" t="s">
        <v>7</v>
      </c>
      <c r="HE90" t="s">
        <v>6</v>
      </c>
      <c r="HF90" t="s">
        <v>7</v>
      </c>
      <c r="HG90" t="s">
        <v>6</v>
      </c>
      <c r="HH90" t="s">
        <v>6</v>
      </c>
      <c r="HI90" t="s">
        <v>8</v>
      </c>
      <c r="HJ90" t="s">
        <v>8</v>
      </c>
      <c r="HK90" t="s">
        <v>8</v>
      </c>
      <c r="HL90" t="s">
        <v>8</v>
      </c>
      <c r="HM90" t="s">
        <v>8</v>
      </c>
      <c r="HN90" t="s">
        <v>8</v>
      </c>
      <c r="HO90" t="s">
        <v>6</v>
      </c>
      <c r="HP90" t="s">
        <v>8</v>
      </c>
      <c r="HQ90" t="s">
        <v>8</v>
      </c>
      <c r="HR90" t="s">
        <v>8</v>
      </c>
      <c r="HS90" t="s">
        <v>8</v>
      </c>
      <c r="HT90" t="s">
        <v>6</v>
      </c>
      <c r="HU90" t="s">
        <v>7</v>
      </c>
      <c r="HV90" t="s">
        <v>7</v>
      </c>
      <c r="HW90" t="s">
        <v>8</v>
      </c>
      <c r="HX90" t="s">
        <v>8</v>
      </c>
      <c r="HY90" t="s">
        <v>8</v>
      </c>
      <c r="HZ90" t="s">
        <v>8</v>
      </c>
      <c r="IA90" t="s">
        <v>8</v>
      </c>
      <c r="IB90" t="s">
        <v>6</v>
      </c>
      <c r="IC90" t="s">
        <v>8</v>
      </c>
      <c r="ID90" t="s">
        <v>6</v>
      </c>
      <c r="IE90" t="s">
        <v>5</v>
      </c>
      <c r="IF90" t="s">
        <v>9</v>
      </c>
      <c r="IG90" t="s">
        <v>9</v>
      </c>
      <c r="IH90" t="s">
        <v>3</v>
      </c>
      <c r="II90" t="s">
        <v>6</v>
      </c>
      <c r="IJ90" t="s">
        <v>3</v>
      </c>
      <c r="IK90" t="s">
        <v>6</v>
      </c>
      <c r="IL90" t="s">
        <v>6</v>
      </c>
      <c r="IM90" t="s">
        <v>6</v>
      </c>
      <c r="IN90" t="s">
        <v>6</v>
      </c>
      <c r="IO90" t="s">
        <v>8</v>
      </c>
      <c r="IP90" t="s">
        <v>6</v>
      </c>
      <c r="IQ90" t="s">
        <v>8</v>
      </c>
      <c r="IR90" t="s">
        <v>6</v>
      </c>
      <c r="IS90" t="s">
        <v>6</v>
      </c>
      <c r="IT90" t="s">
        <v>6</v>
      </c>
      <c r="IU90" t="s">
        <v>6</v>
      </c>
      <c r="IV90" t="s">
        <v>8</v>
      </c>
      <c r="IW90" t="s">
        <v>6</v>
      </c>
      <c r="IX90" t="s">
        <v>8</v>
      </c>
      <c r="JP90" t="s">
        <v>8</v>
      </c>
      <c r="JQ90" t="s">
        <v>8</v>
      </c>
      <c r="JR90" t="s">
        <v>6</v>
      </c>
      <c r="JS90" t="s">
        <v>8</v>
      </c>
      <c r="JT90" t="s">
        <v>8</v>
      </c>
      <c r="JU90" t="s">
        <v>8</v>
      </c>
      <c r="JV90" t="s">
        <v>8</v>
      </c>
      <c r="JW90" t="s">
        <v>5</v>
      </c>
      <c r="KJ90" t="s">
        <v>8</v>
      </c>
      <c r="KK90" t="s">
        <v>8</v>
      </c>
      <c r="KL90" t="s">
        <v>5</v>
      </c>
      <c r="KM90" t="s">
        <v>5</v>
      </c>
      <c r="KN90" t="s">
        <v>4</v>
      </c>
      <c r="KO90" t="s">
        <v>8</v>
      </c>
      <c r="KP90" t="s">
        <v>5</v>
      </c>
      <c r="KQ90" t="s">
        <v>4</v>
      </c>
      <c r="KR90" t="s">
        <v>4</v>
      </c>
      <c r="KS90" t="s">
        <v>4</v>
      </c>
      <c r="KT90" t="s">
        <v>4</v>
      </c>
      <c r="KU90" t="s">
        <v>4</v>
      </c>
      <c r="KV90" t="s">
        <v>8</v>
      </c>
      <c r="KW90" t="s">
        <v>6</v>
      </c>
      <c r="KX90" t="s">
        <v>8</v>
      </c>
    </row>
    <row r="91" spans="1:310" x14ac:dyDescent="0.25">
      <c r="A91">
        <v>20</v>
      </c>
      <c r="B91" t="s">
        <v>70</v>
      </c>
      <c r="C91" t="s">
        <v>147</v>
      </c>
      <c r="D91" t="s">
        <v>130</v>
      </c>
      <c r="E91" t="s">
        <v>28</v>
      </c>
      <c r="F91" t="s">
        <v>7</v>
      </c>
      <c r="G91" t="s">
        <v>8</v>
      </c>
      <c r="H91" t="s">
        <v>8</v>
      </c>
      <c r="I91" t="s">
        <v>5</v>
      </c>
      <c r="J91" t="s">
        <v>6</v>
      </c>
      <c r="K91" t="s">
        <v>4</v>
      </c>
      <c r="L91" t="s">
        <v>4</v>
      </c>
      <c r="M91" t="s">
        <v>4</v>
      </c>
      <c r="N91" t="s">
        <v>4</v>
      </c>
      <c r="O91" t="s">
        <v>4</v>
      </c>
      <c r="P91" t="s">
        <v>4</v>
      </c>
      <c r="Q91" t="s">
        <v>4</v>
      </c>
      <c r="R91" t="s">
        <v>4</v>
      </c>
      <c r="S91" t="s">
        <v>8</v>
      </c>
      <c r="T91" t="s">
        <v>8</v>
      </c>
      <c r="U91" t="s">
        <v>8</v>
      </c>
      <c r="V91" t="s">
        <v>8</v>
      </c>
      <c r="W91" t="s">
        <v>8</v>
      </c>
      <c r="X91" t="s">
        <v>8</v>
      </c>
      <c r="Y91" t="s">
        <v>8</v>
      </c>
      <c r="Z91" t="s">
        <v>8</v>
      </c>
      <c r="AA91" t="s">
        <v>7</v>
      </c>
      <c r="AB91" t="s">
        <v>5</v>
      </c>
      <c r="AC91" t="s">
        <v>7</v>
      </c>
      <c r="AD91" t="s">
        <v>8</v>
      </c>
      <c r="AE91" t="s">
        <v>7</v>
      </c>
      <c r="AF91" t="s">
        <v>8</v>
      </c>
      <c r="AG91" t="s">
        <v>5</v>
      </c>
      <c r="AH91" t="s">
        <v>5</v>
      </c>
      <c r="AI91" t="s">
        <v>7</v>
      </c>
      <c r="AJ91" t="s">
        <v>7</v>
      </c>
      <c r="AK91" t="s">
        <v>8</v>
      </c>
      <c r="AL91" t="s">
        <v>7</v>
      </c>
      <c r="AM91" t="s">
        <v>8</v>
      </c>
      <c r="AN91" t="s">
        <v>8</v>
      </c>
      <c r="AO91" t="s">
        <v>5</v>
      </c>
      <c r="AP91" t="s">
        <v>8</v>
      </c>
      <c r="AQ91" t="s">
        <v>5</v>
      </c>
      <c r="AR91" t="s">
        <v>6</v>
      </c>
      <c r="AS91" t="s">
        <v>7</v>
      </c>
      <c r="AT91" t="s">
        <v>7</v>
      </c>
      <c r="AU91" t="s">
        <v>4</v>
      </c>
      <c r="AV91" t="s">
        <v>5</v>
      </c>
      <c r="AW91" t="s">
        <v>6</v>
      </c>
      <c r="AX91" t="s">
        <v>6</v>
      </c>
      <c r="AY91" t="s">
        <v>5</v>
      </c>
      <c r="AZ91" t="s">
        <v>6</v>
      </c>
      <c r="BA91" t="s">
        <v>5</v>
      </c>
      <c r="BB91" t="s">
        <v>8</v>
      </c>
      <c r="BC91" t="s">
        <v>5</v>
      </c>
      <c r="BD91" t="s">
        <v>5</v>
      </c>
      <c r="BE91" t="s">
        <v>5</v>
      </c>
      <c r="BF91" t="s">
        <v>4</v>
      </c>
      <c r="BG91" t="s">
        <v>4</v>
      </c>
      <c r="BH91" t="s">
        <v>4</v>
      </c>
      <c r="BI91" t="s">
        <v>4</v>
      </c>
      <c r="BJ91" t="s">
        <v>8</v>
      </c>
      <c r="BK91" t="s">
        <v>6</v>
      </c>
      <c r="BL91" t="s">
        <v>8</v>
      </c>
      <c r="BM91" t="s">
        <v>7</v>
      </c>
      <c r="BN91" t="s">
        <v>5</v>
      </c>
      <c r="BO91" t="s">
        <v>5</v>
      </c>
      <c r="BP91" t="s">
        <v>5</v>
      </c>
      <c r="BQ91" t="s">
        <v>7</v>
      </c>
      <c r="BR91" t="s">
        <v>7</v>
      </c>
      <c r="BS91" t="s">
        <v>7</v>
      </c>
      <c r="BT91" t="s">
        <v>5</v>
      </c>
      <c r="BU91" t="s">
        <v>4</v>
      </c>
      <c r="BV91" t="s">
        <v>5</v>
      </c>
      <c r="BW91" t="s">
        <v>8</v>
      </c>
      <c r="BX91" t="s">
        <v>8</v>
      </c>
      <c r="BY91" t="s">
        <v>4</v>
      </c>
      <c r="BZ91" t="s">
        <v>4</v>
      </c>
      <c r="CA91" t="s">
        <v>7</v>
      </c>
      <c r="CB91" t="s">
        <v>5</v>
      </c>
      <c r="CC91" t="s">
        <v>6</v>
      </c>
      <c r="CD91" t="s">
        <v>8</v>
      </c>
      <c r="CE91" t="s">
        <v>8</v>
      </c>
      <c r="CF91" t="s">
        <v>5</v>
      </c>
      <c r="CG91" t="s">
        <v>7</v>
      </c>
      <c r="CH91" t="s">
        <v>5</v>
      </c>
      <c r="CI91" t="s">
        <v>7</v>
      </c>
      <c r="CJ91" t="s">
        <v>4</v>
      </c>
      <c r="CK91" t="s">
        <v>4</v>
      </c>
      <c r="CL91" t="s">
        <v>7</v>
      </c>
      <c r="CM91" t="s">
        <v>4</v>
      </c>
      <c r="CN91" t="s">
        <v>4</v>
      </c>
      <c r="CO91" t="s">
        <v>7</v>
      </c>
      <c r="CP91" t="s">
        <v>4</v>
      </c>
      <c r="CQ91" t="s">
        <v>5</v>
      </c>
      <c r="CR91" t="s">
        <v>4</v>
      </c>
      <c r="CS91" t="s">
        <v>4</v>
      </c>
      <c r="CT91" t="s">
        <v>4</v>
      </c>
      <c r="CU91" t="s">
        <v>7</v>
      </c>
      <c r="CV91" t="s">
        <v>7</v>
      </c>
      <c r="CW91" t="s">
        <v>5</v>
      </c>
      <c r="CX91" t="s">
        <v>5</v>
      </c>
      <c r="CY91" t="s">
        <v>6</v>
      </c>
      <c r="CZ91" t="s">
        <v>5</v>
      </c>
      <c r="DA91" t="s">
        <v>6</v>
      </c>
      <c r="DB91" t="s">
        <v>7</v>
      </c>
      <c r="DC91" t="s">
        <v>7</v>
      </c>
      <c r="DD91" t="s">
        <v>7</v>
      </c>
      <c r="DE91" t="s">
        <v>8</v>
      </c>
      <c r="DF91" t="s">
        <v>5</v>
      </c>
      <c r="DG91" t="s">
        <v>4</v>
      </c>
      <c r="DH91" t="s">
        <v>7</v>
      </c>
      <c r="DI91" t="s">
        <v>8</v>
      </c>
      <c r="DJ91" t="s">
        <v>3</v>
      </c>
      <c r="DK91" t="s">
        <v>8</v>
      </c>
      <c r="DL91" t="s">
        <v>5</v>
      </c>
      <c r="DM91" t="s">
        <v>8</v>
      </c>
      <c r="DN91" t="s">
        <v>5</v>
      </c>
      <c r="DO91" t="s">
        <v>5</v>
      </c>
      <c r="DP91" t="s">
        <v>8</v>
      </c>
      <c r="DQ91" t="s">
        <v>5</v>
      </c>
      <c r="DR91" t="s">
        <v>7</v>
      </c>
      <c r="DS91" t="s">
        <v>7</v>
      </c>
      <c r="DT91" t="s">
        <v>7</v>
      </c>
      <c r="DU91" t="s">
        <v>5</v>
      </c>
      <c r="DV91" t="s">
        <v>9</v>
      </c>
      <c r="DW91" t="s">
        <v>7</v>
      </c>
      <c r="DX91" t="s">
        <v>4</v>
      </c>
      <c r="DY91" t="s">
        <v>8</v>
      </c>
      <c r="DZ91" t="s">
        <v>5</v>
      </c>
      <c r="EA91" t="s">
        <v>8</v>
      </c>
      <c r="EB91" t="s">
        <v>7</v>
      </c>
      <c r="EC91" t="s">
        <v>5</v>
      </c>
      <c r="ED91" t="s">
        <v>5</v>
      </c>
      <c r="EE91" t="s">
        <v>5</v>
      </c>
      <c r="EF91" t="s">
        <v>5</v>
      </c>
      <c r="EG91" t="s">
        <v>5</v>
      </c>
      <c r="EH91" t="s">
        <v>5</v>
      </c>
      <c r="EI91" t="s">
        <v>5</v>
      </c>
      <c r="EJ91" t="s">
        <v>7</v>
      </c>
      <c r="EK91" t="s">
        <v>7</v>
      </c>
      <c r="EL91" t="s">
        <v>8</v>
      </c>
      <c r="EM91" t="s">
        <v>5</v>
      </c>
      <c r="EN91" t="s">
        <v>7</v>
      </c>
      <c r="EO91" t="s">
        <v>8</v>
      </c>
      <c r="EP91" t="s">
        <v>7</v>
      </c>
      <c r="EQ91" t="s">
        <v>5</v>
      </c>
      <c r="ER91" t="s">
        <v>8</v>
      </c>
      <c r="ES91" t="s">
        <v>5</v>
      </c>
      <c r="ET91" t="s">
        <v>5</v>
      </c>
      <c r="EU91" t="s">
        <v>5</v>
      </c>
      <c r="EV91" t="s">
        <v>5</v>
      </c>
      <c r="EW91" t="s">
        <v>5</v>
      </c>
      <c r="EX91" t="s">
        <v>5</v>
      </c>
      <c r="EY91" t="s">
        <v>8</v>
      </c>
      <c r="EZ91" t="s">
        <v>7</v>
      </c>
      <c r="FA91" t="s">
        <v>5</v>
      </c>
      <c r="FB91" t="s">
        <v>3</v>
      </c>
      <c r="FC91" t="s">
        <v>5</v>
      </c>
      <c r="FD91" t="s">
        <v>9</v>
      </c>
      <c r="FE91" t="s">
        <v>3</v>
      </c>
      <c r="FF91" t="s">
        <v>8</v>
      </c>
      <c r="FG91" t="s">
        <v>6</v>
      </c>
      <c r="FH91" t="s">
        <v>6</v>
      </c>
      <c r="FI91" t="s">
        <v>8</v>
      </c>
      <c r="FJ91" t="s">
        <v>6</v>
      </c>
      <c r="FK91" t="s">
        <v>8</v>
      </c>
      <c r="FL91" t="s">
        <v>3</v>
      </c>
      <c r="FM91" t="s">
        <v>5</v>
      </c>
      <c r="FN91" t="s">
        <v>9</v>
      </c>
      <c r="FO91" t="s">
        <v>8</v>
      </c>
      <c r="FP91" t="s">
        <v>3</v>
      </c>
      <c r="FQ91" t="s">
        <v>5</v>
      </c>
      <c r="FR91" t="s">
        <v>6</v>
      </c>
      <c r="FS91" t="s">
        <v>8</v>
      </c>
      <c r="FT91" t="s">
        <v>9</v>
      </c>
      <c r="FU91" t="s">
        <v>6</v>
      </c>
      <c r="FV91" t="s">
        <v>9</v>
      </c>
      <c r="FW91" t="s">
        <v>5</v>
      </c>
      <c r="FX91" t="s">
        <v>3</v>
      </c>
      <c r="FY91" t="s">
        <v>5</v>
      </c>
      <c r="FZ91" t="s">
        <v>9</v>
      </c>
      <c r="GA91" t="s">
        <v>8</v>
      </c>
      <c r="GB91" t="s">
        <v>9</v>
      </c>
      <c r="GC91" t="s">
        <v>6</v>
      </c>
      <c r="GD91" t="s">
        <v>66</v>
      </c>
      <c r="GE91" t="s">
        <v>6</v>
      </c>
      <c r="GF91" t="s">
        <v>66</v>
      </c>
      <c r="GG91" t="s">
        <v>8</v>
      </c>
      <c r="GH91" t="s">
        <v>66</v>
      </c>
      <c r="GI91" t="s">
        <v>5</v>
      </c>
      <c r="GJ91" t="s">
        <v>9</v>
      </c>
      <c r="GK91" t="s">
        <v>8</v>
      </c>
      <c r="GL91" t="s">
        <v>9</v>
      </c>
      <c r="GM91" t="s">
        <v>6</v>
      </c>
      <c r="GN91" t="s">
        <v>9</v>
      </c>
      <c r="GO91" t="s">
        <v>8</v>
      </c>
      <c r="GP91" t="s">
        <v>9</v>
      </c>
      <c r="GQ91" t="s">
        <v>8</v>
      </c>
      <c r="GR91" t="s">
        <v>66</v>
      </c>
      <c r="GS91" t="s">
        <v>8</v>
      </c>
      <c r="GT91" t="s">
        <v>9</v>
      </c>
      <c r="GU91" t="s">
        <v>8</v>
      </c>
      <c r="GV91" t="s">
        <v>3</v>
      </c>
      <c r="GW91" t="s">
        <v>6</v>
      </c>
      <c r="GX91" t="s">
        <v>3</v>
      </c>
      <c r="GY91" t="s">
        <v>6</v>
      </c>
      <c r="GZ91" t="s">
        <v>4</v>
      </c>
      <c r="HA91" t="s">
        <v>3</v>
      </c>
      <c r="HB91" t="s">
        <v>6</v>
      </c>
      <c r="HC91" t="s">
        <v>8</v>
      </c>
      <c r="HD91" t="s">
        <v>8</v>
      </c>
      <c r="HE91" t="s">
        <v>6</v>
      </c>
      <c r="HF91" t="s">
        <v>4</v>
      </c>
      <c r="HG91" t="s">
        <v>4</v>
      </c>
      <c r="HH91" t="s">
        <v>3</v>
      </c>
      <c r="HI91" t="s">
        <v>3</v>
      </c>
      <c r="HJ91" t="s">
        <v>6</v>
      </c>
      <c r="HK91" t="s">
        <v>6</v>
      </c>
      <c r="HL91" t="s">
        <v>5</v>
      </c>
      <c r="HM91" t="s">
        <v>5</v>
      </c>
      <c r="HN91" t="s">
        <v>46</v>
      </c>
      <c r="HO91" t="s">
        <v>46</v>
      </c>
      <c r="HP91" t="s">
        <v>46</v>
      </c>
      <c r="HQ91" t="s">
        <v>46</v>
      </c>
      <c r="HR91" t="s">
        <v>46</v>
      </c>
      <c r="HS91" t="s">
        <v>6</v>
      </c>
      <c r="HT91" t="s">
        <v>5</v>
      </c>
      <c r="HU91" t="s">
        <v>5</v>
      </c>
      <c r="HV91" t="s">
        <v>7</v>
      </c>
      <c r="HW91" t="s">
        <v>5</v>
      </c>
      <c r="HX91" t="s">
        <v>8</v>
      </c>
      <c r="HY91" t="s">
        <v>6</v>
      </c>
      <c r="HZ91" t="s">
        <v>7</v>
      </c>
      <c r="IA91" t="s">
        <v>6</v>
      </c>
      <c r="IB91" t="s">
        <v>46</v>
      </c>
      <c r="IC91" t="s">
        <v>8</v>
      </c>
      <c r="ID91" t="s">
        <v>6</v>
      </c>
      <c r="IE91" t="s">
        <v>6</v>
      </c>
      <c r="IF91" t="s">
        <v>8</v>
      </c>
      <c r="IG91" t="s">
        <v>3</v>
      </c>
      <c r="IH91" t="s">
        <v>9</v>
      </c>
      <c r="II91" t="s">
        <v>4</v>
      </c>
      <c r="IJ91" t="s">
        <v>3</v>
      </c>
      <c r="IK91" t="s">
        <v>8</v>
      </c>
      <c r="IL91" t="s">
        <v>6</v>
      </c>
      <c r="IM91" t="s">
        <v>8</v>
      </c>
      <c r="IN91" t="s">
        <v>8</v>
      </c>
      <c r="IO91" t="s">
        <v>5</v>
      </c>
      <c r="IP91" t="s">
        <v>8</v>
      </c>
      <c r="IQ91" t="s">
        <v>5</v>
      </c>
      <c r="IR91" t="s">
        <v>7</v>
      </c>
      <c r="IS91" t="s">
        <v>5</v>
      </c>
      <c r="IT91" t="s">
        <v>7</v>
      </c>
      <c r="IU91" t="s">
        <v>7</v>
      </c>
      <c r="IV91" t="s">
        <v>7</v>
      </c>
      <c r="IW91" t="s">
        <v>5</v>
      </c>
      <c r="IX91" t="s">
        <v>7</v>
      </c>
    </row>
    <row r="92" spans="1:310" x14ac:dyDescent="0.25">
      <c r="A92">
        <v>5</v>
      </c>
      <c r="B92" t="s">
        <v>149</v>
      </c>
      <c r="C92" t="s">
        <v>150</v>
      </c>
      <c r="D92" t="s">
        <v>109</v>
      </c>
      <c r="F92" t="s">
        <v>5</v>
      </c>
      <c r="G92" t="s">
        <v>5</v>
      </c>
      <c r="H92" t="s">
        <v>5</v>
      </c>
      <c r="I92" t="s">
        <v>8</v>
      </c>
      <c r="J92" t="s">
        <v>5</v>
      </c>
      <c r="K92" t="s">
        <v>6</v>
      </c>
      <c r="L92" t="s">
        <v>6</v>
      </c>
      <c r="M92" t="s">
        <v>6</v>
      </c>
      <c r="N92" t="s">
        <v>6</v>
      </c>
      <c r="O92" t="s">
        <v>7</v>
      </c>
      <c r="P92" t="s">
        <v>5</v>
      </c>
      <c r="Q92" t="s">
        <v>5</v>
      </c>
      <c r="R92" t="s">
        <v>8</v>
      </c>
      <c r="S92" t="s">
        <v>5</v>
      </c>
      <c r="T92" t="s">
        <v>5</v>
      </c>
      <c r="U92" t="s">
        <v>5</v>
      </c>
      <c r="V92" t="s">
        <v>8</v>
      </c>
      <c r="W92" t="s">
        <v>8</v>
      </c>
      <c r="X92" t="s">
        <v>5</v>
      </c>
      <c r="Y92" t="s">
        <v>5</v>
      </c>
      <c r="Z92" t="s">
        <v>5</v>
      </c>
      <c r="AA92" t="s">
        <v>4</v>
      </c>
      <c r="AB92" t="s">
        <v>6</v>
      </c>
      <c r="AC92" t="s">
        <v>7</v>
      </c>
      <c r="AD92" t="s">
        <v>7</v>
      </c>
      <c r="AE92" t="s">
        <v>5</v>
      </c>
      <c r="AF92" t="s">
        <v>6</v>
      </c>
      <c r="AG92" t="s">
        <v>6</v>
      </c>
      <c r="AH92" t="s">
        <v>6</v>
      </c>
      <c r="AI92" t="s">
        <v>7</v>
      </c>
      <c r="AJ92" t="s">
        <v>5</v>
      </c>
      <c r="AK92" t="s">
        <v>7</v>
      </c>
      <c r="AL92" t="s">
        <v>8</v>
      </c>
      <c r="AM92" t="s">
        <v>4</v>
      </c>
      <c r="AN92" t="s">
        <v>6</v>
      </c>
      <c r="AO92" t="s">
        <v>7</v>
      </c>
      <c r="AP92" t="s">
        <v>6</v>
      </c>
      <c r="AQ92" t="s">
        <v>5</v>
      </c>
      <c r="AR92" t="s">
        <v>8</v>
      </c>
      <c r="AS92" t="s">
        <v>8</v>
      </c>
      <c r="AT92" t="s">
        <v>5</v>
      </c>
      <c r="AU92" t="s">
        <v>5</v>
      </c>
      <c r="AV92" t="s">
        <v>6</v>
      </c>
      <c r="AW92" t="s">
        <v>7</v>
      </c>
      <c r="AX92" t="s">
        <v>4</v>
      </c>
      <c r="AY92" t="s">
        <v>4</v>
      </c>
      <c r="AZ92" t="s">
        <v>4</v>
      </c>
      <c r="BA92" t="s">
        <v>6</v>
      </c>
      <c r="BB92" t="s">
        <v>6</v>
      </c>
      <c r="BC92" t="s">
        <v>4</v>
      </c>
      <c r="BD92" t="s">
        <v>4</v>
      </c>
      <c r="BE92" t="s">
        <v>4</v>
      </c>
      <c r="BF92" t="s">
        <v>7</v>
      </c>
      <c r="BG92" t="s">
        <v>4</v>
      </c>
      <c r="BH92" t="s">
        <v>7</v>
      </c>
      <c r="BI92" t="s">
        <v>4</v>
      </c>
      <c r="BJ92" t="s">
        <v>4</v>
      </c>
      <c r="BK92" t="s">
        <v>6</v>
      </c>
      <c r="BL92" t="s">
        <v>6</v>
      </c>
      <c r="BM92" t="s">
        <v>8</v>
      </c>
      <c r="BN92" t="s">
        <v>6</v>
      </c>
      <c r="BO92" t="s">
        <v>6</v>
      </c>
      <c r="BP92" t="s">
        <v>6</v>
      </c>
      <c r="BQ92" t="s">
        <v>6</v>
      </c>
      <c r="BR92" t="s">
        <v>7</v>
      </c>
      <c r="BS92" t="s">
        <v>7</v>
      </c>
      <c r="BT92" t="s">
        <v>4</v>
      </c>
      <c r="BU92" t="s">
        <v>6</v>
      </c>
      <c r="BV92" t="s">
        <v>6</v>
      </c>
      <c r="BW92" t="s">
        <v>6</v>
      </c>
      <c r="BX92" t="s">
        <v>6</v>
      </c>
      <c r="BY92" t="s">
        <v>4</v>
      </c>
      <c r="BZ92" t="s">
        <v>5</v>
      </c>
      <c r="CA92" t="s">
        <v>4</v>
      </c>
      <c r="CB92" t="s">
        <v>6</v>
      </c>
      <c r="CC92" t="s">
        <v>6</v>
      </c>
      <c r="CD92" t="s">
        <v>6</v>
      </c>
      <c r="CE92" t="s">
        <v>6</v>
      </c>
      <c r="CF92" t="s">
        <v>7</v>
      </c>
      <c r="CG92" t="s">
        <v>4</v>
      </c>
      <c r="CH92" t="s">
        <v>7</v>
      </c>
      <c r="CI92" t="s">
        <v>4</v>
      </c>
      <c r="CJ92" t="s">
        <v>7</v>
      </c>
      <c r="CK92" t="s">
        <v>8</v>
      </c>
      <c r="CL92" t="s">
        <v>5</v>
      </c>
      <c r="CM92" t="s">
        <v>4</v>
      </c>
      <c r="CN92" t="s">
        <v>8</v>
      </c>
      <c r="CO92" t="s">
        <v>4</v>
      </c>
      <c r="CP92" t="s">
        <v>8</v>
      </c>
      <c r="CQ92" t="s">
        <v>4</v>
      </c>
      <c r="CR92" t="s">
        <v>8</v>
      </c>
      <c r="CS92" t="s">
        <v>5</v>
      </c>
      <c r="CT92" t="s">
        <v>4</v>
      </c>
      <c r="CU92" t="s">
        <v>4</v>
      </c>
      <c r="CV92" t="s">
        <v>4</v>
      </c>
      <c r="CW92" t="s">
        <v>6</v>
      </c>
      <c r="CX92" t="s">
        <v>4</v>
      </c>
      <c r="CY92" t="s">
        <v>5</v>
      </c>
      <c r="CZ92" t="s">
        <v>8</v>
      </c>
      <c r="DA92" t="s">
        <v>4</v>
      </c>
      <c r="DB92" t="s">
        <v>4</v>
      </c>
      <c r="DC92" t="s">
        <v>8</v>
      </c>
      <c r="DD92" t="s">
        <v>5</v>
      </c>
      <c r="DE92" t="s">
        <v>4</v>
      </c>
      <c r="DF92" t="s">
        <v>4</v>
      </c>
      <c r="DG92" t="s">
        <v>4</v>
      </c>
      <c r="DH92" t="s">
        <v>4</v>
      </c>
      <c r="DI92" t="s">
        <v>4</v>
      </c>
      <c r="DJ92" t="s">
        <v>4</v>
      </c>
      <c r="DK92" t="s">
        <v>7</v>
      </c>
      <c r="DL92" t="s">
        <v>4</v>
      </c>
      <c r="DM92" t="s">
        <v>9</v>
      </c>
      <c r="DN92" t="s">
        <v>3</v>
      </c>
      <c r="DO92" t="s">
        <v>7</v>
      </c>
      <c r="DP92" t="s">
        <v>9</v>
      </c>
      <c r="DQ92" t="s">
        <v>4</v>
      </c>
      <c r="DR92" t="s">
        <v>6</v>
      </c>
      <c r="DS92" t="s">
        <v>6</v>
      </c>
      <c r="DT92" t="s">
        <v>6</v>
      </c>
      <c r="DU92" t="s">
        <v>3</v>
      </c>
      <c r="DV92" t="s">
        <v>3</v>
      </c>
      <c r="DW92" t="s">
        <v>3</v>
      </c>
      <c r="DX92" t="s">
        <v>3</v>
      </c>
      <c r="DY92" t="s">
        <v>9</v>
      </c>
      <c r="DZ92" t="s">
        <v>7</v>
      </c>
      <c r="EA92" t="s">
        <v>8</v>
      </c>
      <c r="EB92" t="s">
        <v>8</v>
      </c>
      <c r="EC92" t="s">
        <v>4</v>
      </c>
      <c r="ED92" t="s">
        <v>6</v>
      </c>
      <c r="EE92" t="s">
        <v>6</v>
      </c>
      <c r="EF92" t="s">
        <v>6</v>
      </c>
      <c r="EG92" t="s">
        <v>6</v>
      </c>
      <c r="EH92" t="s">
        <v>6</v>
      </c>
      <c r="EI92" t="s">
        <v>5</v>
      </c>
      <c r="EJ92" t="s">
        <v>5</v>
      </c>
      <c r="EK92" t="s">
        <v>8</v>
      </c>
      <c r="EL92" t="s">
        <v>5</v>
      </c>
      <c r="EM92" t="s">
        <v>6</v>
      </c>
      <c r="EN92" t="s">
        <v>5</v>
      </c>
      <c r="EO92" t="s">
        <v>6</v>
      </c>
      <c r="EP92" t="s">
        <v>8</v>
      </c>
      <c r="EQ92" t="s">
        <v>8</v>
      </c>
      <c r="ER92" t="s">
        <v>7</v>
      </c>
      <c r="ES92" t="s">
        <v>8</v>
      </c>
      <c r="ET92" t="s">
        <v>7</v>
      </c>
      <c r="EU92" t="s">
        <v>5</v>
      </c>
      <c r="EV92" t="s">
        <v>5</v>
      </c>
      <c r="EW92" t="s">
        <v>8</v>
      </c>
      <c r="EX92" t="s">
        <v>6</v>
      </c>
      <c r="EY92" t="s">
        <v>6</v>
      </c>
      <c r="EZ92" t="s">
        <v>6</v>
      </c>
      <c r="FA92" t="s">
        <v>3</v>
      </c>
      <c r="FB92" t="s">
        <v>66</v>
      </c>
      <c r="FC92" t="s">
        <v>3</v>
      </c>
      <c r="FD92" t="s">
        <v>66</v>
      </c>
      <c r="FE92" t="s">
        <v>6</v>
      </c>
      <c r="FF92" t="s">
        <v>3</v>
      </c>
      <c r="FG92" t="s">
        <v>3</v>
      </c>
      <c r="FH92" t="s">
        <v>66</v>
      </c>
      <c r="FI92" t="s">
        <v>4</v>
      </c>
      <c r="FJ92" t="s">
        <v>66</v>
      </c>
      <c r="FK92" t="s">
        <v>8</v>
      </c>
      <c r="FL92" t="s">
        <v>9</v>
      </c>
      <c r="FM92" t="s">
        <v>3</v>
      </c>
      <c r="FN92" t="s">
        <v>66</v>
      </c>
      <c r="FO92" t="s">
        <v>6</v>
      </c>
      <c r="FP92" t="s">
        <v>9</v>
      </c>
      <c r="FQ92" t="s">
        <v>3</v>
      </c>
      <c r="FR92" t="s">
        <v>66</v>
      </c>
      <c r="FS92" t="s">
        <v>3</v>
      </c>
      <c r="FT92" t="s">
        <v>66</v>
      </c>
      <c r="FU92" t="s">
        <v>6</v>
      </c>
      <c r="FV92" t="s">
        <v>66</v>
      </c>
      <c r="FW92" t="s">
        <v>3</v>
      </c>
      <c r="FX92" t="s">
        <v>66</v>
      </c>
      <c r="FY92" t="s">
        <v>6</v>
      </c>
      <c r="FZ92" t="s">
        <v>66</v>
      </c>
      <c r="GA92" t="s">
        <v>3</v>
      </c>
      <c r="GB92" t="s">
        <v>66</v>
      </c>
      <c r="GC92" t="s">
        <v>3</v>
      </c>
      <c r="GD92" t="s">
        <v>66</v>
      </c>
      <c r="GE92" t="s">
        <v>8</v>
      </c>
      <c r="GF92" t="s">
        <v>9</v>
      </c>
      <c r="GG92" t="s">
        <v>8</v>
      </c>
      <c r="GH92" t="s">
        <v>9</v>
      </c>
      <c r="GI92" t="s">
        <v>6</v>
      </c>
      <c r="GJ92" t="s">
        <v>9</v>
      </c>
      <c r="GK92" t="s">
        <v>3</v>
      </c>
      <c r="GL92" t="s">
        <v>66</v>
      </c>
      <c r="GM92" t="s">
        <v>3</v>
      </c>
      <c r="GN92" t="s">
        <v>66</v>
      </c>
      <c r="GO92" t="s">
        <v>8</v>
      </c>
      <c r="GP92" t="s">
        <v>66</v>
      </c>
      <c r="GQ92" t="s">
        <v>3</v>
      </c>
      <c r="GR92" t="s">
        <v>66</v>
      </c>
      <c r="GS92" t="s">
        <v>3</v>
      </c>
      <c r="GT92" t="s">
        <v>66</v>
      </c>
      <c r="GU92" t="s">
        <v>3</v>
      </c>
      <c r="GV92" t="s">
        <v>3</v>
      </c>
      <c r="GW92" t="s">
        <v>3</v>
      </c>
      <c r="GX92" t="s">
        <v>66</v>
      </c>
      <c r="GY92" t="s">
        <v>3</v>
      </c>
      <c r="GZ92" t="s">
        <v>4</v>
      </c>
      <c r="HA92" t="s">
        <v>3</v>
      </c>
      <c r="HB92" t="s">
        <v>3</v>
      </c>
      <c r="HC92" t="s">
        <v>3</v>
      </c>
      <c r="HD92" t="s">
        <v>6</v>
      </c>
      <c r="HE92" t="s">
        <v>3</v>
      </c>
      <c r="HF92" t="s">
        <v>4</v>
      </c>
      <c r="HG92" t="s">
        <v>3</v>
      </c>
      <c r="HH92" t="s">
        <v>3</v>
      </c>
      <c r="HI92" t="s">
        <v>3</v>
      </c>
      <c r="HJ92" t="s">
        <v>8</v>
      </c>
      <c r="HK92" t="s">
        <v>4</v>
      </c>
      <c r="HL92" t="s">
        <v>6</v>
      </c>
      <c r="HM92" t="s">
        <v>6</v>
      </c>
      <c r="HN92" t="s">
        <v>46</v>
      </c>
      <c r="HO92" t="s">
        <v>46</v>
      </c>
      <c r="HP92" t="s">
        <v>46</v>
      </c>
      <c r="HQ92" t="s">
        <v>46</v>
      </c>
      <c r="HR92" t="s">
        <v>46</v>
      </c>
      <c r="HS92" t="s">
        <v>46</v>
      </c>
      <c r="HT92" t="s">
        <v>7</v>
      </c>
      <c r="HU92" t="s">
        <v>6</v>
      </c>
      <c r="HV92" t="s">
        <v>7</v>
      </c>
      <c r="HW92" t="s">
        <v>46</v>
      </c>
      <c r="HX92" t="s">
        <v>46</v>
      </c>
      <c r="HY92" t="s">
        <v>46</v>
      </c>
      <c r="HZ92" t="s">
        <v>6</v>
      </c>
      <c r="IA92" t="s">
        <v>5</v>
      </c>
      <c r="IB92" t="s">
        <v>46</v>
      </c>
      <c r="IC92" t="s">
        <v>7</v>
      </c>
      <c r="ID92" t="s">
        <v>46</v>
      </c>
      <c r="IE92" t="s">
        <v>5</v>
      </c>
      <c r="IF92" t="s">
        <v>8</v>
      </c>
      <c r="IG92" t="s">
        <v>9</v>
      </c>
      <c r="IH92" t="s">
        <v>9</v>
      </c>
      <c r="II92" t="s">
        <v>9</v>
      </c>
      <c r="IJ92" t="s">
        <v>9</v>
      </c>
      <c r="IK92" t="s">
        <v>6</v>
      </c>
      <c r="IL92" t="s">
        <v>6</v>
      </c>
      <c r="IM92" t="s">
        <v>6</v>
      </c>
      <c r="IN92" t="s">
        <v>6</v>
      </c>
      <c r="IO92" t="s">
        <v>6</v>
      </c>
      <c r="IP92" t="s">
        <v>6</v>
      </c>
      <c r="IQ92" t="s">
        <v>6</v>
      </c>
      <c r="IR92" t="s">
        <v>7</v>
      </c>
      <c r="IS92" t="s">
        <v>7</v>
      </c>
      <c r="IT92" t="s">
        <v>4</v>
      </c>
      <c r="IU92" t="s">
        <v>5</v>
      </c>
      <c r="IV92" t="s">
        <v>4</v>
      </c>
      <c r="IW92" t="s">
        <v>4</v>
      </c>
      <c r="IX92" t="s">
        <v>4</v>
      </c>
      <c r="JP92" t="s">
        <v>8</v>
      </c>
      <c r="JQ92" t="s">
        <v>8</v>
      </c>
      <c r="JR92" t="s">
        <v>3</v>
      </c>
      <c r="JS92" t="s">
        <v>3</v>
      </c>
      <c r="JT92" t="s">
        <v>6</v>
      </c>
      <c r="JU92" t="s">
        <v>3</v>
      </c>
      <c r="JV92" t="s">
        <v>8</v>
      </c>
      <c r="JW92" t="s">
        <v>3</v>
      </c>
      <c r="KJ92" t="s">
        <v>6</v>
      </c>
      <c r="KK92" t="s">
        <v>6</v>
      </c>
      <c r="KL92" t="s">
        <v>4</v>
      </c>
      <c r="KM92" t="s">
        <v>5</v>
      </c>
      <c r="KN92" t="s">
        <v>4</v>
      </c>
      <c r="KO92" t="s">
        <v>6</v>
      </c>
      <c r="KP92" t="s">
        <v>8</v>
      </c>
      <c r="KQ92" t="s">
        <v>4</v>
      </c>
      <c r="KR92" t="s">
        <v>4</v>
      </c>
      <c r="KS92" t="s">
        <v>5</v>
      </c>
      <c r="KT92" t="s">
        <v>6</v>
      </c>
      <c r="KU92" t="s">
        <v>6</v>
      </c>
      <c r="KV92" t="s">
        <v>6</v>
      </c>
      <c r="KW92" t="s">
        <v>6</v>
      </c>
      <c r="KX92" t="s">
        <v>4</v>
      </c>
    </row>
    <row r="93" spans="1:310" x14ac:dyDescent="0.25">
      <c r="A93">
        <v>7</v>
      </c>
      <c r="B93" t="s">
        <v>149</v>
      </c>
      <c r="D93" t="s">
        <v>113</v>
      </c>
      <c r="F93" t="s">
        <v>5</v>
      </c>
      <c r="G93" t="s">
        <v>5</v>
      </c>
      <c r="H93" t="s">
        <v>5</v>
      </c>
      <c r="I93" t="s">
        <v>8</v>
      </c>
      <c r="J93" t="s">
        <v>5</v>
      </c>
      <c r="K93" t="s">
        <v>6</v>
      </c>
      <c r="L93" t="s">
        <v>6</v>
      </c>
      <c r="M93" t="s">
        <v>6</v>
      </c>
      <c r="N93" t="s">
        <v>6</v>
      </c>
      <c r="O93" t="s">
        <v>6</v>
      </c>
      <c r="P93" t="s">
        <v>6</v>
      </c>
      <c r="Q93" t="s">
        <v>5</v>
      </c>
      <c r="R93" t="s">
        <v>5</v>
      </c>
      <c r="S93" t="s">
        <v>8</v>
      </c>
      <c r="T93" t="s">
        <v>5</v>
      </c>
      <c r="U93" t="s">
        <v>5</v>
      </c>
      <c r="V93" t="s">
        <v>8</v>
      </c>
      <c r="W93" t="s">
        <v>8</v>
      </c>
      <c r="X93" t="s">
        <v>8</v>
      </c>
      <c r="Y93" t="s">
        <v>5</v>
      </c>
      <c r="Z93" t="s">
        <v>6</v>
      </c>
      <c r="AA93" t="s">
        <v>7</v>
      </c>
      <c r="AB93" t="s">
        <v>5</v>
      </c>
      <c r="AC93" t="s">
        <v>6</v>
      </c>
      <c r="AD93" t="s">
        <v>4</v>
      </c>
      <c r="AE93" t="s">
        <v>6</v>
      </c>
      <c r="AF93" t="s">
        <v>4</v>
      </c>
      <c r="AG93" t="s">
        <v>6</v>
      </c>
      <c r="AH93" t="s">
        <v>6</v>
      </c>
      <c r="AI93" t="s">
        <v>6</v>
      </c>
      <c r="AJ93" t="s">
        <v>4</v>
      </c>
      <c r="AK93" t="s">
        <v>4</v>
      </c>
      <c r="AL93" t="s">
        <v>6</v>
      </c>
      <c r="AM93" t="s">
        <v>4</v>
      </c>
      <c r="AN93" t="s">
        <v>4</v>
      </c>
      <c r="AO93" t="s">
        <v>6</v>
      </c>
      <c r="AP93" t="s">
        <v>7</v>
      </c>
      <c r="AQ93" t="s">
        <v>6</v>
      </c>
      <c r="AR93" t="s">
        <v>4</v>
      </c>
      <c r="AS93" t="s">
        <v>6</v>
      </c>
      <c r="AT93" t="s">
        <v>6</v>
      </c>
      <c r="AU93" t="s">
        <v>4</v>
      </c>
      <c r="AV93" t="s">
        <v>6</v>
      </c>
      <c r="AW93" t="s">
        <v>6</v>
      </c>
      <c r="AX93" t="s">
        <v>6</v>
      </c>
      <c r="AY93" t="s">
        <v>6</v>
      </c>
      <c r="AZ93" t="s">
        <v>6</v>
      </c>
      <c r="BA93" t="s">
        <v>8</v>
      </c>
      <c r="BB93" t="s">
        <v>8</v>
      </c>
      <c r="BC93" t="s">
        <v>4</v>
      </c>
      <c r="BD93" t="s">
        <v>5</v>
      </c>
      <c r="BE93" t="s">
        <v>4</v>
      </c>
      <c r="BF93" t="s">
        <v>5</v>
      </c>
      <c r="BG93" t="s">
        <v>5</v>
      </c>
      <c r="BH93" t="s">
        <v>8</v>
      </c>
      <c r="BI93" t="s">
        <v>8</v>
      </c>
      <c r="BJ93" t="s">
        <v>5</v>
      </c>
      <c r="BK93" t="s">
        <v>5</v>
      </c>
      <c r="BL93" t="s">
        <v>5</v>
      </c>
      <c r="IF93" t="s">
        <v>8</v>
      </c>
      <c r="IG93" t="s">
        <v>3</v>
      </c>
      <c r="IH93" t="s">
        <v>3</v>
      </c>
      <c r="II93" t="s">
        <v>3</v>
      </c>
      <c r="IJ93" t="s">
        <v>9</v>
      </c>
      <c r="JP93" t="s">
        <v>5</v>
      </c>
      <c r="JQ93" t="s">
        <v>5</v>
      </c>
      <c r="JR93" t="s">
        <v>8</v>
      </c>
      <c r="JS93" t="s">
        <v>5</v>
      </c>
      <c r="JT93" t="s">
        <v>5</v>
      </c>
      <c r="JU93" t="s">
        <v>5</v>
      </c>
      <c r="JV93" t="s">
        <v>5</v>
      </c>
      <c r="JW93" t="s">
        <v>5</v>
      </c>
      <c r="KJ93" t="s">
        <v>7</v>
      </c>
      <c r="KK93" t="s">
        <v>7</v>
      </c>
      <c r="KL93" t="s">
        <v>4</v>
      </c>
      <c r="KM93" t="s">
        <v>8</v>
      </c>
      <c r="KN93" t="s">
        <v>6</v>
      </c>
      <c r="KO93" t="s">
        <v>5</v>
      </c>
      <c r="KP93" t="s">
        <v>4</v>
      </c>
      <c r="KQ93" t="s">
        <v>5</v>
      </c>
      <c r="KR93" t="s">
        <v>5</v>
      </c>
      <c r="KS93" t="s">
        <v>8</v>
      </c>
      <c r="KT93" t="s">
        <v>5</v>
      </c>
      <c r="KU93" t="s">
        <v>5</v>
      </c>
      <c r="KV93" t="s">
        <v>5</v>
      </c>
      <c r="KW93" t="s">
        <v>6</v>
      </c>
      <c r="KX93" t="s">
        <v>7</v>
      </c>
    </row>
    <row r="94" spans="1:310" x14ac:dyDescent="0.25">
      <c r="A94">
        <v>8</v>
      </c>
      <c r="B94" t="s">
        <v>149</v>
      </c>
      <c r="C94" t="s">
        <v>151</v>
      </c>
      <c r="D94" t="s">
        <v>115</v>
      </c>
      <c r="F94" t="s">
        <v>4</v>
      </c>
      <c r="G94" t="s">
        <v>4</v>
      </c>
      <c r="H94" t="s">
        <v>4</v>
      </c>
      <c r="I94" t="s">
        <v>4</v>
      </c>
      <c r="J94" t="s">
        <v>4</v>
      </c>
      <c r="K94" t="s">
        <v>4</v>
      </c>
      <c r="L94" t="s">
        <v>4</v>
      </c>
      <c r="M94" t="s">
        <v>4</v>
      </c>
      <c r="N94" t="s">
        <v>4</v>
      </c>
      <c r="O94" t="s">
        <v>4</v>
      </c>
      <c r="P94" t="s">
        <v>4</v>
      </c>
      <c r="Q94" t="s">
        <v>4</v>
      </c>
      <c r="R94" t="s">
        <v>4</v>
      </c>
      <c r="S94" t="s">
        <v>5</v>
      </c>
      <c r="T94" t="s">
        <v>5</v>
      </c>
      <c r="U94" t="s">
        <v>5</v>
      </c>
      <c r="V94" t="s">
        <v>5</v>
      </c>
      <c r="W94" t="s">
        <v>5</v>
      </c>
      <c r="X94" t="s">
        <v>8</v>
      </c>
      <c r="Y94" t="s">
        <v>6</v>
      </c>
      <c r="Z94" t="s">
        <v>8</v>
      </c>
      <c r="AA94" t="s">
        <v>4</v>
      </c>
      <c r="AB94" t="s">
        <v>4</v>
      </c>
      <c r="AC94" t="s">
        <v>8</v>
      </c>
      <c r="AD94" t="s">
        <v>8</v>
      </c>
      <c r="AE94" t="s">
        <v>5</v>
      </c>
      <c r="AF94" t="s">
        <v>5</v>
      </c>
      <c r="AG94" t="s">
        <v>5</v>
      </c>
      <c r="AH94" t="s">
        <v>5</v>
      </c>
      <c r="AI94" t="s">
        <v>5</v>
      </c>
      <c r="AJ94" t="s">
        <v>5</v>
      </c>
      <c r="AK94" t="s">
        <v>5</v>
      </c>
      <c r="AL94" t="s">
        <v>5</v>
      </c>
      <c r="AM94" t="s">
        <v>8</v>
      </c>
      <c r="AN94" t="s">
        <v>8</v>
      </c>
      <c r="AO94" t="s">
        <v>5</v>
      </c>
      <c r="AP94" t="s">
        <v>5</v>
      </c>
      <c r="AQ94" t="s">
        <v>5</v>
      </c>
      <c r="AR94" t="s">
        <v>5</v>
      </c>
      <c r="AS94" t="s">
        <v>5</v>
      </c>
      <c r="AT94" t="s">
        <v>4</v>
      </c>
      <c r="AU94" t="s">
        <v>4</v>
      </c>
      <c r="AV94" t="s">
        <v>4</v>
      </c>
      <c r="AW94" t="s">
        <v>4</v>
      </c>
      <c r="AX94" t="s">
        <v>4</v>
      </c>
      <c r="AY94" t="s">
        <v>4</v>
      </c>
      <c r="AZ94" t="s">
        <v>4</v>
      </c>
      <c r="BA94" t="s">
        <v>8</v>
      </c>
      <c r="BB94" t="s">
        <v>6</v>
      </c>
      <c r="BC94" t="s">
        <v>5</v>
      </c>
      <c r="BD94" t="s">
        <v>7</v>
      </c>
      <c r="BE94" t="s">
        <v>5</v>
      </c>
      <c r="BF94" t="s">
        <v>7</v>
      </c>
      <c r="BG94" t="s">
        <v>7</v>
      </c>
      <c r="BH94" t="s">
        <v>7</v>
      </c>
      <c r="BI94" t="s">
        <v>7</v>
      </c>
      <c r="BJ94" t="s">
        <v>6</v>
      </c>
      <c r="BK94" t="s">
        <v>6</v>
      </c>
      <c r="BL94" t="s">
        <v>6</v>
      </c>
      <c r="BM94" t="s">
        <v>5</v>
      </c>
      <c r="BN94" t="s">
        <v>5</v>
      </c>
      <c r="BO94" t="s">
        <v>5</v>
      </c>
      <c r="BP94" t="s">
        <v>5</v>
      </c>
      <c r="BQ94" t="s">
        <v>8</v>
      </c>
      <c r="BR94" t="s">
        <v>8</v>
      </c>
      <c r="BS94" t="s">
        <v>5</v>
      </c>
      <c r="BT94" t="s">
        <v>6</v>
      </c>
      <c r="BU94" t="s">
        <v>6</v>
      </c>
      <c r="BV94" t="s">
        <v>5</v>
      </c>
      <c r="BW94" t="s">
        <v>5</v>
      </c>
      <c r="BX94" t="s">
        <v>6</v>
      </c>
      <c r="BY94" t="s">
        <v>8</v>
      </c>
      <c r="BZ94" t="s">
        <v>5</v>
      </c>
      <c r="CA94" t="s">
        <v>5</v>
      </c>
      <c r="CB94" t="s">
        <v>8</v>
      </c>
      <c r="CC94" t="s">
        <v>8</v>
      </c>
      <c r="CD94" t="s">
        <v>5</v>
      </c>
      <c r="CE94" t="s">
        <v>5</v>
      </c>
      <c r="CF94" t="s">
        <v>5</v>
      </c>
      <c r="CG94" t="s">
        <v>8</v>
      </c>
      <c r="CH94" t="s">
        <v>4</v>
      </c>
      <c r="CI94" t="s">
        <v>5</v>
      </c>
      <c r="CJ94" t="s">
        <v>5</v>
      </c>
      <c r="CK94" t="s">
        <v>4</v>
      </c>
      <c r="CL94" t="s">
        <v>5</v>
      </c>
      <c r="CM94" t="s">
        <v>5</v>
      </c>
      <c r="CN94" t="s">
        <v>4</v>
      </c>
      <c r="CO94" t="s">
        <v>4</v>
      </c>
      <c r="CP94" t="s">
        <v>4</v>
      </c>
      <c r="CQ94" t="s">
        <v>8</v>
      </c>
      <c r="CR94" t="s">
        <v>5</v>
      </c>
      <c r="CS94" t="s">
        <v>4</v>
      </c>
      <c r="CT94" t="s">
        <v>4</v>
      </c>
      <c r="CU94" t="s">
        <v>5</v>
      </c>
      <c r="CV94" t="s">
        <v>8</v>
      </c>
      <c r="CW94" t="s">
        <v>6</v>
      </c>
      <c r="CX94" t="s">
        <v>5</v>
      </c>
      <c r="CY94" t="s">
        <v>8</v>
      </c>
      <c r="CZ94" t="s">
        <v>7</v>
      </c>
      <c r="DA94" t="s">
        <v>4</v>
      </c>
      <c r="DB94" t="s">
        <v>4</v>
      </c>
      <c r="DC94" t="s">
        <v>5</v>
      </c>
      <c r="DD94" t="s">
        <v>4</v>
      </c>
      <c r="DE94" t="s">
        <v>7</v>
      </c>
      <c r="DF94" t="s">
        <v>7</v>
      </c>
      <c r="DG94" t="s">
        <v>7</v>
      </c>
      <c r="DH94" t="s">
        <v>5</v>
      </c>
      <c r="DI94" t="s">
        <v>5</v>
      </c>
      <c r="DJ94" t="s">
        <v>5</v>
      </c>
      <c r="DK94" t="s">
        <v>5</v>
      </c>
      <c r="DL94" t="s">
        <v>5</v>
      </c>
      <c r="DM94" t="s">
        <v>5</v>
      </c>
      <c r="DN94" t="s">
        <v>7</v>
      </c>
      <c r="DO94" t="s">
        <v>7</v>
      </c>
      <c r="DP94" t="s">
        <v>4</v>
      </c>
      <c r="DQ94" t="s">
        <v>4</v>
      </c>
      <c r="DR94" t="s">
        <v>4</v>
      </c>
      <c r="DS94" t="s">
        <v>4</v>
      </c>
      <c r="DT94" t="s">
        <v>4</v>
      </c>
      <c r="DU94" t="s">
        <v>8</v>
      </c>
      <c r="DV94" t="s">
        <v>8</v>
      </c>
      <c r="DW94" t="s">
        <v>3</v>
      </c>
      <c r="DX94" t="s">
        <v>6</v>
      </c>
      <c r="DY94" t="s">
        <v>6</v>
      </c>
      <c r="DZ94" t="s">
        <v>8</v>
      </c>
      <c r="EA94" t="s">
        <v>5</v>
      </c>
      <c r="EB94" t="s">
        <v>5</v>
      </c>
      <c r="EC94" t="s">
        <v>7</v>
      </c>
      <c r="ED94" t="s">
        <v>4</v>
      </c>
      <c r="EE94" t="s">
        <v>5</v>
      </c>
      <c r="EF94" t="s">
        <v>5</v>
      </c>
      <c r="EG94" t="s">
        <v>5</v>
      </c>
      <c r="EH94" t="s">
        <v>5</v>
      </c>
      <c r="EI94" t="s">
        <v>8</v>
      </c>
      <c r="EJ94" t="s">
        <v>4</v>
      </c>
      <c r="EK94" t="s">
        <v>4</v>
      </c>
      <c r="EL94" t="s">
        <v>8</v>
      </c>
      <c r="EM94" t="s">
        <v>8</v>
      </c>
      <c r="EN94" t="s">
        <v>7</v>
      </c>
      <c r="EO94" t="s">
        <v>5</v>
      </c>
      <c r="EP94" t="s">
        <v>4</v>
      </c>
      <c r="EQ94" t="s">
        <v>7</v>
      </c>
      <c r="ER94" t="s">
        <v>8</v>
      </c>
      <c r="ES94" t="s">
        <v>4</v>
      </c>
      <c r="ET94" t="s">
        <v>7</v>
      </c>
      <c r="EU94" t="s">
        <v>7</v>
      </c>
      <c r="EV94" t="s">
        <v>7</v>
      </c>
      <c r="EW94" t="s">
        <v>5</v>
      </c>
      <c r="EX94" t="s">
        <v>5</v>
      </c>
      <c r="EY94" t="s">
        <v>6</v>
      </c>
      <c r="EZ94" t="s">
        <v>5</v>
      </c>
      <c r="FA94" t="s">
        <v>3</v>
      </c>
      <c r="FB94" t="s">
        <v>6</v>
      </c>
      <c r="FC94" t="s">
        <v>6</v>
      </c>
      <c r="FD94" t="s">
        <v>3</v>
      </c>
      <c r="FE94" t="s">
        <v>6</v>
      </c>
      <c r="FF94" t="s">
        <v>3</v>
      </c>
      <c r="FG94" t="s">
        <v>6</v>
      </c>
      <c r="FH94" t="s">
        <v>6</v>
      </c>
      <c r="FI94" t="s">
        <v>6</v>
      </c>
      <c r="FJ94" t="s">
        <v>6</v>
      </c>
      <c r="FK94" t="s">
        <v>3</v>
      </c>
      <c r="FL94" t="s">
        <v>9</v>
      </c>
      <c r="FM94" t="s">
        <v>3</v>
      </c>
      <c r="FN94" t="s">
        <v>9</v>
      </c>
      <c r="FO94" t="s">
        <v>3</v>
      </c>
      <c r="FP94" t="s">
        <v>9</v>
      </c>
      <c r="FQ94" t="s">
        <v>3</v>
      </c>
      <c r="FR94" t="s">
        <v>9</v>
      </c>
      <c r="FS94" t="s">
        <v>3</v>
      </c>
      <c r="FT94" t="s">
        <v>3</v>
      </c>
      <c r="FU94" t="s">
        <v>3</v>
      </c>
      <c r="FV94" t="s">
        <v>3</v>
      </c>
      <c r="FW94" t="s">
        <v>3</v>
      </c>
      <c r="FX94" t="s">
        <v>3</v>
      </c>
      <c r="FY94" t="s">
        <v>3</v>
      </c>
      <c r="FZ94" t="s">
        <v>8</v>
      </c>
      <c r="GA94" t="s">
        <v>3</v>
      </c>
      <c r="GB94" t="s">
        <v>3</v>
      </c>
      <c r="GC94" t="s">
        <v>3</v>
      </c>
      <c r="GD94" t="s">
        <v>66</v>
      </c>
      <c r="GE94" t="s">
        <v>3</v>
      </c>
      <c r="GF94" t="s">
        <v>9</v>
      </c>
      <c r="GG94" t="s">
        <v>3</v>
      </c>
      <c r="GH94" t="s">
        <v>3</v>
      </c>
      <c r="GI94" t="s">
        <v>3</v>
      </c>
      <c r="GJ94" t="s">
        <v>3</v>
      </c>
      <c r="GK94" t="s">
        <v>3</v>
      </c>
      <c r="GL94" t="s">
        <v>9</v>
      </c>
      <c r="GM94" t="s">
        <v>3</v>
      </c>
      <c r="GN94" t="s">
        <v>66</v>
      </c>
      <c r="GO94" t="s">
        <v>3</v>
      </c>
      <c r="GP94" t="s">
        <v>9</v>
      </c>
      <c r="GQ94" t="s">
        <v>3</v>
      </c>
      <c r="GR94" t="s">
        <v>3</v>
      </c>
      <c r="GS94" t="s">
        <v>3</v>
      </c>
      <c r="GT94" t="s">
        <v>3</v>
      </c>
      <c r="GU94" t="s">
        <v>3</v>
      </c>
      <c r="GV94" t="s">
        <v>3</v>
      </c>
      <c r="GW94" t="s">
        <v>3</v>
      </c>
      <c r="GX94" t="s">
        <v>8</v>
      </c>
      <c r="GY94" t="s">
        <v>4</v>
      </c>
      <c r="GZ94" t="s">
        <v>4</v>
      </c>
      <c r="HA94" t="s">
        <v>4</v>
      </c>
      <c r="HB94" t="s">
        <v>4</v>
      </c>
      <c r="HC94" t="s">
        <v>4</v>
      </c>
      <c r="HD94" t="s">
        <v>4</v>
      </c>
      <c r="HE94" t="s">
        <v>4</v>
      </c>
      <c r="HF94" t="s">
        <v>4</v>
      </c>
      <c r="HG94" t="s">
        <v>4</v>
      </c>
      <c r="HH94" t="s">
        <v>4</v>
      </c>
      <c r="HI94" t="s">
        <v>4</v>
      </c>
      <c r="HJ94" t="s">
        <v>4</v>
      </c>
      <c r="HK94" t="s">
        <v>8</v>
      </c>
      <c r="HL94" t="s">
        <v>8</v>
      </c>
      <c r="HM94" t="s">
        <v>5</v>
      </c>
      <c r="HN94" t="s">
        <v>8</v>
      </c>
      <c r="HO94" t="s">
        <v>8</v>
      </c>
      <c r="HP94" t="s">
        <v>8</v>
      </c>
      <c r="HQ94" t="s">
        <v>8</v>
      </c>
      <c r="HR94" t="s">
        <v>8</v>
      </c>
      <c r="HS94" t="s">
        <v>8</v>
      </c>
      <c r="HT94" t="s">
        <v>8</v>
      </c>
      <c r="HU94" t="s">
        <v>8</v>
      </c>
      <c r="HV94" t="s">
        <v>8</v>
      </c>
      <c r="HW94" t="s">
        <v>8</v>
      </c>
      <c r="HX94" t="s">
        <v>8</v>
      </c>
      <c r="HY94" t="s">
        <v>8</v>
      </c>
      <c r="HZ94" t="s">
        <v>8</v>
      </c>
      <c r="IA94" t="s">
        <v>8</v>
      </c>
      <c r="IB94" t="s">
        <v>8</v>
      </c>
      <c r="IC94" t="s">
        <v>8</v>
      </c>
      <c r="ID94" t="s">
        <v>8</v>
      </c>
      <c r="IE94" t="s">
        <v>8</v>
      </c>
      <c r="IF94" t="s">
        <v>8</v>
      </c>
      <c r="IG94" t="s">
        <v>8</v>
      </c>
      <c r="IH94" t="s">
        <v>8</v>
      </c>
      <c r="II94" t="s">
        <v>8</v>
      </c>
      <c r="IJ94" t="s">
        <v>8</v>
      </c>
      <c r="IK94" t="s">
        <v>4</v>
      </c>
      <c r="IL94" t="s">
        <v>4</v>
      </c>
      <c r="IM94" t="s">
        <v>4</v>
      </c>
      <c r="IN94" t="s">
        <v>4</v>
      </c>
      <c r="IO94" t="s">
        <v>4</v>
      </c>
      <c r="IP94" t="s">
        <v>4</v>
      </c>
      <c r="IQ94" t="s">
        <v>4</v>
      </c>
      <c r="IR94" t="s">
        <v>5</v>
      </c>
      <c r="IS94" t="s">
        <v>5</v>
      </c>
      <c r="IT94" t="s">
        <v>4</v>
      </c>
      <c r="IU94" t="s">
        <v>4</v>
      </c>
      <c r="IV94" t="s">
        <v>5</v>
      </c>
      <c r="IW94" t="s">
        <v>4</v>
      </c>
      <c r="IX94" t="s">
        <v>5</v>
      </c>
      <c r="JP94" t="s">
        <v>7</v>
      </c>
      <c r="JQ94" t="s">
        <v>7</v>
      </c>
      <c r="JR94" t="s">
        <v>4</v>
      </c>
      <c r="JS94" t="s">
        <v>8</v>
      </c>
      <c r="JT94" t="s">
        <v>8</v>
      </c>
      <c r="JU94" t="s">
        <v>8</v>
      </c>
      <c r="JV94" t="s">
        <v>8</v>
      </c>
      <c r="JW94" t="s">
        <v>8</v>
      </c>
      <c r="KJ94" t="s">
        <v>8</v>
      </c>
      <c r="KK94" t="s">
        <v>7</v>
      </c>
      <c r="KL94" t="s">
        <v>4</v>
      </c>
      <c r="KM94" t="s">
        <v>4</v>
      </c>
      <c r="KN94" t="s">
        <v>4</v>
      </c>
      <c r="KO94" t="s">
        <v>4</v>
      </c>
      <c r="KP94" t="s">
        <v>8</v>
      </c>
      <c r="KQ94" t="s">
        <v>4</v>
      </c>
      <c r="KR94" t="s">
        <v>4</v>
      </c>
      <c r="KS94" t="s">
        <v>8</v>
      </c>
      <c r="KT94" t="s">
        <v>4</v>
      </c>
      <c r="KU94" t="s">
        <v>4</v>
      </c>
      <c r="KV94" t="s">
        <v>4</v>
      </c>
      <c r="KW94" t="s">
        <v>7</v>
      </c>
      <c r="KX94" t="s">
        <v>7</v>
      </c>
    </row>
    <row r="95" spans="1:310" x14ac:dyDescent="0.25">
      <c r="A95">
        <v>11</v>
      </c>
      <c r="B95" t="s">
        <v>149</v>
      </c>
      <c r="C95" t="s">
        <v>152</v>
      </c>
      <c r="D95" t="s">
        <v>106</v>
      </c>
      <c r="F95" t="s">
        <v>5</v>
      </c>
      <c r="G95" t="s">
        <v>7</v>
      </c>
      <c r="H95" t="s">
        <v>5</v>
      </c>
      <c r="I95" t="s">
        <v>5</v>
      </c>
      <c r="J95" t="s">
        <v>7</v>
      </c>
      <c r="K95" t="s">
        <v>4</v>
      </c>
      <c r="L95" t="s">
        <v>4</v>
      </c>
      <c r="M95" t="s">
        <v>7</v>
      </c>
      <c r="N95" t="s">
        <v>4</v>
      </c>
      <c r="O95" t="s">
        <v>7</v>
      </c>
      <c r="P95" t="s">
        <v>4</v>
      </c>
      <c r="Q95" t="s">
        <v>5</v>
      </c>
      <c r="R95" t="s">
        <v>4</v>
      </c>
      <c r="S95" t="s">
        <v>5</v>
      </c>
      <c r="T95" t="s">
        <v>5</v>
      </c>
      <c r="U95" t="s">
        <v>7</v>
      </c>
      <c r="V95" t="s">
        <v>5</v>
      </c>
      <c r="W95" t="s">
        <v>5</v>
      </c>
      <c r="X95" t="s">
        <v>8</v>
      </c>
      <c r="Y95" t="s">
        <v>5</v>
      </c>
      <c r="Z95" t="s">
        <v>5</v>
      </c>
      <c r="AA95" t="s">
        <v>7</v>
      </c>
      <c r="AB95" t="s">
        <v>4</v>
      </c>
      <c r="AC95" t="s">
        <v>6</v>
      </c>
      <c r="AD95" t="s">
        <v>4</v>
      </c>
      <c r="AE95" t="s">
        <v>6</v>
      </c>
      <c r="AF95" t="s">
        <v>4</v>
      </c>
      <c r="AG95" t="s">
        <v>6</v>
      </c>
      <c r="AH95" t="s">
        <v>6</v>
      </c>
      <c r="AI95" t="s">
        <v>6</v>
      </c>
      <c r="AJ95" t="s">
        <v>4</v>
      </c>
      <c r="AK95" t="s">
        <v>4</v>
      </c>
      <c r="AL95" t="s">
        <v>6</v>
      </c>
      <c r="AM95" t="s">
        <v>6</v>
      </c>
      <c r="AN95" t="s">
        <v>4</v>
      </c>
      <c r="AO95" t="s">
        <v>6</v>
      </c>
      <c r="AP95" t="s">
        <v>4</v>
      </c>
      <c r="AQ95" t="s">
        <v>6</v>
      </c>
      <c r="AR95" t="s">
        <v>4</v>
      </c>
      <c r="AS95" t="s">
        <v>6</v>
      </c>
      <c r="AT95" t="s">
        <v>6</v>
      </c>
      <c r="AU95" t="s">
        <v>4</v>
      </c>
      <c r="AV95" t="s">
        <v>6</v>
      </c>
      <c r="AW95" t="s">
        <v>5</v>
      </c>
      <c r="AX95" t="s">
        <v>4</v>
      </c>
      <c r="AY95" t="s">
        <v>5</v>
      </c>
      <c r="AZ95" t="s">
        <v>8</v>
      </c>
      <c r="BA95" t="s">
        <v>5</v>
      </c>
      <c r="BB95" t="s">
        <v>8</v>
      </c>
      <c r="BC95" t="s">
        <v>5</v>
      </c>
      <c r="BD95" t="s">
        <v>4</v>
      </c>
      <c r="BE95" t="s">
        <v>5</v>
      </c>
      <c r="BF95" t="s">
        <v>5</v>
      </c>
      <c r="BG95" t="s">
        <v>4</v>
      </c>
      <c r="BH95" t="s">
        <v>7</v>
      </c>
      <c r="BI95" t="s">
        <v>7</v>
      </c>
      <c r="BJ95" t="s">
        <v>5</v>
      </c>
      <c r="BK95" t="s">
        <v>5</v>
      </c>
      <c r="BL95" t="s">
        <v>8</v>
      </c>
      <c r="BM95" t="s">
        <v>8</v>
      </c>
      <c r="BN95" t="s">
        <v>6</v>
      </c>
      <c r="BO95" t="s">
        <v>8</v>
      </c>
      <c r="BP95" t="s">
        <v>8</v>
      </c>
      <c r="BQ95" t="s">
        <v>8</v>
      </c>
      <c r="BR95" t="s">
        <v>8</v>
      </c>
      <c r="BS95" t="s">
        <v>8</v>
      </c>
      <c r="BT95" t="s">
        <v>8</v>
      </c>
      <c r="BU95" t="s">
        <v>8</v>
      </c>
      <c r="BV95" t="s">
        <v>8</v>
      </c>
      <c r="BW95" t="s">
        <v>8</v>
      </c>
      <c r="BX95" t="s">
        <v>8</v>
      </c>
      <c r="BY95" t="s">
        <v>4</v>
      </c>
      <c r="BZ95" t="s">
        <v>4</v>
      </c>
      <c r="CA95" t="s">
        <v>6</v>
      </c>
      <c r="CB95" t="s">
        <v>8</v>
      </c>
      <c r="CC95" t="s">
        <v>8</v>
      </c>
      <c r="CD95" t="s">
        <v>8</v>
      </c>
      <c r="CE95" t="s">
        <v>8</v>
      </c>
      <c r="CF95" t="s">
        <v>4</v>
      </c>
      <c r="CG95" t="s">
        <v>8</v>
      </c>
      <c r="CH95" t="s">
        <v>8</v>
      </c>
      <c r="CI95" t="s">
        <v>7</v>
      </c>
      <c r="CJ95" t="s">
        <v>5</v>
      </c>
      <c r="CK95" t="s">
        <v>4</v>
      </c>
      <c r="CL95" t="s">
        <v>7</v>
      </c>
      <c r="CM95" t="s">
        <v>7</v>
      </c>
      <c r="CN95" t="s">
        <v>5</v>
      </c>
      <c r="CO95" t="s">
        <v>4</v>
      </c>
      <c r="CP95" t="s">
        <v>4</v>
      </c>
      <c r="CQ95" t="s">
        <v>7</v>
      </c>
      <c r="CR95" t="s">
        <v>7</v>
      </c>
      <c r="CS95" t="s">
        <v>4</v>
      </c>
      <c r="CT95" t="s">
        <v>4</v>
      </c>
      <c r="CU95" t="s">
        <v>7</v>
      </c>
      <c r="CV95" t="s">
        <v>7</v>
      </c>
      <c r="CW95" t="s">
        <v>6</v>
      </c>
      <c r="CX95" t="s">
        <v>5</v>
      </c>
      <c r="CY95" t="s">
        <v>5</v>
      </c>
      <c r="CZ95" t="s">
        <v>7</v>
      </c>
      <c r="DA95" t="s">
        <v>4</v>
      </c>
      <c r="DB95" t="s">
        <v>4</v>
      </c>
      <c r="DC95" t="s">
        <v>7</v>
      </c>
      <c r="DD95" t="s">
        <v>7</v>
      </c>
      <c r="DE95" t="s">
        <v>7</v>
      </c>
      <c r="DF95" t="s">
        <v>5</v>
      </c>
      <c r="DG95" t="s">
        <v>7</v>
      </c>
      <c r="DH95" t="s">
        <v>5</v>
      </c>
      <c r="DI95" t="s">
        <v>7</v>
      </c>
      <c r="DJ95" t="s">
        <v>7</v>
      </c>
      <c r="DK95" t="s">
        <v>7</v>
      </c>
      <c r="DL95" t="s">
        <v>8</v>
      </c>
      <c r="DM95" t="s">
        <v>8</v>
      </c>
      <c r="DN95" t="s">
        <v>7</v>
      </c>
      <c r="DO95" t="s">
        <v>7</v>
      </c>
      <c r="DP95" t="s">
        <v>5</v>
      </c>
      <c r="DQ95" t="s">
        <v>4</v>
      </c>
      <c r="DR95" t="s">
        <v>7</v>
      </c>
      <c r="DS95" t="s">
        <v>7</v>
      </c>
      <c r="DT95" t="s">
        <v>7</v>
      </c>
      <c r="DU95" t="s">
        <v>3</v>
      </c>
      <c r="DV95" t="s">
        <v>3</v>
      </c>
      <c r="DW95" t="s">
        <v>6</v>
      </c>
      <c r="DX95" t="s">
        <v>6</v>
      </c>
      <c r="DY95" t="s">
        <v>8</v>
      </c>
      <c r="DZ95" t="s">
        <v>3</v>
      </c>
      <c r="EA95" t="s">
        <v>8</v>
      </c>
      <c r="EB95" t="s">
        <v>8</v>
      </c>
      <c r="EC95" t="s">
        <v>4</v>
      </c>
      <c r="ED95" t="s">
        <v>4</v>
      </c>
      <c r="EE95" t="s">
        <v>8</v>
      </c>
      <c r="EF95" t="s">
        <v>5</v>
      </c>
      <c r="EG95" t="s">
        <v>5</v>
      </c>
      <c r="EH95" t="s">
        <v>8</v>
      </c>
      <c r="EI95" t="s">
        <v>8</v>
      </c>
      <c r="EJ95" t="s">
        <v>5</v>
      </c>
      <c r="EK95" t="s">
        <v>5</v>
      </c>
      <c r="EL95" t="s">
        <v>8</v>
      </c>
      <c r="EM95" t="s">
        <v>6</v>
      </c>
      <c r="EN95" t="s">
        <v>5</v>
      </c>
      <c r="EO95" t="s">
        <v>6</v>
      </c>
      <c r="EP95" t="s">
        <v>5</v>
      </c>
      <c r="EQ95" t="s">
        <v>8</v>
      </c>
      <c r="ER95" t="s">
        <v>5</v>
      </c>
      <c r="ES95" t="s">
        <v>8</v>
      </c>
      <c r="ET95" t="s">
        <v>5</v>
      </c>
      <c r="EU95" t="s">
        <v>5</v>
      </c>
      <c r="EV95" t="s">
        <v>8</v>
      </c>
      <c r="EW95" t="s">
        <v>6</v>
      </c>
      <c r="EX95" t="s">
        <v>6</v>
      </c>
      <c r="EY95" t="s">
        <v>6</v>
      </c>
      <c r="EZ95" t="s">
        <v>5</v>
      </c>
      <c r="FA95" t="s">
        <v>8</v>
      </c>
      <c r="FB95" t="s">
        <v>66</v>
      </c>
      <c r="FC95" t="s">
        <v>8</v>
      </c>
      <c r="FD95" t="s">
        <v>9</v>
      </c>
      <c r="FE95" t="s">
        <v>8</v>
      </c>
      <c r="FF95" t="s">
        <v>3</v>
      </c>
      <c r="FG95" t="s">
        <v>6</v>
      </c>
      <c r="FH95" t="s">
        <v>66</v>
      </c>
      <c r="FI95" t="s">
        <v>3</v>
      </c>
      <c r="FJ95" t="s">
        <v>9</v>
      </c>
      <c r="FK95" t="s">
        <v>3</v>
      </c>
      <c r="FL95" t="s">
        <v>66</v>
      </c>
      <c r="FM95" t="s">
        <v>6</v>
      </c>
      <c r="FN95" t="s">
        <v>9</v>
      </c>
      <c r="FO95" t="s">
        <v>6</v>
      </c>
      <c r="FP95" t="s">
        <v>9</v>
      </c>
      <c r="FQ95" t="s">
        <v>6</v>
      </c>
      <c r="FR95" t="s">
        <v>9</v>
      </c>
      <c r="FS95" t="s">
        <v>6</v>
      </c>
      <c r="FT95" t="s">
        <v>9</v>
      </c>
      <c r="FU95" t="s">
        <v>6</v>
      </c>
      <c r="FV95" t="s">
        <v>9</v>
      </c>
      <c r="FW95" t="s">
        <v>8</v>
      </c>
      <c r="FX95" t="s">
        <v>9</v>
      </c>
      <c r="FY95" t="s">
        <v>4</v>
      </c>
      <c r="FZ95" t="s">
        <v>66</v>
      </c>
      <c r="GA95" t="s">
        <v>3</v>
      </c>
      <c r="GB95" t="s">
        <v>66</v>
      </c>
      <c r="GC95" t="s">
        <v>3</v>
      </c>
      <c r="GD95" t="s">
        <v>66</v>
      </c>
      <c r="GE95" t="s">
        <v>3</v>
      </c>
      <c r="GF95" t="s">
        <v>66</v>
      </c>
      <c r="GG95" t="s">
        <v>6</v>
      </c>
      <c r="GH95" t="s">
        <v>66</v>
      </c>
      <c r="GI95" t="s">
        <v>3</v>
      </c>
      <c r="GJ95" t="s">
        <v>66</v>
      </c>
      <c r="GK95" t="s">
        <v>3</v>
      </c>
      <c r="GL95" t="s">
        <v>66</v>
      </c>
      <c r="GM95" t="s">
        <v>3</v>
      </c>
      <c r="GN95" t="s">
        <v>66</v>
      </c>
      <c r="GO95" t="s">
        <v>3</v>
      </c>
      <c r="GP95" t="s">
        <v>66</v>
      </c>
      <c r="GQ95" t="s">
        <v>6</v>
      </c>
      <c r="GR95" t="s">
        <v>3</v>
      </c>
      <c r="GS95" t="s">
        <v>6</v>
      </c>
      <c r="GT95" t="s">
        <v>3</v>
      </c>
      <c r="GU95" t="s">
        <v>6</v>
      </c>
      <c r="GV95" t="s">
        <v>9</v>
      </c>
      <c r="GW95" t="s">
        <v>6</v>
      </c>
      <c r="GX95" t="s">
        <v>9</v>
      </c>
      <c r="GY95" t="s">
        <v>3</v>
      </c>
      <c r="GZ95" t="s">
        <v>4</v>
      </c>
      <c r="HA95" t="s">
        <v>3</v>
      </c>
      <c r="HB95" t="s">
        <v>6</v>
      </c>
      <c r="HC95" t="s">
        <v>6</v>
      </c>
      <c r="HD95" t="s">
        <v>5</v>
      </c>
      <c r="HE95" t="s">
        <v>3</v>
      </c>
      <c r="HF95" t="s">
        <v>4</v>
      </c>
      <c r="HG95" t="s">
        <v>3</v>
      </c>
      <c r="HH95" t="s">
        <v>3</v>
      </c>
      <c r="HI95" t="s">
        <v>3</v>
      </c>
      <c r="HJ95" t="s">
        <v>6</v>
      </c>
      <c r="HK95" t="s">
        <v>8</v>
      </c>
      <c r="HL95" t="s">
        <v>8</v>
      </c>
      <c r="HM95" t="s">
        <v>6</v>
      </c>
      <c r="HN95" t="s">
        <v>6</v>
      </c>
      <c r="HO95" t="s">
        <v>6</v>
      </c>
      <c r="HP95" t="s">
        <v>46</v>
      </c>
      <c r="HQ95" t="s">
        <v>6</v>
      </c>
      <c r="HR95" t="s">
        <v>6</v>
      </c>
      <c r="HS95" t="s">
        <v>5</v>
      </c>
      <c r="HT95" t="s">
        <v>8</v>
      </c>
      <c r="HU95" t="s">
        <v>46</v>
      </c>
      <c r="HV95" t="s">
        <v>6</v>
      </c>
      <c r="HW95" t="s">
        <v>8</v>
      </c>
      <c r="HX95" t="s">
        <v>6</v>
      </c>
      <c r="HY95" t="s">
        <v>46</v>
      </c>
      <c r="HZ95" t="s">
        <v>6</v>
      </c>
      <c r="IA95" t="s">
        <v>5</v>
      </c>
      <c r="IB95" t="s">
        <v>6</v>
      </c>
      <c r="IC95" t="s">
        <v>8</v>
      </c>
      <c r="ID95" t="s">
        <v>46</v>
      </c>
      <c r="IE95" t="s">
        <v>5</v>
      </c>
      <c r="IF95" t="s">
        <v>6</v>
      </c>
      <c r="IG95" t="s">
        <v>5</v>
      </c>
      <c r="IH95" t="s">
        <v>3</v>
      </c>
      <c r="II95" t="s">
        <v>9</v>
      </c>
      <c r="IJ95" t="s">
        <v>9</v>
      </c>
      <c r="IK95" t="s">
        <v>6</v>
      </c>
      <c r="IL95" t="s">
        <v>6</v>
      </c>
      <c r="IM95" t="s">
        <v>8</v>
      </c>
      <c r="IN95" t="s">
        <v>8</v>
      </c>
      <c r="IO95" t="s">
        <v>8</v>
      </c>
      <c r="IP95" t="s">
        <v>8</v>
      </c>
      <c r="IQ95" t="s">
        <v>8</v>
      </c>
      <c r="IR95" t="s">
        <v>6</v>
      </c>
      <c r="IS95" t="s">
        <v>8</v>
      </c>
      <c r="IT95" t="s">
        <v>8</v>
      </c>
      <c r="IU95" t="s">
        <v>6</v>
      </c>
      <c r="IV95" t="s">
        <v>5</v>
      </c>
      <c r="IW95" t="s">
        <v>8</v>
      </c>
      <c r="IX95" t="s">
        <v>8</v>
      </c>
    </row>
    <row r="96" spans="1:310" x14ac:dyDescent="0.25">
      <c r="A96">
        <v>13</v>
      </c>
      <c r="B96" t="s">
        <v>149</v>
      </c>
      <c r="C96" t="s">
        <v>153</v>
      </c>
      <c r="D96" t="s">
        <v>110</v>
      </c>
      <c r="F96" t="s">
        <v>5</v>
      </c>
      <c r="G96" t="s">
        <v>7</v>
      </c>
      <c r="H96" t="s">
        <v>8</v>
      </c>
      <c r="I96" t="s">
        <v>7</v>
      </c>
      <c r="J96" t="s">
        <v>7</v>
      </c>
      <c r="K96" t="s">
        <v>7</v>
      </c>
      <c r="L96" t="s">
        <v>8</v>
      </c>
      <c r="M96" t="s">
        <v>8</v>
      </c>
      <c r="N96" t="s">
        <v>5</v>
      </c>
      <c r="O96" t="s">
        <v>4</v>
      </c>
      <c r="P96" t="s">
        <v>7</v>
      </c>
      <c r="Q96" t="s">
        <v>7</v>
      </c>
      <c r="R96" t="s">
        <v>7</v>
      </c>
      <c r="S96" t="s">
        <v>5</v>
      </c>
      <c r="T96" t="s">
        <v>7</v>
      </c>
      <c r="U96" t="s">
        <v>4</v>
      </c>
      <c r="V96" t="s">
        <v>8</v>
      </c>
      <c r="W96" t="s">
        <v>8</v>
      </c>
      <c r="X96" t="s">
        <v>7</v>
      </c>
      <c r="Y96" t="s">
        <v>5</v>
      </c>
      <c r="Z96" t="s">
        <v>5</v>
      </c>
      <c r="AA96" t="s">
        <v>4</v>
      </c>
      <c r="AB96" t="s">
        <v>5</v>
      </c>
      <c r="AC96" t="s">
        <v>8</v>
      </c>
      <c r="AD96" t="s">
        <v>4</v>
      </c>
      <c r="AE96" t="s">
        <v>6</v>
      </c>
      <c r="AF96" t="s">
        <v>4</v>
      </c>
      <c r="AG96" t="s">
        <v>6</v>
      </c>
      <c r="AH96" t="s">
        <v>6</v>
      </c>
      <c r="AI96" t="s">
        <v>6</v>
      </c>
      <c r="AJ96" t="s">
        <v>5</v>
      </c>
      <c r="AK96" t="s">
        <v>4</v>
      </c>
      <c r="AL96" t="s">
        <v>6</v>
      </c>
      <c r="AM96" t="s">
        <v>4</v>
      </c>
      <c r="AN96" t="s">
        <v>4</v>
      </c>
      <c r="AO96" t="s">
        <v>8</v>
      </c>
      <c r="AP96" t="s">
        <v>4</v>
      </c>
      <c r="AQ96" t="s">
        <v>6</v>
      </c>
      <c r="AR96" t="s">
        <v>4</v>
      </c>
      <c r="AS96" t="s">
        <v>8</v>
      </c>
      <c r="AT96" t="s">
        <v>8</v>
      </c>
      <c r="AU96" t="s">
        <v>4</v>
      </c>
      <c r="AV96" t="s">
        <v>8</v>
      </c>
      <c r="AW96" t="s">
        <v>6</v>
      </c>
      <c r="AX96" t="s">
        <v>8</v>
      </c>
      <c r="AY96" t="s">
        <v>8</v>
      </c>
      <c r="AZ96" t="s">
        <v>8</v>
      </c>
      <c r="BA96" t="s">
        <v>5</v>
      </c>
      <c r="BB96" t="s">
        <v>8</v>
      </c>
      <c r="BC96" t="s">
        <v>5</v>
      </c>
      <c r="BD96" t="s">
        <v>7</v>
      </c>
      <c r="BE96" t="s">
        <v>5</v>
      </c>
      <c r="BF96" t="s">
        <v>5</v>
      </c>
      <c r="BG96" t="s">
        <v>5</v>
      </c>
      <c r="BH96" t="s">
        <v>5</v>
      </c>
      <c r="BI96" t="s">
        <v>8</v>
      </c>
      <c r="BJ96" t="s">
        <v>8</v>
      </c>
      <c r="BK96" t="s">
        <v>6</v>
      </c>
      <c r="BL96" t="s">
        <v>6</v>
      </c>
      <c r="BM96" t="s">
        <v>5</v>
      </c>
      <c r="BN96" t="s">
        <v>5</v>
      </c>
      <c r="BO96" t="s">
        <v>7</v>
      </c>
      <c r="BP96" t="s">
        <v>8</v>
      </c>
      <c r="BQ96" t="s">
        <v>5</v>
      </c>
      <c r="BR96" t="s">
        <v>7</v>
      </c>
      <c r="BS96" t="s">
        <v>7</v>
      </c>
      <c r="BT96" t="s">
        <v>5</v>
      </c>
      <c r="BU96" t="s">
        <v>7</v>
      </c>
      <c r="BV96" t="s">
        <v>7</v>
      </c>
      <c r="BW96" t="s">
        <v>5</v>
      </c>
      <c r="BX96" t="s">
        <v>5</v>
      </c>
      <c r="BY96" t="s">
        <v>5</v>
      </c>
      <c r="BZ96" t="s">
        <v>8</v>
      </c>
      <c r="CA96" t="s">
        <v>5</v>
      </c>
      <c r="CB96" t="s">
        <v>7</v>
      </c>
      <c r="CC96" t="s">
        <v>7</v>
      </c>
      <c r="CD96" t="s">
        <v>7</v>
      </c>
      <c r="CE96" t="s">
        <v>7</v>
      </c>
      <c r="CF96" t="s">
        <v>7</v>
      </c>
      <c r="CG96" t="s">
        <v>7</v>
      </c>
      <c r="CH96" t="s">
        <v>5</v>
      </c>
      <c r="CI96" t="s">
        <v>5</v>
      </c>
      <c r="CJ96" t="s">
        <v>8</v>
      </c>
      <c r="CK96" t="s">
        <v>5</v>
      </c>
      <c r="CL96" t="s">
        <v>8</v>
      </c>
      <c r="CM96" t="s">
        <v>5</v>
      </c>
      <c r="CN96" t="s">
        <v>5</v>
      </c>
      <c r="CO96" t="s">
        <v>4</v>
      </c>
      <c r="CP96" t="s">
        <v>5</v>
      </c>
      <c r="CQ96" t="s">
        <v>5</v>
      </c>
      <c r="CR96" t="s">
        <v>8</v>
      </c>
      <c r="CS96" t="s">
        <v>8</v>
      </c>
      <c r="CT96" t="s">
        <v>8</v>
      </c>
      <c r="CU96" t="s">
        <v>8</v>
      </c>
      <c r="CV96" t="s">
        <v>5</v>
      </c>
      <c r="CW96" t="s">
        <v>6</v>
      </c>
      <c r="CX96" t="s">
        <v>7</v>
      </c>
      <c r="CY96" t="s">
        <v>6</v>
      </c>
      <c r="CZ96" t="s">
        <v>8</v>
      </c>
      <c r="DA96" t="s">
        <v>5</v>
      </c>
      <c r="DB96" t="s">
        <v>7</v>
      </c>
      <c r="DC96" t="s">
        <v>8</v>
      </c>
      <c r="DD96" t="s">
        <v>8</v>
      </c>
      <c r="DE96" t="s">
        <v>6</v>
      </c>
      <c r="DF96" t="s">
        <v>5</v>
      </c>
      <c r="DG96" t="s">
        <v>8</v>
      </c>
      <c r="DH96" t="s">
        <v>5</v>
      </c>
      <c r="DI96" t="s">
        <v>6</v>
      </c>
      <c r="DJ96" t="s">
        <v>5</v>
      </c>
      <c r="DK96" t="s">
        <v>8</v>
      </c>
      <c r="DL96" t="s">
        <v>5</v>
      </c>
      <c r="DM96" t="s">
        <v>6</v>
      </c>
      <c r="DN96" t="s">
        <v>6</v>
      </c>
      <c r="DO96" t="s">
        <v>8</v>
      </c>
      <c r="DP96" t="s">
        <v>6</v>
      </c>
      <c r="DQ96" t="s">
        <v>5</v>
      </c>
      <c r="DR96" t="s">
        <v>6</v>
      </c>
      <c r="DS96" t="s">
        <v>5</v>
      </c>
      <c r="DT96" t="s">
        <v>5</v>
      </c>
      <c r="DU96" t="s">
        <v>5</v>
      </c>
      <c r="DV96" t="s">
        <v>5</v>
      </c>
      <c r="DW96" t="s">
        <v>5</v>
      </c>
      <c r="DX96" t="s">
        <v>6</v>
      </c>
      <c r="DY96" t="s">
        <v>5</v>
      </c>
      <c r="DZ96" t="s">
        <v>5</v>
      </c>
      <c r="EA96" t="s">
        <v>5</v>
      </c>
      <c r="EB96" t="s">
        <v>5</v>
      </c>
      <c r="EC96" t="s">
        <v>5</v>
      </c>
      <c r="ED96" t="s">
        <v>4</v>
      </c>
      <c r="EE96" t="s">
        <v>7</v>
      </c>
      <c r="EF96" t="s">
        <v>5</v>
      </c>
      <c r="EG96" t="s">
        <v>5</v>
      </c>
      <c r="EH96" t="s">
        <v>5</v>
      </c>
      <c r="EI96" t="s">
        <v>5</v>
      </c>
      <c r="EJ96" t="s">
        <v>5</v>
      </c>
      <c r="EK96" t="s">
        <v>5</v>
      </c>
      <c r="EL96" t="s">
        <v>7</v>
      </c>
      <c r="EM96" t="s">
        <v>7</v>
      </c>
      <c r="EN96" t="s">
        <v>7</v>
      </c>
      <c r="EO96" t="s">
        <v>8</v>
      </c>
      <c r="EP96" t="s">
        <v>8</v>
      </c>
      <c r="EQ96" t="s">
        <v>5</v>
      </c>
      <c r="ER96" t="s">
        <v>4</v>
      </c>
      <c r="ES96" t="s">
        <v>7</v>
      </c>
      <c r="ET96" t="s">
        <v>5</v>
      </c>
      <c r="EU96" t="s">
        <v>5</v>
      </c>
      <c r="EV96" t="s">
        <v>8</v>
      </c>
      <c r="EW96" t="s">
        <v>8</v>
      </c>
      <c r="EX96" t="s">
        <v>8</v>
      </c>
      <c r="EY96" t="s">
        <v>5</v>
      </c>
      <c r="EZ96" t="s">
        <v>7</v>
      </c>
      <c r="FA96" t="s">
        <v>8</v>
      </c>
      <c r="FB96" t="s">
        <v>3</v>
      </c>
      <c r="FC96" t="s">
        <v>8</v>
      </c>
      <c r="FD96" t="s">
        <v>9</v>
      </c>
      <c r="FE96" t="s">
        <v>8</v>
      </c>
      <c r="FF96" t="s">
        <v>3</v>
      </c>
      <c r="FG96" t="s">
        <v>8</v>
      </c>
      <c r="FH96" t="s">
        <v>3</v>
      </c>
      <c r="FI96" t="s">
        <v>8</v>
      </c>
      <c r="FJ96" t="s">
        <v>3</v>
      </c>
      <c r="FK96" t="s">
        <v>8</v>
      </c>
      <c r="FL96" t="s">
        <v>3</v>
      </c>
      <c r="FM96" t="s">
        <v>8</v>
      </c>
      <c r="FN96" t="s">
        <v>9</v>
      </c>
      <c r="FO96" t="s">
        <v>8</v>
      </c>
      <c r="FP96" t="s">
        <v>6</v>
      </c>
      <c r="FQ96" t="s">
        <v>5</v>
      </c>
      <c r="FR96" t="s">
        <v>3</v>
      </c>
      <c r="FS96" t="s">
        <v>5</v>
      </c>
      <c r="FT96" t="s">
        <v>3</v>
      </c>
      <c r="FU96" t="s">
        <v>5</v>
      </c>
      <c r="FV96" t="s">
        <v>3</v>
      </c>
      <c r="FW96" t="s">
        <v>5</v>
      </c>
      <c r="FX96" t="s">
        <v>9</v>
      </c>
      <c r="FY96" t="s">
        <v>5</v>
      </c>
      <c r="FZ96" t="s">
        <v>9</v>
      </c>
      <c r="GA96" t="s">
        <v>8</v>
      </c>
      <c r="GB96" t="s">
        <v>3</v>
      </c>
      <c r="GC96" t="s">
        <v>8</v>
      </c>
      <c r="GD96" t="s">
        <v>6</v>
      </c>
      <c r="GE96" t="s">
        <v>5</v>
      </c>
      <c r="GF96" t="s">
        <v>9</v>
      </c>
      <c r="GG96" t="s">
        <v>6</v>
      </c>
      <c r="GH96" t="s">
        <v>3</v>
      </c>
      <c r="GI96" t="s">
        <v>5</v>
      </c>
      <c r="GJ96" t="s">
        <v>6</v>
      </c>
      <c r="GK96" t="s">
        <v>5</v>
      </c>
      <c r="GL96" t="s">
        <v>6</v>
      </c>
      <c r="GM96" t="s">
        <v>5</v>
      </c>
      <c r="GN96" t="s">
        <v>3</v>
      </c>
      <c r="GO96" t="s">
        <v>8</v>
      </c>
      <c r="GP96" t="s">
        <v>9</v>
      </c>
      <c r="GQ96" t="s">
        <v>8</v>
      </c>
      <c r="GR96" t="s">
        <v>9</v>
      </c>
      <c r="GS96" t="s">
        <v>5</v>
      </c>
      <c r="GT96" t="s">
        <v>6</v>
      </c>
      <c r="GU96" t="s">
        <v>8</v>
      </c>
      <c r="GV96" t="s">
        <v>3</v>
      </c>
      <c r="GW96" t="s">
        <v>6</v>
      </c>
      <c r="GX96" t="s">
        <v>3</v>
      </c>
      <c r="GY96" t="s">
        <v>8</v>
      </c>
      <c r="GZ96" t="s">
        <v>4</v>
      </c>
      <c r="HA96" t="s">
        <v>8</v>
      </c>
      <c r="HB96" t="s">
        <v>8</v>
      </c>
      <c r="HC96" t="s">
        <v>8</v>
      </c>
      <c r="HD96" t="s">
        <v>5</v>
      </c>
      <c r="HE96" t="s">
        <v>8</v>
      </c>
      <c r="HF96" t="s">
        <v>5</v>
      </c>
      <c r="HG96" t="s">
        <v>8</v>
      </c>
      <c r="HH96" t="s">
        <v>8</v>
      </c>
      <c r="HI96" t="s">
        <v>8</v>
      </c>
      <c r="HJ96" t="s">
        <v>8</v>
      </c>
      <c r="HK96" t="s">
        <v>7</v>
      </c>
      <c r="HL96" t="s">
        <v>6</v>
      </c>
      <c r="HM96" t="s">
        <v>8</v>
      </c>
      <c r="HN96" t="s">
        <v>6</v>
      </c>
      <c r="HO96" t="s">
        <v>6</v>
      </c>
      <c r="HP96" t="s">
        <v>6</v>
      </c>
      <c r="HQ96" t="s">
        <v>46</v>
      </c>
      <c r="HR96" t="s">
        <v>6</v>
      </c>
      <c r="HS96" t="s">
        <v>6</v>
      </c>
      <c r="HT96" t="s">
        <v>7</v>
      </c>
      <c r="HU96" t="s">
        <v>8</v>
      </c>
      <c r="HV96" t="s">
        <v>46</v>
      </c>
      <c r="HW96" t="s">
        <v>5</v>
      </c>
      <c r="HX96" t="s">
        <v>6</v>
      </c>
      <c r="HY96" t="s">
        <v>6</v>
      </c>
      <c r="HZ96" t="s">
        <v>7</v>
      </c>
      <c r="IA96" t="s">
        <v>5</v>
      </c>
      <c r="IB96" t="s">
        <v>46</v>
      </c>
      <c r="IC96" t="s">
        <v>5</v>
      </c>
      <c r="ID96" t="s">
        <v>6</v>
      </c>
      <c r="IE96" t="s">
        <v>8</v>
      </c>
      <c r="IF96" t="s">
        <v>8</v>
      </c>
      <c r="IG96" t="s">
        <v>8</v>
      </c>
      <c r="IH96" t="s">
        <v>8</v>
      </c>
      <c r="II96" t="s">
        <v>9</v>
      </c>
      <c r="IJ96" t="s">
        <v>6</v>
      </c>
      <c r="IK96" t="s">
        <v>8</v>
      </c>
      <c r="IL96" t="s">
        <v>8</v>
      </c>
      <c r="IM96" t="s">
        <v>8</v>
      </c>
      <c r="IN96" t="s">
        <v>5</v>
      </c>
      <c r="IO96" t="s">
        <v>8</v>
      </c>
      <c r="IP96" t="s">
        <v>5</v>
      </c>
      <c r="IQ96" t="s">
        <v>5</v>
      </c>
      <c r="IR96" t="s">
        <v>5</v>
      </c>
      <c r="IS96" t="s">
        <v>8</v>
      </c>
      <c r="IT96" t="s">
        <v>5</v>
      </c>
      <c r="IU96" t="s">
        <v>5</v>
      </c>
      <c r="IV96" t="s">
        <v>5</v>
      </c>
      <c r="IW96" t="s">
        <v>5</v>
      </c>
      <c r="IX96" t="s">
        <v>5</v>
      </c>
      <c r="JP96" t="s">
        <v>3</v>
      </c>
      <c r="JQ96" t="s">
        <v>8</v>
      </c>
      <c r="JR96" t="s">
        <v>8</v>
      </c>
      <c r="JS96" t="s">
        <v>6</v>
      </c>
      <c r="JT96" t="s">
        <v>3</v>
      </c>
      <c r="JU96" t="s">
        <v>3</v>
      </c>
      <c r="JV96" t="s">
        <v>6</v>
      </c>
      <c r="JW96" t="s">
        <v>6</v>
      </c>
      <c r="KJ96" t="s">
        <v>4</v>
      </c>
      <c r="KK96" t="s">
        <v>5</v>
      </c>
      <c r="KL96" t="s">
        <v>7</v>
      </c>
      <c r="KM96" t="s">
        <v>6</v>
      </c>
      <c r="KN96" t="s">
        <v>8</v>
      </c>
      <c r="KO96" t="s">
        <v>5</v>
      </c>
      <c r="KP96" t="s">
        <v>4</v>
      </c>
      <c r="KQ96" t="s">
        <v>6</v>
      </c>
      <c r="KR96" t="s">
        <v>5</v>
      </c>
      <c r="KS96" t="s">
        <v>8</v>
      </c>
      <c r="KT96" t="s">
        <v>8</v>
      </c>
      <c r="KU96" t="s">
        <v>5</v>
      </c>
      <c r="KV96" t="s">
        <v>5</v>
      </c>
      <c r="KW96" t="s">
        <v>5</v>
      </c>
      <c r="KX96" t="s">
        <v>5</v>
      </c>
    </row>
    <row r="97" spans="1:310" x14ac:dyDescent="0.25">
      <c r="A97">
        <v>14</v>
      </c>
      <c r="B97" t="s">
        <v>149</v>
      </c>
      <c r="C97" t="s">
        <v>154</v>
      </c>
      <c r="D97" t="s">
        <v>113</v>
      </c>
      <c r="F97" t="s">
        <v>7</v>
      </c>
      <c r="G97" t="s">
        <v>7</v>
      </c>
      <c r="H97" t="s">
        <v>5</v>
      </c>
      <c r="I97" t="s">
        <v>5</v>
      </c>
      <c r="J97" t="s">
        <v>7</v>
      </c>
      <c r="K97" t="s">
        <v>6</v>
      </c>
      <c r="L97" t="s">
        <v>6</v>
      </c>
      <c r="M97" t="s">
        <v>6</v>
      </c>
      <c r="N97" t="s">
        <v>6</v>
      </c>
      <c r="O97" t="s">
        <v>6</v>
      </c>
      <c r="P97" t="s">
        <v>6</v>
      </c>
      <c r="Q97" t="s">
        <v>8</v>
      </c>
      <c r="R97" t="s">
        <v>5</v>
      </c>
      <c r="S97" t="s">
        <v>5</v>
      </c>
      <c r="T97" t="s">
        <v>8</v>
      </c>
      <c r="U97" t="s">
        <v>5</v>
      </c>
      <c r="V97" t="s">
        <v>8</v>
      </c>
      <c r="W97" t="s">
        <v>8</v>
      </c>
      <c r="X97" t="s">
        <v>5</v>
      </c>
      <c r="Y97" t="s">
        <v>8</v>
      </c>
      <c r="Z97" t="s">
        <v>5</v>
      </c>
      <c r="AA97" t="s">
        <v>5</v>
      </c>
      <c r="AB97" t="s">
        <v>8</v>
      </c>
      <c r="AC97" t="s">
        <v>6</v>
      </c>
      <c r="AD97" t="s">
        <v>4</v>
      </c>
      <c r="AE97" t="s">
        <v>6</v>
      </c>
      <c r="AF97" t="s">
        <v>4</v>
      </c>
      <c r="AG97" t="s">
        <v>6</v>
      </c>
      <c r="AH97" t="s">
        <v>6</v>
      </c>
      <c r="AI97" t="s">
        <v>6</v>
      </c>
      <c r="AJ97" t="s">
        <v>6</v>
      </c>
      <c r="AK97" t="s">
        <v>4</v>
      </c>
      <c r="AL97" t="s">
        <v>6</v>
      </c>
      <c r="AM97" t="s">
        <v>7</v>
      </c>
      <c r="AN97" t="s">
        <v>5</v>
      </c>
      <c r="AO97" t="s">
        <v>6</v>
      </c>
      <c r="AP97" t="s">
        <v>7</v>
      </c>
      <c r="AQ97" t="s">
        <v>6</v>
      </c>
      <c r="AR97" t="s">
        <v>4</v>
      </c>
      <c r="AS97" t="s">
        <v>6</v>
      </c>
      <c r="AT97" t="s">
        <v>6</v>
      </c>
      <c r="AU97" t="s">
        <v>4</v>
      </c>
      <c r="AV97" t="s">
        <v>6</v>
      </c>
      <c r="AW97" t="s">
        <v>6</v>
      </c>
      <c r="AX97" t="s">
        <v>6</v>
      </c>
      <c r="AY97" t="s">
        <v>6</v>
      </c>
      <c r="AZ97" t="s">
        <v>6</v>
      </c>
      <c r="BA97" t="s">
        <v>8</v>
      </c>
      <c r="BB97" t="s">
        <v>8</v>
      </c>
      <c r="BC97" t="s">
        <v>7</v>
      </c>
      <c r="BD97" t="s">
        <v>5</v>
      </c>
      <c r="BE97" t="s">
        <v>8</v>
      </c>
      <c r="BF97" t="s">
        <v>5</v>
      </c>
      <c r="BG97" t="s">
        <v>5</v>
      </c>
      <c r="BH97" t="s">
        <v>8</v>
      </c>
      <c r="BI97" t="s">
        <v>8</v>
      </c>
      <c r="BJ97" t="s">
        <v>5</v>
      </c>
      <c r="BK97" t="s">
        <v>8</v>
      </c>
      <c r="BL97" t="s">
        <v>8</v>
      </c>
      <c r="BM97" t="s">
        <v>5</v>
      </c>
      <c r="BN97" t="s">
        <v>5</v>
      </c>
      <c r="BO97" t="s">
        <v>8</v>
      </c>
      <c r="BP97" t="s">
        <v>8</v>
      </c>
      <c r="BQ97" t="s">
        <v>8</v>
      </c>
      <c r="BR97" t="s">
        <v>8</v>
      </c>
      <c r="BS97" t="s">
        <v>8</v>
      </c>
      <c r="BT97" t="s">
        <v>5</v>
      </c>
      <c r="BU97" t="s">
        <v>7</v>
      </c>
      <c r="BV97" t="s">
        <v>8</v>
      </c>
      <c r="BW97" t="s">
        <v>8</v>
      </c>
      <c r="BX97" t="s">
        <v>8</v>
      </c>
      <c r="BY97" t="s">
        <v>5</v>
      </c>
      <c r="BZ97" t="s">
        <v>5</v>
      </c>
      <c r="CA97" t="s">
        <v>5</v>
      </c>
      <c r="CB97" t="s">
        <v>8</v>
      </c>
      <c r="CC97" t="s">
        <v>8</v>
      </c>
      <c r="CD97" t="s">
        <v>8</v>
      </c>
      <c r="CE97" t="s">
        <v>8</v>
      </c>
      <c r="CF97" t="s">
        <v>7</v>
      </c>
      <c r="CG97" t="s">
        <v>5</v>
      </c>
      <c r="CH97" t="s">
        <v>7</v>
      </c>
      <c r="CI97" t="s">
        <v>7</v>
      </c>
      <c r="CJ97" t="s">
        <v>8</v>
      </c>
      <c r="CK97" t="s">
        <v>5</v>
      </c>
      <c r="CL97" t="s">
        <v>5</v>
      </c>
      <c r="CM97" t="s">
        <v>5</v>
      </c>
      <c r="CN97" t="s">
        <v>5</v>
      </c>
      <c r="CO97" t="s">
        <v>4</v>
      </c>
      <c r="CP97" t="s">
        <v>7</v>
      </c>
      <c r="CQ97" t="s">
        <v>8</v>
      </c>
      <c r="CR97" t="s">
        <v>5</v>
      </c>
      <c r="CS97" t="s">
        <v>5</v>
      </c>
      <c r="CT97" t="s">
        <v>5</v>
      </c>
      <c r="CU97" t="s">
        <v>8</v>
      </c>
      <c r="CV97" t="s">
        <v>5</v>
      </c>
      <c r="CW97" t="s">
        <v>8</v>
      </c>
      <c r="CX97" t="s">
        <v>5</v>
      </c>
      <c r="CY97" t="s">
        <v>6</v>
      </c>
      <c r="CZ97" t="s">
        <v>8</v>
      </c>
      <c r="DA97" t="s">
        <v>5</v>
      </c>
      <c r="DB97" t="s">
        <v>7</v>
      </c>
      <c r="DC97" t="s">
        <v>8</v>
      </c>
      <c r="DD97" t="s">
        <v>8</v>
      </c>
      <c r="DE97" t="s">
        <v>8</v>
      </c>
      <c r="DF97" t="s">
        <v>8</v>
      </c>
      <c r="DG97" t="s">
        <v>4</v>
      </c>
      <c r="DH97" t="s">
        <v>5</v>
      </c>
      <c r="DI97" t="s">
        <v>7</v>
      </c>
      <c r="DJ97" t="s">
        <v>4</v>
      </c>
      <c r="DK97" t="s">
        <v>7</v>
      </c>
      <c r="DL97" t="s">
        <v>7</v>
      </c>
      <c r="DM97" t="s">
        <v>7</v>
      </c>
      <c r="DN97" t="s">
        <v>7</v>
      </c>
      <c r="DO97" t="s">
        <v>7</v>
      </c>
      <c r="DP97" t="s">
        <v>7</v>
      </c>
      <c r="DQ97" t="s">
        <v>4</v>
      </c>
      <c r="DR97" t="s">
        <v>4</v>
      </c>
      <c r="DS97" t="s">
        <v>4</v>
      </c>
      <c r="DT97" t="s">
        <v>4</v>
      </c>
      <c r="DU97" t="s">
        <v>3</v>
      </c>
      <c r="DV97" t="s">
        <v>8</v>
      </c>
      <c r="DW97" t="s">
        <v>3</v>
      </c>
      <c r="DX97" t="s">
        <v>3</v>
      </c>
      <c r="DY97" t="s">
        <v>3</v>
      </c>
      <c r="DZ97" t="s">
        <v>3</v>
      </c>
      <c r="EA97" t="s">
        <v>5</v>
      </c>
      <c r="EB97" t="s">
        <v>7</v>
      </c>
      <c r="EC97" t="s">
        <v>7</v>
      </c>
      <c r="ED97" t="s">
        <v>5</v>
      </c>
      <c r="EE97" t="s">
        <v>5</v>
      </c>
      <c r="EF97" t="s">
        <v>5</v>
      </c>
      <c r="EG97" t="s">
        <v>8</v>
      </c>
      <c r="EH97" t="s">
        <v>8</v>
      </c>
      <c r="EI97" t="s">
        <v>8</v>
      </c>
      <c r="EJ97" t="s">
        <v>5</v>
      </c>
      <c r="EK97" t="s">
        <v>4</v>
      </c>
      <c r="EL97" t="s">
        <v>5</v>
      </c>
      <c r="EM97" t="s">
        <v>6</v>
      </c>
      <c r="EN97" t="s">
        <v>5</v>
      </c>
      <c r="EO97" t="s">
        <v>8</v>
      </c>
      <c r="EP97" t="s">
        <v>8</v>
      </c>
      <c r="EQ97" t="s">
        <v>8</v>
      </c>
      <c r="ER97" t="s">
        <v>8</v>
      </c>
      <c r="ES97" t="s">
        <v>8</v>
      </c>
      <c r="ET97" t="s">
        <v>5</v>
      </c>
      <c r="EU97" t="s">
        <v>5</v>
      </c>
      <c r="EV97" t="s">
        <v>5</v>
      </c>
      <c r="EW97" t="s">
        <v>5</v>
      </c>
      <c r="EX97" t="s">
        <v>8</v>
      </c>
      <c r="EY97" t="s">
        <v>8</v>
      </c>
      <c r="EZ97" t="s">
        <v>7</v>
      </c>
      <c r="FA97" t="s">
        <v>6</v>
      </c>
      <c r="FB97" t="s">
        <v>9</v>
      </c>
      <c r="FC97" t="s">
        <v>6</v>
      </c>
      <c r="FD97" t="s">
        <v>9</v>
      </c>
      <c r="FE97" t="s">
        <v>3</v>
      </c>
      <c r="FF97" t="s">
        <v>6</v>
      </c>
      <c r="FG97" t="s">
        <v>8</v>
      </c>
      <c r="FH97" t="s">
        <v>3</v>
      </c>
      <c r="FI97" t="s">
        <v>6</v>
      </c>
      <c r="FJ97" t="s">
        <v>6</v>
      </c>
      <c r="FK97" t="s">
        <v>6</v>
      </c>
      <c r="FL97" t="s">
        <v>6</v>
      </c>
      <c r="FM97" t="s">
        <v>8</v>
      </c>
      <c r="FN97" t="s">
        <v>3</v>
      </c>
      <c r="FO97" t="s">
        <v>8</v>
      </c>
      <c r="FP97" t="s">
        <v>3</v>
      </c>
      <c r="FQ97" t="s">
        <v>6</v>
      </c>
      <c r="FR97" t="s">
        <v>6</v>
      </c>
      <c r="FS97" t="s">
        <v>8</v>
      </c>
      <c r="FT97" t="s">
        <v>3</v>
      </c>
      <c r="FU97" t="s">
        <v>8</v>
      </c>
      <c r="FV97" t="s">
        <v>6</v>
      </c>
      <c r="FW97" t="s">
        <v>6</v>
      </c>
      <c r="FX97" t="s">
        <v>6</v>
      </c>
      <c r="FY97" t="s">
        <v>6</v>
      </c>
      <c r="FZ97" t="s">
        <v>6</v>
      </c>
      <c r="GA97" t="s">
        <v>6</v>
      </c>
      <c r="GB97" t="s">
        <v>3</v>
      </c>
      <c r="GC97" t="s">
        <v>8</v>
      </c>
      <c r="GD97" t="s">
        <v>9</v>
      </c>
      <c r="GE97" t="s">
        <v>6</v>
      </c>
      <c r="GF97" t="s">
        <v>9</v>
      </c>
      <c r="GG97" t="s">
        <v>8</v>
      </c>
      <c r="GH97" t="s">
        <v>3</v>
      </c>
      <c r="GI97" t="s">
        <v>6</v>
      </c>
      <c r="GJ97" t="s">
        <v>9</v>
      </c>
      <c r="GK97" t="s">
        <v>8</v>
      </c>
      <c r="GL97" t="s">
        <v>3</v>
      </c>
      <c r="GM97" t="s">
        <v>6</v>
      </c>
      <c r="GN97" t="s">
        <v>9</v>
      </c>
      <c r="GO97" t="s">
        <v>6</v>
      </c>
      <c r="GP97" t="s">
        <v>9</v>
      </c>
      <c r="GQ97" t="s">
        <v>6</v>
      </c>
      <c r="GR97" t="s">
        <v>9</v>
      </c>
      <c r="GS97" t="s">
        <v>6</v>
      </c>
      <c r="GT97" t="s">
        <v>9</v>
      </c>
      <c r="GU97" t="s">
        <v>8</v>
      </c>
      <c r="GV97" t="s">
        <v>3</v>
      </c>
      <c r="GW97" t="s">
        <v>8</v>
      </c>
      <c r="GX97" t="s">
        <v>3</v>
      </c>
      <c r="GY97" t="s">
        <v>6</v>
      </c>
      <c r="GZ97" t="s">
        <v>4</v>
      </c>
      <c r="HA97" t="s">
        <v>6</v>
      </c>
      <c r="HB97" t="s">
        <v>6</v>
      </c>
      <c r="HC97" t="s">
        <v>6</v>
      </c>
      <c r="HD97" t="s">
        <v>4</v>
      </c>
      <c r="HE97" t="s">
        <v>6</v>
      </c>
      <c r="HF97" t="s">
        <v>4</v>
      </c>
      <c r="HG97" t="s">
        <v>6</v>
      </c>
      <c r="HH97" t="s">
        <v>6</v>
      </c>
      <c r="HI97" t="s">
        <v>6</v>
      </c>
      <c r="HJ97" t="s">
        <v>6</v>
      </c>
      <c r="HK97" t="s">
        <v>8</v>
      </c>
      <c r="HL97" t="s">
        <v>8</v>
      </c>
      <c r="HM97" t="s">
        <v>6</v>
      </c>
      <c r="HN97" t="s">
        <v>6</v>
      </c>
      <c r="HO97" t="s">
        <v>6</v>
      </c>
      <c r="HP97" t="s">
        <v>6</v>
      </c>
      <c r="HQ97" t="s">
        <v>6</v>
      </c>
      <c r="HR97" t="s">
        <v>6</v>
      </c>
      <c r="HS97" t="s">
        <v>5</v>
      </c>
      <c r="HT97" t="s">
        <v>5</v>
      </c>
      <c r="HU97" t="s">
        <v>6</v>
      </c>
      <c r="HV97" t="s">
        <v>8</v>
      </c>
      <c r="HW97" t="s">
        <v>6</v>
      </c>
      <c r="HX97" t="s">
        <v>6</v>
      </c>
      <c r="HY97" t="s">
        <v>46</v>
      </c>
      <c r="HZ97" t="s">
        <v>7</v>
      </c>
      <c r="IA97" t="s">
        <v>6</v>
      </c>
      <c r="IB97" t="s">
        <v>6</v>
      </c>
      <c r="IC97" t="s">
        <v>6</v>
      </c>
      <c r="ID97" t="s">
        <v>46</v>
      </c>
      <c r="IE97" t="s">
        <v>6</v>
      </c>
      <c r="IF97" t="s">
        <v>3</v>
      </c>
      <c r="IG97" t="s">
        <v>6</v>
      </c>
      <c r="IH97" t="s">
        <v>3</v>
      </c>
      <c r="II97" t="s">
        <v>3</v>
      </c>
      <c r="IJ97" t="s">
        <v>3</v>
      </c>
      <c r="IK97" t="s">
        <v>8</v>
      </c>
      <c r="IL97" t="s">
        <v>8</v>
      </c>
      <c r="IM97" t="s">
        <v>8</v>
      </c>
      <c r="IN97" t="s">
        <v>8</v>
      </c>
      <c r="IO97" t="s">
        <v>8</v>
      </c>
      <c r="IP97" t="s">
        <v>6</v>
      </c>
      <c r="IQ97" t="s">
        <v>6</v>
      </c>
      <c r="IR97" t="s">
        <v>6</v>
      </c>
      <c r="IS97" t="s">
        <v>6</v>
      </c>
      <c r="IT97" t="s">
        <v>6</v>
      </c>
      <c r="IU97" t="s">
        <v>6</v>
      </c>
      <c r="IV97" t="s">
        <v>6</v>
      </c>
      <c r="IW97" t="s">
        <v>6</v>
      </c>
      <c r="IX97" t="s">
        <v>6</v>
      </c>
      <c r="JP97" t="s">
        <v>7</v>
      </c>
      <c r="JQ97" t="s">
        <v>5</v>
      </c>
      <c r="JR97" t="s">
        <v>7</v>
      </c>
      <c r="JS97" t="s">
        <v>8</v>
      </c>
      <c r="JT97" t="s">
        <v>5</v>
      </c>
      <c r="JU97" t="s">
        <v>6</v>
      </c>
      <c r="JV97" t="s">
        <v>8</v>
      </c>
      <c r="JW97" t="s">
        <v>5</v>
      </c>
      <c r="KJ97" t="s">
        <v>7</v>
      </c>
      <c r="KK97" t="s">
        <v>7</v>
      </c>
      <c r="KL97" t="s">
        <v>5</v>
      </c>
      <c r="KM97" t="s">
        <v>8</v>
      </c>
      <c r="KN97" t="s">
        <v>6</v>
      </c>
      <c r="KO97" t="s">
        <v>4</v>
      </c>
      <c r="KP97" t="s">
        <v>5</v>
      </c>
      <c r="KQ97" t="s">
        <v>4</v>
      </c>
      <c r="KR97" t="s">
        <v>5</v>
      </c>
      <c r="KS97" t="s">
        <v>5</v>
      </c>
      <c r="KT97" t="s">
        <v>5</v>
      </c>
      <c r="KU97" t="s">
        <v>5</v>
      </c>
      <c r="KV97" t="s">
        <v>5</v>
      </c>
      <c r="KW97" t="s">
        <v>6</v>
      </c>
      <c r="KX97" t="s">
        <v>6</v>
      </c>
    </row>
    <row r="98" spans="1:310" x14ac:dyDescent="0.25">
      <c r="A98">
        <v>15</v>
      </c>
      <c r="B98" t="s">
        <v>149</v>
      </c>
      <c r="C98" t="s">
        <v>155</v>
      </c>
      <c r="D98" t="s">
        <v>102</v>
      </c>
      <c r="F98" t="s">
        <v>5</v>
      </c>
      <c r="G98" t="s">
        <v>5</v>
      </c>
      <c r="H98" t="s">
        <v>8</v>
      </c>
      <c r="I98" t="s">
        <v>4</v>
      </c>
      <c r="J98" t="s">
        <v>8</v>
      </c>
      <c r="K98" t="s">
        <v>4</v>
      </c>
      <c r="L98" t="s">
        <v>4</v>
      </c>
      <c r="M98" t="s">
        <v>4</v>
      </c>
      <c r="N98" t="s">
        <v>4</v>
      </c>
      <c r="O98" t="s">
        <v>4</v>
      </c>
      <c r="P98" t="s">
        <v>7</v>
      </c>
      <c r="Q98" t="s">
        <v>7</v>
      </c>
      <c r="R98" t="s">
        <v>7</v>
      </c>
      <c r="S98" t="s">
        <v>8</v>
      </c>
      <c r="T98" t="s">
        <v>8</v>
      </c>
      <c r="U98" t="s">
        <v>5</v>
      </c>
      <c r="V98" t="s">
        <v>8</v>
      </c>
      <c r="W98" t="s">
        <v>8</v>
      </c>
      <c r="X98" t="s">
        <v>5</v>
      </c>
      <c r="Y98" t="s">
        <v>7</v>
      </c>
      <c r="Z98" t="s">
        <v>5</v>
      </c>
      <c r="AA98" t="s">
        <v>4</v>
      </c>
      <c r="AB98" t="s">
        <v>4</v>
      </c>
      <c r="AC98" t="s">
        <v>6</v>
      </c>
      <c r="AD98" t="s">
        <v>4</v>
      </c>
      <c r="AE98" t="s">
        <v>6</v>
      </c>
      <c r="AF98" t="s">
        <v>4</v>
      </c>
      <c r="AG98" t="s">
        <v>6</v>
      </c>
      <c r="AH98" t="s">
        <v>6</v>
      </c>
      <c r="AI98" t="s">
        <v>6</v>
      </c>
      <c r="AJ98" t="s">
        <v>4</v>
      </c>
      <c r="AK98" t="s">
        <v>4</v>
      </c>
      <c r="AL98" t="s">
        <v>8</v>
      </c>
      <c r="AM98" t="s">
        <v>4</v>
      </c>
      <c r="AN98" t="s">
        <v>4</v>
      </c>
      <c r="AO98" t="s">
        <v>6</v>
      </c>
      <c r="AP98" t="s">
        <v>4</v>
      </c>
      <c r="AQ98" t="s">
        <v>6</v>
      </c>
      <c r="AR98" t="s">
        <v>4</v>
      </c>
      <c r="AS98" t="s">
        <v>6</v>
      </c>
      <c r="AT98" t="s">
        <v>8</v>
      </c>
      <c r="AU98" t="s">
        <v>4</v>
      </c>
      <c r="AV98" t="s">
        <v>8</v>
      </c>
      <c r="AW98" t="s">
        <v>8</v>
      </c>
      <c r="AX98" t="s">
        <v>8</v>
      </c>
      <c r="AY98" t="s">
        <v>8</v>
      </c>
      <c r="AZ98" t="s">
        <v>8</v>
      </c>
      <c r="BA98" t="s">
        <v>5</v>
      </c>
      <c r="BB98" t="s">
        <v>5</v>
      </c>
      <c r="BC98" t="s">
        <v>5</v>
      </c>
      <c r="BD98" t="s">
        <v>7</v>
      </c>
      <c r="BE98" t="s">
        <v>7</v>
      </c>
      <c r="BF98" t="s">
        <v>5</v>
      </c>
      <c r="BG98" t="s">
        <v>7</v>
      </c>
      <c r="BH98" t="s">
        <v>7</v>
      </c>
      <c r="BI98" t="s">
        <v>7</v>
      </c>
      <c r="BJ98" t="s">
        <v>5</v>
      </c>
      <c r="BK98" t="s">
        <v>5</v>
      </c>
      <c r="BL98" t="s">
        <v>7</v>
      </c>
      <c r="BM98" t="s">
        <v>6</v>
      </c>
      <c r="BN98" t="s">
        <v>5</v>
      </c>
      <c r="BO98" t="s">
        <v>5</v>
      </c>
      <c r="BP98" t="s">
        <v>7</v>
      </c>
      <c r="BQ98" t="s">
        <v>8</v>
      </c>
      <c r="BR98" t="s">
        <v>8</v>
      </c>
      <c r="BS98" t="s">
        <v>8</v>
      </c>
      <c r="BT98" t="s">
        <v>8</v>
      </c>
      <c r="BU98" t="s">
        <v>7</v>
      </c>
      <c r="BV98" t="s">
        <v>5</v>
      </c>
      <c r="BW98" t="s">
        <v>8</v>
      </c>
      <c r="BX98" t="s">
        <v>8</v>
      </c>
      <c r="BY98" t="s">
        <v>7</v>
      </c>
      <c r="BZ98" t="s">
        <v>7</v>
      </c>
      <c r="CA98" t="s">
        <v>5</v>
      </c>
      <c r="CB98" t="s">
        <v>8</v>
      </c>
      <c r="CC98" t="s">
        <v>6</v>
      </c>
      <c r="CD98" t="s">
        <v>8</v>
      </c>
      <c r="CE98" t="s">
        <v>8</v>
      </c>
      <c r="CF98" t="s">
        <v>7</v>
      </c>
      <c r="CG98" t="s">
        <v>7</v>
      </c>
      <c r="CH98" t="s">
        <v>7</v>
      </c>
      <c r="CI98" t="s">
        <v>7</v>
      </c>
      <c r="CJ98" t="s">
        <v>5</v>
      </c>
      <c r="CK98" t="s">
        <v>5</v>
      </c>
      <c r="CL98" t="s">
        <v>5</v>
      </c>
      <c r="CM98" t="s">
        <v>5</v>
      </c>
      <c r="CN98" t="s">
        <v>7</v>
      </c>
      <c r="CO98" t="s">
        <v>7</v>
      </c>
      <c r="CP98" t="s">
        <v>7</v>
      </c>
      <c r="CQ98" t="s">
        <v>8</v>
      </c>
      <c r="CR98" t="s">
        <v>8</v>
      </c>
      <c r="CS98" t="s">
        <v>5</v>
      </c>
      <c r="CT98" t="s">
        <v>5</v>
      </c>
      <c r="CU98" t="s">
        <v>8</v>
      </c>
      <c r="CV98" t="s">
        <v>5</v>
      </c>
      <c r="CW98" t="s">
        <v>5</v>
      </c>
      <c r="CX98" t="s">
        <v>8</v>
      </c>
      <c r="CY98" t="s">
        <v>8</v>
      </c>
      <c r="CZ98" t="s">
        <v>7</v>
      </c>
      <c r="DA98" t="s">
        <v>5</v>
      </c>
      <c r="DB98" t="s">
        <v>5</v>
      </c>
      <c r="DC98" t="s">
        <v>8</v>
      </c>
      <c r="DD98" t="s">
        <v>8</v>
      </c>
      <c r="DE98" t="s">
        <v>7</v>
      </c>
      <c r="DF98" t="s">
        <v>5</v>
      </c>
      <c r="DG98" t="s">
        <v>7</v>
      </c>
      <c r="DH98" t="s">
        <v>7</v>
      </c>
      <c r="DI98" t="s">
        <v>7</v>
      </c>
      <c r="DJ98" t="s">
        <v>5</v>
      </c>
      <c r="DK98" t="s">
        <v>5</v>
      </c>
      <c r="DL98" t="s">
        <v>5</v>
      </c>
      <c r="DM98" t="s">
        <v>8</v>
      </c>
      <c r="DN98" t="s">
        <v>8</v>
      </c>
      <c r="DO98" t="s">
        <v>5</v>
      </c>
      <c r="DP98" t="s">
        <v>5</v>
      </c>
      <c r="DQ98" t="s">
        <v>7</v>
      </c>
      <c r="DR98" t="s">
        <v>7</v>
      </c>
      <c r="DS98" t="s">
        <v>5</v>
      </c>
      <c r="DT98" t="s">
        <v>7</v>
      </c>
      <c r="DU98" t="s">
        <v>5</v>
      </c>
      <c r="DV98" t="s">
        <v>6</v>
      </c>
      <c r="DW98" t="s">
        <v>6</v>
      </c>
      <c r="DX98" t="s">
        <v>8</v>
      </c>
      <c r="DY98" t="s">
        <v>6</v>
      </c>
      <c r="DZ98" t="s">
        <v>8</v>
      </c>
      <c r="EA98" t="s">
        <v>5</v>
      </c>
      <c r="EB98" t="s">
        <v>7</v>
      </c>
      <c r="EC98" t="s">
        <v>7</v>
      </c>
      <c r="ED98" t="s">
        <v>8</v>
      </c>
      <c r="EE98" t="s">
        <v>5</v>
      </c>
      <c r="EF98" t="s">
        <v>5</v>
      </c>
      <c r="EG98" t="s">
        <v>8</v>
      </c>
      <c r="EH98" t="s">
        <v>8</v>
      </c>
      <c r="EI98" t="s">
        <v>5</v>
      </c>
      <c r="EJ98" t="s">
        <v>5</v>
      </c>
      <c r="EK98" t="s">
        <v>5</v>
      </c>
      <c r="EL98" t="s">
        <v>8</v>
      </c>
      <c r="EM98" t="s">
        <v>8</v>
      </c>
      <c r="EN98" t="s">
        <v>8</v>
      </c>
      <c r="EO98" t="s">
        <v>8</v>
      </c>
      <c r="EP98" t="s">
        <v>8</v>
      </c>
      <c r="EQ98" t="s">
        <v>5</v>
      </c>
      <c r="ER98" t="s">
        <v>7</v>
      </c>
      <c r="ES98" t="s">
        <v>5</v>
      </c>
      <c r="ET98" t="s">
        <v>7</v>
      </c>
      <c r="EU98" t="s">
        <v>4</v>
      </c>
      <c r="EV98" t="s">
        <v>7</v>
      </c>
      <c r="EW98" t="s">
        <v>5</v>
      </c>
      <c r="EX98" t="s">
        <v>5</v>
      </c>
      <c r="EY98" t="s">
        <v>8</v>
      </c>
      <c r="EZ98" t="s">
        <v>7</v>
      </c>
      <c r="FA98" t="s">
        <v>8</v>
      </c>
      <c r="FB98" t="s">
        <v>66</v>
      </c>
      <c r="FC98" t="s">
        <v>3</v>
      </c>
      <c r="FD98" t="s">
        <v>9</v>
      </c>
      <c r="FE98" t="s">
        <v>3</v>
      </c>
      <c r="FF98" t="s">
        <v>66</v>
      </c>
      <c r="FG98" t="s">
        <v>8</v>
      </c>
      <c r="FH98" t="s">
        <v>3</v>
      </c>
      <c r="FI98" t="s">
        <v>8</v>
      </c>
      <c r="FJ98" t="s">
        <v>3</v>
      </c>
      <c r="FK98" t="s">
        <v>3</v>
      </c>
      <c r="FL98" t="s">
        <v>66</v>
      </c>
      <c r="FM98" t="s">
        <v>3</v>
      </c>
      <c r="FN98" t="s">
        <v>66</v>
      </c>
      <c r="FO98" t="s">
        <v>3</v>
      </c>
      <c r="FP98" t="s">
        <v>9</v>
      </c>
      <c r="FQ98" t="s">
        <v>8</v>
      </c>
      <c r="FR98" t="s">
        <v>3</v>
      </c>
      <c r="FS98" t="s">
        <v>8</v>
      </c>
      <c r="FT98" t="s">
        <v>3</v>
      </c>
      <c r="FU98" t="s">
        <v>3</v>
      </c>
      <c r="FV98" t="s">
        <v>9</v>
      </c>
      <c r="FW98" t="s">
        <v>8</v>
      </c>
      <c r="FX98" t="s">
        <v>9</v>
      </c>
      <c r="FY98" t="s">
        <v>8</v>
      </c>
      <c r="FZ98" t="s">
        <v>6</v>
      </c>
      <c r="GA98" t="s">
        <v>8</v>
      </c>
      <c r="GB98" t="s">
        <v>3</v>
      </c>
      <c r="GC98" t="s">
        <v>3</v>
      </c>
      <c r="GD98" t="s">
        <v>9</v>
      </c>
      <c r="GE98" t="s">
        <v>3</v>
      </c>
      <c r="GF98" t="s">
        <v>9</v>
      </c>
      <c r="GG98" t="s">
        <v>5</v>
      </c>
      <c r="GH98" t="s">
        <v>3</v>
      </c>
      <c r="GI98" t="s">
        <v>8</v>
      </c>
      <c r="GJ98" t="s">
        <v>9</v>
      </c>
      <c r="GK98" t="s">
        <v>8</v>
      </c>
      <c r="GL98" t="s">
        <v>9</v>
      </c>
      <c r="GM98" t="s">
        <v>3</v>
      </c>
      <c r="GN98" t="s">
        <v>9</v>
      </c>
      <c r="GO98" t="s">
        <v>8</v>
      </c>
      <c r="GP98" t="s">
        <v>3</v>
      </c>
      <c r="GQ98" t="s">
        <v>8</v>
      </c>
      <c r="GR98" t="s">
        <v>9</v>
      </c>
      <c r="GS98" t="s">
        <v>8</v>
      </c>
      <c r="GT98" t="s">
        <v>9</v>
      </c>
      <c r="GU98" t="s">
        <v>8</v>
      </c>
      <c r="GV98" t="s">
        <v>6</v>
      </c>
      <c r="GW98" t="s">
        <v>3</v>
      </c>
      <c r="GX98" t="s">
        <v>66</v>
      </c>
      <c r="GY98" t="s">
        <v>6</v>
      </c>
      <c r="GZ98" t="s">
        <v>4</v>
      </c>
      <c r="HA98" t="s">
        <v>6</v>
      </c>
      <c r="HB98" t="s">
        <v>8</v>
      </c>
      <c r="HC98" t="s">
        <v>8</v>
      </c>
      <c r="HD98" t="s">
        <v>8</v>
      </c>
      <c r="HE98" t="s">
        <v>6</v>
      </c>
      <c r="HF98" t="s">
        <v>7</v>
      </c>
      <c r="HG98" t="s">
        <v>3</v>
      </c>
      <c r="HH98" t="s">
        <v>6</v>
      </c>
      <c r="HI98" t="s">
        <v>6</v>
      </c>
      <c r="HJ98" t="s">
        <v>6</v>
      </c>
      <c r="HK98" t="s">
        <v>5</v>
      </c>
      <c r="HL98" t="s">
        <v>5</v>
      </c>
      <c r="HM98" t="s">
        <v>5</v>
      </c>
      <c r="HN98" t="s">
        <v>46</v>
      </c>
      <c r="HO98" t="s">
        <v>46</v>
      </c>
      <c r="HP98" t="s">
        <v>46</v>
      </c>
      <c r="HQ98" t="s">
        <v>8</v>
      </c>
      <c r="HR98" t="s">
        <v>6</v>
      </c>
      <c r="HS98" t="s">
        <v>8</v>
      </c>
      <c r="HT98" t="s">
        <v>5</v>
      </c>
      <c r="HU98" t="s">
        <v>46</v>
      </c>
      <c r="HV98" t="s">
        <v>46</v>
      </c>
      <c r="HW98" t="s">
        <v>7</v>
      </c>
      <c r="HX98" t="s">
        <v>6</v>
      </c>
      <c r="HY98" t="s">
        <v>46</v>
      </c>
      <c r="HZ98" t="s">
        <v>7</v>
      </c>
      <c r="IA98" t="s">
        <v>8</v>
      </c>
      <c r="IB98" t="s">
        <v>46</v>
      </c>
      <c r="IC98" t="s">
        <v>7</v>
      </c>
      <c r="ID98" t="s">
        <v>46</v>
      </c>
      <c r="IE98" t="s">
        <v>8</v>
      </c>
      <c r="IF98" t="s">
        <v>9</v>
      </c>
      <c r="IG98" t="s">
        <v>9</v>
      </c>
      <c r="IH98" t="s">
        <v>9</v>
      </c>
      <c r="II98" t="s">
        <v>9</v>
      </c>
      <c r="IJ98" t="s">
        <v>9</v>
      </c>
      <c r="IK98" t="s">
        <v>8</v>
      </c>
      <c r="IL98" t="s">
        <v>8</v>
      </c>
      <c r="IM98" t="s">
        <v>8</v>
      </c>
      <c r="IN98" t="s">
        <v>8</v>
      </c>
      <c r="IO98" t="s">
        <v>5</v>
      </c>
      <c r="IP98" t="s">
        <v>8</v>
      </c>
      <c r="IQ98" t="s">
        <v>5</v>
      </c>
      <c r="IR98" t="s">
        <v>8</v>
      </c>
      <c r="IS98" t="s">
        <v>8</v>
      </c>
      <c r="IT98" t="s">
        <v>8</v>
      </c>
      <c r="IU98" t="s">
        <v>8</v>
      </c>
      <c r="IV98" t="s">
        <v>5</v>
      </c>
      <c r="IW98" t="s">
        <v>8</v>
      </c>
      <c r="IX98" t="s">
        <v>5</v>
      </c>
      <c r="JP98" t="s">
        <v>9</v>
      </c>
      <c r="JQ98" t="s">
        <v>4</v>
      </c>
      <c r="JR98" t="s">
        <v>9</v>
      </c>
      <c r="JS98" t="s">
        <v>9</v>
      </c>
      <c r="JT98" t="s">
        <v>9</v>
      </c>
      <c r="JU98" t="s">
        <v>9</v>
      </c>
      <c r="JV98" t="s">
        <v>9</v>
      </c>
      <c r="JW98" t="s">
        <v>9</v>
      </c>
      <c r="KJ98" t="s">
        <v>5</v>
      </c>
      <c r="KK98" t="s">
        <v>6</v>
      </c>
      <c r="KL98" t="s">
        <v>5</v>
      </c>
      <c r="KM98" t="s">
        <v>6</v>
      </c>
      <c r="KN98" t="s">
        <v>6</v>
      </c>
      <c r="KO98" t="s">
        <v>6</v>
      </c>
      <c r="KP98" t="s">
        <v>8</v>
      </c>
      <c r="KQ98" t="s">
        <v>4</v>
      </c>
      <c r="KR98" t="s">
        <v>8</v>
      </c>
      <c r="KS98" t="s">
        <v>8</v>
      </c>
      <c r="KT98" t="s">
        <v>6</v>
      </c>
      <c r="KU98" t="s">
        <v>8</v>
      </c>
      <c r="KV98" t="s">
        <v>4</v>
      </c>
      <c r="KW98" t="s">
        <v>6</v>
      </c>
      <c r="KX98" t="s">
        <v>8</v>
      </c>
    </row>
    <row r="99" spans="1:310" x14ac:dyDescent="0.25">
      <c r="A99">
        <v>16</v>
      </c>
      <c r="B99" t="s">
        <v>149</v>
      </c>
      <c r="C99" t="s">
        <v>156</v>
      </c>
      <c r="D99" t="s">
        <v>104</v>
      </c>
      <c r="F99" t="s">
        <v>8</v>
      </c>
      <c r="G99" t="s">
        <v>7</v>
      </c>
      <c r="H99" t="s">
        <v>6</v>
      </c>
      <c r="I99" t="s">
        <v>7</v>
      </c>
      <c r="J99" t="s">
        <v>8</v>
      </c>
      <c r="K99" t="s">
        <v>4</v>
      </c>
      <c r="L99" t="s">
        <v>4</v>
      </c>
      <c r="M99" t="s">
        <v>4</v>
      </c>
      <c r="N99" t="s">
        <v>4</v>
      </c>
      <c r="O99" t="s">
        <v>4</v>
      </c>
      <c r="P99" t="s">
        <v>8</v>
      </c>
      <c r="Q99" t="s">
        <v>4</v>
      </c>
      <c r="R99" t="s">
        <v>5</v>
      </c>
      <c r="S99" t="s">
        <v>5</v>
      </c>
      <c r="T99" t="s">
        <v>8</v>
      </c>
      <c r="U99" t="s">
        <v>7</v>
      </c>
      <c r="V99" t="s">
        <v>8</v>
      </c>
      <c r="W99" t="s">
        <v>5</v>
      </c>
      <c r="X99" t="s">
        <v>6</v>
      </c>
      <c r="Y99" t="s">
        <v>6</v>
      </c>
      <c r="Z99" t="s">
        <v>6</v>
      </c>
      <c r="AA99" t="s">
        <v>7</v>
      </c>
      <c r="AB99" t="s">
        <v>7</v>
      </c>
      <c r="AC99" t="s">
        <v>8</v>
      </c>
      <c r="AD99" t="s">
        <v>5</v>
      </c>
      <c r="AE99" t="s">
        <v>8</v>
      </c>
      <c r="AF99" t="s">
        <v>5</v>
      </c>
      <c r="AG99" t="s">
        <v>6</v>
      </c>
      <c r="AH99" t="s">
        <v>8</v>
      </c>
      <c r="AI99" t="s">
        <v>5</v>
      </c>
      <c r="AJ99" t="s">
        <v>5</v>
      </c>
      <c r="AK99" t="s">
        <v>5</v>
      </c>
      <c r="AL99" t="s">
        <v>8</v>
      </c>
      <c r="AM99" t="s">
        <v>5</v>
      </c>
      <c r="AN99" t="s">
        <v>8</v>
      </c>
      <c r="AO99" t="s">
        <v>5</v>
      </c>
      <c r="AP99" t="s">
        <v>8</v>
      </c>
      <c r="AQ99" t="s">
        <v>5</v>
      </c>
      <c r="AR99" t="s">
        <v>6</v>
      </c>
      <c r="AS99" t="s">
        <v>5</v>
      </c>
      <c r="AT99" t="s">
        <v>5</v>
      </c>
      <c r="AU99" t="s">
        <v>4</v>
      </c>
      <c r="AV99" t="s">
        <v>5</v>
      </c>
      <c r="AW99" t="s">
        <v>8</v>
      </c>
      <c r="AX99" t="s">
        <v>8</v>
      </c>
      <c r="AY99" t="s">
        <v>5</v>
      </c>
      <c r="AZ99" t="s">
        <v>5</v>
      </c>
      <c r="BA99" t="s">
        <v>5</v>
      </c>
      <c r="BB99" t="s">
        <v>5</v>
      </c>
      <c r="BC99" t="s">
        <v>8</v>
      </c>
      <c r="BD99" t="s">
        <v>5</v>
      </c>
      <c r="BE99" t="s">
        <v>8</v>
      </c>
      <c r="BF99" t="s">
        <v>5</v>
      </c>
      <c r="BG99" t="s">
        <v>6</v>
      </c>
      <c r="BH99" t="s">
        <v>5</v>
      </c>
      <c r="BI99" t="s">
        <v>8</v>
      </c>
      <c r="BJ99" t="s">
        <v>7</v>
      </c>
      <c r="BK99" t="s">
        <v>5</v>
      </c>
      <c r="BL99" t="s">
        <v>8</v>
      </c>
      <c r="BM99" t="s">
        <v>8</v>
      </c>
      <c r="BN99" t="s">
        <v>8</v>
      </c>
      <c r="BO99" t="s">
        <v>8</v>
      </c>
      <c r="BP99" t="s">
        <v>8</v>
      </c>
      <c r="BQ99" t="s">
        <v>7</v>
      </c>
      <c r="BR99" t="s">
        <v>5</v>
      </c>
      <c r="BS99" t="s">
        <v>8</v>
      </c>
      <c r="BT99" t="s">
        <v>8</v>
      </c>
      <c r="BU99" t="s">
        <v>7</v>
      </c>
      <c r="BV99" t="s">
        <v>5</v>
      </c>
      <c r="BW99" t="s">
        <v>8</v>
      </c>
      <c r="BX99" t="s">
        <v>6</v>
      </c>
      <c r="BY99" t="s">
        <v>4</v>
      </c>
      <c r="BZ99" t="s">
        <v>4</v>
      </c>
      <c r="CA99" t="s">
        <v>4</v>
      </c>
      <c r="CB99" t="s">
        <v>8</v>
      </c>
      <c r="CC99" t="s">
        <v>8</v>
      </c>
      <c r="CD99" t="s">
        <v>8</v>
      </c>
      <c r="CE99" t="s">
        <v>8</v>
      </c>
      <c r="CF99" t="s">
        <v>4</v>
      </c>
      <c r="CG99" t="s">
        <v>4</v>
      </c>
      <c r="CH99" t="s">
        <v>4</v>
      </c>
      <c r="CI99" t="s">
        <v>4</v>
      </c>
      <c r="CJ99" t="s">
        <v>7</v>
      </c>
      <c r="CK99" t="s">
        <v>7</v>
      </c>
      <c r="CL99" t="s">
        <v>8</v>
      </c>
      <c r="CM99" t="s">
        <v>5</v>
      </c>
      <c r="CN99" t="s">
        <v>8</v>
      </c>
      <c r="CO99" t="s">
        <v>6</v>
      </c>
      <c r="CP99" t="s">
        <v>5</v>
      </c>
      <c r="CQ99" t="s">
        <v>8</v>
      </c>
      <c r="CR99" t="s">
        <v>6</v>
      </c>
      <c r="CS99" t="s">
        <v>7</v>
      </c>
      <c r="CT99" t="s">
        <v>7</v>
      </c>
      <c r="CU99" t="s">
        <v>8</v>
      </c>
      <c r="CV99" t="s">
        <v>8</v>
      </c>
      <c r="CW99" t="s">
        <v>8</v>
      </c>
      <c r="CX99" t="s">
        <v>8</v>
      </c>
      <c r="CY99" t="s">
        <v>6</v>
      </c>
      <c r="CZ99" t="s">
        <v>6</v>
      </c>
      <c r="DA99" t="s">
        <v>5</v>
      </c>
      <c r="DB99" t="s">
        <v>5</v>
      </c>
      <c r="DC99" t="s">
        <v>6</v>
      </c>
      <c r="DD99" t="s">
        <v>6</v>
      </c>
      <c r="DE99" t="s">
        <v>8</v>
      </c>
      <c r="DF99" t="s">
        <v>8</v>
      </c>
      <c r="DG99" t="s">
        <v>7</v>
      </c>
      <c r="DH99" t="s">
        <v>8</v>
      </c>
      <c r="DI99" t="s">
        <v>5</v>
      </c>
      <c r="DJ99" t="s">
        <v>4</v>
      </c>
      <c r="DK99" t="s">
        <v>6</v>
      </c>
      <c r="DL99" t="s">
        <v>6</v>
      </c>
      <c r="DM99" t="s">
        <v>6</v>
      </c>
      <c r="DN99" t="s">
        <v>8</v>
      </c>
      <c r="DO99" t="s">
        <v>5</v>
      </c>
      <c r="DP99" t="s">
        <v>9</v>
      </c>
      <c r="DQ99" t="s">
        <v>5</v>
      </c>
      <c r="DR99" t="s">
        <v>5</v>
      </c>
      <c r="DS99" t="s">
        <v>3</v>
      </c>
      <c r="DT99" t="s">
        <v>7</v>
      </c>
      <c r="DU99" t="s">
        <v>3</v>
      </c>
      <c r="DV99" t="s">
        <v>3</v>
      </c>
      <c r="DW99" t="s">
        <v>6</v>
      </c>
      <c r="DX99" t="s">
        <v>8</v>
      </c>
      <c r="DY99" t="s">
        <v>3</v>
      </c>
      <c r="DZ99" t="s">
        <v>3</v>
      </c>
      <c r="EA99" t="s">
        <v>8</v>
      </c>
      <c r="EB99" t="s">
        <v>5</v>
      </c>
      <c r="EC99" t="s">
        <v>5</v>
      </c>
      <c r="ED99" t="s">
        <v>4</v>
      </c>
      <c r="EE99" t="s">
        <v>5</v>
      </c>
      <c r="EF99" t="s">
        <v>5</v>
      </c>
      <c r="EG99" t="s">
        <v>5</v>
      </c>
      <c r="EH99" t="s">
        <v>8</v>
      </c>
      <c r="EI99" t="s">
        <v>6</v>
      </c>
      <c r="EJ99" t="s">
        <v>7</v>
      </c>
      <c r="EK99" t="s">
        <v>6</v>
      </c>
      <c r="EL99" t="s">
        <v>8</v>
      </c>
      <c r="EM99" t="s">
        <v>6</v>
      </c>
      <c r="EN99" t="s">
        <v>5</v>
      </c>
      <c r="EO99" t="s">
        <v>6</v>
      </c>
      <c r="EP99" t="s">
        <v>7</v>
      </c>
      <c r="EQ99" t="s">
        <v>5</v>
      </c>
      <c r="ER99" t="s">
        <v>5</v>
      </c>
      <c r="ES99" t="s">
        <v>8</v>
      </c>
      <c r="ET99" t="s">
        <v>8</v>
      </c>
      <c r="EU99" t="s">
        <v>7</v>
      </c>
      <c r="EV99" t="s">
        <v>8</v>
      </c>
      <c r="EW99" t="s">
        <v>6</v>
      </c>
      <c r="EX99" t="s">
        <v>6</v>
      </c>
      <c r="EY99" t="s">
        <v>6</v>
      </c>
      <c r="EZ99" t="s">
        <v>8</v>
      </c>
      <c r="FA99" t="s">
        <v>3</v>
      </c>
      <c r="FB99" t="s">
        <v>3</v>
      </c>
      <c r="FC99" t="s">
        <v>3</v>
      </c>
      <c r="FD99" t="s">
        <v>3</v>
      </c>
      <c r="FE99" t="s">
        <v>3</v>
      </c>
      <c r="FF99" t="s">
        <v>3</v>
      </c>
      <c r="FG99" t="s">
        <v>3</v>
      </c>
      <c r="FH99" t="s">
        <v>6</v>
      </c>
      <c r="FI99" t="s">
        <v>3</v>
      </c>
      <c r="FJ99" t="s">
        <v>6</v>
      </c>
      <c r="FK99" t="s">
        <v>3</v>
      </c>
      <c r="FL99" t="s">
        <v>66</v>
      </c>
      <c r="FM99" t="s">
        <v>3</v>
      </c>
      <c r="FN99" t="s">
        <v>9</v>
      </c>
      <c r="FO99" t="s">
        <v>3</v>
      </c>
      <c r="FP99" t="s">
        <v>9</v>
      </c>
      <c r="FQ99" t="s">
        <v>3</v>
      </c>
      <c r="FR99" t="s">
        <v>9</v>
      </c>
      <c r="FS99" t="s">
        <v>3</v>
      </c>
      <c r="FT99" t="s">
        <v>3</v>
      </c>
      <c r="FU99" t="s">
        <v>3</v>
      </c>
      <c r="FV99" t="s">
        <v>3</v>
      </c>
      <c r="FW99" t="s">
        <v>3</v>
      </c>
      <c r="FX99" t="s">
        <v>6</v>
      </c>
      <c r="FY99" t="s">
        <v>6</v>
      </c>
      <c r="FZ99" t="s">
        <v>3</v>
      </c>
      <c r="GA99" t="s">
        <v>6</v>
      </c>
      <c r="GB99" t="s">
        <v>3</v>
      </c>
      <c r="GC99" t="s">
        <v>3</v>
      </c>
      <c r="GD99" t="s">
        <v>66</v>
      </c>
      <c r="GE99" t="s">
        <v>3</v>
      </c>
      <c r="GF99" t="s">
        <v>66</v>
      </c>
      <c r="GG99" t="s">
        <v>6</v>
      </c>
      <c r="GH99" t="s">
        <v>8</v>
      </c>
      <c r="GI99" t="s">
        <v>6</v>
      </c>
      <c r="GJ99" t="s">
        <v>3</v>
      </c>
      <c r="GK99" t="s">
        <v>6</v>
      </c>
      <c r="GL99" t="s">
        <v>6</v>
      </c>
      <c r="GM99" t="s">
        <v>3</v>
      </c>
      <c r="GN99" t="s">
        <v>66</v>
      </c>
      <c r="GO99" t="s">
        <v>3</v>
      </c>
      <c r="GP99" t="s">
        <v>9</v>
      </c>
      <c r="GQ99" t="s">
        <v>3</v>
      </c>
      <c r="GR99" t="s">
        <v>3</v>
      </c>
      <c r="GS99" t="s">
        <v>3</v>
      </c>
      <c r="GT99" t="s">
        <v>9</v>
      </c>
      <c r="GU99" t="s">
        <v>3</v>
      </c>
      <c r="GV99" t="s">
        <v>3</v>
      </c>
      <c r="GW99" t="s">
        <v>3</v>
      </c>
      <c r="GX99" t="s">
        <v>6</v>
      </c>
      <c r="GY99" t="s">
        <v>8</v>
      </c>
      <c r="GZ99" t="s">
        <v>6</v>
      </c>
      <c r="HA99" t="s">
        <v>8</v>
      </c>
      <c r="HB99" t="s">
        <v>5</v>
      </c>
      <c r="HC99" t="s">
        <v>5</v>
      </c>
      <c r="HD99" t="s">
        <v>3</v>
      </c>
      <c r="HE99" t="s">
        <v>8</v>
      </c>
      <c r="HF99" t="s">
        <v>8</v>
      </c>
      <c r="HG99" t="s">
        <v>5</v>
      </c>
      <c r="HH99" t="s">
        <v>5</v>
      </c>
      <c r="HI99" t="s">
        <v>5</v>
      </c>
      <c r="HJ99" t="s">
        <v>5</v>
      </c>
      <c r="HK99" t="s">
        <v>3</v>
      </c>
      <c r="HL99" t="s">
        <v>7</v>
      </c>
      <c r="HM99" t="s">
        <v>7</v>
      </c>
      <c r="HN99" t="s">
        <v>46</v>
      </c>
      <c r="HO99" t="s">
        <v>46</v>
      </c>
      <c r="HP99" t="s">
        <v>46</v>
      </c>
      <c r="HQ99" t="s">
        <v>46</v>
      </c>
      <c r="HR99" t="s">
        <v>46</v>
      </c>
      <c r="HS99" t="s">
        <v>7</v>
      </c>
      <c r="HT99" t="s">
        <v>7</v>
      </c>
      <c r="HU99" t="s">
        <v>7</v>
      </c>
      <c r="HV99" t="s">
        <v>5</v>
      </c>
      <c r="HW99" t="s">
        <v>46</v>
      </c>
      <c r="HX99" t="s">
        <v>6</v>
      </c>
      <c r="HY99" t="s">
        <v>8</v>
      </c>
      <c r="HZ99" t="s">
        <v>8</v>
      </c>
      <c r="IA99" t="s">
        <v>8</v>
      </c>
      <c r="IB99" t="s">
        <v>46</v>
      </c>
      <c r="IC99" t="s">
        <v>6</v>
      </c>
      <c r="ID99" t="s">
        <v>46</v>
      </c>
      <c r="IE99" t="s">
        <v>46</v>
      </c>
      <c r="IF99" t="s">
        <v>7</v>
      </c>
      <c r="IG99" t="s">
        <v>7</v>
      </c>
      <c r="IH99" t="s">
        <v>7</v>
      </c>
      <c r="II99" t="s">
        <v>7</v>
      </c>
      <c r="IJ99" t="s">
        <v>7</v>
      </c>
      <c r="IK99" t="s">
        <v>7</v>
      </c>
      <c r="IL99" t="s">
        <v>5</v>
      </c>
      <c r="IM99" t="s">
        <v>7</v>
      </c>
      <c r="IN99" t="s">
        <v>7</v>
      </c>
      <c r="IO99" t="s">
        <v>7</v>
      </c>
      <c r="IP99" t="s">
        <v>7</v>
      </c>
      <c r="IQ99" t="s">
        <v>7</v>
      </c>
      <c r="IR99" t="s">
        <v>5</v>
      </c>
      <c r="IS99" t="s">
        <v>5</v>
      </c>
      <c r="IT99" t="s">
        <v>5</v>
      </c>
      <c r="IU99" t="s">
        <v>5</v>
      </c>
      <c r="IV99" t="s">
        <v>5</v>
      </c>
      <c r="IW99" t="s">
        <v>5</v>
      </c>
      <c r="IX99" t="s">
        <v>7</v>
      </c>
      <c r="JP99" t="s">
        <v>8</v>
      </c>
      <c r="JQ99" t="s">
        <v>8</v>
      </c>
      <c r="JR99" t="s">
        <v>6</v>
      </c>
      <c r="JS99" t="s">
        <v>4</v>
      </c>
      <c r="JT99" t="s">
        <v>8</v>
      </c>
      <c r="JU99" t="s">
        <v>4</v>
      </c>
      <c r="JV99" t="s">
        <v>7</v>
      </c>
      <c r="JW99" t="s">
        <v>7</v>
      </c>
      <c r="KJ99" t="s">
        <v>7</v>
      </c>
      <c r="KK99" t="s">
        <v>7</v>
      </c>
      <c r="KL99" t="s">
        <v>4</v>
      </c>
      <c r="KM99" t="s">
        <v>4</v>
      </c>
      <c r="KN99" t="s">
        <v>4</v>
      </c>
      <c r="KO99" t="s">
        <v>8</v>
      </c>
      <c r="KP99" t="s">
        <v>4</v>
      </c>
      <c r="KQ99" t="s">
        <v>4</v>
      </c>
      <c r="KR99" t="s">
        <v>4</v>
      </c>
      <c r="KS99" t="s">
        <v>4</v>
      </c>
      <c r="KT99" t="s">
        <v>4</v>
      </c>
      <c r="KU99" t="s">
        <v>4</v>
      </c>
      <c r="KV99" t="s">
        <v>4</v>
      </c>
      <c r="KW99" t="s">
        <v>7</v>
      </c>
      <c r="KX99" t="s">
        <v>7</v>
      </c>
    </row>
    <row r="100" spans="1:310" x14ac:dyDescent="0.25">
      <c r="A100">
        <v>17</v>
      </c>
      <c r="B100" t="s">
        <v>149</v>
      </c>
      <c r="D100" t="s">
        <v>120</v>
      </c>
      <c r="F100" t="s">
        <v>7</v>
      </c>
      <c r="G100" t="s">
        <v>7</v>
      </c>
      <c r="H100" t="s">
        <v>5</v>
      </c>
      <c r="I100" t="s">
        <v>5</v>
      </c>
      <c r="J100" t="s">
        <v>5</v>
      </c>
      <c r="K100" t="s">
        <v>4</v>
      </c>
      <c r="L100" t="s">
        <v>4</v>
      </c>
      <c r="M100" t="s">
        <v>4</v>
      </c>
      <c r="N100" t="s">
        <v>8</v>
      </c>
      <c r="O100" t="s">
        <v>4</v>
      </c>
      <c r="P100" t="s">
        <v>5</v>
      </c>
      <c r="Q100" t="s">
        <v>7</v>
      </c>
      <c r="R100" t="s">
        <v>4</v>
      </c>
      <c r="S100" t="s">
        <v>7</v>
      </c>
      <c r="T100" t="s">
        <v>7</v>
      </c>
      <c r="U100" t="s">
        <v>5</v>
      </c>
      <c r="V100" t="s">
        <v>7</v>
      </c>
      <c r="W100" t="s">
        <v>5</v>
      </c>
      <c r="X100" t="s">
        <v>5</v>
      </c>
      <c r="Y100" t="s">
        <v>8</v>
      </c>
      <c r="Z100" t="s">
        <v>8</v>
      </c>
      <c r="AA100" t="s">
        <v>5</v>
      </c>
      <c r="AB100" t="s">
        <v>7</v>
      </c>
      <c r="AC100" t="s">
        <v>7</v>
      </c>
      <c r="AD100" t="s">
        <v>5</v>
      </c>
      <c r="AE100" t="s">
        <v>5</v>
      </c>
      <c r="AF100" t="s">
        <v>7</v>
      </c>
      <c r="AG100" t="s">
        <v>6</v>
      </c>
      <c r="AH100" t="s">
        <v>6</v>
      </c>
      <c r="AI100" t="s">
        <v>8</v>
      </c>
      <c r="AJ100" t="s">
        <v>7</v>
      </c>
      <c r="AK100" t="s">
        <v>5</v>
      </c>
      <c r="AL100" t="s">
        <v>5</v>
      </c>
      <c r="AM100" t="s">
        <v>5</v>
      </c>
      <c r="AN100" t="s">
        <v>5</v>
      </c>
      <c r="AO100" t="s">
        <v>8</v>
      </c>
      <c r="AP100" t="s">
        <v>5</v>
      </c>
      <c r="AQ100" t="s">
        <v>7</v>
      </c>
      <c r="AR100" t="s">
        <v>5</v>
      </c>
      <c r="AS100" t="s">
        <v>5</v>
      </c>
      <c r="AT100" t="s">
        <v>7</v>
      </c>
      <c r="AU100" t="s">
        <v>4</v>
      </c>
      <c r="AV100" t="s">
        <v>7</v>
      </c>
      <c r="AW100" t="s">
        <v>7</v>
      </c>
      <c r="AX100" t="s">
        <v>7</v>
      </c>
      <c r="AY100" t="s">
        <v>5</v>
      </c>
      <c r="AZ100" t="s">
        <v>5</v>
      </c>
      <c r="BA100" t="s">
        <v>5</v>
      </c>
      <c r="BB100" t="s">
        <v>8</v>
      </c>
      <c r="BC100" t="s">
        <v>7</v>
      </c>
      <c r="BD100" t="s">
        <v>4</v>
      </c>
      <c r="BE100" t="s">
        <v>4</v>
      </c>
      <c r="BF100" t="s">
        <v>4</v>
      </c>
      <c r="BG100" t="s">
        <v>4</v>
      </c>
      <c r="BH100" t="s">
        <v>4</v>
      </c>
      <c r="BI100" t="s">
        <v>4</v>
      </c>
      <c r="BJ100" t="s">
        <v>7</v>
      </c>
      <c r="BK100" t="s">
        <v>5</v>
      </c>
      <c r="BL100" t="s">
        <v>5</v>
      </c>
      <c r="CJ100" t="s">
        <v>4</v>
      </c>
      <c r="CK100" t="s">
        <v>4</v>
      </c>
      <c r="CL100" t="s">
        <v>4</v>
      </c>
      <c r="CM100" t="s">
        <v>4</v>
      </c>
      <c r="CN100" t="s">
        <v>4</v>
      </c>
      <c r="CO100" t="s">
        <v>4</v>
      </c>
      <c r="CP100" t="s">
        <v>4</v>
      </c>
      <c r="CQ100" t="s">
        <v>7</v>
      </c>
      <c r="CR100" t="s">
        <v>4</v>
      </c>
      <c r="CS100" t="s">
        <v>4</v>
      </c>
      <c r="CT100" t="s">
        <v>4</v>
      </c>
      <c r="CU100" t="s">
        <v>4</v>
      </c>
      <c r="CV100" t="s">
        <v>4</v>
      </c>
      <c r="CW100" t="s">
        <v>8</v>
      </c>
      <c r="CX100" t="s">
        <v>5</v>
      </c>
      <c r="CY100" t="s">
        <v>5</v>
      </c>
      <c r="CZ100" t="s">
        <v>4</v>
      </c>
      <c r="DA100" t="s">
        <v>4</v>
      </c>
      <c r="DB100" t="s">
        <v>5</v>
      </c>
      <c r="DC100" t="s">
        <v>8</v>
      </c>
      <c r="DD100" t="s">
        <v>5</v>
      </c>
      <c r="DE100" t="s">
        <v>6</v>
      </c>
      <c r="DF100" t="s">
        <v>3</v>
      </c>
      <c r="DG100" t="s">
        <v>4</v>
      </c>
      <c r="DH100" t="s">
        <v>4</v>
      </c>
      <c r="DI100" t="s">
        <v>4</v>
      </c>
      <c r="DJ100" t="s">
        <v>4</v>
      </c>
      <c r="DK100" t="s">
        <v>7</v>
      </c>
      <c r="DL100" t="s">
        <v>4</v>
      </c>
      <c r="DM100" t="s">
        <v>8</v>
      </c>
      <c r="DN100" t="s">
        <v>8</v>
      </c>
      <c r="DO100" t="s">
        <v>6</v>
      </c>
      <c r="DP100" t="s">
        <v>9</v>
      </c>
      <c r="DQ100" t="s">
        <v>8</v>
      </c>
      <c r="DR100" t="s">
        <v>7</v>
      </c>
      <c r="DS100" t="s">
        <v>5</v>
      </c>
      <c r="DT100" t="s">
        <v>4</v>
      </c>
      <c r="DU100" t="s">
        <v>9</v>
      </c>
      <c r="DV100" t="s">
        <v>3</v>
      </c>
      <c r="DW100" t="s">
        <v>3</v>
      </c>
      <c r="DX100" t="s">
        <v>3</v>
      </c>
      <c r="DY100" t="s">
        <v>6</v>
      </c>
      <c r="DZ100" t="s">
        <v>6</v>
      </c>
      <c r="IF100" t="s">
        <v>4</v>
      </c>
      <c r="IG100" t="s">
        <v>4</v>
      </c>
      <c r="IH100" t="s">
        <v>4</v>
      </c>
      <c r="II100" t="s">
        <v>4</v>
      </c>
      <c r="IJ100" t="s">
        <v>4</v>
      </c>
      <c r="IK100" t="s">
        <v>5</v>
      </c>
      <c r="IL100" t="s">
        <v>5</v>
      </c>
      <c r="IM100" t="s">
        <v>5</v>
      </c>
      <c r="IN100" t="s">
        <v>5</v>
      </c>
      <c r="IO100" t="s">
        <v>4</v>
      </c>
      <c r="IP100" t="s">
        <v>7</v>
      </c>
      <c r="IQ100" t="s">
        <v>5</v>
      </c>
      <c r="IR100" t="s">
        <v>5</v>
      </c>
      <c r="IS100" t="s">
        <v>5</v>
      </c>
      <c r="IT100" t="s">
        <v>5</v>
      </c>
      <c r="IU100" t="s">
        <v>5</v>
      </c>
      <c r="IV100" t="s">
        <v>4</v>
      </c>
      <c r="IW100" t="s">
        <v>4</v>
      </c>
      <c r="IX100" t="s">
        <v>7</v>
      </c>
      <c r="JP100" t="s">
        <v>7</v>
      </c>
      <c r="JQ100" t="s">
        <v>7</v>
      </c>
      <c r="JR100" t="s">
        <v>5</v>
      </c>
      <c r="JS100" t="s">
        <v>8</v>
      </c>
      <c r="JT100" t="s">
        <v>8</v>
      </c>
      <c r="JU100" t="s">
        <v>8</v>
      </c>
      <c r="JV100" t="s">
        <v>8</v>
      </c>
      <c r="JW100" t="s">
        <v>8</v>
      </c>
      <c r="KJ100" t="s">
        <v>4</v>
      </c>
      <c r="KK100" t="s">
        <v>4</v>
      </c>
      <c r="KL100" t="s">
        <v>8</v>
      </c>
      <c r="KM100" t="s">
        <v>8</v>
      </c>
      <c r="KN100" t="s">
        <v>6</v>
      </c>
      <c r="KO100" t="s">
        <v>8</v>
      </c>
      <c r="KP100" t="s">
        <v>5</v>
      </c>
      <c r="KQ100" t="s">
        <v>5</v>
      </c>
      <c r="KR100" t="s">
        <v>4</v>
      </c>
      <c r="KS100" t="s">
        <v>5</v>
      </c>
      <c r="KT100" t="s">
        <v>4</v>
      </c>
      <c r="KU100" t="s">
        <v>4</v>
      </c>
      <c r="KV100" t="s">
        <v>4</v>
      </c>
      <c r="KW100" t="s">
        <v>4</v>
      </c>
      <c r="KX100" t="s">
        <v>4</v>
      </c>
    </row>
    <row r="101" spans="1:310" x14ac:dyDescent="0.25">
      <c r="A101">
        <v>20</v>
      </c>
      <c r="B101" t="s">
        <v>149</v>
      </c>
      <c r="C101" t="s">
        <v>157</v>
      </c>
      <c r="D101" t="s">
        <v>121</v>
      </c>
      <c r="F101" t="s">
        <v>5</v>
      </c>
      <c r="G101" t="s">
        <v>5</v>
      </c>
      <c r="H101" t="s">
        <v>5</v>
      </c>
      <c r="I101" t="s">
        <v>5</v>
      </c>
      <c r="J101" t="s">
        <v>5</v>
      </c>
      <c r="K101" t="s">
        <v>4</v>
      </c>
      <c r="L101" t="s">
        <v>4</v>
      </c>
      <c r="M101" t="s">
        <v>4</v>
      </c>
      <c r="N101" t="s">
        <v>4</v>
      </c>
      <c r="O101" t="s">
        <v>4</v>
      </c>
      <c r="P101" t="s">
        <v>4</v>
      </c>
      <c r="Q101" t="s">
        <v>4</v>
      </c>
      <c r="R101" t="s">
        <v>5</v>
      </c>
      <c r="S101" t="s">
        <v>5</v>
      </c>
      <c r="T101" t="s">
        <v>7</v>
      </c>
      <c r="U101" t="s">
        <v>5</v>
      </c>
      <c r="V101" t="s">
        <v>5</v>
      </c>
      <c r="W101" t="s">
        <v>7</v>
      </c>
      <c r="X101" t="s">
        <v>8</v>
      </c>
      <c r="Y101" t="s">
        <v>6</v>
      </c>
      <c r="Z101" t="s">
        <v>5</v>
      </c>
      <c r="AA101" t="s">
        <v>4</v>
      </c>
      <c r="AB101" t="s">
        <v>7</v>
      </c>
      <c r="AC101" t="s">
        <v>8</v>
      </c>
      <c r="AD101" t="s">
        <v>7</v>
      </c>
      <c r="AE101" t="s">
        <v>6</v>
      </c>
      <c r="AF101" t="s">
        <v>4</v>
      </c>
      <c r="AG101" t="s">
        <v>6</v>
      </c>
      <c r="AH101" t="s">
        <v>6</v>
      </c>
      <c r="AI101" t="s">
        <v>8</v>
      </c>
      <c r="AJ101" t="s">
        <v>8</v>
      </c>
      <c r="AK101" t="s">
        <v>4</v>
      </c>
      <c r="AL101" t="s">
        <v>6</v>
      </c>
      <c r="AM101" t="s">
        <v>4</v>
      </c>
      <c r="AN101" t="s">
        <v>4</v>
      </c>
      <c r="AO101" t="s">
        <v>8</v>
      </c>
      <c r="AP101" t="s">
        <v>7</v>
      </c>
      <c r="AQ101" t="s">
        <v>6</v>
      </c>
      <c r="AR101" t="s">
        <v>7</v>
      </c>
      <c r="AS101" t="s">
        <v>6</v>
      </c>
      <c r="AT101" t="s">
        <v>8</v>
      </c>
      <c r="AU101" t="s">
        <v>4</v>
      </c>
      <c r="AV101" t="s">
        <v>6</v>
      </c>
      <c r="AW101" t="s">
        <v>6</v>
      </c>
      <c r="AX101" t="s">
        <v>6</v>
      </c>
      <c r="AY101" t="s">
        <v>6</v>
      </c>
      <c r="AZ101" t="s">
        <v>6</v>
      </c>
      <c r="BA101" t="s">
        <v>8</v>
      </c>
      <c r="BB101" t="s">
        <v>8</v>
      </c>
      <c r="BC101" t="s">
        <v>7</v>
      </c>
      <c r="BD101" t="s">
        <v>4</v>
      </c>
      <c r="BE101" t="s">
        <v>4</v>
      </c>
      <c r="BF101" t="s">
        <v>7</v>
      </c>
      <c r="BG101" t="s">
        <v>4</v>
      </c>
      <c r="BH101" t="s">
        <v>4</v>
      </c>
      <c r="BI101" t="s">
        <v>4</v>
      </c>
      <c r="BJ101" t="s">
        <v>7</v>
      </c>
      <c r="BK101" t="s">
        <v>8</v>
      </c>
      <c r="BL101" t="s">
        <v>5</v>
      </c>
      <c r="BM101" t="s">
        <v>8</v>
      </c>
      <c r="BN101" t="s">
        <v>8</v>
      </c>
      <c r="BO101" t="s">
        <v>5</v>
      </c>
      <c r="BP101" t="s">
        <v>5</v>
      </c>
      <c r="BQ101" t="s">
        <v>5</v>
      </c>
      <c r="BR101" t="s">
        <v>7</v>
      </c>
      <c r="BS101" t="s">
        <v>5</v>
      </c>
      <c r="BT101" t="s">
        <v>5</v>
      </c>
      <c r="BU101" t="s">
        <v>5</v>
      </c>
      <c r="BV101" t="s">
        <v>5</v>
      </c>
      <c r="BW101" t="s">
        <v>8</v>
      </c>
      <c r="BX101" t="s">
        <v>6</v>
      </c>
      <c r="BY101" t="s">
        <v>4</v>
      </c>
      <c r="BZ101" t="s">
        <v>7</v>
      </c>
      <c r="CA101" t="s">
        <v>8</v>
      </c>
      <c r="CB101" t="s">
        <v>8</v>
      </c>
      <c r="CC101" t="s">
        <v>8</v>
      </c>
      <c r="CD101" t="s">
        <v>8</v>
      </c>
      <c r="CE101" t="s">
        <v>8</v>
      </c>
      <c r="CF101" t="s">
        <v>7</v>
      </c>
      <c r="CG101" t="s">
        <v>5</v>
      </c>
      <c r="CH101" t="s">
        <v>7</v>
      </c>
      <c r="CI101" t="s">
        <v>7</v>
      </c>
      <c r="CJ101" t="s">
        <v>5</v>
      </c>
      <c r="CK101" t="s">
        <v>7</v>
      </c>
      <c r="CL101" t="s">
        <v>7</v>
      </c>
      <c r="CM101" t="s">
        <v>7</v>
      </c>
      <c r="CN101" t="s">
        <v>7</v>
      </c>
      <c r="CO101" t="s">
        <v>4</v>
      </c>
      <c r="CP101" t="s">
        <v>7</v>
      </c>
      <c r="CQ101" t="s">
        <v>7</v>
      </c>
      <c r="CR101" t="s">
        <v>7</v>
      </c>
      <c r="CS101" t="s">
        <v>4</v>
      </c>
      <c r="CT101" t="s">
        <v>7</v>
      </c>
      <c r="CU101" t="s">
        <v>8</v>
      </c>
      <c r="CV101" t="s">
        <v>7</v>
      </c>
      <c r="CW101" t="s">
        <v>6</v>
      </c>
      <c r="CX101" t="s">
        <v>4</v>
      </c>
      <c r="CY101" t="s">
        <v>6</v>
      </c>
      <c r="CZ101" t="s">
        <v>8</v>
      </c>
      <c r="DA101" t="s">
        <v>8</v>
      </c>
      <c r="DB101" t="s">
        <v>4</v>
      </c>
      <c r="DC101" t="s">
        <v>5</v>
      </c>
      <c r="DD101" t="s">
        <v>4</v>
      </c>
      <c r="DE101" t="s">
        <v>4</v>
      </c>
      <c r="DF101" t="s">
        <v>4</v>
      </c>
      <c r="DG101" t="s">
        <v>4</v>
      </c>
      <c r="DH101" t="s">
        <v>4</v>
      </c>
      <c r="DI101" t="s">
        <v>4</v>
      </c>
      <c r="DJ101" t="s">
        <v>4</v>
      </c>
      <c r="DK101" t="s">
        <v>7</v>
      </c>
      <c r="DL101" t="s">
        <v>7</v>
      </c>
      <c r="DM101" t="s">
        <v>7</v>
      </c>
      <c r="DN101" t="s">
        <v>7</v>
      </c>
      <c r="DO101" t="s">
        <v>4</v>
      </c>
      <c r="DP101" t="s">
        <v>7</v>
      </c>
      <c r="DQ101" t="s">
        <v>4</v>
      </c>
      <c r="DR101" t="s">
        <v>4</v>
      </c>
      <c r="DS101" t="s">
        <v>4</v>
      </c>
      <c r="DT101" t="s">
        <v>4</v>
      </c>
      <c r="DU101" t="s">
        <v>9</v>
      </c>
      <c r="DV101" t="s">
        <v>9</v>
      </c>
      <c r="DW101" t="s">
        <v>3</v>
      </c>
      <c r="DX101" t="s">
        <v>3</v>
      </c>
      <c r="DY101" t="s">
        <v>3</v>
      </c>
      <c r="DZ101" t="s">
        <v>3</v>
      </c>
      <c r="EA101" t="s">
        <v>8</v>
      </c>
      <c r="EB101" t="s">
        <v>5</v>
      </c>
      <c r="EC101" t="s">
        <v>5</v>
      </c>
      <c r="ED101" t="s">
        <v>4</v>
      </c>
      <c r="EE101" t="s">
        <v>8</v>
      </c>
      <c r="EF101" t="s">
        <v>8</v>
      </c>
      <c r="EG101" t="s">
        <v>5</v>
      </c>
      <c r="EH101" t="s">
        <v>8</v>
      </c>
      <c r="EI101" t="s">
        <v>8</v>
      </c>
      <c r="EJ101" t="s">
        <v>8</v>
      </c>
      <c r="EK101" t="s">
        <v>8</v>
      </c>
      <c r="EL101" t="s">
        <v>5</v>
      </c>
      <c r="EM101" t="s">
        <v>8</v>
      </c>
      <c r="EN101" t="s">
        <v>5</v>
      </c>
      <c r="EO101" t="s">
        <v>6</v>
      </c>
      <c r="EP101" t="s">
        <v>8</v>
      </c>
      <c r="EQ101" t="s">
        <v>5</v>
      </c>
      <c r="ER101" t="s">
        <v>8</v>
      </c>
      <c r="ES101" t="s">
        <v>8</v>
      </c>
      <c r="ET101" t="s">
        <v>8</v>
      </c>
      <c r="EU101" t="s">
        <v>8</v>
      </c>
      <c r="EV101" t="s">
        <v>8</v>
      </c>
      <c r="EW101" t="s">
        <v>8</v>
      </c>
      <c r="EX101" t="s">
        <v>7</v>
      </c>
      <c r="EY101" t="s">
        <v>6</v>
      </c>
      <c r="EZ101" t="s">
        <v>7</v>
      </c>
      <c r="FA101" t="s">
        <v>3</v>
      </c>
      <c r="FB101" t="s">
        <v>66</v>
      </c>
      <c r="FC101" t="s">
        <v>3</v>
      </c>
      <c r="FD101" t="s">
        <v>66</v>
      </c>
      <c r="FE101" t="s">
        <v>8</v>
      </c>
      <c r="FF101" t="s">
        <v>3</v>
      </c>
      <c r="FG101" t="s">
        <v>3</v>
      </c>
      <c r="FH101" t="s">
        <v>9</v>
      </c>
      <c r="FI101" t="s">
        <v>3</v>
      </c>
      <c r="FJ101" t="s">
        <v>66</v>
      </c>
      <c r="FK101" t="s">
        <v>3</v>
      </c>
      <c r="FL101" t="s">
        <v>9</v>
      </c>
      <c r="FM101" t="s">
        <v>3</v>
      </c>
      <c r="FN101" t="s">
        <v>9</v>
      </c>
      <c r="FO101" t="s">
        <v>6</v>
      </c>
      <c r="FP101" t="s">
        <v>9</v>
      </c>
      <c r="FQ101" t="s">
        <v>6</v>
      </c>
      <c r="FR101" t="s">
        <v>9</v>
      </c>
      <c r="FS101" t="s">
        <v>3</v>
      </c>
      <c r="FT101" t="s">
        <v>66</v>
      </c>
      <c r="FU101" t="s">
        <v>3</v>
      </c>
      <c r="FV101" t="s">
        <v>66</v>
      </c>
      <c r="FW101" t="s">
        <v>3</v>
      </c>
      <c r="FX101" t="s">
        <v>66</v>
      </c>
      <c r="FY101" t="s">
        <v>6</v>
      </c>
      <c r="FZ101" t="s">
        <v>3</v>
      </c>
      <c r="GA101" t="s">
        <v>3</v>
      </c>
      <c r="GB101" t="s">
        <v>66</v>
      </c>
      <c r="GC101" t="s">
        <v>3</v>
      </c>
      <c r="GD101" t="s">
        <v>66</v>
      </c>
      <c r="GE101" t="s">
        <v>3</v>
      </c>
      <c r="GF101" t="s">
        <v>9</v>
      </c>
      <c r="GG101" t="s">
        <v>3</v>
      </c>
      <c r="GH101" t="s">
        <v>66</v>
      </c>
      <c r="GI101" t="s">
        <v>3</v>
      </c>
      <c r="GJ101" t="s">
        <v>66</v>
      </c>
      <c r="GK101" t="s">
        <v>3</v>
      </c>
      <c r="GL101" t="s">
        <v>66</v>
      </c>
      <c r="GM101" t="s">
        <v>3</v>
      </c>
      <c r="GN101" t="s">
        <v>66</v>
      </c>
      <c r="GO101" t="s">
        <v>3</v>
      </c>
      <c r="GP101" t="s">
        <v>9</v>
      </c>
      <c r="GQ101" t="s">
        <v>3</v>
      </c>
      <c r="GR101" t="s">
        <v>9</v>
      </c>
      <c r="GS101" t="s">
        <v>3</v>
      </c>
      <c r="GT101" t="s">
        <v>66</v>
      </c>
      <c r="GU101" t="s">
        <v>3</v>
      </c>
      <c r="GV101" t="s">
        <v>66</v>
      </c>
      <c r="GW101" t="s">
        <v>3</v>
      </c>
      <c r="GX101" t="s">
        <v>66</v>
      </c>
      <c r="GY101" t="s">
        <v>8</v>
      </c>
      <c r="GZ101" t="s">
        <v>7</v>
      </c>
      <c r="HA101" t="s">
        <v>6</v>
      </c>
      <c r="HB101" t="s">
        <v>6</v>
      </c>
      <c r="HC101" t="s">
        <v>6</v>
      </c>
      <c r="HD101" t="s">
        <v>5</v>
      </c>
      <c r="HE101" t="s">
        <v>8</v>
      </c>
      <c r="HF101" t="s">
        <v>7</v>
      </c>
      <c r="HG101" t="s">
        <v>6</v>
      </c>
      <c r="HH101" t="s">
        <v>6</v>
      </c>
      <c r="HI101" t="s">
        <v>6</v>
      </c>
      <c r="HJ101" t="s">
        <v>8</v>
      </c>
      <c r="HK101" t="s">
        <v>6</v>
      </c>
      <c r="HL101" t="s">
        <v>8</v>
      </c>
      <c r="HM101" t="s">
        <v>6</v>
      </c>
      <c r="HN101" t="s">
        <v>46</v>
      </c>
      <c r="HO101" t="s">
        <v>46</v>
      </c>
      <c r="HP101" t="s">
        <v>46</v>
      </c>
      <c r="HQ101" t="s">
        <v>46</v>
      </c>
      <c r="HR101" t="s">
        <v>46</v>
      </c>
      <c r="HS101" t="s">
        <v>8</v>
      </c>
      <c r="HT101" t="s">
        <v>8</v>
      </c>
      <c r="HU101" t="s">
        <v>5</v>
      </c>
      <c r="HV101" t="s">
        <v>8</v>
      </c>
      <c r="HW101" t="s">
        <v>5</v>
      </c>
      <c r="HX101" t="s">
        <v>5</v>
      </c>
      <c r="HY101" t="s">
        <v>8</v>
      </c>
      <c r="HZ101" t="s">
        <v>5</v>
      </c>
      <c r="IA101" t="s">
        <v>8</v>
      </c>
      <c r="IB101" t="s">
        <v>46</v>
      </c>
      <c r="IC101" t="s">
        <v>8</v>
      </c>
      <c r="ID101" t="s">
        <v>46</v>
      </c>
      <c r="IE101" t="s">
        <v>5</v>
      </c>
      <c r="IF101" t="s">
        <v>7</v>
      </c>
      <c r="IG101" t="s">
        <v>9</v>
      </c>
      <c r="IH101" t="s">
        <v>8</v>
      </c>
      <c r="II101" t="s">
        <v>9</v>
      </c>
      <c r="IJ101" t="s">
        <v>9</v>
      </c>
      <c r="IK101" t="s">
        <v>5</v>
      </c>
      <c r="IL101" t="s">
        <v>8</v>
      </c>
      <c r="IM101" t="s">
        <v>8</v>
      </c>
      <c r="IN101" t="s">
        <v>8</v>
      </c>
      <c r="IO101" t="s">
        <v>8</v>
      </c>
      <c r="IP101" t="s">
        <v>8</v>
      </c>
      <c r="IQ101" t="s">
        <v>8</v>
      </c>
      <c r="IR101" t="s">
        <v>8</v>
      </c>
      <c r="IS101" t="s">
        <v>6</v>
      </c>
      <c r="IT101" t="s">
        <v>8</v>
      </c>
      <c r="IU101" t="s">
        <v>5</v>
      </c>
      <c r="IV101" t="s">
        <v>6</v>
      </c>
      <c r="IW101" t="s">
        <v>5</v>
      </c>
      <c r="IX101" t="s">
        <v>6</v>
      </c>
      <c r="JP101" t="s">
        <v>9</v>
      </c>
      <c r="JQ101" t="s">
        <v>9</v>
      </c>
      <c r="JR101" t="s">
        <v>9</v>
      </c>
      <c r="JS101" t="s">
        <v>6</v>
      </c>
      <c r="JT101" t="s">
        <v>8</v>
      </c>
      <c r="JU101" t="s">
        <v>8</v>
      </c>
      <c r="JV101" t="s">
        <v>4</v>
      </c>
      <c r="JW101" t="s">
        <v>7</v>
      </c>
      <c r="KJ101" t="s">
        <v>7</v>
      </c>
      <c r="KK101" t="s">
        <v>7</v>
      </c>
      <c r="KL101" t="s">
        <v>6</v>
      </c>
      <c r="KM101" t="s">
        <v>4</v>
      </c>
      <c r="KN101" t="s">
        <v>4</v>
      </c>
      <c r="KO101" t="s">
        <v>8</v>
      </c>
      <c r="KP101" t="s">
        <v>5</v>
      </c>
      <c r="KQ101" t="s">
        <v>8</v>
      </c>
      <c r="KR101" t="s">
        <v>4</v>
      </c>
      <c r="KS101" t="s">
        <v>6</v>
      </c>
      <c r="KT101" t="s">
        <v>5</v>
      </c>
      <c r="KU101" t="s">
        <v>8</v>
      </c>
      <c r="KV101" t="s">
        <v>8</v>
      </c>
      <c r="KW101" t="s">
        <v>5</v>
      </c>
      <c r="KX101" t="s">
        <v>4</v>
      </c>
    </row>
    <row r="102" spans="1:310" x14ac:dyDescent="0.25">
      <c r="A102">
        <v>21</v>
      </c>
      <c r="B102" t="s">
        <v>149</v>
      </c>
      <c r="C102" t="s">
        <v>158</v>
      </c>
      <c r="D102" t="s">
        <v>120</v>
      </c>
      <c r="F102" t="s">
        <v>7</v>
      </c>
      <c r="G102" t="s">
        <v>5</v>
      </c>
      <c r="H102" t="s">
        <v>8</v>
      </c>
      <c r="I102" t="s">
        <v>8</v>
      </c>
      <c r="J102" t="s">
        <v>5</v>
      </c>
      <c r="K102" t="s">
        <v>4</v>
      </c>
      <c r="L102" t="s">
        <v>4</v>
      </c>
      <c r="M102" t="s">
        <v>4</v>
      </c>
      <c r="N102" t="s">
        <v>7</v>
      </c>
      <c r="O102" t="s">
        <v>4</v>
      </c>
      <c r="P102" t="s">
        <v>8</v>
      </c>
      <c r="Q102" t="s">
        <v>4</v>
      </c>
      <c r="R102" t="s">
        <v>7</v>
      </c>
      <c r="S102" t="s">
        <v>5</v>
      </c>
      <c r="T102" t="s">
        <v>7</v>
      </c>
      <c r="U102" t="s">
        <v>5</v>
      </c>
      <c r="V102" t="s">
        <v>7</v>
      </c>
      <c r="W102" t="s">
        <v>7</v>
      </c>
      <c r="X102" t="s">
        <v>5</v>
      </c>
      <c r="Y102" t="s">
        <v>5</v>
      </c>
      <c r="Z102" t="s">
        <v>5</v>
      </c>
      <c r="AA102" t="s">
        <v>5</v>
      </c>
      <c r="AB102" t="s">
        <v>7</v>
      </c>
      <c r="AC102" t="s">
        <v>7</v>
      </c>
      <c r="AD102" t="s">
        <v>8</v>
      </c>
      <c r="AE102" t="s">
        <v>5</v>
      </c>
      <c r="AF102" t="s">
        <v>5</v>
      </c>
      <c r="AG102" t="s">
        <v>8</v>
      </c>
      <c r="AH102" t="s">
        <v>8</v>
      </c>
      <c r="AI102" t="s">
        <v>7</v>
      </c>
      <c r="AJ102" t="s">
        <v>7</v>
      </c>
      <c r="AK102" t="s">
        <v>8</v>
      </c>
      <c r="AL102" t="s">
        <v>5</v>
      </c>
      <c r="AM102" t="s">
        <v>5</v>
      </c>
      <c r="AN102" t="s">
        <v>8</v>
      </c>
      <c r="AO102" t="s">
        <v>7</v>
      </c>
      <c r="AP102" t="s">
        <v>8</v>
      </c>
      <c r="AQ102" t="s">
        <v>5</v>
      </c>
      <c r="AR102" t="s">
        <v>8</v>
      </c>
      <c r="AS102" t="s">
        <v>5</v>
      </c>
      <c r="AT102" t="s">
        <v>7</v>
      </c>
      <c r="AU102" t="s">
        <v>7</v>
      </c>
      <c r="AV102" t="s">
        <v>4</v>
      </c>
      <c r="AW102" t="s">
        <v>4</v>
      </c>
      <c r="AX102" t="s">
        <v>4</v>
      </c>
      <c r="AY102" t="s">
        <v>7</v>
      </c>
      <c r="AZ102" t="s">
        <v>4</v>
      </c>
      <c r="BA102" t="s">
        <v>5</v>
      </c>
      <c r="BB102" t="s">
        <v>5</v>
      </c>
      <c r="BC102" t="s">
        <v>5</v>
      </c>
      <c r="BD102" t="s">
        <v>7</v>
      </c>
      <c r="BE102" t="s">
        <v>4</v>
      </c>
      <c r="BF102" t="s">
        <v>7</v>
      </c>
      <c r="BG102" t="s">
        <v>4</v>
      </c>
      <c r="BH102" t="s">
        <v>5</v>
      </c>
      <c r="BI102" t="s">
        <v>4</v>
      </c>
      <c r="BJ102" t="s">
        <v>7</v>
      </c>
      <c r="BK102" t="s">
        <v>5</v>
      </c>
      <c r="BL102" t="s">
        <v>7</v>
      </c>
      <c r="BM102" t="s">
        <v>7</v>
      </c>
      <c r="BN102" t="s">
        <v>5</v>
      </c>
      <c r="BO102" t="s">
        <v>8</v>
      </c>
      <c r="BP102" t="s">
        <v>8</v>
      </c>
      <c r="BQ102" t="s">
        <v>8</v>
      </c>
      <c r="BR102" t="s">
        <v>5</v>
      </c>
      <c r="BS102" t="s">
        <v>5</v>
      </c>
      <c r="BT102" t="s">
        <v>7</v>
      </c>
      <c r="BU102" t="s">
        <v>5</v>
      </c>
      <c r="BV102" t="s">
        <v>8</v>
      </c>
      <c r="BW102" t="s">
        <v>8</v>
      </c>
      <c r="BX102" t="s">
        <v>8</v>
      </c>
      <c r="BY102" t="s">
        <v>4</v>
      </c>
      <c r="BZ102" t="s">
        <v>4</v>
      </c>
      <c r="CA102" t="s">
        <v>5</v>
      </c>
      <c r="CB102" t="s">
        <v>5</v>
      </c>
      <c r="CC102" t="s">
        <v>8</v>
      </c>
      <c r="CD102" t="s">
        <v>8</v>
      </c>
      <c r="CE102" t="s">
        <v>8</v>
      </c>
      <c r="CF102" t="s">
        <v>5</v>
      </c>
      <c r="CG102" t="s">
        <v>5</v>
      </c>
      <c r="CH102" t="s">
        <v>5</v>
      </c>
      <c r="CI102" t="s">
        <v>4</v>
      </c>
      <c r="CJ102" t="s">
        <v>4</v>
      </c>
      <c r="CK102" t="s">
        <v>4</v>
      </c>
      <c r="CL102" t="s">
        <v>4</v>
      </c>
      <c r="CM102" t="s">
        <v>4</v>
      </c>
      <c r="CN102" t="s">
        <v>5</v>
      </c>
      <c r="CO102" t="s">
        <v>4</v>
      </c>
      <c r="CP102" t="s">
        <v>4</v>
      </c>
      <c r="CQ102" t="s">
        <v>4</v>
      </c>
      <c r="CR102" t="s">
        <v>4</v>
      </c>
      <c r="CS102" t="s">
        <v>4</v>
      </c>
      <c r="CT102" t="s">
        <v>4</v>
      </c>
      <c r="CU102" t="s">
        <v>7</v>
      </c>
      <c r="CV102" t="s">
        <v>4</v>
      </c>
      <c r="CW102" t="s">
        <v>4</v>
      </c>
      <c r="CX102" t="s">
        <v>5</v>
      </c>
      <c r="CY102" t="s">
        <v>5</v>
      </c>
      <c r="CZ102" t="s">
        <v>7</v>
      </c>
      <c r="DA102" t="s">
        <v>4</v>
      </c>
      <c r="DB102" t="s">
        <v>7</v>
      </c>
      <c r="DC102" t="s">
        <v>8</v>
      </c>
      <c r="DD102" t="s">
        <v>4</v>
      </c>
      <c r="DE102" t="s">
        <v>7</v>
      </c>
      <c r="DF102" t="s">
        <v>7</v>
      </c>
      <c r="DG102" t="s">
        <v>7</v>
      </c>
      <c r="DH102" t="s">
        <v>7</v>
      </c>
      <c r="DI102" t="s">
        <v>7</v>
      </c>
      <c r="DJ102" t="s">
        <v>7</v>
      </c>
      <c r="DK102" t="s">
        <v>7</v>
      </c>
      <c r="DL102" t="s">
        <v>5</v>
      </c>
      <c r="DM102" t="s">
        <v>5</v>
      </c>
      <c r="DN102" t="s">
        <v>8</v>
      </c>
      <c r="DO102" t="s">
        <v>5</v>
      </c>
      <c r="DP102" t="s">
        <v>8</v>
      </c>
      <c r="DQ102" t="s">
        <v>7</v>
      </c>
      <c r="DR102" t="s">
        <v>7</v>
      </c>
      <c r="DS102" t="s">
        <v>4</v>
      </c>
      <c r="DT102" t="s">
        <v>7</v>
      </c>
      <c r="DU102" t="s">
        <v>6</v>
      </c>
      <c r="DV102" t="s">
        <v>6</v>
      </c>
      <c r="DW102" t="s">
        <v>6</v>
      </c>
      <c r="DX102" t="s">
        <v>8</v>
      </c>
      <c r="DY102" t="s">
        <v>3</v>
      </c>
      <c r="DZ102" t="s">
        <v>8</v>
      </c>
      <c r="EA102" t="s">
        <v>8</v>
      </c>
      <c r="EB102" t="s">
        <v>5</v>
      </c>
      <c r="EC102" t="s">
        <v>7</v>
      </c>
      <c r="ED102" t="s">
        <v>5</v>
      </c>
      <c r="EE102" t="s">
        <v>8</v>
      </c>
      <c r="EF102" t="s">
        <v>8</v>
      </c>
      <c r="EG102" t="s">
        <v>5</v>
      </c>
      <c r="EH102" t="s">
        <v>8</v>
      </c>
      <c r="EI102" t="s">
        <v>8</v>
      </c>
      <c r="EJ102" t="s">
        <v>5</v>
      </c>
      <c r="EK102" t="s">
        <v>7</v>
      </c>
      <c r="EL102" t="s">
        <v>5</v>
      </c>
      <c r="EM102" t="s">
        <v>8</v>
      </c>
      <c r="EN102" t="s">
        <v>5</v>
      </c>
      <c r="EO102" t="s">
        <v>8</v>
      </c>
      <c r="EP102" t="s">
        <v>7</v>
      </c>
      <c r="EQ102" t="s">
        <v>5</v>
      </c>
      <c r="ER102" t="s">
        <v>5</v>
      </c>
      <c r="ES102" t="s">
        <v>7</v>
      </c>
      <c r="ET102" t="s">
        <v>5</v>
      </c>
      <c r="EU102" t="s">
        <v>5</v>
      </c>
      <c r="EV102" t="s">
        <v>5</v>
      </c>
      <c r="EW102" t="s">
        <v>8</v>
      </c>
      <c r="EX102" t="s">
        <v>7</v>
      </c>
      <c r="EY102" t="s">
        <v>8</v>
      </c>
      <c r="EZ102" t="s">
        <v>5</v>
      </c>
      <c r="FA102" t="s">
        <v>3</v>
      </c>
      <c r="FB102" t="s">
        <v>66</v>
      </c>
      <c r="FC102" t="s">
        <v>3</v>
      </c>
      <c r="FD102" t="s">
        <v>66</v>
      </c>
      <c r="FE102" t="s">
        <v>3</v>
      </c>
      <c r="FF102" t="s">
        <v>9</v>
      </c>
      <c r="FG102" t="s">
        <v>6</v>
      </c>
      <c r="FH102" t="s">
        <v>9</v>
      </c>
      <c r="FI102" t="s">
        <v>3</v>
      </c>
      <c r="FJ102" t="s">
        <v>66</v>
      </c>
      <c r="FK102" t="s">
        <v>3</v>
      </c>
      <c r="FL102" t="s">
        <v>66</v>
      </c>
      <c r="FM102" t="s">
        <v>3</v>
      </c>
      <c r="FN102" t="s">
        <v>66</v>
      </c>
      <c r="FO102" t="s">
        <v>3</v>
      </c>
      <c r="FP102" t="s">
        <v>66</v>
      </c>
      <c r="FQ102" t="s">
        <v>3</v>
      </c>
      <c r="FR102" t="s">
        <v>66</v>
      </c>
      <c r="FS102" t="s">
        <v>3</v>
      </c>
      <c r="FT102" t="s">
        <v>66</v>
      </c>
      <c r="FU102" t="s">
        <v>6</v>
      </c>
      <c r="FV102" t="s">
        <v>9</v>
      </c>
      <c r="FW102" t="s">
        <v>3</v>
      </c>
      <c r="FX102" t="s">
        <v>66</v>
      </c>
      <c r="FY102" t="s">
        <v>6</v>
      </c>
      <c r="FZ102" t="s">
        <v>66</v>
      </c>
      <c r="GA102" t="s">
        <v>3</v>
      </c>
      <c r="GB102" t="s">
        <v>66</v>
      </c>
      <c r="GC102" t="s">
        <v>3</v>
      </c>
      <c r="GD102" t="s">
        <v>66</v>
      </c>
      <c r="GE102" t="s">
        <v>3</v>
      </c>
      <c r="GF102" t="s">
        <v>66</v>
      </c>
      <c r="GG102" t="s">
        <v>3</v>
      </c>
      <c r="GH102" t="s">
        <v>66</v>
      </c>
      <c r="GI102" t="s">
        <v>3</v>
      </c>
      <c r="GJ102" t="s">
        <v>66</v>
      </c>
      <c r="GK102" t="s">
        <v>3</v>
      </c>
      <c r="GL102" t="s">
        <v>66</v>
      </c>
      <c r="GM102" t="s">
        <v>3</v>
      </c>
      <c r="GN102" t="s">
        <v>66</v>
      </c>
      <c r="GO102" t="s">
        <v>3</v>
      </c>
      <c r="GP102" t="s">
        <v>66</v>
      </c>
      <c r="GQ102" t="s">
        <v>3</v>
      </c>
      <c r="GR102" t="s">
        <v>66</v>
      </c>
      <c r="GS102" t="s">
        <v>3</v>
      </c>
      <c r="GT102" t="s">
        <v>66</v>
      </c>
      <c r="GU102" t="s">
        <v>3</v>
      </c>
      <c r="GV102" t="s">
        <v>66</v>
      </c>
      <c r="GW102" t="s">
        <v>3</v>
      </c>
      <c r="GX102" t="s">
        <v>66</v>
      </c>
      <c r="GY102" t="s">
        <v>5</v>
      </c>
      <c r="GZ102" t="s">
        <v>7</v>
      </c>
      <c r="HA102" t="s">
        <v>6</v>
      </c>
      <c r="HB102" t="s">
        <v>6</v>
      </c>
      <c r="HC102" t="s">
        <v>5</v>
      </c>
      <c r="HD102" t="s">
        <v>5</v>
      </c>
      <c r="HE102" t="s">
        <v>8</v>
      </c>
      <c r="HF102" t="s">
        <v>7</v>
      </c>
      <c r="HG102" t="s">
        <v>3</v>
      </c>
      <c r="HH102" t="s">
        <v>3</v>
      </c>
      <c r="HI102" t="s">
        <v>3</v>
      </c>
      <c r="HJ102" t="s">
        <v>6</v>
      </c>
      <c r="HK102" t="s">
        <v>6</v>
      </c>
      <c r="HL102" t="s">
        <v>7</v>
      </c>
      <c r="HM102" t="s">
        <v>8</v>
      </c>
      <c r="HN102" t="s">
        <v>8</v>
      </c>
      <c r="HO102" t="s">
        <v>6</v>
      </c>
      <c r="HP102" t="s">
        <v>6</v>
      </c>
      <c r="HQ102" t="s">
        <v>6</v>
      </c>
      <c r="HR102" t="s">
        <v>8</v>
      </c>
      <c r="HS102" t="s">
        <v>6</v>
      </c>
      <c r="HT102" t="s">
        <v>8</v>
      </c>
      <c r="HU102" t="s">
        <v>8</v>
      </c>
      <c r="HV102" t="s">
        <v>8</v>
      </c>
      <c r="HW102" t="s">
        <v>8</v>
      </c>
      <c r="HX102" t="s">
        <v>6</v>
      </c>
      <c r="HY102" t="s">
        <v>6</v>
      </c>
      <c r="HZ102" t="s">
        <v>6</v>
      </c>
      <c r="IA102" t="s">
        <v>8</v>
      </c>
      <c r="IB102" t="s">
        <v>8</v>
      </c>
      <c r="IC102" t="s">
        <v>8</v>
      </c>
      <c r="ID102" t="s">
        <v>8</v>
      </c>
      <c r="IE102" t="s">
        <v>8</v>
      </c>
      <c r="IF102" t="s">
        <v>4</v>
      </c>
      <c r="IG102" t="s">
        <v>4</v>
      </c>
      <c r="IH102" t="s">
        <v>4</v>
      </c>
      <c r="II102" t="s">
        <v>4</v>
      </c>
      <c r="IJ102" t="s">
        <v>4</v>
      </c>
      <c r="IK102" t="s">
        <v>5</v>
      </c>
      <c r="IL102" t="s">
        <v>7</v>
      </c>
      <c r="IM102" t="s">
        <v>4</v>
      </c>
      <c r="IN102" t="s">
        <v>4</v>
      </c>
      <c r="IO102" t="s">
        <v>7</v>
      </c>
      <c r="IP102" t="s">
        <v>7</v>
      </c>
      <c r="IQ102" t="s">
        <v>5</v>
      </c>
      <c r="IR102" t="s">
        <v>7</v>
      </c>
      <c r="IS102" t="s">
        <v>7</v>
      </c>
      <c r="IT102" t="s">
        <v>7</v>
      </c>
      <c r="IU102" t="s">
        <v>7</v>
      </c>
      <c r="IV102" t="s">
        <v>7</v>
      </c>
      <c r="IW102" t="s">
        <v>7</v>
      </c>
      <c r="IX102" t="s">
        <v>7</v>
      </c>
      <c r="JP102" t="s">
        <v>8</v>
      </c>
      <c r="JQ102" t="s">
        <v>8</v>
      </c>
      <c r="JR102" t="s">
        <v>6</v>
      </c>
      <c r="JS102" t="s">
        <v>6</v>
      </c>
      <c r="JT102" t="s">
        <v>8</v>
      </c>
      <c r="JU102" t="s">
        <v>8</v>
      </c>
      <c r="JV102" t="s">
        <v>8</v>
      </c>
      <c r="JW102" t="s">
        <v>8</v>
      </c>
      <c r="KJ102" t="s">
        <v>8</v>
      </c>
      <c r="KK102" t="s">
        <v>8</v>
      </c>
      <c r="KL102" t="s">
        <v>8</v>
      </c>
      <c r="KM102" t="s">
        <v>8</v>
      </c>
      <c r="KN102" t="s">
        <v>5</v>
      </c>
      <c r="KO102" t="s">
        <v>5</v>
      </c>
      <c r="KP102" t="s">
        <v>4</v>
      </c>
      <c r="KQ102" t="s">
        <v>4</v>
      </c>
      <c r="KR102" t="s">
        <v>5</v>
      </c>
      <c r="KS102" t="s">
        <v>4</v>
      </c>
      <c r="KT102" t="s">
        <v>5</v>
      </c>
      <c r="KU102" t="s">
        <v>4</v>
      </c>
      <c r="KV102" t="s">
        <v>5</v>
      </c>
      <c r="KW102" t="s">
        <v>5</v>
      </c>
      <c r="KX102" t="s">
        <v>5</v>
      </c>
    </row>
    <row r="103" spans="1:310" x14ac:dyDescent="0.25">
      <c r="A103">
        <v>22</v>
      </c>
      <c r="B103" t="s">
        <v>149</v>
      </c>
      <c r="C103" t="s">
        <v>159</v>
      </c>
      <c r="D103" t="s">
        <v>120</v>
      </c>
      <c r="F103" t="s">
        <v>7</v>
      </c>
      <c r="G103" t="s">
        <v>5</v>
      </c>
      <c r="H103" t="s">
        <v>8</v>
      </c>
      <c r="I103" t="s">
        <v>8</v>
      </c>
      <c r="J103" t="s">
        <v>8</v>
      </c>
      <c r="K103" t="s">
        <v>4</v>
      </c>
      <c r="L103" t="s">
        <v>4</v>
      </c>
      <c r="M103" t="s">
        <v>4</v>
      </c>
      <c r="N103" t="s">
        <v>8</v>
      </c>
      <c r="O103" t="s">
        <v>4</v>
      </c>
      <c r="P103" t="s">
        <v>8</v>
      </c>
      <c r="Q103" t="s">
        <v>6</v>
      </c>
      <c r="R103" t="s">
        <v>5</v>
      </c>
      <c r="S103" t="s">
        <v>7</v>
      </c>
      <c r="T103" t="s">
        <v>7</v>
      </c>
      <c r="U103" t="s">
        <v>5</v>
      </c>
      <c r="V103" t="s">
        <v>7</v>
      </c>
      <c r="W103" t="s">
        <v>7</v>
      </c>
      <c r="X103" t="s">
        <v>8</v>
      </c>
      <c r="Y103" t="s">
        <v>8</v>
      </c>
      <c r="Z103" t="s">
        <v>8</v>
      </c>
      <c r="AA103" t="s">
        <v>5</v>
      </c>
      <c r="AB103" t="s">
        <v>7</v>
      </c>
      <c r="AC103" t="s">
        <v>7</v>
      </c>
      <c r="AD103" t="s">
        <v>5</v>
      </c>
      <c r="AE103" t="s">
        <v>5</v>
      </c>
      <c r="AF103" t="s">
        <v>5</v>
      </c>
      <c r="AG103" t="s">
        <v>8</v>
      </c>
      <c r="AH103" t="s">
        <v>5</v>
      </c>
      <c r="AI103" t="s">
        <v>4</v>
      </c>
      <c r="AJ103" t="s">
        <v>7</v>
      </c>
      <c r="AK103" t="s">
        <v>8</v>
      </c>
      <c r="AL103" t="s">
        <v>7</v>
      </c>
      <c r="AM103" t="s">
        <v>8</v>
      </c>
      <c r="AN103" t="s">
        <v>8</v>
      </c>
      <c r="AO103" t="s">
        <v>4</v>
      </c>
      <c r="AP103" t="s">
        <v>4</v>
      </c>
      <c r="AQ103" t="s">
        <v>4</v>
      </c>
      <c r="AR103" t="s">
        <v>4</v>
      </c>
      <c r="AS103" t="s">
        <v>4</v>
      </c>
      <c r="AT103" t="s">
        <v>4</v>
      </c>
      <c r="AU103" t="s">
        <v>4</v>
      </c>
      <c r="AV103" t="s">
        <v>4</v>
      </c>
      <c r="AW103" t="s">
        <v>7</v>
      </c>
      <c r="AX103" t="s">
        <v>7</v>
      </c>
      <c r="AY103" t="s">
        <v>5</v>
      </c>
      <c r="AZ103" t="s">
        <v>5</v>
      </c>
      <c r="BA103" t="s">
        <v>5</v>
      </c>
      <c r="BB103" t="s">
        <v>5</v>
      </c>
      <c r="BC103" t="s">
        <v>8</v>
      </c>
      <c r="BD103" t="s">
        <v>7</v>
      </c>
      <c r="BE103" t="s">
        <v>4</v>
      </c>
      <c r="BF103" t="s">
        <v>7</v>
      </c>
      <c r="BG103" t="s">
        <v>7</v>
      </c>
      <c r="BH103" t="s">
        <v>7</v>
      </c>
      <c r="BI103" t="s">
        <v>5</v>
      </c>
      <c r="BJ103" t="s">
        <v>5</v>
      </c>
      <c r="BK103" t="s">
        <v>5</v>
      </c>
      <c r="BL103" t="s">
        <v>5</v>
      </c>
      <c r="BM103" t="s">
        <v>6</v>
      </c>
      <c r="BN103" t="s">
        <v>8</v>
      </c>
      <c r="BO103" t="s">
        <v>6</v>
      </c>
      <c r="BP103" t="s">
        <v>6</v>
      </c>
      <c r="BQ103" t="s">
        <v>6</v>
      </c>
      <c r="BR103" t="s">
        <v>7</v>
      </c>
      <c r="BS103" t="s">
        <v>5</v>
      </c>
      <c r="BT103" t="s">
        <v>7</v>
      </c>
      <c r="BU103" t="s">
        <v>5</v>
      </c>
      <c r="BV103" t="s">
        <v>8</v>
      </c>
      <c r="BW103" t="s">
        <v>8</v>
      </c>
      <c r="BX103" t="s">
        <v>6</v>
      </c>
      <c r="BY103" t="s">
        <v>7</v>
      </c>
      <c r="BZ103" t="s">
        <v>7</v>
      </c>
      <c r="CA103" t="s">
        <v>4</v>
      </c>
      <c r="CB103" t="s">
        <v>8</v>
      </c>
      <c r="CC103" t="s">
        <v>8</v>
      </c>
      <c r="CD103" t="s">
        <v>8</v>
      </c>
      <c r="CE103" t="s">
        <v>8</v>
      </c>
      <c r="CF103" t="s">
        <v>5</v>
      </c>
      <c r="CG103" t="s">
        <v>8</v>
      </c>
      <c r="CH103" t="s">
        <v>5</v>
      </c>
      <c r="CI103" t="s">
        <v>4</v>
      </c>
      <c r="CJ103" t="s">
        <v>4</v>
      </c>
      <c r="CK103" t="s">
        <v>4</v>
      </c>
      <c r="CL103" t="s">
        <v>4</v>
      </c>
      <c r="CM103" t="s">
        <v>5</v>
      </c>
      <c r="CN103" t="s">
        <v>7</v>
      </c>
      <c r="CO103" t="s">
        <v>4</v>
      </c>
      <c r="CP103" t="s">
        <v>4</v>
      </c>
      <c r="CQ103" t="s">
        <v>4</v>
      </c>
      <c r="CR103" t="s">
        <v>7</v>
      </c>
      <c r="CS103" t="s">
        <v>4</v>
      </c>
      <c r="CT103" t="s">
        <v>4</v>
      </c>
      <c r="CU103" t="s">
        <v>7</v>
      </c>
      <c r="CV103" t="s">
        <v>7</v>
      </c>
      <c r="CW103" t="s">
        <v>8</v>
      </c>
      <c r="CX103" t="s">
        <v>8</v>
      </c>
      <c r="CY103" t="s">
        <v>6</v>
      </c>
      <c r="CZ103" t="s">
        <v>5</v>
      </c>
      <c r="DA103" t="s">
        <v>7</v>
      </c>
      <c r="DB103" t="s">
        <v>6</v>
      </c>
      <c r="DC103" t="s">
        <v>8</v>
      </c>
      <c r="DD103" t="s">
        <v>5</v>
      </c>
      <c r="DE103" t="s">
        <v>8</v>
      </c>
      <c r="DF103" t="s">
        <v>8</v>
      </c>
      <c r="DG103" t="s">
        <v>7</v>
      </c>
      <c r="DH103" t="s">
        <v>3</v>
      </c>
      <c r="DI103" t="s">
        <v>7</v>
      </c>
      <c r="DJ103" t="s">
        <v>5</v>
      </c>
      <c r="DK103" t="s">
        <v>5</v>
      </c>
      <c r="DL103" t="s">
        <v>4</v>
      </c>
      <c r="DM103" t="s">
        <v>3</v>
      </c>
      <c r="DN103" t="s">
        <v>6</v>
      </c>
      <c r="DO103" t="s">
        <v>4</v>
      </c>
      <c r="DP103" t="s">
        <v>6</v>
      </c>
      <c r="DQ103" t="s">
        <v>7</v>
      </c>
      <c r="DR103" t="s">
        <v>8</v>
      </c>
      <c r="DS103" t="s">
        <v>8</v>
      </c>
      <c r="DT103" t="s">
        <v>4</v>
      </c>
      <c r="DU103" t="s">
        <v>3</v>
      </c>
      <c r="DV103" t="s">
        <v>3</v>
      </c>
      <c r="DW103" t="s">
        <v>9</v>
      </c>
      <c r="DX103" t="s">
        <v>9</v>
      </c>
      <c r="DY103" t="s">
        <v>9</v>
      </c>
      <c r="DZ103" t="s">
        <v>3</v>
      </c>
      <c r="EA103" t="s">
        <v>8</v>
      </c>
      <c r="EB103" t="s">
        <v>7</v>
      </c>
      <c r="EC103" t="s">
        <v>8</v>
      </c>
      <c r="ED103" t="s">
        <v>5</v>
      </c>
      <c r="EE103" t="s">
        <v>8</v>
      </c>
      <c r="EF103" t="s">
        <v>6</v>
      </c>
      <c r="EG103" t="s">
        <v>8</v>
      </c>
      <c r="EH103" t="s">
        <v>6</v>
      </c>
      <c r="EI103" t="s">
        <v>6</v>
      </c>
      <c r="EJ103" t="s">
        <v>8</v>
      </c>
      <c r="EK103" t="s">
        <v>7</v>
      </c>
      <c r="EL103" t="s">
        <v>8</v>
      </c>
      <c r="EM103" t="s">
        <v>8</v>
      </c>
      <c r="EN103" t="s">
        <v>5</v>
      </c>
      <c r="EO103" t="s">
        <v>8</v>
      </c>
      <c r="EP103" t="s">
        <v>8</v>
      </c>
      <c r="EQ103" t="s">
        <v>8</v>
      </c>
      <c r="ER103" t="s">
        <v>8</v>
      </c>
      <c r="ES103" t="s">
        <v>8</v>
      </c>
      <c r="ET103" t="s">
        <v>8</v>
      </c>
      <c r="EU103" t="s">
        <v>5</v>
      </c>
      <c r="EV103" t="s">
        <v>5</v>
      </c>
      <c r="EW103" t="s">
        <v>8</v>
      </c>
      <c r="EX103" t="s">
        <v>7</v>
      </c>
      <c r="EY103" t="s">
        <v>6</v>
      </c>
      <c r="EZ103" t="s">
        <v>7</v>
      </c>
      <c r="FA103" t="s">
        <v>3</v>
      </c>
      <c r="FB103" t="s">
        <v>66</v>
      </c>
      <c r="FC103" t="s">
        <v>3</v>
      </c>
      <c r="FD103" t="s">
        <v>66</v>
      </c>
      <c r="FE103" t="s">
        <v>3</v>
      </c>
      <c r="FF103" t="s">
        <v>66</v>
      </c>
      <c r="FG103" t="s">
        <v>3</v>
      </c>
      <c r="FH103" t="s">
        <v>66</v>
      </c>
      <c r="FI103" t="s">
        <v>3</v>
      </c>
      <c r="FJ103" t="s">
        <v>66</v>
      </c>
      <c r="FK103" t="s">
        <v>3</v>
      </c>
      <c r="FL103" t="s">
        <v>66</v>
      </c>
      <c r="FM103" t="s">
        <v>3</v>
      </c>
      <c r="FN103" t="s">
        <v>66</v>
      </c>
      <c r="FO103" t="s">
        <v>3</v>
      </c>
      <c r="FP103" t="s">
        <v>66</v>
      </c>
      <c r="FQ103" t="s">
        <v>3</v>
      </c>
      <c r="FR103" t="s">
        <v>66</v>
      </c>
      <c r="FS103" t="s">
        <v>3</v>
      </c>
      <c r="FT103" t="s">
        <v>66</v>
      </c>
      <c r="FU103" t="s">
        <v>3</v>
      </c>
      <c r="FV103" t="s">
        <v>66</v>
      </c>
      <c r="FW103" t="s">
        <v>6</v>
      </c>
      <c r="FX103" t="s">
        <v>9</v>
      </c>
      <c r="FY103" t="s">
        <v>5</v>
      </c>
      <c r="FZ103" t="s">
        <v>3</v>
      </c>
      <c r="GA103" t="s">
        <v>3</v>
      </c>
      <c r="GB103" t="s">
        <v>66</v>
      </c>
      <c r="GC103" t="s">
        <v>3</v>
      </c>
      <c r="GD103" t="s">
        <v>66</v>
      </c>
      <c r="GE103" t="s">
        <v>3</v>
      </c>
      <c r="GF103" t="s">
        <v>66</v>
      </c>
      <c r="GG103" t="s">
        <v>3</v>
      </c>
      <c r="GH103" t="s">
        <v>66</v>
      </c>
      <c r="GI103" t="s">
        <v>3</v>
      </c>
      <c r="GJ103" t="s">
        <v>66</v>
      </c>
      <c r="GK103" t="s">
        <v>3</v>
      </c>
      <c r="GL103" t="s">
        <v>66</v>
      </c>
      <c r="GM103" t="s">
        <v>3</v>
      </c>
      <c r="GN103" t="s">
        <v>66</v>
      </c>
      <c r="GO103" t="s">
        <v>3</v>
      </c>
      <c r="GP103" t="s">
        <v>66</v>
      </c>
      <c r="GQ103" t="s">
        <v>3</v>
      </c>
      <c r="GR103" t="s">
        <v>66</v>
      </c>
      <c r="GS103" t="s">
        <v>3</v>
      </c>
      <c r="GT103" t="s">
        <v>66</v>
      </c>
      <c r="GU103" t="s">
        <v>3</v>
      </c>
      <c r="GV103" t="s">
        <v>66</v>
      </c>
      <c r="GW103" t="s">
        <v>3</v>
      </c>
      <c r="GX103" t="s">
        <v>66</v>
      </c>
      <c r="GY103" t="s">
        <v>3</v>
      </c>
      <c r="GZ103" t="s">
        <v>5</v>
      </c>
      <c r="HA103" t="s">
        <v>3</v>
      </c>
      <c r="HB103" t="s">
        <v>3</v>
      </c>
      <c r="HC103" t="s">
        <v>6</v>
      </c>
      <c r="HD103" t="s">
        <v>8</v>
      </c>
      <c r="HE103" t="s">
        <v>3</v>
      </c>
      <c r="HF103" t="s">
        <v>4</v>
      </c>
      <c r="HG103" t="s">
        <v>3</v>
      </c>
      <c r="HH103" t="s">
        <v>3</v>
      </c>
      <c r="HI103" t="s">
        <v>3</v>
      </c>
      <c r="HJ103" t="s">
        <v>3</v>
      </c>
      <c r="HK103" t="s">
        <v>7</v>
      </c>
      <c r="HL103" t="s">
        <v>8</v>
      </c>
      <c r="HM103" t="s">
        <v>5</v>
      </c>
      <c r="HN103" t="s">
        <v>46</v>
      </c>
      <c r="HO103" t="s">
        <v>46</v>
      </c>
      <c r="HP103" t="s">
        <v>46</v>
      </c>
      <c r="HQ103" t="s">
        <v>46</v>
      </c>
      <c r="HR103" t="s">
        <v>46</v>
      </c>
      <c r="HS103" t="s">
        <v>7</v>
      </c>
      <c r="HT103" t="s">
        <v>7</v>
      </c>
      <c r="HU103" t="s">
        <v>8</v>
      </c>
      <c r="HV103" t="s">
        <v>46</v>
      </c>
      <c r="HW103" t="s">
        <v>6</v>
      </c>
      <c r="HX103" t="s">
        <v>8</v>
      </c>
      <c r="HY103" t="s">
        <v>8</v>
      </c>
      <c r="HZ103" t="s">
        <v>8</v>
      </c>
      <c r="IA103" t="s">
        <v>8</v>
      </c>
      <c r="IB103" t="s">
        <v>6</v>
      </c>
      <c r="IC103" t="s">
        <v>6</v>
      </c>
      <c r="ID103" t="s">
        <v>8</v>
      </c>
      <c r="IE103" t="s">
        <v>8</v>
      </c>
      <c r="IF103" t="s">
        <v>7</v>
      </c>
      <c r="IG103" t="s">
        <v>4</v>
      </c>
      <c r="IH103" t="s">
        <v>5</v>
      </c>
      <c r="II103" t="s">
        <v>8</v>
      </c>
      <c r="IJ103" t="s">
        <v>4</v>
      </c>
      <c r="IK103" t="s">
        <v>6</v>
      </c>
      <c r="IL103" t="s">
        <v>6</v>
      </c>
      <c r="IM103" t="s">
        <v>6</v>
      </c>
      <c r="IN103" t="s">
        <v>6</v>
      </c>
      <c r="IO103" t="s">
        <v>6</v>
      </c>
      <c r="IP103" t="s">
        <v>6</v>
      </c>
      <c r="IQ103" t="s">
        <v>6</v>
      </c>
      <c r="IR103" t="s">
        <v>4</v>
      </c>
      <c r="IS103" t="s">
        <v>6</v>
      </c>
      <c r="IT103" t="s">
        <v>6</v>
      </c>
      <c r="IU103" t="s">
        <v>6</v>
      </c>
      <c r="IV103" t="s">
        <v>6</v>
      </c>
      <c r="IW103" t="s">
        <v>6</v>
      </c>
      <c r="IX103" t="s">
        <v>6</v>
      </c>
      <c r="JP103" t="s">
        <v>6</v>
      </c>
      <c r="JQ103" t="s">
        <v>3</v>
      </c>
      <c r="JR103" t="s">
        <v>8</v>
      </c>
      <c r="JS103" t="s">
        <v>6</v>
      </c>
      <c r="JT103" t="s">
        <v>8</v>
      </c>
      <c r="JU103" t="s">
        <v>6</v>
      </c>
      <c r="JV103" t="s">
        <v>8</v>
      </c>
      <c r="JW103" t="s">
        <v>8</v>
      </c>
      <c r="KJ103" t="s">
        <v>6</v>
      </c>
      <c r="KK103" t="s">
        <v>6</v>
      </c>
      <c r="KL103" t="s">
        <v>4</v>
      </c>
      <c r="KM103" t="s">
        <v>5</v>
      </c>
      <c r="KN103" t="s">
        <v>4</v>
      </c>
      <c r="KO103" t="s">
        <v>8</v>
      </c>
      <c r="KP103" t="s">
        <v>5</v>
      </c>
      <c r="KQ103" t="s">
        <v>5</v>
      </c>
      <c r="KR103" t="s">
        <v>4</v>
      </c>
      <c r="KS103" t="s">
        <v>4</v>
      </c>
      <c r="KT103" t="s">
        <v>8</v>
      </c>
      <c r="KU103" t="s">
        <v>8</v>
      </c>
      <c r="KV103" t="s">
        <v>8</v>
      </c>
      <c r="KW103" t="s">
        <v>8</v>
      </c>
      <c r="KX103" t="s">
        <v>8</v>
      </c>
    </row>
    <row r="104" spans="1:310" x14ac:dyDescent="0.25">
      <c r="A104">
        <v>1</v>
      </c>
      <c r="B104" s="15" t="s">
        <v>69</v>
      </c>
      <c r="C104" t="s">
        <v>539</v>
      </c>
      <c r="D104" s="15" t="s">
        <v>540</v>
      </c>
      <c r="F104" t="s">
        <v>5</v>
      </c>
      <c r="G104" t="s">
        <v>5</v>
      </c>
      <c r="H104" t="s">
        <v>6</v>
      </c>
      <c r="I104" t="s">
        <v>8</v>
      </c>
      <c r="J104" t="s">
        <v>6</v>
      </c>
      <c r="K104" t="s">
        <v>5</v>
      </c>
      <c r="L104" t="s">
        <v>5</v>
      </c>
      <c r="M104" t="s">
        <v>5</v>
      </c>
      <c r="N104" t="s">
        <v>8</v>
      </c>
      <c r="O104" t="s">
        <v>6</v>
      </c>
      <c r="P104" t="s">
        <v>6</v>
      </c>
      <c r="Q104" t="s">
        <v>6</v>
      </c>
      <c r="R104" t="s">
        <v>8</v>
      </c>
      <c r="S104" t="s">
        <v>6</v>
      </c>
      <c r="T104" t="s">
        <v>8</v>
      </c>
      <c r="U104" t="s">
        <v>5</v>
      </c>
      <c r="V104" t="s">
        <v>6</v>
      </c>
      <c r="W104" t="s">
        <v>6</v>
      </c>
      <c r="X104" t="s">
        <v>6</v>
      </c>
      <c r="Y104" t="s">
        <v>5</v>
      </c>
      <c r="Z104" t="s">
        <v>4</v>
      </c>
      <c r="AA104" t="s">
        <v>5</v>
      </c>
      <c r="AB104" t="s">
        <v>5</v>
      </c>
      <c r="AC104" t="s">
        <v>4</v>
      </c>
      <c r="AD104" t="s">
        <v>4</v>
      </c>
      <c r="AE104" t="s">
        <v>4</v>
      </c>
      <c r="AF104" t="s">
        <v>4</v>
      </c>
      <c r="AG104" t="s">
        <v>5</v>
      </c>
      <c r="AH104" t="s">
        <v>7</v>
      </c>
      <c r="AI104" t="s">
        <v>5</v>
      </c>
      <c r="AJ104" t="s">
        <v>8</v>
      </c>
      <c r="AK104" t="s">
        <v>6</v>
      </c>
      <c r="AL104" t="s">
        <v>5</v>
      </c>
      <c r="AM104" t="s">
        <v>6</v>
      </c>
      <c r="AN104" t="s">
        <v>6</v>
      </c>
      <c r="AO104" t="s">
        <v>4</v>
      </c>
      <c r="AP104" t="s">
        <v>4</v>
      </c>
      <c r="AQ104" t="s">
        <v>4</v>
      </c>
      <c r="AR104" t="s">
        <v>6</v>
      </c>
      <c r="AS104" t="s">
        <v>5</v>
      </c>
      <c r="AT104" t="s">
        <v>4</v>
      </c>
      <c r="AU104" t="s">
        <v>4</v>
      </c>
      <c r="AV104" t="s">
        <v>8</v>
      </c>
      <c r="AW104" t="s">
        <v>6</v>
      </c>
      <c r="AX104" t="s">
        <v>6</v>
      </c>
      <c r="AY104" t="s">
        <v>5</v>
      </c>
      <c r="AZ104" t="s">
        <v>6</v>
      </c>
      <c r="BA104" t="s">
        <v>6</v>
      </c>
      <c r="BB104" t="s">
        <v>6</v>
      </c>
      <c r="BC104" t="s">
        <v>8</v>
      </c>
      <c r="BD104" t="s">
        <v>7</v>
      </c>
      <c r="BE104" t="s">
        <v>6</v>
      </c>
      <c r="BF104" t="s">
        <v>6</v>
      </c>
      <c r="BG104" t="s">
        <v>8</v>
      </c>
      <c r="BH104" t="s">
        <v>8</v>
      </c>
      <c r="BI104" t="s">
        <v>6</v>
      </c>
      <c r="BJ104" t="s">
        <v>6</v>
      </c>
      <c r="BK104" t="s">
        <v>6</v>
      </c>
      <c r="BL104" t="s">
        <v>6</v>
      </c>
      <c r="BM104" t="s">
        <v>4</v>
      </c>
      <c r="BN104" t="s">
        <v>4</v>
      </c>
      <c r="BO104" t="s">
        <v>4</v>
      </c>
      <c r="BP104" t="s">
        <v>4</v>
      </c>
      <c r="BQ104" t="s">
        <v>6</v>
      </c>
      <c r="BR104" t="s">
        <v>6</v>
      </c>
      <c r="BS104" t="s">
        <v>6</v>
      </c>
      <c r="BT104" t="s">
        <v>6</v>
      </c>
      <c r="BU104" t="s">
        <v>6</v>
      </c>
      <c r="BV104" t="s">
        <v>8</v>
      </c>
      <c r="BW104" t="s">
        <v>8</v>
      </c>
      <c r="BX104" t="s">
        <v>6</v>
      </c>
      <c r="BY104" t="s">
        <v>8</v>
      </c>
      <c r="BZ104" t="s">
        <v>8</v>
      </c>
      <c r="CA104" t="s">
        <v>8</v>
      </c>
      <c r="CB104" t="s">
        <v>6</v>
      </c>
      <c r="CC104" t="s">
        <v>8</v>
      </c>
      <c r="CD104" t="s">
        <v>8</v>
      </c>
      <c r="CE104" t="s">
        <v>7</v>
      </c>
      <c r="CF104" t="s">
        <v>8</v>
      </c>
      <c r="CG104" t="s">
        <v>5</v>
      </c>
      <c r="CH104" t="s">
        <v>5</v>
      </c>
      <c r="CI104" t="s">
        <v>6</v>
      </c>
      <c r="CJ104" t="s">
        <v>6</v>
      </c>
      <c r="CK104" t="s">
        <v>6</v>
      </c>
      <c r="CL104" t="s">
        <v>5</v>
      </c>
      <c r="CM104" t="s">
        <v>6</v>
      </c>
      <c r="CN104" t="s">
        <v>6</v>
      </c>
      <c r="CO104" t="s">
        <v>6</v>
      </c>
      <c r="CP104" t="s">
        <v>5</v>
      </c>
      <c r="CQ104" t="s">
        <v>8</v>
      </c>
      <c r="CR104" t="s">
        <v>5</v>
      </c>
      <c r="CS104" t="s">
        <v>6</v>
      </c>
      <c r="CT104" t="s">
        <v>6</v>
      </c>
      <c r="CU104" t="s">
        <v>6</v>
      </c>
      <c r="CV104" t="s">
        <v>6</v>
      </c>
      <c r="CW104" t="s">
        <v>6</v>
      </c>
      <c r="CX104" t="s">
        <v>8</v>
      </c>
      <c r="CY104" t="s">
        <v>6</v>
      </c>
      <c r="CZ104" t="s">
        <v>5</v>
      </c>
      <c r="DA104" t="s">
        <v>7</v>
      </c>
      <c r="DB104" t="s">
        <v>8</v>
      </c>
      <c r="DC104" t="s">
        <v>6</v>
      </c>
      <c r="DD104" t="s">
        <v>6</v>
      </c>
      <c r="DE104" s="15" t="s">
        <v>3</v>
      </c>
      <c r="DF104" t="s">
        <v>4</v>
      </c>
      <c r="DG104" t="s">
        <v>3</v>
      </c>
      <c r="DH104" t="s">
        <v>9</v>
      </c>
      <c r="DI104" t="s">
        <v>9</v>
      </c>
      <c r="DJ104" t="s">
        <v>9</v>
      </c>
      <c r="DK104" t="s">
        <v>9</v>
      </c>
      <c r="DL104" t="s">
        <v>9</v>
      </c>
      <c r="DM104" t="s">
        <v>9</v>
      </c>
      <c r="DN104" t="s">
        <v>9</v>
      </c>
      <c r="DO104" t="s">
        <v>9</v>
      </c>
      <c r="DP104" t="s">
        <v>9</v>
      </c>
      <c r="DQ104" t="s">
        <v>9</v>
      </c>
      <c r="DR104" t="s">
        <v>9</v>
      </c>
      <c r="DS104" t="s">
        <v>6</v>
      </c>
      <c r="DT104" t="s">
        <v>9</v>
      </c>
      <c r="DU104" t="s">
        <v>9</v>
      </c>
      <c r="DV104" t="s">
        <v>7</v>
      </c>
      <c r="DW104" t="s">
        <v>4</v>
      </c>
      <c r="DX104" t="s">
        <v>4</v>
      </c>
      <c r="DY104" t="s">
        <v>3</v>
      </c>
      <c r="DZ104" t="s">
        <v>7</v>
      </c>
      <c r="EA104" s="15" t="s">
        <v>4</v>
      </c>
      <c r="EB104" s="15" t="s">
        <v>6</v>
      </c>
      <c r="EC104" t="s">
        <v>6</v>
      </c>
      <c r="ED104" t="s">
        <v>8</v>
      </c>
      <c r="EE104" t="s">
        <v>4</v>
      </c>
      <c r="EF104" t="s">
        <v>5</v>
      </c>
      <c r="EG104" t="s">
        <v>5</v>
      </c>
      <c r="EH104" t="s">
        <v>7</v>
      </c>
      <c r="EI104" t="s">
        <v>8</v>
      </c>
      <c r="EJ104" t="s">
        <v>4</v>
      </c>
      <c r="EK104" t="s">
        <v>4</v>
      </c>
      <c r="EL104" t="s">
        <v>6</v>
      </c>
      <c r="EM104" t="s">
        <v>6</v>
      </c>
      <c r="EN104" t="s">
        <v>4</v>
      </c>
      <c r="EO104" t="s">
        <v>8</v>
      </c>
      <c r="EP104" t="s">
        <v>4</v>
      </c>
      <c r="EQ104" t="s">
        <v>4</v>
      </c>
      <c r="ER104" t="s">
        <v>4</v>
      </c>
      <c r="ES104" t="s">
        <v>4</v>
      </c>
      <c r="ET104" t="s">
        <v>4</v>
      </c>
      <c r="EU104" t="s">
        <v>4</v>
      </c>
      <c r="EV104" t="s">
        <v>4</v>
      </c>
      <c r="EW104" t="s">
        <v>5</v>
      </c>
      <c r="EX104" t="s">
        <v>5</v>
      </c>
      <c r="EY104" t="s">
        <v>5</v>
      </c>
      <c r="EZ104" s="15" t="s">
        <v>6</v>
      </c>
      <c r="FA104" s="15" t="s">
        <v>3</v>
      </c>
      <c r="FB104" s="15" t="s">
        <v>8</v>
      </c>
      <c r="FC104" t="s">
        <v>6</v>
      </c>
      <c r="FD104" t="s">
        <v>8</v>
      </c>
      <c r="FE104" t="s">
        <v>3</v>
      </c>
      <c r="FF104" t="s">
        <v>8</v>
      </c>
      <c r="FG104" t="s">
        <v>6</v>
      </c>
      <c r="FH104" t="s">
        <v>9</v>
      </c>
      <c r="FI104" t="s">
        <v>3</v>
      </c>
      <c r="FJ104" t="s">
        <v>6</v>
      </c>
      <c r="FK104" t="s">
        <v>8</v>
      </c>
      <c r="FL104" t="s">
        <v>6</v>
      </c>
      <c r="FM104" t="s">
        <v>6</v>
      </c>
      <c r="FN104" t="s">
        <v>3</v>
      </c>
      <c r="FO104" t="s">
        <v>6</v>
      </c>
      <c r="FP104" t="s">
        <v>3</v>
      </c>
      <c r="FQ104" t="s">
        <v>6</v>
      </c>
      <c r="FR104" t="s">
        <v>66</v>
      </c>
      <c r="FS104" t="s">
        <v>3</v>
      </c>
      <c r="FT104" t="s">
        <v>8</v>
      </c>
      <c r="FU104" t="s">
        <v>3</v>
      </c>
      <c r="FV104" t="s">
        <v>8</v>
      </c>
      <c r="FW104" t="s">
        <v>6</v>
      </c>
      <c r="FX104" t="s">
        <v>3</v>
      </c>
      <c r="FY104" t="s">
        <v>6</v>
      </c>
      <c r="FZ104" t="s">
        <v>3</v>
      </c>
      <c r="GA104" t="s">
        <v>6</v>
      </c>
      <c r="GB104" t="s">
        <v>6</v>
      </c>
      <c r="GC104" t="s">
        <v>3</v>
      </c>
      <c r="GD104" t="s">
        <v>3</v>
      </c>
      <c r="GE104" t="s">
        <v>3</v>
      </c>
      <c r="GF104" t="s">
        <v>9</v>
      </c>
      <c r="GG104" t="s">
        <v>8</v>
      </c>
      <c r="GH104" t="s">
        <v>3</v>
      </c>
      <c r="GI104" t="s">
        <v>3</v>
      </c>
      <c r="GJ104" t="s">
        <v>3</v>
      </c>
      <c r="GK104" t="s">
        <v>3</v>
      </c>
      <c r="GL104" t="s">
        <v>6</v>
      </c>
      <c r="GM104" t="s">
        <v>3</v>
      </c>
      <c r="GN104" t="s">
        <v>9</v>
      </c>
      <c r="GO104" t="s">
        <v>3</v>
      </c>
      <c r="GP104" t="s">
        <v>6</v>
      </c>
      <c r="GQ104" t="s">
        <v>3</v>
      </c>
      <c r="GR104" t="s">
        <v>8</v>
      </c>
      <c r="GS104" t="s">
        <v>3</v>
      </c>
      <c r="GT104" t="s">
        <v>8</v>
      </c>
      <c r="GU104" t="s">
        <v>3</v>
      </c>
      <c r="GV104" t="s">
        <v>8</v>
      </c>
      <c r="GW104" t="s">
        <v>6</v>
      </c>
      <c r="GX104" t="s">
        <v>66</v>
      </c>
      <c r="GY104" t="s">
        <v>3</v>
      </c>
      <c r="GZ104" t="s">
        <v>4</v>
      </c>
      <c r="HA104" t="s">
        <v>3</v>
      </c>
      <c r="HB104" t="s">
        <v>3</v>
      </c>
      <c r="HC104" t="s">
        <v>8</v>
      </c>
      <c r="HD104" t="s">
        <v>3</v>
      </c>
      <c r="HE104" t="s">
        <v>3</v>
      </c>
      <c r="HF104" t="s">
        <v>4</v>
      </c>
      <c r="HG104" t="s">
        <v>3</v>
      </c>
      <c r="HH104" t="s">
        <v>3</v>
      </c>
      <c r="HI104" t="s">
        <v>6</v>
      </c>
      <c r="HJ104" t="s">
        <v>6</v>
      </c>
      <c r="HK104" t="s">
        <v>6</v>
      </c>
      <c r="HL104" t="s">
        <v>4</v>
      </c>
      <c r="HM104" t="s">
        <v>8</v>
      </c>
      <c r="HN104" t="s">
        <v>46</v>
      </c>
      <c r="HO104" t="s">
        <v>8</v>
      </c>
      <c r="HP104" t="s">
        <v>46</v>
      </c>
      <c r="HQ104" t="s">
        <v>46</v>
      </c>
      <c r="HR104" t="s">
        <v>8</v>
      </c>
      <c r="HS104" t="s">
        <v>8</v>
      </c>
      <c r="HT104" t="s">
        <v>7</v>
      </c>
      <c r="HU104" t="s">
        <v>7</v>
      </c>
      <c r="HV104" t="s">
        <v>7</v>
      </c>
      <c r="HW104" t="s">
        <v>7</v>
      </c>
      <c r="HX104" t="s">
        <v>8</v>
      </c>
      <c r="HY104" t="s">
        <v>8</v>
      </c>
      <c r="HZ104" t="s">
        <v>46</v>
      </c>
      <c r="IA104" t="s">
        <v>8</v>
      </c>
      <c r="IB104" t="s">
        <v>8</v>
      </c>
      <c r="IC104" t="s">
        <v>8</v>
      </c>
      <c r="ID104" t="s">
        <v>8</v>
      </c>
      <c r="IE104" t="s">
        <v>8</v>
      </c>
      <c r="IF104" t="s">
        <v>4</v>
      </c>
      <c r="IG104" t="s">
        <v>6</v>
      </c>
      <c r="IH104" t="s">
        <v>3</v>
      </c>
      <c r="II104" t="s">
        <v>6</v>
      </c>
      <c r="IJ104" t="s">
        <v>9</v>
      </c>
      <c r="IK104" t="s">
        <v>6</v>
      </c>
      <c r="IL104" t="s">
        <v>6</v>
      </c>
      <c r="IM104" t="s">
        <v>6</v>
      </c>
      <c r="IN104" t="s">
        <v>5</v>
      </c>
      <c r="IO104" t="s">
        <v>5</v>
      </c>
      <c r="IP104" t="s">
        <v>8</v>
      </c>
      <c r="IQ104" t="s">
        <v>6</v>
      </c>
      <c r="IR104" t="s">
        <v>4</v>
      </c>
      <c r="IS104" t="s">
        <v>5</v>
      </c>
      <c r="IT104" t="s">
        <v>4</v>
      </c>
      <c r="IU104" t="s">
        <v>4</v>
      </c>
      <c r="IV104" t="s">
        <v>6</v>
      </c>
      <c r="IW104" t="s">
        <v>4</v>
      </c>
      <c r="IX104" t="s">
        <v>7</v>
      </c>
      <c r="IY104" t="s">
        <v>6</v>
      </c>
      <c r="IZ104" t="s">
        <v>6</v>
      </c>
      <c r="JA104" t="s">
        <v>4</v>
      </c>
      <c r="JB104" t="s">
        <v>4</v>
      </c>
      <c r="JC104" t="s">
        <v>7</v>
      </c>
      <c r="JD104" t="s">
        <v>6</v>
      </c>
      <c r="JE104" t="s">
        <v>6</v>
      </c>
      <c r="JF104" t="s">
        <v>6</v>
      </c>
      <c r="JG104" t="s">
        <v>4</v>
      </c>
      <c r="JH104" t="s">
        <v>8</v>
      </c>
      <c r="JI104" t="s">
        <v>4</v>
      </c>
      <c r="JJ104" t="s">
        <v>4</v>
      </c>
      <c r="JK104" t="s">
        <v>6</v>
      </c>
      <c r="JL104" t="s">
        <v>6</v>
      </c>
      <c r="JM104" t="s">
        <v>6</v>
      </c>
      <c r="JN104" t="s">
        <v>6</v>
      </c>
      <c r="JO104" t="s">
        <v>4</v>
      </c>
    </row>
    <row r="105" spans="1:310" x14ac:dyDescent="0.25">
      <c r="A105">
        <v>2</v>
      </c>
      <c r="B105" s="15" t="s">
        <v>69</v>
      </c>
      <c r="C105" t="s">
        <v>541</v>
      </c>
      <c r="D105" s="15" t="s">
        <v>542</v>
      </c>
      <c r="F105" t="s">
        <v>5</v>
      </c>
      <c r="G105" t="s">
        <v>5</v>
      </c>
      <c r="H105" t="s">
        <v>8</v>
      </c>
      <c r="I105" t="s">
        <v>8</v>
      </c>
      <c r="J105" t="s">
        <v>4</v>
      </c>
      <c r="K105" t="s">
        <v>4</v>
      </c>
      <c r="L105" t="s">
        <v>4</v>
      </c>
      <c r="M105" t="s">
        <v>4</v>
      </c>
      <c r="N105" t="s">
        <v>4</v>
      </c>
      <c r="O105" t="s">
        <v>6</v>
      </c>
      <c r="P105" t="s">
        <v>7</v>
      </c>
      <c r="Q105" t="s">
        <v>7</v>
      </c>
      <c r="R105" t="s">
        <v>6</v>
      </c>
      <c r="S105" t="s">
        <v>7</v>
      </c>
      <c r="T105" t="s">
        <v>7</v>
      </c>
      <c r="U105" t="s">
        <v>8</v>
      </c>
      <c r="V105" t="s">
        <v>6</v>
      </c>
      <c r="W105" t="s">
        <v>6</v>
      </c>
      <c r="X105" t="s">
        <v>5</v>
      </c>
      <c r="Y105" t="s">
        <v>8</v>
      </c>
      <c r="Z105" t="s">
        <v>5</v>
      </c>
      <c r="AA105" t="s">
        <v>5</v>
      </c>
      <c r="AB105" t="s">
        <v>5</v>
      </c>
      <c r="AC105" t="s">
        <v>8</v>
      </c>
      <c r="AD105" t="s">
        <v>4</v>
      </c>
      <c r="AE105" t="s">
        <v>6</v>
      </c>
      <c r="AF105" t="s">
        <v>4</v>
      </c>
      <c r="AG105" t="s">
        <v>6</v>
      </c>
      <c r="AH105" t="s">
        <v>6</v>
      </c>
      <c r="AI105" t="s">
        <v>6</v>
      </c>
      <c r="AJ105" t="s">
        <v>6</v>
      </c>
      <c r="AK105" t="s">
        <v>6</v>
      </c>
      <c r="AL105" t="s">
        <v>6</v>
      </c>
      <c r="AM105" t="s">
        <v>6</v>
      </c>
      <c r="AN105" t="s">
        <v>6</v>
      </c>
      <c r="AO105" t="s">
        <v>6</v>
      </c>
      <c r="AP105" t="s">
        <v>6</v>
      </c>
      <c r="AQ105" t="s">
        <v>6</v>
      </c>
      <c r="AR105" t="s">
        <v>6</v>
      </c>
      <c r="AS105" t="s">
        <v>6</v>
      </c>
      <c r="AT105" t="s">
        <v>6</v>
      </c>
      <c r="AU105" t="s">
        <v>4</v>
      </c>
      <c r="AV105" t="s">
        <v>6</v>
      </c>
      <c r="AW105" t="s">
        <v>6</v>
      </c>
      <c r="AX105" t="s">
        <v>6</v>
      </c>
      <c r="AY105" t="s">
        <v>6</v>
      </c>
      <c r="AZ105" t="s">
        <v>6</v>
      </c>
      <c r="BA105" t="s">
        <v>6</v>
      </c>
      <c r="BB105" t="s">
        <v>6</v>
      </c>
      <c r="BC105" t="s">
        <v>4</v>
      </c>
      <c r="BD105" t="s">
        <v>7</v>
      </c>
      <c r="BE105" t="s">
        <v>7</v>
      </c>
      <c r="BF105" t="s">
        <v>5</v>
      </c>
      <c r="BG105" t="s">
        <v>5</v>
      </c>
      <c r="BH105" t="s">
        <v>8</v>
      </c>
      <c r="BI105" t="s">
        <v>8</v>
      </c>
      <c r="BJ105" t="s">
        <v>5</v>
      </c>
      <c r="BK105" t="s">
        <v>7</v>
      </c>
      <c r="BL105" t="s">
        <v>4</v>
      </c>
      <c r="BM105" t="s">
        <v>5</v>
      </c>
      <c r="BN105" t="s">
        <v>8</v>
      </c>
      <c r="BO105" t="s">
        <v>6</v>
      </c>
      <c r="BP105" t="s">
        <v>6</v>
      </c>
      <c r="BQ105" t="s">
        <v>6</v>
      </c>
      <c r="BR105" t="s">
        <v>5</v>
      </c>
      <c r="BS105" t="s">
        <v>5</v>
      </c>
      <c r="BT105" t="s">
        <v>8</v>
      </c>
      <c r="BU105" t="s">
        <v>6</v>
      </c>
      <c r="BV105" t="s">
        <v>6</v>
      </c>
      <c r="BW105" t="s">
        <v>6</v>
      </c>
      <c r="BX105" t="s">
        <v>6</v>
      </c>
      <c r="BY105" t="s">
        <v>5</v>
      </c>
      <c r="BZ105" t="s">
        <v>6</v>
      </c>
      <c r="CA105" t="s">
        <v>4</v>
      </c>
      <c r="CB105" t="s">
        <v>4</v>
      </c>
      <c r="CC105" t="s">
        <v>4</v>
      </c>
      <c r="CD105" t="s">
        <v>4</v>
      </c>
      <c r="CE105" t="s">
        <v>4</v>
      </c>
      <c r="CF105" t="s">
        <v>4</v>
      </c>
      <c r="CG105" t="s">
        <v>6</v>
      </c>
      <c r="CH105" t="s">
        <v>6</v>
      </c>
      <c r="CI105" t="s">
        <v>6</v>
      </c>
      <c r="CJ105" t="s">
        <v>8</v>
      </c>
      <c r="CK105" t="s">
        <v>6</v>
      </c>
      <c r="CL105" t="s">
        <v>8</v>
      </c>
      <c r="CM105" t="s">
        <v>5</v>
      </c>
      <c r="CN105" t="s">
        <v>5</v>
      </c>
      <c r="CO105" t="s">
        <v>4</v>
      </c>
      <c r="CP105" t="s">
        <v>6</v>
      </c>
      <c r="CQ105" t="s">
        <v>5</v>
      </c>
      <c r="CR105" t="s">
        <v>5</v>
      </c>
      <c r="CS105" t="s">
        <v>8</v>
      </c>
      <c r="CT105" t="s">
        <v>5</v>
      </c>
      <c r="CU105" t="s">
        <v>6</v>
      </c>
      <c r="CV105" t="s">
        <v>5</v>
      </c>
      <c r="CW105" t="s">
        <v>6</v>
      </c>
      <c r="CX105" t="s">
        <v>4</v>
      </c>
      <c r="CY105" t="s">
        <v>6</v>
      </c>
      <c r="CZ105" t="s">
        <v>7</v>
      </c>
      <c r="DA105" t="s">
        <v>4</v>
      </c>
      <c r="DB105" t="s">
        <v>4</v>
      </c>
      <c r="DC105" t="s">
        <v>8</v>
      </c>
      <c r="DD105" t="s">
        <v>8</v>
      </c>
      <c r="DE105" t="s">
        <v>4</v>
      </c>
      <c r="DF105" t="s">
        <v>4</v>
      </c>
      <c r="DG105" t="s">
        <v>4</v>
      </c>
      <c r="DH105" t="s">
        <v>4</v>
      </c>
      <c r="DI105" t="s">
        <v>4</v>
      </c>
      <c r="DJ105" t="s">
        <v>4</v>
      </c>
      <c r="DK105" t="s">
        <v>3</v>
      </c>
      <c r="DL105" t="s">
        <v>7</v>
      </c>
      <c r="DM105" t="s">
        <v>3</v>
      </c>
      <c r="DN105" t="s">
        <v>7</v>
      </c>
      <c r="DO105" t="s">
        <v>9</v>
      </c>
      <c r="DP105" t="s">
        <v>9</v>
      </c>
      <c r="DQ105" t="s">
        <v>4</v>
      </c>
      <c r="DR105" t="s">
        <v>8</v>
      </c>
      <c r="DS105" t="s">
        <v>7</v>
      </c>
      <c r="DT105" t="s">
        <v>7</v>
      </c>
      <c r="DU105" t="s">
        <v>9</v>
      </c>
      <c r="DV105" t="s">
        <v>9</v>
      </c>
      <c r="DW105" t="s">
        <v>9</v>
      </c>
      <c r="DX105" t="s">
        <v>9</v>
      </c>
      <c r="DY105" t="s">
        <v>9</v>
      </c>
      <c r="DZ105" t="s">
        <v>3</v>
      </c>
      <c r="EA105" s="15" t="s">
        <v>8</v>
      </c>
      <c r="EB105" s="15" t="s">
        <v>8</v>
      </c>
      <c r="EC105" t="s">
        <v>7</v>
      </c>
      <c r="ED105" t="s">
        <v>4</v>
      </c>
      <c r="EE105" t="s">
        <v>5</v>
      </c>
      <c r="EF105" t="s">
        <v>5</v>
      </c>
      <c r="EG105" t="s">
        <v>5</v>
      </c>
      <c r="EH105" t="s">
        <v>5</v>
      </c>
      <c r="EI105" t="s">
        <v>6</v>
      </c>
      <c r="EJ105" t="s">
        <v>7</v>
      </c>
      <c r="EK105" t="s">
        <v>5</v>
      </c>
      <c r="EL105" t="s">
        <v>5</v>
      </c>
      <c r="EM105" t="s">
        <v>6</v>
      </c>
      <c r="EN105" t="s">
        <v>5</v>
      </c>
      <c r="EO105" t="s">
        <v>5</v>
      </c>
      <c r="EP105" t="s">
        <v>4</v>
      </c>
      <c r="EQ105" t="s">
        <v>5</v>
      </c>
      <c r="ER105" t="s">
        <v>4</v>
      </c>
      <c r="ES105" t="s">
        <v>8</v>
      </c>
      <c r="ET105" t="s">
        <v>5</v>
      </c>
      <c r="EU105" t="s">
        <v>7</v>
      </c>
      <c r="EV105" t="s">
        <v>5</v>
      </c>
      <c r="EW105" t="s">
        <v>5</v>
      </c>
      <c r="EX105" t="s">
        <v>6</v>
      </c>
      <c r="EY105" t="s">
        <v>5</v>
      </c>
      <c r="EZ105" s="15" t="s">
        <v>7</v>
      </c>
      <c r="FA105" s="15" t="s">
        <v>6</v>
      </c>
      <c r="FB105" s="15" t="s">
        <v>66</v>
      </c>
      <c r="FC105" t="s">
        <v>3</v>
      </c>
      <c r="FD105" t="s">
        <v>9</v>
      </c>
      <c r="FE105" t="s">
        <v>8</v>
      </c>
      <c r="FF105" t="s">
        <v>3</v>
      </c>
      <c r="FG105" t="s">
        <v>4</v>
      </c>
      <c r="FH105" t="s">
        <v>3</v>
      </c>
      <c r="FI105" t="s">
        <v>3</v>
      </c>
      <c r="FJ105" t="s">
        <v>66</v>
      </c>
      <c r="FK105" t="s">
        <v>3</v>
      </c>
      <c r="FL105" t="s">
        <v>66</v>
      </c>
      <c r="FM105" t="s">
        <v>3</v>
      </c>
      <c r="FN105" t="s">
        <v>66</v>
      </c>
      <c r="FO105" t="s">
        <v>3</v>
      </c>
      <c r="FP105" t="s">
        <v>66</v>
      </c>
      <c r="FQ105" t="s">
        <v>5</v>
      </c>
      <c r="FR105" t="s">
        <v>9</v>
      </c>
      <c r="FS105" t="s">
        <v>3</v>
      </c>
      <c r="FT105" t="s">
        <v>9</v>
      </c>
      <c r="FU105" t="s">
        <v>3</v>
      </c>
      <c r="FV105" t="s">
        <v>9</v>
      </c>
      <c r="FW105" t="s">
        <v>3</v>
      </c>
      <c r="FX105" t="s">
        <v>66</v>
      </c>
      <c r="FY105" t="s">
        <v>4</v>
      </c>
      <c r="FZ105" t="s">
        <v>8</v>
      </c>
      <c r="GA105" t="s">
        <v>3</v>
      </c>
      <c r="GB105" t="s">
        <v>66</v>
      </c>
      <c r="GC105" t="s">
        <v>3</v>
      </c>
      <c r="GD105" t="s">
        <v>66</v>
      </c>
      <c r="GE105" t="s">
        <v>4</v>
      </c>
      <c r="GF105" t="s">
        <v>6</v>
      </c>
      <c r="GG105" t="s">
        <v>3</v>
      </c>
      <c r="GH105" t="s">
        <v>66</v>
      </c>
      <c r="GI105" t="s">
        <v>8</v>
      </c>
      <c r="GJ105" t="s">
        <v>9</v>
      </c>
      <c r="GK105" t="s">
        <v>6</v>
      </c>
      <c r="GL105" t="s">
        <v>9</v>
      </c>
      <c r="GM105" t="s">
        <v>3</v>
      </c>
      <c r="GN105" t="s">
        <v>66</v>
      </c>
      <c r="GO105" t="s">
        <v>3</v>
      </c>
      <c r="GP105" t="s">
        <v>66</v>
      </c>
      <c r="GQ105" t="s">
        <v>3</v>
      </c>
      <c r="GR105" t="s">
        <v>66</v>
      </c>
      <c r="GS105" t="s">
        <v>3</v>
      </c>
      <c r="GT105" t="s">
        <v>66</v>
      </c>
      <c r="GU105" t="s">
        <v>3</v>
      </c>
      <c r="GV105" t="s">
        <v>6</v>
      </c>
      <c r="GW105" t="s">
        <v>3</v>
      </c>
      <c r="GX105" t="s">
        <v>66</v>
      </c>
      <c r="GY105" t="s">
        <v>3</v>
      </c>
      <c r="GZ105" t="s">
        <v>4</v>
      </c>
      <c r="HA105" t="s">
        <v>8</v>
      </c>
      <c r="HB105" t="s">
        <v>5</v>
      </c>
      <c r="HC105" t="s">
        <v>5</v>
      </c>
      <c r="HD105" t="s">
        <v>3</v>
      </c>
      <c r="HE105" t="s">
        <v>3</v>
      </c>
      <c r="HF105" t="s">
        <v>4</v>
      </c>
      <c r="HG105" t="s">
        <v>3</v>
      </c>
      <c r="HH105" t="s">
        <v>3</v>
      </c>
      <c r="HI105" t="s">
        <v>3</v>
      </c>
      <c r="HJ105" t="s">
        <v>3</v>
      </c>
      <c r="HK105" t="s">
        <v>8</v>
      </c>
      <c r="HL105" t="s">
        <v>4</v>
      </c>
      <c r="HM105" t="s">
        <v>5</v>
      </c>
      <c r="HN105" t="s">
        <v>46</v>
      </c>
      <c r="HO105" t="s">
        <v>46</v>
      </c>
      <c r="HP105" t="s">
        <v>46</v>
      </c>
      <c r="HQ105" t="s">
        <v>46</v>
      </c>
      <c r="HR105" t="s">
        <v>46</v>
      </c>
      <c r="HS105" t="s">
        <v>46</v>
      </c>
      <c r="HT105" t="s">
        <v>46</v>
      </c>
      <c r="HU105" t="s">
        <v>46</v>
      </c>
      <c r="HV105" t="s">
        <v>8</v>
      </c>
      <c r="HW105" t="s">
        <v>8</v>
      </c>
      <c r="HX105" t="s">
        <v>46</v>
      </c>
      <c r="HY105" t="s">
        <v>46</v>
      </c>
      <c r="HZ105" t="s">
        <v>46</v>
      </c>
      <c r="IA105" t="s">
        <v>46</v>
      </c>
      <c r="IB105" t="s">
        <v>8</v>
      </c>
      <c r="IC105" t="s">
        <v>46</v>
      </c>
      <c r="ID105" t="s">
        <v>46</v>
      </c>
      <c r="IE105" t="s">
        <v>46</v>
      </c>
      <c r="IF105" t="s">
        <v>9</v>
      </c>
      <c r="IG105" t="s">
        <v>9</v>
      </c>
      <c r="IH105" t="s">
        <v>9</v>
      </c>
      <c r="II105" t="s">
        <v>9</v>
      </c>
      <c r="IJ105" t="s">
        <v>8</v>
      </c>
      <c r="IK105" t="s">
        <v>6</v>
      </c>
      <c r="IL105" t="s">
        <v>6</v>
      </c>
      <c r="IM105" t="s">
        <v>6</v>
      </c>
      <c r="IN105" t="s">
        <v>6</v>
      </c>
      <c r="IO105" t="s">
        <v>6</v>
      </c>
      <c r="IP105" t="s">
        <v>6</v>
      </c>
      <c r="IQ105" t="s">
        <v>6</v>
      </c>
      <c r="IR105" t="s">
        <v>6</v>
      </c>
      <c r="IS105" t="s">
        <v>6</v>
      </c>
      <c r="IT105" t="s">
        <v>6</v>
      </c>
      <c r="IU105" t="s">
        <v>6</v>
      </c>
      <c r="IV105" t="s">
        <v>6</v>
      </c>
      <c r="IW105" t="s">
        <v>6</v>
      </c>
      <c r="IX105" t="s">
        <v>6</v>
      </c>
      <c r="IY105" t="s">
        <v>6</v>
      </c>
      <c r="IZ105" t="s">
        <v>6</v>
      </c>
      <c r="JA105" t="s">
        <v>5</v>
      </c>
      <c r="JB105" t="s">
        <v>4</v>
      </c>
      <c r="JC105" t="s">
        <v>4</v>
      </c>
      <c r="JD105" t="s">
        <v>6</v>
      </c>
      <c r="JE105" t="s">
        <v>6</v>
      </c>
      <c r="JF105" t="s">
        <v>7</v>
      </c>
      <c r="JG105" t="s">
        <v>5</v>
      </c>
      <c r="JH105" t="s">
        <v>4</v>
      </c>
      <c r="JI105" t="s">
        <v>4</v>
      </c>
      <c r="JJ105" t="s">
        <v>4</v>
      </c>
      <c r="JK105" t="s">
        <v>6</v>
      </c>
      <c r="JL105" t="s">
        <v>6</v>
      </c>
      <c r="JM105" t="s">
        <v>6</v>
      </c>
      <c r="JN105" t="s">
        <v>7</v>
      </c>
      <c r="JO105" t="s">
        <v>8</v>
      </c>
    </row>
  </sheetData>
  <phoneticPr fontId="2"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F69B9-D58E-934E-AFEA-D08417DEC06A}">
  <dimension ref="A1:KX105"/>
  <sheetViews>
    <sheetView topLeftCell="IR1" zoomScale="75" zoomScaleNormal="75" workbookViewId="0">
      <pane ySplit="1" topLeftCell="A62" activePane="bottomLeft" state="frozen"/>
      <selection activeCell="JA1" sqref="JA1"/>
      <selection pane="bottomLeft" activeCell="A2" sqref="A2:KX105"/>
    </sheetView>
  </sheetViews>
  <sheetFormatPr baseColWidth="10" defaultRowHeight="13.2" x14ac:dyDescent="0.25"/>
  <sheetData>
    <row r="1" spans="1:310" x14ac:dyDescent="0.25">
      <c r="A1" t="s">
        <v>0</v>
      </c>
      <c r="B1" t="s">
        <v>10</v>
      </c>
      <c r="C1" t="s">
        <v>45</v>
      </c>
      <c r="D1" t="s">
        <v>2</v>
      </c>
      <c r="E1" t="s">
        <v>1</v>
      </c>
      <c r="F1" t="s">
        <v>163</v>
      </c>
      <c r="G1" t="s">
        <v>164</v>
      </c>
      <c r="H1" t="s">
        <v>165</v>
      </c>
      <c r="I1" t="s">
        <v>166</v>
      </c>
      <c r="J1" t="s">
        <v>167</v>
      </c>
      <c r="K1" t="s">
        <v>168</v>
      </c>
      <c r="L1" t="s">
        <v>169</v>
      </c>
      <c r="M1" t="s">
        <v>170</v>
      </c>
      <c r="N1" t="s">
        <v>171</v>
      </c>
      <c r="O1" t="s">
        <v>172</v>
      </c>
      <c r="P1" t="s">
        <v>173</v>
      </c>
      <c r="Q1" t="s">
        <v>174</v>
      </c>
      <c r="R1" t="s">
        <v>175</v>
      </c>
      <c r="S1" t="s">
        <v>176</v>
      </c>
      <c r="T1" t="s">
        <v>177</v>
      </c>
      <c r="U1" t="s">
        <v>178</v>
      </c>
      <c r="V1" t="s">
        <v>179</v>
      </c>
      <c r="W1" t="s">
        <v>180</v>
      </c>
      <c r="X1" t="s">
        <v>181</v>
      </c>
      <c r="Y1" t="s">
        <v>182</v>
      </c>
      <c r="Z1" t="s">
        <v>183</v>
      </c>
      <c r="AA1" t="s">
        <v>184</v>
      </c>
      <c r="AB1" t="s">
        <v>185</v>
      </c>
      <c r="AC1" t="s">
        <v>186</v>
      </c>
      <c r="AD1" t="s">
        <v>187</v>
      </c>
      <c r="AE1" t="s">
        <v>188</v>
      </c>
      <c r="AF1" t="s">
        <v>189</v>
      </c>
      <c r="AG1" t="s">
        <v>190</v>
      </c>
      <c r="AH1" t="s">
        <v>191</v>
      </c>
      <c r="AI1" t="s">
        <v>192</v>
      </c>
      <c r="AJ1" t="s">
        <v>193</v>
      </c>
      <c r="AK1" t="s">
        <v>194</v>
      </c>
      <c r="AL1" t="s">
        <v>195</v>
      </c>
      <c r="AM1" t="s">
        <v>196</v>
      </c>
      <c r="AN1" t="s">
        <v>197</v>
      </c>
      <c r="AO1" t="s">
        <v>198</v>
      </c>
      <c r="AP1" t="s">
        <v>199</v>
      </c>
      <c r="AQ1" t="s">
        <v>200</v>
      </c>
      <c r="AR1" t="s">
        <v>201</v>
      </c>
      <c r="AS1" t="s">
        <v>202</v>
      </c>
      <c r="AT1" t="s">
        <v>203</v>
      </c>
      <c r="AU1" t="s">
        <v>204</v>
      </c>
      <c r="AV1" t="s">
        <v>205</v>
      </c>
      <c r="AW1" t="s">
        <v>206</v>
      </c>
      <c r="AX1" t="s">
        <v>207</v>
      </c>
      <c r="AY1" t="s">
        <v>208</v>
      </c>
      <c r="AZ1" t="s">
        <v>209</v>
      </c>
      <c r="BA1" t="s">
        <v>210</v>
      </c>
      <c r="BB1" t="s">
        <v>211</v>
      </c>
      <c r="BC1" t="s">
        <v>212</v>
      </c>
      <c r="BD1" t="s">
        <v>213</v>
      </c>
      <c r="BE1" t="s">
        <v>214</v>
      </c>
      <c r="BF1" t="s">
        <v>215</v>
      </c>
      <c r="BG1" t="s">
        <v>216</v>
      </c>
      <c r="BH1" t="s">
        <v>217</v>
      </c>
      <c r="BI1" t="s">
        <v>218</v>
      </c>
      <c r="BJ1" t="s">
        <v>219</v>
      </c>
      <c r="BK1" t="s">
        <v>220</v>
      </c>
      <c r="BL1" t="s">
        <v>221</v>
      </c>
      <c r="BM1" t="s">
        <v>222</v>
      </c>
      <c r="BN1" t="s">
        <v>223</v>
      </c>
      <c r="BO1" t="s">
        <v>224</v>
      </c>
      <c r="BP1" t="s">
        <v>225</v>
      </c>
      <c r="BQ1" t="s">
        <v>226</v>
      </c>
      <c r="BR1" t="s">
        <v>227</v>
      </c>
      <c r="BS1" t="s">
        <v>228</v>
      </c>
      <c r="BT1" t="s">
        <v>229</v>
      </c>
      <c r="BU1" t="s">
        <v>230</v>
      </c>
      <c r="BV1" t="s">
        <v>231</v>
      </c>
      <c r="BW1" t="s">
        <v>232</v>
      </c>
      <c r="BX1" t="s">
        <v>233</v>
      </c>
      <c r="BY1" t="s">
        <v>234</v>
      </c>
      <c r="BZ1" t="s">
        <v>235</v>
      </c>
      <c r="CA1" t="s">
        <v>236</v>
      </c>
      <c r="CB1" t="s">
        <v>237</v>
      </c>
      <c r="CC1" t="s">
        <v>238</v>
      </c>
      <c r="CD1" t="s">
        <v>239</v>
      </c>
      <c r="CE1" t="s">
        <v>240</v>
      </c>
      <c r="CF1" t="s">
        <v>241</v>
      </c>
      <c r="CG1" t="s">
        <v>242</v>
      </c>
      <c r="CH1" t="s">
        <v>243</v>
      </c>
      <c r="CI1" t="s">
        <v>244</v>
      </c>
      <c r="CJ1" t="s">
        <v>245</v>
      </c>
      <c r="CK1" t="s">
        <v>246</v>
      </c>
      <c r="CL1" t="s">
        <v>247</v>
      </c>
      <c r="CM1" t="s">
        <v>248</v>
      </c>
      <c r="CN1" t="s">
        <v>249</v>
      </c>
      <c r="CO1" t="s">
        <v>250</v>
      </c>
      <c r="CP1" t="s">
        <v>251</v>
      </c>
      <c r="CQ1" t="s">
        <v>252</v>
      </c>
      <c r="CR1" t="s">
        <v>253</v>
      </c>
      <c r="CS1" t="s">
        <v>254</v>
      </c>
      <c r="CT1" t="s">
        <v>255</v>
      </c>
      <c r="CU1" t="s">
        <v>256</v>
      </c>
      <c r="CV1" t="s">
        <v>257</v>
      </c>
      <c r="CW1" t="s">
        <v>258</v>
      </c>
      <c r="CX1" t="s">
        <v>259</v>
      </c>
      <c r="CY1" t="s">
        <v>260</v>
      </c>
      <c r="CZ1" t="s">
        <v>261</v>
      </c>
      <c r="DA1" t="s">
        <v>262</v>
      </c>
      <c r="DB1" t="s">
        <v>263</v>
      </c>
      <c r="DC1" t="s">
        <v>264</v>
      </c>
      <c r="DD1" t="s">
        <v>265</v>
      </c>
      <c r="DE1" t="s">
        <v>266</v>
      </c>
      <c r="DF1" t="s">
        <v>267</v>
      </c>
      <c r="DG1" t="s">
        <v>268</v>
      </c>
      <c r="DH1" t="s">
        <v>269</v>
      </c>
      <c r="DI1" t="s">
        <v>270</v>
      </c>
      <c r="DJ1" t="s">
        <v>271</v>
      </c>
      <c r="DK1" t="s">
        <v>272</v>
      </c>
      <c r="DL1" t="s">
        <v>273</v>
      </c>
      <c r="DM1" t="s">
        <v>274</v>
      </c>
      <c r="DN1" t="s">
        <v>275</v>
      </c>
      <c r="DO1" t="s">
        <v>276</v>
      </c>
      <c r="DP1" t="s">
        <v>277</v>
      </c>
      <c r="DQ1" t="s">
        <v>278</v>
      </c>
      <c r="DR1" t="s">
        <v>279</v>
      </c>
      <c r="DS1" t="s">
        <v>280</v>
      </c>
      <c r="DT1" t="s">
        <v>281</v>
      </c>
      <c r="DU1" t="s">
        <v>282</v>
      </c>
      <c r="DV1" t="s">
        <v>283</v>
      </c>
      <c r="DW1" t="s">
        <v>284</v>
      </c>
      <c r="DX1" t="s">
        <v>285</v>
      </c>
      <c r="DY1" t="s">
        <v>286</v>
      </c>
      <c r="DZ1" t="s">
        <v>287</v>
      </c>
      <c r="EA1" t="s">
        <v>288</v>
      </c>
      <c r="EB1" t="s">
        <v>289</v>
      </c>
      <c r="EC1" t="s">
        <v>290</v>
      </c>
      <c r="ED1" t="s">
        <v>291</v>
      </c>
      <c r="EE1" t="s">
        <v>292</v>
      </c>
      <c r="EF1" t="s">
        <v>293</v>
      </c>
      <c r="EG1" t="s">
        <v>294</v>
      </c>
      <c r="EH1" t="s">
        <v>295</v>
      </c>
      <c r="EI1" t="s">
        <v>296</v>
      </c>
      <c r="EJ1" t="s">
        <v>297</v>
      </c>
      <c r="EK1" t="s">
        <v>298</v>
      </c>
      <c r="EL1" t="s">
        <v>299</v>
      </c>
      <c r="EM1" t="s">
        <v>300</v>
      </c>
      <c r="EN1" t="s">
        <v>301</v>
      </c>
      <c r="EO1" t="s">
        <v>302</v>
      </c>
      <c r="EP1" t="s">
        <v>303</v>
      </c>
      <c r="EQ1" t="s">
        <v>304</v>
      </c>
      <c r="ER1" t="s">
        <v>305</v>
      </c>
      <c r="ES1" t="s">
        <v>306</v>
      </c>
      <c r="ET1" t="s">
        <v>307</v>
      </c>
      <c r="EU1" t="s">
        <v>308</v>
      </c>
      <c r="EV1" t="s">
        <v>309</v>
      </c>
      <c r="EW1" t="s">
        <v>310</v>
      </c>
      <c r="EX1" t="s">
        <v>311</v>
      </c>
      <c r="EY1" t="s">
        <v>312</v>
      </c>
      <c r="EZ1" t="s">
        <v>313</v>
      </c>
      <c r="FA1" t="s">
        <v>314</v>
      </c>
      <c r="FB1" t="s">
        <v>315</v>
      </c>
      <c r="FC1" t="s">
        <v>316</v>
      </c>
      <c r="FD1" t="s">
        <v>317</v>
      </c>
      <c r="FE1" t="s">
        <v>318</v>
      </c>
      <c r="FF1" t="s">
        <v>319</v>
      </c>
      <c r="FG1" t="s">
        <v>320</v>
      </c>
      <c r="FH1" t="s">
        <v>321</v>
      </c>
      <c r="FI1" t="s">
        <v>322</v>
      </c>
      <c r="FJ1" t="s">
        <v>323</v>
      </c>
      <c r="FK1" t="s">
        <v>324</v>
      </c>
      <c r="FL1" t="s">
        <v>325</v>
      </c>
      <c r="FM1" t="s">
        <v>326</v>
      </c>
      <c r="FN1" t="s">
        <v>327</v>
      </c>
      <c r="FO1" t="s">
        <v>328</v>
      </c>
      <c r="FP1" t="s">
        <v>329</v>
      </c>
      <c r="FQ1" t="s">
        <v>330</v>
      </c>
      <c r="FR1" t="s">
        <v>331</v>
      </c>
      <c r="FS1" t="s">
        <v>332</v>
      </c>
      <c r="FT1" t="s">
        <v>333</v>
      </c>
      <c r="FU1" t="s">
        <v>334</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352</v>
      </c>
      <c r="GN1" t="s">
        <v>353</v>
      </c>
      <c r="GO1" t="s">
        <v>354</v>
      </c>
      <c r="GP1" t="s">
        <v>355</v>
      </c>
      <c r="GQ1" t="s">
        <v>356</v>
      </c>
      <c r="GR1" t="s">
        <v>357</v>
      </c>
      <c r="GS1" t="s">
        <v>358</v>
      </c>
      <c r="GT1" t="s">
        <v>359</v>
      </c>
      <c r="GU1" t="s">
        <v>360</v>
      </c>
      <c r="GV1" t="s">
        <v>361</v>
      </c>
      <c r="GW1" t="s">
        <v>362</v>
      </c>
      <c r="GX1" t="s">
        <v>363</v>
      </c>
      <c r="GY1" t="s">
        <v>364</v>
      </c>
      <c r="GZ1" t="s">
        <v>365</v>
      </c>
      <c r="HA1" t="s">
        <v>366</v>
      </c>
      <c r="HB1" t="s">
        <v>367</v>
      </c>
      <c r="HC1" t="s">
        <v>368</v>
      </c>
      <c r="HD1" t="s">
        <v>369</v>
      </c>
      <c r="HE1" t="s">
        <v>370</v>
      </c>
      <c r="HF1" t="s">
        <v>371</v>
      </c>
      <c r="HG1" t="s">
        <v>372</v>
      </c>
      <c r="HH1" t="s">
        <v>373</v>
      </c>
      <c r="HI1" t="s">
        <v>374</v>
      </c>
      <c r="HJ1" t="s">
        <v>375</v>
      </c>
      <c r="HK1" t="s">
        <v>376</v>
      </c>
      <c r="HL1" t="s">
        <v>377</v>
      </c>
      <c r="HM1" t="s">
        <v>378</v>
      </c>
      <c r="HN1" t="s">
        <v>379</v>
      </c>
      <c r="HO1" t="s">
        <v>380</v>
      </c>
      <c r="HP1" t="s">
        <v>381</v>
      </c>
      <c r="HQ1" t="s">
        <v>382</v>
      </c>
      <c r="HR1" t="s">
        <v>383</v>
      </c>
      <c r="HS1" t="s">
        <v>384</v>
      </c>
      <c r="HT1" t="s">
        <v>385</v>
      </c>
      <c r="HU1" t="s">
        <v>386</v>
      </c>
      <c r="HV1" t="s">
        <v>387</v>
      </c>
      <c r="HW1" t="s">
        <v>388</v>
      </c>
      <c r="HX1" t="s">
        <v>389</v>
      </c>
      <c r="HY1" t="s">
        <v>390</v>
      </c>
      <c r="HZ1" t="s">
        <v>391</v>
      </c>
      <c r="IA1" t="s">
        <v>392</v>
      </c>
      <c r="IB1" t="s">
        <v>393</v>
      </c>
      <c r="IC1" t="s">
        <v>394</v>
      </c>
      <c r="ID1" t="s">
        <v>395</v>
      </c>
      <c r="IE1" t="s">
        <v>396</v>
      </c>
      <c r="IF1" t="s">
        <v>397</v>
      </c>
      <c r="IG1" t="s">
        <v>398</v>
      </c>
      <c r="IH1" t="s">
        <v>399</v>
      </c>
      <c r="II1" t="s">
        <v>400</v>
      </c>
      <c r="IJ1" t="s">
        <v>401</v>
      </c>
      <c r="IK1" t="s">
        <v>402</v>
      </c>
      <c r="IL1" t="s">
        <v>403</v>
      </c>
      <c r="IM1" t="s">
        <v>404</v>
      </c>
      <c r="IN1" t="s">
        <v>405</v>
      </c>
      <c r="IO1" t="s">
        <v>406</v>
      </c>
      <c r="IP1" t="s">
        <v>407</v>
      </c>
      <c r="IQ1" t="s">
        <v>408</v>
      </c>
      <c r="IR1" t="s">
        <v>409</v>
      </c>
      <c r="IS1" t="s">
        <v>410</v>
      </c>
      <c r="IT1" t="s">
        <v>411</v>
      </c>
      <c r="IU1" t="s">
        <v>412</v>
      </c>
      <c r="IV1" t="s">
        <v>413</v>
      </c>
      <c r="IW1" t="s">
        <v>414</v>
      </c>
      <c r="IX1" t="s">
        <v>415</v>
      </c>
      <c r="IY1" t="s">
        <v>416</v>
      </c>
      <c r="IZ1" t="s">
        <v>417</v>
      </c>
      <c r="JA1" t="s">
        <v>418</v>
      </c>
      <c r="JB1" t="s">
        <v>419</v>
      </c>
      <c r="JC1" t="s">
        <v>420</v>
      </c>
      <c r="JD1" t="s">
        <v>421</v>
      </c>
      <c r="JE1" t="s">
        <v>422</v>
      </c>
      <c r="JF1" t="s">
        <v>423</v>
      </c>
      <c r="JG1" t="s">
        <v>424</v>
      </c>
      <c r="JH1" t="s">
        <v>425</v>
      </c>
      <c r="JI1" t="s">
        <v>426</v>
      </c>
      <c r="JJ1" t="s">
        <v>427</v>
      </c>
      <c r="JK1" t="s">
        <v>428</v>
      </c>
      <c r="JL1" t="s">
        <v>429</v>
      </c>
      <c r="JM1" t="s">
        <v>430</v>
      </c>
      <c r="JN1" t="s">
        <v>431</v>
      </c>
      <c r="JO1" t="s">
        <v>432</v>
      </c>
      <c r="JP1" t="s">
        <v>433</v>
      </c>
      <c r="JQ1" t="s">
        <v>434</v>
      </c>
      <c r="JR1" t="s">
        <v>435</v>
      </c>
      <c r="JS1" t="s">
        <v>436</v>
      </c>
      <c r="JT1" t="s">
        <v>437</v>
      </c>
      <c r="JU1" t="s">
        <v>438</v>
      </c>
      <c r="JV1" t="s">
        <v>439</v>
      </c>
      <c r="JW1" t="s">
        <v>440</v>
      </c>
      <c r="JX1" t="s">
        <v>441</v>
      </c>
      <c r="JY1" t="s">
        <v>442</v>
      </c>
      <c r="JZ1" t="s">
        <v>443</v>
      </c>
      <c r="KA1" t="s">
        <v>444</v>
      </c>
      <c r="KB1" t="s">
        <v>445</v>
      </c>
      <c r="KC1" t="s">
        <v>446</v>
      </c>
      <c r="KD1" t="s">
        <v>447</v>
      </c>
      <c r="KE1" t="s">
        <v>448</v>
      </c>
      <c r="KF1" t="s">
        <v>449</v>
      </c>
      <c r="KG1" t="s">
        <v>450</v>
      </c>
      <c r="KH1" t="s">
        <v>451</v>
      </c>
      <c r="KI1" t="s">
        <v>452</v>
      </c>
      <c r="KJ1" t="s">
        <v>453</v>
      </c>
      <c r="KK1" t="s">
        <v>454</v>
      </c>
      <c r="KL1" t="s">
        <v>455</v>
      </c>
      <c r="KM1" t="s">
        <v>456</v>
      </c>
      <c r="KN1" t="s">
        <v>457</v>
      </c>
      <c r="KO1" t="s">
        <v>458</v>
      </c>
      <c r="KP1" t="s">
        <v>459</v>
      </c>
      <c r="KQ1" t="s">
        <v>460</v>
      </c>
      <c r="KR1" t="s">
        <v>461</v>
      </c>
      <c r="KS1" t="s">
        <v>462</v>
      </c>
      <c r="KT1" t="s">
        <v>463</v>
      </c>
      <c r="KU1" t="s">
        <v>464</v>
      </c>
      <c r="KV1" t="s">
        <v>465</v>
      </c>
      <c r="KW1" t="s">
        <v>466</v>
      </c>
      <c r="KX1" t="s">
        <v>467</v>
      </c>
    </row>
    <row r="2" spans="1:310" x14ac:dyDescent="0.25">
      <c r="A2">
        <f>Rawdata!A2</f>
        <v>2</v>
      </c>
      <c r="B2" t="str">
        <f>Rawdata!B2</f>
        <v>T1</v>
      </c>
      <c r="C2" t="str">
        <f>Rawdata!C2</f>
        <v>2022-03-04 07:57:04</v>
      </c>
      <c r="D2" t="str">
        <f>Rawdata!D2</f>
        <v>704-201</v>
      </c>
      <c r="E2" t="str">
        <f>IF(Rawdata!E2="","",Rawdata!E2)</f>
        <v>104-106</v>
      </c>
      <c r="F2" cm="1">
        <f t="array" ref="F2">IFERROR(_xlfn.IFS(Rawdata!F2="A1",100,Rawdata!F2="A2",75,Rawdata!F2="A3",50,Rawdata!F2="A4",25,Rawdata!F2="A5",0),"N/A")</f>
        <v>50</v>
      </c>
      <c r="G2" cm="1">
        <f t="array" ref="G2">IFERROR(_xlfn.IFS(Rawdata!G2="A1",100,Rawdata!G2="A2",75,Rawdata!G2="A3",50,Rawdata!G2="A4",25,Rawdata!G2="A5",0),"N/A")</f>
        <v>50</v>
      </c>
      <c r="H2" cm="1">
        <f t="array" ref="H2">IFERROR(_xlfn.IFS(Rawdata!H2="A1",100,Rawdata!H2="A2",75,Rawdata!H2="A3",50,Rawdata!H2="A4",25,Rawdata!H2="A5",0),"N/A")</f>
        <v>25</v>
      </c>
      <c r="I2" cm="1">
        <f t="array" ref="I2">IFERROR(_xlfn.IFS(Rawdata!I2="A1",100,Rawdata!I2="A2",75,Rawdata!I2="A3",50,Rawdata!I2="A4",25,Rawdata!I2="A5",0),"N/A")</f>
        <v>50</v>
      </c>
      <c r="J2" cm="1">
        <f t="array" ref="J2">IFERROR(_xlfn.IFS(Rawdata!J2="A1",100,Rawdata!J2="A2",75,Rawdata!J2="A3",50,Rawdata!J2="A4",25,Rawdata!J2="A5",0),"N/A")</f>
        <v>25</v>
      </c>
      <c r="K2" cm="1">
        <f t="array" ref="K2">IFERROR(_xlfn.IFS(Rawdata!K2="A1",100,Rawdata!K2="A2",75,Rawdata!K2="A3",50,Rawdata!K2="A4",25,Rawdata!K2="A5",0),"N/A")</f>
        <v>100</v>
      </c>
      <c r="L2" cm="1">
        <f t="array" ref="L2">IFERROR(_xlfn.IFS(Rawdata!L2="A1",100,Rawdata!L2="A2",75,Rawdata!L2="A3",50,Rawdata!L2="A4",25,Rawdata!L2="A5",0),"N/A")</f>
        <v>50</v>
      </c>
      <c r="M2" cm="1">
        <f t="array" ref="M2">IFERROR(_xlfn.IFS(Rawdata!M2="A1",100,Rawdata!M2="A2",75,Rawdata!M2="A3",50,Rawdata!M2="A4",25,Rawdata!M2="A5",0),"N/A")</f>
        <v>50</v>
      </c>
      <c r="N2" cm="1">
        <f t="array" ref="N2">IFERROR(_xlfn.IFS(Rawdata!N2="A1",100,Rawdata!N2="A2",75,Rawdata!N2="A3",50,Rawdata!N2="A4",25,Rawdata!N2="A5",0),"N/A")</f>
        <v>25</v>
      </c>
      <c r="O2" cm="1">
        <f t="array" ref="O2">IFERROR(_xlfn.IFS(Rawdata!O2="A1",100,Rawdata!O2="A2",75,Rawdata!O2="A3",50,Rawdata!O2="A4",25,Rawdata!O2="A5",0),"N/A")</f>
        <v>50</v>
      </c>
      <c r="P2" cm="1">
        <f t="array" ref="P2">IFERROR(_xlfn.IFS(Rawdata!P2="A1",100,Rawdata!P2="A2",75,Rawdata!P2="A3",50,Rawdata!P2="A4",25,Rawdata!P2="A5",0),"N/A")</f>
        <v>50</v>
      </c>
      <c r="Q2" cm="1">
        <f t="array" ref="Q2">IFERROR(_xlfn.IFS(Rawdata!Q2="A1",100,Rawdata!Q2="A2",75,Rawdata!Q2="A3",50,Rawdata!Q2="A4",25,Rawdata!Q2="A5",0),"N/A")</f>
        <v>50</v>
      </c>
      <c r="R2" cm="1">
        <f t="array" ref="R2">IFERROR(_xlfn.IFS(Rawdata!R2="A1",100,Rawdata!R2="A2",75,Rawdata!R2="A3",50,Rawdata!R2="A4",25,Rawdata!R2="A5",0),"N/A")</f>
        <v>25</v>
      </c>
      <c r="S2" cm="1">
        <f t="array" ref="S2">IFERROR(_xlfn.IFS(Rawdata!S2="A1",100,Rawdata!S2="A2",75,Rawdata!S2="A3",50,Rawdata!S2="A4",25,Rawdata!S2="A5",0),"N/A")</f>
        <v>0</v>
      </c>
      <c r="T2" cm="1">
        <f t="array" ref="T2">IFERROR(_xlfn.IFS(Rawdata!T2="A1",100,Rawdata!T2="A2",75,Rawdata!T2="A3",50,Rawdata!T2="A4",25,Rawdata!T2="A5",0),"N/A")</f>
        <v>25</v>
      </c>
      <c r="U2" cm="1">
        <f t="array" ref="U2">IFERROR(_xlfn.IFS(Rawdata!U2="A1",100,Rawdata!U2="A2",75,Rawdata!U2="A3",50,Rawdata!U2="A4",25,Rawdata!U2="A5",0),"N/A")</f>
        <v>75</v>
      </c>
      <c r="V2" cm="1">
        <f t="array" ref="V2">IFERROR(_xlfn.IFS(Rawdata!V2="A1",100,Rawdata!V2="A2",75,Rawdata!V2="A3",50,Rawdata!V2="A4",25,Rawdata!V2="A5",0),"N/A")</f>
        <v>25</v>
      </c>
      <c r="W2" cm="1">
        <f t="array" ref="W2">IFERROR(_xlfn.IFS(Rawdata!W2="A1",100,Rawdata!W2="A2",75,Rawdata!W2="A3",50,Rawdata!W2="A4",25,Rawdata!W2="A5",0),"N/A")</f>
        <v>25</v>
      </c>
      <c r="X2" cm="1">
        <f t="array" ref="X2">IFERROR(_xlfn.IFS(Rawdata!X2="A1",100,Rawdata!X2="A2",75,Rawdata!X2="A3",50,Rawdata!X2="A4",25,Rawdata!X2="A5",0),"N/A")</f>
        <v>25</v>
      </c>
      <c r="Y2" cm="1">
        <f t="array" ref="Y2">IFERROR(_xlfn.IFS(Rawdata!Y2="A1",100,Rawdata!Y2="A2",75,Rawdata!Y2="A3",50,Rawdata!Y2="A4",25,Rawdata!Y2="A5",0),"N/A")</f>
        <v>100</v>
      </c>
      <c r="Z2" cm="1">
        <f t="array" ref="Z2">IFERROR(_xlfn.IFS(Rawdata!Z2="A1",100,Rawdata!Z2="A2",75,Rawdata!Z2="A3",50,Rawdata!Z2="A4",25,Rawdata!Z2="A5",0),"N/A")</f>
        <v>50</v>
      </c>
      <c r="AA2" cm="1">
        <f t="array" ref="AA2">IFERROR(_xlfn.IFS(Rawdata!AA2="A1",100,Rawdata!AA2="A2",75,Rawdata!AA2="A3",50,Rawdata!AA2="A4",25,Rawdata!AA2="A5",0),"N/A")</f>
        <v>100</v>
      </c>
      <c r="AB2" cm="1">
        <f t="array" ref="AB2">IFERROR(_xlfn.IFS(Rawdata!AB2="A1",100,Rawdata!AB2="A2",75,Rawdata!AB2="A3",50,Rawdata!AB2="A4",25,Rawdata!AB2="A5",0),"N/A")</f>
        <v>75</v>
      </c>
      <c r="AC2">
        <f>IFERROR(VALUE(RIGHT(Rawdata!AC2,1)),"N/A")</f>
        <v>5</v>
      </c>
      <c r="AD2">
        <f>IFERROR(6-VALUE(RIGHT(Rawdata!AD2,1)),"N/A")</f>
        <v>2</v>
      </c>
      <c r="AE2">
        <f>IFERROR(VALUE(RIGHT(Rawdata!AE2,1)),"N/A")</f>
        <v>3</v>
      </c>
      <c r="AF2">
        <f>IFERROR(6-VALUE(RIGHT(Rawdata!AF2,1)),"N/A")</f>
        <v>5</v>
      </c>
      <c r="AG2">
        <f>IFERROR(VALUE(RIGHT(Rawdata!AG2,1)),"N/A")</f>
        <v>5</v>
      </c>
      <c r="AH2">
        <f>IFERROR(VALUE(RIGHT(Rawdata!AH2,1)),"N/A")</f>
        <v>5</v>
      </c>
      <c r="AI2">
        <f>IFERROR(VALUE(RIGHT(Rawdata!AI2,1)),"N/A")</f>
        <v>1</v>
      </c>
      <c r="AJ2">
        <f>IFERROR(6-VALUE(RIGHT(Rawdata!AJ2,1)),"N/A")</f>
        <v>1</v>
      </c>
      <c r="AK2">
        <f>IFERROR(6-VALUE(RIGHT(Rawdata!AK2,1)),"N/A")</f>
        <v>5</v>
      </c>
      <c r="AL2">
        <f>IFERROR(VALUE(RIGHT(Rawdata!AL2,1)),"N/A")</f>
        <v>5</v>
      </c>
      <c r="AM2">
        <f>IFERROR(6-VALUE(RIGHT(Rawdata!AM2,1)),"N/A")</f>
        <v>3</v>
      </c>
      <c r="AN2">
        <f>IFERROR(6-VALUE(RIGHT(Rawdata!AN2,1)),"N/A")</f>
        <v>2</v>
      </c>
      <c r="AO2">
        <f>IFERROR(VALUE(RIGHT(Rawdata!AO2,1)),"N/A")</f>
        <v>1</v>
      </c>
      <c r="AP2">
        <f>IFERROR(6-VALUE(RIGHT(Rawdata!AP2,1)),"N/A")</f>
        <v>3</v>
      </c>
      <c r="AQ2">
        <f>IFERROR(VALUE(RIGHT(Rawdata!AQ2,1)),"N/A")</f>
        <v>3</v>
      </c>
      <c r="AR2">
        <f>IFERROR(6-VALUE(RIGHT(Rawdata!AR2,1)),"N/A")</f>
        <v>2</v>
      </c>
      <c r="AS2">
        <f>IFERROR(VALUE(RIGHT(Rawdata!AS2,1)),"N/A")</f>
        <v>3</v>
      </c>
      <c r="AT2">
        <f>IFERROR(VALUE(RIGHT(Rawdata!AT2,1)),"N/A")</f>
        <v>3</v>
      </c>
      <c r="AU2">
        <f>IFERROR(6-VALUE(RIGHT(Rawdata!AU2,1)),"N/A")</f>
        <v>5</v>
      </c>
      <c r="AV2">
        <f>IFERROR(VALUE(RIGHT(Rawdata!AV2,1)),"N/A")</f>
        <v>3</v>
      </c>
      <c r="AW2">
        <f>IFERROR(VALUE(RIGHT(Rawdata!AW2,1)),"N/A")</f>
        <v>3</v>
      </c>
      <c r="AX2">
        <f>IFERROR(VALUE(RIGHT(Rawdata!AX2,1)),"N/A")</f>
        <v>3</v>
      </c>
      <c r="AY2">
        <f>IFERROR(VALUE(RIGHT(Rawdata!AY2,1)),"N/A")</f>
        <v>3</v>
      </c>
      <c r="AZ2">
        <f>IFERROR(VALUE(RIGHT(Rawdata!AZ2,1)),"N/A")</f>
        <v>3</v>
      </c>
      <c r="BA2">
        <f>IFERROR(VALUE(RIGHT(Rawdata!BA2,1)-1),"N/A")</f>
        <v>3</v>
      </c>
      <c r="BB2">
        <f>IFERROR(VALUE(RIGHT(Rawdata!BB2,1)-1),"N/A")</f>
        <v>3</v>
      </c>
      <c r="BC2">
        <f>IFERROR(VALUE(RIGHT(Rawdata!BC2,1)-1),"N/A")</f>
        <v>2</v>
      </c>
      <c r="BD2">
        <f>IFERROR(VALUE(RIGHT(Rawdata!BD2,1)-1),"N/A")</f>
        <v>1</v>
      </c>
      <c r="BE2">
        <f>IFERROR(VALUE(RIGHT(Rawdata!BE2,1)-1),"N/A")</f>
        <v>2</v>
      </c>
      <c r="BF2">
        <f>IFERROR(VALUE(RIGHT(Rawdata!BF2,1)-1),"N/A")</f>
        <v>1</v>
      </c>
      <c r="BG2">
        <f>IFERROR(VALUE(RIGHT(Rawdata!BG2,1)-1),"N/A")</f>
        <v>0</v>
      </c>
      <c r="BH2">
        <f>IFERROR(VALUE(RIGHT(Rawdata!BH2,1)-1),"N/A")</f>
        <v>0</v>
      </c>
      <c r="BI2">
        <f>IFERROR(VALUE(RIGHT(Rawdata!BI2,1)-1),"N/A")</f>
        <v>0</v>
      </c>
      <c r="BJ2">
        <f>IFERROR(VALUE(RIGHT(Rawdata!BJ2,1)-1),"N/A")</f>
        <v>2</v>
      </c>
      <c r="BK2">
        <f>IFERROR(VALUE(RIGHT(Rawdata!BK2,1)-1),"N/A")</f>
        <v>3</v>
      </c>
      <c r="BL2">
        <f>IFERROR(VALUE(RIGHT(Rawdata!BL2,1)-1),"N/A")</f>
        <v>2</v>
      </c>
      <c r="BM2">
        <f>IFERROR(VALUE(RIGHT(Rawdata!BM2,1)),"N/A")</f>
        <v>5</v>
      </c>
      <c r="BN2">
        <f>IFERROR(VALUE(RIGHT(Rawdata!BN2,1)),"N/A")</f>
        <v>5</v>
      </c>
      <c r="BO2">
        <f>IFERROR(VALUE(RIGHT(Rawdata!BO2,1)),"N/A")</f>
        <v>5</v>
      </c>
      <c r="BP2">
        <f>IFERROR(VALUE(RIGHT(Rawdata!BP2,1)),"N/A")</f>
        <v>3</v>
      </c>
      <c r="BQ2">
        <f>IFERROR(6-VALUE(RIGHT(Rawdata!BQ2,1)),"N/A")</f>
        <v>1</v>
      </c>
      <c r="BR2">
        <f>IFERROR(6-VALUE(RIGHT(Rawdata!BR2,1)),"N/A")</f>
        <v>5</v>
      </c>
      <c r="BS2">
        <f>IFERROR(6-VALUE(RIGHT(Rawdata!BS2,1)),"N/A")</f>
        <v>5</v>
      </c>
      <c r="BT2">
        <f>IFERROR(6-VALUE(RIGHT(Rawdata!BT2,1)),"N/A")</f>
        <v>1</v>
      </c>
      <c r="BU2">
        <f>IFERROR(VALUE(RIGHT(Rawdata!BU2,1)),"N/A")</f>
        <v>3</v>
      </c>
      <c r="BV2">
        <f>IFERROR(VALUE(RIGHT(Rawdata!BV2,1)),"N/A")</f>
        <v>4</v>
      </c>
      <c r="BW2">
        <f>IFERROR(VALUE(RIGHT(Rawdata!BW2,1)),"N/A")</f>
        <v>4</v>
      </c>
      <c r="BX2">
        <f>IFERROR(VALUE(RIGHT(Rawdata!BX2,1)),"N/A")</f>
        <v>5</v>
      </c>
      <c r="BY2">
        <f>IFERROR(6-VALUE(RIGHT(Rawdata!BY2,1)),"N/A")</f>
        <v>5</v>
      </c>
      <c r="BZ2">
        <f>IFERROR(6-VALUE(RIGHT(Rawdata!BZ2,1)),"N/A")</f>
        <v>5</v>
      </c>
      <c r="CA2">
        <f>IFERROR(6-VALUE(RIGHT(Rawdata!CA2,1)),"N/A")</f>
        <v>5</v>
      </c>
      <c r="CB2">
        <f>IFERROR(VALUE(RIGHT(Rawdata!CB2,1)),"N/A")</f>
        <v>4</v>
      </c>
      <c r="CC2">
        <f>IFERROR(VALUE(RIGHT(Rawdata!CC2,1)),"N/A")</f>
        <v>5</v>
      </c>
      <c r="CD2">
        <f>IFERROR(VALUE(RIGHT(Rawdata!CD2,1)),"N/A")</f>
        <v>5</v>
      </c>
      <c r="CE2">
        <f>IFERROR(VALUE(RIGHT(Rawdata!CE2,1)),"N/A")</f>
        <v>4</v>
      </c>
      <c r="CF2">
        <f>IFERROR(6-VALUE(RIGHT(Rawdata!CF2,1)),"N/A")</f>
        <v>5</v>
      </c>
      <c r="CG2">
        <f>IFERROR(6-VALUE(RIGHT(Rawdata!CG2,1)),"N/A")</f>
        <v>4</v>
      </c>
      <c r="CH2">
        <f>IFERROR(6-VALUE(RIGHT(Rawdata!CH2,1)),"N/A")</f>
        <v>5</v>
      </c>
      <c r="CI2">
        <f>IFERROR(6-VALUE(RIGHT(Rawdata!CI2,1)),"N/A")</f>
        <v>5</v>
      </c>
      <c r="CJ2">
        <f>IFERROR(VALUE(RIGHT(Rawdata!CJ2,1)),"N/A")</f>
        <v>2</v>
      </c>
      <c r="CK2">
        <f>IFERROR(VALUE(RIGHT(Rawdata!CK2,1)),"N/A")</f>
        <v>2</v>
      </c>
      <c r="CL2">
        <f>IFERROR(VALUE(RIGHT(Rawdata!CL2,1)),"N/A")</f>
        <v>2</v>
      </c>
      <c r="CM2">
        <f>IFERROR(VALUE(RIGHT(Rawdata!CM2,1)),"N/A")</f>
        <v>3</v>
      </c>
      <c r="CN2">
        <f>IFERROR(VALUE(RIGHT(Rawdata!CN2,1)),"N/A")</f>
        <v>1</v>
      </c>
      <c r="CO2">
        <f>IFERROR(VALUE(RIGHT(Rawdata!CO2,1)),"N/A")</f>
        <v>3</v>
      </c>
      <c r="CP2">
        <f>IFERROR(VALUE(RIGHT(Rawdata!CP2,1)),"N/A")</f>
        <v>4</v>
      </c>
      <c r="CQ2">
        <f>IFERROR(VALUE(RIGHT(Rawdata!CQ2,1)),"N/A")</f>
        <v>4</v>
      </c>
      <c r="CR2">
        <f>IFERROR(VALUE(RIGHT(Rawdata!CR2,1)),"N/A")</f>
        <v>3</v>
      </c>
      <c r="CS2">
        <f>IFERROR(VALUE(RIGHT(Rawdata!CS2,1)),"N/A")</f>
        <v>2</v>
      </c>
      <c r="CT2">
        <f>IFERROR(VALUE(RIGHT(Rawdata!CT2,1)),"N/A")</f>
        <v>2</v>
      </c>
      <c r="CU2">
        <f>IFERROR(VALUE(RIGHT(Rawdata!CU2,1)),"N/A")</f>
        <v>2</v>
      </c>
      <c r="CV2">
        <f>IFERROR(VALUE(RIGHT(Rawdata!CV2,1)),"N/A")</f>
        <v>2</v>
      </c>
      <c r="CW2">
        <f>IFERROR(6-VALUE(RIGHT(Rawdata!CW2,1)),"N/A")</f>
        <v>1</v>
      </c>
      <c r="CX2">
        <f>IFERROR(VALUE(RIGHT(Rawdata!CX2,1)),"N/A")</f>
        <v>2</v>
      </c>
      <c r="CY2">
        <f>IFERROR(VALUE(RIGHT(Rawdata!CY2,1)),"N/A")</f>
        <v>5</v>
      </c>
      <c r="CZ2">
        <f>IFERROR(VALUE(RIGHT(Rawdata!CZ2,1)),"N/A")</f>
        <v>4</v>
      </c>
      <c r="DA2">
        <f>IFERROR(VALUE(RIGHT(Rawdata!DA2,1)),"N/A")</f>
        <v>1</v>
      </c>
      <c r="DB2">
        <f>IFERROR(VALUE(RIGHT(Rawdata!DB2,1)),"N/A")</f>
        <v>1</v>
      </c>
      <c r="DC2">
        <f>IFERROR(VALUE(RIGHT(Rawdata!DC2,1)),"N/A")</f>
        <v>4</v>
      </c>
      <c r="DD2">
        <f>IFERROR(VALUE(RIGHT(Rawdata!DD2,1)),"N/A")</f>
        <v>3</v>
      </c>
      <c r="DE2">
        <f>IFERROR(VALUE(RIGHT(Rawdata!DE2,1)-1),"N/A")</f>
        <v>0</v>
      </c>
      <c r="DF2">
        <f>IFERROR(VALUE(RIGHT(Rawdata!DF2,1)-1),"N/A")</f>
        <v>0</v>
      </c>
      <c r="DG2">
        <f>IFERROR(VALUE(RIGHT(Rawdata!DG2,1)-1),"N/A")</f>
        <v>0</v>
      </c>
      <c r="DH2">
        <f>IFERROR(VALUE(RIGHT(Rawdata!DH2,1)-1),"N/A")</f>
        <v>3</v>
      </c>
      <c r="DI2">
        <f>IFERROR(VALUE(RIGHT(Rawdata!DI2,1)-1),"N/A")</f>
        <v>3</v>
      </c>
      <c r="DJ2">
        <f>IFERROR(VALUE(RIGHT(Rawdata!DJ2,1)-1),"N/A")</f>
        <v>0</v>
      </c>
      <c r="DK2">
        <f>IFERROR(VALUE(RIGHT(Rawdata!DK2,1)-1),"N/A")</f>
        <v>3</v>
      </c>
      <c r="DL2">
        <f>IFERROR(VALUE(RIGHT(Rawdata!DL2,1)-1),"N/A")</f>
        <v>0</v>
      </c>
      <c r="DM2">
        <f>IFERROR(VALUE(RIGHT(Rawdata!DM2,1)-1),"N/A")</f>
        <v>3</v>
      </c>
      <c r="DN2">
        <f>IFERROR(VALUE(RIGHT(Rawdata!DN2,1)-1),"N/A")</f>
        <v>1</v>
      </c>
      <c r="DO2">
        <f>IFERROR(VALUE(RIGHT(Rawdata!DO2,1)-1),"N/A")</f>
        <v>1</v>
      </c>
      <c r="DP2">
        <f>IFERROR(VALUE(RIGHT(Rawdata!DP2,1)-1),"N/A")</f>
        <v>6</v>
      </c>
      <c r="DQ2">
        <f>IFERROR(VALUE(RIGHT(Rawdata!DQ2,1)-1),"N/A")</f>
        <v>0</v>
      </c>
      <c r="DR2">
        <f>IFERROR(VALUE(RIGHT(Rawdata!DR2,1)-1),"N/A")</f>
        <v>1</v>
      </c>
      <c r="DS2">
        <f>IFERROR(VALUE(RIGHT(Rawdata!DS2,1)-1),"N/A")</f>
        <v>0</v>
      </c>
      <c r="DT2">
        <f>IFERROR(VALUE(RIGHT(Rawdata!DT2,1)-1),"N/A")</f>
        <v>0</v>
      </c>
      <c r="DU2">
        <f>IFERROR(6-VALUE(RIGHT(Rawdata!DU2,1)-1),"N/A")</f>
        <v>0</v>
      </c>
      <c r="DV2">
        <f>IFERROR(6-VALUE(RIGHT(Rawdata!DV2,1)-1),"N/A")</f>
        <v>0</v>
      </c>
      <c r="DW2">
        <f>IFERROR(6-VALUE(RIGHT(Rawdata!DW2,1)-1),"N/A")</f>
        <v>1</v>
      </c>
      <c r="DX2">
        <f>IFERROR(6-VALUE(RIGHT(Rawdata!DX2,1)-1),"N/A")</f>
        <v>1</v>
      </c>
      <c r="DY2">
        <f>IFERROR(6-VALUE(RIGHT(Rawdata!DY2,1)-1),"N/A")</f>
        <v>0</v>
      </c>
      <c r="DZ2">
        <f>IFERROR(6-VALUE(RIGHT(Rawdata!DZ2,1)-1),"N/A")</f>
        <v>1</v>
      </c>
      <c r="EA2">
        <f>IFERROR(VALUE(RIGHT(Rawdata!EA2,1)),"N/A")</f>
        <v>3</v>
      </c>
      <c r="EB2">
        <f>IFERROR(VALUE(RIGHT(Rawdata!EB2,1)),"N/A")</f>
        <v>3</v>
      </c>
      <c r="EC2">
        <f>IFERROR(6-VALUE(RIGHT(Rawdata!EC2,1)),"N/A")</f>
        <v>4</v>
      </c>
      <c r="ED2">
        <f>IFERROR(6-VALUE(RIGHT(Rawdata!ED2,1)),"N/A")</f>
        <v>1</v>
      </c>
      <c r="EE2">
        <f>IFERROR(VALUE(RIGHT(Rawdata!EE2,1)),"N/A")</f>
        <v>5</v>
      </c>
      <c r="EF2">
        <f>IFERROR(VALUE(RIGHT(Rawdata!EF2,1)),"N/A")</f>
        <v>5</v>
      </c>
      <c r="EG2">
        <f>IFERROR(VALUE(RIGHT(Rawdata!EG2,1)),"N/A")</f>
        <v>4</v>
      </c>
      <c r="EH2">
        <f>IFERROR(VALUE(RIGHT(Rawdata!EH2,1)),"N/A")</f>
        <v>3</v>
      </c>
      <c r="EI2">
        <f>IFERROR(VALUE(RIGHT(Rawdata!EI2,1)),"N/A")</f>
        <v>5</v>
      </c>
      <c r="EJ2">
        <f>IFERROR(VALUE(RIGHT(Rawdata!EJ2,1)),"N/A")</f>
        <v>4</v>
      </c>
      <c r="EK2">
        <f>IFERROR(VALUE(RIGHT(Rawdata!EK2,1)),"N/A")</f>
        <v>3</v>
      </c>
      <c r="EL2">
        <f>IFERROR(VALUE(RIGHT(Rawdata!EL2,1)),"N/A")</f>
        <v>3</v>
      </c>
      <c r="EM2">
        <f>IFERROR(VALUE(RIGHT(Rawdata!EM2,1)),"N/A")</f>
        <v>4</v>
      </c>
      <c r="EN2">
        <f>IFERROR(VALUE(RIGHT(Rawdata!EN2,1)),"N/A")</f>
        <v>2</v>
      </c>
      <c r="EO2">
        <f>IFERROR(VALUE(RIGHT(Rawdata!EO2,1)),"N/A")</f>
        <v>4</v>
      </c>
      <c r="EP2">
        <f>IFERROR(VALUE(RIGHT(Rawdata!EP2,1)),"N/A")</f>
        <v>1</v>
      </c>
      <c r="EQ2">
        <f>IFERROR(VALUE(RIGHT(Rawdata!EQ2,1)),"N/A")</f>
        <v>4</v>
      </c>
      <c r="ER2">
        <f>IFERROR(VALUE(RIGHT(Rawdata!ER2,1)),"N/A")</f>
        <v>4</v>
      </c>
      <c r="ES2">
        <f>IFERROR(VALUE(RIGHT(Rawdata!ES2,1)),"N/A")</f>
        <v>4</v>
      </c>
      <c r="ET2">
        <f>IFERROR(VALUE(RIGHT(Rawdata!ET2,1)),"N/A")</f>
        <v>4</v>
      </c>
      <c r="EU2">
        <f>IFERROR(VALUE(RIGHT(Rawdata!EU2,1)),"N/A")</f>
        <v>4</v>
      </c>
      <c r="EV2">
        <f>IFERROR(VALUE(RIGHT(Rawdata!EV2,1)),"N/A")</f>
        <v>4</v>
      </c>
      <c r="EW2">
        <f>IFERROR(VALUE(RIGHT(Rawdata!EW2,1)),"N/A")</f>
        <v>3</v>
      </c>
      <c r="EX2">
        <f>IFERROR(VALUE(RIGHT(Rawdata!EX2,1)),"N/A")</f>
        <v>3</v>
      </c>
      <c r="EY2">
        <f>IFERROR(VALUE(RIGHT(Rawdata!EY2,1)),"N/A")</f>
        <v>4</v>
      </c>
      <c r="EZ2">
        <f>IFERROR(6-VALUE(RIGHT(Rawdata!EZ2,1)),"N/A")</f>
        <v>4</v>
      </c>
      <c r="FA2">
        <f>IFERROR(IF(Rawdata!FA2="A1",VALUE(RIGHT(Rawdata!FA2,1)),VALUE(RIGHT(Rawdata!FA2,1))-1),"N/A")</f>
        <v>4</v>
      </c>
      <c r="FB2">
        <f>IFERROR(VALUE(RIGHT(Rawdata!FB2,1))-3,"N/A")</f>
        <v>5</v>
      </c>
      <c r="FC2">
        <f>IFERROR(IF(Rawdata!FC2="A1",VALUE(RIGHT(Rawdata!FC2,1)),VALUE(RIGHT(Rawdata!FC2,1))-1),"N/A")</f>
        <v>5</v>
      </c>
      <c r="FD2">
        <f>IFERROR(VALUE(RIGHT(Rawdata!FD2,1))-3,"N/A")</f>
        <v>4</v>
      </c>
      <c r="FE2">
        <f>IFERROR(IF(Rawdata!FE2="A1",VALUE(RIGHT(Rawdata!FE2,1)),VALUE(RIGHT(Rawdata!FE2,1))-1),"N/A")</f>
        <v>3</v>
      </c>
      <c r="FF2">
        <f>IFERROR(VALUE(RIGHT(Rawdata!FF2,1))-3,"N/A")</f>
        <v>3</v>
      </c>
      <c r="FG2">
        <f>IFERROR(IF(Rawdata!FG2="A1",VALUE(RIGHT(Rawdata!FG2,1)),VALUE(RIGHT(Rawdata!FG2,1))-1),"N/A")</f>
        <v>4</v>
      </c>
      <c r="FH2">
        <f>IFERROR(VALUE(RIGHT(Rawdata!FH2,1))-3,"N/A")</f>
        <v>4</v>
      </c>
      <c r="FI2">
        <f>IFERROR(IF(Rawdata!FI2="A1",VALUE(RIGHT(Rawdata!FI2,1)),VALUE(RIGHT(Rawdata!FI2,1))-1),"N/A")</f>
        <v>5</v>
      </c>
      <c r="FJ2">
        <f>IFERROR(VALUE(RIGHT(Rawdata!FJ2,1))-3,"N/A")</f>
        <v>4</v>
      </c>
      <c r="FK2">
        <f>IFERROR(IF(Rawdata!FK2="A1",VALUE(RIGHT(Rawdata!FK2,1)),VALUE(RIGHT(Rawdata!FK2,1))-1),"N/A")</f>
        <v>5</v>
      </c>
      <c r="FL2">
        <f>IFERROR(VALUE(RIGHT(Rawdata!FL2,1))-3,"N/A")</f>
        <v>5</v>
      </c>
      <c r="FM2">
        <f>IFERROR(IF(Rawdata!FM2="A1",VALUE(RIGHT(Rawdata!FM2,1)),VALUE(RIGHT(Rawdata!FM2,1))-1),"N/A")</f>
        <v>5</v>
      </c>
      <c r="FN2">
        <f>IFERROR(VALUE(RIGHT(Rawdata!FN2,1))-3,"N/A")</f>
        <v>4</v>
      </c>
      <c r="FO2">
        <f>IFERROR(IF(Rawdata!FO2="A1",VALUE(RIGHT(Rawdata!FO2,1)),VALUE(RIGHT(Rawdata!FO2,1))-1),"N/A")</f>
        <v>5</v>
      </c>
      <c r="FP2">
        <f>IFERROR(VALUE(RIGHT(Rawdata!FP2,1))-3,"N/A")</f>
        <v>4</v>
      </c>
      <c r="FQ2">
        <f>IFERROR(IF(Rawdata!FQ2="A1",VALUE(RIGHT(Rawdata!FQ2,1)),VALUE(RIGHT(Rawdata!FQ2,1))-1),"N/A")</f>
        <v>5</v>
      </c>
      <c r="FR2">
        <f>IFERROR(VALUE(RIGHT(Rawdata!FR2,1))-3,"N/A")</f>
        <v>3</v>
      </c>
      <c r="FS2">
        <f>IFERROR(IF(Rawdata!FS2="A1",VALUE(RIGHT(Rawdata!FS2,1)),VALUE(RIGHT(Rawdata!FS2,1))-1),"N/A")</f>
        <v>5</v>
      </c>
      <c r="FT2">
        <f>IFERROR(VALUE(RIGHT(Rawdata!FT2,1))-3,"N/A")</f>
        <v>4</v>
      </c>
      <c r="FU2">
        <f>IFERROR(IF(Rawdata!FU2="A1",VALUE(RIGHT(Rawdata!FU2,1)),VALUE(RIGHT(Rawdata!FU2,1))-1),"N/A")</f>
        <v>5</v>
      </c>
      <c r="FV2">
        <f>IFERROR(VALUE(RIGHT(Rawdata!FV2,1))-3,"N/A")</f>
        <v>4</v>
      </c>
      <c r="FW2">
        <f>IFERROR(IF(Rawdata!FW2="A1",VALUE(RIGHT(Rawdata!FW2,1)),VALUE(RIGHT(Rawdata!FW2,1))-1),"N/A")</f>
        <v>5</v>
      </c>
      <c r="FX2">
        <f>IFERROR(VALUE(RIGHT(Rawdata!FX2,1))-3,"N/A")</f>
        <v>3</v>
      </c>
      <c r="FY2">
        <f>IFERROR(IF(Rawdata!FY2="A1",VALUE(RIGHT(Rawdata!FY2,1)),VALUE(RIGHT(Rawdata!FY2,1))-1),"N/A")</f>
        <v>5</v>
      </c>
      <c r="FZ2">
        <f>IFERROR(VALUE(RIGHT(Rawdata!FZ2,1))-3,"N/A")</f>
        <v>3</v>
      </c>
      <c r="GA2">
        <f>IFERROR(IF(Rawdata!GA2="A1",VALUE(RIGHT(Rawdata!GA2,1)),VALUE(RIGHT(Rawdata!GA2,1))-1),"N/A")</f>
        <v>5</v>
      </c>
      <c r="GB2">
        <f>IFERROR(VALUE(RIGHT(Rawdata!GB2,1))-3,"N/A")</f>
        <v>4</v>
      </c>
      <c r="GC2">
        <f>IFERROR(IF(Rawdata!GC2="A1",VALUE(RIGHT(Rawdata!GC2,1)),VALUE(RIGHT(Rawdata!GC2,1))-1),"N/A")</f>
        <v>5</v>
      </c>
      <c r="GD2">
        <f>IFERROR(VALUE(RIGHT(Rawdata!GD2,1))-3,"N/A")</f>
        <v>4</v>
      </c>
      <c r="GE2">
        <f>IFERROR(IF(Rawdata!GE2="A1",VALUE(RIGHT(Rawdata!GE2,1)),VALUE(RIGHT(Rawdata!GE2,1))-1),"N/A")</f>
        <v>5</v>
      </c>
      <c r="GF2">
        <f>IFERROR(VALUE(RIGHT(Rawdata!GF2,1))-3,"N/A")</f>
        <v>3</v>
      </c>
      <c r="GG2">
        <f>IFERROR(IF(Rawdata!GG2="A1",VALUE(RIGHT(Rawdata!GG2,1)),VALUE(RIGHT(Rawdata!GG2,1))-1),"N/A")</f>
        <v>5</v>
      </c>
      <c r="GH2">
        <f>IFERROR(VALUE(RIGHT(Rawdata!GH2,1))-3,"N/A")</f>
        <v>4</v>
      </c>
      <c r="GI2">
        <f>IFERROR(IF(Rawdata!GI2="A1",VALUE(RIGHT(Rawdata!GI2,1)),VALUE(RIGHT(Rawdata!GI2,1))-1),"N/A")</f>
        <v>5</v>
      </c>
      <c r="GJ2">
        <f>IFERROR(VALUE(RIGHT(Rawdata!GJ2,1))-3,"N/A")</f>
        <v>4</v>
      </c>
      <c r="GK2">
        <f>IFERROR(IF(Rawdata!GK2="A1",VALUE(RIGHT(Rawdata!GK2,1)),VALUE(RIGHT(Rawdata!GK2,1))-1),"N/A")</f>
        <v>5</v>
      </c>
      <c r="GL2">
        <f>IFERROR(VALUE(RIGHT(Rawdata!GL2,1))-3,"N/A")</f>
        <v>4</v>
      </c>
      <c r="GM2">
        <f>IFERROR(IF(Rawdata!GM2="A1",VALUE(RIGHT(Rawdata!GM2,1)),VALUE(RIGHT(Rawdata!GM2,1))-1),"N/A")</f>
        <v>5</v>
      </c>
      <c r="GN2">
        <f>IFERROR(VALUE(RIGHT(Rawdata!GN2,1))-3,"N/A")</f>
        <v>5</v>
      </c>
      <c r="GO2">
        <f>IFERROR(IF(Rawdata!GO2="A1",VALUE(RIGHT(Rawdata!GO2,1)),VALUE(RIGHT(Rawdata!GO2,1))-1),"N/A")</f>
        <v>5</v>
      </c>
      <c r="GP2">
        <f>IFERROR(VALUE(RIGHT(Rawdata!GP2,1))-3,"N/A")</f>
        <v>4</v>
      </c>
      <c r="GQ2">
        <f>IFERROR(IF(Rawdata!GQ2="A1",VALUE(RIGHT(Rawdata!GQ2,1)),VALUE(RIGHT(Rawdata!GQ2,1))-1),"N/A")</f>
        <v>5</v>
      </c>
      <c r="GR2">
        <f>IFERROR(VALUE(RIGHT(Rawdata!GR2,1))-3,"N/A")</f>
        <v>3</v>
      </c>
      <c r="GS2">
        <f>IFERROR(IF(Rawdata!GS2="A1",VALUE(RIGHT(Rawdata!GS2,1)),VALUE(RIGHT(Rawdata!GS2,1))-1),"N/A")</f>
        <v>5</v>
      </c>
      <c r="GT2">
        <f>IFERROR(VALUE(RIGHT(Rawdata!GT2,1))-3,"N/A")</f>
        <v>4</v>
      </c>
      <c r="GU2">
        <f>IFERROR(IF(Rawdata!GU2="A1",VALUE(RIGHT(Rawdata!GU2,1)),VALUE(RIGHT(Rawdata!GU2,1))-1),"N/A")</f>
        <v>5</v>
      </c>
      <c r="GV2">
        <f>IFERROR(VALUE(RIGHT(Rawdata!GV2,1))-3,"N/A")</f>
        <v>4</v>
      </c>
      <c r="GW2">
        <f>IFERROR(IF(Rawdata!GW2="A1",VALUE(RIGHT(Rawdata!GW2,1)),VALUE(RIGHT(Rawdata!GW2,1))-1),"N/A")</f>
        <v>5</v>
      </c>
      <c r="GX2">
        <f>IFERROR(VALUE(RIGHT(Rawdata!GX2,1))-3,"N/A")</f>
        <v>5</v>
      </c>
      <c r="GY2">
        <f>IFERROR(VALUE(RIGHT(Rawdata!GY2,1)),"N/A")</f>
        <v>6</v>
      </c>
      <c r="GZ2">
        <f>IFERROR(7-VALUE(RIGHT(Rawdata!GZ2,1)),"N/A")</f>
        <v>6</v>
      </c>
      <c r="HA2">
        <f>IFERROR(VALUE(RIGHT(Rawdata!HA2,1)),"N/A")</f>
        <v>6</v>
      </c>
      <c r="HB2">
        <f>IFERROR(VALUE(RIGHT(Rawdata!HB2,1)),"N/A")</f>
        <v>5</v>
      </c>
      <c r="HC2">
        <f>IFERROR(VALUE(RIGHT(Rawdata!HC2,1)),"N/A")</f>
        <v>5</v>
      </c>
      <c r="HD2">
        <f>IFERROR(7-VALUE(RIGHT(Rawdata!HD2,1)),"N/A")</f>
        <v>5</v>
      </c>
      <c r="HE2">
        <f>IFERROR(VALUE(RIGHT(Rawdata!HE2,1)),"N/A")</f>
        <v>6</v>
      </c>
      <c r="HF2">
        <f>IFERROR(7-VALUE(RIGHT(Rawdata!HF2,1)),"N/A")</f>
        <v>6</v>
      </c>
      <c r="HG2">
        <f>IFERROR(VALUE(RIGHT(Rawdata!HG2,1)),"N/A")</f>
        <v>5</v>
      </c>
      <c r="HH2">
        <f>IFERROR(VALUE(RIGHT(Rawdata!HH2,1)),"N/A")</f>
        <v>5</v>
      </c>
      <c r="HI2">
        <f>IFERROR(VALUE(RIGHT(Rawdata!HI2,1)),"N/A")</f>
        <v>6</v>
      </c>
      <c r="HJ2">
        <f>IFERROR(VALUE(RIGHT(Rawdata!HJ2,1)),"N/A")</f>
        <v>4</v>
      </c>
      <c r="HK2">
        <f>IFERROR(7-VALUE(RIGHT(Rawdata!HK2,1)),"N/A")</f>
        <v>4</v>
      </c>
      <c r="HL2">
        <f>IFERROR(VALUE(RIGHT(Rawdata!HL2,1)),"N/A")</f>
        <v>4</v>
      </c>
      <c r="HM2">
        <f>IFERROR(VALUE(RIGHT(Rawdata!HM2,1)),"N/A")</f>
        <v>4</v>
      </c>
      <c r="HN2">
        <f>IFERROR(IF(Rawdata!HN2="A13",5,VALUE(RIGHT(Rawdata!HN2,1))-1),"N/A")</f>
        <v>5</v>
      </c>
      <c r="HO2">
        <f>IFERROR(IF(Rawdata!HO2="A13",5,VALUE(RIGHT(Rawdata!HO2,1))-1),"N/A")</f>
        <v>4</v>
      </c>
      <c r="HP2">
        <f>IFERROR(IF(Rawdata!HP2="A13",5,VALUE(RIGHT(Rawdata!HP2,1))-1),"N/A")</f>
        <v>4</v>
      </c>
      <c r="HQ2">
        <f>IFERROR(IF(Rawdata!HQ2="A13",5,VALUE(RIGHT(Rawdata!HQ2,1))-1),"N/A")</f>
        <v>5</v>
      </c>
      <c r="HR2">
        <f>IFERROR(IF(Rawdata!HR2="A13",5,VALUE(RIGHT(Rawdata!HR2,1))-1),"N/A")</f>
        <v>5</v>
      </c>
      <c r="HS2">
        <f>IFERROR(6-IF(Rawdata!HS2="A13",5,VALUE(RIGHT(Rawdata!HS2,1))-1),"N/A")</f>
        <v>3</v>
      </c>
      <c r="HT2">
        <f>IFERROR(6-IF(Rawdata!HT2="A13",5,VALUE(RIGHT(Rawdata!HT2,1))-1),"N/A")</f>
        <v>5</v>
      </c>
      <c r="HU2">
        <f>IFERROR(6-IF(Rawdata!HU2="A13",5,VALUE(RIGHT(Rawdata!HU2,1))-1),"N/A")</f>
        <v>5</v>
      </c>
      <c r="HV2">
        <f>IFERROR(IF(Rawdata!HV2="A13",5,VALUE(RIGHT(Rawdata!HV2,1))-1),"N/A")</f>
        <v>3</v>
      </c>
      <c r="HW2">
        <f>IFERROR(6-IF(Rawdata!HW2="A13",5,VALUE(RIGHT(Rawdata!HW2,1))-1),"N/A")</f>
        <v>2</v>
      </c>
      <c r="HX2">
        <f>IFERROR(6-IF(Rawdata!HX2="A13",5,VALUE(RIGHT(Rawdata!HX2,1))-1),"N/A")</f>
        <v>4</v>
      </c>
      <c r="HY2">
        <f>IFERROR(6-IF(Rawdata!HY2="A13",5,VALUE(RIGHT(Rawdata!HY2,1))-1),"N/A")</f>
        <v>2</v>
      </c>
      <c r="HZ2">
        <f>IFERROR(6-IF(Rawdata!HZ2="A13",5,VALUE(RIGHT(Rawdata!HZ2,1))-1),"N/A")</f>
        <v>4</v>
      </c>
      <c r="IA2">
        <f>IFERROR(6-IF(Rawdata!IA2="A13",5,VALUE(RIGHT(Rawdata!IA2,1))-1),"N/A")</f>
        <v>4</v>
      </c>
      <c r="IB2">
        <f>IFERROR(IF(Rawdata!IB2="A13",5,VALUE(RIGHT(Rawdata!IB2,1))-1),"N/A")</f>
        <v>5</v>
      </c>
      <c r="IC2">
        <f>IFERROR(6-IF(Rawdata!IC2="A13",5,VALUE(RIGHT(Rawdata!IC2,1))-1),"N/A")</f>
        <v>3</v>
      </c>
      <c r="ID2">
        <f>IFERROR(IF(Rawdata!ID2="A13",5,VALUE(RIGHT(Rawdata!ID2,1))-1),"N/A")</f>
        <v>4</v>
      </c>
      <c r="IE2">
        <f>IFERROR(6-IF(Rawdata!IE2="A13",5,VALUE(RIGHT(Rawdata!IE2,1))-1),"N/A")</f>
        <v>4</v>
      </c>
      <c r="IF2" t="str">
        <f>IFERROR(VALUE(RIGHT(Rawdata!IF2,1)),"N/A")</f>
        <v>N/A</v>
      </c>
      <c r="IG2" t="str">
        <f>IFERROR(VALUE(RIGHT(Rawdata!IG2,1)),"N/A")</f>
        <v>N/A</v>
      </c>
      <c r="IH2" t="str">
        <f>IFERROR(VALUE(RIGHT(Rawdata!IH2,1)),"N/A")</f>
        <v>N/A</v>
      </c>
      <c r="II2" t="str">
        <f>IFERROR(VALUE(RIGHT(Rawdata!II2,1)),"N/A")</f>
        <v>N/A</v>
      </c>
      <c r="IJ2" t="str">
        <f>IFERROR(VALUE(RIGHT(Rawdata!IJ2,1)),"N/A")</f>
        <v>N/A</v>
      </c>
      <c r="IK2" t="str">
        <f>IFERROR(VALUE(RIGHT(Rawdata!IK2,1)),"N/A")</f>
        <v>N/A</v>
      </c>
      <c r="IL2" t="str">
        <f>IFERROR(VALUE(RIGHT(Rawdata!IL2,1)),"N/A")</f>
        <v>N/A</v>
      </c>
      <c r="IM2" t="str">
        <f>IFERROR(VALUE(RIGHT(Rawdata!IM2,1)),"N/A")</f>
        <v>N/A</v>
      </c>
      <c r="IN2" t="str">
        <f>IFERROR(VALUE(RIGHT(Rawdata!IN2,1)),"N/A")</f>
        <v>N/A</v>
      </c>
      <c r="IO2" t="str">
        <f>IFERROR(VALUE(RIGHT(Rawdata!IO2,1)),"N/A")</f>
        <v>N/A</v>
      </c>
      <c r="IP2" t="str">
        <f>IFERROR(VALUE(RIGHT(Rawdata!IP2,1)),"N/A")</f>
        <v>N/A</v>
      </c>
      <c r="IQ2" t="str">
        <f>IFERROR(VALUE(RIGHT(Rawdata!IQ2,1)),"N/A")</f>
        <v>N/A</v>
      </c>
      <c r="IR2" t="str">
        <f>IFERROR(VALUE(RIGHT(Rawdata!IR2,1)),"N/A")</f>
        <v>N/A</v>
      </c>
      <c r="IS2" t="str">
        <f>IFERROR(VALUE(RIGHT(Rawdata!IS2,1)),"N/A")</f>
        <v>N/A</v>
      </c>
      <c r="IT2" t="str">
        <f>IFERROR(VALUE(RIGHT(Rawdata!IT2,1)),"N/A")</f>
        <v>N/A</v>
      </c>
      <c r="IU2" t="str">
        <f>IFERROR(VALUE(RIGHT(Rawdata!IU2,1)),"N/A")</f>
        <v>N/A</v>
      </c>
      <c r="IV2" t="str">
        <f>IFERROR(VALUE(RIGHT(Rawdata!IV2,1)),"N/A")</f>
        <v>N/A</v>
      </c>
      <c r="IW2" t="str">
        <f>IFERROR(VALUE(RIGHT(Rawdata!IW2,1)),"N/A")</f>
        <v>N/A</v>
      </c>
      <c r="IX2" t="str">
        <f>IFERROR(VALUE(RIGHT(Rawdata!IX2,1)),"N/A")</f>
        <v>N/A</v>
      </c>
      <c r="IY2">
        <f>IFERROR(VALUE(RIGHT(Rawdata!IY2,1)),"N/A")</f>
        <v>4</v>
      </c>
      <c r="IZ2">
        <f>IFERROR(VALUE(RIGHT(Rawdata!IZ2,1)),"N/A")</f>
        <v>4</v>
      </c>
      <c r="JA2">
        <f>IFERROR(VALUE(RIGHT(Rawdata!JA2,1)),"N/A")</f>
        <v>1</v>
      </c>
      <c r="JB2">
        <f>IFERROR(VALUE(RIGHT(Rawdata!JB2,1)),"N/A")</f>
        <v>1</v>
      </c>
      <c r="JC2">
        <f>IFERROR(VALUE(RIGHT(Rawdata!JC2,1)),"N/A")</f>
        <v>1</v>
      </c>
      <c r="JD2">
        <f>IFERROR(VALUE(RIGHT(Rawdata!JD2,1)),"N/A")</f>
        <v>1</v>
      </c>
      <c r="JE2">
        <f>IFERROR(VALUE(RIGHT(Rawdata!JE2,1)),"N/A")</f>
        <v>2</v>
      </c>
      <c r="JF2">
        <f>IFERROR(VALUE(RIGHT(Rawdata!JF2,1)),"N/A")</f>
        <v>4</v>
      </c>
      <c r="JG2">
        <f>IFERROR(VALUE(RIGHT(Rawdata!JG2,1)),"N/A")</f>
        <v>1</v>
      </c>
      <c r="JH2">
        <f>IFERROR(VALUE(RIGHT(Rawdata!JH2,1)),"N/A")</f>
        <v>3</v>
      </c>
      <c r="JI2">
        <f>IFERROR(VALUE(RIGHT(Rawdata!JI2,1)),"N/A")</f>
        <v>1</v>
      </c>
      <c r="JJ2">
        <f>IFERROR(VALUE(RIGHT(Rawdata!JJ2,1)),"N/A")</f>
        <v>1</v>
      </c>
      <c r="JK2">
        <f>IFERROR(VALUE(RIGHT(Rawdata!JK2,1)),"N/A")</f>
        <v>5</v>
      </c>
      <c r="JL2">
        <f>IFERROR(VALUE(RIGHT(Rawdata!JL2,1)),"N/A")</f>
        <v>2</v>
      </c>
      <c r="JM2">
        <f>IFERROR(VALUE(RIGHT(Rawdata!JM2,1)),"N/A")</f>
        <v>3</v>
      </c>
      <c r="JN2">
        <f>IFERROR(VALUE(RIGHT(Rawdata!JN2,1)),"N/A")</f>
        <v>1</v>
      </c>
      <c r="JO2">
        <f>IFERROR(VALUE(RIGHT(Rawdata!JO2,1)),"N/A")</f>
        <v>1</v>
      </c>
      <c r="JP2" t="str">
        <f>IFERROR(VALUE(RIGHT(Rawdata!JP2,1)-4),"N/A")</f>
        <v>N/A</v>
      </c>
      <c r="JQ2" t="str">
        <f>IFERROR(VALUE(RIGHT(Rawdata!JQ2,1)-4),"N/A")</f>
        <v>N/A</v>
      </c>
      <c r="JR2" t="str">
        <f>IFERROR(VALUE(RIGHT(Rawdata!JR2,1)-4),"N/A")</f>
        <v>N/A</v>
      </c>
      <c r="JS2" t="str">
        <f>IFERROR(VALUE(RIGHT(Rawdata!JS2,1)-4),"N/A")</f>
        <v>N/A</v>
      </c>
      <c r="JT2" t="str">
        <f>IFERROR(VALUE(RIGHT(Rawdata!JT2,1)-4),"N/A")</f>
        <v>N/A</v>
      </c>
      <c r="JU2" t="str">
        <f>IFERROR(VALUE(RIGHT(Rawdata!JU2,1)-4),"N/A")</f>
        <v>N/A</v>
      </c>
      <c r="JV2" t="str">
        <f>IFERROR(VALUE(RIGHT(Rawdata!JV2,1)-4),"N/A")</f>
        <v>N/A</v>
      </c>
      <c r="JW2" t="str">
        <f>IFERROR(VALUE(RIGHT(Rawdata!JW2,1)-4),"N/A")</f>
        <v>N/A</v>
      </c>
      <c r="JX2" t="str">
        <f>IFERROR(VALUE(RIGHT(Rawdata!JX2,1)),"N/A")</f>
        <v>N/A</v>
      </c>
      <c r="JY2" t="str">
        <f>IFERROR(VALUE(RIGHT(Rawdata!JY2,1)),"N/A")</f>
        <v>N/A</v>
      </c>
      <c r="JZ2" t="str">
        <f>IFERROR(6-VALUE(RIGHT(Rawdata!JZ2,1)),"N/A")</f>
        <v>N/A</v>
      </c>
      <c r="KA2" t="str">
        <f>IFERROR(6-VALUE(RIGHT(Rawdata!KA2,1)),"N/A")</f>
        <v>N/A</v>
      </c>
      <c r="KB2" t="str">
        <f>IFERROR(6-VALUE(RIGHT(Rawdata!KB2,1)),"N/A")</f>
        <v>N/A</v>
      </c>
      <c r="KC2" t="str">
        <f>IFERROR(6-VALUE(RIGHT(Rawdata!KC2,1)),"N/A")</f>
        <v>N/A</v>
      </c>
      <c r="KD2" t="str">
        <f>IFERROR(6-VALUE(RIGHT(Rawdata!KD2,1)),"N/A")</f>
        <v>N/A</v>
      </c>
      <c r="KE2" t="str">
        <f>IFERROR(6-VALUE(RIGHT(Rawdata!KE2,1)),"N/A")</f>
        <v>N/A</v>
      </c>
      <c r="KF2" t="str">
        <f>IFERROR(VALUE(RIGHT(Rawdata!KF2,1)),"N/A")</f>
        <v>N/A</v>
      </c>
      <c r="KG2" t="str">
        <f>IFERROR(VALUE(RIGHT(Rawdata!KG2,1)),"N/A")</f>
        <v>N/A</v>
      </c>
      <c r="KH2" t="str">
        <f>IFERROR(6-VALUE(RIGHT(Rawdata!KH2,1)),"N/A")</f>
        <v>N/A</v>
      </c>
      <c r="KI2" t="str">
        <f>IFERROR(6-VALUE(RIGHT(Rawdata!KI2,1)),"N/A")</f>
        <v>N/A</v>
      </c>
      <c r="KJ2" t="str">
        <f>IFERROR(VALUE(RIGHT(Rawdata!KJ2,1)),"N/A")</f>
        <v>N/A</v>
      </c>
      <c r="KK2" t="str">
        <f>IFERROR(VALUE(RIGHT(Rawdata!KK2,1)),"N/A")</f>
        <v>N/A</v>
      </c>
      <c r="KL2" t="str">
        <f>IFERROR(VALUE(RIGHT(Rawdata!KL2,1)),"N/A")</f>
        <v>N/A</v>
      </c>
      <c r="KM2" t="str">
        <f>IFERROR(VALUE(RIGHT(Rawdata!KM2,1)),"N/A")</f>
        <v>N/A</v>
      </c>
      <c r="KN2" t="str">
        <f>IFERROR(VALUE(RIGHT(Rawdata!KN2,1)),"N/A")</f>
        <v>N/A</v>
      </c>
      <c r="KO2" t="str">
        <f>IFERROR(VALUE(RIGHT(Rawdata!KO2,1)),"N/A")</f>
        <v>N/A</v>
      </c>
      <c r="KP2" t="str">
        <f>IFERROR(VALUE(RIGHT(Rawdata!KP2,1)),"N/A")</f>
        <v>N/A</v>
      </c>
      <c r="KQ2" t="str">
        <f>IFERROR(VALUE(RIGHT(Rawdata!KQ2,1)),"N/A")</f>
        <v>N/A</v>
      </c>
      <c r="KR2" t="str">
        <f>IFERROR(VALUE(RIGHT(Rawdata!KR2,1)),"N/A")</f>
        <v>N/A</v>
      </c>
      <c r="KS2" t="str">
        <f>IFERROR(VALUE(RIGHT(Rawdata!KS2,1)),"N/A")</f>
        <v>N/A</v>
      </c>
      <c r="KT2" t="str">
        <f>IFERROR(VALUE(RIGHT(Rawdata!KT2,1)),"N/A")</f>
        <v>N/A</v>
      </c>
      <c r="KU2" t="str">
        <f>IFERROR(VALUE(RIGHT(Rawdata!KU2,1)),"N/A")</f>
        <v>N/A</v>
      </c>
      <c r="KV2" t="str">
        <f>IFERROR(VALUE(RIGHT(Rawdata!KV2,1)),"N/A")</f>
        <v>N/A</v>
      </c>
      <c r="KW2" t="str">
        <f>IFERROR(VALUE(RIGHT(Rawdata!KW2,1)),"N/A")</f>
        <v>N/A</v>
      </c>
      <c r="KX2" t="str">
        <f>IFERROR(VALUE(RIGHT(Rawdata!KX2,1)),"N/A")</f>
        <v>N/A</v>
      </c>
    </row>
    <row r="3" spans="1:310" x14ac:dyDescent="0.25">
      <c r="A3">
        <f>Rawdata!A3</f>
        <v>3</v>
      </c>
      <c r="B3" t="str">
        <f>Rawdata!B3</f>
        <v>T1</v>
      </c>
      <c r="C3" t="str">
        <f>Rawdata!C3</f>
        <v>2022-03-03 17:43:30</v>
      </c>
      <c r="D3" t="str">
        <f>Rawdata!D3</f>
        <v>803-206</v>
      </c>
      <c r="E3" t="str">
        <f>IF(Rawdata!E3="","",Rawdata!E3)</f>
        <v>203-152</v>
      </c>
      <c r="F3" cm="1">
        <f t="array" ref="F3">IFERROR(_xlfn.IFS(Rawdata!F3="A1",100,Rawdata!F3="A2",75,Rawdata!F3="A3",50,Rawdata!F3="A4",25,Rawdata!F3="A5",0),"N/A")</f>
        <v>25</v>
      </c>
      <c r="G3" cm="1">
        <f t="array" ref="G3">IFERROR(_xlfn.IFS(Rawdata!G3="A1",100,Rawdata!G3="A2",75,Rawdata!G3="A3",50,Rawdata!G3="A4",25,Rawdata!G3="A5",0),"N/A")</f>
        <v>50</v>
      </c>
      <c r="H3" cm="1">
        <f t="array" ref="H3">IFERROR(_xlfn.IFS(Rawdata!H3="A1",100,Rawdata!H3="A2",75,Rawdata!H3="A3",50,Rawdata!H3="A4",25,Rawdata!H3="A5",0),"N/A")</f>
        <v>25</v>
      </c>
      <c r="I3" cm="1">
        <f t="array" ref="I3">IFERROR(_xlfn.IFS(Rawdata!I3="A1",100,Rawdata!I3="A2",75,Rawdata!I3="A3",50,Rawdata!I3="A4",25,Rawdata!I3="A5",0),"N/A")</f>
        <v>25</v>
      </c>
      <c r="J3" cm="1">
        <f t="array" ref="J3">IFERROR(_xlfn.IFS(Rawdata!J3="A1",100,Rawdata!J3="A2",75,Rawdata!J3="A3",50,Rawdata!J3="A4",25,Rawdata!J3="A5",0),"N/A")</f>
        <v>25</v>
      </c>
      <c r="K3" cm="1">
        <f t="array" ref="K3">IFERROR(_xlfn.IFS(Rawdata!K3="A1",100,Rawdata!K3="A2",75,Rawdata!K3="A3",50,Rawdata!K3="A4",25,Rawdata!K3="A5",0),"N/A")</f>
        <v>100</v>
      </c>
      <c r="L3" cm="1">
        <f t="array" ref="L3">IFERROR(_xlfn.IFS(Rawdata!L3="A1",100,Rawdata!L3="A2",75,Rawdata!L3="A3",50,Rawdata!L3="A4",25,Rawdata!L3="A5",0),"N/A")</f>
        <v>100</v>
      </c>
      <c r="M3" cm="1">
        <f t="array" ref="M3">IFERROR(_xlfn.IFS(Rawdata!M3="A1",100,Rawdata!M3="A2",75,Rawdata!M3="A3",50,Rawdata!M3="A4",25,Rawdata!M3="A5",0),"N/A")</f>
        <v>75</v>
      </c>
      <c r="N3" cm="1">
        <f t="array" ref="N3">IFERROR(_xlfn.IFS(Rawdata!N3="A1",100,Rawdata!N3="A2",75,Rawdata!N3="A3",50,Rawdata!N3="A4",25,Rawdata!N3="A5",0),"N/A")</f>
        <v>100</v>
      </c>
      <c r="O3" cm="1">
        <f t="array" ref="O3">IFERROR(_xlfn.IFS(Rawdata!O3="A1",100,Rawdata!O3="A2",75,Rawdata!O3="A3",50,Rawdata!O3="A4",25,Rawdata!O3="A5",0),"N/A")</f>
        <v>25</v>
      </c>
      <c r="P3" cm="1">
        <f t="array" ref="P3">IFERROR(_xlfn.IFS(Rawdata!P3="A1",100,Rawdata!P3="A2",75,Rawdata!P3="A3",50,Rawdata!P3="A4",25,Rawdata!P3="A5",0),"N/A")</f>
        <v>25</v>
      </c>
      <c r="Q3" cm="1">
        <f t="array" ref="Q3">IFERROR(_xlfn.IFS(Rawdata!Q3="A1",100,Rawdata!Q3="A2",75,Rawdata!Q3="A3",50,Rawdata!Q3="A4",25,Rawdata!Q3="A5",0),"N/A")</f>
        <v>25</v>
      </c>
      <c r="R3" cm="1">
        <f t="array" ref="R3">IFERROR(_xlfn.IFS(Rawdata!R3="A1",100,Rawdata!R3="A2",75,Rawdata!R3="A3",50,Rawdata!R3="A4",25,Rawdata!R3="A5",0),"N/A")</f>
        <v>75</v>
      </c>
      <c r="S3" cm="1">
        <f t="array" ref="S3">IFERROR(_xlfn.IFS(Rawdata!S3="A1",100,Rawdata!S3="A2",75,Rawdata!S3="A3",50,Rawdata!S3="A4",25,Rawdata!S3="A5",0),"N/A")</f>
        <v>50</v>
      </c>
      <c r="T3" cm="1">
        <f t="array" ref="T3">IFERROR(_xlfn.IFS(Rawdata!T3="A1",100,Rawdata!T3="A2",75,Rawdata!T3="A3",50,Rawdata!T3="A4",25,Rawdata!T3="A5",0),"N/A")</f>
        <v>50</v>
      </c>
      <c r="U3" cm="1">
        <f t="array" ref="U3">IFERROR(_xlfn.IFS(Rawdata!U3="A1",100,Rawdata!U3="A2",75,Rawdata!U3="A3",50,Rawdata!U3="A4",25,Rawdata!U3="A5",0),"N/A")</f>
        <v>50</v>
      </c>
      <c r="V3" cm="1">
        <f t="array" ref="V3">IFERROR(_xlfn.IFS(Rawdata!V3="A1",100,Rawdata!V3="A2",75,Rawdata!V3="A3",50,Rawdata!V3="A4",25,Rawdata!V3="A5",0),"N/A")</f>
        <v>50</v>
      </c>
      <c r="W3" cm="1">
        <f t="array" ref="W3">IFERROR(_xlfn.IFS(Rawdata!W3="A1",100,Rawdata!W3="A2",75,Rawdata!W3="A3",50,Rawdata!W3="A4",25,Rawdata!W3="A5",0),"N/A")</f>
        <v>50</v>
      </c>
      <c r="X3" cm="1">
        <f t="array" ref="X3">IFERROR(_xlfn.IFS(Rawdata!X3="A1",100,Rawdata!X3="A2",75,Rawdata!X3="A3",50,Rawdata!X3="A4",25,Rawdata!X3="A5",0),"N/A")</f>
        <v>25</v>
      </c>
      <c r="Y3" cm="1">
        <f t="array" ref="Y3">IFERROR(_xlfn.IFS(Rawdata!Y3="A1",100,Rawdata!Y3="A2",75,Rawdata!Y3="A3",50,Rawdata!Y3="A4",25,Rawdata!Y3="A5",0),"N/A")</f>
        <v>50</v>
      </c>
      <c r="Z3" cm="1">
        <f t="array" ref="Z3">IFERROR(_xlfn.IFS(Rawdata!Z3="A1",100,Rawdata!Z3="A2",75,Rawdata!Z3="A3",50,Rawdata!Z3="A4",25,Rawdata!Z3="A5",0),"N/A")</f>
        <v>50</v>
      </c>
      <c r="AA3" cm="1">
        <f t="array" ref="AA3">IFERROR(_xlfn.IFS(Rawdata!AA3="A1",100,Rawdata!AA3="A2",75,Rawdata!AA3="A3",50,Rawdata!AA3="A4",25,Rawdata!AA3="A5",0),"N/A")</f>
        <v>75</v>
      </c>
      <c r="AB3" cm="1">
        <f t="array" ref="AB3">IFERROR(_xlfn.IFS(Rawdata!AB3="A1",100,Rawdata!AB3="A2",75,Rawdata!AB3="A3",50,Rawdata!AB3="A4",25,Rawdata!AB3="A5",0),"N/A")</f>
        <v>25</v>
      </c>
      <c r="AC3">
        <f>IFERROR(VALUE(RIGHT(Rawdata!AC3,1)),"N/A")</f>
        <v>5</v>
      </c>
      <c r="AD3">
        <f>IFERROR(6-VALUE(RIGHT(Rawdata!AD3,1)),"N/A")</f>
        <v>4</v>
      </c>
      <c r="AE3">
        <f>IFERROR(VALUE(RIGHT(Rawdata!AE3,1)),"N/A")</f>
        <v>5</v>
      </c>
      <c r="AF3">
        <f>IFERROR(6-VALUE(RIGHT(Rawdata!AF3,1)),"N/A")</f>
        <v>5</v>
      </c>
      <c r="AG3">
        <f>IFERROR(VALUE(RIGHT(Rawdata!AG3,1)),"N/A")</f>
        <v>5</v>
      </c>
      <c r="AH3">
        <f>IFERROR(VALUE(RIGHT(Rawdata!AH3,1)),"N/A")</f>
        <v>5</v>
      </c>
      <c r="AI3">
        <f>IFERROR(VALUE(RIGHT(Rawdata!AI3,1)),"N/A")</f>
        <v>4</v>
      </c>
      <c r="AJ3">
        <f>IFERROR(6-VALUE(RIGHT(Rawdata!AJ3,1)),"N/A")</f>
        <v>3</v>
      </c>
      <c r="AK3">
        <f>IFERROR(6-VALUE(RIGHT(Rawdata!AK3,1)),"N/A")</f>
        <v>5</v>
      </c>
      <c r="AL3">
        <f>IFERROR(VALUE(RIGHT(Rawdata!AL3,1)),"N/A")</f>
        <v>5</v>
      </c>
      <c r="AM3">
        <f>IFERROR(6-VALUE(RIGHT(Rawdata!AM3,1)),"N/A")</f>
        <v>3</v>
      </c>
      <c r="AN3">
        <f>IFERROR(6-VALUE(RIGHT(Rawdata!AN3,1)),"N/A")</f>
        <v>3</v>
      </c>
      <c r="AO3">
        <f>IFERROR(VALUE(RIGHT(Rawdata!AO3,1)),"N/A")</f>
        <v>4</v>
      </c>
      <c r="AP3">
        <f>IFERROR(6-VALUE(RIGHT(Rawdata!AP3,1)),"N/A")</f>
        <v>3</v>
      </c>
      <c r="AQ3">
        <f>IFERROR(VALUE(RIGHT(Rawdata!AQ3,1)),"N/A")</f>
        <v>4</v>
      </c>
      <c r="AR3">
        <f>IFERROR(6-VALUE(RIGHT(Rawdata!AR3,1)),"N/A")</f>
        <v>4</v>
      </c>
      <c r="AS3">
        <f>IFERROR(VALUE(RIGHT(Rawdata!AS3,1)),"N/A")</f>
        <v>5</v>
      </c>
      <c r="AT3">
        <f>IFERROR(VALUE(RIGHT(Rawdata!AT3,1)),"N/A")</f>
        <v>5</v>
      </c>
      <c r="AU3">
        <f>IFERROR(6-VALUE(RIGHT(Rawdata!AU3,1)),"N/A")</f>
        <v>5</v>
      </c>
      <c r="AV3">
        <f>IFERROR(VALUE(RIGHT(Rawdata!AV3,1)),"N/A")</f>
        <v>5</v>
      </c>
      <c r="AW3">
        <f>IFERROR(VALUE(RIGHT(Rawdata!AW3,1)),"N/A")</f>
        <v>5</v>
      </c>
      <c r="AX3">
        <f>IFERROR(VALUE(RIGHT(Rawdata!AX3,1)),"N/A")</f>
        <v>5</v>
      </c>
      <c r="AY3">
        <f>IFERROR(VALUE(RIGHT(Rawdata!AY3,1)),"N/A")</f>
        <v>4</v>
      </c>
      <c r="AZ3">
        <f>IFERROR(VALUE(RIGHT(Rawdata!AZ3,1)),"N/A")</f>
        <v>4</v>
      </c>
      <c r="BA3">
        <f>IFERROR(VALUE(RIGHT(Rawdata!BA3,1)-1),"N/A")</f>
        <v>3</v>
      </c>
      <c r="BB3">
        <f>IFERROR(VALUE(RIGHT(Rawdata!BB3,1)-1),"N/A")</f>
        <v>4</v>
      </c>
      <c r="BC3">
        <f>IFERROR(VALUE(RIGHT(Rawdata!BC3,1)-1),"N/A")</f>
        <v>2</v>
      </c>
      <c r="BD3">
        <f>IFERROR(VALUE(RIGHT(Rawdata!BD3,1)-1),"N/A")</f>
        <v>2</v>
      </c>
      <c r="BE3">
        <f>IFERROR(VALUE(RIGHT(Rawdata!BE3,1)-1),"N/A")</f>
        <v>3</v>
      </c>
      <c r="BF3">
        <f>IFERROR(VALUE(RIGHT(Rawdata!BF3,1)-1),"N/A")</f>
        <v>3</v>
      </c>
      <c r="BG3">
        <f>IFERROR(VALUE(RIGHT(Rawdata!BG3,1)-1),"N/A")</f>
        <v>4</v>
      </c>
      <c r="BH3">
        <f>IFERROR(VALUE(RIGHT(Rawdata!BH3,1)-1),"N/A")</f>
        <v>3</v>
      </c>
      <c r="BI3">
        <f>IFERROR(VALUE(RIGHT(Rawdata!BI3,1)-1),"N/A")</f>
        <v>2</v>
      </c>
      <c r="BJ3">
        <f>IFERROR(VALUE(RIGHT(Rawdata!BJ3,1)-1),"N/A")</f>
        <v>3</v>
      </c>
      <c r="BK3">
        <f>IFERROR(VALUE(RIGHT(Rawdata!BK3,1)-1),"N/A")</f>
        <v>4</v>
      </c>
      <c r="BL3">
        <f>IFERROR(VALUE(RIGHT(Rawdata!BL3,1)-1),"N/A")</f>
        <v>4</v>
      </c>
      <c r="BM3">
        <f>IFERROR(VALUE(RIGHT(Rawdata!BM3,1)),"N/A")</f>
        <v>3</v>
      </c>
      <c r="BN3">
        <f>IFERROR(VALUE(RIGHT(Rawdata!BN3,1)),"N/A")</f>
        <v>3</v>
      </c>
      <c r="BO3">
        <f>IFERROR(VALUE(RIGHT(Rawdata!BO3,1)),"N/A")</f>
        <v>4</v>
      </c>
      <c r="BP3">
        <f>IFERROR(VALUE(RIGHT(Rawdata!BP3,1)),"N/A")</f>
        <v>1</v>
      </c>
      <c r="BQ3">
        <f>IFERROR(6-VALUE(RIGHT(Rawdata!BQ3,1)),"N/A")</f>
        <v>4</v>
      </c>
      <c r="BR3">
        <f>IFERROR(6-VALUE(RIGHT(Rawdata!BR3,1)),"N/A")</f>
        <v>3</v>
      </c>
      <c r="BS3">
        <f>IFERROR(6-VALUE(RIGHT(Rawdata!BS3,1)),"N/A")</f>
        <v>2</v>
      </c>
      <c r="BT3">
        <f>IFERROR(6-VALUE(RIGHT(Rawdata!BT3,1)),"N/A")</f>
        <v>1</v>
      </c>
      <c r="BU3">
        <f>IFERROR(VALUE(RIGHT(Rawdata!BU3,1)),"N/A")</f>
        <v>3</v>
      </c>
      <c r="BV3">
        <f>IFERROR(VALUE(RIGHT(Rawdata!BV3,1)),"N/A")</f>
        <v>4</v>
      </c>
      <c r="BW3">
        <f>IFERROR(VALUE(RIGHT(Rawdata!BW3,1)),"N/A")</f>
        <v>5</v>
      </c>
      <c r="BX3">
        <f>IFERROR(VALUE(RIGHT(Rawdata!BX3,1)),"N/A")</f>
        <v>5</v>
      </c>
      <c r="BY3">
        <f>IFERROR(6-VALUE(RIGHT(Rawdata!BY3,1)),"N/A")</f>
        <v>5</v>
      </c>
      <c r="BZ3">
        <f>IFERROR(6-VALUE(RIGHT(Rawdata!BZ3,1)),"N/A")</f>
        <v>5</v>
      </c>
      <c r="CA3">
        <f>IFERROR(6-VALUE(RIGHT(Rawdata!CA3,1)),"N/A")</f>
        <v>5</v>
      </c>
      <c r="CB3">
        <f>IFERROR(VALUE(RIGHT(Rawdata!CB3,1)),"N/A")</f>
        <v>4</v>
      </c>
      <c r="CC3">
        <f>IFERROR(VALUE(RIGHT(Rawdata!CC3,1)),"N/A")</f>
        <v>4</v>
      </c>
      <c r="CD3">
        <f>IFERROR(VALUE(RIGHT(Rawdata!CD3,1)),"N/A")</f>
        <v>4</v>
      </c>
      <c r="CE3">
        <f>IFERROR(VALUE(RIGHT(Rawdata!CE3,1)),"N/A")</f>
        <v>4</v>
      </c>
      <c r="CF3">
        <f>IFERROR(6-VALUE(RIGHT(Rawdata!CF3,1)),"N/A")</f>
        <v>4</v>
      </c>
      <c r="CG3">
        <f>IFERROR(6-VALUE(RIGHT(Rawdata!CG3,1)),"N/A")</f>
        <v>4</v>
      </c>
      <c r="CH3">
        <f>IFERROR(6-VALUE(RIGHT(Rawdata!CH3,1)),"N/A")</f>
        <v>4</v>
      </c>
      <c r="CI3">
        <f>IFERROR(6-VALUE(RIGHT(Rawdata!CI3,1)),"N/A")</f>
        <v>4</v>
      </c>
      <c r="CJ3">
        <f>IFERROR(VALUE(RIGHT(Rawdata!CJ3,1)),"N/A")</f>
        <v>4</v>
      </c>
      <c r="CK3">
        <f>IFERROR(VALUE(RIGHT(Rawdata!CK3,1)),"N/A")</f>
        <v>3</v>
      </c>
      <c r="CL3">
        <f>IFERROR(VALUE(RIGHT(Rawdata!CL3,1)),"N/A")</f>
        <v>4</v>
      </c>
      <c r="CM3">
        <f>IFERROR(VALUE(RIGHT(Rawdata!CM3,1)),"N/A")</f>
        <v>3</v>
      </c>
      <c r="CN3">
        <f>IFERROR(VALUE(RIGHT(Rawdata!CN3,1)),"N/A")</f>
        <v>3</v>
      </c>
      <c r="CO3">
        <f>IFERROR(VALUE(RIGHT(Rawdata!CO3,1)),"N/A")</f>
        <v>4</v>
      </c>
      <c r="CP3">
        <f>IFERROR(VALUE(RIGHT(Rawdata!CP3,1)),"N/A")</f>
        <v>3</v>
      </c>
      <c r="CQ3">
        <f>IFERROR(VALUE(RIGHT(Rawdata!CQ3,1)),"N/A")</f>
        <v>5</v>
      </c>
      <c r="CR3">
        <f>IFERROR(VALUE(RIGHT(Rawdata!CR3,1)),"N/A")</f>
        <v>5</v>
      </c>
      <c r="CS3">
        <f>IFERROR(VALUE(RIGHT(Rawdata!CS3,1)),"N/A")</f>
        <v>3</v>
      </c>
      <c r="CT3">
        <f>IFERROR(VALUE(RIGHT(Rawdata!CT3,1)),"N/A")</f>
        <v>3</v>
      </c>
      <c r="CU3">
        <f>IFERROR(VALUE(RIGHT(Rawdata!CU3,1)),"N/A")</f>
        <v>4</v>
      </c>
      <c r="CV3">
        <f>IFERROR(VALUE(RIGHT(Rawdata!CV3,1)),"N/A")</f>
        <v>4</v>
      </c>
      <c r="CW3">
        <f>IFERROR(6-VALUE(RIGHT(Rawdata!CW3,1)),"N/A")</f>
        <v>1</v>
      </c>
      <c r="CX3">
        <f>IFERROR(VALUE(RIGHT(Rawdata!CX3,1)),"N/A")</f>
        <v>4</v>
      </c>
      <c r="CY3">
        <f>IFERROR(VALUE(RIGHT(Rawdata!CY3,1)),"N/A")</f>
        <v>5</v>
      </c>
      <c r="CZ3">
        <f>IFERROR(VALUE(RIGHT(Rawdata!CZ3,1)),"N/A")</f>
        <v>5</v>
      </c>
      <c r="DA3">
        <f>IFERROR(VALUE(RIGHT(Rawdata!DA3,1)),"N/A")</f>
        <v>3</v>
      </c>
      <c r="DB3">
        <f>IFERROR(VALUE(RIGHT(Rawdata!DB3,1)),"N/A")</f>
        <v>3</v>
      </c>
      <c r="DC3">
        <f>IFERROR(VALUE(RIGHT(Rawdata!DC3,1)),"N/A")</f>
        <v>4</v>
      </c>
      <c r="DD3">
        <f>IFERROR(VALUE(RIGHT(Rawdata!DD3,1)),"N/A")</f>
        <v>4</v>
      </c>
      <c r="DE3">
        <f>IFERROR(VALUE(RIGHT(Rawdata!DE3,1)-1),"N/A")</f>
        <v>0</v>
      </c>
      <c r="DF3">
        <f>IFERROR(VALUE(RIGHT(Rawdata!DF3,1)-1),"N/A")</f>
        <v>1</v>
      </c>
      <c r="DG3">
        <f>IFERROR(VALUE(RIGHT(Rawdata!DG3,1)-1),"N/A")</f>
        <v>1</v>
      </c>
      <c r="DH3">
        <f>IFERROR(VALUE(RIGHT(Rawdata!DH3,1)-1),"N/A")</f>
        <v>1</v>
      </c>
      <c r="DI3">
        <f>IFERROR(VALUE(RIGHT(Rawdata!DI3,1)-1),"N/A")</f>
        <v>1</v>
      </c>
      <c r="DJ3">
        <f>IFERROR(VALUE(RIGHT(Rawdata!DJ3,1)-1),"N/A")</f>
        <v>0</v>
      </c>
      <c r="DK3">
        <f>IFERROR(VALUE(RIGHT(Rawdata!DK3,1)-1),"N/A")</f>
        <v>1</v>
      </c>
      <c r="DL3">
        <f>IFERROR(VALUE(RIGHT(Rawdata!DL3,1)-1),"N/A")</f>
        <v>0</v>
      </c>
      <c r="DM3">
        <f>IFERROR(VALUE(RIGHT(Rawdata!DM3,1)-1),"N/A")</f>
        <v>1</v>
      </c>
      <c r="DN3">
        <f>IFERROR(VALUE(RIGHT(Rawdata!DN3,1)-1),"N/A")</f>
        <v>2</v>
      </c>
      <c r="DO3">
        <f>IFERROR(VALUE(RIGHT(Rawdata!DO3,1)-1),"N/A")</f>
        <v>2</v>
      </c>
      <c r="DP3">
        <f>IFERROR(VALUE(RIGHT(Rawdata!DP3,1)-1),"N/A")</f>
        <v>6</v>
      </c>
      <c r="DQ3">
        <f>IFERROR(VALUE(RIGHT(Rawdata!DQ3,1)-1),"N/A")</f>
        <v>1</v>
      </c>
      <c r="DR3">
        <f>IFERROR(VALUE(RIGHT(Rawdata!DR3,1)-1),"N/A")</f>
        <v>1</v>
      </c>
      <c r="DS3">
        <f>IFERROR(VALUE(RIGHT(Rawdata!DS3,1)-1),"N/A")</f>
        <v>0</v>
      </c>
      <c r="DT3">
        <f>IFERROR(VALUE(RIGHT(Rawdata!DT3,1)-1),"N/A")</f>
        <v>1</v>
      </c>
      <c r="DU3">
        <f>IFERROR(6-VALUE(RIGHT(Rawdata!DU3,1)-1),"N/A")</f>
        <v>1</v>
      </c>
      <c r="DV3">
        <f>IFERROR(6-VALUE(RIGHT(Rawdata!DV3,1)-1),"N/A")</f>
        <v>1</v>
      </c>
      <c r="DW3">
        <f>IFERROR(6-VALUE(RIGHT(Rawdata!DW3,1)-1),"N/A")</f>
        <v>1</v>
      </c>
      <c r="DX3">
        <f>IFERROR(6-VALUE(RIGHT(Rawdata!DX3,1)-1),"N/A")</f>
        <v>3</v>
      </c>
      <c r="DY3">
        <f>IFERROR(6-VALUE(RIGHT(Rawdata!DY3,1)-1),"N/A")</f>
        <v>3</v>
      </c>
      <c r="DZ3">
        <f>IFERROR(6-VALUE(RIGHT(Rawdata!DZ3,1)-1),"N/A")</f>
        <v>1</v>
      </c>
      <c r="EA3">
        <f>IFERROR(VALUE(RIGHT(Rawdata!EA3,1)),"N/A")</f>
        <v>3</v>
      </c>
      <c r="EB3">
        <f>IFERROR(VALUE(RIGHT(Rawdata!EB3,1)),"N/A")</f>
        <v>2</v>
      </c>
      <c r="EC3">
        <f>IFERROR(6-VALUE(RIGHT(Rawdata!EC3,1)),"N/A")</f>
        <v>3</v>
      </c>
      <c r="ED3">
        <f>IFERROR(6-VALUE(RIGHT(Rawdata!ED3,1)),"N/A")</f>
        <v>2</v>
      </c>
      <c r="EE3">
        <f>IFERROR(VALUE(RIGHT(Rawdata!EE3,1)),"N/A")</f>
        <v>3</v>
      </c>
      <c r="EF3">
        <f>IFERROR(VALUE(RIGHT(Rawdata!EF3,1)),"N/A")</f>
        <v>3</v>
      </c>
      <c r="EG3">
        <f>IFERROR(VALUE(RIGHT(Rawdata!EG3,1)),"N/A")</f>
        <v>3</v>
      </c>
      <c r="EH3">
        <f>IFERROR(VALUE(RIGHT(Rawdata!EH3,1)),"N/A")</f>
        <v>4</v>
      </c>
      <c r="EI3">
        <f>IFERROR(VALUE(RIGHT(Rawdata!EI3,1)),"N/A")</f>
        <v>4</v>
      </c>
      <c r="EJ3">
        <f>IFERROR(VALUE(RIGHT(Rawdata!EJ3,1)),"N/A")</f>
        <v>3</v>
      </c>
      <c r="EK3">
        <f>IFERROR(VALUE(RIGHT(Rawdata!EK3,1)),"N/A")</f>
        <v>2</v>
      </c>
      <c r="EL3">
        <f>IFERROR(VALUE(RIGHT(Rawdata!EL3,1)),"N/A")</f>
        <v>3</v>
      </c>
      <c r="EM3">
        <f>IFERROR(VALUE(RIGHT(Rawdata!EM3,1)),"N/A")</f>
        <v>3</v>
      </c>
      <c r="EN3">
        <f>IFERROR(VALUE(RIGHT(Rawdata!EN3,1)),"N/A")</f>
        <v>1</v>
      </c>
      <c r="EO3">
        <f>IFERROR(VALUE(RIGHT(Rawdata!EO3,1)),"N/A")</f>
        <v>5</v>
      </c>
      <c r="EP3">
        <f>IFERROR(VALUE(RIGHT(Rawdata!EP3,1)),"N/A")</f>
        <v>2</v>
      </c>
      <c r="EQ3">
        <f>IFERROR(VALUE(RIGHT(Rawdata!EQ3,1)),"N/A")</f>
        <v>4</v>
      </c>
      <c r="ER3">
        <f>IFERROR(VALUE(RIGHT(Rawdata!ER3,1)),"N/A")</f>
        <v>4</v>
      </c>
      <c r="ES3">
        <f>IFERROR(VALUE(RIGHT(Rawdata!ES3,1)),"N/A")</f>
        <v>3</v>
      </c>
      <c r="ET3">
        <f>IFERROR(VALUE(RIGHT(Rawdata!ET3,1)),"N/A")</f>
        <v>3</v>
      </c>
      <c r="EU3">
        <f>IFERROR(VALUE(RIGHT(Rawdata!EU3,1)),"N/A")</f>
        <v>1</v>
      </c>
      <c r="EV3">
        <f>IFERROR(VALUE(RIGHT(Rawdata!EV3,1)),"N/A")</f>
        <v>4</v>
      </c>
      <c r="EW3">
        <f>IFERROR(VALUE(RIGHT(Rawdata!EW3,1)),"N/A")</f>
        <v>4</v>
      </c>
      <c r="EX3">
        <f>IFERROR(VALUE(RIGHT(Rawdata!EX3,1)),"N/A")</f>
        <v>2</v>
      </c>
      <c r="EY3">
        <f>IFERROR(VALUE(RIGHT(Rawdata!EY3,1)),"N/A")</f>
        <v>4</v>
      </c>
      <c r="EZ3">
        <f>IFERROR(6-VALUE(RIGHT(Rawdata!EZ3,1)),"N/A")</f>
        <v>4</v>
      </c>
      <c r="FA3">
        <f>IFERROR(IF(Rawdata!FA3="A1",VALUE(RIGHT(Rawdata!FA3,1)),VALUE(RIGHT(Rawdata!FA3,1))-1),"N/A")</f>
        <v>3</v>
      </c>
      <c r="FB3">
        <f>IFERROR(VALUE(RIGHT(Rawdata!FB3,1))-3,"N/A")</f>
        <v>4</v>
      </c>
      <c r="FC3">
        <f>IFERROR(IF(Rawdata!FC3="A1",VALUE(RIGHT(Rawdata!FC3,1)),VALUE(RIGHT(Rawdata!FC3,1))-1),"N/A")</f>
        <v>5</v>
      </c>
      <c r="FD3">
        <f>IFERROR(VALUE(RIGHT(Rawdata!FD3,1))-3,"N/A")</f>
        <v>4</v>
      </c>
      <c r="FE3">
        <f>IFERROR(IF(Rawdata!FE3="A1",VALUE(RIGHT(Rawdata!FE3,1)),VALUE(RIGHT(Rawdata!FE3,1))-1),"N/A")</f>
        <v>5</v>
      </c>
      <c r="FF3">
        <f>IFERROR(VALUE(RIGHT(Rawdata!FF3,1))-3,"N/A")</f>
        <v>3</v>
      </c>
      <c r="FG3">
        <f>IFERROR(IF(Rawdata!FG3="A1",VALUE(RIGHT(Rawdata!FG3,1)),VALUE(RIGHT(Rawdata!FG3,1))-1),"N/A")</f>
        <v>5</v>
      </c>
      <c r="FH3">
        <f>IFERROR(VALUE(RIGHT(Rawdata!FH3,1))-3,"N/A")</f>
        <v>4</v>
      </c>
      <c r="FI3">
        <f>IFERROR(IF(Rawdata!FI3="A1",VALUE(RIGHT(Rawdata!FI3,1)),VALUE(RIGHT(Rawdata!FI3,1))-1),"N/A")</f>
        <v>3</v>
      </c>
      <c r="FJ3">
        <f>IFERROR(VALUE(RIGHT(Rawdata!FJ3,1))-3,"N/A")</f>
        <v>3</v>
      </c>
      <c r="FK3">
        <f>IFERROR(IF(Rawdata!FK3="A1",VALUE(RIGHT(Rawdata!FK3,1)),VALUE(RIGHT(Rawdata!FK3,1))-1),"N/A")</f>
        <v>5</v>
      </c>
      <c r="FL3">
        <f>IFERROR(VALUE(RIGHT(Rawdata!FL3,1))-3,"N/A")</f>
        <v>5</v>
      </c>
      <c r="FM3">
        <f>IFERROR(IF(Rawdata!FM3="A1",VALUE(RIGHT(Rawdata!FM3,1)),VALUE(RIGHT(Rawdata!FM3,1))-1),"N/A")</f>
        <v>5</v>
      </c>
      <c r="FN3">
        <f>IFERROR(VALUE(RIGHT(Rawdata!FN3,1))-3,"N/A")</f>
        <v>5</v>
      </c>
      <c r="FO3">
        <f>IFERROR(IF(Rawdata!FO3="A1",VALUE(RIGHT(Rawdata!FO3,1)),VALUE(RIGHT(Rawdata!FO3,1))-1),"N/A")</f>
        <v>5</v>
      </c>
      <c r="FP3">
        <f>IFERROR(VALUE(RIGHT(Rawdata!FP3,1))-3,"N/A")</f>
        <v>5</v>
      </c>
      <c r="FQ3">
        <f>IFERROR(IF(Rawdata!FQ3="A1",VALUE(RIGHT(Rawdata!FQ3,1)),VALUE(RIGHT(Rawdata!FQ3,1))-1),"N/A")</f>
        <v>5</v>
      </c>
      <c r="FR3">
        <f>IFERROR(VALUE(RIGHT(Rawdata!FR3,1))-3,"N/A")</f>
        <v>5</v>
      </c>
      <c r="FS3">
        <f>IFERROR(IF(Rawdata!FS3="A1",VALUE(RIGHT(Rawdata!FS3,1)),VALUE(RIGHT(Rawdata!FS3,1))-1),"N/A")</f>
        <v>3</v>
      </c>
      <c r="FT3">
        <f>IFERROR(VALUE(RIGHT(Rawdata!FT3,1))-3,"N/A")</f>
        <v>3</v>
      </c>
      <c r="FU3">
        <f>IFERROR(IF(Rawdata!FU3="A1",VALUE(RIGHT(Rawdata!FU3,1)),VALUE(RIGHT(Rawdata!FU3,1))-1),"N/A")</f>
        <v>5</v>
      </c>
      <c r="FV3">
        <f>IFERROR(VALUE(RIGHT(Rawdata!FV3,1))-3,"N/A")</f>
        <v>5</v>
      </c>
      <c r="FW3">
        <f>IFERROR(IF(Rawdata!FW3="A1",VALUE(RIGHT(Rawdata!FW3,1)),VALUE(RIGHT(Rawdata!FW3,1))-1),"N/A")</f>
        <v>5</v>
      </c>
      <c r="FX3">
        <f>IFERROR(VALUE(RIGHT(Rawdata!FX3,1))-3,"N/A")</f>
        <v>5</v>
      </c>
      <c r="FY3">
        <f>IFERROR(IF(Rawdata!FY3="A1",VALUE(RIGHT(Rawdata!FY3,1)),VALUE(RIGHT(Rawdata!FY3,1))-1),"N/A")</f>
        <v>5</v>
      </c>
      <c r="FZ3">
        <f>IFERROR(VALUE(RIGHT(Rawdata!FZ3,1))-3,"N/A")</f>
        <v>4</v>
      </c>
      <c r="GA3">
        <f>IFERROR(IF(Rawdata!GA3="A1",VALUE(RIGHT(Rawdata!GA3,1)),VALUE(RIGHT(Rawdata!GA3,1))-1),"N/A")</f>
        <v>5</v>
      </c>
      <c r="GB3">
        <f>IFERROR(VALUE(RIGHT(Rawdata!GB3,1))-3,"N/A")</f>
        <v>5</v>
      </c>
      <c r="GC3">
        <f>IFERROR(IF(Rawdata!GC3="A1",VALUE(RIGHT(Rawdata!GC3,1)),VALUE(RIGHT(Rawdata!GC3,1))-1),"N/A")</f>
        <v>5</v>
      </c>
      <c r="GD3">
        <f>IFERROR(VALUE(RIGHT(Rawdata!GD3,1))-3,"N/A")</f>
        <v>2</v>
      </c>
      <c r="GE3">
        <f>IFERROR(IF(Rawdata!GE3="A1",VALUE(RIGHT(Rawdata!GE3,1)),VALUE(RIGHT(Rawdata!GE3,1))-1),"N/A")</f>
        <v>5</v>
      </c>
      <c r="GF3">
        <f>IFERROR(VALUE(RIGHT(Rawdata!GF3,1))-3,"N/A")</f>
        <v>4</v>
      </c>
      <c r="GG3">
        <f>IFERROR(IF(Rawdata!GG3="A1",VALUE(RIGHT(Rawdata!GG3,1)),VALUE(RIGHT(Rawdata!GG3,1))-1),"N/A")</f>
        <v>3</v>
      </c>
      <c r="GH3">
        <f>IFERROR(VALUE(RIGHT(Rawdata!GH3,1))-3,"N/A")</f>
        <v>4</v>
      </c>
      <c r="GI3">
        <f>IFERROR(IF(Rawdata!GI3="A1",VALUE(RIGHT(Rawdata!GI3,1)),VALUE(RIGHT(Rawdata!GI3,1))-1),"N/A")</f>
        <v>5</v>
      </c>
      <c r="GJ3">
        <f>IFERROR(VALUE(RIGHT(Rawdata!GJ3,1))-3,"N/A")</f>
        <v>5</v>
      </c>
      <c r="GK3">
        <f>IFERROR(IF(Rawdata!GK3="A1",VALUE(RIGHT(Rawdata!GK3,1)),VALUE(RIGHT(Rawdata!GK3,1))-1),"N/A")</f>
        <v>3</v>
      </c>
      <c r="GL3">
        <f>IFERROR(VALUE(RIGHT(Rawdata!GL3,1))-3,"N/A")</f>
        <v>3</v>
      </c>
      <c r="GM3">
        <f>IFERROR(IF(Rawdata!GM3="A1",VALUE(RIGHT(Rawdata!GM3,1)),VALUE(RIGHT(Rawdata!GM3,1))-1),"N/A")</f>
        <v>5</v>
      </c>
      <c r="GN3">
        <f>IFERROR(VALUE(RIGHT(Rawdata!GN3,1))-3,"N/A")</f>
        <v>5</v>
      </c>
      <c r="GO3">
        <f>IFERROR(IF(Rawdata!GO3="A1",VALUE(RIGHT(Rawdata!GO3,1)),VALUE(RIGHT(Rawdata!GO3,1))-1),"N/A")</f>
        <v>5</v>
      </c>
      <c r="GP3">
        <f>IFERROR(VALUE(RIGHT(Rawdata!GP3,1))-3,"N/A")</f>
        <v>5</v>
      </c>
      <c r="GQ3">
        <f>IFERROR(IF(Rawdata!GQ3="A1",VALUE(RIGHT(Rawdata!GQ3,1)),VALUE(RIGHT(Rawdata!GQ3,1))-1),"N/A")</f>
        <v>5</v>
      </c>
      <c r="GR3">
        <f>IFERROR(VALUE(RIGHT(Rawdata!GR3,1))-3,"N/A")</f>
        <v>4</v>
      </c>
      <c r="GS3">
        <f>IFERROR(IF(Rawdata!GS3="A1",VALUE(RIGHT(Rawdata!GS3,1)),VALUE(RIGHT(Rawdata!GS3,1))-1),"N/A")</f>
        <v>5</v>
      </c>
      <c r="GT3">
        <f>IFERROR(VALUE(RIGHT(Rawdata!GT3,1))-3,"N/A")</f>
        <v>3</v>
      </c>
      <c r="GU3">
        <f>IFERROR(IF(Rawdata!GU3="A1",VALUE(RIGHT(Rawdata!GU3,1)),VALUE(RIGHT(Rawdata!GU3,1))-1),"N/A")</f>
        <v>5</v>
      </c>
      <c r="GV3">
        <f>IFERROR(VALUE(RIGHT(Rawdata!GV3,1))-3,"N/A")</f>
        <v>4</v>
      </c>
      <c r="GW3">
        <f>IFERROR(IF(Rawdata!GW3="A1",VALUE(RIGHT(Rawdata!GW3,1)),VALUE(RIGHT(Rawdata!GW3,1))-1),"N/A")</f>
        <v>3</v>
      </c>
      <c r="GX3">
        <f>IFERROR(VALUE(RIGHT(Rawdata!GX3,1))-3,"N/A")</f>
        <v>3</v>
      </c>
      <c r="GY3">
        <f>IFERROR(VALUE(RIGHT(Rawdata!GY3,1)),"N/A")</f>
        <v>6</v>
      </c>
      <c r="GZ3">
        <f>IFERROR(7-VALUE(RIGHT(Rawdata!GZ3,1)),"N/A")</f>
        <v>4</v>
      </c>
      <c r="HA3">
        <f>IFERROR(VALUE(RIGHT(Rawdata!HA3,1)),"N/A")</f>
        <v>6</v>
      </c>
      <c r="HB3">
        <f>IFERROR(VALUE(RIGHT(Rawdata!HB3,1)),"N/A")</f>
        <v>6</v>
      </c>
      <c r="HC3">
        <f>IFERROR(VALUE(RIGHT(Rawdata!HC3,1)),"N/A")</f>
        <v>5</v>
      </c>
      <c r="HD3">
        <f>IFERROR(7-VALUE(RIGHT(Rawdata!HD3,1)),"N/A")</f>
        <v>2</v>
      </c>
      <c r="HE3">
        <f>IFERROR(VALUE(RIGHT(Rawdata!HE3,1)),"N/A")</f>
        <v>4</v>
      </c>
      <c r="HF3">
        <f>IFERROR(7-VALUE(RIGHT(Rawdata!HF3,1)),"N/A")</f>
        <v>6</v>
      </c>
      <c r="HG3">
        <f>IFERROR(VALUE(RIGHT(Rawdata!HG3,1)),"N/A")</f>
        <v>6</v>
      </c>
      <c r="HH3">
        <f>IFERROR(VALUE(RIGHT(Rawdata!HH3,1)),"N/A")</f>
        <v>6</v>
      </c>
      <c r="HI3">
        <f>IFERROR(VALUE(RIGHT(Rawdata!HI3,1)),"N/A")</f>
        <v>5</v>
      </c>
      <c r="HJ3">
        <f>IFERROR(VALUE(RIGHT(Rawdata!HJ3,1)),"N/A")</f>
        <v>3</v>
      </c>
      <c r="HK3">
        <f>IFERROR(7-VALUE(RIGHT(Rawdata!HK3,1)),"N/A")</f>
        <v>3</v>
      </c>
      <c r="HL3">
        <f>IFERROR(VALUE(RIGHT(Rawdata!HL3,1)),"N/A")</f>
        <v>3</v>
      </c>
      <c r="HM3">
        <f>IFERROR(VALUE(RIGHT(Rawdata!HM3,1)),"N/A")</f>
        <v>4</v>
      </c>
      <c r="HN3">
        <f>IFERROR(IF(Rawdata!HN3="A13",5,VALUE(RIGHT(Rawdata!HN3,1))-1),"N/A")</f>
        <v>5</v>
      </c>
      <c r="HO3">
        <f>IFERROR(IF(Rawdata!HO3="A13",5,VALUE(RIGHT(Rawdata!HO3,1))-1),"N/A")</f>
        <v>5</v>
      </c>
      <c r="HP3">
        <f>IFERROR(IF(Rawdata!HP3="A13",5,VALUE(RIGHT(Rawdata!HP3,1))-1),"N/A")</f>
        <v>5</v>
      </c>
      <c r="HQ3">
        <f>IFERROR(IF(Rawdata!HQ3="A13",5,VALUE(RIGHT(Rawdata!HQ3,1))-1),"N/A")</f>
        <v>5</v>
      </c>
      <c r="HR3">
        <f>IFERROR(IF(Rawdata!HR3="A13",5,VALUE(RIGHT(Rawdata!HR3,1))-1),"N/A")</f>
        <v>5</v>
      </c>
      <c r="HS3">
        <f>IFERROR(6-IF(Rawdata!HS3="A13",5,VALUE(RIGHT(Rawdata!HS3,1))-1),"N/A")</f>
        <v>5</v>
      </c>
      <c r="HT3">
        <f>IFERROR(6-IF(Rawdata!HT3="A13",5,VALUE(RIGHT(Rawdata!HT3,1))-1),"N/A")</f>
        <v>5</v>
      </c>
      <c r="HU3">
        <f>IFERROR(6-IF(Rawdata!HU3="A13",5,VALUE(RIGHT(Rawdata!HU3,1))-1),"N/A")</f>
        <v>5</v>
      </c>
      <c r="HV3">
        <f>IFERROR(IF(Rawdata!HV3="A13",5,VALUE(RIGHT(Rawdata!HV3,1))-1),"N/A")</f>
        <v>5</v>
      </c>
      <c r="HW3">
        <f>IFERROR(6-IF(Rawdata!HW3="A13",5,VALUE(RIGHT(Rawdata!HW3,1))-1),"N/A")</f>
        <v>5</v>
      </c>
      <c r="HX3">
        <f>IFERROR(6-IF(Rawdata!HX3="A13",5,VALUE(RIGHT(Rawdata!HX3,1))-1),"N/A")</f>
        <v>1</v>
      </c>
      <c r="HY3">
        <f>IFERROR(6-IF(Rawdata!HY3="A13",5,VALUE(RIGHT(Rawdata!HY3,1))-1),"N/A")</f>
        <v>1</v>
      </c>
      <c r="HZ3">
        <f>IFERROR(6-IF(Rawdata!HZ3="A13",5,VALUE(RIGHT(Rawdata!HZ3,1))-1),"N/A")</f>
        <v>5</v>
      </c>
      <c r="IA3">
        <f>IFERROR(6-IF(Rawdata!IA3="A13",5,VALUE(RIGHT(Rawdata!IA3,1))-1),"N/A")</f>
        <v>5</v>
      </c>
      <c r="IB3">
        <f>IFERROR(IF(Rawdata!IB3="A13",5,VALUE(RIGHT(Rawdata!IB3,1))-1),"N/A")</f>
        <v>5</v>
      </c>
      <c r="IC3">
        <f>IFERROR(6-IF(Rawdata!IC3="A13",5,VALUE(RIGHT(Rawdata!IC3,1))-1),"N/A")</f>
        <v>5</v>
      </c>
      <c r="ID3">
        <f>IFERROR(IF(Rawdata!ID3="A13",5,VALUE(RIGHT(Rawdata!ID3,1))-1),"N/A")</f>
        <v>5</v>
      </c>
      <c r="IE3">
        <f>IFERROR(6-IF(Rawdata!IE3="A13",5,VALUE(RIGHT(Rawdata!IE3,1))-1),"N/A")</f>
        <v>1</v>
      </c>
      <c r="IF3" t="str">
        <f>IFERROR(VALUE(RIGHT(Rawdata!IF3,1)),"N/A")</f>
        <v>N/A</v>
      </c>
      <c r="IG3" t="str">
        <f>IFERROR(VALUE(RIGHT(Rawdata!IG3,1)),"N/A")</f>
        <v>N/A</v>
      </c>
      <c r="IH3" t="str">
        <f>IFERROR(VALUE(RIGHT(Rawdata!IH3,1)),"N/A")</f>
        <v>N/A</v>
      </c>
      <c r="II3" t="str">
        <f>IFERROR(VALUE(RIGHT(Rawdata!II3,1)),"N/A")</f>
        <v>N/A</v>
      </c>
      <c r="IJ3" t="str">
        <f>IFERROR(VALUE(RIGHT(Rawdata!IJ3,1)),"N/A")</f>
        <v>N/A</v>
      </c>
      <c r="IK3" t="str">
        <f>IFERROR(VALUE(RIGHT(Rawdata!IK3,1)),"N/A")</f>
        <v>N/A</v>
      </c>
      <c r="IL3" t="str">
        <f>IFERROR(VALUE(RIGHT(Rawdata!IL3,1)),"N/A")</f>
        <v>N/A</v>
      </c>
      <c r="IM3" t="str">
        <f>IFERROR(VALUE(RIGHT(Rawdata!IM3,1)),"N/A")</f>
        <v>N/A</v>
      </c>
      <c r="IN3" t="str">
        <f>IFERROR(VALUE(RIGHT(Rawdata!IN3,1)),"N/A")</f>
        <v>N/A</v>
      </c>
      <c r="IO3" t="str">
        <f>IFERROR(VALUE(RIGHT(Rawdata!IO3,1)),"N/A")</f>
        <v>N/A</v>
      </c>
      <c r="IP3" t="str">
        <f>IFERROR(VALUE(RIGHT(Rawdata!IP3,1)),"N/A")</f>
        <v>N/A</v>
      </c>
      <c r="IQ3" t="str">
        <f>IFERROR(VALUE(RIGHT(Rawdata!IQ3,1)),"N/A")</f>
        <v>N/A</v>
      </c>
      <c r="IR3" t="str">
        <f>IFERROR(VALUE(RIGHT(Rawdata!IR3,1)),"N/A")</f>
        <v>N/A</v>
      </c>
      <c r="IS3" t="str">
        <f>IFERROR(VALUE(RIGHT(Rawdata!IS3,1)),"N/A")</f>
        <v>N/A</v>
      </c>
      <c r="IT3" t="str">
        <f>IFERROR(VALUE(RIGHT(Rawdata!IT3,1)),"N/A")</f>
        <v>N/A</v>
      </c>
      <c r="IU3" t="str">
        <f>IFERROR(VALUE(RIGHT(Rawdata!IU3,1)),"N/A")</f>
        <v>N/A</v>
      </c>
      <c r="IV3" t="str">
        <f>IFERROR(VALUE(RIGHT(Rawdata!IV3,1)),"N/A")</f>
        <v>N/A</v>
      </c>
      <c r="IW3" t="str">
        <f>IFERROR(VALUE(RIGHT(Rawdata!IW3,1)),"N/A")</f>
        <v>N/A</v>
      </c>
      <c r="IX3" t="str">
        <f>IFERROR(VALUE(RIGHT(Rawdata!IX3,1)),"N/A")</f>
        <v>N/A</v>
      </c>
      <c r="IY3">
        <f>IFERROR(VALUE(RIGHT(Rawdata!IY3,1)),"N/A")</f>
        <v>5</v>
      </c>
      <c r="IZ3">
        <f>IFERROR(VALUE(RIGHT(Rawdata!IZ3,1)),"N/A")</f>
        <v>3</v>
      </c>
      <c r="JA3">
        <f>IFERROR(VALUE(RIGHT(Rawdata!JA3,1)),"N/A")</f>
        <v>2</v>
      </c>
      <c r="JB3">
        <f>IFERROR(VALUE(RIGHT(Rawdata!JB3,1)),"N/A")</f>
        <v>2</v>
      </c>
      <c r="JC3">
        <f>IFERROR(VALUE(RIGHT(Rawdata!JC3,1)),"N/A")</f>
        <v>3</v>
      </c>
      <c r="JD3">
        <f>IFERROR(VALUE(RIGHT(Rawdata!JD3,1)),"N/A")</f>
        <v>5</v>
      </c>
      <c r="JE3">
        <f>IFERROR(VALUE(RIGHT(Rawdata!JE3,1)),"N/A")</f>
        <v>5</v>
      </c>
      <c r="JF3">
        <f>IFERROR(VALUE(RIGHT(Rawdata!JF3,1)),"N/A")</f>
        <v>5</v>
      </c>
      <c r="JG3">
        <f>IFERROR(VALUE(RIGHT(Rawdata!JG3,1)),"N/A")</f>
        <v>4</v>
      </c>
      <c r="JH3">
        <f>IFERROR(VALUE(RIGHT(Rawdata!JH3,1)),"N/A")</f>
        <v>5</v>
      </c>
      <c r="JI3">
        <f>IFERROR(VALUE(RIGHT(Rawdata!JI3,1)),"N/A")</f>
        <v>4</v>
      </c>
      <c r="JJ3">
        <f>IFERROR(VALUE(RIGHT(Rawdata!JJ3,1)),"N/A")</f>
        <v>3</v>
      </c>
      <c r="JK3">
        <f>IFERROR(VALUE(RIGHT(Rawdata!JK3,1)),"N/A")</f>
        <v>5</v>
      </c>
      <c r="JL3">
        <f>IFERROR(VALUE(RIGHT(Rawdata!JL3,1)),"N/A")</f>
        <v>5</v>
      </c>
      <c r="JM3">
        <f>IFERROR(VALUE(RIGHT(Rawdata!JM3,1)),"N/A")</f>
        <v>5</v>
      </c>
      <c r="JN3">
        <f>IFERROR(VALUE(RIGHT(Rawdata!JN3,1)),"N/A")</f>
        <v>5</v>
      </c>
      <c r="JO3">
        <f>IFERROR(VALUE(RIGHT(Rawdata!JO3,1)),"N/A")</f>
        <v>2</v>
      </c>
      <c r="JP3" t="str">
        <f>IFERROR(VALUE(RIGHT(Rawdata!JP3,1)-4),"N/A")</f>
        <v>N/A</v>
      </c>
      <c r="JQ3" t="str">
        <f>IFERROR(VALUE(RIGHT(Rawdata!JQ3,1)-4),"N/A")</f>
        <v>N/A</v>
      </c>
      <c r="JR3" t="str">
        <f>IFERROR(VALUE(RIGHT(Rawdata!JR3,1)-4),"N/A")</f>
        <v>N/A</v>
      </c>
      <c r="JS3" t="str">
        <f>IFERROR(VALUE(RIGHT(Rawdata!JS3,1)-4),"N/A")</f>
        <v>N/A</v>
      </c>
      <c r="JT3" t="str">
        <f>IFERROR(VALUE(RIGHT(Rawdata!JT3,1)-4),"N/A")</f>
        <v>N/A</v>
      </c>
      <c r="JU3" t="str">
        <f>IFERROR(VALUE(RIGHT(Rawdata!JU3,1)-4),"N/A")</f>
        <v>N/A</v>
      </c>
      <c r="JV3" t="str">
        <f>IFERROR(VALUE(RIGHT(Rawdata!JV3,1)-4),"N/A")</f>
        <v>N/A</v>
      </c>
      <c r="JW3" t="str">
        <f>IFERROR(VALUE(RIGHT(Rawdata!JW3,1)-4),"N/A")</f>
        <v>N/A</v>
      </c>
      <c r="JX3" t="str">
        <f>IFERROR(VALUE(RIGHT(Rawdata!JX3,1)),"N/A")</f>
        <v>N/A</v>
      </c>
      <c r="JY3" t="str">
        <f>IFERROR(VALUE(RIGHT(Rawdata!JY3,1)),"N/A")</f>
        <v>N/A</v>
      </c>
      <c r="JZ3" t="str">
        <f>IFERROR(6-VALUE(RIGHT(Rawdata!JZ3,1)),"N/A")</f>
        <v>N/A</v>
      </c>
      <c r="KA3" t="str">
        <f>IFERROR(6-VALUE(RIGHT(Rawdata!KA3,1)),"N/A")</f>
        <v>N/A</v>
      </c>
      <c r="KB3" t="str">
        <f>IFERROR(6-VALUE(RIGHT(Rawdata!KB3,1)),"N/A")</f>
        <v>N/A</v>
      </c>
      <c r="KC3" t="str">
        <f>IFERROR(6-VALUE(RIGHT(Rawdata!KC3,1)),"N/A")</f>
        <v>N/A</v>
      </c>
      <c r="KD3" t="str">
        <f>IFERROR(6-VALUE(RIGHT(Rawdata!KD3,1)),"N/A")</f>
        <v>N/A</v>
      </c>
      <c r="KE3" t="str">
        <f>IFERROR(6-VALUE(RIGHT(Rawdata!KE3,1)),"N/A")</f>
        <v>N/A</v>
      </c>
      <c r="KF3" t="str">
        <f>IFERROR(VALUE(RIGHT(Rawdata!KF3,1)),"N/A")</f>
        <v>N/A</v>
      </c>
      <c r="KG3" t="str">
        <f>IFERROR(VALUE(RIGHT(Rawdata!KG3,1)),"N/A")</f>
        <v>N/A</v>
      </c>
      <c r="KH3" t="str">
        <f>IFERROR(6-VALUE(RIGHT(Rawdata!KH3,1)),"N/A")</f>
        <v>N/A</v>
      </c>
      <c r="KI3" t="str">
        <f>IFERROR(6-VALUE(RIGHT(Rawdata!KI3,1)),"N/A")</f>
        <v>N/A</v>
      </c>
      <c r="KJ3" t="str">
        <f>IFERROR(VALUE(RIGHT(Rawdata!KJ3,1)),"N/A")</f>
        <v>N/A</v>
      </c>
      <c r="KK3" t="str">
        <f>IFERROR(VALUE(RIGHT(Rawdata!KK3,1)),"N/A")</f>
        <v>N/A</v>
      </c>
      <c r="KL3" t="str">
        <f>IFERROR(VALUE(RIGHT(Rawdata!KL3,1)),"N/A")</f>
        <v>N/A</v>
      </c>
      <c r="KM3" t="str">
        <f>IFERROR(VALUE(RIGHT(Rawdata!KM3,1)),"N/A")</f>
        <v>N/A</v>
      </c>
      <c r="KN3" t="str">
        <f>IFERROR(VALUE(RIGHT(Rawdata!KN3,1)),"N/A")</f>
        <v>N/A</v>
      </c>
      <c r="KO3" t="str">
        <f>IFERROR(VALUE(RIGHT(Rawdata!KO3,1)),"N/A")</f>
        <v>N/A</v>
      </c>
      <c r="KP3" t="str">
        <f>IFERROR(VALUE(RIGHT(Rawdata!KP3,1)),"N/A")</f>
        <v>N/A</v>
      </c>
      <c r="KQ3" t="str">
        <f>IFERROR(VALUE(RIGHT(Rawdata!KQ3,1)),"N/A")</f>
        <v>N/A</v>
      </c>
      <c r="KR3" t="str">
        <f>IFERROR(VALUE(RIGHT(Rawdata!KR3,1)),"N/A")</f>
        <v>N/A</v>
      </c>
      <c r="KS3" t="str">
        <f>IFERROR(VALUE(RIGHT(Rawdata!KS3,1)),"N/A")</f>
        <v>N/A</v>
      </c>
      <c r="KT3" t="str">
        <f>IFERROR(VALUE(RIGHT(Rawdata!KT3,1)),"N/A")</f>
        <v>N/A</v>
      </c>
      <c r="KU3" t="str">
        <f>IFERROR(VALUE(RIGHT(Rawdata!KU3,1)),"N/A")</f>
        <v>N/A</v>
      </c>
      <c r="KV3" t="str">
        <f>IFERROR(VALUE(RIGHT(Rawdata!KV3,1)),"N/A")</f>
        <v>N/A</v>
      </c>
      <c r="KW3" t="str">
        <f>IFERROR(VALUE(RIGHT(Rawdata!KW3,1)),"N/A")</f>
        <v>N/A</v>
      </c>
      <c r="KX3" t="str">
        <f>IFERROR(VALUE(RIGHT(Rawdata!KX3,1)),"N/A")</f>
        <v>N/A</v>
      </c>
    </row>
    <row r="4" spans="1:310" x14ac:dyDescent="0.25">
      <c r="A4">
        <f>Rawdata!A4</f>
        <v>4</v>
      </c>
      <c r="B4" t="str">
        <f>Rawdata!B4</f>
        <v>T1</v>
      </c>
      <c r="C4" t="str">
        <f>Rawdata!C4</f>
        <v>2022-03-02 16:32:06</v>
      </c>
      <c r="D4" t="str">
        <f>Rawdata!D4</f>
        <v>702-208</v>
      </c>
      <c r="E4" t="str">
        <f>IF(Rawdata!E4="","",Rawdata!E4)</f>
        <v>102-104</v>
      </c>
      <c r="F4" cm="1">
        <f t="array" ref="F4">IFERROR(_xlfn.IFS(Rawdata!F4="A1",100,Rawdata!F4="A2",75,Rawdata!F4="A3",50,Rawdata!F4="A4",25,Rawdata!F4="A5",0),"N/A")</f>
        <v>50</v>
      </c>
      <c r="G4" cm="1">
        <f t="array" ref="G4">IFERROR(_xlfn.IFS(Rawdata!G4="A1",100,Rawdata!G4="A2",75,Rawdata!G4="A3",50,Rawdata!G4="A4",25,Rawdata!G4="A5",0),"N/A")</f>
        <v>50</v>
      </c>
      <c r="H4" cm="1">
        <f t="array" ref="H4">IFERROR(_xlfn.IFS(Rawdata!H4="A1",100,Rawdata!H4="A2",75,Rawdata!H4="A3",50,Rawdata!H4="A4",25,Rawdata!H4="A5",0),"N/A")</f>
        <v>25</v>
      </c>
      <c r="I4" cm="1">
        <f t="array" ref="I4">IFERROR(_xlfn.IFS(Rawdata!I4="A1",100,Rawdata!I4="A2",75,Rawdata!I4="A3",50,Rawdata!I4="A4",25,Rawdata!I4="A5",0),"N/A")</f>
        <v>50</v>
      </c>
      <c r="J4" cm="1">
        <f t="array" ref="J4">IFERROR(_xlfn.IFS(Rawdata!J4="A1",100,Rawdata!J4="A2",75,Rawdata!J4="A3",50,Rawdata!J4="A4",25,Rawdata!J4="A5",0),"N/A")</f>
        <v>50</v>
      </c>
      <c r="K4" cm="1">
        <f t="array" ref="K4">IFERROR(_xlfn.IFS(Rawdata!K4="A1",100,Rawdata!K4="A2",75,Rawdata!K4="A3",50,Rawdata!K4="A4",25,Rawdata!K4="A5",0),"N/A")</f>
        <v>100</v>
      </c>
      <c r="L4" cm="1">
        <f t="array" ref="L4">IFERROR(_xlfn.IFS(Rawdata!L4="A1",100,Rawdata!L4="A2",75,Rawdata!L4="A3",50,Rawdata!L4="A4",25,Rawdata!L4="A5",0),"N/A")</f>
        <v>100</v>
      </c>
      <c r="M4" cm="1">
        <f t="array" ref="M4">IFERROR(_xlfn.IFS(Rawdata!M4="A1",100,Rawdata!M4="A2",75,Rawdata!M4="A3",50,Rawdata!M4="A4",25,Rawdata!M4="A5",0),"N/A")</f>
        <v>100</v>
      </c>
      <c r="N4" cm="1">
        <f t="array" ref="N4">IFERROR(_xlfn.IFS(Rawdata!N4="A1",100,Rawdata!N4="A2",75,Rawdata!N4="A3",50,Rawdata!N4="A4",25,Rawdata!N4="A5",0),"N/A")</f>
        <v>50</v>
      </c>
      <c r="O4" cm="1">
        <f t="array" ref="O4">IFERROR(_xlfn.IFS(Rawdata!O4="A1",100,Rawdata!O4="A2",75,Rawdata!O4="A3",50,Rawdata!O4="A4",25,Rawdata!O4="A5",0),"N/A")</f>
        <v>100</v>
      </c>
      <c r="P4" cm="1">
        <f t="array" ref="P4">IFERROR(_xlfn.IFS(Rawdata!P4="A1",100,Rawdata!P4="A2",75,Rawdata!P4="A3",50,Rawdata!P4="A4",25,Rawdata!P4="A5",0),"N/A")</f>
        <v>50</v>
      </c>
      <c r="Q4" cm="1">
        <f t="array" ref="Q4">IFERROR(_xlfn.IFS(Rawdata!Q4="A1",100,Rawdata!Q4="A2",75,Rawdata!Q4="A3",50,Rawdata!Q4="A4",25,Rawdata!Q4="A5",0),"N/A")</f>
        <v>75</v>
      </c>
      <c r="R4" cm="1">
        <f t="array" ref="R4">IFERROR(_xlfn.IFS(Rawdata!R4="A1",100,Rawdata!R4="A2",75,Rawdata!R4="A3",50,Rawdata!R4="A4",25,Rawdata!R4="A5",0),"N/A")</f>
        <v>100</v>
      </c>
      <c r="S4" cm="1">
        <f t="array" ref="S4">IFERROR(_xlfn.IFS(Rawdata!S4="A1",100,Rawdata!S4="A2",75,Rawdata!S4="A3",50,Rawdata!S4="A4",25,Rawdata!S4="A5",0),"N/A")</f>
        <v>25</v>
      </c>
      <c r="T4" cm="1">
        <f t="array" ref="T4">IFERROR(_xlfn.IFS(Rawdata!T4="A1",100,Rawdata!T4="A2",75,Rawdata!T4="A3",50,Rawdata!T4="A4",25,Rawdata!T4="A5",0),"N/A")</f>
        <v>50</v>
      </c>
      <c r="U4" cm="1">
        <f t="array" ref="U4">IFERROR(_xlfn.IFS(Rawdata!U4="A1",100,Rawdata!U4="A2",75,Rawdata!U4="A3",50,Rawdata!U4="A4",25,Rawdata!U4="A5",0),"N/A")</f>
        <v>75</v>
      </c>
      <c r="V4" cm="1">
        <f t="array" ref="V4">IFERROR(_xlfn.IFS(Rawdata!V4="A1",100,Rawdata!V4="A2",75,Rawdata!V4="A3",50,Rawdata!V4="A4",25,Rawdata!V4="A5",0),"N/A")</f>
        <v>25</v>
      </c>
      <c r="W4" cm="1">
        <f t="array" ref="W4">IFERROR(_xlfn.IFS(Rawdata!W4="A1",100,Rawdata!W4="A2",75,Rawdata!W4="A3",50,Rawdata!W4="A4",25,Rawdata!W4="A5",0),"N/A")</f>
        <v>50</v>
      </c>
      <c r="X4" cm="1">
        <f t="array" ref="X4">IFERROR(_xlfn.IFS(Rawdata!X4="A1",100,Rawdata!X4="A2",75,Rawdata!X4="A3",50,Rawdata!X4="A4",25,Rawdata!X4="A5",0),"N/A")</f>
        <v>25</v>
      </c>
      <c r="Y4" cm="1">
        <f t="array" ref="Y4">IFERROR(_xlfn.IFS(Rawdata!Y4="A1",100,Rawdata!Y4="A2",75,Rawdata!Y4="A3",50,Rawdata!Y4="A4",25,Rawdata!Y4="A5",0),"N/A")</f>
        <v>25</v>
      </c>
      <c r="Z4" cm="1">
        <f t="array" ref="Z4">IFERROR(_xlfn.IFS(Rawdata!Z4="A1",100,Rawdata!Z4="A2",75,Rawdata!Z4="A3",50,Rawdata!Z4="A4",25,Rawdata!Z4="A5",0),"N/A")</f>
        <v>50</v>
      </c>
      <c r="AA4" cm="1">
        <f t="array" ref="AA4">IFERROR(_xlfn.IFS(Rawdata!AA4="A1",100,Rawdata!AA4="A2",75,Rawdata!AA4="A3",50,Rawdata!AA4="A4",25,Rawdata!AA4="A5",0),"N/A")</f>
        <v>100</v>
      </c>
      <c r="AB4" cm="1">
        <f t="array" ref="AB4">IFERROR(_xlfn.IFS(Rawdata!AB4="A1",100,Rawdata!AB4="A2",75,Rawdata!AB4="A3",50,Rawdata!AB4="A4",25,Rawdata!AB4="A5",0),"N/A")</f>
        <v>100</v>
      </c>
      <c r="AC4">
        <f>IFERROR(VALUE(RIGHT(Rawdata!AC4,1)),"N/A")</f>
        <v>5</v>
      </c>
      <c r="AD4">
        <f>IFERROR(6-VALUE(RIGHT(Rawdata!AD4,1)),"N/A")</f>
        <v>5</v>
      </c>
      <c r="AE4">
        <f>IFERROR(VALUE(RIGHT(Rawdata!AE4,1)),"N/A")</f>
        <v>4</v>
      </c>
      <c r="AF4">
        <f>IFERROR(6-VALUE(RIGHT(Rawdata!AF4,1)),"N/A")</f>
        <v>5</v>
      </c>
      <c r="AG4">
        <f>IFERROR(VALUE(RIGHT(Rawdata!AG4,1)),"N/A")</f>
        <v>5</v>
      </c>
      <c r="AH4">
        <f>IFERROR(VALUE(RIGHT(Rawdata!AH4,1)),"N/A")</f>
        <v>5</v>
      </c>
      <c r="AI4">
        <f>IFERROR(VALUE(RIGHT(Rawdata!AI4,1)),"N/A")</f>
        <v>4</v>
      </c>
      <c r="AJ4">
        <f>IFERROR(6-VALUE(RIGHT(Rawdata!AJ4,1)),"N/A")</f>
        <v>5</v>
      </c>
      <c r="AK4">
        <f>IFERROR(6-VALUE(RIGHT(Rawdata!AK4,1)),"N/A")</f>
        <v>5</v>
      </c>
      <c r="AL4">
        <f>IFERROR(VALUE(RIGHT(Rawdata!AL4,1)),"N/A")</f>
        <v>5</v>
      </c>
      <c r="AM4">
        <f>IFERROR(6-VALUE(RIGHT(Rawdata!AM4,1)),"N/A")</f>
        <v>5</v>
      </c>
      <c r="AN4">
        <f>IFERROR(6-VALUE(RIGHT(Rawdata!AN4,1)),"N/A")</f>
        <v>5</v>
      </c>
      <c r="AO4">
        <f>IFERROR(VALUE(RIGHT(Rawdata!AO4,1)),"N/A")</f>
        <v>4</v>
      </c>
      <c r="AP4">
        <f>IFERROR(6-VALUE(RIGHT(Rawdata!AP4,1)),"N/A")</f>
        <v>5</v>
      </c>
      <c r="AQ4">
        <f>IFERROR(VALUE(RIGHT(Rawdata!AQ4,1)),"N/A")</f>
        <v>4</v>
      </c>
      <c r="AR4">
        <f>IFERROR(6-VALUE(RIGHT(Rawdata!AR4,1)),"N/A")</f>
        <v>5</v>
      </c>
      <c r="AS4">
        <f>IFERROR(VALUE(RIGHT(Rawdata!AS4,1)),"N/A")</f>
        <v>5</v>
      </c>
      <c r="AT4">
        <f>IFERROR(VALUE(RIGHT(Rawdata!AT4,1)),"N/A")</f>
        <v>4</v>
      </c>
      <c r="AU4">
        <f>IFERROR(6-VALUE(RIGHT(Rawdata!AU4,1)),"N/A")</f>
        <v>5</v>
      </c>
      <c r="AV4">
        <f>IFERROR(VALUE(RIGHT(Rawdata!AV4,1)),"N/A")</f>
        <v>4</v>
      </c>
      <c r="AW4">
        <f>IFERROR(VALUE(RIGHT(Rawdata!AW4,1)),"N/A")</f>
        <v>4</v>
      </c>
      <c r="AX4">
        <f>IFERROR(VALUE(RIGHT(Rawdata!AX4,1)),"N/A")</f>
        <v>2</v>
      </c>
      <c r="AY4">
        <f>IFERROR(VALUE(RIGHT(Rawdata!AY4,1)),"N/A")</f>
        <v>5</v>
      </c>
      <c r="AZ4">
        <f>IFERROR(VALUE(RIGHT(Rawdata!AZ4,1)),"N/A")</f>
        <v>5</v>
      </c>
      <c r="BA4">
        <f>IFERROR(VALUE(RIGHT(Rawdata!BA4,1)-1),"N/A")</f>
        <v>3</v>
      </c>
      <c r="BB4">
        <f>IFERROR(VALUE(RIGHT(Rawdata!BB4,1)-1),"N/A")</f>
        <v>3</v>
      </c>
      <c r="BC4">
        <f>IFERROR(VALUE(RIGHT(Rawdata!BC4,1)-1),"N/A")</f>
        <v>0</v>
      </c>
      <c r="BD4">
        <f>IFERROR(VALUE(RIGHT(Rawdata!BD4,1)-1),"N/A")</f>
        <v>1</v>
      </c>
      <c r="BE4">
        <f>IFERROR(VALUE(RIGHT(Rawdata!BE4,1)-1),"N/A")</f>
        <v>0</v>
      </c>
      <c r="BF4">
        <f>IFERROR(VALUE(RIGHT(Rawdata!BF4,1)-1),"N/A")</f>
        <v>0</v>
      </c>
      <c r="BG4">
        <f>IFERROR(VALUE(RIGHT(Rawdata!BG4,1)-1),"N/A")</f>
        <v>2</v>
      </c>
      <c r="BH4">
        <f>IFERROR(VALUE(RIGHT(Rawdata!BH4,1)-1),"N/A")</f>
        <v>3</v>
      </c>
      <c r="BI4">
        <f>IFERROR(VALUE(RIGHT(Rawdata!BI4,1)-1),"N/A")</f>
        <v>2</v>
      </c>
      <c r="BJ4">
        <f>IFERROR(VALUE(RIGHT(Rawdata!BJ4,1)-1),"N/A")</f>
        <v>3</v>
      </c>
      <c r="BK4">
        <f>IFERROR(VALUE(RIGHT(Rawdata!BK4,1)-1),"N/A")</f>
        <v>3</v>
      </c>
      <c r="BL4">
        <f>IFERROR(VALUE(RIGHT(Rawdata!BL4,1)-1),"N/A")</f>
        <v>2</v>
      </c>
      <c r="BM4">
        <f>IFERROR(VALUE(RIGHT(Rawdata!BM4,1)),"N/A")</f>
        <v>2</v>
      </c>
      <c r="BN4">
        <f>IFERROR(VALUE(RIGHT(Rawdata!BN4,1)),"N/A")</f>
        <v>3</v>
      </c>
      <c r="BO4">
        <f>IFERROR(VALUE(RIGHT(Rawdata!BO4,1)),"N/A")</f>
        <v>2</v>
      </c>
      <c r="BP4">
        <f>IFERROR(VALUE(RIGHT(Rawdata!BP4,1)),"N/A")</f>
        <v>2</v>
      </c>
      <c r="BQ4">
        <f>IFERROR(6-VALUE(RIGHT(Rawdata!BQ4,1)),"N/A")</f>
        <v>3</v>
      </c>
      <c r="BR4">
        <f>IFERROR(6-VALUE(RIGHT(Rawdata!BR4,1)),"N/A")</f>
        <v>4</v>
      </c>
      <c r="BS4">
        <f>IFERROR(6-VALUE(RIGHT(Rawdata!BS4,1)),"N/A")</f>
        <v>4</v>
      </c>
      <c r="BT4">
        <f>IFERROR(6-VALUE(RIGHT(Rawdata!BT4,1)),"N/A")</f>
        <v>3</v>
      </c>
      <c r="BU4">
        <f>IFERROR(VALUE(RIGHT(Rawdata!BU4,1)),"N/A")</f>
        <v>4</v>
      </c>
      <c r="BV4">
        <f>IFERROR(VALUE(RIGHT(Rawdata!BV4,1)),"N/A")</f>
        <v>3</v>
      </c>
      <c r="BW4">
        <f>IFERROR(VALUE(RIGHT(Rawdata!BW4,1)),"N/A")</f>
        <v>4</v>
      </c>
      <c r="BX4">
        <f>IFERROR(VALUE(RIGHT(Rawdata!BX4,1)),"N/A")</f>
        <v>5</v>
      </c>
      <c r="BY4">
        <f>IFERROR(6-VALUE(RIGHT(Rawdata!BY4,1)),"N/A")</f>
        <v>3</v>
      </c>
      <c r="BZ4">
        <f>IFERROR(6-VALUE(RIGHT(Rawdata!BZ4,1)),"N/A")</f>
        <v>4</v>
      </c>
      <c r="CA4">
        <f>IFERROR(6-VALUE(RIGHT(Rawdata!CA4,1)),"N/A")</f>
        <v>3</v>
      </c>
      <c r="CB4">
        <f>IFERROR(VALUE(RIGHT(Rawdata!CB4,1)),"N/A")</f>
        <v>3</v>
      </c>
      <c r="CC4">
        <f>IFERROR(VALUE(RIGHT(Rawdata!CC4,1)),"N/A")</f>
        <v>4</v>
      </c>
      <c r="CD4">
        <f>IFERROR(VALUE(RIGHT(Rawdata!CD4,1)),"N/A")</f>
        <v>2</v>
      </c>
      <c r="CE4">
        <f>IFERROR(VALUE(RIGHT(Rawdata!CE4,1)),"N/A")</f>
        <v>2</v>
      </c>
      <c r="CF4">
        <f>IFERROR(6-VALUE(RIGHT(Rawdata!CF4,1)),"N/A")</f>
        <v>3</v>
      </c>
      <c r="CG4">
        <f>IFERROR(6-VALUE(RIGHT(Rawdata!CG4,1)),"N/A")</f>
        <v>4</v>
      </c>
      <c r="CH4">
        <f>IFERROR(6-VALUE(RIGHT(Rawdata!CH4,1)),"N/A")</f>
        <v>3</v>
      </c>
      <c r="CI4">
        <f>IFERROR(6-VALUE(RIGHT(Rawdata!CI4,1)),"N/A")</f>
        <v>5</v>
      </c>
      <c r="CJ4">
        <f>IFERROR(VALUE(RIGHT(Rawdata!CJ4,1)),"N/A")</f>
        <v>2</v>
      </c>
      <c r="CK4">
        <f>IFERROR(VALUE(RIGHT(Rawdata!CK4,1)),"N/A")</f>
        <v>2</v>
      </c>
      <c r="CL4">
        <f>IFERROR(VALUE(RIGHT(Rawdata!CL4,1)),"N/A")</f>
        <v>2</v>
      </c>
      <c r="CM4">
        <f>IFERROR(VALUE(RIGHT(Rawdata!CM4,1)),"N/A")</f>
        <v>3</v>
      </c>
      <c r="CN4">
        <f>IFERROR(VALUE(RIGHT(Rawdata!CN4,1)),"N/A")</f>
        <v>4</v>
      </c>
      <c r="CO4">
        <f>IFERROR(VALUE(RIGHT(Rawdata!CO4,1)),"N/A")</f>
        <v>2</v>
      </c>
      <c r="CP4">
        <f>IFERROR(VALUE(RIGHT(Rawdata!CP4,1)),"N/A")</f>
        <v>2</v>
      </c>
      <c r="CQ4">
        <f>IFERROR(VALUE(RIGHT(Rawdata!CQ4,1)),"N/A")</f>
        <v>3</v>
      </c>
      <c r="CR4">
        <f>IFERROR(VALUE(RIGHT(Rawdata!CR4,1)),"N/A")</f>
        <v>3</v>
      </c>
      <c r="CS4">
        <f>IFERROR(VALUE(RIGHT(Rawdata!CS4,1)),"N/A")</f>
        <v>4</v>
      </c>
      <c r="CT4">
        <f>IFERROR(VALUE(RIGHT(Rawdata!CT4,1)),"N/A")</f>
        <v>3</v>
      </c>
      <c r="CU4">
        <f>IFERROR(VALUE(RIGHT(Rawdata!CU4,1)),"N/A")</f>
        <v>3</v>
      </c>
      <c r="CV4">
        <f>IFERROR(VALUE(RIGHT(Rawdata!CV4,1)),"N/A")</f>
        <v>3</v>
      </c>
      <c r="CW4">
        <f>IFERROR(6-VALUE(RIGHT(Rawdata!CW4,1)),"N/A")</f>
        <v>1</v>
      </c>
      <c r="CX4">
        <f>IFERROR(VALUE(RIGHT(Rawdata!CX4,1)),"N/A")</f>
        <v>2</v>
      </c>
      <c r="CY4">
        <f>IFERROR(VALUE(RIGHT(Rawdata!CY4,1)),"N/A")</f>
        <v>5</v>
      </c>
      <c r="CZ4">
        <f>IFERROR(VALUE(RIGHT(Rawdata!CZ4,1)),"N/A")</f>
        <v>5</v>
      </c>
      <c r="DA4">
        <f>IFERROR(VALUE(RIGHT(Rawdata!DA4,1)),"N/A")</f>
        <v>3</v>
      </c>
      <c r="DB4">
        <f>IFERROR(VALUE(RIGHT(Rawdata!DB4,1)),"N/A")</f>
        <v>3</v>
      </c>
      <c r="DC4">
        <f>IFERROR(VALUE(RIGHT(Rawdata!DC4,1)),"N/A")</f>
        <v>3</v>
      </c>
      <c r="DD4">
        <f>IFERROR(VALUE(RIGHT(Rawdata!DD4,1)),"N/A")</f>
        <v>3</v>
      </c>
      <c r="DE4">
        <f>IFERROR(VALUE(RIGHT(Rawdata!DE4,1)-1),"N/A")</f>
        <v>0</v>
      </c>
      <c r="DF4">
        <f>IFERROR(VALUE(RIGHT(Rawdata!DF4,1)-1),"N/A")</f>
        <v>2</v>
      </c>
      <c r="DG4">
        <f>IFERROR(VALUE(RIGHT(Rawdata!DG4,1)-1),"N/A")</f>
        <v>1</v>
      </c>
      <c r="DH4">
        <f>IFERROR(VALUE(RIGHT(Rawdata!DH4,1)-1),"N/A")</f>
        <v>2</v>
      </c>
      <c r="DI4">
        <f>IFERROR(VALUE(RIGHT(Rawdata!DI4,1)-1),"N/A")</f>
        <v>1</v>
      </c>
      <c r="DJ4">
        <f>IFERROR(VALUE(RIGHT(Rawdata!DJ4,1)-1),"N/A")</f>
        <v>1</v>
      </c>
      <c r="DK4">
        <f>IFERROR(VALUE(RIGHT(Rawdata!DK4,1)-1),"N/A")</f>
        <v>3</v>
      </c>
      <c r="DL4">
        <f>IFERROR(VALUE(RIGHT(Rawdata!DL4,1)-1),"N/A")</f>
        <v>3</v>
      </c>
      <c r="DM4">
        <f>IFERROR(VALUE(RIGHT(Rawdata!DM4,1)-1),"N/A")</f>
        <v>3</v>
      </c>
      <c r="DN4">
        <f>IFERROR(VALUE(RIGHT(Rawdata!DN4,1)-1),"N/A")</f>
        <v>3</v>
      </c>
      <c r="DO4">
        <f>IFERROR(VALUE(RIGHT(Rawdata!DO4,1)-1),"N/A")</f>
        <v>3</v>
      </c>
      <c r="DP4">
        <f>IFERROR(VALUE(RIGHT(Rawdata!DP4,1)-1),"N/A")</f>
        <v>6</v>
      </c>
      <c r="DQ4">
        <f>IFERROR(VALUE(RIGHT(Rawdata!DQ4,1)-1),"N/A")</f>
        <v>4</v>
      </c>
      <c r="DR4">
        <f>IFERROR(VALUE(RIGHT(Rawdata!DR4,1)-1),"N/A")</f>
        <v>1</v>
      </c>
      <c r="DS4">
        <f>IFERROR(VALUE(RIGHT(Rawdata!DS4,1)-1),"N/A")</f>
        <v>1</v>
      </c>
      <c r="DT4">
        <f>IFERROR(VALUE(RIGHT(Rawdata!DT4,1)-1),"N/A")</f>
        <v>1</v>
      </c>
      <c r="DU4">
        <f>IFERROR(6-VALUE(RIGHT(Rawdata!DU4,1)-1),"N/A")</f>
        <v>1</v>
      </c>
      <c r="DV4">
        <f>IFERROR(6-VALUE(RIGHT(Rawdata!DV4,1)-1),"N/A")</f>
        <v>1</v>
      </c>
      <c r="DW4">
        <f>IFERROR(6-VALUE(RIGHT(Rawdata!DW4,1)-1),"N/A")</f>
        <v>3</v>
      </c>
      <c r="DX4">
        <f>IFERROR(6-VALUE(RIGHT(Rawdata!DX4,1)-1),"N/A")</f>
        <v>1</v>
      </c>
      <c r="DY4">
        <f>IFERROR(6-VALUE(RIGHT(Rawdata!DY4,1)-1),"N/A")</f>
        <v>1</v>
      </c>
      <c r="DZ4">
        <f>IFERROR(6-VALUE(RIGHT(Rawdata!DZ4,1)-1),"N/A")</f>
        <v>1</v>
      </c>
      <c r="EA4">
        <f>IFERROR(VALUE(RIGHT(Rawdata!EA4,1)),"N/A")</f>
        <v>3</v>
      </c>
      <c r="EB4">
        <f>IFERROR(VALUE(RIGHT(Rawdata!EB4,1)),"N/A")</f>
        <v>4</v>
      </c>
      <c r="EC4">
        <f>IFERROR(6-VALUE(RIGHT(Rawdata!EC4,1)),"N/A")</f>
        <v>5</v>
      </c>
      <c r="ED4">
        <f>IFERROR(6-VALUE(RIGHT(Rawdata!ED4,1)),"N/A")</f>
        <v>5</v>
      </c>
      <c r="EE4">
        <f>IFERROR(VALUE(RIGHT(Rawdata!EE4,1)),"N/A")</f>
        <v>3</v>
      </c>
      <c r="EF4">
        <f>IFERROR(VALUE(RIGHT(Rawdata!EF4,1)),"N/A")</f>
        <v>4</v>
      </c>
      <c r="EG4">
        <f>IFERROR(VALUE(RIGHT(Rawdata!EG4,1)),"N/A")</f>
        <v>3</v>
      </c>
      <c r="EH4">
        <f>IFERROR(VALUE(RIGHT(Rawdata!EH4,1)),"N/A")</f>
        <v>4</v>
      </c>
      <c r="EI4">
        <f>IFERROR(VALUE(RIGHT(Rawdata!EI4,1)),"N/A")</f>
        <v>4</v>
      </c>
      <c r="EJ4">
        <f>IFERROR(VALUE(RIGHT(Rawdata!EJ4,1)),"N/A")</f>
        <v>3</v>
      </c>
      <c r="EK4">
        <f>IFERROR(VALUE(RIGHT(Rawdata!EK4,1)),"N/A")</f>
        <v>3</v>
      </c>
      <c r="EL4">
        <f>IFERROR(VALUE(RIGHT(Rawdata!EL4,1)),"N/A")</f>
        <v>4</v>
      </c>
      <c r="EM4">
        <f>IFERROR(VALUE(RIGHT(Rawdata!EM4,1)),"N/A")</f>
        <v>3</v>
      </c>
      <c r="EN4">
        <f>IFERROR(VALUE(RIGHT(Rawdata!EN4,1)),"N/A")</f>
        <v>1</v>
      </c>
      <c r="EO4">
        <f>IFERROR(VALUE(RIGHT(Rawdata!EO4,1)),"N/A")</f>
        <v>4</v>
      </c>
      <c r="EP4">
        <f>IFERROR(VALUE(RIGHT(Rawdata!EP4,1)),"N/A")</f>
        <v>2</v>
      </c>
      <c r="EQ4">
        <f>IFERROR(VALUE(RIGHT(Rawdata!EQ4,1)),"N/A")</f>
        <v>3</v>
      </c>
      <c r="ER4">
        <f>IFERROR(VALUE(RIGHT(Rawdata!ER4,1)),"N/A")</f>
        <v>4</v>
      </c>
      <c r="ES4">
        <f>IFERROR(VALUE(RIGHT(Rawdata!ES4,1)),"N/A")</f>
        <v>3</v>
      </c>
      <c r="ET4">
        <f>IFERROR(VALUE(RIGHT(Rawdata!ET4,1)),"N/A")</f>
        <v>3</v>
      </c>
      <c r="EU4">
        <f>IFERROR(VALUE(RIGHT(Rawdata!EU4,1)),"N/A")</f>
        <v>4</v>
      </c>
      <c r="EV4">
        <f>IFERROR(VALUE(RIGHT(Rawdata!EV4,1)),"N/A")</f>
        <v>4</v>
      </c>
      <c r="EW4">
        <f>IFERROR(VALUE(RIGHT(Rawdata!EW4,1)),"N/A")</f>
        <v>4</v>
      </c>
      <c r="EX4">
        <f>IFERROR(VALUE(RIGHT(Rawdata!EX4,1)),"N/A")</f>
        <v>3</v>
      </c>
      <c r="EY4">
        <f>IFERROR(VALUE(RIGHT(Rawdata!EY4,1)),"N/A")</f>
        <v>4</v>
      </c>
      <c r="EZ4">
        <f>IFERROR(6-VALUE(RIGHT(Rawdata!EZ4,1)),"N/A")</f>
        <v>4</v>
      </c>
      <c r="FA4">
        <f>IFERROR(IF(Rawdata!FA4="A1",VALUE(RIGHT(Rawdata!FA4,1)),VALUE(RIGHT(Rawdata!FA4,1))-1),"N/A")</f>
        <v>5</v>
      </c>
      <c r="FB4">
        <f>IFERROR(VALUE(RIGHT(Rawdata!FB4,1))-3,"N/A")</f>
        <v>4</v>
      </c>
      <c r="FC4">
        <f>IFERROR(IF(Rawdata!FC4="A1",VALUE(RIGHT(Rawdata!FC4,1)),VALUE(RIGHT(Rawdata!FC4,1))-1),"N/A")</f>
        <v>4</v>
      </c>
      <c r="FD4">
        <f>IFERROR(VALUE(RIGHT(Rawdata!FD4,1))-3,"N/A")</f>
        <v>3</v>
      </c>
      <c r="FE4">
        <f>IFERROR(IF(Rawdata!FE4="A1",VALUE(RIGHT(Rawdata!FE4,1)),VALUE(RIGHT(Rawdata!FE4,1))-1),"N/A")</f>
        <v>5</v>
      </c>
      <c r="FF4">
        <f>IFERROR(VALUE(RIGHT(Rawdata!FF4,1))-3,"N/A")</f>
        <v>2</v>
      </c>
      <c r="FG4">
        <f>IFERROR(IF(Rawdata!FG4="A1",VALUE(RIGHT(Rawdata!FG4,1)),VALUE(RIGHT(Rawdata!FG4,1))-1),"N/A")</f>
        <v>4</v>
      </c>
      <c r="FH4">
        <f>IFERROR(VALUE(RIGHT(Rawdata!FH4,1))-3,"N/A")</f>
        <v>4</v>
      </c>
      <c r="FI4">
        <f>IFERROR(IF(Rawdata!FI4="A1",VALUE(RIGHT(Rawdata!FI4,1)),VALUE(RIGHT(Rawdata!FI4,1))-1),"N/A")</f>
        <v>5</v>
      </c>
      <c r="FJ4">
        <f>IFERROR(VALUE(RIGHT(Rawdata!FJ4,1))-3,"N/A")</f>
        <v>4</v>
      </c>
      <c r="FK4">
        <f>IFERROR(IF(Rawdata!FK4="A1",VALUE(RIGHT(Rawdata!FK4,1)),VALUE(RIGHT(Rawdata!FK4,1))-1),"N/A")</f>
        <v>5</v>
      </c>
      <c r="FL4">
        <f>IFERROR(VALUE(RIGHT(Rawdata!FL4,1))-3,"N/A")</f>
        <v>5</v>
      </c>
      <c r="FM4">
        <f>IFERROR(IF(Rawdata!FM4="A1",VALUE(RIGHT(Rawdata!FM4,1)),VALUE(RIGHT(Rawdata!FM4,1))-1),"N/A")</f>
        <v>5</v>
      </c>
      <c r="FN4">
        <f>IFERROR(VALUE(RIGHT(Rawdata!FN4,1))-3,"N/A")</f>
        <v>3</v>
      </c>
      <c r="FO4">
        <f>IFERROR(IF(Rawdata!FO4="A1",VALUE(RIGHT(Rawdata!FO4,1)),VALUE(RIGHT(Rawdata!FO4,1))-1),"N/A")</f>
        <v>4</v>
      </c>
      <c r="FP4">
        <f>IFERROR(VALUE(RIGHT(Rawdata!FP4,1))-3,"N/A")</f>
        <v>3</v>
      </c>
      <c r="FQ4">
        <f>IFERROR(IF(Rawdata!FQ4="A1",VALUE(RIGHT(Rawdata!FQ4,1)),VALUE(RIGHT(Rawdata!FQ4,1))-1),"N/A")</f>
        <v>4</v>
      </c>
      <c r="FR4">
        <f>IFERROR(VALUE(RIGHT(Rawdata!FR4,1))-3,"N/A")</f>
        <v>2</v>
      </c>
      <c r="FS4">
        <f>IFERROR(IF(Rawdata!FS4="A1",VALUE(RIGHT(Rawdata!FS4,1)),VALUE(RIGHT(Rawdata!FS4,1))-1),"N/A")</f>
        <v>4</v>
      </c>
      <c r="FT4">
        <f>IFERROR(VALUE(RIGHT(Rawdata!FT4,1))-3,"N/A")</f>
        <v>3</v>
      </c>
      <c r="FU4">
        <f>IFERROR(IF(Rawdata!FU4="A1",VALUE(RIGHT(Rawdata!FU4,1)),VALUE(RIGHT(Rawdata!FU4,1))-1),"N/A")</f>
        <v>4</v>
      </c>
      <c r="FV4">
        <f>IFERROR(VALUE(RIGHT(Rawdata!FV4,1))-3,"N/A")</f>
        <v>3</v>
      </c>
      <c r="FW4">
        <f>IFERROR(IF(Rawdata!FW4="A1",VALUE(RIGHT(Rawdata!FW4,1)),VALUE(RIGHT(Rawdata!FW4,1))-1),"N/A")</f>
        <v>5</v>
      </c>
      <c r="FX4">
        <f>IFERROR(VALUE(RIGHT(Rawdata!FX4,1))-3,"N/A")</f>
        <v>4</v>
      </c>
      <c r="FY4">
        <f>IFERROR(IF(Rawdata!FY4="A1",VALUE(RIGHT(Rawdata!FY4,1)),VALUE(RIGHT(Rawdata!FY4,1))-1),"N/A")</f>
        <v>4</v>
      </c>
      <c r="FZ4">
        <f>IFERROR(VALUE(RIGHT(Rawdata!FZ4,1))-3,"N/A")</f>
        <v>3</v>
      </c>
      <c r="GA4">
        <f>IFERROR(IF(Rawdata!GA4="A1",VALUE(RIGHT(Rawdata!GA4,1)),VALUE(RIGHT(Rawdata!GA4,1))-1),"N/A")</f>
        <v>3</v>
      </c>
      <c r="GB4">
        <f>IFERROR(VALUE(RIGHT(Rawdata!GB4,1))-3,"N/A")</f>
        <v>3</v>
      </c>
      <c r="GC4">
        <f>IFERROR(IF(Rawdata!GC4="A1",VALUE(RIGHT(Rawdata!GC4,1)),VALUE(RIGHT(Rawdata!GC4,1))-1),"N/A")</f>
        <v>5</v>
      </c>
      <c r="GD4">
        <f>IFERROR(VALUE(RIGHT(Rawdata!GD4,1))-3,"N/A")</f>
        <v>5</v>
      </c>
      <c r="GE4">
        <f>IFERROR(IF(Rawdata!GE4="A1",VALUE(RIGHT(Rawdata!GE4,1)),VALUE(RIGHT(Rawdata!GE4,1))-1),"N/A")</f>
        <v>5</v>
      </c>
      <c r="GF4">
        <f>IFERROR(VALUE(RIGHT(Rawdata!GF4,1))-3,"N/A")</f>
        <v>4</v>
      </c>
      <c r="GG4">
        <f>IFERROR(IF(Rawdata!GG4="A1",VALUE(RIGHT(Rawdata!GG4,1)),VALUE(RIGHT(Rawdata!GG4,1))-1),"N/A")</f>
        <v>5</v>
      </c>
      <c r="GH4">
        <f>IFERROR(VALUE(RIGHT(Rawdata!GH4,1))-3,"N/A")</f>
        <v>5</v>
      </c>
      <c r="GI4">
        <f>IFERROR(IF(Rawdata!GI4="A1",VALUE(RIGHT(Rawdata!GI4,1)),VALUE(RIGHT(Rawdata!GI4,1))-1),"N/A")</f>
        <v>4</v>
      </c>
      <c r="GJ4">
        <f>IFERROR(VALUE(RIGHT(Rawdata!GJ4,1))-3,"N/A")</f>
        <v>4</v>
      </c>
      <c r="GK4">
        <f>IFERROR(IF(Rawdata!GK4="A1",VALUE(RIGHT(Rawdata!GK4,1)),VALUE(RIGHT(Rawdata!GK4,1))-1),"N/A")</f>
        <v>4</v>
      </c>
      <c r="GL4">
        <f>IFERROR(VALUE(RIGHT(Rawdata!GL4,1))-3,"N/A")</f>
        <v>3</v>
      </c>
      <c r="GM4">
        <f>IFERROR(IF(Rawdata!GM4="A1",VALUE(RIGHT(Rawdata!GM4,1)),VALUE(RIGHT(Rawdata!GM4,1))-1),"N/A")</f>
        <v>5</v>
      </c>
      <c r="GN4">
        <f>IFERROR(VALUE(RIGHT(Rawdata!GN4,1))-3,"N/A")</f>
        <v>5</v>
      </c>
      <c r="GO4">
        <f>IFERROR(IF(Rawdata!GO4="A1",VALUE(RIGHT(Rawdata!GO4,1)),VALUE(RIGHT(Rawdata!GO4,1))-1),"N/A")</f>
        <v>5</v>
      </c>
      <c r="GP4">
        <f>IFERROR(VALUE(RIGHT(Rawdata!GP4,1))-3,"N/A")</f>
        <v>5</v>
      </c>
      <c r="GQ4">
        <f>IFERROR(IF(Rawdata!GQ4="A1",VALUE(RIGHT(Rawdata!GQ4,1)),VALUE(RIGHT(Rawdata!GQ4,1))-1),"N/A")</f>
        <v>5</v>
      </c>
      <c r="GR4">
        <f>IFERROR(VALUE(RIGHT(Rawdata!GR4,1))-3,"N/A")</f>
        <v>4</v>
      </c>
      <c r="GS4">
        <f>IFERROR(IF(Rawdata!GS4="A1",VALUE(RIGHT(Rawdata!GS4,1)),VALUE(RIGHT(Rawdata!GS4,1))-1),"N/A")</f>
        <v>5</v>
      </c>
      <c r="GT4">
        <f>IFERROR(VALUE(RIGHT(Rawdata!GT4,1))-3,"N/A")</f>
        <v>4</v>
      </c>
      <c r="GU4">
        <f>IFERROR(IF(Rawdata!GU4="A1",VALUE(RIGHT(Rawdata!GU4,1)),VALUE(RIGHT(Rawdata!GU4,1))-1),"N/A")</f>
        <v>4</v>
      </c>
      <c r="GV4">
        <f>IFERROR(VALUE(RIGHT(Rawdata!GV4,1))-3,"N/A")</f>
        <v>3</v>
      </c>
      <c r="GW4">
        <f>IFERROR(IF(Rawdata!GW4="A1",VALUE(RIGHT(Rawdata!GW4,1)),VALUE(RIGHT(Rawdata!GW4,1))-1),"N/A")</f>
        <v>5</v>
      </c>
      <c r="GX4">
        <f>IFERROR(VALUE(RIGHT(Rawdata!GX4,1))-3,"N/A")</f>
        <v>5</v>
      </c>
      <c r="GY4">
        <f>IFERROR(VALUE(RIGHT(Rawdata!GY4,1)),"N/A")</f>
        <v>6</v>
      </c>
      <c r="GZ4">
        <f>IFERROR(7-VALUE(RIGHT(Rawdata!GZ4,1)),"N/A")</f>
        <v>6</v>
      </c>
      <c r="HA4">
        <f>IFERROR(VALUE(RIGHT(Rawdata!HA4,1)),"N/A")</f>
        <v>6</v>
      </c>
      <c r="HB4">
        <f>IFERROR(VALUE(RIGHT(Rawdata!HB4,1)),"N/A")</f>
        <v>5</v>
      </c>
      <c r="HC4">
        <f>IFERROR(VALUE(RIGHT(Rawdata!HC4,1)),"N/A")</f>
        <v>6</v>
      </c>
      <c r="HD4">
        <f>IFERROR(7-VALUE(RIGHT(Rawdata!HD4,1)),"N/A")</f>
        <v>3</v>
      </c>
      <c r="HE4">
        <f>IFERROR(VALUE(RIGHT(Rawdata!HE4,1)),"N/A")</f>
        <v>6</v>
      </c>
      <c r="HF4">
        <f>IFERROR(7-VALUE(RIGHT(Rawdata!HF4,1)),"N/A")</f>
        <v>6</v>
      </c>
      <c r="HG4">
        <f>IFERROR(VALUE(RIGHT(Rawdata!HG4,1)),"N/A")</f>
        <v>5</v>
      </c>
      <c r="HH4">
        <f>IFERROR(VALUE(RIGHT(Rawdata!HH4,1)),"N/A")</f>
        <v>5</v>
      </c>
      <c r="HI4">
        <f>IFERROR(VALUE(RIGHT(Rawdata!HI4,1)),"N/A")</f>
        <v>6</v>
      </c>
      <c r="HJ4">
        <f>IFERROR(VALUE(RIGHT(Rawdata!HJ4,1)),"N/A")</f>
        <v>6</v>
      </c>
      <c r="HK4">
        <f>IFERROR(7-VALUE(RIGHT(Rawdata!HK4,1)),"N/A")</f>
        <v>5</v>
      </c>
      <c r="HL4">
        <f>IFERROR(VALUE(RIGHT(Rawdata!HL4,1)),"N/A")</f>
        <v>5</v>
      </c>
      <c r="HM4">
        <f>IFERROR(VALUE(RIGHT(Rawdata!HM4,1)),"N/A")</f>
        <v>5</v>
      </c>
      <c r="HN4">
        <f>IFERROR(IF(Rawdata!HN4="A13",5,VALUE(RIGHT(Rawdata!HN4,1))-1),"N/A")</f>
        <v>5</v>
      </c>
      <c r="HO4">
        <f>IFERROR(IF(Rawdata!HO4="A13",5,VALUE(RIGHT(Rawdata!HO4,1))-1),"N/A")</f>
        <v>5</v>
      </c>
      <c r="HP4">
        <f>IFERROR(IF(Rawdata!HP4="A13",5,VALUE(RIGHT(Rawdata!HP4,1))-1),"N/A")</f>
        <v>5</v>
      </c>
      <c r="HQ4">
        <f>IFERROR(IF(Rawdata!HQ4="A13",5,VALUE(RIGHT(Rawdata!HQ4,1))-1),"N/A")</f>
        <v>5</v>
      </c>
      <c r="HR4">
        <f>IFERROR(IF(Rawdata!HR4="A13",5,VALUE(RIGHT(Rawdata!HR4,1))-1),"N/A")</f>
        <v>5</v>
      </c>
      <c r="HS4">
        <f>IFERROR(6-IF(Rawdata!HS4="A13",5,VALUE(RIGHT(Rawdata!HS4,1))-1),"N/A")</f>
        <v>3</v>
      </c>
      <c r="HT4">
        <f>IFERROR(6-IF(Rawdata!HT4="A13",5,VALUE(RIGHT(Rawdata!HT4,1))-1),"N/A")</f>
        <v>4</v>
      </c>
      <c r="HU4">
        <f>IFERROR(6-IF(Rawdata!HU4="A13",5,VALUE(RIGHT(Rawdata!HU4,1))-1),"N/A")</f>
        <v>3</v>
      </c>
      <c r="HV4">
        <f>IFERROR(IF(Rawdata!HV4="A13",5,VALUE(RIGHT(Rawdata!HV4,1))-1),"N/A")</f>
        <v>4</v>
      </c>
      <c r="HW4">
        <f>IFERROR(6-IF(Rawdata!HW4="A13",5,VALUE(RIGHT(Rawdata!HW4,1))-1),"N/A")</f>
        <v>4</v>
      </c>
      <c r="HX4">
        <f>IFERROR(6-IF(Rawdata!HX4="A13",5,VALUE(RIGHT(Rawdata!HX4,1))-1),"N/A")</f>
        <v>3</v>
      </c>
      <c r="HY4">
        <f>IFERROR(6-IF(Rawdata!HY4="A13",5,VALUE(RIGHT(Rawdata!HY4,1))-1),"N/A")</f>
        <v>1</v>
      </c>
      <c r="HZ4">
        <f>IFERROR(6-IF(Rawdata!HZ4="A13",5,VALUE(RIGHT(Rawdata!HZ4,1))-1),"N/A")</f>
        <v>4</v>
      </c>
      <c r="IA4">
        <f>IFERROR(6-IF(Rawdata!IA4="A13",5,VALUE(RIGHT(Rawdata!IA4,1))-1),"N/A")</f>
        <v>3</v>
      </c>
      <c r="IB4">
        <f>IFERROR(IF(Rawdata!IB4="A13",5,VALUE(RIGHT(Rawdata!IB4,1))-1),"N/A")</f>
        <v>4</v>
      </c>
      <c r="IC4">
        <f>IFERROR(6-IF(Rawdata!IC4="A13",5,VALUE(RIGHT(Rawdata!IC4,1))-1),"N/A")</f>
        <v>4</v>
      </c>
      <c r="ID4">
        <f>IFERROR(IF(Rawdata!ID4="A13",5,VALUE(RIGHT(Rawdata!ID4,1))-1),"N/A")</f>
        <v>4</v>
      </c>
      <c r="IE4">
        <f>IFERROR(6-IF(Rawdata!IE4="A13",5,VALUE(RIGHT(Rawdata!IE4,1))-1),"N/A")</f>
        <v>3</v>
      </c>
      <c r="IF4" t="str">
        <f>IFERROR(VALUE(RIGHT(Rawdata!IF4,1)),"N/A")</f>
        <v>N/A</v>
      </c>
      <c r="IG4" t="str">
        <f>IFERROR(VALUE(RIGHT(Rawdata!IG4,1)),"N/A")</f>
        <v>N/A</v>
      </c>
      <c r="IH4" t="str">
        <f>IFERROR(VALUE(RIGHT(Rawdata!IH4,1)),"N/A")</f>
        <v>N/A</v>
      </c>
      <c r="II4" t="str">
        <f>IFERROR(VALUE(RIGHT(Rawdata!II4,1)),"N/A")</f>
        <v>N/A</v>
      </c>
      <c r="IJ4" t="str">
        <f>IFERROR(VALUE(RIGHT(Rawdata!IJ4,1)),"N/A")</f>
        <v>N/A</v>
      </c>
      <c r="IK4" t="str">
        <f>IFERROR(VALUE(RIGHT(Rawdata!IK4,1)),"N/A")</f>
        <v>N/A</v>
      </c>
      <c r="IL4" t="str">
        <f>IFERROR(VALUE(RIGHT(Rawdata!IL4,1)),"N/A")</f>
        <v>N/A</v>
      </c>
      <c r="IM4" t="str">
        <f>IFERROR(VALUE(RIGHT(Rawdata!IM4,1)),"N/A")</f>
        <v>N/A</v>
      </c>
      <c r="IN4" t="str">
        <f>IFERROR(VALUE(RIGHT(Rawdata!IN4,1)),"N/A")</f>
        <v>N/A</v>
      </c>
      <c r="IO4" t="str">
        <f>IFERROR(VALUE(RIGHT(Rawdata!IO4,1)),"N/A")</f>
        <v>N/A</v>
      </c>
      <c r="IP4" t="str">
        <f>IFERROR(VALUE(RIGHT(Rawdata!IP4,1)),"N/A")</f>
        <v>N/A</v>
      </c>
      <c r="IQ4" t="str">
        <f>IFERROR(VALUE(RIGHT(Rawdata!IQ4,1)),"N/A")</f>
        <v>N/A</v>
      </c>
      <c r="IR4" t="str">
        <f>IFERROR(VALUE(RIGHT(Rawdata!IR4,1)),"N/A")</f>
        <v>N/A</v>
      </c>
      <c r="IS4" t="str">
        <f>IFERROR(VALUE(RIGHT(Rawdata!IS4,1)),"N/A")</f>
        <v>N/A</v>
      </c>
      <c r="IT4" t="str">
        <f>IFERROR(VALUE(RIGHT(Rawdata!IT4,1)),"N/A")</f>
        <v>N/A</v>
      </c>
      <c r="IU4" t="str">
        <f>IFERROR(VALUE(RIGHT(Rawdata!IU4,1)),"N/A")</f>
        <v>N/A</v>
      </c>
      <c r="IV4" t="str">
        <f>IFERROR(VALUE(RIGHT(Rawdata!IV4,1)),"N/A")</f>
        <v>N/A</v>
      </c>
      <c r="IW4" t="str">
        <f>IFERROR(VALUE(RIGHT(Rawdata!IW4,1)),"N/A")</f>
        <v>N/A</v>
      </c>
      <c r="IX4" t="str">
        <f>IFERROR(VALUE(RIGHT(Rawdata!IX4,1)),"N/A")</f>
        <v>N/A</v>
      </c>
      <c r="IY4">
        <f>IFERROR(VALUE(RIGHT(Rawdata!IY4,1)),"N/A")</f>
        <v>4</v>
      </c>
      <c r="IZ4">
        <f>IFERROR(VALUE(RIGHT(Rawdata!IZ4,1)),"N/A")</f>
        <v>2</v>
      </c>
      <c r="JA4">
        <f>IFERROR(VALUE(RIGHT(Rawdata!JA4,1)),"N/A")</f>
        <v>1</v>
      </c>
      <c r="JB4">
        <f>IFERROR(VALUE(RIGHT(Rawdata!JB4,1)),"N/A")</f>
        <v>1</v>
      </c>
      <c r="JC4">
        <f>IFERROR(VALUE(RIGHT(Rawdata!JC4,1)),"N/A")</f>
        <v>1</v>
      </c>
      <c r="JD4">
        <f>IFERROR(VALUE(RIGHT(Rawdata!JD4,1)),"N/A")</f>
        <v>1</v>
      </c>
      <c r="JE4">
        <f>IFERROR(VALUE(RIGHT(Rawdata!JE4,1)),"N/A")</f>
        <v>2</v>
      </c>
      <c r="JF4">
        <f>IFERROR(VALUE(RIGHT(Rawdata!JF4,1)),"N/A")</f>
        <v>5</v>
      </c>
      <c r="JG4">
        <f>IFERROR(VALUE(RIGHT(Rawdata!JG4,1)),"N/A")</f>
        <v>2</v>
      </c>
      <c r="JH4">
        <f>IFERROR(VALUE(RIGHT(Rawdata!JH4,1)),"N/A")</f>
        <v>1</v>
      </c>
      <c r="JI4">
        <f>IFERROR(VALUE(RIGHT(Rawdata!JI4,1)),"N/A")</f>
        <v>1</v>
      </c>
      <c r="JJ4">
        <f>IFERROR(VALUE(RIGHT(Rawdata!JJ4,1)),"N/A")</f>
        <v>1</v>
      </c>
      <c r="JK4">
        <f>IFERROR(VALUE(RIGHT(Rawdata!JK4,1)),"N/A")</f>
        <v>5</v>
      </c>
      <c r="JL4">
        <f>IFERROR(VALUE(RIGHT(Rawdata!JL4,1)),"N/A")</f>
        <v>2</v>
      </c>
      <c r="JM4">
        <f>IFERROR(VALUE(RIGHT(Rawdata!JM4,1)),"N/A")</f>
        <v>5</v>
      </c>
      <c r="JN4">
        <f>IFERROR(VALUE(RIGHT(Rawdata!JN4,1)),"N/A")</f>
        <v>3</v>
      </c>
      <c r="JO4">
        <f>IFERROR(VALUE(RIGHT(Rawdata!JO4,1)),"N/A")</f>
        <v>4</v>
      </c>
      <c r="JP4" t="str">
        <f>IFERROR(VALUE(RIGHT(Rawdata!JP4,1)-4),"N/A")</f>
        <v>N/A</v>
      </c>
      <c r="JQ4" t="str">
        <f>IFERROR(VALUE(RIGHT(Rawdata!JQ4,1)-4),"N/A")</f>
        <v>N/A</v>
      </c>
      <c r="JR4" t="str">
        <f>IFERROR(VALUE(RIGHT(Rawdata!JR4,1)-4),"N/A")</f>
        <v>N/A</v>
      </c>
      <c r="JS4" t="str">
        <f>IFERROR(VALUE(RIGHT(Rawdata!JS4,1)-4),"N/A")</f>
        <v>N/A</v>
      </c>
      <c r="JT4" t="str">
        <f>IFERROR(VALUE(RIGHT(Rawdata!JT4,1)-4),"N/A")</f>
        <v>N/A</v>
      </c>
      <c r="JU4" t="str">
        <f>IFERROR(VALUE(RIGHT(Rawdata!JU4,1)-4),"N/A")</f>
        <v>N/A</v>
      </c>
      <c r="JV4" t="str">
        <f>IFERROR(VALUE(RIGHT(Rawdata!JV4,1)-4),"N/A")</f>
        <v>N/A</v>
      </c>
      <c r="JW4" t="str">
        <f>IFERROR(VALUE(RIGHT(Rawdata!JW4,1)-4),"N/A")</f>
        <v>N/A</v>
      </c>
      <c r="JX4" t="str">
        <f>IFERROR(VALUE(RIGHT(Rawdata!JX4,1)),"N/A")</f>
        <v>N/A</v>
      </c>
      <c r="JY4" t="str">
        <f>IFERROR(VALUE(RIGHT(Rawdata!JY4,1)),"N/A")</f>
        <v>N/A</v>
      </c>
      <c r="JZ4" t="str">
        <f>IFERROR(6-VALUE(RIGHT(Rawdata!JZ4,1)),"N/A")</f>
        <v>N/A</v>
      </c>
      <c r="KA4" t="str">
        <f>IFERROR(6-VALUE(RIGHT(Rawdata!KA4,1)),"N/A")</f>
        <v>N/A</v>
      </c>
      <c r="KB4" t="str">
        <f>IFERROR(6-VALUE(RIGHT(Rawdata!KB4,1)),"N/A")</f>
        <v>N/A</v>
      </c>
      <c r="KC4" t="str">
        <f>IFERROR(6-VALUE(RIGHT(Rawdata!KC4,1)),"N/A")</f>
        <v>N/A</v>
      </c>
      <c r="KD4" t="str">
        <f>IFERROR(6-VALUE(RIGHT(Rawdata!KD4,1)),"N/A")</f>
        <v>N/A</v>
      </c>
      <c r="KE4" t="str">
        <f>IFERROR(6-VALUE(RIGHT(Rawdata!KE4,1)),"N/A")</f>
        <v>N/A</v>
      </c>
      <c r="KF4" t="str">
        <f>IFERROR(VALUE(RIGHT(Rawdata!KF4,1)),"N/A")</f>
        <v>N/A</v>
      </c>
      <c r="KG4" t="str">
        <f>IFERROR(VALUE(RIGHT(Rawdata!KG4,1)),"N/A")</f>
        <v>N/A</v>
      </c>
      <c r="KH4" t="str">
        <f>IFERROR(6-VALUE(RIGHT(Rawdata!KH4,1)),"N/A")</f>
        <v>N/A</v>
      </c>
      <c r="KI4" t="str">
        <f>IFERROR(6-VALUE(RIGHT(Rawdata!KI4,1)),"N/A")</f>
        <v>N/A</v>
      </c>
      <c r="KJ4" t="str">
        <f>IFERROR(VALUE(RIGHT(Rawdata!KJ4,1)),"N/A")</f>
        <v>N/A</v>
      </c>
      <c r="KK4" t="str">
        <f>IFERROR(VALUE(RIGHT(Rawdata!KK4,1)),"N/A")</f>
        <v>N/A</v>
      </c>
      <c r="KL4" t="str">
        <f>IFERROR(VALUE(RIGHT(Rawdata!KL4,1)),"N/A")</f>
        <v>N/A</v>
      </c>
      <c r="KM4" t="str">
        <f>IFERROR(VALUE(RIGHT(Rawdata!KM4,1)),"N/A")</f>
        <v>N/A</v>
      </c>
      <c r="KN4" t="str">
        <f>IFERROR(VALUE(RIGHT(Rawdata!KN4,1)),"N/A")</f>
        <v>N/A</v>
      </c>
      <c r="KO4" t="str">
        <f>IFERROR(VALUE(RIGHT(Rawdata!KO4,1)),"N/A")</f>
        <v>N/A</v>
      </c>
      <c r="KP4" t="str">
        <f>IFERROR(VALUE(RIGHT(Rawdata!KP4,1)),"N/A")</f>
        <v>N/A</v>
      </c>
      <c r="KQ4" t="str">
        <f>IFERROR(VALUE(RIGHT(Rawdata!KQ4,1)),"N/A")</f>
        <v>N/A</v>
      </c>
      <c r="KR4" t="str">
        <f>IFERROR(VALUE(RIGHT(Rawdata!KR4,1)),"N/A")</f>
        <v>N/A</v>
      </c>
      <c r="KS4" t="str">
        <f>IFERROR(VALUE(RIGHT(Rawdata!KS4,1)),"N/A")</f>
        <v>N/A</v>
      </c>
      <c r="KT4" t="str">
        <f>IFERROR(VALUE(RIGHT(Rawdata!KT4,1)),"N/A")</f>
        <v>N/A</v>
      </c>
      <c r="KU4" t="str">
        <f>IFERROR(VALUE(RIGHT(Rawdata!KU4,1)),"N/A")</f>
        <v>N/A</v>
      </c>
      <c r="KV4" t="str">
        <f>IFERROR(VALUE(RIGHT(Rawdata!KV4,1)),"N/A")</f>
        <v>N/A</v>
      </c>
      <c r="KW4" t="str">
        <f>IFERROR(VALUE(RIGHT(Rawdata!KW4,1)),"N/A")</f>
        <v>N/A</v>
      </c>
      <c r="KX4" t="str">
        <f>IFERROR(VALUE(RIGHT(Rawdata!KX4,1)),"N/A")</f>
        <v>N/A</v>
      </c>
    </row>
    <row r="5" spans="1:310" x14ac:dyDescent="0.25">
      <c r="A5">
        <f>Rawdata!A5</f>
        <v>6</v>
      </c>
      <c r="B5" t="str">
        <f>Rawdata!B5</f>
        <v>T1</v>
      </c>
      <c r="C5" t="str">
        <f>Rawdata!C5</f>
        <v>2022-03-07 17:41:07</v>
      </c>
      <c r="D5" t="str">
        <f>Rawdata!D5</f>
        <v>700-212</v>
      </c>
      <c r="E5" t="str">
        <f>IF(Rawdata!E5="","",Rawdata!E5)</f>
        <v>100-101</v>
      </c>
      <c r="F5" cm="1">
        <f t="array" ref="F5">IFERROR(_xlfn.IFS(Rawdata!F5="A1",100,Rawdata!F5="A2",75,Rawdata!F5="A3",50,Rawdata!F5="A4",25,Rawdata!F5="A5",0),"N/A")</f>
        <v>25</v>
      </c>
      <c r="G5" cm="1">
        <f t="array" ref="G5">IFERROR(_xlfn.IFS(Rawdata!G5="A1",100,Rawdata!G5="A2",75,Rawdata!G5="A3",50,Rawdata!G5="A4",25,Rawdata!G5="A5",0),"N/A")</f>
        <v>50</v>
      </c>
      <c r="H5" cm="1">
        <f t="array" ref="H5">IFERROR(_xlfn.IFS(Rawdata!H5="A1",100,Rawdata!H5="A2",75,Rawdata!H5="A3",50,Rawdata!H5="A4",25,Rawdata!H5="A5",0),"N/A")</f>
        <v>0</v>
      </c>
      <c r="I5" cm="1">
        <f t="array" ref="I5">IFERROR(_xlfn.IFS(Rawdata!I5="A1",100,Rawdata!I5="A2",75,Rawdata!I5="A3",50,Rawdata!I5="A4",25,Rawdata!I5="A5",0),"N/A")</f>
        <v>25</v>
      </c>
      <c r="J5" cm="1">
        <f t="array" ref="J5">IFERROR(_xlfn.IFS(Rawdata!J5="A1",100,Rawdata!J5="A2",75,Rawdata!J5="A3",50,Rawdata!J5="A4",25,Rawdata!J5="A5",0),"N/A")</f>
        <v>25</v>
      </c>
      <c r="K5" cm="1">
        <f t="array" ref="K5">IFERROR(_xlfn.IFS(Rawdata!K5="A1",100,Rawdata!K5="A2",75,Rawdata!K5="A3",50,Rawdata!K5="A4",25,Rawdata!K5="A5",0),"N/A")</f>
        <v>25</v>
      </c>
      <c r="L5" cm="1">
        <f t="array" ref="L5">IFERROR(_xlfn.IFS(Rawdata!L5="A1",100,Rawdata!L5="A2",75,Rawdata!L5="A3",50,Rawdata!L5="A4",25,Rawdata!L5="A5",0),"N/A")</f>
        <v>75</v>
      </c>
      <c r="M5" cm="1">
        <f t="array" ref="M5">IFERROR(_xlfn.IFS(Rawdata!M5="A1",100,Rawdata!M5="A2",75,Rawdata!M5="A3",50,Rawdata!M5="A4",25,Rawdata!M5="A5",0),"N/A")</f>
        <v>25</v>
      </c>
      <c r="N5" cm="1">
        <f t="array" ref="N5">IFERROR(_xlfn.IFS(Rawdata!N5="A1",100,Rawdata!N5="A2",75,Rawdata!N5="A3",50,Rawdata!N5="A4",25,Rawdata!N5="A5",0),"N/A")</f>
        <v>50</v>
      </c>
      <c r="O5" cm="1">
        <f t="array" ref="O5">IFERROR(_xlfn.IFS(Rawdata!O5="A1",100,Rawdata!O5="A2",75,Rawdata!O5="A3",50,Rawdata!O5="A4",25,Rawdata!O5="A5",0),"N/A")</f>
        <v>0</v>
      </c>
      <c r="P5" cm="1">
        <f t="array" ref="P5">IFERROR(_xlfn.IFS(Rawdata!P5="A1",100,Rawdata!P5="A2",75,Rawdata!P5="A3",50,Rawdata!P5="A4",25,Rawdata!P5="A5",0),"N/A")</f>
        <v>50</v>
      </c>
      <c r="Q5" cm="1">
        <f t="array" ref="Q5">IFERROR(_xlfn.IFS(Rawdata!Q5="A1",100,Rawdata!Q5="A2",75,Rawdata!Q5="A3",50,Rawdata!Q5="A4",25,Rawdata!Q5="A5",0),"N/A")</f>
        <v>50</v>
      </c>
      <c r="R5" cm="1">
        <f t="array" ref="R5">IFERROR(_xlfn.IFS(Rawdata!R5="A1",100,Rawdata!R5="A2",75,Rawdata!R5="A3",50,Rawdata!R5="A4",25,Rawdata!R5="A5",0),"N/A")</f>
        <v>50</v>
      </c>
      <c r="S5" cm="1">
        <f t="array" ref="S5">IFERROR(_xlfn.IFS(Rawdata!S5="A1",100,Rawdata!S5="A2",75,Rawdata!S5="A3",50,Rawdata!S5="A4",25,Rawdata!S5="A5",0),"N/A")</f>
        <v>25</v>
      </c>
      <c r="T5" cm="1">
        <f t="array" ref="T5">IFERROR(_xlfn.IFS(Rawdata!T5="A1",100,Rawdata!T5="A2",75,Rawdata!T5="A3",50,Rawdata!T5="A4",25,Rawdata!T5="A5",0),"N/A")</f>
        <v>25</v>
      </c>
      <c r="U5" cm="1">
        <f t="array" ref="U5">IFERROR(_xlfn.IFS(Rawdata!U5="A1",100,Rawdata!U5="A2",75,Rawdata!U5="A3",50,Rawdata!U5="A4",25,Rawdata!U5="A5",0),"N/A")</f>
        <v>50</v>
      </c>
      <c r="V5" cm="1">
        <f t="array" ref="V5">IFERROR(_xlfn.IFS(Rawdata!V5="A1",100,Rawdata!V5="A2",75,Rawdata!V5="A3",50,Rawdata!V5="A4",25,Rawdata!V5="A5",0),"N/A")</f>
        <v>25</v>
      </c>
      <c r="W5" cm="1">
        <f t="array" ref="W5">IFERROR(_xlfn.IFS(Rawdata!W5="A1",100,Rawdata!W5="A2",75,Rawdata!W5="A3",50,Rawdata!W5="A4",25,Rawdata!W5="A5",0),"N/A")</f>
        <v>25</v>
      </c>
      <c r="X5" cm="1">
        <f t="array" ref="X5">IFERROR(_xlfn.IFS(Rawdata!X5="A1",100,Rawdata!X5="A2",75,Rawdata!X5="A3",50,Rawdata!X5="A4",25,Rawdata!X5="A5",0),"N/A")</f>
        <v>0</v>
      </c>
      <c r="Y5" cm="1">
        <f t="array" ref="Y5">IFERROR(_xlfn.IFS(Rawdata!Y5="A1",100,Rawdata!Y5="A2",75,Rawdata!Y5="A3",50,Rawdata!Y5="A4",25,Rawdata!Y5="A5",0),"N/A")</f>
        <v>25</v>
      </c>
      <c r="Z5" cm="1">
        <f t="array" ref="Z5">IFERROR(_xlfn.IFS(Rawdata!Z5="A1",100,Rawdata!Z5="A2",75,Rawdata!Z5="A3",50,Rawdata!Z5="A4",25,Rawdata!Z5="A5",0),"N/A")</f>
        <v>0</v>
      </c>
      <c r="AA5" cm="1">
        <f t="array" ref="AA5">IFERROR(_xlfn.IFS(Rawdata!AA5="A1",100,Rawdata!AA5="A2",75,Rawdata!AA5="A3",50,Rawdata!AA5="A4",25,Rawdata!AA5="A5",0),"N/A")</f>
        <v>50</v>
      </c>
      <c r="AB5" cm="1">
        <f t="array" ref="AB5">IFERROR(_xlfn.IFS(Rawdata!AB5="A1",100,Rawdata!AB5="A2",75,Rawdata!AB5="A3",50,Rawdata!AB5="A4",25,Rawdata!AB5="A5",0),"N/A")</f>
        <v>100</v>
      </c>
      <c r="AC5">
        <f>IFERROR(VALUE(RIGHT(Rawdata!AC5,1)),"N/A")</f>
        <v>2</v>
      </c>
      <c r="AD5">
        <f>IFERROR(6-VALUE(RIGHT(Rawdata!AD5,1)),"N/A")</f>
        <v>5</v>
      </c>
      <c r="AE5">
        <f>IFERROR(VALUE(RIGHT(Rawdata!AE5,1)),"N/A")</f>
        <v>3</v>
      </c>
      <c r="AF5">
        <f>IFERROR(6-VALUE(RIGHT(Rawdata!AF5,1)),"N/A")</f>
        <v>3</v>
      </c>
      <c r="AG5">
        <f>IFERROR(VALUE(RIGHT(Rawdata!AG5,1)),"N/A")</f>
        <v>5</v>
      </c>
      <c r="AH5">
        <f>IFERROR(VALUE(RIGHT(Rawdata!AH5,1)),"N/A")</f>
        <v>5</v>
      </c>
      <c r="AI5">
        <f>IFERROR(VALUE(RIGHT(Rawdata!AI5,1)),"N/A")</f>
        <v>1</v>
      </c>
      <c r="AJ5">
        <f>IFERROR(6-VALUE(RIGHT(Rawdata!AJ5,1)),"N/A")</f>
        <v>3</v>
      </c>
      <c r="AK5">
        <f>IFERROR(6-VALUE(RIGHT(Rawdata!AK5,1)),"N/A")</f>
        <v>3</v>
      </c>
      <c r="AL5">
        <f>IFERROR(VALUE(RIGHT(Rawdata!AL5,1)),"N/A")</f>
        <v>3</v>
      </c>
      <c r="AM5">
        <f>IFERROR(6-VALUE(RIGHT(Rawdata!AM5,1)),"N/A")</f>
        <v>1</v>
      </c>
      <c r="AN5">
        <f>IFERROR(6-VALUE(RIGHT(Rawdata!AN5,1)),"N/A")</f>
        <v>1</v>
      </c>
      <c r="AO5">
        <f>IFERROR(VALUE(RIGHT(Rawdata!AO5,1)),"N/A")</f>
        <v>2</v>
      </c>
      <c r="AP5">
        <f>IFERROR(6-VALUE(RIGHT(Rawdata!AP5,1)),"N/A")</f>
        <v>1</v>
      </c>
      <c r="AQ5">
        <f>IFERROR(VALUE(RIGHT(Rawdata!AQ5,1)),"N/A")</f>
        <v>2</v>
      </c>
      <c r="AR5">
        <f>IFERROR(6-VALUE(RIGHT(Rawdata!AR5,1)),"N/A")</f>
        <v>2</v>
      </c>
      <c r="AS5">
        <f>IFERROR(VALUE(RIGHT(Rawdata!AS5,1)),"N/A")</f>
        <v>2</v>
      </c>
      <c r="AT5">
        <f>IFERROR(VALUE(RIGHT(Rawdata!AT5,1)),"N/A")</f>
        <v>1</v>
      </c>
      <c r="AU5">
        <f>IFERROR(6-VALUE(RIGHT(Rawdata!AU5,1)),"N/A")</f>
        <v>5</v>
      </c>
      <c r="AV5">
        <f>IFERROR(VALUE(RIGHT(Rawdata!AV5,1)),"N/A")</f>
        <v>2</v>
      </c>
      <c r="AW5">
        <f>IFERROR(VALUE(RIGHT(Rawdata!AW5,1)),"N/A")</f>
        <v>1</v>
      </c>
      <c r="AX5">
        <f>IFERROR(VALUE(RIGHT(Rawdata!AX5,1)),"N/A")</f>
        <v>1</v>
      </c>
      <c r="AY5">
        <f>IFERROR(VALUE(RIGHT(Rawdata!AY5,1)),"N/A")</f>
        <v>3</v>
      </c>
      <c r="AZ5">
        <f>IFERROR(VALUE(RIGHT(Rawdata!AZ5,1)),"N/A")</f>
        <v>3</v>
      </c>
      <c r="BA5">
        <f>IFERROR(VALUE(RIGHT(Rawdata!BA5,1)-1),"N/A")</f>
        <v>0</v>
      </c>
      <c r="BB5">
        <f>IFERROR(VALUE(RIGHT(Rawdata!BB5,1)-1),"N/A")</f>
        <v>2</v>
      </c>
      <c r="BC5">
        <f>IFERROR(VALUE(RIGHT(Rawdata!BC5,1)-1),"N/A")</f>
        <v>3</v>
      </c>
      <c r="BD5">
        <f>IFERROR(VALUE(RIGHT(Rawdata!BD5,1)-1),"N/A")</f>
        <v>0</v>
      </c>
      <c r="BE5">
        <f>IFERROR(VALUE(RIGHT(Rawdata!BE5,1)-1),"N/A")</f>
        <v>2</v>
      </c>
      <c r="BF5">
        <f>IFERROR(VALUE(RIGHT(Rawdata!BF5,1)-1),"N/A")</f>
        <v>0</v>
      </c>
      <c r="BG5">
        <f>IFERROR(VALUE(RIGHT(Rawdata!BG5,1)-1),"N/A")</f>
        <v>0</v>
      </c>
      <c r="BH5">
        <f>IFERROR(VALUE(RIGHT(Rawdata!BH5,1)-1),"N/A")</f>
        <v>0</v>
      </c>
      <c r="BI5">
        <f>IFERROR(VALUE(RIGHT(Rawdata!BI5,1)-1),"N/A")</f>
        <v>0</v>
      </c>
      <c r="BJ5">
        <f>IFERROR(VALUE(RIGHT(Rawdata!BJ5,1)-1),"N/A")</f>
        <v>3</v>
      </c>
      <c r="BK5">
        <f>IFERROR(VALUE(RIGHT(Rawdata!BK5,1)-1),"N/A")</f>
        <v>2</v>
      </c>
      <c r="BL5">
        <f>IFERROR(VALUE(RIGHT(Rawdata!BL5,1)-1),"N/A")</f>
        <v>2</v>
      </c>
      <c r="BM5">
        <f>IFERROR(VALUE(RIGHT(Rawdata!BM5,1)),"N/A")</f>
        <v>5</v>
      </c>
      <c r="BN5">
        <f>IFERROR(VALUE(RIGHT(Rawdata!BN5,1)),"N/A")</f>
        <v>5</v>
      </c>
      <c r="BO5">
        <f>IFERROR(VALUE(RIGHT(Rawdata!BO5,1)),"N/A")</f>
        <v>5</v>
      </c>
      <c r="BP5">
        <f>IFERROR(VALUE(RIGHT(Rawdata!BP5,1)),"N/A")</f>
        <v>5</v>
      </c>
      <c r="BQ5">
        <f>IFERROR(6-VALUE(RIGHT(Rawdata!BQ5,1)),"N/A")</f>
        <v>3</v>
      </c>
      <c r="BR5">
        <f>IFERROR(6-VALUE(RIGHT(Rawdata!BR5,1)),"N/A")</f>
        <v>5</v>
      </c>
      <c r="BS5">
        <f>IFERROR(6-VALUE(RIGHT(Rawdata!BS5,1)),"N/A")</f>
        <v>4</v>
      </c>
      <c r="BT5">
        <f>IFERROR(6-VALUE(RIGHT(Rawdata!BT5,1)),"N/A")</f>
        <v>4</v>
      </c>
      <c r="BU5">
        <f>IFERROR(VALUE(RIGHT(Rawdata!BU5,1)),"N/A")</f>
        <v>3</v>
      </c>
      <c r="BV5">
        <f>IFERROR(VALUE(RIGHT(Rawdata!BV5,1)),"N/A")</f>
        <v>4</v>
      </c>
      <c r="BW5">
        <f>IFERROR(VALUE(RIGHT(Rawdata!BW5,1)),"N/A")</f>
        <v>3</v>
      </c>
      <c r="BX5">
        <f>IFERROR(VALUE(RIGHT(Rawdata!BX5,1)),"N/A")</f>
        <v>3</v>
      </c>
      <c r="BY5">
        <f>IFERROR(6-VALUE(RIGHT(Rawdata!BY5,1)),"N/A")</f>
        <v>4</v>
      </c>
      <c r="BZ5">
        <f>IFERROR(6-VALUE(RIGHT(Rawdata!BZ5,1)),"N/A")</f>
        <v>5</v>
      </c>
      <c r="CA5">
        <f>IFERROR(6-VALUE(RIGHT(Rawdata!CA5,1)),"N/A")</f>
        <v>5</v>
      </c>
      <c r="CB5">
        <f>IFERROR(VALUE(RIGHT(Rawdata!CB5,1)),"N/A")</f>
        <v>5</v>
      </c>
      <c r="CC5">
        <f>IFERROR(VALUE(RIGHT(Rawdata!CC5,1)),"N/A")</f>
        <v>5</v>
      </c>
      <c r="CD5">
        <f>IFERROR(VALUE(RIGHT(Rawdata!CD5,1)),"N/A")</f>
        <v>5</v>
      </c>
      <c r="CE5">
        <f>IFERROR(VALUE(RIGHT(Rawdata!CE5,1)),"N/A")</f>
        <v>5</v>
      </c>
      <c r="CF5">
        <f>IFERROR(6-VALUE(RIGHT(Rawdata!CF5,1)),"N/A")</f>
        <v>5</v>
      </c>
      <c r="CG5">
        <f>IFERROR(6-VALUE(RIGHT(Rawdata!CG5,1)),"N/A")</f>
        <v>5</v>
      </c>
      <c r="CH5">
        <f>IFERROR(6-VALUE(RIGHT(Rawdata!CH5,1)),"N/A")</f>
        <v>5</v>
      </c>
      <c r="CI5">
        <f>IFERROR(6-VALUE(RIGHT(Rawdata!CI5,1)),"N/A")</f>
        <v>5</v>
      </c>
      <c r="CJ5">
        <f>IFERROR(VALUE(RIGHT(Rawdata!CJ5,1)),"N/A")</f>
        <v>2</v>
      </c>
      <c r="CK5">
        <f>IFERROR(VALUE(RIGHT(Rawdata!CK5,1)),"N/A")</f>
        <v>3</v>
      </c>
      <c r="CL5">
        <f>IFERROR(VALUE(RIGHT(Rawdata!CL5,1)),"N/A")</f>
        <v>1</v>
      </c>
      <c r="CM5">
        <f>IFERROR(VALUE(RIGHT(Rawdata!CM5,1)),"N/A")</f>
        <v>1</v>
      </c>
      <c r="CN5">
        <f>IFERROR(VALUE(RIGHT(Rawdata!CN5,1)),"N/A")</f>
        <v>1</v>
      </c>
      <c r="CO5">
        <f>IFERROR(VALUE(RIGHT(Rawdata!CO5,1)),"N/A")</f>
        <v>5</v>
      </c>
      <c r="CP5">
        <f>IFERROR(VALUE(RIGHT(Rawdata!CP5,1)),"N/A")</f>
        <v>3</v>
      </c>
      <c r="CQ5">
        <f>IFERROR(VALUE(RIGHT(Rawdata!CQ5,1)),"N/A")</f>
        <v>1</v>
      </c>
      <c r="CR5">
        <f>IFERROR(VALUE(RIGHT(Rawdata!CR5,1)),"N/A")</f>
        <v>1</v>
      </c>
      <c r="CS5">
        <f>IFERROR(VALUE(RIGHT(Rawdata!CS5,1)),"N/A")</f>
        <v>1</v>
      </c>
      <c r="CT5">
        <f>IFERROR(VALUE(RIGHT(Rawdata!CT5,1)),"N/A")</f>
        <v>5</v>
      </c>
      <c r="CU5">
        <f>IFERROR(VALUE(RIGHT(Rawdata!CU5,1)),"N/A")</f>
        <v>4</v>
      </c>
      <c r="CV5">
        <f>IFERROR(VALUE(RIGHT(Rawdata!CV5,1)),"N/A")</f>
        <v>4</v>
      </c>
      <c r="CW5">
        <f>IFERROR(6-VALUE(RIGHT(Rawdata!CW5,1)),"N/A")</f>
        <v>1</v>
      </c>
      <c r="CX5">
        <f>IFERROR(VALUE(RIGHT(Rawdata!CX5,1)),"N/A")</f>
        <v>4</v>
      </c>
      <c r="CY5">
        <f>IFERROR(VALUE(RIGHT(Rawdata!CY5,1)),"N/A")</f>
        <v>5</v>
      </c>
      <c r="CZ5">
        <f>IFERROR(VALUE(RIGHT(Rawdata!CZ5,1)),"N/A")</f>
        <v>3</v>
      </c>
      <c r="DA5">
        <f>IFERROR(VALUE(RIGHT(Rawdata!DA5,1)),"N/A")</f>
        <v>1</v>
      </c>
      <c r="DB5">
        <f>IFERROR(VALUE(RIGHT(Rawdata!DB5,1)),"N/A")</f>
        <v>1</v>
      </c>
      <c r="DC5">
        <f>IFERROR(VALUE(RIGHT(Rawdata!DC5,1)),"N/A")</f>
        <v>2</v>
      </c>
      <c r="DD5">
        <f>IFERROR(VALUE(RIGHT(Rawdata!DD5,1)),"N/A")</f>
        <v>2</v>
      </c>
      <c r="DE5">
        <f>IFERROR(VALUE(RIGHT(Rawdata!DE5,1)-1),"N/A")</f>
        <v>0</v>
      </c>
      <c r="DF5">
        <f>IFERROR(VALUE(RIGHT(Rawdata!DF5,1)-1),"N/A")</f>
        <v>0</v>
      </c>
      <c r="DG5">
        <f>IFERROR(VALUE(RIGHT(Rawdata!DG5,1)-1),"N/A")</f>
        <v>0</v>
      </c>
      <c r="DH5">
        <f>IFERROR(VALUE(RIGHT(Rawdata!DH5,1)-1),"N/A")</f>
        <v>0</v>
      </c>
      <c r="DI5">
        <f>IFERROR(VALUE(RIGHT(Rawdata!DI5,1)-1),"N/A")</f>
        <v>0</v>
      </c>
      <c r="DJ5">
        <f>IFERROR(VALUE(RIGHT(Rawdata!DJ5,1)-1),"N/A")</f>
        <v>0</v>
      </c>
      <c r="DK5">
        <f>IFERROR(VALUE(RIGHT(Rawdata!DK5,1)-1),"N/A")</f>
        <v>0</v>
      </c>
      <c r="DL5">
        <f>IFERROR(VALUE(RIGHT(Rawdata!DL5,1)-1),"N/A")</f>
        <v>0</v>
      </c>
      <c r="DM5">
        <f>IFERROR(VALUE(RIGHT(Rawdata!DM5,1)-1),"N/A")</f>
        <v>0</v>
      </c>
      <c r="DN5">
        <f>IFERROR(VALUE(RIGHT(Rawdata!DN5,1)-1),"N/A")</f>
        <v>2</v>
      </c>
      <c r="DO5">
        <f>IFERROR(VALUE(RIGHT(Rawdata!DO5,1)-1),"N/A")</f>
        <v>0</v>
      </c>
      <c r="DP5">
        <f>IFERROR(VALUE(RIGHT(Rawdata!DP5,1)-1),"N/A")</f>
        <v>0</v>
      </c>
      <c r="DQ5">
        <f>IFERROR(VALUE(RIGHT(Rawdata!DQ5,1)-1),"N/A")</f>
        <v>0</v>
      </c>
      <c r="DR5">
        <f>IFERROR(VALUE(RIGHT(Rawdata!DR5,1)-1),"N/A")</f>
        <v>0</v>
      </c>
      <c r="DS5">
        <f>IFERROR(VALUE(RIGHT(Rawdata!DS5,1)-1),"N/A")</f>
        <v>0</v>
      </c>
      <c r="DT5">
        <f>IFERROR(VALUE(RIGHT(Rawdata!DT5,1)-1),"N/A")</f>
        <v>0</v>
      </c>
      <c r="DU5">
        <f>IFERROR(6-VALUE(RIGHT(Rawdata!DU5,1)-1),"N/A")</f>
        <v>1</v>
      </c>
      <c r="DV5">
        <f>IFERROR(6-VALUE(RIGHT(Rawdata!DV5,1)-1),"N/A")</f>
        <v>1</v>
      </c>
      <c r="DW5">
        <f>IFERROR(6-VALUE(RIGHT(Rawdata!DW5,1)-1),"N/A")</f>
        <v>0</v>
      </c>
      <c r="DX5">
        <f>IFERROR(6-VALUE(RIGHT(Rawdata!DX5,1)-1),"N/A")</f>
        <v>1</v>
      </c>
      <c r="DY5">
        <f>IFERROR(6-VALUE(RIGHT(Rawdata!DY5,1)-1),"N/A")</f>
        <v>1</v>
      </c>
      <c r="DZ5">
        <f>IFERROR(6-VALUE(RIGHT(Rawdata!DZ5,1)-1),"N/A")</f>
        <v>3</v>
      </c>
      <c r="EA5">
        <f>IFERROR(VALUE(RIGHT(Rawdata!EA5,1)),"N/A")</f>
        <v>4</v>
      </c>
      <c r="EB5">
        <f>IFERROR(VALUE(RIGHT(Rawdata!EB5,1)),"N/A")</f>
        <v>5</v>
      </c>
      <c r="EC5">
        <f>IFERROR(6-VALUE(RIGHT(Rawdata!EC5,1)),"N/A")</f>
        <v>5</v>
      </c>
      <c r="ED5">
        <f>IFERROR(6-VALUE(RIGHT(Rawdata!ED5,1)),"N/A")</f>
        <v>5</v>
      </c>
      <c r="EE5">
        <f>IFERROR(VALUE(RIGHT(Rawdata!EE5,1)),"N/A")</f>
        <v>5</v>
      </c>
      <c r="EF5">
        <f>IFERROR(VALUE(RIGHT(Rawdata!EF5,1)),"N/A")</f>
        <v>5</v>
      </c>
      <c r="EG5">
        <f>IFERROR(VALUE(RIGHT(Rawdata!EG5,1)),"N/A")</f>
        <v>5</v>
      </c>
      <c r="EH5">
        <f>IFERROR(VALUE(RIGHT(Rawdata!EH5,1)),"N/A")</f>
        <v>5</v>
      </c>
      <c r="EI5">
        <f>IFERROR(VALUE(RIGHT(Rawdata!EI5,1)),"N/A")</f>
        <v>4</v>
      </c>
      <c r="EJ5">
        <f>IFERROR(VALUE(RIGHT(Rawdata!EJ5,1)),"N/A")</f>
        <v>4</v>
      </c>
      <c r="EK5">
        <f>IFERROR(VALUE(RIGHT(Rawdata!EK5,1)),"N/A")</f>
        <v>5</v>
      </c>
      <c r="EL5">
        <f>IFERROR(VALUE(RIGHT(Rawdata!EL5,1)),"N/A")</f>
        <v>3</v>
      </c>
      <c r="EM5">
        <f>IFERROR(VALUE(RIGHT(Rawdata!EM5,1)),"N/A")</f>
        <v>4</v>
      </c>
      <c r="EN5">
        <f>IFERROR(VALUE(RIGHT(Rawdata!EN5,1)),"N/A")</f>
        <v>4</v>
      </c>
      <c r="EO5">
        <f>IFERROR(VALUE(RIGHT(Rawdata!EO5,1)),"N/A")</f>
        <v>5</v>
      </c>
      <c r="EP5">
        <f>IFERROR(VALUE(RIGHT(Rawdata!EP5,1)),"N/A")</f>
        <v>4</v>
      </c>
      <c r="EQ5">
        <f>IFERROR(VALUE(RIGHT(Rawdata!EQ5,1)),"N/A")</f>
        <v>4</v>
      </c>
      <c r="ER5">
        <f>IFERROR(VALUE(RIGHT(Rawdata!ER5,1)),"N/A")</f>
        <v>5</v>
      </c>
      <c r="ES5">
        <f>IFERROR(VALUE(RIGHT(Rawdata!ES5,1)),"N/A")</f>
        <v>5</v>
      </c>
      <c r="ET5">
        <f>IFERROR(VALUE(RIGHT(Rawdata!ET5,1)),"N/A")</f>
        <v>4</v>
      </c>
      <c r="EU5">
        <f>IFERROR(VALUE(RIGHT(Rawdata!EU5,1)),"N/A")</f>
        <v>4</v>
      </c>
      <c r="EV5">
        <f>IFERROR(VALUE(RIGHT(Rawdata!EV5,1)),"N/A")</f>
        <v>4</v>
      </c>
      <c r="EW5">
        <f>IFERROR(VALUE(RIGHT(Rawdata!EW5,1)),"N/A")</f>
        <v>3</v>
      </c>
      <c r="EX5">
        <f>IFERROR(VALUE(RIGHT(Rawdata!EX5,1)),"N/A")</f>
        <v>3</v>
      </c>
      <c r="EY5">
        <f>IFERROR(VALUE(RIGHT(Rawdata!EY5,1)),"N/A")</f>
        <v>5</v>
      </c>
      <c r="EZ5">
        <f>IFERROR(6-VALUE(RIGHT(Rawdata!EZ5,1)),"N/A")</f>
        <v>4</v>
      </c>
      <c r="FA5">
        <f>IFERROR(IF(Rawdata!FA5="A1",VALUE(RIGHT(Rawdata!FA5,1)),VALUE(RIGHT(Rawdata!FA5,1))-1),"N/A")</f>
        <v>2</v>
      </c>
      <c r="FB5">
        <f>IFERROR(VALUE(RIGHT(Rawdata!FB5,1))-3,"N/A")</f>
        <v>4</v>
      </c>
      <c r="FC5">
        <f>IFERROR(IF(Rawdata!FC5="A1",VALUE(RIGHT(Rawdata!FC5,1)),VALUE(RIGHT(Rawdata!FC5,1))-1),"N/A")</f>
        <v>3</v>
      </c>
      <c r="FD5">
        <f>IFERROR(VALUE(RIGHT(Rawdata!FD5,1))-3,"N/A")</f>
        <v>1</v>
      </c>
      <c r="FE5">
        <f>IFERROR(IF(Rawdata!FE5="A1",VALUE(RIGHT(Rawdata!FE5,1)),VALUE(RIGHT(Rawdata!FE5,1))-1),"N/A")</f>
        <v>3</v>
      </c>
      <c r="FF5">
        <f>IFERROR(VALUE(RIGHT(Rawdata!FF5,1))-3,"N/A")</f>
        <v>1</v>
      </c>
      <c r="FG5">
        <f>IFERROR(IF(Rawdata!FG5="A1",VALUE(RIGHT(Rawdata!FG5,1)),VALUE(RIGHT(Rawdata!FG5,1))-1),"N/A")</f>
        <v>3</v>
      </c>
      <c r="FH5">
        <f>IFERROR(VALUE(RIGHT(Rawdata!FH5,1))-3,"N/A")</f>
        <v>1</v>
      </c>
      <c r="FI5">
        <f>IFERROR(IF(Rawdata!FI5="A1",VALUE(RIGHT(Rawdata!FI5,1)),VALUE(RIGHT(Rawdata!FI5,1))-1),"N/A")</f>
        <v>3</v>
      </c>
      <c r="FJ5">
        <f>IFERROR(VALUE(RIGHT(Rawdata!FJ5,1))-3,"N/A")</f>
        <v>1</v>
      </c>
      <c r="FK5">
        <f>IFERROR(IF(Rawdata!FK5="A1",VALUE(RIGHT(Rawdata!FK5,1)),VALUE(RIGHT(Rawdata!FK5,1))-1),"N/A")</f>
        <v>4</v>
      </c>
      <c r="FL5">
        <f>IFERROR(VALUE(RIGHT(Rawdata!FL5,1))-3,"N/A")</f>
        <v>3</v>
      </c>
      <c r="FM5">
        <f>IFERROR(IF(Rawdata!FM5="A1",VALUE(RIGHT(Rawdata!FM5,1)),VALUE(RIGHT(Rawdata!FM5,1))-1),"N/A")</f>
        <v>3</v>
      </c>
      <c r="FN5">
        <f>IFERROR(VALUE(RIGHT(Rawdata!FN5,1))-3,"N/A")</f>
        <v>3</v>
      </c>
      <c r="FO5">
        <f>IFERROR(IF(Rawdata!FO5="A1",VALUE(RIGHT(Rawdata!FO5,1)),VALUE(RIGHT(Rawdata!FO5,1))-1),"N/A")</f>
        <v>3</v>
      </c>
      <c r="FP5">
        <f>IFERROR(VALUE(RIGHT(Rawdata!FP5,1))-3,"N/A")</f>
        <v>1</v>
      </c>
      <c r="FQ5">
        <f>IFERROR(IF(Rawdata!FQ5="A1",VALUE(RIGHT(Rawdata!FQ5,1)),VALUE(RIGHT(Rawdata!FQ5,1))-1),"N/A")</f>
        <v>4</v>
      </c>
      <c r="FR5">
        <f>IFERROR(VALUE(RIGHT(Rawdata!FR5,1))-3,"N/A")</f>
        <v>3</v>
      </c>
      <c r="FS5">
        <f>IFERROR(IF(Rawdata!FS5="A1",VALUE(RIGHT(Rawdata!FS5,1)),VALUE(RIGHT(Rawdata!FS5,1))-1),"N/A")</f>
        <v>1</v>
      </c>
      <c r="FT5">
        <f>IFERROR(VALUE(RIGHT(Rawdata!FT5,1))-3,"N/A")</f>
        <v>3</v>
      </c>
      <c r="FU5">
        <f>IFERROR(IF(Rawdata!FU5="A1",VALUE(RIGHT(Rawdata!FU5,1)),VALUE(RIGHT(Rawdata!FU5,1))-1),"N/A")</f>
        <v>1</v>
      </c>
      <c r="FV5">
        <f>IFERROR(VALUE(RIGHT(Rawdata!FV5,1))-3,"N/A")</f>
        <v>3</v>
      </c>
      <c r="FW5">
        <f>IFERROR(IF(Rawdata!FW5="A1",VALUE(RIGHT(Rawdata!FW5,1)),VALUE(RIGHT(Rawdata!FW5,1))-1),"N/A")</f>
        <v>2</v>
      </c>
      <c r="FX5">
        <f>IFERROR(VALUE(RIGHT(Rawdata!FX5,1))-3,"N/A")</f>
        <v>3</v>
      </c>
      <c r="FY5">
        <f>IFERROR(IF(Rawdata!FY5="A1",VALUE(RIGHT(Rawdata!FY5,1)),VALUE(RIGHT(Rawdata!FY5,1))-1),"N/A")</f>
        <v>3</v>
      </c>
      <c r="FZ5">
        <f>IFERROR(VALUE(RIGHT(Rawdata!FZ5,1))-3,"N/A")</f>
        <v>2</v>
      </c>
      <c r="GA5">
        <f>IFERROR(IF(Rawdata!GA5="A1",VALUE(RIGHT(Rawdata!GA5,1)),VALUE(RIGHT(Rawdata!GA5,1))-1),"N/A")</f>
        <v>3</v>
      </c>
      <c r="GB5">
        <f>IFERROR(VALUE(RIGHT(Rawdata!GB5,1))-3,"N/A")</f>
        <v>1</v>
      </c>
      <c r="GC5">
        <f>IFERROR(IF(Rawdata!GC5="A1",VALUE(RIGHT(Rawdata!GC5,1)),VALUE(RIGHT(Rawdata!GC5,1))-1),"N/A")</f>
        <v>4</v>
      </c>
      <c r="GD5">
        <f>IFERROR(VALUE(RIGHT(Rawdata!GD5,1))-3,"N/A")</f>
        <v>2</v>
      </c>
      <c r="GE5">
        <f>IFERROR(IF(Rawdata!GE5="A1",VALUE(RIGHT(Rawdata!GE5,1)),VALUE(RIGHT(Rawdata!GE5,1))-1),"N/A")</f>
        <v>4</v>
      </c>
      <c r="GF5">
        <f>IFERROR(VALUE(RIGHT(Rawdata!GF5,1))-3,"N/A")</f>
        <v>3</v>
      </c>
      <c r="GG5">
        <f>IFERROR(IF(Rawdata!GG5="A1",VALUE(RIGHT(Rawdata!GG5,1)),VALUE(RIGHT(Rawdata!GG5,1))-1),"N/A")</f>
        <v>1</v>
      </c>
      <c r="GH5">
        <f>IFERROR(VALUE(RIGHT(Rawdata!GH5,1))-3,"N/A")</f>
        <v>1</v>
      </c>
      <c r="GI5">
        <f>IFERROR(IF(Rawdata!GI5="A1",VALUE(RIGHT(Rawdata!GI5,1)),VALUE(RIGHT(Rawdata!GI5,1))-1),"N/A")</f>
        <v>3</v>
      </c>
      <c r="GJ5">
        <f>IFERROR(VALUE(RIGHT(Rawdata!GJ5,1))-3,"N/A")</f>
        <v>1</v>
      </c>
      <c r="GK5">
        <f>IFERROR(IF(Rawdata!GK5="A1",VALUE(RIGHT(Rawdata!GK5,1)),VALUE(RIGHT(Rawdata!GK5,1))-1),"N/A")</f>
        <v>2</v>
      </c>
      <c r="GL5">
        <f>IFERROR(VALUE(RIGHT(Rawdata!GL5,1))-3,"N/A")</f>
        <v>1</v>
      </c>
      <c r="GM5">
        <f>IFERROR(IF(Rawdata!GM5="A1",VALUE(RIGHT(Rawdata!GM5,1)),VALUE(RIGHT(Rawdata!GM5,1))-1),"N/A")</f>
        <v>3</v>
      </c>
      <c r="GN5">
        <f>IFERROR(VALUE(RIGHT(Rawdata!GN5,1))-3,"N/A")</f>
        <v>3</v>
      </c>
      <c r="GO5">
        <f>IFERROR(IF(Rawdata!GO5="A1",VALUE(RIGHT(Rawdata!GO5,1)),VALUE(RIGHT(Rawdata!GO5,1))-1),"N/A")</f>
        <v>4</v>
      </c>
      <c r="GP5">
        <f>IFERROR(VALUE(RIGHT(Rawdata!GP5,1))-3,"N/A")</f>
        <v>5</v>
      </c>
      <c r="GQ5">
        <f>IFERROR(IF(Rawdata!GQ5="A1",VALUE(RIGHT(Rawdata!GQ5,1)),VALUE(RIGHT(Rawdata!GQ5,1))-1),"N/A")</f>
        <v>3</v>
      </c>
      <c r="GR5">
        <f>IFERROR(VALUE(RIGHT(Rawdata!GR5,1))-3,"N/A")</f>
        <v>1</v>
      </c>
      <c r="GS5">
        <f>IFERROR(IF(Rawdata!GS5="A1",VALUE(RIGHT(Rawdata!GS5,1)),VALUE(RIGHT(Rawdata!GS5,1))-1),"N/A")</f>
        <v>3</v>
      </c>
      <c r="GT5">
        <f>IFERROR(VALUE(RIGHT(Rawdata!GT5,1))-3,"N/A")</f>
        <v>1</v>
      </c>
      <c r="GU5">
        <f>IFERROR(IF(Rawdata!GU5="A1",VALUE(RIGHT(Rawdata!GU5,1)),VALUE(RIGHT(Rawdata!GU5,1))-1),"N/A")</f>
        <v>3</v>
      </c>
      <c r="GV5">
        <f>IFERROR(VALUE(RIGHT(Rawdata!GV5,1))-3,"N/A")</f>
        <v>1</v>
      </c>
      <c r="GW5">
        <f>IFERROR(IF(Rawdata!GW5="A1",VALUE(RIGHT(Rawdata!GW5,1)),VALUE(RIGHT(Rawdata!GW5,1))-1),"N/A")</f>
        <v>1</v>
      </c>
      <c r="GX5">
        <f>IFERROR(VALUE(RIGHT(Rawdata!GX5,1))-3,"N/A")</f>
        <v>1</v>
      </c>
      <c r="GY5">
        <f>IFERROR(VALUE(RIGHT(Rawdata!GY5,1)),"N/A")</f>
        <v>4</v>
      </c>
      <c r="GZ5">
        <f>IFERROR(7-VALUE(RIGHT(Rawdata!GZ5,1)),"N/A")</f>
        <v>4</v>
      </c>
      <c r="HA5">
        <f>IFERROR(VALUE(RIGHT(Rawdata!HA5,1)),"N/A")</f>
        <v>4</v>
      </c>
      <c r="HB5">
        <f>IFERROR(VALUE(RIGHT(Rawdata!HB5,1)),"N/A")</f>
        <v>2</v>
      </c>
      <c r="HC5">
        <f>IFERROR(VALUE(RIGHT(Rawdata!HC5,1)),"N/A")</f>
        <v>2</v>
      </c>
      <c r="HD5">
        <f>IFERROR(7-VALUE(RIGHT(Rawdata!HD5,1)),"N/A")</f>
        <v>2</v>
      </c>
      <c r="HE5">
        <f>IFERROR(VALUE(RIGHT(Rawdata!HE5,1)),"N/A")</f>
        <v>4</v>
      </c>
      <c r="HF5">
        <f>IFERROR(7-VALUE(RIGHT(Rawdata!HF5,1)),"N/A")</f>
        <v>4</v>
      </c>
      <c r="HG5">
        <f>IFERROR(VALUE(RIGHT(Rawdata!HG5,1)),"N/A")</f>
        <v>4</v>
      </c>
      <c r="HH5">
        <f>IFERROR(VALUE(RIGHT(Rawdata!HH5,1)),"N/A")</f>
        <v>4</v>
      </c>
      <c r="HI5">
        <f>IFERROR(VALUE(RIGHT(Rawdata!HI5,1)),"N/A")</f>
        <v>4</v>
      </c>
      <c r="HJ5">
        <f>IFERROR(VALUE(RIGHT(Rawdata!HJ5,1)),"N/A")</f>
        <v>3</v>
      </c>
      <c r="HK5">
        <f>IFERROR(7-VALUE(RIGHT(Rawdata!HK5,1)),"N/A")</f>
        <v>2</v>
      </c>
      <c r="HL5">
        <f>IFERROR(VALUE(RIGHT(Rawdata!HL5,1)),"N/A")</f>
        <v>1</v>
      </c>
      <c r="HM5">
        <f>IFERROR(VALUE(RIGHT(Rawdata!HM5,1)),"N/A")</f>
        <v>2</v>
      </c>
      <c r="HN5">
        <f>IFERROR(IF(Rawdata!HN5="A13",5,VALUE(RIGHT(Rawdata!HN5,1))-1),"N/A")</f>
        <v>2</v>
      </c>
      <c r="HO5">
        <f>IFERROR(IF(Rawdata!HO5="A13",5,VALUE(RIGHT(Rawdata!HO5,1))-1),"N/A")</f>
        <v>2</v>
      </c>
      <c r="HP5">
        <f>IFERROR(IF(Rawdata!HP5="A13",5,VALUE(RIGHT(Rawdata!HP5,1))-1),"N/A")</f>
        <v>2</v>
      </c>
      <c r="HQ5">
        <f>IFERROR(IF(Rawdata!HQ5="A13",5,VALUE(RIGHT(Rawdata!HQ5,1))-1),"N/A")</f>
        <v>4</v>
      </c>
      <c r="HR5">
        <f>IFERROR(IF(Rawdata!HR5="A13",5,VALUE(RIGHT(Rawdata!HR5,1))-1),"N/A")</f>
        <v>4</v>
      </c>
      <c r="HS5">
        <f>IFERROR(6-IF(Rawdata!HS5="A13",5,VALUE(RIGHT(Rawdata!HS5,1))-1),"N/A")</f>
        <v>2</v>
      </c>
      <c r="HT5">
        <f>IFERROR(6-IF(Rawdata!HT5="A13",5,VALUE(RIGHT(Rawdata!HT5,1))-1),"N/A")</f>
        <v>3</v>
      </c>
      <c r="HU5">
        <f>IFERROR(6-IF(Rawdata!HU5="A13",5,VALUE(RIGHT(Rawdata!HU5,1))-1),"N/A")</f>
        <v>3</v>
      </c>
      <c r="HV5">
        <f>IFERROR(IF(Rawdata!HV5="A13",5,VALUE(RIGHT(Rawdata!HV5,1))-1),"N/A")</f>
        <v>2</v>
      </c>
      <c r="HW5">
        <f>IFERROR(6-IF(Rawdata!HW5="A13",5,VALUE(RIGHT(Rawdata!HW5,1))-1),"N/A")</f>
        <v>2</v>
      </c>
      <c r="HX5">
        <f>IFERROR(6-IF(Rawdata!HX5="A13",5,VALUE(RIGHT(Rawdata!HX5,1))-1),"N/A")</f>
        <v>3</v>
      </c>
      <c r="HY5">
        <f>IFERROR(6-IF(Rawdata!HY5="A13",5,VALUE(RIGHT(Rawdata!HY5,1))-1),"N/A")</f>
        <v>2</v>
      </c>
      <c r="HZ5">
        <f>IFERROR(6-IF(Rawdata!HZ5="A13",5,VALUE(RIGHT(Rawdata!HZ5,1))-1),"N/A")</f>
        <v>3</v>
      </c>
      <c r="IA5">
        <f>IFERROR(6-IF(Rawdata!IA5="A13",5,VALUE(RIGHT(Rawdata!IA5,1))-1),"N/A")</f>
        <v>2</v>
      </c>
      <c r="IB5">
        <f>IFERROR(IF(Rawdata!IB5="A13",5,VALUE(RIGHT(Rawdata!IB5,1))-1),"N/A")</f>
        <v>4</v>
      </c>
      <c r="IC5">
        <f>IFERROR(6-IF(Rawdata!IC5="A13",5,VALUE(RIGHT(Rawdata!IC5,1))-1),"N/A")</f>
        <v>4</v>
      </c>
      <c r="ID5">
        <f>IFERROR(IF(Rawdata!ID5="A13",5,VALUE(RIGHT(Rawdata!ID5,1))-1),"N/A")</f>
        <v>4</v>
      </c>
      <c r="IE5">
        <f>IFERROR(6-IF(Rawdata!IE5="A13",5,VALUE(RIGHT(Rawdata!IE5,1))-1),"N/A")</f>
        <v>4</v>
      </c>
      <c r="IF5" t="str">
        <f>IFERROR(VALUE(RIGHT(Rawdata!IF5,1)),"N/A")</f>
        <v>N/A</v>
      </c>
      <c r="IG5" t="str">
        <f>IFERROR(VALUE(RIGHT(Rawdata!IG5,1)),"N/A")</f>
        <v>N/A</v>
      </c>
      <c r="IH5" t="str">
        <f>IFERROR(VALUE(RIGHT(Rawdata!IH5,1)),"N/A")</f>
        <v>N/A</v>
      </c>
      <c r="II5" t="str">
        <f>IFERROR(VALUE(RIGHT(Rawdata!II5,1)),"N/A")</f>
        <v>N/A</v>
      </c>
      <c r="IJ5" t="str">
        <f>IFERROR(VALUE(RIGHT(Rawdata!IJ5,1)),"N/A")</f>
        <v>N/A</v>
      </c>
      <c r="IK5" t="str">
        <f>IFERROR(VALUE(RIGHT(Rawdata!IK5,1)),"N/A")</f>
        <v>N/A</v>
      </c>
      <c r="IL5" t="str">
        <f>IFERROR(VALUE(RIGHT(Rawdata!IL5,1)),"N/A")</f>
        <v>N/A</v>
      </c>
      <c r="IM5" t="str">
        <f>IFERROR(VALUE(RIGHT(Rawdata!IM5,1)),"N/A")</f>
        <v>N/A</v>
      </c>
      <c r="IN5" t="str">
        <f>IFERROR(VALUE(RIGHT(Rawdata!IN5,1)),"N/A")</f>
        <v>N/A</v>
      </c>
      <c r="IO5" t="str">
        <f>IFERROR(VALUE(RIGHT(Rawdata!IO5,1)),"N/A")</f>
        <v>N/A</v>
      </c>
      <c r="IP5" t="str">
        <f>IFERROR(VALUE(RIGHT(Rawdata!IP5,1)),"N/A")</f>
        <v>N/A</v>
      </c>
      <c r="IQ5" t="str">
        <f>IFERROR(VALUE(RIGHT(Rawdata!IQ5,1)),"N/A")</f>
        <v>N/A</v>
      </c>
      <c r="IR5" t="str">
        <f>IFERROR(VALUE(RIGHT(Rawdata!IR5,1)),"N/A")</f>
        <v>N/A</v>
      </c>
      <c r="IS5" t="str">
        <f>IFERROR(VALUE(RIGHT(Rawdata!IS5,1)),"N/A")</f>
        <v>N/A</v>
      </c>
      <c r="IT5" t="str">
        <f>IFERROR(VALUE(RIGHT(Rawdata!IT5,1)),"N/A")</f>
        <v>N/A</v>
      </c>
      <c r="IU5" t="str">
        <f>IFERROR(VALUE(RIGHT(Rawdata!IU5,1)),"N/A")</f>
        <v>N/A</v>
      </c>
      <c r="IV5" t="str">
        <f>IFERROR(VALUE(RIGHT(Rawdata!IV5,1)),"N/A")</f>
        <v>N/A</v>
      </c>
      <c r="IW5" t="str">
        <f>IFERROR(VALUE(RIGHT(Rawdata!IW5,1)),"N/A")</f>
        <v>N/A</v>
      </c>
      <c r="IX5" t="str">
        <f>IFERROR(VALUE(RIGHT(Rawdata!IX5,1)),"N/A")</f>
        <v>N/A</v>
      </c>
      <c r="IY5">
        <f>IFERROR(VALUE(RIGHT(Rawdata!IY5,1)),"N/A")</f>
        <v>5</v>
      </c>
      <c r="IZ5">
        <f>IFERROR(VALUE(RIGHT(Rawdata!IZ5,1)),"N/A")</f>
        <v>5</v>
      </c>
      <c r="JA5">
        <f>IFERROR(VALUE(RIGHT(Rawdata!JA5,1)),"N/A")</f>
        <v>2</v>
      </c>
      <c r="JB5">
        <f>IFERROR(VALUE(RIGHT(Rawdata!JB5,1)),"N/A")</f>
        <v>3</v>
      </c>
      <c r="JC5">
        <f>IFERROR(VALUE(RIGHT(Rawdata!JC5,1)),"N/A")</f>
        <v>3</v>
      </c>
      <c r="JD5">
        <f>IFERROR(VALUE(RIGHT(Rawdata!JD5,1)),"N/A")</f>
        <v>3</v>
      </c>
      <c r="JE5">
        <f>IFERROR(VALUE(RIGHT(Rawdata!JE5,1)),"N/A")</f>
        <v>3</v>
      </c>
      <c r="JF5">
        <f>IFERROR(VALUE(RIGHT(Rawdata!JF5,1)),"N/A")</f>
        <v>5</v>
      </c>
      <c r="JG5">
        <f>IFERROR(VALUE(RIGHT(Rawdata!JG5,1)),"N/A")</f>
        <v>1</v>
      </c>
      <c r="JH5">
        <f>IFERROR(VALUE(RIGHT(Rawdata!JH5,1)),"N/A")</f>
        <v>5</v>
      </c>
      <c r="JI5">
        <f>IFERROR(VALUE(RIGHT(Rawdata!JI5,1)),"N/A")</f>
        <v>3</v>
      </c>
      <c r="JJ5">
        <f>IFERROR(VALUE(RIGHT(Rawdata!JJ5,1)),"N/A")</f>
        <v>3</v>
      </c>
      <c r="JK5">
        <f>IFERROR(VALUE(RIGHT(Rawdata!JK5,1)),"N/A")</f>
        <v>5</v>
      </c>
      <c r="JL5">
        <f>IFERROR(VALUE(RIGHT(Rawdata!JL5,1)),"N/A")</f>
        <v>1</v>
      </c>
      <c r="JM5">
        <f>IFERROR(VALUE(RIGHT(Rawdata!JM5,1)),"N/A")</f>
        <v>5</v>
      </c>
      <c r="JN5">
        <f>IFERROR(VALUE(RIGHT(Rawdata!JN5,1)),"N/A")</f>
        <v>1</v>
      </c>
      <c r="JO5">
        <f>IFERROR(VALUE(RIGHT(Rawdata!JO5,1)),"N/A")</f>
        <v>1</v>
      </c>
      <c r="JP5" t="str">
        <f>IFERROR(VALUE(RIGHT(Rawdata!JP5,1)-4),"N/A")</f>
        <v>N/A</v>
      </c>
      <c r="JQ5" t="str">
        <f>IFERROR(VALUE(RIGHT(Rawdata!JQ5,1)-4),"N/A")</f>
        <v>N/A</v>
      </c>
      <c r="JR5" t="str">
        <f>IFERROR(VALUE(RIGHT(Rawdata!JR5,1)-4),"N/A")</f>
        <v>N/A</v>
      </c>
      <c r="JS5" t="str">
        <f>IFERROR(VALUE(RIGHT(Rawdata!JS5,1)-4),"N/A")</f>
        <v>N/A</v>
      </c>
      <c r="JT5" t="str">
        <f>IFERROR(VALUE(RIGHT(Rawdata!JT5,1)-4),"N/A")</f>
        <v>N/A</v>
      </c>
      <c r="JU5" t="str">
        <f>IFERROR(VALUE(RIGHT(Rawdata!JU5,1)-4),"N/A")</f>
        <v>N/A</v>
      </c>
      <c r="JV5" t="str">
        <f>IFERROR(VALUE(RIGHT(Rawdata!JV5,1)-4),"N/A")</f>
        <v>N/A</v>
      </c>
      <c r="JW5" t="str">
        <f>IFERROR(VALUE(RIGHT(Rawdata!JW5,1)-4),"N/A")</f>
        <v>N/A</v>
      </c>
      <c r="JX5" t="str">
        <f>IFERROR(VALUE(RIGHT(Rawdata!JX5,1)),"N/A")</f>
        <v>N/A</v>
      </c>
      <c r="JY5" t="str">
        <f>IFERROR(VALUE(RIGHT(Rawdata!JY5,1)),"N/A")</f>
        <v>N/A</v>
      </c>
      <c r="JZ5" t="str">
        <f>IFERROR(6-VALUE(RIGHT(Rawdata!JZ5,1)),"N/A")</f>
        <v>N/A</v>
      </c>
      <c r="KA5" t="str">
        <f>IFERROR(6-VALUE(RIGHT(Rawdata!KA5,1)),"N/A")</f>
        <v>N/A</v>
      </c>
      <c r="KB5" t="str">
        <f>IFERROR(6-VALUE(RIGHT(Rawdata!KB5,1)),"N/A")</f>
        <v>N/A</v>
      </c>
      <c r="KC5" t="str">
        <f>IFERROR(6-VALUE(RIGHT(Rawdata!KC5,1)),"N/A")</f>
        <v>N/A</v>
      </c>
      <c r="KD5" t="str">
        <f>IFERROR(6-VALUE(RIGHT(Rawdata!KD5,1)),"N/A")</f>
        <v>N/A</v>
      </c>
      <c r="KE5" t="str">
        <f>IFERROR(6-VALUE(RIGHT(Rawdata!KE5,1)),"N/A")</f>
        <v>N/A</v>
      </c>
      <c r="KF5" t="str">
        <f>IFERROR(VALUE(RIGHT(Rawdata!KF5,1)),"N/A")</f>
        <v>N/A</v>
      </c>
      <c r="KG5" t="str">
        <f>IFERROR(VALUE(RIGHT(Rawdata!KG5,1)),"N/A")</f>
        <v>N/A</v>
      </c>
      <c r="KH5" t="str">
        <f>IFERROR(6-VALUE(RIGHT(Rawdata!KH5,1)),"N/A")</f>
        <v>N/A</v>
      </c>
      <c r="KI5" t="str">
        <f>IFERROR(6-VALUE(RIGHT(Rawdata!KI5,1)),"N/A")</f>
        <v>N/A</v>
      </c>
      <c r="KJ5" t="str">
        <f>IFERROR(VALUE(RIGHT(Rawdata!KJ5,1)),"N/A")</f>
        <v>N/A</v>
      </c>
      <c r="KK5" t="str">
        <f>IFERROR(VALUE(RIGHT(Rawdata!KK5,1)),"N/A")</f>
        <v>N/A</v>
      </c>
      <c r="KL5" t="str">
        <f>IFERROR(VALUE(RIGHT(Rawdata!KL5,1)),"N/A")</f>
        <v>N/A</v>
      </c>
      <c r="KM5" t="str">
        <f>IFERROR(VALUE(RIGHT(Rawdata!KM5,1)),"N/A")</f>
        <v>N/A</v>
      </c>
      <c r="KN5" t="str">
        <f>IFERROR(VALUE(RIGHT(Rawdata!KN5,1)),"N/A")</f>
        <v>N/A</v>
      </c>
      <c r="KO5" t="str">
        <f>IFERROR(VALUE(RIGHT(Rawdata!KO5,1)),"N/A")</f>
        <v>N/A</v>
      </c>
      <c r="KP5" t="str">
        <f>IFERROR(VALUE(RIGHT(Rawdata!KP5,1)),"N/A")</f>
        <v>N/A</v>
      </c>
      <c r="KQ5" t="str">
        <f>IFERROR(VALUE(RIGHT(Rawdata!KQ5,1)),"N/A")</f>
        <v>N/A</v>
      </c>
      <c r="KR5" t="str">
        <f>IFERROR(VALUE(RIGHT(Rawdata!KR5,1)),"N/A")</f>
        <v>N/A</v>
      </c>
      <c r="KS5" t="str">
        <f>IFERROR(VALUE(RIGHT(Rawdata!KS5,1)),"N/A")</f>
        <v>N/A</v>
      </c>
      <c r="KT5" t="str">
        <f>IFERROR(VALUE(RIGHT(Rawdata!KT5,1)),"N/A")</f>
        <v>N/A</v>
      </c>
      <c r="KU5" t="str">
        <f>IFERROR(VALUE(RIGHT(Rawdata!KU5,1)),"N/A")</f>
        <v>N/A</v>
      </c>
      <c r="KV5" t="str">
        <f>IFERROR(VALUE(RIGHT(Rawdata!KV5,1)),"N/A")</f>
        <v>N/A</v>
      </c>
      <c r="KW5" t="str">
        <f>IFERROR(VALUE(RIGHT(Rawdata!KW5,1)),"N/A")</f>
        <v>N/A</v>
      </c>
      <c r="KX5" t="str">
        <f>IFERROR(VALUE(RIGHT(Rawdata!KX5,1)),"N/A")</f>
        <v>N/A</v>
      </c>
    </row>
    <row r="6" spans="1:310" x14ac:dyDescent="0.25">
      <c r="A6">
        <f>Rawdata!A6</f>
        <v>7</v>
      </c>
      <c r="B6" t="str">
        <f>Rawdata!B6</f>
        <v>T1</v>
      </c>
      <c r="C6" t="str">
        <f>Rawdata!C6</f>
        <v>2022-04-15 20:32:15</v>
      </c>
      <c r="D6" t="str">
        <f>Rawdata!D6</f>
        <v>801-207</v>
      </c>
      <c r="E6" t="str">
        <f>IF(Rawdata!E6="","",Rawdata!E6)</f>
        <v>201-150</v>
      </c>
      <c r="F6" cm="1">
        <f t="array" ref="F6">IFERROR(_xlfn.IFS(Rawdata!F6="A1",100,Rawdata!F6="A2",75,Rawdata!F6="A3",50,Rawdata!F6="A4",25,Rawdata!F6="A5",0),"N/A")</f>
        <v>100</v>
      </c>
      <c r="G6" cm="1">
        <f t="array" ref="G6">IFERROR(_xlfn.IFS(Rawdata!G6="A1",100,Rawdata!G6="A2",75,Rawdata!G6="A3",50,Rawdata!G6="A4",25,Rawdata!G6="A5",0),"N/A")</f>
        <v>75</v>
      </c>
      <c r="H6" cm="1">
        <f t="array" ref="H6">IFERROR(_xlfn.IFS(Rawdata!H6="A1",100,Rawdata!H6="A2",75,Rawdata!H6="A3",50,Rawdata!H6="A4",25,Rawdata!H6="A5",0),"N/A")</f>
        <v>75</v>
      </c>
      <c r="I6" cm="1">
        <f t="array" ref="I6">IFERROR(_xlfn.IFS(Rawdata!I6="A1",100,Rawdata!I6="A2",75,Rawdata!I6="A3",50,Rawdata!I6="A4",25,Rawdata!I6="A5",0),"N/A")</f>
        <v>100</v>
      </c>
      <c r="J6" cm="1">
        <f t="array" ref="J6">IFERROR(_xlfn.IFS(Rawdata!J6="A1",100,Rawdata!J6="A2",75,Rawdata!J6="A3",50,Rawdata!J6="A4",25,Rawdata!J6="A5",0),"N/A")</f>
        <v>50</v>
      </c>
      <c r="K6" cm="1">
        <f t="array" ref="K6">IFERROR(_xlfn.IFS(Rawdata!K6="A1",100,Rawdata!K6="A2",75,Rawdata!K6="A3",50,Rawdata!K6="A4",25,Rawdata!K6="A5",0),"N/A")</f>
        <v>0</v>
      </c>
      <c r="L6" cm="1">
        <f t="array" ref="L6">IFERROR(_xlfn.IFS(Rawdata!L6="A1",100,Rawdata!L6="A2",75,Rawdata!L6="A3",50,Rawdata!L6="A4",25,Rawdata!L6="A5",0),"N/A")</f>
        <v>50</v>
      </c>
      <c r="M6" cm="1">
        <f t="array" ref="M6">IFERROR(_xlfn.IFS(Rawdata!M6="A1",100,Rawdata!M6="A2",75,Rawdata!M6="A3",50,Rawdata!M6="A4",25,Rawdata!M6="A5",0),"N/A")</f>
        <v>25</v>
      </c>
      <c r="N6" cm="1">
        <f t="array" ref="N6">IFERROR(_xlfn.IFS(Rawdata!N6="A1",100,Rawdata!N6="A2",75,Rawdata!N6="A3",50,Rawdata!N6="A4",25,Rawdata!N6="A5",0),"N/A")</f>
        <v>50</v>
      </c>
      <c r="O6" cm="1">
        <f t="array" ref="O6">IFERROR(_xlfn.IFS(Rawdata!O6="A1",100,Rawdata!O6="A2",75,Rawdata!O6="A3",50,Rawdata!O6="A4",25,Rawdata!O6="A5",0),"N/A")</f>
        <v>0</v>
      </c>
      <c r="P6" cm="1">
        <f t="array" ref="P6">IFERROR(_xlfn.IFS(Rawdata!P6="A1",100,Rawdata!P6="A2",75,Rawdata!P6="A3",50,Rawdata!P6="A4",25,Rawdata!P6="A5",0),"N/A")</f>
        <v>0</v>
      </c>
      <c r="Q6" cm="1">
        <f t="array" ref="Q6">IFERROR(_xlfn.IFS(Rawdata!Q6="A1",100,Rawdata!Q6="A2",75,Rawdata!Q6="A3",50,Rawdata!Q6="A4",25,Rawdata!Q6="A5",0),"N/A")</f>
        <v>100</v>
      </c>
      <c r="R6" cm="1">
        <f t="array" ref="R6">IFERROR(_xlfn.IFS(Rawdata!R6="A1",100,Rawdata!R6="A2",75,Rawdata!R6="A3",50,Rawdata!R6="A4",25,Rawdata!R6="A5",0),"N/A")</f>
        <v>75</v>
      </c>
      <c r="S6" cm="1">
        <f t="array" ref="S6">IFERROR(_xlfn.IFS(Rawdata!S6="A1",100,Rawdata!S6="A2",75,Rawdata!S6="A3",50,Rawdata!S6="A4",25,Rawdata!S6="A5",0),"N/A")</f>
        <v>50</v>
      </c>
      <c r="T6" cm="1">
        <f t="array" ref="T6">IFERROR(_xlfn.IFS(Rawdata!T6="A1",100,Rawdata!T6="A2",75,Rawdata!T6="A3",50,Rawdata!T6="A4",25,Rawdata!T6="A5",0),"N/A")</f>
        <v>50</v>
      </c>
      <c r="U6" cm="1">
        <f t="array" ref="U6">IFERROR(_xlfn.IFS(Rawdata!U6="A1",100,Rawdata!U6="A2",75,Rawdata!U6="A3",50,Rawdata!U6="A4",25,Rawdata!U6="A5",0),"N/A")</f>
        <v>75</v>
      </c>
      <c r="V6" cm="1">
        <f t="array" ref="V6">IFERROR(_xlfn.IFS(Rawdata!V6="A1",100,Rawdata!V6="A2",75,Rawdata!V6="A3",50,Rawdata!V6="A4",25,Rawdata!V6="A5",0),"N/A")</f>
        <v>50</v>
      </c>
      <c r="W6" cm="1">
        <f t="array" ref="W6">IFERROR(_xlfn.IFS(Rawdata!W6="A1",100,Rawdata!W6="A2",75,Rawdata!W6="A3",50,Rawdata!W6="A4",25,Rawdata!W6="A5",0),"N/A")</f>
        <v>75</v>
      </c>
      <c r="X6" cm="1">
        <f t="array" ref="X6">IFERROR(_xlfn.IFS(Rawdata!X6="A1",100,Rawdata!X6="A2",75,Rawdata!X6="A3",50,Rawdata!X6="A4",25,Rawdata!X6="A5",0),"N/A")</f>
        <v>100</v>
      </c>
      <c r="Y6" cm="1">
        <f t="array" ref="Y6">IFERROR(_xlfn.IFS(Rawdata!Y6="A1",100,Rawdata!Y6="A2",75,Rawdata!Y6="A3",50,Rawdata!Y6="A4",25,Rawdata!Y6="A5",0),"N/A")</f>
        <v>75</v>
      </c>
      <c r="Z6" cm="1">
        <f t="array" ref="Z6">IFERROR(_xlfn.IFS(Rawdata!Z6="A1",100,Rawdata!Z6="A2",75,Rawdata!Z6="A3",50,Rawdata!Z6="A4",25,Rawdata!Z6="A5",0),"N/A")</f>
        <v>0</v>
      </c>
      <c r="AA6" cm="1">
        <f t="array" ref="AA6">IFERROR(_xlfn.IFS(Rawdata!AA6="A1",100,Rawdata!AA6="A2",75,Rawdata!AA6="A3",50,Rawdata!AA6="A4",25,Rawdata!AA6="A5",0),"N/A")</f>
        <v>100</v>
      </c>
      <c r="AB6" cm="1">
        <f t="array" ref="AB6">IFERROR(_xlfn.IFS(Rawdata!AB6="A1",100,Rawdata!AB6="A2",75,Rawdata!AB6="A3",50,Rawdata!AB6="A4",25,Rawdata!AB6="A5",0),"N/A")</f>
        <v>75</v>
      </c>
      <c r="AC6">
        <f>IFERROR(VALUE(RIGHT(Rawdata!AC6,1)),"N/A")</f>
        <v>5</v>
      </c>
      <c r="AD6">
        <f>IFERROR(6-VALUE(RIGHT(Rawdata!AD6,1)),"N/A")</f>
        <v>5</v>
      </c>
      <c r="AE6">
        <f>IFERROR(VALUE(RIGHT(Rawdata!AE6,1)),"N/A")</f>
        <v>5</v>
      </c>
      <c r="AF6">
        <f>IFERROR(6-VALUE(RIGHT(Rawdata!AF6,1)),"N/A")</f>
        <v>3</v>
      </c>
      <c r="AG6">
        <f>IFERROR(VALUE(RIGHT(Rawdata!AG6,1)),"N/A")</f>
        <v>5</v>
      </c>
      <c r="AH6">
        <f>IFERROR(VALUE(RIGHT(Rawdata!AH6,1)),"N/A")</f>
        <v>5</v>
      </c>
      <c r="AI6">
        <f>IFERROR(VALUE(RIGHT(Rawdata!AI6,1)),"N/A")</f>
        <v>5</v>
      </c>
      <c r="AJ6">
        <f>IFERROR(6-VALUE(RIGHT(Rawdata!AJ6,1)),"N/A")</f>
        <v>4</v>
      </c>
      <c r="AK6">
        <f>IFERROR(6-VALUE(RIGHT(Rawdata!AK6,1)),"N/A")</f>
        <v>3</v>
      </c>
      <c r="AL6">
        <f>IFERROR(VALUE(RIGHT(Rawdata!AL6,1)),"N/A")</f>
        <v>5</v>
      </c>
      <c r="AM6">
        <f>IFERROR(6-VALUE(RIGHT(Rawdata!AM6,1)),"N/A")</f>
        <v>4</v>
      </c>
      <c r="AN6">
        <f>IFERROR(6-VALUE(RIGHT(Rawdata!AN6,1)),"N/A")</f>
        <v>3</v>
      </c>
      <c r="AO6">
        <f>IFERROR(VALUE(RIGHT(Rawdata!AO6,1)),"N/A")</f>
        <v>5</v>
      </c>
      <c r="AP6">
        <f>IFERROR(6-VALUE(RIGHT(Rawdata!AP6,1)),"N/A")</f>
        <v>4</v>
      </c>
      <c r="AQ6">
        <f>IFERROR(VALUE(RIGHT(Rawdata!AQ6,1)),"N/A")</f>
        <v>5</v>
      </c>
      <c r="AR6">
        <f>IFERROR(6-VALUE(RIGHT(Rawdata!AR6,1)),"N/A")</f>
        <v>5</v>
      </c>
      <c r="AS6">
        <f>IFERROR(VALUE(RIGHT(Rawdata!AS6,1)),"N/A")</f>
        <v>5</v>
      </c>
      <c r="AT6">
        <f>IFERROR(VALUE(RIGHT(Rawdata!AT6,1)),"N/A")</f>
        <v>4</v>
      </c>
      <c r="AU6">
        <f>IFERROR(6-VALUE(RIGHT(Rawdata!AU6,1)),"N/A")</f>
        <v>5</v>
      </c>
      <c r="AV6">
        <f>IFERROR(VALUE(RIGHT(Rawdata!AV6,1)),"N/A")</f>
        <v>4</v>
      </c>
      <c r="AW6">
        <f>IFERROR(VALUE(RIGHT(Rawdata!AW6,1)),"N/A")</f>
        <v>3</v>
      </c>
      <c r="AX6">
        <f>IFERROR(VALUE(RIGHT(Rawdata!AX6,1)),"N/A")</f>
        <v>4</v>
      </c>
      <c r="AY6">
        <f>IFERROR(VALUE(RIGHT(Rawdata!AY6,1)),"N/A")</f>
        <v>4</v>
      </c>
      <c r="AZ6">
        <f>IFERROR(VALUE(RIGHT(Rawdata!AZ6,1)),"N/A")</f>
        <v>4</v>
      </c>
      <c r="BA6">
        <f>IFERROR(VALUE(RIGHT(Rawdata!BA6,1)-1),"N/A")</f>
        <v>3</v>
      </c>
      <c r="BB6">
        <f>IFERROR(VALUE(RIGHT(Rawdata!BB6,1)-1),"N/A")</f>
        <v>2</v>
      </c>
      <c r="BC6">
        <f>IFERROR(VALUE(RIGHT(Rawdata!BC6,1)-1),"N/A")</f>
        <v>1</v>
      </c>
      <c r="BD6">
        <f>IFERROR(VALUE(RIGHT(Rawdata!BD6,1)-1),"N/A")</f>
        <v>1</v>
      </c>
      <c r="BE6">
        <f>IFERROR(VALUE(RIGHT(Rawdata!BE6,1)-1),"N/A")</f>
        <v>2</v>
      </c>
      <c r="BF6">
        <f>IFERROR(VALUE(RIGHT(Rawdata!BF6,1)-1),"N/A")</f>
        <v>0</v>
      </c>
      <c r="BG6">
        <f>IFERROR(VALUE(RIGHT(Rawdata!BG6,1)-1),"N/A")</f>
        <v>0</v>
      </c>
      <c r="BH6">
        <f>IFERROR(VALUE(RIGHT(Rawdata!BH6,1)-1),"N/A")</f>
        <v>3</v>
      </c>
      <c r="BI6">
        <f>IFERROR(VALUE(RIGHT(Rawdata!BI6,1)-1),"N/A")</f>
        <v>0</v>
      </c>
      <c r="BJ6">
        <f>IFERROR(VALUE(RIGHT(Rawdata!BJ6,1)-1),"N/A")</f>
        <v>1</v>
      </c>
      <c r="BK6">
        <f>IFERROR(VALUE(RIGHT(Rawdata!BK6,1)-1),"N/A")</f>
        <v>3</v>
      </c>
      <c r="BL6">
        <f>IFERROR(VALUE(RIGHT(Rawdata!BL6,1)-1),"N/A")</f>
        <v>2</v>
      </c>
      <c r="BM6">
        <f>IFERROR(VALUE(RIGHT(Rawdata!BM6,1)),"N/A")</f>
        <v>4</v>
      </c>
      <c r="BN6">
        <f>IFERROR(VALUE(RIGHT(Rawdata!BN6,1)),"N/A")</f>
        <v>4</v>
      </c>
      <c r="BO6">
        <f>IFERROR(VALUE(RIGHT(Rawdata!BO6,1)),"N/A")</f>
        <v>4</v>
      </c>
      <c r="BP6">
        <f>IFERROR(VALUE(RIGHT(Rawdata!BP6,1)),"N/A")</f>
        <v>5</v>
      </c>
      <c r="BQ6">
        <f>IFERROR(6-VALUE(RIGHT(Rawdata!BQ6,1)),"N/A")</f>
        <v>2</v>
      </c>
      <c r="BR6">
        <f>IFERROR(6-VALUE(RIGHT(Rawdata!BR6,1)),"N/A")</f>
        <v>4</v>
      </c>
      <c r="BS6">
        <f>IFERROR(6-VALUE(RIGHT(Rawdata!BS6,1)),"N/A")</f>
        <v>3</v>
      </c>
      <c r="BT6">
        <f>IFERROR(6-VALUE(RIGHT(Rawdata!BT6,1)),"N/A")</f>
        <v>3</v>
      </c>
      <c r="BU6">
        <f>IFERROR(VALUE(RIGHT(Rawdata!BU6,1)),"N/A")</f>
        <v>2</v>
      </c>
      <c r="BV6">
        <f>IFERROR(VALUE(RIGHT(Rawdata!BV6,1)),"N/A")</f>
        <v>4</v>
      </c>
      <c r="BW6">
        <f>IFERROR(VALUE(RIGHT(Rawdata!BW6,1)),"N/A")</f>
        <v>4</v>
      </c>
      <c r="BX6">
        <f>IFERROR(VALUE(RIGHT(Rawdata!BX6,1)),"N/A")</f>
        <v>4</v>
      </c>
      <c r="BY6">
        <f>IFERROR(6-VALUE(RIGHT(Rawdata!BY6,1)),"N/A")</f>
        <v>5</v>
      </c>
      <c r="BZ6">
        <f>IFERROR(6-VALUE(RIGHT(Rawdata!BZ6,1)),"N/A")</f>
        <v>4</v>
      </c>
      <c r="CA6">
        <f>IFERROR(6-VALUE(RIGHT(Rawdata!CA6,1)),"N/A")</f>
        <v>4</v>
      </c>
      <c r="CB6">
        <f>IFERROR(VALUE(RIGHT(Rawdata!CB6,1)),"N/A")</f>
        <v>4</v>
      </c>
      <c r="CC6">
        <f>IFERROR(VALUE(RIGHT(Rawdata!CC6,1)),"N/A")</f>
        <v>4</v>
      </c>
      <c r="CD6">
        <f>IFERROR(VALUE(RIGHT(Rawdata!CD6,1)),"N/A")</f>
        <v>4</v>
      </c>
      <c r="CE6">
        <f>IFERROR(VALUE(RIGHT(Rawdata!CE6,1)),"N/A")</f>
        <v>4</v>
      </c>
      <c r="CF6">
        <f>IFERROR(6-VALUE(RIGHT(Rawdata!CF6,1)),"N/A")</f>
        <v>5</v>
      </c>
      <c r="CG6">
        <f>IFERROR(6-VALUE(RIGHT(Rawdata!CG6,1)),"N/A")</f>
        <v>4</v>
      </c>
      <c r="CH6">
        <f>IFERROR(6-VALUE(RIGHT(Rawdata!CH6,1)),"N/A")</f>
        <v>4</v>
      </c>
      <c r="CI6">
        <f>IFERROR(6-VALUE(RIGHT(Rawdata!CI6,1)),"N/A")</f>
        <v>5</v>
      </c>
      <c r="CJ6">
        <f>IFERROR(VALUE(RIGHT(Rawdata!CJ6,1)),"N/A")</f>
        <v>1</v>
      </c>
      <c r="CK6">
        <f>IFERROR(VALUE(RIGHT(Rawdata!CK6,1)),"N/A")</f>
        <v>2</v>
      </c>
      <c r="CL6">
        <f>IFERROR(VALUE(RIGHT(Rawdata!CL6,1)),"N/A")</f>
        <v>2</v>
      </c>
      <c r="CM6">
        <f>IFERROR(VALUE(RIGHT(Rawdata!CM6,1)),"N/A")</f>
        <v>2</v>
      </c>
      <c r="CN6">
        <f>IFERROR(VALUE(RIGHT(Rawdata!CN6,1)),"N/A")</f>
        <v>1</v>
      </c>
      <c r="CO6">
        <f>IFERROR(VALUE(RIGHT(Rawdata!CO6,1)),"N/A")</f>
        <v>3</v>
      </c>
      <c r="CP6">
        <f>IFERROR(VALUE(RIGHT(Rawdata!CP6,1)),"N/A")</f>
        <v>3</v>
      </c>
      <c r="CQ6">
        <f>IFERROR(VALUE(RIGHT(Rawdata!CQ6,1)),"N/A")</f>
        <v>2</v>
      </c>
      <c r="CR6">
        <f>IFERROR(VALUE(RIGHT(Rawdata!CR6,1)),"N/A")</f>
        <v>1</v>
      </c>
      <c r="CS6">
        <f>IFERROR(VALUE(RIGHT(Rawdata!CS6,1)),"N/A")</f>
        <v>5</v>
      </c>
      <c r="CT6">
        <f>IFERROR(VALUE(RIGHT(Rawdata!CT6,1)),"N/A")</f>
        <v>2</v>
      </c>
      <c r="CU6">
        <f>IFERROR(VALUE(RIGHT(Rawdata!CU6,1)),"N/A")</f>
        <v>3</v>
      </c>
      <c r="CV6">
        <f>IFERROR(VALUE(RIGHT(Rawdata!CV6,1)),"N/A")</f>
        <v>2</v>
      </c>
      <c r="CW6">
        <f>IFERROR(6-VALUE(RIGHT(Rawdata!CW6,1)),"N/A")</f>
        <v>1</v>
      </c>
      <c r="CX6">
        <f>IFERROR(VALUE(RIGHT(Rawdata!CX6,1)),"N/A")</f>
        <v>3</v>
      </c>
      <c r="CY6">
        <f>IFERROR(VALUE(RIGHT(Rawdata!CY6,1)),"N/A")</f>
        <v>4</v>
      </c>
      <c r="CZ6">
        <f>IFERROR(VALUE(RIGHT(Rawdata!CZ6,1)),"N/A")</f>
        <v>3</v>
      </c>
      <c r="DA6">
        <f>IFERROR(VALUE(RIGHT(Rawdata!DA6,1)),"N/A")</f>
        <v>1</v>
      </c>
      <c r="DB6">
        <f>IFERROR(VALUE(RIGHT(Rawdata!DB6,1)),"N/A")</f>
        <v>1</v>
      </c>
      <c r="DC6">
        <f>IFERROR(VALUE(RIGHT(Rawdata!DC6,1)),"N/A")</f>
        <v>4</v>
      </c>
      <c r="DD6">
        <f>IFERROR(VALUE(RIGHT(Rawdata!DD6,1)),"N/A")</f>
        <v>4</v>
      </c>
      <c r="DE6">
        <f>IFERROR(VALUE(RIGHT(Rawdata!DE6,1)-1),"N/A")</f>
        <v>1</v>
      </c>
      <c r="DF6">
        <f>IFERROR(VALUE(RIGHT(Rawdata!DF6,1)-1),"N/A")</f>
        <v>2</v>
      </c>
      <c r="DG6">
        <f>IFERROR(VALUE(RIGHT(Rawdata!DG6,1)-1),"N/A")</f>
        <v>0</v>
      </c>
      <c r="DH6">
        <f>IFERROR(VALUE(RIGHT(Rawdata!DH6,1)-1),"N/A")</f>
        <v>2</v>
      </c>
      <c r="DI6">
        <f>IFERROR(VALUE(RIGHT(Rawdata!DI6,1)-1),"N/A")</f>
        <v>1</v>
      </c>
      <c r="DJ6">
        <f>IFERROR(VALUE(RIGHT(Rawdata!DJ6,1)-1),"N/A")</f>
        <v>0</v>
      </c>
      <c r="DK6">
        <f>IFERROR(VALUE(RIGHT(Rawdata!DK6,1)-1),"N/A")</f>
        <v>2</v>
      </c>
      <c r="DL6">
        <f>IFERROR(VALUE(RIGHT(Rawdata!DL6,1)-1),"N/A")</f>
        <v>1</v>
      </c>
      <c r="DM6">
        <f>IFERROR(VALUE(RIGHT(Rawdata!DM6,1)-1),"N/A")</f>
        <v>2</v>
      </c>
      <c r="DN6">
        <f>IFERROR(VALUE(RIGHT(Rawdata!DN6,1)-1),"N/A")</f>
        <v>3</v>
      </c>
      <c r="DO6">
        <f>IFERROR(VALUE(RIGHT(Rawdata!DO6,1)-1),"N/A")</f>
        <v>1</v>
      </c>
      <c r="DP6">
        <f>IFERROR(VALUE(RIGHT(Rawdata!DP6,1)-1),"N/A")</f>
        <v>6</v>
      </c>
      <c r="DQ6">
        <f>IFERROR(VALUE(RIGHT(Rawdata!DQ6,1)-1),"N/A")</f>
        <v>0</v>
      </c>
      <c r="DR6">
        <f>IFERROR(VALUE(RIGHT(Rawdata!DR6,1)-1),"N/A")</f>
        <v>3</v>
      </c>
      <c r="DS6">
        <f>IFERROR(VALUE(RIGHT(Rawdata!DS6,1)-1),"N/A")</f>
        <v>2</v>
      </c>
      <c r="DT6">
        <f>IFERROR(VALUE(RIGHT(Rawdata!DT6,1)-1),"N/A")</f>
        <v>2</v>
      </c>
      <c r="DU6">
        <f>IFERROR(6-VALUE(RIGHT(Rawdata!DU6,1)-1),"N/A")</f>
        <v>5</v>
      </c>
      <c r="DV6">
        <f>IFERROR(6-VALUE(RIGHT(Rawdata!DV6,1)-1),"N/A")</f>
        <v>1</v>
      </c>
      <c r="DW6">
        <f>IFERROR(6-VALUE(RIGHT(Rawdata!DW6,1)-1),"N/A")</f>
        <v>1</v>
      </c>
      <c r="DX6">
        <f>IFERROR(6-VALUE(RIGHT(Rawdata!DX6,1)-1),"N/A")</f>
        <v>2</v>
      </c>
      <c r="DY6">
        <f>IFERROR(6-VALUE(RIGHT(Rawdata!DY6,1)-1),"N/A")</f>
        <v>1</v>
      </c>
      <c r="DZ6">
        <f>IFERROR(6-VALUE(RIGHT(Rawdata!DZ6,1)-1),"N/A")</f>
        <v>2</v>
      </c>
      <c r="EA6">
        <f>IFERROR(VALUE(RIGHT(Rawdata!EA6,1)),"N/A")</f>
        <v>4</v>
      </c>
      <c r="EB6">
        <f>IFERROR(VALUE(RIGHT(Rawdata!EB6,1)),"N/A")</f>
        <v>4</v>
      </c>
      <c r="EC6">
        <f>IFERROR(6-VALUE(RIGHT(Rawdata!EC6,1)),"N/A")</f>
        <v>5</v>
      </c>
      <c r="ED6">
        <f>IFERROR(6-VALUE(RIGHT(Rawdata!ED6,1)),"N/A")</f>
        <v>3</v>
      </c>
      <c r="EE6">
        <f>IFERROR(VALUE(RIGHT(Rawdata!EE6,1)),"N/A")</f>
        <v>4</v>
      </c>
      <c r="EF6">
        <f>IFERROR(VALUE(RIGHT(Rawdata!EF6,1)),"N/A")</f>
        <v>4</v>
      </c>
      <c r="EG6">
        <f>IFERROR(VALUE(RIGHT(Rawdata!EG6,1)),"N/A")</f>
        <v>4</v>
      </c>
      <c r="EH6">
        <f>IFERROR(VALUE(RIGHT(Rawdata!EH6,1)),"N/A")</f>
        <v>4</v>
      </c>
      <c r="EI6">
        <f>IFERROR(VALUE(RIGHT(Rawdata!EI6,1)),"N/A")</f>
        <v>4</v>
      </c>
      <c r="EJ6">
        <f>IFERROR(VALUE(RIGHT(Rawdata!EJ6,1)),"N/A")</f>
        <v>4</v>
      </c>
      <c r="EK6">
        <f>IFERROR(VALUE(RIGHT(Rawdata!EK6,1)),"N/A")</f>
        <v>4</v>
      </c>
      <c r="EL6">
        <f>IFERROR(VALUE(RIGHT(Rawdata!EL6,1)),"N/A")</f>
        <v>3</v>
      </c>
      <c r="EM6">
        <f>IFERROR(VALUE(RIGHT(Rawdata!EM6,1)),"N/A")</f>
        <v>4</v>
      </c>
      <c r="EN6">
        <f>IFERROR(VALUE(RIGHT(Rawdata!EN6,1)),"N/A")</f>
        <v>3</v>
      </c>
      <c r="EO6">
        <f>IFERROR(VALUE(RIGHT(Rawdata!EO6,1)),"N/A")</f>
        <v>4</v>
      </c>
      <c r="EP6">
        <f>IFERROR(VALUE(RIGHT(Rawdata!EP6,1)),"N/A")</f>
        <v>4</v>
      </c>
      <c r="EQ6">
        <f>IFERROR(VALUE(RIGHT(Rawdata!EQ6,1)),"N/A")</f>
        <v>3</v>
      </c>
      <c r="ER6">
        <f>IFERROR(VALUE(RIGHT(Rawdata!ER6,1)),"N/A")</f>
        <v>4</v>
      </c>
      <c r="ES6">
        <f>IFERROR(VALUE(RIGHT(Rawdata!ES6,1)),"N/A")</f>
        <v>4</v>
      </c>
      <c r="ET6">
        <f>IFERROR(VALUE(RIGHT(Rawdata!ET6,1)),"N/A")</f>
        <v>4</v>
      </c>
      <c r="EU6">
        <f>IFERROR(VALUE(RIGHT(Rawdata!EU6,1)),"N/A")</f>
        <v>4</v>
      </c>
      <c r="EV6">
        <f>IFERROR(VALUE(RIGHT(Rawdata!EV6,1)),"N/A")</f>
        <v>3</v>
      </c>
      <c r="EW6">
        <f>IFERROR(VALUE(RIGHT(Rawdata!EW6,1)),"N/A")</f>
        <v>3</v>
      </c>
      <c r="EX6">
        <f>IFERROR(VALUE(RIGHT(Rawdata!EX6,1)),"N/A")</f>
        <v>4</v>
      </c>
      <c r="EY6">
        <f>IFERROR(VALUE(RIGHT(Rawdata!EY6,1)),"N/A")</f>
        <v>4</v>
      </c>
      <c r="EZ6">
        <f>IFERROR(6-VALUE(RIGHT(Rawdata!EZ6,1)),"N/A")</f>
        <v>5</v>
      </c>
      <c r="FA6">
        <f>IFERROR(IF(Rawdata!FA6="A1",VALUE(RIGHT(Rawdata!FA6,1)),VALUE(RIGHT(Rawdata!FA6,1))-1),"N/A")</f>
        <v>4</v>
      </c>
      <c r="FB6">
        <f>IFERROR(VALUE(RIGHT(Rawdata!FB6,1))-3,"N/A")</f>
        <v>4</v>
      </c>
      <c r="FC6">
        <f>IFERROR(IF(Rawdata!FC6="A1",VALUE(RIGHT(Rawdata!FC6,1)),VALUE(RIGHT(Rawdata!FC6,1))-1),"N/A")</f>
        <v>4</v>
      </c>
      <c r="FD6">
        <f>IFERROR(VALUE(RIGHT(Rawdata!FD6,1))-3,"N/A")</f>
        <v>4</v>
      </c>
      <c r="FE6">
        <f>IFERROR(IF(Rawdata!FE6="A1",VALUE(RIGHT(Rawdata!FE6,1)),VALUE(RIGHT(Rawdata!FE6,1))-1),"N/A")</f>
        <v>5</v>
      </c>
      <c r="FF6">
        <f>IFERROR(VALUE(RIGHT(Rawdata!FF6,1))-3,"N/A")</f>
        <v>2</v>
      </c>
      <c r="FG6">
        <f>IFERROR(IF(Rawdata!FG6="A1",VALUE(RIGHT(Rawdata!FG6,1)),VALUE(RIGHT(Rawdata!FG6,1))-1),"N/A")</f>
        <v>4</v>
      </c>
      <c r="FH6">
        <f>IFERROR(VALUE(RIGHT(Rawdata!FH6,1))-3,"N/A")</f>
        <v>4</v>
      </c>
      <c r="FI6">
        <f>IFERROR(IF(Rawdata!FI6="A1",VALUE(RIGHT(Rawdata!FI6,1)),VALUE(RIGHT(Rawdata!FI6,1))-1),"N/A")</f>
        <v>4</v>
      </c>
      <c r="FJ6">
        <f>IFERROR(VALUE(RIGHT(Rawdata!FJ6,1))-3,"N/A")</f>
        <v>4</v>
      </c>
      <c r="FK6">
        <f>IFERROR(IF(Rawdata!FK6="A1",VALUE(RIGHT(Rawdata!FK6,1)),VALUE(RIGHT(Rawdata!FK6,1))-1),"N/A")</f>
        <v>3</v>
      </c>
      <c r="FL6">
        <f>IFERROR(VALUE(RIGHT(Rawdata!FL6,1))-3,"N/A")</f>
        <v>3</v>
      </c>
      <c r="FM6">
        <f>IFERROR(IF(Rawdata!FM6="A1",VALUE(RIGHT(Rawdata!FM6,1)),VALUE(RIGHT(Rawdata!FM6,1))-1),"N/A")</f>
        <v>4</v>
      </c>
      <c r="FN6">
        <f>IFERROR(VALUE(RIGHT(Rawdata!FN6,1))-3,"N/A")</f>
        <v>4</v>
      </c>
      <c r="FO6">
        <f>IFERROR(IF(Rawdata!FO6="A1",VALUE(RIGHT(Rawdata!FO6,1)),VALUE(RIGHT(Rawdata!FO6,1))-1),"N/A")</f>
        <v>4</v>
      </c>
      <c r="FP6">
        <f>IFERROR(VALUE(RIGHT(Rawdata!FP6,1))-3,"N/A")</f>
        <v>4</v>
      </c>
      <c r="FQ6">
        <f>IFERROR(IF(Rawdata!FQ6="A1",VALUE(RIGHT(Rawdata!FQ6,1)),VALUE(RIGHT(Rawdata!FQ6,1))-1),"N/A")</f>
        <v>4</v>
      </c>
      <c r="FR6">
        <f>IFERROR(VALUE(RIGHT(Rawdata!FR6,1))-3,"N/A")</f>
        <v>4</v>
      </c>
      <c r="FS6">
        <f>IFERROR(IF(Rawdata!FS6="A1",VALUE(RIGHT(Rawdata!FS6,1)),VALUE(RIGHT(Rawdata!FS6,1))-1),"N/A")</f>
        <v>4</v>
      </c>
      <c r="FT6">
        <f>IFERROR(VALUE(RIGHT(Rawdata!FT6,1))-3,"N/A")</f>
        <v>4</v>
      </c>
      <c r="FU6">
        <f>IFERROR(IF(Rawdata!FU6="A1",VALUE(RIGHT(Rawdata!FU6,1)),VALUE(RIGHT(Rawdata!FU6,1))-1),"N/A")</f>
        <v>4</v>
      </c>
      <c r="FV6">
        <f>IFERROR(VALUE(RIGHT(Rawdata!FV6,1))-3,"N/A")</f>
        <v>4</v>
      </c>
      <c r="FW6">
        <f>IFERROR(IF(Rawdata!FW6="A1",VALUE(RIGHT(Rawdata!FW6,1)),VALUE(RIGHT(Rawdata!FW6,1))-1),"N/A")</f>
        <v>5</v>
      </c>
      <c r="FX6">
        <f>IFERROR(VALUE(RIGHT(Rawdata!FX6,1))-3,"N/A")</f>
        <v>5</v>
      </c>
      <c r="FY6">
        <f>IFERROR(IF(Rawdata!FY6="A1",VALUE(RIGHT(Rawdata!FY6,1)),VALUE(RIGHT(Rawdata!FY6,1))-1),"N/A")</f>
        <v>4</v>
      </c>
      <c r="FZ6">
        <f>IFERROR(VALUE(RIGHT(Rawdata!FZ6,1))-3,"N/A")</f>
        <v>4</v>
      </c>
      <c r="GA6">
        <f>IFERROR(IF(Rawdata!GA6="A1",VALUE(RIGHT(Rawdata!GA6,1)),VALUE(RIGHT(Rawdata!GA6,1))-1),"N/A")</f>
        <v>4</v>
      </c>
      <c r="GB6">
        <f>IFERROR(VALUE(RIGHT(Rawdata!GB6,1))-3,"N/A")</f>
        <v>4</v>
      </c>
      <c r="GC6">
        <f>IFERROR(IF(Rawdata!GC6="A1",VALUE(RIGHT(Rawdata!GC6,1)),VALUE(RIGHT(Rawdata!GC6,1))-1),"N/A")</f>
        <v>4</v>
      </c>
      <c r="GD6">
        <f>IFERROR(VALUE(RIGHT(Rawdata!GD6,1))-3,"N/A")</f>
        <v>4</v>
      </c>
      <c r="GE6">
        <f>IFERROR(IF(Rawdata!GE6="A1",VALUE(RIGHT(Rawdata!GE6,1)),VALUE(RIGHT(Rawdata!GE6,1))-1),"N/A")</f>
        <v>3</v>
      </c>
      <c r="GF6">
        <f>IFERROR(VALUE(RIGHT(Rawdata!GF6,1))-3,"N/A")</f>
        <v>3</v>
      </c>
      <c r="GG6">
        <f>IFERROR(IF(Rawdata!GG6="A1",VALUE(RIGHT(Rawdata!GG6,1)),VALUE(RIGHT(Rawdata!GG6,1))-1),"N/A")</f>
        <v>2</v>
      </c>
      <c r="GH6">
        <f>IFERROR(VALUE(RIGHT(Rawdata!GH6,1))-3,"N/A")</f>
        <v>3</v>
      </c>
      <c r="GI6">
        <f>IFERROR(IF(Rawdata!GI6="A1",VALUE(RIGHT(Rawdata!GI6,1)),VALUE(RIGHT(Rawdata!GI6,1))-1),"N/A")</f>
        <v>4</v>
      </c>
      <c r="GJ6">
        <f>IFERROR(VALUE(RIGHT(Rawdata!GJ6,1))-3,"N/A")</f>
        <v>4</v>
      </c>
      <c r="GK6">
        <f>IFERROR(IF(Rawdata!GK6="A1",VALUE(RIGHT(Rawdata!GK6,1)),VALUE(RIGHT(Rawdata!GK6,1))-1),"N/A")</f>
        <v>4</v>
      </c>
      <c r="GL6">
        <f>IFERROR(VALUE(RIGHT(Rawdata!GL6,1))-3,"N/A")</f>
        <v>4</v>
      </c>
      <c r="GM6">
        <f>IFERROR(IF(Rawdata!GM6="A1",VALUE(RIGHT(Rawdata!GM6,1)),VALUE(RIGHT(Rawdata!GM6,1))-1),"N/A")</f>
        <v>4</v>
      </c>
      <c r="GN6">
        <f>IFERROR(VALUE(RIGHT(Rawdata!GN6,1))-3,"N/A")</f>
        <v>4</v>
      </c>
      <c r="GO6">
        <f>IFERROR(IF(Rawdata!GO6="A1",VALUE(RIGHT(Rawdata!GO6,1)),VALUE(RIGHT(Rawdata!GO6,1))-1),"N/A")</f>
        <v>4</v>
      </c>
      <c r="GP6">
        <f>IFERROR(VALUE(RIGHT(Rawdata!GP6,1))-3,"N/A")</f>
        <v>4</v>
      </c>
      <c r="GQ6">
        <f>IFERROR(IF(Rawdata!GQ6="A1",VALUE(RIGHT(Rawdata!GQ6,1)),VALUE(RIGHT(Rawdata!GQ6,1))-1),"N/A")</f>
        <v>4</v>
      </c>
      <c r="GR6">
        <f>IFERROR(VALUE(RIGHT(Rawdata!GR6,1))-3,"N/A")</f>
        <v>4</v>
      </c>
      <c r="GS6">
        <f>IFERROR(IF(Rawdata!GS6="A1",VALUE(RIGHT(Rawdata!GS6,1)),VALUE(RIGHT(Rawdata!GS6,1))-1),"N/A")</f>
        <v>4</v>
      </c>
      <c r="GT6">
        <f>IFERROR(VALUE(RIGHT(Rawdata!GT6,1))-3,"N/A")</f>
        <v>4</v>
      </c>
      <c r="GU6">
        <f>IFERROR(IF(Rawdata!GU6="A1",VALUE(RIGHT(Rawdata!GU6,1)),VALUE(RIGHT(Rawdata!GU6,1))-1),"N/A")</f>
        <v>4</v>
      </c>
      <c r="GV6">
        <f>IFERROR(VALUE(RIGHT(Rawdata!GV6,1))-3,"N/A")</f>
        <v>4</v>
      </c>
      <c r="GW6">
        <f>IFERROR(IF(Rawdata!GW6="A1",VALUE(RIGHT(Rawdata!GW6,1)),VALUE(RIGHT(Rawdata!GW6,1))-1),"N/A")</f>
        <v>4</v>
      </c>
      <c r="GX6">
        <f>IFERROR(VALUE(RIGHT(Rawdata!GX6,1))-3,"N/A")</f>
        <v>4</v>
      </c>
      <c r="GY6">
        <f>IFERROR(VALUE(RIGHT(Rawdata!GY6,1)),"N/A")</f>
        <v>6</v>
      </c>
      <c r="GZ6">
        <f>IFERROR(7-VALUE(RIGHT(Rawdata!GZ6,1)),"N/A")</f>
        <v>6</v>
      </c>
      <c r="HA6">
        <f>IFERROR(VALUE(RIGHT(Rawdata!HA6,1)),"N/A")</f>
        <v>6</v>
      </c>
      <c r="HB6">
        <f>IFERROR(VALUE(RIGHT(Rawdata!HB6,1)),"N/A")</f>
        <v>6</v>
      </c>
      <c r="HC6">
        <f>IFERROR(VALUE(RIGHT(Rawdata!HC6,1)),"N/A")</f>
        <v>6</v>
      </c>
      <c r="HD6">
        <f>IFERROR(7-VALUE(RIGHT(Rawdata!HD6,1)),"N/A")</f>
        <v>3</v>
      </c>
      <c r="HE6">
        <f>IFERROR(VALUE(RIGHT(Rawdata!HE6,1)),"N/A")</f>
        <v>6</v>
      </c>
      <c r="HF6">
        <f>IFERROR(7-VALUE(RIGHT(Rawdata!HF6,1)),"N/A")</f>
        <v>6</v>
      </c>
      <c r="HG6">
        <f>IFERROR(VALUE(RIGHT(Rawdata!HG6,1)),"N/A")</f>
        <v>6</v>
      </c>
      <c r="HH6">
        <f>IFERROR(VALUE(RIGHT(Rawdata!HH6,1)),"N/A")</f>
        <v>6</v>
      </c>
      <c r="HI6">
        <f>IFERROR(VALUE(RIGHT(Rawdata!HI6,1)),"N/A")</f>
        <v>6</v>
      </c>
      <c r="HJ6">
        <f>IFERROR(VALUE(RIGHT(Rawdata!HJ6,1)),"N/A")</f>
        <v>6</v>
      </c>
      <c r="HK6">
        <f>IFERROR(7-VALUE(RIGHT(Rawdata!HK6,1)),"N/A")</f>
        <v>4</v>
      </c>
      <c r="HL6">
        <f>IFERROR(VALUE(RIGHT(Rawdata!HL6,1)),"N/A")</f>
        <v>5</v>
      </c>
      <c r="HM6">
        <f>IFERROR(VALUE(RIGHT(Rawdata!HM6,1)),"N/A")</f>
        <v>6</v>
      </c>
      <c r="HN6">
        <f>IFERROR(IF(Rawdata!HN6="A13",5,VALUE(RIGHT(Rawdata!HN6,1))-1),"N/A")</f>
        <v>5</v>
      </c>
      <c r="HO6">
        <f>IFERROR(IF(Rawdata!HO6="A13",5,VALUE(RIGHT(Rawdata!HO6,1))-1),"N/A")</f>
        <v>5</v>
      </c>
      <c r="HP6">
        <f>IFERROR(IF(Rawdata!HP6="A13",5,VALUE(RIGHT(Rawdata!HP6,1))-1),"N/A")</f>
        <v>5</v>
      </c>
      <c r="HQ6">
        <f>IFERROR(IF(Rawdata!HQ6="A13",5,VALUE(RIGHT(Rawdata!HQ6,1))-1),"N/A")</f>
        <v>5</v>
      </c>
      <c r="HR6">
        <f>IFERROR(IF(Rawdata!HR6="A13",5,VALUE(RIGHT(Rawdata!HR6,1))-1),"N/A")</f>
        <v>5</v>
      </c>
      <c r="HS6">
        <f>IFERROR(6-IF(Rawdata!HS6="A13",5,VALUE(RIGHT(Rawdata!HS6,1))-1),"N/A")</f>
        <v>5</v>
      </c>
      <c r="HT6">
        <f>IFERROR(6-IF(Rawdata!HT6="A13",5,VALUE(RIGHT(Rawdata!HT6,1))-1),"N/A")</f>
        <v>4</v>
      </c>
      <c r="HU6">
        <f>IFERROR(6-IF(Rawdata!HU6="A13",5,VALUE(RIGHT(Rawdata!HU6,1))-1),"N/A")</f>
        <v>4</v>
      </c>
      <c r="HV6">
        <f>IFERROR(IF(Rawdata!HV6="A13",5,VALUE(RIGHT(Rawdata!HV6,1))-1),"N/A")</f>
        <v>5</v>
      </c>
      <c r="HW6">
        <f>IFERROR(6-IF(Rawdata!HW6="A13",5,VALUE(RIGHT(Rawdata!HW6,1))-1),"N/A")</f>
        <v>5</v>
      </c>
      <c r="HX6">
        <f>IFERROR(6-IF(Rawdata!HX6="A13",5,VALUE(RIGHT(Rawdata!HX6,1))-1),"N/A")</f>
        <v>4</v>
      </c>
      <c r="HY6">
        <f>IFERROR(6-IF(Rawdata!HY6="A13",5,VALUE(RIGHT(Rawdata!HY6,1))-1),"N/A")</f>
        <v>4</v>
      </c>
      <c r="HZ6">
        <f>IFERROR(6-IF(Rawdata!HZ6="A13",5,VALUE(RIGHT(Rawdata!HZ6,1))-1),"N/A")</f>
        <v>5</v>
      </c>
      <c r="IA6">
        <f>IFERROR(6-IF(Rawdata!IA6="A13",5,VALUE(RIGHT(Rawdata!IA6,1))-1),"N/A")</f>
        <v>5</v>
      </c>
      <c r="IB6">
        <f>IFERROR(IF(Rawdata!IB6="A13",5,VALUE(RIGHT(Rawdata!IB6,1))-1),"N/A")</f>
        <v>5</v>
      </c>
      <c r="IC6">
        <f>IFERROR(6-IF(Rawdata!IC6="A13",5,VALUE(RIGHT(Rawdata!IC6,1))-1),"N/A")</f>
        <v>3</v>
      </c>
      <c r="ID6">
        <f>IFERROR(IF(Rawdata!ID6="A13",5,VALUE(RIGHT(Rawdata!ID6,1))-1),"N/A")</f>
        <v>5</v>
      </c>
      <c r="IE6">
        <f>IFERROR(6-IF(Rawdata!IE6="A13",5,VALUE(RIGHT(Rawdata!IE6,1))-1),"N/A")</f>
        <v>5</v>
      </c>
      <c r="IF6" t="str">
        <f>IFERROR(VALUE(RIGHT(Rawdata!IF6,1)),"N/A")</f>
        <v>N/A</v>
      </c>
      <c r="IG6" t="str">
        <f>IFERROR(VALUE(RIGHT(Rawdata!IG6,1)),"N/A")</f>
        <v>N/A</v>
      </c>
      <c r="IH6" t="str">
        <f>IFERROR(VALUE(RIGHT(Rawdata!IH6,1)),"N/A")</f>
        <v>N/A</v>
      </c>
      <c r="II6" t="str">
        <f>IFERROR(VALUE(RIGHT(Rawdata!II6,1)),"N/A")</f>
        <v>N/A</v>
      </c>
      <c r="IJ6" t="str">
        <f>IFERROR(VALUE(RIGHT(Rawdata!IJ6,1)),"N/A")</f>
        <v>N/A</v>
      </c>
      <c r="IK6" t="str">
        <f>IFERROR(VALUE(RIGHT(Rawdata!IK6,1)),"N/A")</f>
        <v>N/A</v>
      </c>
      <c r="IL6" t="str">
        <f>IFERROR(VALUE(RIGHT(Rawdata!IL6,1)),"N/A")</f>
        <v>N/A</v>
      </c>
      <c r="IM6" t="str">
        <f>IFERROR(VALUE(RIGHT(Rawdata!IM6,1)),"N/A")</f>
        <v>N/A</v>
      </c>
      <c r="IN6" t="str">
        <f>IFERROR(VALUE(RIGHT(Rawdata!IN6,1)),"N/A")</f>
        <v>N/A</v>
      </c>
      <c r="IO6" t="str">
        <f>IFERROR(VALUE(RIGHT(Rawdata!IO6,1)),"N/A")</f>
        <v>N/A</v>
      </c>
      <c r="IP6" t="str">
        <f>IFERROR(VALUE(RIGHT(Rawdata!IP6,1)),"N/A")</f>
        <v>N/A</v>
      </c>
      <c r="IQ6" t="str">
        <f>IFERROR(VALUE(RIGHT(Rawdata!IQ6,1)),"N/A")</f>
        <v>N/A</v>
      </c>
      <c r="IR6" t="str">
        <f>IFERROR(VALUE(RIGHT(Rawdata!IR6,1)),"N/A")</f>
        <v>N/A</v>
      </c>
      <c r="IS6" t="str">
        <f>IFERROR(VALUE(RIGHT(Rawdata!IS6,1)),"N/A")</f>
        <v>N/A</v>
      </c>
      <c r="IT6" t="str">
        <f>IFERROR(VALUE(RIGHT(Rawdata!IT6,1)),"N/A")</f>
        <v>N/A</v>
      </c>
      <c r="IU6" t="str">
        <f>IFERROR(VALUE(RIGHT(Rawdata!IU6,1)),"N/A")</f>
        <v>N/A</v>
      </c>
      <c r="IV6" t="str">
        <f>IFERROR(VALUE(RIGHT(Rawdata!IV6,1)),"N/A")</f>
        <v>N/A</v>
      </c>
      <c r="IW6" t="str">
        <f>IFERROR(VALUE(RIGHT(Rawdata!IW6,1)),"N/A")</f>
        <v>N/A</v>
      </c>
      <c r="IX6" t="str">
        <f>IFERROR(VALUE(RIGHT(Rawdata!IX6,1)),"N/A")</f>
        <v>N/A</v>
      </c>
      <c r="IY6">
        <f>IFERROR(VALUE(RIGHT(Rawdata!IY6,1)),"N/A")</f>
        <v>4</v>
      </c>
      <c r="IZ6">
        <f>IFERROR(VALUE(RIGHT(Rawdata!IZ6,1)),"N/A")</f>
        <v>4</v>
      </c>
      <c r="JA6">
        <f>IFERROR(VALUE(RIGHT(Rawdata!JA6,1)),"N/A")</f>
        <v>1</v>
      </c>
      <c r="JB6">
        <f>IFERROR(VALUE(RIGHT(Rawdata!JB6,1)),"N/A")</f>
        <v>4</v>
      </c>
      <c r="JC6">
        <f>IFERROR(VALUE(RIGHT(Rawdata!JC6,1)),"N/A")</f>
        <v>3</v>
      </c>
      <c r="JD6">
        <f>IFERROR(VALUE(RIGHT(Rawdata!JD6,1)),"N/A")</f>
        <v>5</v>
      </c>
      <c r="JE6">
        <f>IFERROR(VALUE(RIGHT(Rawdata!JE6,1)),"N/A")</f>
        <v>3</v>
      </c>
      <c r="JF6">
        <f>IFERROR(VALUE(RIGHT(Rawdata!JF6,1)),"N/A")</f>
        <v>5</v>
      </c>
      <c r="JG6">
        <f>IFERROR(VALUE(RIGHT(Rawdata!JG6,1)),"N/A")</f>
        <v>1</v>
      </c>
      <c r="JH6">
        <f>IFERROR(VALUE(RIGHT(Rawdata!JH6,1)),"N/A")</f>
        <v>2</v>
      </c>
      <c r="JI6">
        <f>IFERROR(VALUE(RIGHT(Rawdata!JI6,1)),"N/A")</f>
        <v>1</v>
      </c>
      <c r="JJ6">
        <f>IFERROR(VALUE(RIGHT(Rawdata!JJ6,1)),"N/A")</f>
        <v>1</v>
      </c>
      <c r="JK6">
        <f>IFERROR(VALUE(RIGHT(Rawdata!JK6,1)),"N/A")</f>
        <v>5</v>
      </c>
      <c r="JL6">
        <f>IFERROR(VALUE(RIGHT(Rawdata!JL6,1)),"N/A")</f>
        <v>1</v>
      </c>
      <c r="JM6">
        <f>IFERROR(VALUE(RIGHT(Rawdata!JM6,1)),"N/A")</f>
        <v>5</v>
      </c>
      <c r="JN6">
        <f>IFERROR(VALUE(RIGHT(Rawdata!JN6,1)),"N/A")</f>
        <v>1</v>
      </c>
      <c r="JO6">
        <f>IFERROR(VALUE(RIGHT(Rawdata!JO6,1)),"N/A")</f>
        <v>1</v>
      </c>
      <c r="JP6" t="str">
        <f>IFERROR(VALUE(RIGHT(Rawdata!JP6,1)-4),"N/A")</f>
        <v>N/A</v>
      </c>
      <c r="JQ6" t="str">
        <f>IFERROR(VALUE(RIGHT(Rawdata!JQ6,1)-4),"N/A")</f>
        <v>N/A</v>
      </c>
      <c r="JR6" t="str">
        <f>IFERROR(VALUE(RIGHT(Rawdata!JR6,1)-4),"N/A")</f>
        <v>N/A</v>
      </c>
      <c r="JS6" t="str">
        <f>IFERROR(VALUE(RIGHT(Rawdata!JS6,1)-4),"N/A")</f>
        <v>N/A</v>
      </c>
      <c r="JT6" t="str">
        <f>IFERROR(VALUE(RIGHT(Rawdata!JT6,1)-4),"N/A")</f>
        <v>N/A</v>
      </c>
      <c r="JU6" t="str">
        <f>IFERROR(VALUE(RIGHT(Rawdata!JU6,1)-4),"N/A")</f>
        <v>N/A</v>
      </c>
      <c r="JV6" t="str">
        <f>IFERROR(VALUE(RIGHT(Rawdata!JV6,1)-4),"N/A")</f>
        <v>N/A</v>
      </c>
      <c r="JW6" t="str">
        <f>IFERROR(VALUE(RIGHT(Rawdata!JW6,1)-4),"N/A")</f>
        <v>N/A</v>
      </c>
      <c r="JX6" t="str">
        <f>IFERROR(VALUE(RIGHT(Rawdata!JX6,1)),"N/A")</f>
        <v>N/A</v>
      </c>
      <c r="JY6" t="str">
        <f>IFERROR(VALUE(RIGHT(Rawdata!JY6,1)),"N/A")</f>
        <v>N/A</v>
      </c>
      <c r="JZ6" t="str">
        <f>IFERROR(6-VALUE(RIGHT(Rawdata!JZ6,1)),"N/A")</f>
        <v>N/A</v>
      </c>
      <c r="KA6" t="str">
        <f>IFERROR(6-VALUE(RIGHT(Rawdata!KA6,1)),"N/A")</f>
        <v>N/A</v>
      </c>
      <c r="KB6" t="str">
        <f>IFERROR(6-VALUE(RIGHT(Rawdata!KB6,1)),"N/A")</f>
        <v>N/A</v>
      </c>
      <c r="KC6" t="str">
        <f>IFERROR(6-VALUE(RIGHT(Rawdata!KC6,1)),"N/A")</f>
        <v>N/A</v>
      </c>
      <c r="KD6" t="str">
        <f>IFERROR(6-VALUE(RIGHT(Rawdata!KD6,1)),"N/A")</f>
        <v>N/A</v>
      </c>
      <c r="KE6" t="str">
        <f>IFERROR(6-VALUE(RIGHT(Rawdata!KE6,1)),"N/A")</f>
        <v>N/A</v>
      </c>
      <c r="KF6" t="str">
        <f>IFERROR(VALUE(RIGHT(Rawdata!KF6,1)),"N/A")</f>
        <v>N/A</v>
      </c>
      <c r="KG6" t="str">
        <f>IFERROR(VALUE(RIGHT(Rawdata!KG6,1)),"N/A")</f>
        <v>N/A</v>
      </c>
      <c r="KH6" t="str">
        <f>IFERROR(6-VALUE(RIGHT(Rawdata!KH6,1)),"N/A")</f>
        <v>N/A</v>
      </c>
      <c r="KI6" t="str">
        <f>IFERROR(6-VALUE(RIGHT(Rawdata!KI6,1)),"N/A")</f>
        <v>N/A</v>
      </c>
      <c r="KJ6" t="str">
        <f>IFERROR(VALUE(RIGHT(Rawdata!KJ6,1)),"N/A")</f>
        <v>N/A</v>
      </c>
      <c r="KK6" t="str">
        <f>IFERROR(VALUE(RIGHT(Rawdata!KK6,1)),"N/A")</f>
        <v>N/A</v>
      </c>
      <c r="KL6" t="str">
        <f>IFERROR(VALUE(RIGHT(Rawdata!KL6,1)),"N/A")</f>
        <v>N/A</v>
      </c>
      <c r="KM6" t="str">
        <f>IFERROR(VALUE(RIGHT(Rawdata!KM6,1)),"N/A")</f>
        <v>N/A</v>
      </c>
      <c r="KN6" t="str">
        <f>IFERROR(VALUE(RIGHT(Rawdata!KN6,1)),"N/A")</f>
        <v>N/A</v>
      </c>
      <c r="KO6" t="str">
        <f>IFERROR(VALUE(RIGHT(Rawdata!KO6,1)),"N/A")</f>
        <v>N/A</v>
      </c>
      <c r="KP6" t="str">
        <f>IFERROR(VALUE(RIGHT(Rawdata!KP6,1)),"N/A")</f>
        <v>N/A</v>
      </c>
      <c r="KQ6" t="str">
        <f>IFERROR(VALUE(RIGHT(Rawdata!KQ6,1)),"N/A")</f>
        <v>N/A</v>
      </c>
      <c r="KR6" t="str">
        <f>IFERROR(VALUE(RIGHT(Rawdata!KR6,1)),"N/A")</f>
        <v>N/A</v>
      </c>
      <c r="KS6" t="str">
        <f>IFERROR(VALUE(RIGHT(Rawdata!KS6,1)),"N/A")</f>
        <v>N/A</v>
      </c>
      <c r="KT6" t="str">
        <f>IFERROR(VALUE(RIGHT(Rawdata!KT6,1)),"N/A")</f>
        <v>N/A</v>
      </c>
      <c r="KU6" t="str">
        <f>IFERROR(VALUE(RIGHT(Rawdata!KU6,1)),"N/A")</f>
        <v>N/A</v>
      </c>
      <c r="KV6" t="str">
        <f>IFERROR(VALUE(RIGHT(Rawdata!KV6,1)),"N/A")</f>
        <v>N/A</v>
      </c>
      <c r="KW6" t="str">
        <f>IFERROR(VALUE(RIGHT(Rawdata!KW6,1)),"N/A")</f>
        <v>N/A</v>
      </c>
      <c r="KX6" t="str">
        <f>IFERROR(VALUE(RIGHT(Rawdata!KX6,1)),"N/A")</f>
        <v>N/A</v>
      </c>
    </row>
    <row r="7" spans="1:310" x14ac:dyDescent="0.25">
      <c r="A7">
        <f>Rawdata!A7</f>
        <v>8</v>
      </c>
      <c r="B7" t="str">
        <f>Rawdata!B7</f>
        <v>T1</v>
      </c>
      <c r="C7" t="str">
        <f>Rawdata!C7</f>
        <v>2022-03-29 13:53:16</v>
      </c>
      <c r="D7" t="str">
        <f>Rawdata!D7</f>
        <v>806-200</v>
      </c>
      <c r="E7" t="str">
        <f>IF(Rawdata!E7="","",Rawdata!E7)</f>
        <v>101-102</v>
      </c>
      <c r="F7" cm="1">
        <f t="array" ref="F7">IFERROR(_xlfn.IFS(Rawdata!F7="A1",100,Rawdata!F7="A2",75,Rawdata!F7="A3",50,Rawdata!F7="A4",25,Rawdata!F7="A5",0),"N/A")</f>
        <v>25</v>
      </c>
      <c r="G7" cm="1">
        <f t="array" ref="G7">IFERROR(_xlfn.IFS(Rawdata!G7="A1",100,Rawdata!G7="A2",75,Rawdata!G7="A3",50,Rawdata!G7="A4",25,Rawdata!G7="A5",0),"N/A")</f>
        <v>50</v>
      </c>
      <c r="H7" cm="1">
        <f t="array" ref="H7">IFERROR(_xlfn.IFS(Rawdata!H7="A1",100,Rawdata!H7="A2",75,Rawdata!H7="A3",50,Rawdata!H7="A4",25,Rawdata!H7="A5",0),"N/A")</f>
        <v>25</v>
      </c>
      <c r="I7" cm="1">
        <f t="array" ref="I7">IFERROR(_xlfn.IFS(Rawdata!I7="A1",100,Rawdata!I7="A2",75,Rawdata!I7="A3",50,Rawdata!I7="A4",25,Rawdata!I7="A5",0),"N/A")</f>
        <v>50</v>
      </c>
      <c r="J7" cm="1">
        <f t="array" ref="J7">IFERROR(_xlfn.IFS(Rawdata!J7="A1",100,Rawdata!J7="A2",75,Rawdata!J7="A3",50,Rawdata!J7="A4",25,Rawdata!J7="A5",0),"N/A")</f>
        <v>50</v>
      </c>
      <c r="K7" cm="1">
        <f t="array" ref="K7">IFERROR(_xlfn.IFS(Rawdata!K7="A1",100,Rawdata!K7="A2",75,Rawdata!K7="A3",50,Rawdata!K7="A4",25,Rawdata!K7="A5",0),"N/A")</f>
        <v>100</v>
      </c>
      <c r="L7" cm="1">
        <f t="array" ref="L7">IFERROR(_xlfn.IFS(Rawdata!L7="A1",100,Rawdata!L7="A2",75,Rawdata!L7="A3",50,Rawdata!L7="A4",25,Rawdata!L7="A5",0),"N/A")</f>
        <v>100</v>
      </c>
      <c r="M7" cm="1">
        <f t="array" ref="M7">IFERROR(_xlfn.IFS(Rawdata!M7="A1",100,Rawdata!M7="A2",75,Rawdata!M7="A3",50,Rawdata!M7="A4",25,Rawdata!M7="A5",0),"N/A")</f>
        <v>100</v>
      </c>
      <c r="N7" cm="1">
        <f t="array" ref="N7">IFERROR(_xlfn.IFS(Rawdata!N7="A1",100,Rawdata!N7="A2",75,Rawdata!N7="A3",50,Rawdata!N7="A4",25,Rawdata!N7="A5",0),"N/A")</f>
        <v>100</v>
      </c>
      <c r="O7" cm="1">
        <f t="array" ref="O7">IFERROR(_xlfn.IFS(Rawdata!O7="A1",100,Rawdata!O7="A2",75,Rawdata!O7="A3",50,Rawdata!O7="A4",25,Rawdata!O7="A5",0),"N/A")</f>
        <v>100</v>
      </c>
      <c r="P7" cm="1">
        <f t="array" ref="P7">IFERROR(_xlfn.IFS(Rawdata!P7="A1",100,Rawdata!P7="A2",75,Rawdata!P7="A3",50,Rawdata!P7="A4",25,Rawdata!P7="A5",0),"N/A")</f>
        <v>100</v>
      </c>
      <c r="Q7" cm="1">
        <f t="array" ref="Q7">IFERROR(_xlfn.IFS(Rawdata!Q7="A1",100,Rawdata!Q7="A2",75,Rawdata!Q7="A3",50,Rawdata!Q7="A4",25,Rawdata!Q7="A5",0),"N/A")</f>
        <v>75</v>
      </c>
      <c r="R7" cm="1">
        <f t="array" ref="R7">IFERROR(_xlfn.IFS(Rawdata!R7="A1",100,Rawdata!R7="A2",75,Rawdata!R7="A3",50,Rawdata!R7="A4",25,Rawdata!R7="A5",0),"N/A")</f>
        <v>75</v>
      </c>
      <c r="S7" cm="1">
        <f t="array" ref="S7">IFERROR(_xlfn.IFS(Rawdata!S7="A1",100,Rawdata!S7="A2",75,Rawdata!S7="A3",50,Rawdata!S7="A4",25,Rawdata!S7="A5",0),"N/A")</f>
        <v>25</v>
      </c>
      <c r="T7" cm="1">
        <f t="array" ref="T7">IFERROR(_xlfn.IFS(Rawdata!T7="A1",100,Rawdata!T7="A2",75,Rawdata!T7="A3",50,Rawdata!T7="A4",25,Rawdata!T7="A5",0),"N/A")</f>
        <v>25</v>
      </c>
      <c r="U7" cm="1">
        <f t="array" ref="U7">IFERROR(_xlfn.IFS(Rawdata!U7="A1",100,Rawdata!U7="A2",75,Rawdata!U7="A3",50,Rawdata!U7="A4",25,Rawdata!U7="A5",0),"N/A")</f>
        <v>25</v>
      </c>
      <c r="V7" cm="1">
        <f t="array" ref="V7">IFERROR(_xlfn.IFS(Rawdata!V7="A1",100,Rawdata!V7="A2",75,Rawdata!V7="A3",50,Rawdata!V7="A4",25,Rawdata!V7="A5",0),"N/A")</f>
        <v>25</v>
      </c>
      <c r="W7" cm="1">
        <f t="array" ref="W7">IFERROR(_xlfn.IFS(Rawdata!W7="A1",100,Rawdata!W7="A2",75,Rawdata!W7="A3",50,Rawdata!W7="A4",25,Rawdata!W7="A5",0),"N/A")</f>
        <v>25</v>
      </c>
      <c r="X7" cm="1">
        <f t="array" ref="X7">IFERROR(_xlfn.IFS(Rawdata!X7="A1",100,Rawdata!X7="A2",75,Rawdata!X7="A3",50,Rawdata!X7="A4",25,Rawdata!X7="A5",0),"N/A")</f>
        <v>25</v>
      </c>
      <c r="Y7" cm="1">
        <f t="array" ref="Y7">IFERROR(_xlfn.IFS(Rawdata!Y7="A1",100,Rawdata!Y7="A2",75,Rawdata!Y7="A3",50,Rawdata!Y7="A4",25,Rawdata!Y7="A5",0),"N/A")</f>
        <v>25</v>
      </c>
      <c r="Z7" cm="1">
        <f t="array" ref="Z7">IFERROR(_xlfn.IFS(Rawdata!Z7="A1",100,Rawdata!Z7="A2",75,Rawdata!Z7="A3",50,Rawdata!Z7="A4",25,Rawdata!Z7="A5",0),"N/A")</f>
        <v>50</v>
      </c>
      <c r="AA7" cm="1">
        <f t="array" ref="AA7">IFERROR(_xlfn.IFS(Rawdata!AA7="A1",100,Rawdata!AA7="A2",75,Rawdata!AA7="A3",50,Rawdata!AA7="A4",25,Rawdata!AA7="A5",0),"N/A")</f>
        <v>75</v>
      </c>
      <c r="AB7" cm="1">
        <f t="array" ref="AB7">IFERROR(_xlfn.IFS(Rawdata!AB7="A1",100,Rawdata!AB7="A2",75,Rawdata!AB7="A3",50,Rawdata!AB7="A4",25,Rawdata!AB7="A5",0),"N/A")</f>
        <v>50</v>
      </c>
      <c r="AC7">
        <f>IFERROR(VALUE(RIGHT(Rawdata!AC7,1)),"N/A")</f>
        <v>4</v>
      </c>
      <c r="AD7">
        <f>IFERROR(6-VALUE(RIGHT(Rawdata!AD7,1)),"N/A")</f>
        <v>5</v>
      </c>
      <c r="AE7">
        <f>IFERROR(VALUE(RIGHT(Rawdata!AE7,1)),"N/A")</f>
        <v>5</v>
      </c>
      <c r="AF7">
        <f>IFERROR(6-VALUE(RIGHT(Rawdata!AF7,1)),"N/A")</f>
        <v>5</v>
      </c>
      <c r="AG7">
        <f>IFERROR(VALUE(RIGHT(Rawdata!AG7,1)),"N/A")</f>
        <v>5</v>
      </c>
      <c r="AH7">
        <f>IFERROR(VALUE(RIGHT(Rawdata!AH7,1)),"N/A")</f>
        <v>5</v>
      </c>
      <c r="AI7">
        <f>IFERROR(VALUE(RIGHT(Rawdata!AI7,1)),"N/A")</f>
        <v>4</v>
      </c>
      <c r="AJ7">
        <f>IFERROR(6-VALUE(RIGHT(Rawdata!AJ7,1)),"N/A")</f>
        <v>5</v>
      </c>
      <c r="AK7">
        <f>IFERROR(6-VALUE(RIGHT(Rawdata!AK7,1)),"N/A")</f>
        <v>5</v>
      </c>
      <c r="AL7">
        <f>IFERROR(VALUE(RIGHT(Rawdata!AL7,1)),"N/A")</f>
        <v>5</v>
      </c>
      <c r="AM7">
        <f>IFERROR(6-VALUE(RIGHT(Rawdata!AM7,1)),"N/A")</f>
        <v>5</v>
      </c>
      <c r="AN7">
        <f>IFERROR(6-VALUE(RIGHT(Rawdata!AN7,1)),"N/A")</f>
        <v>5</v>
      </c>
      <c r="AO7">
        <f>IFERROR(VALUE(RIGHT(Rawdata!AO7,1)),"N/A")</f>
        <v>5</v>
      </c>
      <c r="AP7">
        <f>IFERROR(6-VALUE(RIGHT(Rawdata!AP7,1)),"N/A")</f>
        <v>4</v>
      </c>
      <c r="AQ7">
        <f>IFERROR(VALUE(RIGHT(Rawdata!AQ7,1)),"N/A")</f>
        <v>1</v>
      </c>
      <c r="AR7">
        <f>IFERROR(6-VALUE(RIGHT(Rawdata!AR7,1)),"N/A")</f>
        <v>5</v>
      </c>
      <c r="AS7">
        <f>IFERROR(VALUE(RIGHT(Rawdata!AS7,1)),"N/A")</f>
        <v>5</v>
      </c>
      <c r="AT7">
        <f>IFERROR(VALUE(RIGHT(Rawdata!AT7,1)),"N/A")</f>
        <v>4</v>
      </c>
      <c r="AU7">
        <f>IFERROR(6-VALUE(RIGHT(Rawdata!AU7,1)),"N/A")</f>
        <v>5</v>
      </c>
      <c r="AV7">
        <f>IFERROR(VALUE(RIGHT(Rawdata!AV7,1)),"N/A")</f>
        <v>2</v>
      </c>
      <c r="AW7">
        <f>IFERROR(VALUE(RIGHT(Rawdata!AW7,1)),"N/A")</f>
        <v>3</v>
      </c>
      <c r="AX7">
        <f>IFERROR(VALUE(RIGHT(Rawdata!AX7,1)),"N/A")</f>
        <v>3</v>
      </c>
      <c r="AY7">
        <f>IFERROR(VALUE(RIGHT(Rawdata!AY7,1)),"N/A")</f>
        <v>1</v>
      </c>
      <c r="AZ7">
        <f>IFERROR(VALUE(RIGHT(Rawdata!AZ7,1)),"N/A")</f>
        <v>1</v>
      </c>
      <c r="BA7">
        <f>IFERROR(VALUE(RIGHT(Rawdata!BA7,1)-1),"N/A")</f>
        <v>2</v>
      </c>
      <c r="BB7">
        <f>IFERROR(VALUE(RIGHT(Rawdata!BB7,1)-1),"N/A")</f>
        <v>4</v>
      </c>
      <c r="BC7">
        <f>IFERROR(VALUE(RIGHT(Rawdata!BC7,1)-1),"N/A")</f>
        <v>2</v>
      </c>
      <c r="BD7">
        <f>IFERROR(VALUE(RIGHT(Rawdata!BD7,1)-1),"N/A")</f>
        <v>1</v>
      </c>
      <c r="BE7">
        <f>IFERROR(VALUE(RIGHT(Rawdata!BE7,1)-1),"N/A")</f>
        <v>1</v>
      </c>
      <c r="BF7">
        <f>IFERROR(VALUE(RIGHT(Rawdata!BF7,1)-1),"N/A")</f>
        <v>1</v>
      </c>
      <c r="BG7">
        <f>IFERROR(VALUE(RIGHT(Rawdata!BG7,1)-1),"N/A")</f>
        <v>3</v>
      </c>
      <c r="BH7">
        <f>IFERROR(VALUE(RIGHT(Rawdata!BH7,1)-1),"N/A")</f>
        <v>3</v>
      </c>
      <c r="BI7">
        <f>IFERROR(VALUE(RIGHT(Rawdata!BI7,1)-1),"N/A")</f>
        <v>2</v>
      </c>
      <c r="BJ7">
        <f>IFERROR(VALUE(RIGHT(Rawdata!BJ7,1)-1),"N/A")</f>
        <v>3</v>
      </c>
      <c r="BK7">
        <f>IFERROR(VALUE(RIGHT(Rawdata!BK7,1)-1),"N/A")</f>
        <v>4</v>
      </c>
      <c r="BL7">
        <f>IFERROR(VALUE(RIGHT(Rawdata!BL7,1)-1),"N/A")</f>
        <v>2</v>
      </c>
      <c r="BM7">
        <f>IFERROR(VALUE(RIGHT(Rawdata!BM7,1)),"N/A")</f>
        <v>3</v>
      </c>
      <c r="BN7">
        <f>IFERROR(VALUE(RIGHT(Rawdata!BN7,1)),"N/A")</f>
        <v>3</v>
      </c>
      <c r="BO7">
        <f>IFERROR(VALUE(RIGHT(Rawdata!BO7,1)),"N/A")</f>
        <v>2</v>
      </c>
      <c r="BP7">
        <f>IFERROR(VALUE(RIGHT(Rawdata!BP7,1)),"N/A")</f>
        <v>2</v>
      </c>
      <c r="BQ7">
        <f>IFERROR(6-VALUE(RIGHT(Rawdata!BQ7,1)),"N/A")</f>
        <v>2</v>
      </c>
      <c r="BR7">
        <f>IFERROR(6-VALUE(RIGHT(Rawdata!BR7,1)),"N/A")</f>
        <v>3</v>
      </c>
      <c r="BS7">
        <f>IFERROR(6-VALUE(RIGHT(Rawdata!BS7,1)),"N/A")</f>
        <v>3</v>
      </c>
      <c r="BT7">
        <f>IFERROR(6-VALUE(RIGHT(Rawdata!BT7,1)),"N/A")</f>
        <v>1</v>
      </c>
      <c r="BU7">
        <f>IFERROR(VALUE(RIGHT(Rawdata!BU7,1)),"N/A")</f>
        <v>2</v>
      </c>
      <c r="BV7">
        <f>IFERROR(VALUE(RIGHT(Rawdata!BV7,1)),"N/A")</f>
        <v>5</v>
      </c>
      <c r="BW7">
        <f>IFERROR(VALUE(RIGHT(Rawdata!BW7,1)),"N/A")</f>
        <v>5</v>
      </c>
      <c r="BX7">
        <f>IFERROR(VALUE(RIGHT(Rawdata!BX7,1)),"N/A")</f>
        <v>5</v>
      </c>
      <c r="BY7">
        <f>IFERROR(6-VALUE(RIGHT(Rawdata!BY7,1)),"N/A")</f>
        <v>5</v>
      </c>
      <c r="BZ7">
        <f>IFERROR(6-VALUE(RIGHT(Rawdata!BZ7,1)),"N/A")</f>
        <v>5</v>
      </c>
      <c r="CA7">
        <f>IFERROR(6-VALUE(RIGHT(Rawdata!CA7,1)),"N/A")</f>
        <v>5</v>
      </c>
      <c r="CB7">
        <f>IFERROR(VALUE(RIGHT(Rawdata!CB7,1)),"N/A")</f>
        <v>4</v>
      </c>
      <c r="CC7">
        <f>IFERROR(VALUE(RIGHT(Rawdata!CC7,1)),"N/A")</f>
        <v>4</v>
      </c>
      <c r="CD7">
        <f>IFERROR(VALUE(RIGHT(Rawdata!CD7,1)),"N/A")</f>
        <v>4</v>
      </c>
      <c r="CE7">
        <f>IFERROR(VALUE(RIGHT(Rawdata!CE7,1)),"N/A")</f>
        <v>5</v>
      </c>
      <c r="CF7">
        <f>IFERROR(6-VALUE(RIGHT(Rawdata!CF7,1)),"N/A")</f>
        <v>4</v>
      </c>
      <c r="CG7">
        <f>IFERROR(6-VALUE(RIGHT(Rawdata!CG7,1)),"N/A")</f>
        <v>5</v>
      </c>
      <c r="CH7">
        <f>IFERROR(6-VALUE(RIGHT(Rawdata!CH7,1)),"N/A")</f>
        <v>4</v>
      </c>
      <c r="CI7">
        <f>IFERROR(6-VALUE(RIGHT(Rawdata!CI7,1)),"N/A")</f>
        <v>5</v>
      </c>
      <c r="CJ7">
        <f>IFERROR(VALUE(RIGHT(Rawdata!CJ7,1)),"N/A")</f>
        <v>3</v>
      </c>
      <c r="CK7">
        <f>IFERROR(VALUE(RIGHT(Rawdata!CK7,1)),"N/A")</f>
        <v>5</v>
      </c>
      <c r="CL7">
        <f>IFERROR(VALUE(RIGHT(Rawdata!CL7,1)),"N/A")</f>
        <v>4</v>
      </c>
      <c r="CM7">
        <f>IFERROR(VALUE(RIGHT(Rawdata!CM7,1)),"N/A")</f>
        <v>4</v>
      </c>
      <c r="CN7">
        <f>IFERROR(VALUE(RIGHT(Rawdata!CN7,1)),"N/A")</f>
        <v>5</v>
      </c>
      <c r="CO7">
        <f>IFERROR(VALUE(RIGHT(Rawdata!CO7,1)),"N/A")</f>
        <v>4</v>
      </c>
      <c r="CP7">
        <f>IFERROR(VALUE(RIGHT(Rawdata!CP7,1)),"N/A")</f>
        <v>1</v>
      </c>
      <c r="CQ7">
        <f>IFERROR(VALUE(RIGHT(Rawdata!CQ7,1)),"N/A")</f>
        <v>4</v>
      </c>
      <c r="CR7">
        <f>IFERROR(VALUE(RIGHT(Rawdata!CR7,1)),"N/A")</f>
        <v>5</v>
      </c>
      <c r="CS7">
        <f>IFERROR(VALUE(RIGHT(Rawdata!CS7,1)),"N/A")</f>
        <v>5</v>
      </c>
      <c r="CT7">
        <f>IFERROR(VALUE(RIGHT(Rawdata!CT7,1)),"N/A")</f>
        <v>4</v>
      </c>
      <c r="CU7">
        <f>IFERROR(VALUE(RIGHT(Rawdata!CU7,1)),"N/A")</f>
        <v>5</v>
      </c>
      <c r="CV7">
        <f>IFERROR(VALUE(RIGHT(Rawdata!CV7,1)),"N/A")</f>
        <v>3</v>
      </c>
      <c r="CW7">
        <f>IFERROR(6-VALUE(RIGHT(Rawdata!CW7,1)),"N/A")</f>
        <v>1</v>
      </c>
      <c r="CX7">
        <f>IFERROR(VALUE(RIGHT(Rawdata!CX7,1)),"N/A")</f>
        <v>2</v>
      </c>
      <c r="CY7">
        <f>IFERROR(VALUE(RIGHT(Rawdata!CY7,1)),"N/A")</f>
        <v>5</v>
      </c>
      <c r="CZ7">
        <f>IFERROR(VALUE(RIGHT(Rawdata!CZ7,1)),"N/A")</f>
        <v>4</v>
      </c>
      <c r="DA7">
        <f>IFERROR(VALUE(RIGHT(Rawdata!DA7,1)),"N/A")</f>
        <v>1</v>
      </c>
      <c r="DB7">
        <f>IFERROR(VALUE(RIGHT(Rawdata!DB7,1)),"N/A")</f>
        <v>1</v>
      </c>
      <c r="DC7">
        <f>IFERROR(VALUE(RIGHT(Rawdata!DC7,1)),"N/A")</f>
        <v>5</v>
      </c>
      <c r="DD7">
        <f>IFERROR(VALUE(RIGHT(Rawdata!DD7,1)),"N/A")</f>
        <v>3</v>
      </c>
      <c r="DE7">
        <f>IFERROR(VALUE(RIGHT(Rawdata!DE7,1)-1),"N/A")</f>
        <v>2</v>
      </c>
      <c r="DF7">
        <f>IFERROR(VALUE(RIGHT(Rawdata!DF7,1)-1),"N/A")</f>
        <v>2</v>
      </c>
      <c r="DG7">
        <f>IFERROR(VALUE(RIGHT(Rawdata!DG7,1)-1),"N/A")</f>
        <v>1</v>
      </c>
      <c r="DH7">
        <f>IFERROR(VALUE(RIGHT(Rawdata!DH7,1)-1),"N/A")</f>
        <v>4</v>
      </c>
      <c r="DI7">
        <f>IFERROR(VALUE(RIGHT(Rawdata!DI7,1)-1),"N/A")</f>
        <v>0</v>
      </c>
      <c r="DJ7">
        <f>IFERROR(VALUE(RIGHT(Rawdata!DJ7,1)-1),"N/A")</f>
        <v>1</v>
      </c>
      <c r="DK7">
        <f>IFERROR(VALUE(RIGHT(Rawdata!DK7,1)-1),"N/A")</f>
        <v>3</v>
      </c>
      <c r="DL7">
        <f>IFERROR(VALUE(RIGHT(Rawdata!DL7,1)-1),"N/A")</f>
        <v>3</v>
      </c>
      <c r="DM7">
        <f>IFERROR(VALUE(RIGHT(Rawdata!DM7,1)-1),"N/A")</f>
        <v>4</v>
      </c>
      <c r="DN7">
        <f>IFERROR(VALUE(RIGHT(Rawdata!DN7,1)-1),"N/A")</f>
        <v>3</v>
      </c>
      <c r="DO7">
        <f>IFERROR(VALUE(RIGHT(Rawdata!DO7,1)-1),"N/A")</f>
        <v>4</v>
      </c>
      <c r="DP7">
        <f>IFERROR(VALUE(RIGHT(Rawdata!DP7,1)-1),"N/A")</f>
        <v>4</v>
      </c>
      <c r="DQ7">
        <f>IFERROR(VALUE(RIGHT(Rawdata!DQ7,1)-1),"N/A")</f>
        <v>1</v>
      </c>
      <c r="DR7">
        <f>IFERROR(VALUE(RIGHT(Rawdata!DR7,1)-1),"N/A")</f>
        <v>0</v>
      </c>
      <c r="DS7">
        <f>IFERROR(VALUE(RIGHT(Rawdata!DS7,1)-1),"N/A")</f>
        <v>0</v>
      </c>
      <c r="DT7">
        <f>IFERROR(VALUE(RIGHT(Rawdata!DT7,1)-1),"N/A")</f>
        <v>0</v>
      </c>
      <c r="DU7">
        <f>IFERROR(6-VALUE(RIGHT(Rawdata!DU7,1)-1),"N/A")</f>
        <v>0</v>
      </c>
      <c r="DV7">
        <f>IFERROR(6-VALUE(RIGHT(Rawdata!DV7,1)-1),"N/A")</f>
        <v>0</v>
      </c>
      <c r="DW7">
        <f>IFERROR(6-VALUE(RIGHT(Rawdata!DW7,1)-1),"N/A")</f>
        <v>0</v>
      </c>
      <c r="DX7">
        <f>IFERROR(6-VALUE(RIGHT(Rawdata!DX7,1)-1),"N/A")</f>
        <v>1</v>
      </c>
      <c r="DY7">
        <f>IFERROR(6-VALUE(RIGHT(Rawdata!DY7,1)-1),"N/A")</f>
        <v>0</v>
      </c>
      <c r="DZ7">
        <f>IFERROR(6-VALUE(RIGHT(Rawdata!DZ7,1)-1),"N/A")</f>
        <v>0</v>
      </c>
      <c r="EA7">
        <f>IFERROR(VALUE(RIGHT(Rawdata!EA7,1)),"N/A")</f>
        <v>4</v>
      </c>
      <c r="EB7">
        <f>IFERROR(VALUE(RIGHT(Rawdata!EB7,1)),"N/A")</f>
        <v>4</v>
      </c>
      <c r="EC7">
        <f>IFERROR(6-VALUE(RIGHT(Rawdata!EC7,1)),"N/A")</f>
        <v>5</v>
      </c>
      <c r="ED7">
        <f>IFERROR(6-VALUE(RIGHT(Rawdata!ED7,1)),"N/A")</f>
        <v>5</v>
      </c>
      <c r="EE7">
        <f>IFERROR(VALUE(RIGHT(Rawdata!EE7,1)),"N/A")</f>
        <v>3</v>
      </c>
      <c r="EF7">
        <f>IFERROR(VALUE(RIGHT(Rawdata!EF7,1)),"N/A")</f>
        <v>4</v>
      </c>
      <c r="EG7">
        <f>IFERROR(VALUE(RIGHT(Rawdata!EG7,1)),"N/A")</f>
        <v>3</v>
      </c>
      <c r="EH7">
        <f>IFERROR(VALUE(RIGHT(Rawdata!EH7,1)),"N/A")</f>
        <v>4</v>
      </c>
      <c r="EI7">
        <f>IFERROR(VALUE(RIGHT(Rawdata!EI7,1)),"N/A")</f>
        <v>5</v>
      </c>
      <c r="EJ7">
        <f>IFERROR(VALUE(RIGHT(Rawdata!EJ7,1)),"N/A")</f>
        <v>4</v>
      </c>
      <c r="EK7">
        <f>IFERROR(VALUE(RIGHT(Rawdata!EK7,1)),"N/A")</f>
        <v>3</v>
      </c>
      <c r="EL7">
        <f>IFERROR(VALUE(RIGHT(Rawdata!EL7,1)),"N/A")</f>
        <v>3</v>
      </c>
      <c r="EM7">
        <f>IFERROR(VALUE(RIGHT(Rawdata!EM7,1)),"N/A")</f>
        <v>2</v>
      </c>
      <c r="EN7">
        <f>IFERROR(VALUE(RIGHT(Rawdata!EN7,1)),"N/A")</f>
        <v>2</v>
      </c>
      <c r="EO7">
        <f>IFERROR(VALUE(RIGHT(Rawdata!EO7,1)),"N/A")</f>
        <v>4</v>
      </c>
      <c r="EP7">
        <f>IFERROR(VALUE(RIGHT(Rawdata!EP7,1)),"N/A")</f>
        <v>2</v>
      </c>
      <c r="EQ7">
        <f>IFERROR(VALUE(RIGHT(Rawdata!EQ7,1)),"N/A")</f>
        <v>3</v>
      </c>
      <c r="ER7">
        <f>IFERROR(VALUE(RIGHT(Rawdata!ER7,1)),"N/A")</f>
        <v>3</v>
      </c>
      <c r="ES7">
        <f>IFERROR(VALUE(RIGHT(Rawdata!ES7,1)),"N/A")</f>
        <v>3</v>
      </c>
      <c r="ET7">
        <f>IFERROR(VALUE(RIGHT(Rawdata!ET7,1)),"N/A")</f>
        <v>4</v>
      </c>
      <c r="EU7">
        <f>IFERROR(VALUE(RIGHT(Rawdata!EU7,1)),"N/A")</f>
        <v>3</v>
      </c>
      <c r="EV7">
        <f>IFERROR(VALUE(RIGHT(Rawdata!EV7,1)),"N/A")</f>
        <v>4</v>
      </c>
      <c r="EW7">
        <f>IFERROR(VALUE(RIGHT(Rawdata!EW7,1)),"N/A")</f>
        <v>5</v>
      </c>
      <c r="EX7">
        <f>IFERROR(VALUE(RIGHT(Rawdata!EX7,1)),"N/A")</f>
        <v>5</v>
      </c>
      <c r="EY7">
        <f>IFERROR(VALUE(RIGHT(Rawdata!EY7,1)),"N/A")</f>
        <v>5</v>
      </c>
      <c r="EZ7">
        <f>IFERROR(6-VALUE(RIGHT(Rawdata!EZ7,1)),"N/A")</f>
        <v>4</v>
      </c>
      <c r="FA7">
        <f>IFERROR(IF(Rawdata!FA7="A1",VALUE(RIGHT(Rawdata!FA7,1)),VALUE(RIGHT(Rawdata!FA7,1))-1),"N/A")</f>
        <v>5</v>
      </c>
      <c r="FB7">
        <f>IFERROR(VALUE(RIGHT(Rawdata!FB7,1))-3,"N/A")</f>
        <v>4</v>
      </c>
      <c r="FC7">
        <f>IFERROR(IF(Rawdata!FC7="A1",VALUE(RIGHT(Rawdata!FC7,1)),VALUE(RIGHT(Rawdata!FC7,1))-1),"N/A")</f>
        <v>4</v>
      </c>
      <c r="FD7">
        <f>IFERROR(VALUE(RIGHT(Rawdata!FD7,1))-3,"N/A")</f>
        <v>4</v>
      </c>
      <c r="FE7">
        <f>IFERROR(IF(Rawdata!FE7="A1",VALUE(RIGHT(Rawdata!FE7,1)),VALUE(RIGHT(Rawdata!FE7,1))-1),"N/A")</f>
        <v>4</v>
      </c>
      <c r="FF7">
        <f>IFERROR(VALUE(RIGHT(Rawdata!FF7,1))-3,"N/A")</f>
        <v>2</v>
      </c>
      <c r="FG7">
        <f>IFERROR(IF(Rawdata!FG7="A1",VALUE(RIGHT(Rawdata!FG7,1)),VALUE(RIGHT(Rawdata!FG7,1))-1),"N/A")</f>
        <v>5</v>
      </c>
      <c r="FH7">
        <f>IFERROR(VALUE(RIGHT(Rawdata!FH7,1))-3,"N/A")</f>
        <v>4</v>
      </c>
      <c r="FI7">
        <f>IFERROR(IF(Rawdata!FI7="A1",VALUE(RIGHT(Rawdata!FI7,1)),VALUE(RIGHT(Rawdata!FI7,1))-1),"N/A")</f>
        <v>3</v>
      </c>
      <c r="FJ7">
        <f>IFERROR(VALUE(RIGHT(Rawdata!FJ7,1))-3,"N/A")</f>
        <v>5</v>
      </c>
      <c r="FK7">
        <f>IFERROR(IF(Rawdata!FK7="A1",VALUE(RIGHT(Rawdata!FK7,1)),VALUE(RIGHT(Rawdata!FK7,1))-1),"N/A")</f>
        <v>5</v>
      </c>
      <c r="FL7">
        <f>IFERROR(VALUE(RIGHT(Rawdata!FL7,1))-3,"N/A")</f>
        <v>1</v>
      </c>
      <c r="FM7">
        <f>IFERROR(IF(Rawdata!FM7="A1",VALUE(RIGHT(Rawdata!FM7,1)),VALUE(RIGHT(Rawdata!FM7,1))-1),"N/A")</f>
        <v>5</v>
      </c>
      <c r="FN7">
        <f>IFERROR(VALUE(RIGHT(Rawdata!FN7,1))-3,"N/A")</f>
        <v>2</v>
      </c>
      <c r="FO7">
        <f>IFERROR(IF(Rawdata!FO7="A1",VALUE(RIGHT(Rawdata!FO7,1)),VALUE(RIGHT(Rawdata!FO7,1))-1),"N/A")</f>
        <v>3</v>
      </c>
      <c r="FP7">
        <f>IFERROR(VALUE(RIGHT(Rawdata!FP7,1))-3,"N/A")</f>
        <v>2</v>
      </c>
      <c r="FQ7">
        <f>IFERROR(IF(Rawdata!FQ7="A1",VALUE(RIGHT(Rawdata!FQ7,1)),VALUE(RIGHT(Rawdata!FQ7,1))-1),"N/A")</f>
        <v>4</v>
      </c>
      <c r="FR7">
        <f>IFERROR(VALUE(RIGHT(Rawdata!FR7,1))-3,"N/A")</f>
        <v>2</v>
      </c>
      <c r="FS7">
        <f>IFERROR(IF(Rawdata!FS7="A1",VALUE(RIGHT(Rawdata!FS7,1)),VALUE(RIGHT(Rawdata!FS7,1))-1),"N/A")</f>
        <v>5</v>
      </c>
      <c r="FT7">
        <f>IFERROR(VALUE(RIGHT(Rawdata!FT7,1))-3,"N/A")</f>
        <v>4</v>
      </c>
      <c r="FU7">
        <f>IFERROR(IF(Rawdata!FU7="A1",VALUE(RIGHT(Rawdata!FU7,1)),VALUE(RIGHT(Rawdata!FU7,1))-1),"N/A")</f>
        <v>5</v>
      </c>
      <c r="FV7">
        <f>IFERROR(VALUE(RIGHT(Rawdata!FV7,1))-3,"N/A")</f>
        <v>4</v>
      </c>
      <c r="FW7">
        <f>IFERROR(IF(Rawdata!FW7="A1",VALUE(RIGHT(Rawdata!FW7,1)),VALUE(RIGHT(Rawdata!FW7,1))-1),"N/A")</f>
        <v>5</v>
      </c>
      <c r="FX7">
        <f>IFERROR(VALUE(RIGHT(Rawdata!FX7,1))-3,"N/A")</f>
        <v>2</v>
      </c>
      <c r="FY7">
        <f>IFERROR(IF(Rawdata!FY7="A1",VALUE(RIGHT(Rawdata!FY7,1)),VALUE(RIGHT(Rawdata!FY7,1))-1),"N/A")</f>
        <v>4</v>
      </c>
      <c r="FZ7">
        <f>IFERROR(VALUE(RIGHT(Rawdata!FZ7,1))-3,"N/A")</f>
        <v>1</v>
      </c>
      <c r="GA7">
        <f>IFERROR(IF(Rawdata!GA7="A1",VALUE(RIGHT(Rawdata!GA7,1)),VALUE(RIGHT(Rawdata!GA7,1))-1),"N/A")</f>
        <v>4</v>
      </c>
      <c r="GB7">
        <f>IFERROR(VALUE(RIGHT(Rawdata!GB7,1))-3,"N/A")</f>
        <v>2</v>
      </c>
      <c r="GC7">
        <f>IFERROR(IF(Rawdata!GC7="A1",VALUE(RIGHT(Rawdata!GC7,1)),VALUE(RIGHT(Rawdata!GC7,1))-1),"N/A")</f>
        <v>4</v>
      </c>
      <c r="GD7">
        <f>IFERROR(VALUE(RIGHT(Rawdata!GD7,1))-3,"N/A")</f>
        <v>5</v>
      </c>
      <c r="GE7">
        <f>IFERROR(IF(Rawdata!GE7="A1",VALUE(RIGHT(Rawdata!GE7,1)),VALUE(RIGHT(Rawdata!GE7,1))-1),"N/A")</f>
        <v>4</v>
      </c>
      <c r="GF7">
        <f>IFERROR(VALUE(RIGHT(Rawdata!GF7,1))-3,"N/A")</f>
        <v>5</v>
      </c>
      <c r="GG7">
        <f>IFERROR(IF(Rawdata!GG7="A1",VALUE(RIGHT(Rawdata!GG7,1)),VALUE(RIGHT(Rawdata!GG7,1))-1),"N/A")</f>
        <v>2</v>
      </c>
      <c r="GH7">
        <f>IFERROR(VALUE(RIGHT(Rawdata!GH7,1))-3,"N/A")</f>
        <v>4</v>
      </c>
      <c r="GI7">
        <f>IFERROR(IF(Rawdata!GI7="A1",VALUE(RIGHT(Rawdata!GI7,1)),VALUE(RIGHT(Rawdata!GI7,1))-1),"N/A")</f>
        <v>3</v>
      </c>
      <c r="GJ7">
        <f>IFERROR(VALUE(RIGHT(Rawdata!GJ7,1))-3,"N/A")</f>
        <v>4</v>
      </c>
      <c r="GK7">
        <f>IFERROR(IF(Rawdata!GK7="A1",VALUE(RIGHT(Rawdata!GK7,1)),VALUE(RIGHT(Rawdata!GK7,1))-1),"N/A")</f>
        <v>4</v>
      </c>
      <c r="GL7">
        <f>IFERROR(VALUE(RIGHT(Rawdata!GL7,1))-3,"N/A")</f>
        <v>2</v>
      </c>
      <c r="GM7">
        <f>IFERROR(IF(Rawdata!GM7="A1",VALUE(RIGHT(Rawdata!GM7,1)),VALUE(RIGHT(Rawdata!GM7,1))-1),"N/A")</f>
        <v>5</v>
      </c>
      <c r="GN7">
        <f>IFERROR(VALUE(RIGHT(Rawdata!GN7,1))-3,"N/A")</f>
        <v>5</v>
      </c>
      <c r="GO7">
        <f>IFERROR(IF(Rawdata!GO7="A1",VALUE(RIGHT(Rawdata!GO7,1)),VALUE(RIGHT(Rawdata!GO7,1))-1),"N/A")</f>
        <v>5</v>
      </c>
      <c r="GP7">
        <f>IFERROR(VALUE(RIGHT(Rawdata!GP7,1))-3,"N/A")</f>
        <v>5</v>
      </c>
      <c r="GQ7">
        <f>IFERROR(IF(Rawdata!GQ7="A1",VALUE(RIGHT(Rawdata!GQ7,1)),VALUE(RIGHT(Rawdata!GQ7,1))-1),"N/A")</f>
        <v>5</v>
      </c>
      <c r="GR7">
        <f>IFERROR(VALUE(RIGHT(Rawdata!GR7,1))-3,"N/A")</f>
        <v>4</v>
      </c>
      <c r="GS7">
        <f>IFERROR(IF(Rawdata!GS7="A1",VALUE(RIGHT(Rawdata!GS7,1)),VALUE(RIGHT(Rawdata!GS7,1))-1),"N/A")</f>
        <v>5</v>
      </c>
      <c r="GT7">
        <f>IFERROR(VALUE(RIGHT(Rawdata!GT7,1))-3,"N/A")</f>
        <v>4</v>
      </c>
      <c r="GU7">
        <f>IFERROR(IF(Rawdata!GU7="A1",VALUE(RIGHT(Rawdata!GU7,1)),VALUE(RIGHT(Rawdata!GU7,1))-1),"N/A")</f>
        <v>3</v>
      </c>
      <c r="GV7">
        <f>IFERROR(VALUE(RIGHT(Rawdata!GV7,1))-3,"N/A")</f>
        <v>4</v>
      </c>
      <c r="GW7">
        <f>IFERROR(IF(Rawdata!GW7="A1",VALUE(RIGHT(Rawdata!GW7,1)),VALUE(RIGHT(Rawdata!GW7,1))-1),"N/A")</f>
        <v>4</v>
      </c>
      <c r="GX7">
        <f>IFERROR(VALUE(RIGHT(Rawdata!GX7,1))-3,"N/A")</f>
        <v>4</v>
      </c>
      <c r="GY7">
        <f>IFERROR(VALUE(RIGHT(Rawdata!GY7,1)),"N/A")</f>
        <v>5</v>
      </c>
      <c r="GZ7">
        <f>IFERROR(7-VALUE(RIGHT(Rawdata!GZ7,1)),"N/A")</f>
        <v>4</v>
      </c>
      <c r="HA7">
        <f>IFERROR(VALUE(RIGHT(Rawdata!HA7,1)),"N/A")</f>
        <v>5</v>
      </c>
      <c r="HB7">
        <f>IFERROR(VALUE(RIGHT(Rawdata!HB7,1)),"N/A")</f>
        <v>5</v>
      </c>
      <c r="HC7">
        <f>IFERROR(VALUE(RIGHT(Rawdata!HC7,1)),"N/A")</f>
        <v>4</v>
      </c>
      <c r="HD7">
        <f>IFERROR(7-VALUE(RIGHT(Rawdata!HD7,1)),"N/A")</f>
        <v>3</v>
      </c>
      <c r="HE7">
        <f>IFERROR(VALUE(RIGHT(Rawdata!HE7,1)),"N/A")</f>
        <v>4</v>
      </c>
      <c r="HF7">
        <f>IFERROR(7-VALUE(RIGHT(Rawdata!HF7,1)),"N/A")</f>
        <v>3</v>
      </c>
      <c r="HG7">
        <f>IFERROR(VALUE(RIGHT(Rawdata!HG7,1)),"N/A")</f>
        <v>5</v>
      </c>
      <c r="HH7">
        <f>IFERROR(VALUE(RIGHT(Rawdata!HH7,1)),"N/A")</f>
        <v>5</v>
      </c>
      <c r="HI7">
        <f>IFERROR(VALUE(RIGHT(Rawdata!HI7,1)),"N/A")</f>
        <v>5</v>
      </c>
      <c r="HJ7">
        <f>IFERROR(VALUE(RIGHT(Rawdata!HJ7,1)),"N/A")</f>
        <v>4</v>
      </c>
      <c r="HK7">
        <f>IFERROR(7-VALUE(RIGHT(Rawdata!HK7,1)),"N/A")</f>
        <v>2</v>
      </c>
      <c r="HL7">
        <f>IFERROR(VALUE(RIGHT(Rawdata!HL7,1)),"N/A")</f>
        <v>2</v>
      </c>
      <c r="HM7">
        <f>IFERROR(VALUE(RIGHT(Rawdata!HM7,1)),"N/A")</f>
        <v>4</v>
      </c>
      <c r="HN7">
        <f>IFERROR(IF(Rawdata!HN7="A13",5,VALUE(RIGHT(Rawdata!HN7,1))-1),"N/A")</f>
        <v>4</v>
      </c>
      <c r="HO7">
        <f>IFERROR(IF(Rawdata!HO7="A13",5,VALUE(RIGHT(Rawdata!HO7,1))-1),"N/A")</f>
        <v>4</v>
      </c>
      <c r="HP7">
        <f>IFERROR(IF(Rawdata!HP7="A13",5,VALUE(RIGHT(Rawdata!HP7,1))-1),"N/A")</f>
        <v>5</v>
      </c>
      <c r="HQ7">
        <f>IFERROR(IF(Rawdata!HQ7="A13",5,VALUE(RIGHT(Rawdata!HQ7,1))-1),"N/A")</f>
        <v>4</v>
      </c>
      <c r="HR7">
        <f>IFERROR(IF(Rawdata!HR7="A13",5,VALUE(RIGHT(Rawdata!HR7,1))-1),"N/A")</f>
        <v>5</v>
      </c>
      <c r="HS7">
        <f>IFERROR(6-IF(Rawdata!HS7="A13",5,VALUE(RIGHT(Rawdata!HS7,1))-1),"N/A")</f>
        <v>1</v>
      </c>
      <c r="HT7">
        <f>IFERROR(6-IF(Rawdata!HT7="A13",5,VALUE(RIGHT(Rawdata!HT7,1))-1),"N/A")</f>
        <v>2</v>
      </c>
      <c r="HU7">
        <f>IFERROR(6-IF(Rawdata!HU7="A13",5,VALUE(RIGHT(Rawdata!HU7,1))-1),"N/A")</f>
        <v>3</v>
      </c>
      <c r="HV7">
        <f>IFERROR(IF(Rawdata!HV7="A13",5,VALUE(RIGHT(Rawdata!HV7,1))-1),"N/A")</f>
        <v>2</v>
      </c>
      <c r="HW7">
        <f>IFERROR(6-IF(Rawdata!HW7="A13",5,VALUE(RIGHT(Rawdata!HW7,1))-1),"N/A")</f>
        <v>4</v>
      </c>
      <c r="HX7">
        <f>IFERROR(6-IF(Rawdata!HX7="A13",5,VALUE(RIGHT(Rawdata!HX7,1))-1),"N/A")</f>
        <v>2</v>
      </c>
      <c r="HY7">
        <f>IFERROR(6-IF(Rawdata!HY7="A13",5,VALUE(RIGHT(Rawdata!HY7,1))-1),"N/A")</f>
        <v>2</v>
      </c>
      <c r="HZ7">
        <f>IFERROR(6-IF(Rawdata!HZ7="A13",5,VALUE(RIGHT(Rawdata!HZ7,1))-1),"N/A")</f>
        <v>5</v>
      </c>
      <c r="IA7">
        <f>IFERROR(6-IF(Rawdata!IA7="A13",5,VALUE(RIGHT(Rawdata!IA7,1))-1),"N/A")</f>
        <v>3</v>
      </c>
      <c r="IB7">
        <f>IFERROR(IF(Rawdata!IB7="A13",5,VALUE(RIGHT(Rawdata!IB7,1))-1),"N/A")</f>
        <v>5</v>
      </c>
      <c r="IC7">
        <f>IFERROR(6-IF(Rawdata!IC7="A13",5,VALUE(RIGHT(Rawdata!IC7,1))-1),"N/A")</f>
        <v>3</v>
      </c>
      <c r="ID7">
        <f>IFERROR(IF(Rawdata!ID7="A13",5,VALUE(RIGHT(Rawdata!ID7,1))-1),"N/A")</f>
        <v>5</v>
      </c>
      <c r="IE7">
        <f>IFERROR(6-IF(Rawdata!IE7="A13",5,VALUE(RIGHT(Rawdata!IE7,1))-1),"N/A")</f>
        <v>2</v>
      </c>
      <c r="IF7" t="str">
        <f>IFERROR(VALUE(RIGHT(Rawdata!IF7,1)),"N/A")</f>
        <v>N/A</v>
      </c>
      <c r="IG7" t="str">
        <f>IFERROR(VALUE(RIGHT(Rawdata!IG7,1)),"N/A")</f>
        <v>N/A</v>
      </c>
      <c r="IH7" t="str">
        <f>IFERROR(VALUE(RIGHT(Rawdata!IH7,1)),"N/A")</f>
        <v>N/A</v>
      </c>
      <c r="II7" t="str">
        <f>IFERROR(VALUE(RIGHT(Rawdata!II7,1)),"N/A")</f>
        <v>N/A</v>
      </c>
      <c r="IJ7" t="str">
        <f>IFERROR(VALUE(RIGHT(Rawdata!IJ7,1)),"N/A")</f>
        <v>N/A</v>
      </c>
      <c r="IK7" t="str">
        <f>IFERROR(VALUE(RIGHT(Rawdata!IK7,1)),"N/A")</f>
        <v>N/A</v>
      </c>
      <c r="IL7" t="str">
        <f>IFERROR(VALUE(RIGHT(Rawdata!IL7,1)),"N/A")</f>
        <v>N/A</v>
      </c>
      <c r="IM7" t="str">
        <f>IFERROR(VALUE(RIGHT(Rawdata!IM7,1)),"N/A")</f>
        <v>N/A</v>
      </c>
      <c r="IN7" t="str">
        <f>IFERROR(VALUE(RIGHT(Rawdata!IN7,1)),"N/A")</f>
        <v>N/A</v>
      </c>
      <c r="IO7" t="str">
        <f>IFERROR(VALUE(RIGHT(Rawdata!IO7,1)),"N/A")</f>
        <v>N/A</v>
      </c>
      <c r="IP7" t="str">
        <f>IFERROR(VALUE(RIGHT(Rawdata!IP7,1)),"N/A")</f>
        <v>N/A</v>
      </c>
      <c r="IQ7" t="str">
        <f>IFERROR(VALUE(RIGHT(Rawdata!IQ7,1)),"N/A")</f>
        <v>N/A</v>
      </c>
      <c r="IR7" t="str">
        <f>IFERROR(VALUE(RIGHT(Rawdata!IR7,1)),"N/A")</f>
        <v>N/A</v>
      </c>
      <c r="IS7" t="str">
        <f>IFERROR(VALUE(RIGHT(Rawdata!IS7,1)),"N/A")</f>
        <v>N/A</v>
      </c>
      <c r="IT7" t="str">
        <f>IFERROR(VALUE(RIGHT(Rawdata!IT7,1)),"N/A")</f>
        <v>N/A</v>
      </c>
      <c r="IU7" t="str">
        <f>IFERROR(VALUE(RIGHT(Rawdata!IU7,1)),"N/A")</f>
        <v>N/A</v>
      </c>
      <c r="IV7" t="str">
        <f>IFERROR(VALUE(RIGHT(Rawdata!IV7,1)),"N/A")</f>
        <v>N/A</v>
      </c>
      <c r="IW7" t="str">
        <f>IFERROR(VALUE(RIGHT(Rawdata!IW7,1)),"N/A")</f>
        <v>N/A</v>
      </c>
      <c r="IX7" t="str">
        <f>IFERROR(VALUE(RIGHT(Rawdata!IX7,1)),"N/A")</f>
        <v>N/A</v>
      </c>
      <c r="IY7">
        <f>IFERROR(VALUE(RIGHT(Rawdata!IY7,1)),"N/A")</f>
        <v>5</v>
      </c>
      <c r="IZ7">
        <f>IFERROR(VALUE(RIGHT(Rawdata!IZ7,1)),"N/A")</f>
        <v>5</v>
      </c>
      <c r="JA7">
        <f>IFERROR(VALUE(RIGHT(Rawdata!JA7,1)),"N/A")</f>
        <v>1</v>
      </c>
      <c r="JB7">
        <f>IFERROR(VALUE(RIGHT(Rawdata!JB7,1)),"N/A")</f>
        <v>1</v>
      </c>
      <c r="JC7">
        <f>IFERROR(VALUE(RIGHT(Rawdata!JC7,1)),"N/A")</f>
        <v>1</v>
      </c>
      <c r="JD7">
        <f>IFERROR(VALUE(RIGHT(Rawdata!JD7,1)),"N/A")</f>
        <v>5</v>
      </c>
      <c r="JE7">
        <f>IFERROR(VALUE(RIGHT(Rawdata!JE7,1)),"N/A")</f>
        <v>4</v>
      </c>
      <c r="JF7">
        <f>IFERROR(VALUE(RIGHT(Rawdata!JF7,1)),"N/A")</f>
        <v>5</v>
      </c>
      <c r="JG7">
        <f>IFERROR(VALUE(RIGHT(Rawdata!JG7,1)),"N/A")</f>
        <v>1</v>
      </c>
      <c r="JH7">
        <f>IFERROR(VALUE(RIGHT(Rawdata!JH7,1)),"N/A")</f>
        <v>2</v>
      </c>
      <c r="JI7">
        <f>IFERROR(VALUE(RIGHT(Rawdata!JI7,1)),"N/A")</f>
        <v>1</v>
      </c>
      <c r="JJ7">
        <f>IFERROR(VALUE(RIGHT(Rawdata!JJ7,1)),"N/A")</f>
        <v>1</v>
      </c>
      <c r="JK7">
        <f>IFERROR(VALUE(RIGHT(Rawdata!JK7,1)),"N/A")</f>
        <v>5</v>
      </c>
      <c r="JL7">
        <f>IFERROR(VALUE(RIGHT(Rawdata!JL7,1)),"N/A")</f>
        <v>4</v>
      </c>
      <c r="JM7">
        <f>IFERROR(VALUE(RIGHT(Rawdata!JM7,1)),"N/A")</f>
        <v>5</v>
      </c>
      <c r="JN7">
        <f>IFERROR(VALUE(RIGHT(Rawdata!JN7,1)),"N/A")</f>
        <v>2</v>
      </c>
      <c r="JO7">
        <f>IFERROR(VALUE(RIGHT(Rawdata!JO7,1)),"N/A")</f>
        <v>1</v>
      </c>
      <c r="JP7" t="str">
        <f>IFERROR(VALUE(RIGHT(Rawdata!JP7,1)-4),"N/A")</f>
        <v>N/A</v>
      </c>
      <c r="JQ7" t="str">
        <f>IFERROR(VALUE(RIGHT(Rawdata!JQ7,1)-4),"N/A")</f>
        <v>N/A</v>
      </c>
      <c r="JR7" t="str">
        <f>IFERROR(VALUE(RIGHT(Rawdata!JR7,1)-4),"N/A")</f>
        <v>N/A</v>
      </c>
      <c r="JS7" t="str">
        <f>IFERROR(VALUE(RIGHT(Rawdata!JS7,1)-4),"N/A")</f>
        <v>N/A</v>
      </c>
      <c r="JT7" t="str">
        <f>IFERROR(VALUE(RIGHT(Rawdata!JT7,1)-4),"N/A")</f>
        <v>N/A</v>
      </c>
      <c r="JU7" t="str">
        <f>IFERROR(VALUE(RIGHT(Rawdata!JU7,1)-4),"N/A")</f>
        <v>N/A</v>
      </c>
      <c r="JV7" t="str">
        <f>IFERROR(VALUE(RIGHT(Rawdata!JV7,1)-4),"N/A")</f>
        <v>N/A</v>
      </c>
      <c r="JW7" t="str">
        <f>IFERROR(VALUE(RIGHT(Rawdata!JW7,1)-4),"N/A")</f>
        <v>N/A</v>
      </c>
      <c r="JX7" t="str">
        <f>IFERROR(VALUE(RIGHT(Rawdata!JX7,1)),"N/A")</f>
        <v>N/A</v>
      </c>
      <c r="JY7" t="str">
        <f>IFERROR(VALUE(RIGHT(Rawdata!JY7,1)),"N/A")</f>
        <v>N/A</v>
      </c>
      <c r="JZ7" t="str">
        <f>IFERROR(6-VALUE(RIGHT(Rawdata!JZ7,1)),"N/A")</f>
        <v>N/A</v>
      </c>
      <c r="KA7" t="str">
        <f>IFERROR(6-VALUE(RIGHT(Rawdata!KA7,1)),"N/A")</f>
        <v>N/A</v>
      </c>
      <c r="KB7" t="str">
        <f>IFERROR(6-VALUE(RIGHT(Rawdata!KB7,1)),"N/A")</f>
        <v>N/A</v>
      </c>
      <c r="KC7" t="str">
        <f>IFERROR(6-VALUE(RIGHT(Rawdata!KC7,1)),"N/A")</f>
        <v>N/A</v>
      </c>
      <c r="KD7" t="str">
        <f>IFERROR(6-VALUE(RIGHT(Rawdata!KD7,1)),"N/A")</f>
        <v>N/A</v>
      </c>
      <c r="KE7" t="str">
        <f>IFERROR(6-VALUE(RIGHT(Rawdata!KE7,1)),"N/A")</f>
        <v>N/A</v>
      </c>
      <c r="KF7" t="str">
        <f>IFERROR(VALUE(RIGHT(Rawdata!KF7,1)),"N/A")</f>
        <v>N/A</v>
      </c>
      <c r="KG7" t="str">
        <f>IFERROR(VALUE(RIGHT(Rawdata!KG7,1)),"N/A")</f>
        <v>N/A</v>
      </c>
      <c r="KH7" t="str">
        <f>IFERROR(6-VALUE(RIGHT(Rawdata!KH7,1)),"N/A")</f>
        <v>N/A</v>
      </c>
      <c r="KI7" t="str">
        <f>IFERROR(6-VALUE(RIGHT(Rawdata!KI7,1)),"N/A")</f>
        <v>N/A</v>
      </c>
      <c r="KJ7" t="str">
        <f>IFERROR(VALUE(RIGHT(Rawdata!KJ7,1)),"N/A")</f>
        <v>N/A</v>
      </c>
      <c r="KK7" t="str">
        <f>IFERROR(VALUE(RIGHT(Rawdata!KK7,1)),"N/A")</f>
        <v>N/A</v>
      </c>
      <c r="KL7" t="str">
        <f>IFERROR(VALUE(RIGHT(Rawdata!KL7,1)),"N/A")</f>
        <v>N/A</v>
      </c>
      <c r="KM7" t="str">
        <f>IFERROR(VALUE(RIGHT(Rawdata!KM7,1)),"N/A")</f>
        <v>N/A</v>
      </c>
      <c r="KN7" t="str">
        <f>IFERROR(VALUE(RIGHT(Rawdata!KN7,1)),"N/A")</f>
        <v>N/A</v>
      </c>
      <c r="KO7" t="str">
        <f>IFERROR(VALUE(RIGHT(Rawdata!KO7,1)),"N/A")</f>
        <v>N/A</v>
      </c>
      <c r="KP7" t="str">
        <f>IFERROR(VALUE(RIGHT(Rawdata!KP7,1)),"N/A")</f>
        <v>N/A</v>
      </c>
      <c r="KQ7" t="str">
        <f>IFERROR(VALUE(RIGHT(Rawdata!KQ7,1)),"N/A")</f>
        <v>N/A</v>
      </c>
      <c r="KR7" t="str">
        <f>IFERROR(VALUE(RIGHT(Rawdata!KR7,1)),"N/A")</f>
        <v>N/A</v>
      </c>
      <c r="KS7" t="str">
        <f>IFERROR(VALUE(RIGHT(Rawdata!KS7,1)),"N/A")</f>
        <v>N/A</v>
      </c>
      <c r="KT7" t="str">
        <f>IFERROR(VALUE(RIGHT(Rawdata!KT7,1)),"N/A")</f>
        <v>N/A</v>
      </c>
      <c r="KU7" t="str">
        <f>IFERROR(VALUE(RIGHT(Rawdata!KU7,1)),"N/A")</f>
        <v>N/A</v>
      </c>
      <c r="KV7" t="str">
        <f>IFERROR(VALUE(RIGHT(Rawdata!KV7,1)),"N/A")</f>
        <v>N/A</v>
      </c>
      <c r="KW7" t="str">
        <f>IFERROR(VALUE(RIGHT(Rawdata!KW7,1)),"N/A")</f>
        <v>N/A</v>
      </c>
      <c r="KX7" t="str">
        <f>IFERROR(VALUE(RIGHT(Rawdata!KX7,1)),"N/A")</f>
        <v>N/A</v>
      </c>
    </row>
    <row r="8" spans="1:310" x14ac:dyDescent="0.25">
      <c r="A8">
        <f>Rawdata!A8</f>
        <v>9</v>
      </c>
      <c r="B8" t="str">
        <f>Rawdata!B8</f>
        <v>T1</v>
      </c>
      <c r="C8" t="str">
        <f>Rawdata!C8</f>
        <v>2022-03-17 18:34:32</v>
      </c>
      <c r="D8" t="str">
        <f>Rawdata!D8</f>
        <v>700-212</v>
      </c>
      <c r="E8" t="str">
        <f>IF(Rawdata!E8="","",Rawdata!E8)</f>
        <v>100-100</v>
      </c>
      <c r="F8" cm="1">
        <f t="array" ref="F8">IFERROR(_xlfn.IFS(Rawdata!F8="A1",100,Rawdata!F8="A2",75,Rawdata!F8="A3",50,Rawdata!F8="A4",25,Rawdata!F8="A5",0),"N/A")</f>
        <v>50</v>
      </c>
      <c r="G8" cm="1">
        <f t="array" ref="G8">IFERROR(_xlfn.IFS(Rawdata!G8="A1",100,Rawdata!G8="A2",75,Rawdata!G8="A3",50,Rawdata!G8="A4",25,Rawdata!G8="A5",0),"N/A")</f>
        <v>100</v>
      </c>
      <c r="H8" cm="1">
        <f t="array" ref="H8">IFERROR(_xlfn.IFS(Rawdata!H8="A1",100,Rawdata!H8="A2",75,Rawdata!H8="A3",50,Rawdata!H8="A4",25,Rawdata!H8="A5",0),"N/A")</f>
        <v>25</v>
      </c>
      <c r="I8" cm="1">
        <f t="array" ref="I8">IFERROR(_xlfn.IFS(Rawdata!I8="A1",100,Rawdata!I8="A2",75,Rawdata!I8="A3",50,Rawdata!I8="A4",25,Rawdata!I8="A5",0),"N/A")</f>
        <v>100</v>
      </c>
      <c r="J8" cm="1">
        <f t="array" ref="J8">IFERROR(_xlfn.IFS(Rawdata!J8="A1",100,Rawdata!J8="A2",75,Rawdata!J8="A3",50,Rawdata!J8="A4",25,Rawdata!J8="A5",0),"N/A")</f>
        <v>25</v>
      </c>
      <c r="K8" cm="1">
        <f t="array" ref="K8">IFERROR(_xlfn.IFS(Rawdata!K8="A1",100,Rawdata!K8="A2",75,Rawdata!K8="A3",50,Rawdata!K8="A4",25,Rawdata!K8="A5",0),"N/A")</f>
        <v>100</v>
      </c>
      <c r="L8" cm="1">
        <f t="array" ref="L8">IFERROR(_xlfn.IFS(Rawdata!L8="A1",100,Rawdata!L8="A2",75,Rawdata!L8="A3",50,Rawdata!L8="A4",25,Rawdata!L8="A5",0),"N/A")</f>
        <v>100</v>
      </c>
      <c r="M8" cm="1">
        <f t="array" ref="M8">IFERROR(_xlfn.IFS(Rawdata!M8="A1",100,Rawdata!M8="A2",75,Rawdata!M8="A3",50,Rawdata!M8="A4",25,Rawdata!M8="A5",0),"N/A")</f>
        <v>100</v>
      </c>
      <c r="N8" cm="1">
        <f t="array" ref="N8">IFERROR(_xlfn.IFS(Rawdata!N8="A1",100,Rawdata!N8="A2",75,Rawdata!N8="A3",50,Rawdata!N8="A4",25,Rawdata!N8="A5",0),"N/A")</f>
        <v>100</v>
      </c>
      <c r="O8" cm="1">
        <f t="array" ref="O8">IFERROR(_xlfn.IFS(Rawdata!O8="A1",100,Rawdata!O8="A2",75,Rawdata!O8="A3",50,Rawdata!O8="A4",25,Rawdata!O8="A5",0),"N/A")</f>
        <v>100</v>
      </c>
      <c r="P8" cm="1">
        <f t="array" ref="P8">IFERROR(_xlfn.IFS(Rawdata!P8="A1",100,Rawdata!P8="A2",75,Rawdata!P8="A3",50,Rawdata!P8="A4",25,Rawdata!P8="A5",0),"N/A")</f>
        <v>50</v>
      </c>
      <c r="Q8" cm="1">
        <f t="array" ref="Q8">IFERROR(_xlfn.IFS(Rawdata!Q8="A1",100,Rawdata!Q8="A2",75,Rawdata!Q8="A3",50,Rawdata!Q8="A4",25,Rawdata!Q8="A5",0),"N/A")</f>
        <v>75</v>
      </c>
      <c r="R8" cm="1">
        <f t="array" ref="R8">IFERROR(_xlfn.IFS(Rawdata!R8="A1",100,Rawdata!R8="A2",75,Rawdata!R8="A3",50,Rawdata!R8="A4",25,Rawdata!R8="A5",0),"N/A")</f>
        <v>50</v>
      </c>
      <c r="S8" cm="1">
        <f t="array" ref="S8">IFERROR(_xlfn.IFS(Rawdata!S8="A1",100,Rawdata!S8="A2",75,Rawdata!S8="A3",50,Rawdata!S8="A4",25,Rawdata!S8="A5",0),"N/A")</f>
        <v>25</v>
      </c>
      <c r="T8" cm="1">
        <f t="array" ref="T8">IFERROR(_xlfn.IFS(Rawdata!T8="A1",100,Rawdata!T8="A2",75,Rawdata!T8="A3",50,Rawdata!T8="A4",25,Rawdata!T8="A5",0),"N/A")</f>
        <v>25</v>
      </c>
      <c r="U8" cm="1">
        <f t="array" ref="U8">IFERROR(_xlfn.IFS(Rawdata!U8="A1",100,Rawdata!U8="A2",75,Rawdata!U8="A3",50,Rawdata!U8="A4",25,Rawdata!U8="A5",0),"N/A")</f>
        <v>25</v>
      </c>
      <c r="V8" cm="1">
        <f t="array" ref="V8">IFERROR(_xlfn.IFS(Rawdata!V8="A1",100,Rawdata!V8="A2",75,Rawdata!V8="A3",50,Rawdata!V8="A4",25,Rawdata!V8="A5",0),"N/A")</f>
        <v>50</v>
      </c>
      <c r="W8" cm="1">
        <f t="array" ref="W8">IFERROR(_xlfn.IFS(Rawdata!W8="A1",100,Rawdata!W8="A2",75,Rawdata!W8="A3",50,Rawdata!W8="A4",25,Rawdata!W8="A5",0),"N/A")</f>
        <v>0</v>
      </c>
      <c r="X8" cm="1">
        <f t="array" ref="X8">IFERROR(_xlfn.IFS(Rawdata!X8="A1",100,Rawdata!X8="A2",75,Rawdata!X8="A3",50,Rawdata!X8="A4",25,Rawdata!X8="A5",0),"N/A")</f>
        <v>25</v>
      </c>
      <c r="Y8" cm="1">
        <f t="array" ref="Y8">IFERROR(_xlfn.IFS(Rawdata!Y8="A1",100,Rawdata!Y8="A2",75,Rawdata!Y8="A3",50,Rawdata!Y8="A4",25,Rawdata!Y8="A5",0),"N/A")</f>
        <v>25</v>
      </c>
      <c r="Z8" cm="1">
        <f t="array" ref="Z8">IFERROR(_xlfn.IFS(Rawdata!Z8="A1",100,Rawdata!Z8="A2",75,Rawdata!Z8="A3",50,Rawdata!Z8="A4",25,Rawdata!Z8="A5",0),"N/A")</f>
        <v>0</v>
      </c>
      <c r="AA8" cm="1">
        <f t="array" ref="AA8">IFERROR(_xlfn.IFS(Rawdata!AA8="A1",100,Rawdata!AA8="A2",75,Rawdata!AA8="A3",50,Rawdata!AA8="A4",25,Rawdata!AA8="A5",0),"N/A")</f>
        <v>75</v>
      </c>
      <c r="AB8" cm="1">
        <f t="array" ref="AB8">IFERROR(_xlfn.IFS(Rawdata!AB8="A1",100,Rawdata!AB8="A2",75,Rawdata!AB8="A3",50,Rawdata!AB8="A4",25,Rawdata!AB8="A5",0),"N/A")</f>
        <v>75</v>
      </c>
      <c r="AC8">
        <f>IFERROR(VALUE(RIGHT(Rawdata!AC8,1)),"N/A")</f>
        <v>4</v>
      </c>
      <c r="AD8">
        <f>IFERROR(6-VALUE(RIGHT(Rawdata!AD8,1)),"N/A")</f>
        <v>4</v>
      </c>
      <c r="AE8">
        <f>IFERROR(VALUE(RIGHT(Rawdata!AE8,1)),"N/A")</f>
        <v>4</v>
      </c>
      <c r="AF8">
        <f>IFERROR(6-VALUE(RIGHT(Rawdata!AF8,1)),"N/A")</f>
        <v>5</v>
      </c>
      <c r="AG8">
        <f>IFERROR(VALUE(RIGHT(Rawdata!AG8,1)),"N/A")</f>
        <v>5</v>
      </c>
      <c r="AH8">
        <f>IFERROR(VALUE(RIGHT(Rawdata!AH8,1)),"N/A")</f>
        <v>5</v>
      </c>
      <c r="AI8">
        <f>IFERROR(VALUE(RIGHT(Rawdata!AI8,1)),"N/A")</f>
        <v>3</v>
      </c>
      <c r="AJ8">
        <f>IFERROR(6-VALUE(RIGHT(Rawdata!AJ8,1)),"N/A")</f>
        <v>4</v>
      </c>
      <c r="AK8">
        <f>IFERROR(6-VALUE(RIGHT(Rawdata!AK8,1)),"N/A")</f>
        <v>5</v>
      </c>
      <c r="AL8">
        <f>IFERROR(VALUE(RIGHT(Rawdata!AL8,1)),"N/A")</f>
        <v>5</v>
      </c>
      <c r="AM8">
        <f>IFERROR(6-VALUE(RIGHT(Rawdata!AM8,1)),"N/A")</f>
        <v>4</v>
      </c>
      <c r="AN8">
        <f>IFERROR(6-VALUE(RIGHT(Rawdata!AN8,1)),"N/A")</f>
        <v>5</v>
      </c>
      <c r="AO8">
        <f>IFERROR(VALUE(RIGHT(Rawdata!AO8,1)),"N/A")</f>
        <v>4</v>
      </c>
      <c r="AP8">
        <f>IFERROR(6-VALUE(RIGHT(Rawdata!AP8,1)),"N/A")</f>
        <v>3</v>
      </c>
      <c r="AQ8">
        <f>IFERROR(VALUE(RIGHT(Rawdata!AQ8,1)),"N/A")</f>
        <v>4</v>
      </c>
      <c r="AR8">
        <f>IFERROR(6-VALUE(RIGHT(Rawdata!AR8,1)),"N/A")</f>
        <v>4</v>
      </c>
      <c r="AS8">
        <f>IFERROR(VALUE(RIGHT(Rawdata!AS8,1)),"N/A")</f>
        <v>4</v>
      </c>
      <c r="AT8">
        <f>IFERROR(VALUE(RIGHT(Rawdata!AT8,1)),"N/A")</f>
        <v>4</v>
      </c>
      <c r="AU8">
        <f>IFERROR(6-VALUE(RIGHT(Rawdata!AU8,1)),"N/A")</f>
        <v>5</v>
      </c>
      <c r="AV8">
        <f>IFERROR(VALUE(RIGHT(Rawdata!AV8,1)),"N/A")</f>
        <v>2</v>
      </c>
      <c r="AW8">
        <f>IFERROR(VALUE(RIGHT(Rawdata!AW8,1)),"N/A")</f>
        <v>4</v>
      </c>
      <c r="AX8">
        <f>IFERROR(VALUE(RIGHT(Rawdata!AX8,1)),"N/A")</f>
        <v>2</v>
      </c>
      <c r="AY8">
        <f>IFERROR(VALUE(RIGHT(Rawdata!AY8,1)),"N/A")</f>
        <v>4</v>
      </c>
      <c r="AZ8">
        <f>IFERROR(VALUE(RIGHT(Rawdata!AZ8,1)),"N/A")</f>
        <v>1</v>
      </c>
      <c r="BA8">
        <f>IFERROR(VALUE(RIGHT(Rawdata!BA8,1)-1),"N/A")</f>
        <v>3</v>
      </c>
      <c r="BB8">
        <f>IFERROR(VALUE(RIGHT(Rawdata!BB8,1)-1),"N/A")</f>
        <v>3</v>
      </c>
      <c r="BC8">
        <f>IFERROR(VALUE(RIGHT(Rawdata!BC8,1)-1),"N/A")</f>
        <v>2</v>
      </c>
      <c r="BD8">
        <f>IFERROR(VALUE(RIGHT(Rawdata!BD8,1)-1),"N/A")</f>
        <v>1</v>
      </c>
      <c r="BE8">
        <f>IFERROR(VALUE(RIGHT(Rawdata!BE8,1)-1),"N/A")</f>
        <v>2</v>
      </c>
      <c r="BF8">
        <f>IFERROR(VALUE(RIGHT(Rawdata!BF8,1)-1),"N/A")</f>
        <v>3</v>
      </c>
      <c r="BG8">
        <f>IFERROR(VALUE(RIGHT(Rawdata!BG8,1)-1),"N/A")</f>
        <v>1</v>
      </c>
      <c r="BH8">
        <f>IFERROR(VALUE(RIGHT(Rawdata!BH8,1)-1),"N/A")</f>
        <v>2</v>
      </c>
      <c r="BI8">
        <f>IFERROR(VALUE(RIGHT(Rawdata!BI8,1)-1),"N/A")</f>
        <v>2</v>
      </c>
      <c r="BJ8">
        <f>IFERROR(VALUE(RIGHT(Rawdata!BJ8,1)-1),"N/A")</f>
        <v>1</v>
      </c>
      <c r="BK8">
        <f>IFERROR(VALUE(RIGHT(Rawdata!BK8,1)-1),"N/A")</f>
        <v>2</v>
      </c>
      <c r="BL8">
        <f>IFERROR(VALUE(RIGHT(Rawdata!BL8,1)-1),"N/A")</f>
        <v>2</v>
      </c>
      <c r="BM8">
        <f>IFERROR(VALUE(RIGHT(Rawdata!BM8,1)),"N/A")</f>
        <v>4</v>
      </c>
      <c r="BN8">
        <f>IFERROR(VALUE(RIGHT(Rawdata!BN8,1)),"N/A")</f>
        <v>4</v>
      </c>
      <c r="BO8">
        <f>IFERROR(VALUE(RIGHT(Rawdata!BO8,1)),"N/A")</f>
        <v>4</v>
      </c>
      <c r="BP8">
        <f>IFERROR(VALUE(RIGHT(Rawdata!BP8,1)),"N/A")</f>
        <v>4</v>
      </c>
      <c r="BQ8">
        <f>IFERROR(6-VALUE(RIGHT(Rawdata!BQ8,1)),"N/A")</f>
        <v>1</v>
      </c>
      <c r="BR8">
        <f>IFERROR(6-VALUE(RIGHT(Rawdata!BR8,1)),"N/A")</f>
        <v>4</v>
      </c>
      <c r="BS8">
        <f>IFERROR(6-VALUE(RIGHT(Rawdata!BS8,1)),"N/A")</f>
        <v>4</v>
      </c>
      <c r="BT8">
        <f>IFERROR(6-VALUE(RIGHT(Rawdata!BT8,1)),"N/A")</f>
        <v>3</v>
      </c>
      <c r="BU8">
        <f>IFERROR(VALUE(RIGHT(Rawdata!BU8,1)),"N/A")</f>
        <v>4</v>
      </c>
      <c r="BV8">
        <f>IFERROR(VALUE(RIGHT(Rawdata!BV8,1)),"N/A")</f>
        <v>4</v>
      </c>
      <c r="BW8">
        <f>IFERROR(VALUE(RIGHT(Rawdata!BW8,1)),"N/A")</f>
        <v>4</v>
      </c>
      <c r="BX8">
        <f>IFERROR(VALUE(RIGHT(Rawdata!BX8,1)),"N/A")</f>
        <v>5</v>
      </c>
      <c r="BY8">
        <f>IFERROR(6-VALUE(RIGHT(Rawdata!BY8,1)),"N/A")</f>
        <v>5</v>
      </c>
      <c r="BZ8">
        <f>IFERROR(6-VALUE(RIGHT(Rawdata!BZ8,1)),"N/A")</f>
        <v>5</v>
      </c>
      <c r="CA8">
        <f>IFERROR(6-VALUE(RIGHT(Rawdata!CA8,1)),"N/A")</f>
        <v>4</v>
      </c>
      <c r="CB8">
        <f>IFERROR(VALUE(RIGHT(Rawdata!CB8,1)),"N/A")</f>
        <v>5</v>
      </c>
      <c r="CC8">
        <f>IFERROR(VALUE(RIGHT(Rawdata!CC8,1)),"N/A")</f>
        <v>5</v>
      </c>
      <c r="CD8">
        <f>IFERROR(VALUE(RIGHT(Rawdata!CD8,1)),"N/A")</f>
        <v>5</v>
      </c>
      <c r="CE8">
        <f>IFERROR(VALUE(RIGHT(Rawdata!CE8,1)),"N/A")</f>
        <v>5</v>
      </c>
      <c r="CF8">
        <f>IFERROR(6-VALUE(RIGHT(Rawdata!CF8,1)),"N/A")</f>
        <v>5</v>
      </c>
      <c r="CG8">
        <f>IFERROR(6-VALUE(RIGHT(Rawdata!CG8,1)),"N/A")</f>
        <v>4</v>
      </c>
      <c r="CH8">
        <f>IFERROR(6-VALUE(RIGHT(Rawdata!CH8,1)),"N/A")</f>
        <v>4</v>
      </c>
      <c r="CI8">
        <f>IFERROR(6-VALUE(RIGHT(Rawdata!CI8,1)),"N/A")</f>
        <v>5</v>
      </c>
      <c r="CJ8">
        <f>IFERROR(VALUE(RIGHT(Rawdata!CJ8,1)),"N/A")</f>
        <v>3</v>
      </c>
      <c r="CK8">
        <f>IFERROR(VALUE(RIGHT(Rawdata!CK8,1)),"N/A")</f>
        <v>3</v>
      </c>
      <c r="CL8">
        <f>IFERROR(VALUE(RIGHT(Rawdata!CL8,1)),"N/A")</f>
        <v>4</v>
      </c>
      <c r="CM8">
        <f>IFERROR(VALUE(RIGHT(Rawdata!CM8,1)),"N/A")</f>
        <v>1</v>
      </c>
      <c r="CN8">
        <f>IFERROR(VALUE(RIGHT(Rawdata!CN8,1)),"N/A")</f>
        <v>1</v>
      </c>
      <c r="CO8">
        <f>IFERROR(VALUE(RIGHT(Rawdata!CO8,1)),"N/A")</f>
        <v>4</v>
      </c>
      <c r="CP8">
        <f>IFERROR(VALUE(RIGHT(Rawdata!CP8,1)),"N/A")</f>
        <v>1</v>
      </c>
      <c r="CQ8">
        <f>IFERROR(VALUE(RIGHT(Rawdata!CQ8,1)),"N/A")</f>
        <v>4</v>
      </c>
      <c r="CR8">
        <f>IFERROR(VALUE(RIGHT(Rawdata!CR8,1)),"N/A")</f>
        <v>1</v>
      </c>
      <c r="CS8">
        <f>IFERROR(VALUE(RIGHT(Rawdata!CS8,1)),"N/A")</f>
        <v>1</v>
      </c>
      <c r="CT8">
        <f>IFERROR(VALUE(RIGHT(Rawdata!CT8,1)),"N/A")</f>
        <v>3</v>
      </c>
      <c r="CU8">
        <f>IFERROR(VALUE(RIGHT(Rawdata!CU8,1)),"N/A")</f>
        <v>2</v>
      </c>
      <c r="CV8">
        <f>IFERROR(VALUE(RIGHT(Rawdata!CV8,1)),"N/A")</f>
        <v>2</v>
      </c>
      <c r="CW8">
        <f>IFERROR(6-VALUE(RIGHT(Rawdata!CW8,1)),"N/A")</f>
        <v>1</v>
      </c>
      <c r="CX8">
        <f>IFERROR(VALUE(RIGHT(Rawdata!CX8,1)),"N/A")</f>
        <v>3</v>
      </c>
      <c r="CY8">
        <f>IFERROR(VALUE(RIGHT(Rawdata!CY8,1)),"N/A")</f>
        <v>5</v>
      </c>
      <c r="CZ8">
        <f>IFERROR(VALUE(RIGHT(Rawdata!CZ8,1)),"N/A")</f>
        <v>5</v>
      </c>
      <c r="DA8">
        <f>IFERROR(VALUE(RIGHT(Rawdata!DA8,1)),"N/A")</f>
        <v>1</v>
      </c>
      <c r="DB8">
        <f>IFERROR(VALUE(RIGHT(Rawdata!DB8,1)),"N/A")</f>
        <v>1</v>
      </c>
      <c r="DC8">
        <f>IFERROR(VALUE(RIGHT(Rawdata!DC8,1)),"N/A")</f>
        <v>4</v>
      </c>
      <c r="DD8">
        <f>IFERROR(VALUE(RIGHT(Rawdata!DD8,1)),"N/A")</f>
        <v>3</v>
      </c>
      <c r="DE8">
        <f>IFERROR(VALUE(RIGHT(Rawdata!DE8,1)-1),"N/A")</f>
        <v>1</v>
      </c>
      <c r="DF8">
        <f>IFERROR(VALUE(RIGHT(Rawdata!DF8,1)-1),"N/A")</f>
        <v>2</v>
      </c>
      <c r="DG8">
        <f>IFERROR(VALUE(RIGHT(Rawdata!DG8,1)-1),"N/A")</f>
        <v>2</v>
      </c>
      <c r="DH8">
        <f>IFERROR(VALUE(RIGHT(Rawdata!DH8,1)-1),"N/A")</f>
        <v>1</v>
      </c>
      <c r="DI8">
        <f>IFERROR(VALUE(RIGHT(Rawdata!DI8,1)-1),"N/A")</f>
        <v>1</v>
      </c>
      <c r="DJ8">
        <f>IFERROR(VALUE(RIGHT(Rawdata!DJ8,1)-1),"N/A")</f>
        <v>1</v>
      </c>
      <c r="DK8">
        <f>IFERROR(VALUE(RIGHT(Rawdata!DK8,1)-1),"N/A")</f>
        <v>6</v>
      </c>
      <c r="DL8">
        <f>IFERROR(VALUE(RIGHT(Rawdata!DL8,1)-1),"N/A")</f>
        <v>3</v>
      </c>
      <c r="DM8">
        <f>IFERROR(VALUE(RIGHT(Rawdata!DM8,1)-1),"N/A")</f>
        <v>3</v>
      </c>
      <c r="DN8">
        <f>IFERROR(VALUE(RIGHT(Rawdata!DN8,1)-1),"N/A")</f>
        <v>3</v>
      </c>
      <c r="DO8">
        <f>IFERROR(VALUE(RIGHT(Rawdata!DO8,1)-1),"N/A")</f>
        <v>3</v>
      </c>
      <c r="DP8">
        <f>IFERROR(VALUE(RIGHT(Rawdata!DP8,1)-1),"N/A")</f>
        <v>6</v>
      </c>
      <c r="DQ8">
        <f>IFERROR(VALUE(RIGHT(Rawdata!DQ8,1)-1),"N/A")</f>
        <v>3</v>
      </c>
      <c r="DR8">
        <f>IFERROR(VALUE(RIGHT(Rawdata!DR8,1)-1),"N/A")</f>
        <v>2</v>
      </c>
      <c r="DS8">
        <f>IFERROR(VALUE(RIGHT(Rawdata!DS8,1)-1),"N/A")</f>
        <v>2</v>
      </c>
      <c r="DT8">
        <f>IFERROR(VALUE(RIGHT(Rawdata!DT8,1)-1),"N/A")</f>
        <v>2</v>
      </c>
      <c r="DU8">
        <f>IFERROR(6-VALUE(RIGHT(Rawdata!DU8,1)-1),"N/A")</f>
        <v>0</v>
      </c>
      <c r="DV8">
        <f>IFERROR(6-VALUE(RIGHT(Rawdata!DV8,1)-1),"N/A")</f>
        <v>0</v>
      </c>
      <c r="DW8">
        <f>IFERROR(6-VALUE(RIGHT(Rawdata!DW8,1)-1),"N/A")</f>
        <v>1</v>
      </c>
      <c r="DX8">
        <f>IFERROR(6-VALUE(RIGHT(Rawdata!DX8,1)-1),"N/A")</f>
        <v>0</v>
      </c>
      <c r="DY8">
        <f>IFERROR(6-VALUE(RIGHT(Rawdata!DY8,1)-1),"N/A")</f>
        <v>0</v>
      </c>
      <c r="DZ8">
        <f>IFERROR(6-VALUE(RIGHT(Rawdata!DZ8,1)-1),"N/A")</f>
        <v>1</v>
      </c>
      <c r="EA8">
        <f>IFERROR(VALUE(RIGHT(Rawdata!EA8,1)),"N/A")</f>
        <v>4</v>
      </c>
      <c r="EB8">
        <f>IFERROR(VALUE(RIGHT(Rawdata!EB8,1)),"N/A")</f>
        <v>4</v>
      </c>
      <c r="EC8">
        <f>IFERROR(6-VALUE(RIGHT(Rawdata!EC8,1)),"N/A")</f>
        <v>5</v>
      </c>
      <c r="ED8">
        <f>IFERROR(6-VALUE(RIGHT(Rawdata!ED8,1)),"N/A")</f>
        <v>5</v>
      </c>
      <c r="EE8">
        <f>IFERROR(VALUE(RIGHT(Rawdata!EE8,1)),"N/A")</f>
        <v>4</v>
      </c>
      <c r="EF8">
        <f>IFERROR(VALUE(RIGHT(Rawdata!EF8,1)),"N/A")</f>
        <v>5</v>
      </c>
      <c r="EG8">
        <f>IFERROR(VALUE(RIGHT(Rawdata!EG8,1)),"N/A")</f>
        <v>4</v>
      </c>
      <c r="EH8">
        <f>IFERROR(VALUE(RIGHT(Rawdata!EH8,1)),"N/A")</f>
        <v>4</v>
      </c>
      <c r="EI8">
        <f>IFERROR(VALUE(RIGHT(Rawdata!EI8,1)),"N/A")</f>
        <v>5</v>
      </c>
      <c r="EJ8">
        <f>IFERROR(VALUE(RIGHT(Rawdata!EJ8,1)),"N/A")</f>
        <v>4</v>
      </c>
      <c r="EK8">
        <f>IFERROR(VALUE(RIGHT(Rawdata!EK8,1)),"N/A")</f>
        <v>4</v>
      </c>
      <c r="EL8">
        <f>IFERROR(VALUE(RIGHT(Rawdata!EL8,1)),"N/A")</f>
        <v>3</v>
      </c>
      <c r="EM8">
        <f>IFERROR(VALUE(RIGHT(Rawdata!EM8,1)),"N/A")</f>
        <v>5</v>
      </c>
      <c r="EN8">
        <f>IFERROR(VALUE(RIGHT(Rawdata!EN8,1)),"N/A")</f>
        <v>4</v>
      </c>
      <c r="EO8">
        <f>IFERROR(VALUE(RIGHT(Rawdata!EO8,1)),"N/A")</f>
        <v>4</v>
      </c>
      <c r="EP8">
        <f>IFERROR(VALUE(RIGHT(Rawdata!EP8,1)),"N/A")</f>
        <v>4</v>
      </c>
      <c r="EQ8">
        <f>IFERROR(VALUE(RIGHT(Rawdata!EQ8,1)),"N/A")</f>
        <v>4</v>
      </c>
      <c r="ER8">
        <f>IFERROR(VALUE(RIGHT(Rawdata!ER8,1)),"N/A")</f>
        <v>4</v>
      </c>
      <c r="ES8">
        <f>IFERROR(VALUE(RIGHT(Rawdata!ES8,1)),"N/A")</f>
        <v>4</v>
      </c>
      <c r="ET8">
        <f>IFERROR(VALUE(RIGHT(Rawdata!ET8,1)),"N/A")</f>
        <v>4</v>
      </c>
      <c r="EU8">
        <f>IFERROR(VALUE(RIGHT(Rawdata!EU8,1)),"N/A")</f>
        <v>4</v>
      </c>
      <c r="EV8">
        <f>IFERROR(VALUE(RIGHT(Rawdata!EV8,1)),"N/A")</f>
        <v>5</v>
      </c>
      <c r="EW8">
        <f>IFERROR(VALUE(RIGHT(Rawdata!EW8,1)),"N/A")</f>
        <v>5</v>
      </c>
      <c r="EX8">
        <f>IFERROR(VALUE(RIGHT(Rawdata!EX8,1)),"N/A")</f>
        <v>4</v>
      </c>
      <c r="EY8">
        <f>IFERROR(VALUE(RIGHT(Rawdata!EY8,1)),"N/A")</f>
        <v>4</v>
      </c>
      <c r="EZ8">
        <f>IFERROR(6-VALUE(RIGHT(Rawdata!EZ8,1)),"N/A")</f>
        <v>4</v>
      </c>
      <c r="FA8">
        <f>IFERROR(IF(Rawdata!FA8="A1",VALUE(RIGHT(Rawdata!FA8,1)),VALUE(RIGHT(Rawdata!FA8,1))-1),"N/A")</f>
        <v>3</v>
      </c>
      <c r="FB8">
        <f>IFERROR(VALUE(RIGHT(Rawdata!FB8,1))-3,"N/A")</f>
        <v>3</v>
      </c>
      <c r="FC8">
        <f>IFERROR(IF(Rawdata!FC8="A1",VALUE(RIGHT(Rawdata!FC8,1)),VALUE(RIGHT(Rawdata!FC8,1))-1),"N/A")</f>
        <v>5</v>
      </c>
      <c r="FD8">
        <f>IFERROR(VALUE(RIGHT(Rawdata!FD8,1))-3,"N/A")</f>
        <v>2</v>
      </c>
      <c r="FE8">
        <f>IFERROR(IF(Rawdata!FE8="A1",VALUE(RIGHT(Rawdata!FE8,1)),VALUE(RIGHT(Rawdata!FE8,1))-1),"N/A")</f>
        <v>4</v>
      </c>
      <c r="FF8">
        <f>IFERROR(VALUE(RIGHT(Rawdata!FF8,1))-3,"N/A")</f>
        <v>3</v>
      </c>
      <c r="FG8">
        <f>IFERROR(IF(Rawdata!FG8="A1",VALUE(RIGHT(Rawdata!FG8,1)),VALUE(RIGHT(Rawdata!FG8,1))-1),"N/A")</f>
        <v>5</v>
      </c>
      <c r="FH8">
        <f>IFERROR(VALUE(RIGHT(Rawdata!FH8,1))-3,"N/A")</f>
        <v>4</v>
      </c>
      <c r="FI8">
        <f>IFERROR(IF(Rawdata!FI8="A1",VALUE(RIGHT(Rawdata!FI8,1)),VALUE(RIGHT(Rawdata!FI8,1))-1),"N/A")</f>
        <v>1</v>
      </c>
      <c r="FJ8">
        <f>IFERROR(VALUE(RIGHT(Rawdata!FJ8,1))-3,"N/A")</f>
        <v>4</v>
      </c>
      <c r="FK8">
        <f>IFERROR(IF(Rawdata!FK8="A1",VALUE(RIGHT(Rawdata!FK8,1)),VALUE(RIGHT(Rawdata!FK8,1))-1),"N/A")</f>
        <v>3</v>
      </c>
      <c r="FL8">
        <f>IFERROR(VALUE(RIGHT(Rawdata!FL8,1))-3,"N/A")</f>
        <v>3</v>
      </c>
      <c r="FM8">
        <f>IFERROR(IF(Rawdata!FM8="A1",VALUE(RIGHT(Rawdata!FM8,1)),VALUE(RIGHT(Rawdata!FM8,1))-1),"N/A")</f>
        <v>3</v>
      </c>
      <c r="FN8">
        <f>IFERROR(VALUE(RIGHT(Rawdata!FN8,1))-3,"N/A")</f>
        <v>4</v>
      </c>
      <c r="FO8">
        <f>IFERROR(IF(Rawdata!FO8="A1",VALUE(RIGHT(Rawdata!FO8,1)),VALUE(RIGHT(Rawdata!FO8,1))-1),"N/A")</f>
        <v>4</v>
      </c>
      <c r="FP8">
        <f>IFERROR(VALUE(RIGHT(Rawdata!FP8,1))-3,"N/A")</f>
        <v>3</v>
      </c>
      <c r="FQ8">
        <f>IFERROR(IF(Rawdata!FQ8="A1",VALUE(RIGHT(Rawdata!FQ8,1)),VALUE(RIGHT(Rawdata!FQ8,1))-1),"N/A")</f>
        <v>4</v>
      </c>
      <c r="FR8">
        <f>IFERROR(VALUE(RIGHT(Rawdata!FR8,1))-3,"N/A")</f>
        <v>4</v>
      </c>
      <c r="FS8">
        <f>IFERROR(IF(Rawdata!FS8="A1",VALUE(RIGHT(Rawdata!FS8,1)),VALUE(RIGHT(Rawdata!FS8,1))-1),"N/A")</f>
        <v>5</v>
      </c>
      <c r="FT8">
        <f>IFERROR(VALUE(RIGHT(Rawdata!FT8,1))-3,"N/A")</f>
        <v>4</v>
      </c>
      <c r="FU8">
        <f>IFERROR(IF(Rawdata!FU8="A1",VALUE(RIGHT(Rawdata!FU8,1)),VALUE(RIGHT(Rawdata!FU8,1))-1),"N/A")</f>
        <v>5</v>
      </c>
      <c r="FV8">
        <f>IFERROR(VALUE(RIGHT(Rawdata!FV8,1))-3,"N/A")</f>
        <v>4</v>
      </c>
      <c r="FW8">
        <f>IFERROR(IF(Rawdata!FW8="A1",VALUE(RIGHT(Rawdata!FW8,1)),VALUE(RIGHT(Rawdata!FW8,1))-1),"N/A")</f>
        <v>5</v>
      </c>
      <c r="FX8">
        <f>IFERROR(VALUE(RIGHT(Rawdata!FX8,1))-3,"N/A")</f>
        <v>4</v>
      </c>
      <c r="FY8">
        <f>IFERROR(IF(Rawdata!FY8="A1",VALUE(RIGHT(Rawdata!FY8,1)),VALUE(RIGHT(Rawdata!FY8,1))-1),"N/A")</f>
        <v>3</v>
      </c>
      <c r="FZ8">
        <f>IFERROR(VALUE(RIGHT(Rawdata!FZ8,1))-3,"N/A")</f>
        <v>3</v>
      </c>
      <c r="GA8">
        <f>IFERROR(IF(Rawdata!GA8="A1",VALUE(RIGHT(Rawdata!GA8,1)),VALUE(RIGHT(Rawdata!GA8,1))-1),"N/A")</f>
        <v>4</v>
      </c>
      <c r="GB8">
        <f>IFERROR(VALUE(RIGHT(Rawdata!GB8,1))-3,"N/A")</f>
        <v>3</v>
      </c>
      <c r="GC8">
        <f>IFERROR(IF(Rawdata!GC8="A1",VALUE(RIGHT(Rawdata!GC8,1)),VALUE(RIGHT(Rawdata!GC8,1))-1),"N/A")</f>
        <v>5</v>
      </c>
      <c r="GD8">
        <f>IFERROR(VALUE(RIGHT(Rawdata!GD8,1))-3,"N/A")</f>
        <v>4</v>
      </c>
      <c r="GE8">
        <f>IFERROR(IF(Rawdata!GE8="A1",VALUE(RIGHT(Rawdata!GE8,1)),VALUE(RIGHT(Rawdata!GE8,1))-1),"N/A")</f>
        <v>5</v>
      </c>
      <c r="GF8">
        <f>IFERROR(VALUE(RIGHT(Rawdata!GF8,1))-3,"N/A")</f>
        <v>4</v>
      </c>
      <c r="GG8">
        <f>IFERROR(IF(Rawdata!GG8="A1",VALUE(RIGHT(Rawdata!GG8,1)),VALUE(RIGHT(Rawdata!GG8,1))-1),"N/A")</f>
        <v>5</v>
      </c>
      <c r="GH8">
        <f>IFERROR(VALUE(RIGHT(Rawdata!GH8,1))-3,"N/A")</f>
        <v>4</v>
      </c>
      <c r="GI8">
        <f>IFERROR(IF(Rawdata!GI8="A1",VALUE(RIGHT(Rawdata!GI8,1)),VALUE(RIGHT(Rawdata!GI8,1))-1),"N/A")</f>
        <v>5</v>
      </c>
      <c r="GJ8">
        <f>IFERROR(VALUE(RIGHT(Rawdata!GJ8,1))-3,"N/A")</f>
        <v>3</v>
      </c>
      <c r="GK8">
        <f>IFERROR(IF(Rawdata!GK8="A1",VALUE(RIGHT(Rawdata!GK8,1)),VALUE(RIGHT(Rawdata!GK8,1))-1),"N/A")</f>
        <v>3</v>
      </c>
      <c r="GL8">
        <f>IFERROR(VALUE(RIGHT(Rawdata!GL8,1))-3,"N/A")</f>
        <v>3</v>
      </c>
      <c r="GM8">
        <f>IFERROR(IF(Rawdata!GM8="A1",VALUE(RIGHT(Rawdata!GM8,1)),VALUE(RIGHT(Rawdata!GM8,1))-1),"N/A")</f>
        <v>5</v>
      </c>
      <c r="GN8">
        <f>IFERROR(VALUE(RIGHT(Rawdata!GN8,1))-3,"N/A")</f>
        <v>5</v>
      </c>
      <c r="GO8">
        <f>IFERROR(IF(Rawdata!GO8="A1",VALUE(RIGHT(Rawdata!GO8,1)),VALUE(RIGHT(Rawdata!GO8,1))-1),"N/A")</f>
        <v>5</v>
      </c>
      <c r="GP8">
        <f>IFERROR(VALUE(RIGHT(Rawdata!GP8,1))-3,"N/A")</f>
        <v>5</v>
      </c>
      <c r="GQ8">
        <f>IFERROR(IF(Rawdata!GQ8="A1",VALUE(RIGHT(Rawdata!GQ8,1)),VALUE(RIGHT(Rawdata!GQ8,1))-1),"N/A")</f>
        <v>5</v>
      </c>
      <c r="GR8">
        <f>IFERROR(VALUE(RIGHT(Rawdata!GR8,1))-3,"N/A")</f>
        <v>4</v>
      </c>
      <c r="GS8">
        <f>IFERROR(IF(Rawdata!GS8="A1",VALUE(RIGHT(Rawdata!GS8,1)),VALUE(RIGHT(Rawdata!GS8,1))-1),"N/A")</f>
        <v>5</v>
      </c>
      <c r="GT8">
        <f>IFERROR(VALUE(RIGHT(Rawdata!GT8,1))-3,"N/A")</f>
        <v>5</v>
      </c>
      <c r="GU8">
        <f>IFERROR(IF(Rawdata!GU8="A1",VALUE(RIGHT(Rawdata!GU8,1)),VALUE(RIGHT(Rawdata!GU8,1))-1),"N/A")</f>
        <v>5</v>
      </c>
      <c r="GV8">
        <f>IFERROR(VALUE(RIGHT(Rawdata!GV8,1))-3,"N/A")</f>
        <v>3</v>
      </c>
      <c r="GW8">
        <f>IFERROR(IF(Rawdata!GW8="A1",VALUE(RIGHT(Rawdata!GW8,1)),VALUE(RIGHT(Rawdata!GW8,1))-1),"N/A")</f>
        <v>5</v>
      </c>
      <c r="GX8">
        <f>IFERROR(VALUE(RIGHT(Rawdata!GX8,1))-3,"N/A")</f>
        <v>5</v>
      </c>
      <c r="GY8">
        <f>IFERROR(VALUE(RIGHT(Rawdata!GY8,1)),"N/A")</f>
        <v>5</v>
      </c>
      <c r="GZ8">
        <f>IFERROR(7-VALUE(RIGHT(Rawdata!GZ8,1)),"N/A")</f>
        <v>5</v>
      </c>
      <c r="HA8">
        <f>IFERROR(VALUE(RIGHT(Rawdata!HA8,1)),"N/A")</f>
        <v>5</v>
      </c>
      <c r="HB8">
        <f>IFERROR(VALUE(RIGHT(Rawdata!HB8,1)),"N/A")</f>
        <v>5</v>
      </c>
      <c r="HC8">
        <f>IFERROR(VALUE(RIGHT(Rawdata!HC8,1)),"N/A")</f>
        <v>4</v>
      </c>
      <c r="HD8">
        <f>IFERROR(7-VALUE(RIGHT(Rawdata!HD8,1)),"N/A")</f>
        <v>3</v>
      </c>
      <c r="HE8">
        <f>IFERROR(VALUE(RIGHT(Rawdata!HE8,1)),"N/A")</f>
        <v>5</v>
      </c>
      <c r="HF8">
        <f>IFERROR(7-VALUE(RIGHT(Rawdata!HF8,1)),"N/A")</f>
        <v>6</v>
      </c>
      <c r="HG8">
        <f>IFERROR(VALUE(RIGHT(Rawdata!HG8,1)),"N/A")</f>
        <v>6</v>
      </c>
      <c r="HH8">
        <f>IFERROR(VALUE(RIGHT(Rawdata!HH8,1)),"N/A")</f>
        <v>6</v>
      </c>
      <c r="HI8">
        <f>IFERROR(VALUE(RIGHT(Rawdata!HI8,1)),"N/A")</f>
        <v>5</v>
      </c>
      <c r="HJ8">
        <f>IFERROR(VALUE(RIGHT(Rawdata!HJ8,1)),"N/A")</f>
        <v>3</v>
      </c>
      <c r="HK8">
        <f>IFERROR(7-VALUE(RIGHT(Rawdata!HK8,1)),"N/A")</f>
        <v>2</v>
      </c>
      <c r="HL8">
        <f>IFERROR(VALUE(RIGHT(Rawdata!HL8,1)),"N/A")</f>
        <v>4</v>
      </c>
      <c r="HM8">
        <f>IFERROR(VALUE(RIGHT(Rawdata!HM8,1)),"N/A")</f>
        <v>5</v>
      </c>
      <c r="HN8">
        <f>IFERROR(IF(Rawdata!HN8="A13",5,VALUE(RIGHT(Rawdata!HN8,1))-1),"N/A")</f>
        <v>4</v>
      </c>
      <c r="HO8">
        <f>IFERROR(IF(Rawdata!HO8="A13",5,VALUE(RIGHT(Rawdata!HO8,1))-1),"N/A")</f>
        <v>2</v>
      </c>
      <c r="HP8">
        <f>IFERROR(IF(Rawdata!HP8="A13",5,VALUE(RIGHT(Rawdata!HP8,1))-1),"N/A")</f>
        <v>3</v>
      </c>
      <c r="HQ8">
        <f>IFERROR(IF(Rawdata!HQ8="A13",5,VALUE(RIGHT(Rawdata!HQ8,1))-1),"N/A")</f>
        <v>5</v>
      </c>
      <c r="HR8">
        <f>IFERROR(IF(Rawdata!HR8="A13",5,VALUE(RIGHT(Rawdata!HR8,1))-1),"N/A")</f>
        <v>5</v>
      </c>
      <c r="HS8">
        <f>IFERROR(6-IF(Rawdata!HS8="A13",5,VALUE(RIGHT(Rawdata!HS8,1))-1),"N/A")</f>
        <v>2</v>
      </c>
      <c r="HT8">
        <f>IFERROR(6-IF(Rawdata!HT8="A13",5,VALUE(RIGHT(Rawdata!HT8,1))-1),"N/A")</f>
        <v>2</v>
      </c>
      <c r="HU8">
        <f>IFERROR(6-IF(Rawdata!HU8="A13",5,VALUE(RIGHT(Rawdata!HU8,1))-1),"N/A")</f>
        <v>4</v>
      </c>
      <c r="HV8">
        <f>IFERROR(IF(Rawdata!HV8="A13",5,VALUE(RIGHT(Rawdata!HV8,1))-1),"N/A")</f>
        <v>3</v>
      </c>
      <c r="HW8">
        <f>IFERROR(6-IF(Rawdata!HW8="A13",5,VALUE(RIGHT(Rawdata!HW8,1))-1),"N/A")</f>
        <v>4</v>
      </c>
      <c r="HX8">
        <f>IFERROR(6-IF(Rawdata!HX8="A13",5,VALUE(RIGHT(Rawdata!HX8,1))-1),"N/A")</f>
        <v>4</v>
      </c>
      <c r="HY8">
        <f>IFERROR(6-IF(Rawdata!HY8="A13",5,VALUE(RIGHT(Rawdata!HY8,1))-1),"N/A")</f>
        <v>2</v>
      </c>
      <c r="HZ8">
        <f>IFERROR(6-IF(Rawdata!HZ8="A13",5,VALUE(RIGHT(Rawdata!HZ8,1))-1),"N/A")</f>
        <v>3</v>
      </c>
      <c r="IA8">
        <f>IFERROR(6-IF(Rawdata!IA8="A13",5,VALUE(RIGHT(Rawdata!IA8,1))-1),"N/A")</f>
        <v>3</v>
      </c>
      <c r="IB8">
        <f>IFERROR(IF(Rawdata!IB8="A13",5,VALUE(RIGHT(Rawdata!IB8,1))-1),"N/A")</f>
        <v>4</v>
      </c>
      <c r="IC8">
        <f>IFERROR(6-IF(Rawdata!IC8="A13",5,VALUE(RIGHT(Rawdata!IC8,1))-1),"N/A")</f>
        <v>3</v>
      </c>
      <c r="ID8">
        <f>IFERROR(IF(Rawdata!ID8="A13",5,VALUE(RIGHT(Rawdata!ID8,1))-1),"N/A")</f>
        <v>3</v>
      </c>
      <c r="IE8">
        <f>IFERROR(6-IF(Rawdata!IE8="A13",5,VALUE(RIGHT(Rawdata!IE8,1))-1),"N/A")</f>
        <v>3</v>
      </c>
      <c r="IF8" t="str">
        <f>IFERROR(VALUE(RIGHT(Rawdata!IF8,1)),"N/A")</f>
        <v>N/A</v>
      </c>
      <c r="IG8" t="str">
        <f>IFERROR(VALUE(RIGHT(Rawdata!IG8,1)),"N/A")</f>
        <v>N/A</v>
      </c>
      <c r="IH8" t="str">
        <f>IFERROR(VALUE(RIGHT(Rawdata!IH8,1)),"N/A")</f>
        <v>N/A</v>
      </c>
      <c r="II8" t="str">
        <f>IFERROR(VALUE(RIGHT(Rawdata!II8,1)),"N/A")</f>
        <v>N/A</v>
      </c>
      <c r="IJ8" t="str">
        <f>IFERROR(VALUE(RIGHT(Rawdata!IJ8,1)),"N/A")</f>
        <v>N/A</v>
      </c>
      <c r="IK8" t="str">
        <f>IFERROR(VALUE(RIGHT(Rawdata!IK8,1)),"N/A")</f>
        <v>N/A</v>
      </c>
      <c r="IL8" t="str">
        <f>IFERROR(VALUE(RIGHT(Rawdata!IL8,1)),"N/A")</f>
        <v>N/A</v>
      </c>
      <c r="IM8" t="str">
        <f>IFERROR(VALUE(RIGHT(Rawdata!IM8,1)),"N/A")</f>
        <v>N/A</v>
      </c>
      <c r="IN8" t="str">
        <f>IFERROR(VALUE(RIGHT(Rawdata!IN8,1)),"N/A")</f>
        <v>N/A</v>
      </c>
      <c r="IO8" t="str">
        <f>IFERROR(VALUE(RIGHT(Rawdata!IO8,1)),"N/A")</f>
        <v>N/A</v>
      </c>
      <c r="IP8" t="str">
        <f>IFERROR(VALUE(RIGHT(Rawdata!IP8,1)),"N/A")</f>
        <v>N/A</v>
      </c>
      <c r="IQ8" t="str">
        <f>IFERROR(VALUE(RIGHT(Rawdata!IQ8,1)),"N/A")</f>
        <v>N/A</v>
      </c>
      <c r="IR8" t="str">
        <f>IFERROR(VALUE(RIGHT(Rawdata!IR8,1)),"N/A")</f>
        <v>N/A</v>
      </c>
      <c r="IS8" t="str">
        <f>IFERROR(VALUE(RIGHT(Rawdata!IS8,1)),"N/A")</f>
        <v>N/A</v>
      </c>
      <c r="IT8" t="str">
        <f>IFERROR(VALUE(RIGHT(Rawdata!IT8,1)),"N/A")</f>
        <v>N/A</v>
      </c>
      <c r="IU8" t="str">
        <f>IFERROR(VALUE(RIGHT(Rawdata!IU8,1)),"N/A")</f>
        <v>N/A</v>
      </c>
      <c r="IV8" t="str">
        <f>IFERROR(VALUE(RIGHT(Rawdata!IV8,1)),"N/A")</f>
        <v>N/A</v>
      </c>
      <c r="IW8" t="str">
        <f>IFERROR(VALUE(RIGHT(Rawdata!IW8,1)),"N/A")</f>
        <v>N/A</v>
      </c>
      <c r="IX8" t="str">
        <f>IFERROR(VALUE(RIGHT(Rawdata!IX8,1)),"N/A")</f>
        <v>N/A</v>
      </c>
      <c r="IY8">
        <f>IFERROR(VALUE(RIGHT(Rawdata!IY8,1)),"N/A")</f>
        <v>5</v>
      </c>
      <c r="IZ8">
        <f>IFERROR(VALUE(RIGHT(Rawdata!IZ8,1)),"N/A")</f>
        <v>2</v>
      </c>
      <c r="JA8">
        <f>IFERROR(VALUE(RIGHT(Rawdata!JA8,1)),"N/A")</f>
        <v>1</v>
      </c>
      <c r="JB8">
        <f>IFERROR(VALUE(RIGHT(Rawdata!JB8,1)),"N/A")</f>
        <v>1</v>
      </c>
      <c r="JC8">
        <f>IFERROR(VALUE(RIGHT(Rawdata!JC8,1)),"N/A")</f>
        <v>2</v>
      </c>
      <c r="JD8">
        <f>IFERROR(VALUE(RIGHT(Rawdata!JD8,1)),"N/A")</f>
        <v>3</v>
      </c>
      <c r="JE8">
        <f>IFERROR(VALUE(RIGHT(Rawdata!JE8,1)),"N/A")</f>
        <v>1</v>
      </c>
      <c r="JF8">
        <f>IFERROR(VALUE(RIGHT(Rawdata!JF8,1)),"N/A")</f>
        <v>4</v>
      </c>
      <c r="JG8">
        <f>IFERROR(VALUE(RIGHT(Rawdata!JG8,1)),"N/A")</f>
        <v>5</v>
      </c>
      <c r="JH8">
        <f>IFERROR(VALUE(RIGHT(Rawdata!JH8,1)),"N/A")</f>
        <v>2</v>
      </c>
      <c r="JI8">
        <f>IFERROR(VALUE(RIGHT(Rawdata!JI8,1)),"N/A")</f>
        <v>1</v>
      </c>
      <c r="JJ8">
        <f>IFERROR(VALUE(RIGHT(Rawdata!JJ8,1)),"N/A")</f>
        <v>1</v>
      </c>
      <c r="JK8">
        <f>IFERROR(VALUE(RIGHT(Rawdata!JK8,1)),"N/A")</f>
        <v>4</v>
      </c>
      <c r="JL8">
        <f>IFERROR(VALUE(RIGHT(Rawdata!JL8,1)),"N/A")</f>
        <v>4</v>
      </c>
      <c r="JM8">
        <f>IFERROR(VALUE(RIGHT(Rawdata!JM8,1)),"N/A")</f>
        <v>4</v>
      </c>
      <c r="JN8">
        <f>IFERROR(VALUE(RIGHT(Rawdata!JN8,1)),"N/A")</f>
        <v>5</v>
      </c>
      <c r="JO8">
        <f>IFERROR(VALUE(RIGHT(Rawdata!JO8,1)),"N/A")</f>
        <v>4</v>
      </c>
      <c r="JP8" t="str">
        <f>IFERROR(VALUE(RIGHT(Rawdata!JP8,1)-4),"N/A")</f>
        <v>N/A</v>
      </c>
      <c r="JQ8" t="str">
        <f>IFERROR(VALUE(RIGHT(Rawdata!JQ8,1)-4),"N/A")</f>
        <v>N/A</v>
      </c>
      <c r="JR8" t="str">
        <f>IFERROR(VALUE(RIGHT(Rawdata!JR8,1)-4),"N/A")</f>
        <v>N/A</v>
      </c>
      <c r="JS8" t="str">
        <f>IFERROR(VALUE(RIGHT(Rawdata!JS8,1)-4),"N/A")</f>
        <v>N/A</v>
      </c>
      <c r="JT8" t="str">
        <f>IFERROR(VALUE(RIGHT(Rawdata!JT8,1)-4),"N/A")</f>
        <v>N/A</v>
      </c>
      <c r="JU8" t="str">
        <f>IFERROR(VALUE(RIGHT(Rawdata!JU8,1)-4),"N/A")</f>
        <v>N/A</v>
      </c>
      <c r="JV8" t="str">
        <f>IFERROR(VALUE(RIGHT(Rawdata!JV8,1)-4),"N/A")</f>
        <v>N/A</v>
      </c>
      <c r="JW8" t="str">
        <f>IFERROR(VALUE(RIGHT(Rawdata!JW8,1)-4),"N/A")</f>
        <v>N/A</v>
      </c>
      <c r="JX8" t="str">
        <f>IFERROR(VALUE(RIGHT(Rawdata!JX8,1)),"N/A")</f>
        <v>N/A</v>
      </c>
      <c r="JY8" t="str">
        <f>IFERROR(VALUE(RIGHT(Rawdata!JY8,1)),"N/A")</f>
        <v>N/A</v>
      </c>
      <c r="JZ8" t="str">
        <f>IFERROR(6-VALUE(RIGHT(Rawdata!JZ8,1)),"N/A")</f>
        <v>N/A</v>
      </c>
      <c r="KA8" t="str">
        <f>IFERROR(6-VALUE(RIGHT(Rawdata!KA8,1)),"N/A")</f>
        <v>N/A</v>
      </c>
      <c r="KB8" t="str">
        <f>IFERROR(6-VALUE(RIGHT(Rawdata!KB8,1)),"N/A")</f>
        <v>N/A</v>
      </c>
      <c r="KC8" t="str">
        <f>IFERROR(6-VALUE(RIGHT(Rawdata!KC8,1)),"N/A")</f>
        <v>N/A</v>
      </c>
      <c r="KD8" t="str">
        <f>IFERROR(6-VALUE(RIGHT(Rawdata!KD8,1)),"N/A")</f>
        <v>N/A</v>
      </c>
      <c r="KE8" t="str">
        <f>IFERROR(6-VALUE(RIGHT(Rawdata!KE8,1)),"N/A")</f>
        <v>N/A</v>
      </c>
      <c r="KF8" t="str">
        <f>IFERROR(VALUE(RIGHT(Rawdata!KF8,1)),"N/A")</f>
        <v>N/A</v>
      </c>
      <c r="KG8" t="str">
        <f>IFERROR(VALUE(RIGHT(Rawdata!KG8,1)),"N/A")</f>
        <v>N/A</v>
      </c>
      <c r="KH8" t="str">
        <f>IFERROR(6-VALUE(RIGHT(Rawdata!KH8,1)),"N/A")</f>
        <v>N/A</v>
      </c>
      <c r="KI8" t="str">
        <f>IFERROR(6-VALUE(RIGHT(Rawdata!KI8,1)),"N/A")</f>
        <v>N/A</v>
      </c>
      <c r="KJ8" t="str">
        <f>IFERROR(VALUE(RIGHT(Rawdata!KJ8,1)),"N/A")</f>
        <v>N/A</v>
      </c>
      <c r="KK8" t="str">
        <f>IFERROR(VALUE(RIGHT(Rawdata!KK8,1)),"N/A")</f>
        <v>N/A</v>
      </c>
      <c r="KL8" t="str">
        <f>IFERROR(VALUE(RIGHT(Rawdata!KL8,1)),"N/A")</f>
        <v>N/A</v>
      </c>
      <c r="KM8" t="str">
        <f>IFERROR(VALUE(RIGHT(Rawdata!KM8,1)),"N/A")</f>
        <v>N/A</v>
      </c>
      <c r="KN8" t="str">
        <f>IFERROR(VALUE(RIGHT(Rawdata!KN8,1)),"N/A")</f>
        <v>N/A</v>
      </c>
      <c r="KO8" t="str">
        <f>IFERROR(VALUE(RIGHT(Rawdata!KO8,1)),"N/A")</f>
        <v>N/A</v>
      </c>
      <c r="KP8" t="str">
        <f>IFERROR(VALUE(RIGHT(Rawdata!KP8,1)),"N/A")</f>
        <v>N/A</v>
      </c>
      <c r="KQ8" t="str">
        <f>IFERROR(VALUE(RIGHT(Rawdata!KQ8,1)),"N/A")</f>
        <v>N/A</v>
      </c>
      <c r="KR8" t="str">
        <f>IFERROR(VALUE(RIGHT(Rawdata!KR8,1)),"N/A")</f>
        <v>N/A</v>
      </c>
      <c r="KS8" t="str">
        <f>IFERROR(VALUE(RIGHT(Rawdata!KS8,1)),"N/A")</f>
        <v>N/A</v>
      </c>
      <c r="KT8" t="str">
        <f>IFERROR(VALUE(RIGHT(Rawdata!KT8,1)),"N/A")</f>
        <v>N/A</v>
      </c>
      <c r="KU8" t="str">
        <f>IFERROR(VALUE(RIGHT(Rawdata!KU8,1)),"N/A")</f>
        <v>N/A</v>
      </c>
      <c r="KV8" t="str">
        <f>IFERROR(VALUE(RIGHT(Rawdata!KV8,1)),"N/A")</f>
        <v>N/A</v>
      </c>
      <c r="KW8" t="str">
        <f>IFERROR(VALUE(RIGHT(Rawdata!KW8,1)),"N/A")</f>
        <v>N/A</v>
      </c>
      <c r="KX8" t="str">
        <f>IFERROR(VALUE(RIGHT(Rawdata!KX8,1)),"N/A")</f>
        <v>N/A</v>
      </c>
    </row>
    <row r="9" spans="1:310" x14ac:dyDescent="0.25">
      <c r="A9">
        <f>Rawdata!A9</f>
        <v>10</v>
      </c>
      <c r="B9" t="str">
        <f>Rawdata!B9</f>
        <v>T1</v>
      </c>
      <c r="C9" t="str">
        <f>Rawdata!C9</f>
        <v>2022-03-30 09:54:06</v>
      </c>
      <c r="D9" t="str">
        <f>Rawdata!D9</f>
        <v>806-215</v>
      </c>
      <c r="E9" t="str">
        <f>IF(Rawdata!E9="","",Rawdata!E9)</f>
        <v>101-103</v>
      </c>
      <c r="F9" cm="1">
        <f t="array" ref="F9">IFERROR(_xlfn.IFS(Rawdata!F9="A1",100,Rawdata!F9="A2",75,Rawdata!F9="A3",50,Rawdata!F9="A4",25,Rawdata!F9="A5",0),"N/A")</f>
        <v>25</v>
      </c>
      <c r="G9" cm="1">
        <f t="array" ref="G9">IFERROR(_xlfn.IFS(Rawdata!G9="A1",100,Rawdata!G9="A2",75,Rawdata!G9="A3",50,Rawdata!G9="A4",25,Rawdata!G9="A5",0),"N/A")</f>
        <v>50</v>
      </c>
      <c r="H9" cm="1">
        <f t="array" ref="H9">IFERROR(_xlfn.IFS(Rawdata!H9="A1",100,Rawdata!H9="A2",75,Rawdata!H9="A3",50,Rawdata!H9="A4",25,Rawdata!H9="A5",0),"N/A")</f>
        <v>50</v>
      </c>
      <c r="I9" cm="1">
        <f t="array" ref="I9">IFERROR(_xlfn.IFS(Rawdata!I9="A1",100,Rawdata!I9="A2",75,Rawdata!I9="A3",50,Rawdata!I9="A4",25,Rawdata!I9="A5",0),"N/A")</f>
        <v>75</v>
      </c>
      <c r="J9" cm="1">
        <f t="array" ref="J9">IFERROR(_xlfn.IFS(Rawdata!J9="A1",100,Rawdata!J9="A2",75,Rawdata!J9="A3",50,Rawdata!J9="A4",25,Rawdata!J9="A5",0),"N/A")</f>
        <v>25</v>
      </c>
      <c r="K9" cm="1">
        <f t="array" ref="K9">IFERROR(_xlfn.IFS(Rawdata!K9="A1",100,Rawdata!K9="A2",75,Rawdata!K9="A3",50,Rawdata!K9="A4",25,Rawdata!K9="A5",0),"N/A")</f>
        <v>25</v>
      </c>
      <c r="L9" cm="1">
        <f t="array" ref="L9">IFERROR(_xlfn.IFS(Rawdata!L9="A1",100,Rawdata!L9="A2",75,Rawdata!L9="A3",50,Rawdata!L9="A4",25,Rawdata!L9="A5",0),"N/A")</f>
        <v>25</v>
      </c>
      <c r="M9" cm="1">
        <f t="array" ref="M9">IFERROR(_xlfn.IFS(Rawdata!M9="A1",100,Rawdata!M9="A2",75,Rawdata!M9="A3",50,Rawdata!M9="A4",25,Rawdata!M9="A5",0),"N/A")</f>
        <v>25</v>
      </c>
      <c r="N9" cm="1">
        <f t="array" ref="N9">IFERROR(_xlfn.IFS(Rawdata!N9="A1",100,Rawdata!N9="A2",75,Rawdata!N9="A3",50,Rawdata!N9="A4",25,Rawdata!N9="A5",0),"N/A")</f>
        <v>50</v>
      </c>
      <c r="O9" cm="1">
        <f t="array" ref="O9">IFERROR(_xlfn.IFS(Rawdata!O9="A1",100,Rawdata!O9="A2",75,Rawdata!O9="A3",50,Rawdata!O9="A4",25,Rawdata!O9="A5",0),"N/A")</f>
        <v>0</v>
      </c>
      <c r="P9" cm="1">
        <f t="array" ref="P9">IFERROR(_xlfn.IFS(Rawdata!P9="A1",100,Rawdata!P9="A2",75,Rawdata!P9="A3",50,Rawdata!P9="A4",25,Rawdata!P9="A5",0),"N/A")</f>
        <v>50</v>
      </c>
      <c r="Q9" cm="1">
        <f t="array" ref="Q9">IFERROR(_xlfn.IFS(Rawdata!Q9="A1",100,Rawdata!Q9="A2",75,Rawdata!Q9="A3",50,Rawdata!Q9="A4",25,Rawdata!Q9="A5",0),"N/A")</f>
        <v>75</v>
      </c>
      <c r="R9" cm="1">
        <f t="array" ref="R9">IFERROR(_xlfn.IFS(Rawdata!R9="A1",100,Rawdata!R9="A2",75,Rawdata!R9="A3",50,Rawdata!R9="A4",25,Rawdata!R9="A5",0),"N/A")</f>
        <v>75</v>
      </c>
      <c r="S9" cm="1">
        <f t="array" ref="S9">IFERROR(_xlfn.IFS(Rawdata!S9="A1",100,Rawdata!S9="A2",75,Rawdata!S9="A3",50,Rawdata!S9="A4",25,Rawdata!S9="A5",0),"N/A")</f>
        <v>50</v>
      </c>
      <c r="T9" cm="1">
        <f t="array" ref="T9">IFERROR(_xlfn.IFS(Rawdata!T9="A1",100,Rawdata!T9="A2",75,Rawdata!T9="A3",50,Rawdata!T9="A4",25,Rawdata!T9="A5",0),"N/A")</f>
        <v>50</v>
      </c>
      <c r="U9" cm="1">
        <f t="array" ref="U9">IFERROR(_xlfn.IFS(Rawdata!U9="A1",100,Rawdata!U9="A2",75,Rawdata!U9="A3",50,Rawdata!U9="A4",25,Rawdata!U9="A5",0),"N/A")</f>
        <v>50</v>
      </c>
      <c r="V9" cm="1">
        <f t="array" ref="V9">IFERROR(_xlfn.IFS(Rawdata!V9="A1",100,Rawdata!V9="A2",75,Rawdata!V9="A3",50,Rawdata!V9="A4",25,Rawdata!V9="A5",0),"N/A")</f>
        <v>50</v>
      </c>
      <c r="W9" cm="1">
        <f t="array" ref="W9">IFERROR(_xlfn.IFS(Rawdata!W9="A1",100,Rawdata!W9="A2",75,Rawdata!W9="A3",50,Rawdata!W9="A4",25,Rawdata!W9="A5",0),"N/A")</f>
        <v>50</v>
      </c>
      <c r="X9" cm="1">
        <f t="array" ref="X9">IFERROR(_xlfn.IFS(Rawdata!X9="A1",100,Rawdata!X9="A2",75,Rawdata!X9="A3",50,Rawdata!X9="A4",25,Rawdata!X9="A5",0),"N/A")</f>
        <v>25</v>
      </c>
      <c r="Y9" cm="1">
        <f t="array" ref="Y9">IFERROR(_xlfn.IFS(Rawdata!Y9="A1",100,Rawdata!Y9="A2",75,Rawdata!Y9="A3",50,Rawdata!Y9="A4",25,Rawdata!Y9="A5",0),"N/A")</f>
        <v>50</v>
      </c>
      <c r="Z9" cm="1">
        <f t="array" ref="Z9">IFERROR(_xlfn.IFS(Rawdata!Z9="A1",100,Rawdata!Z9="A2",75,Rawdata!Z9="A3",50,Rawdata!Z9="A4",25,Rawdata!Z9="A5",0),"N/A")</f>
        <v>25</v>
      </c>
      <c r="AA9" cm="1">
        <f t="array" ref="AA9">IFERROR(_xlfn.IFS(Rawdata!AA9="A1",100,Rawdata!AA9="A2",75,Rawdata!AA9="A3",50,Rawdata!AA9="A4",25,Rawdata!AA9="A5",0),"N/A")</f>
        <v>75</v>
      </c>
      <c r="AB9" cm="1">
        <f t="array" ref="AB9">IFERROR(_xlfn.IFS(Rawdata!AB9="A1",100,Rawdata!AB9="A2",75,Rawdata!AB9="A3",50,Rawdata!AB9="A4",25,Rawdata!AB9="A5",0),"N/A")</f>
        <v>50</v>
      </c>
      <c r="AC9">
        <f>IFERROR(VALUE(RIGHT(Rawdata!AC9,1)),"N/A")</f>
        <v>4</v>
      </c>
      <c r="AD9">
        <f>IFERROR(6-VALUE(RIGHT(Rawdata!AD9,1)),"N/A")</f>
        <v>4</v>
      </c>
      <c r="AE9">
        <f>IFERROR(VALUE(RIGHT(Rawdata!AE9,1)),"N/A")</f>
        <v>4</v>
      </c>
      <c r="AF9">
        <f>IFERROR(6-VALUE(RIGHT(Rawdata!AF9,1)),"N/A")</f>
        <v>5</v>
      </c>
      <c r="AG9">
        <f>IFERROR(VALUE(RIGHT(Rawdata!AG9,1)),"N/A")</f>
        <v>5</v>
      </c>
      <c r="AH9">
        <f>IFERROR(VALUE(RIGHT(Rawdata!AH9,1)),"N/A")</f>
        <v>5</v>
      </c>
      <c r="AI9">
        <f>IFERROR(VALUE(RIGHT(Rawdata!AI9,1)),"N/A")</f>
        <v>5</v>
      </c>
      <c r="AJ9">
        <f>IFERROR(6-VALUE(RIGHT(Rawdata!AJ9,1)),"N/A")</f>
        <v>5</v>
      </c>
      <c r="AK9">
        <f>IFERROR(6-VALUE(RIGHT(Rawdata!AK9,1)),"N/A")</f>
        <v>5</v>
      </c>
      <c r="AL9">
        <f>IFERROR(VALUE(RIGHT(Rawdata!AL9,1)),"N/A")</f>
        <v>5</v>
      </c>
      <c r="AM9">
        <f>IFERROR(6-VALUE(RIGHT(Rawdata!AM9,1)),"N/A")</f>
        <v>5</v>
      </c>
      <c r="AN9">
        <f>IFERROR(6-VALUE(RIGHT(Rawdata!AN9,1)),"N/A")</f>
        <v>3</v>
      </c>
      <c r="AO9">
        <f>IFERROR(VALUE(RIGHT(Rawdata!AO9,1)),"N/A")</f>
        <v>4</v>
      </c>
      <c r="AP9">
        <f>IFERROR(6-VALUE(RIGHT(Rawdata!AP9,1)),"N/A")</f>
        <v>3</v>
      </c>
      <c r="AQ9">
        <f>IFERROR(VALUE(RIGHT(Rawdata!AQ9,1)),"N/A")</f>
        <v>4</v>
      </c>
      <c r="AR9">
        <f>IFERROR(6-VALUE(RIGHT(Rawdata!AR9,1)),"N/A")</f>
        <v>5</v>
      </c>
      <c r="AS9">
        <f>IFERROR(VALUE(RIGHT(Rawdata!AS9,1)),"N/A")</f>
        <v>4</v>
      </c>
      <c r="AT9">
        <f>IFERROR(VALUE(RIGHT(Rawdata!AT9,1)),"N/A")</f>
        <v>5</v>
      </c>
      <c r="AU9">
        <f>IFERROR(6-VALUE(RIGHT(Rawdata!AU9,1)),"N/A")</f>
        <v>5</v>
      </c>
      <c r="AV9">
        <f>IFERROR(VALUE(RIGHT(Rawdata!AV9,1)),"N/A")</f>
        <v>4</v>
      </c>
      <c r="AW9">
        <f>IFERROR(VALUE(RIGHT(Rawdata!AW9,1)),"N/A")</f>
        <v>5</v>
      </c>
      <c r="AX9">
        <f>IFERROR(VALUE(RIGHT(Rawdata!AX9,1)),"N/A")</f>
        <v>4</v>
      </c>
      <c r="AY9">
        <f>IFERROR(VALUE(RIGHT(Rawdata!AY9,1)),"N/A")</f>
        <v>4</v>
      </c>
      <c r="AZ9">
        <f>IFERROR(VALUE(RIGHT(Rawdata!AZ9,1)),"N/A")</f>
        <v>2</v>
      </c>
      <c r="BA9">
        <f>IFERROR(VALUE(RIGHT(Rawdata!BA9,1)-1),"N/A")</f>
        <v>2</v>
      </c>
      <c r="BB9">
        <f>IFERROR(VALUE(RIGHT(Rawdata!BB9,1)-1),"N/A")</f>
        <v>4</v>
      </c>
      <c r="BC9">
        <f>IFERROR(VALUE(RIGHT(Rawdata!BC9,1)-1),"N/A")</f>
        <v>2</v>
      </c>
      <c r="BD9">
        <f>IFERROR(VALUE(RIGHT(Rawdata!BD9,1)-1),"N/A")</f>
        <v>1</v>
      </c>
      <c r="BE9">
        <f>IFERROR(VALUE(RIGHT(Rawdata!BE9,1)-1),"N/A")</f>
        <v>2</v>
      </c>
      <c r="BF9">
        <f>IFERROR(VALUE(RIGHT(Rawdata!BF9,1)-1),"N/A")</f>
        <v>0</v>
      </c>
      <c r="BG9">
        <f>IFERROR(VALUE(RIGHT(Rawdata!BG9,1)-1),"N/A")</f>
        <v>2</v>
      </c>
      <c r="BH9">
        <f>IFERROR(VALUE(RIGHT(Rawdata!BH9,1)-1),"N/A")</f>
        <v>1</v>
      </c>
      <c r="BI9">
        <f>IFERROR(VALUE(RIGHT(Rawdata!BI9,1)-1),"N/A")</f>
        <v>1</v>
      </c>
      <c r="BJ9">
        <f>IFERROR(VALUE(RIGHT(Rawdata!BJ9,1)-1),"N/A")</f>
        <v>3</v>
      </c>
      <c r="BK9">
        <f>IFERROR(VALUE(RIGHT(Rawdata!BK9,1)-1),"N/A")</f>
        <v>4</v>
      </c>
      <c r="BL9">
        <f>IFERROR(VALUE(RIGHT(Rawdata!BL9,1)-1),"N/A")</f>
        <v>4</v>
      </c>
      <c r="BM9">
        <f>IFERROR(VALUE(RIGHT(Rawdata!BM9,1)),"N/A")</f>
        <v>3</v>
      </c>
      <c r="BN9">
        <f>IFERROR(VALUE(RIGHT(Rawdata!BN9,1)),"N/A")</f>
        <v>2</v>
      </c>
      <c r="BO9">
        <f>IFERROR(VALUE(RIGHT(Rawdata!BO9,1)),"N/A")</f>
        <v>3</v>
      </c>
      <c r="BP9">
        <f>IFERROR(VALUE(RIGHT(Rawdata!BP9,1)),"N/A")</f>
        <v>3</v>
      </c>
      <c r="BQ9">
        <f>IFERROR(6-VALUE(RIGHT(Rawdata!BQ9,1)),"N/A")</f>
        <v>1</v>
      </c>
      <c r="BR9">
        <f>IFERROR(6-VALUE(RIGHT(Rawdata!BR9,1)),"N/A")</f>
        <v>2</v>
      </c>
      <c r="BS9">
        <f>IFERROR(6-VALUE(RIGHT(Rawdata!BS9,1)),"N/A")</f>
        <v>3</v>
      </c>
      <c r="BT9">
        <f>IFERROR(6-VALUE(RIGHT(Rawdata!BT9,1)),"N/A")</f>
        <v>4</v>
      </c>
      <c r="BU9">
        <f>IFERROR(VALUE(RIGHT(Rawdata!BU9,1)),"N/A")</f>
        <v>2</v>
      </c>
      <c r="BV9">
        <f>IFERROR(VALUE(RIGHT(Rawdata!BV9,1)),"N/A")</f>
        <v>3</v>
      </c>
      <c r="BW9">
        <f>IFERROR(VALUE(RIGHT(Rawdata!BW9,1)),"N/A")</f>
        <v>4</v>
      </c>
      <c r="BX9">
        <f>IFERROR(VALUE(RIGHT(Rawdata!BX9,1)),"N/A")</f>
        <v>4</v>
      </c>
      <c r="BY9">
        <f>IFERROR(6-VALUE(RIGHT(Rawdata!BY9,1)),"N/A")</f>
        <v>5</v>
      </c>
      <c r="BZ9">
        <f>IFERROR(6-VALUE(RIGHT(Rawdata!BZ9,1)),"N/A")</f>
        <v>4</v>
      </c>
      <c r="CA9">
        <f>IFERROR(6-VALUE(RIGHT(Rawdata!CA9,1)),"N/A")</f>
        <v>4</v>
      </c>
      <c r="CB9">
        <f>IFERROR(VALUE(RIGHT(Rawdata!CB9,1)),"N/A")</f>
        <v>4</v>
      </c>
      <c r="CC9">
        <f>IFERROR(VALUE(RIGHT(Rawdata!CC9,1)),"N/A")</f>
        <v>4</v>
      </c>
      <c r="CD9">
        <f>IFERROR(VALUE(RIGHT(Rawdata!CD9,1)),"N/A")</f>
        <v>4</v>
      </c>
      <c r="CE9">
        <f>IFERROR(VALUE(RIGHT(Rawdata!CE9,1)),"N/A")</f>
        <v>4</v>
      </c>
      <c r="CF9">
        <f>IFERROR(6-VALUE(RIGHT(Rawdata!CF9,1)),"N/A")</f>
        <v>4</v>
      </c>
      <c r="CG9">
        <f>IFERROR(6-VALUE(RIGHT(Rawdata!CG9,1)),"N/A")</f>
        <v>4</v>
      </c>
      <c r="CH9">
        <f>IFERROR(6-VALUE(RIGHT(Rawdata!CH9,1)),"N/A")</f>
        <v>3</v>
      </c>
      <c r="CI9">
        <f>IFERROR(6-VALUE(RIGHT(Rawdata!CI9,1)),"N/A")</f>
        <v>5</v>
      </c>
      <c r="CJ9">
        <f>IFERROR(VALUE(RIGHT(Rawdata!CJ9,1)),"N/A")</f>
        <v>1</v>
      </c>
      <c r="CK9">
        <f>IFERROR(VALUE(RIGHT(Rawdata!CK9,1)),"N/A")</f>
        <v>1</v>
      </c>
      <c r="CL9">
        <f>IFERROR(VALUE(RIGHT(Rawdata!CL9,1)),"N/A")</f>
        <v>1</v>
      </c>
      <c r="CM9">
        <f>IFERROR(VALUE(RIGHT(Rawdata!CM9,1)),"N/A")</f>
        <v>3</v>
      </c>
      <c r="CN9">
        <f>IFERROR(VALUE(RIGHT(Rawdata!CN9,1)),"N/A")</f>
        <v>3</v>
      </c>
      <c r="CO9">
        <f>IFERROR(VALUE(RIGHT(Rawdata!CO9,1)),"N/A")</f>
        <v>1</v>
      </c>
      <c r="CP9">
        <f>IFERROR(VALUE(RIGHT(Rawdata!CP9,1)),"N/A")</f>
        <v>1</v>
      </c>
      <c r="CQ9">
        <f>IFERROR(VALUE(RIGHT(Rawdata!CQ9,1)),"N/A")</f>
        <v>4</v>
      </c>
      <c r="CR9">
        <f>IFERROR(VALUE(RIGHT(Rawdata!CR9,1)),"N/A")</f>
        <v>3</v>
      </c>
      <c r="CS9">
        <f>IFERROR(VALUE(RIGHT(Rawdata!CS9,1)),"N/A")</f>
        <v>1</v>
      </c>
      <c r="CT9">
        <f>IFERROR(VALUE(RIGHT(Rawdata!CT9,1)),"N/A")</f>
        <v>2</v>
      </c>
      <c r="CU9">
        <f>IFERROR(VALUE(RIGHT(Rawdata!CU9,1)),"N/A")</f>
        <v>2</v>
      </c>
      <c r="CV9">
        <f>IFERROR(VALUE(RIGHT(Rawdata!CV9,1)),"N/A")</f>
        <v>1</v>
      </c>
      <c r="CW9">
        <f>IFERROR(6-VALUE(RIGHT(Rawdata!CW9,1)),"N/A")</f>
        <v>2</v>
      </c>
      <c r="CX9">
        <f>IFERROR(VALUE(RIGHT(Rawdata!CX9,1)),"N/A")</f>
        <v>3</v>
      </c>
      <c r="CY9">
        <f>IFERROR(VALUE(RIGHT(Rawdata!CY9,1)),"N/A")</f>
        <v>5</v>
      </c>
      <c r="CZ9">
        <f>IFERROR(VALUE(RIGHT(Rawdata!CZ9,1)),"N/A")</f>
        <v>5</v>
      </c>
      <c r="DA9">
        <f>IFERROR(VALUE(RIGHT(Rawdata!DA9,1)),"N/A")</f>
        <v>5</v>
      </c>
      <c r="DB9">
        <f>IFERROR(VALUE(RIGHT(Rawdata!DB9,1)),"N/A")</f>
        <v>5</v>
      </c>
      <c r="DC9">
        <f>IFERROR(VALUE(RIGHT(Rawdata!DC9,1)),"N/A")</f>
        <v>4</v>
      </c>
      <c r="DD9">
        <f>IFERROR(VALUE(RIGHT(Rawdata!DD9,1)),"N/A")</f>
        <v>3</v>
      </c>
      <c r="DE9">
        <f>IFERROR(VALUE(RIGHT(Rawdata!DE9,1)-1),"N/A")</f>
        <v>2</v>
      </c>
      <c r="DF9">
        <f>IFERROR(VALUE(RIGHT(Rawdata!DF9,1)-1),"N/A")</f>
        <v>3</v>
      </c>
      <c r="DG9">
        <f>IFERROR(VALUE(RIGHT(Rawdata!DG9,1)-1),"N/A")</f>
        <v>1</v>
      </c>
      <c r="DH9">
        <f>IFERROR(VALUE(RIGHT(Rawdata!DH9,1)-1),"N/A")</f>
        <v>0</v>
      </c>
      <c r="DI9">
        <f>IFERROR(VALUE(RIGHT(Rawdata!DI9,1)-1),"N/A")</f>
        <v>1</v>
      </c>
      <c r="DJ9">
        <f>IFERROR(VALUE(RIGHT(Rawdata!DJ9,1)-1),"N/A")</f>
        <v>1</v>
      </c>
      <c r="DK9">
        <f>IFERROR(VALUE(RIGHT(Rawdata!DK9,1)-1),"N/A")</f>
        <v>1</v>
      </c>
      <c r="DL9">
        <f>IFERROR(VALUE(RIGHT(Rawdata!DL9,1)-1),"N/A")</f>
        <v>1</v>
      </c>
      <c r="DM9">
        <f>IFERROR(VALUE(RIGHT(Rawdata!DM9,1)-1),"N/A")</f>
        <v>3</v>
      </c>
      <c r="DN9">
        <f>IFERROR(VALUE(RIGHT(Rawdata!DN9,1)-1),"N/A")</f>
        <v>4</v>
      </c>
      <c r="DO9">
        <f>IFERROR(VALUE(RIGHT(Rawdata!DO9,1)-1),"N/A")</f>
        <v>2</v>
      </c>
      <c r="DP9">
        <f>IFERROR(VALUE(RIGHT(Rawdata!DP9,1)-1),"N/A")</f>
        <v>4</v>
      </c>
      <c r="DQ9">
        <f>IFERROR(VALUE(RIGHT(Rawdata!DQ9,1)-1),"N/A")</f>
        <v>4</v>
      </c>
      <c r="DR9">
        <f>IFERROR(VALUE(RIGHT(Rawdata!DR9,1)-1),"N/A")</f>
        <v>4</v>
      </c>
      <c r="DS9">
        <f>IFERROR(VALUE(RIGHT(Rawdata!DS9,1)-1),"N/A")</f>
        <v>3</v>
      </c>
      <c r="DT9">
        <f>IFERROR(VALUE(RIGHT(Rawdata!DT9,1)-1),"N/A")</f>
        <v>1</v>
      </c>
      <c r="DU9">
        <f>IFERROR(6-VALUE(RIGHT(Rawdata!DU9,1)-1),"N/A")</f>
        <v>3</v>
      </c>
      <c r="DV9">
        <f>IFERROR(6-VALUE(RIGHT(Rawdata!DV9,1)-1),"N/A")</f>
        <v>4</v>
      </c>
      <c r="DW9">
        <f>IFERROR(6-VALUE(RIGHT(Rawdata!DW9,1)-1),"N/A")</f>
        <v>4</v>
      </c>
      <c r="DX9">
        <f>IFERROR(6-VALUE(RIGHT(Rawdata!DX9,1)-1),"N/A")</f>
        <v>6</v>
      </c>
      <c r="DY9">
        <f>IFERROR(6-VALUE(RIGHT(Rawdata!DY9,1)-1),"N/A")</f>
        <v>4</v>
      </c>
      <c r="DZ9">
        <f>IFERROR(6-VALUE(RIGHT(Rawdata!DZ9,1)-1),"N/A")</f>
        <v>5</v>
      </c>
      <c r="EA9">
        <f>IFERROR(VALUE(RIGHT(Rawdata!EA9,1)),"N/A")</f>
        <v>4</v>
      </c>
      <c r="EB9">
        <f>IFERROR(VALUE(RIGHT(Rawdata!EB9,1)),"N/A")</f>
        <v>3</v>
      </c>
      <c r="EC9">
        <f>IFERROR(6-VALUE(RIGHT(Rawdata!EC9,1)),"N/A")</f>
        <v>5</v>
      </c>
      <c r="ED9">
        <f>IFERROR(6-VALUE(RIGHT(Rawdata!ED9,1)),"N/A")</f>
        <v>5</v>
      </c>
      <c r="EE9">
        <f>IFERROR(VALUE(RIGHT(Rawdata!EE9,1)),"N/A")</f>
        <v>3</v>
      </c>
      <c r="EF9">
        <f>IFERROR(VALUE(RIGHT(Rawdata!EF9,1)),"N/A")</f>
        <v>3</v>
      </c>
      <c r="EG9">
        <f>IFERROR(VALUE(RIGHT(Rawdata!EG9,1)),"N/A")</f>
        <v>3</v>
      </c>
      <c r="EH9">
        <f>IFERROR(VALUE(RIGHT(Rawdata!EH9,1)),"N/A")</f>
        <v>3</v>
      </c>
      <c r="EI9">
        <f>IFERROR(VALUE(RIGHT(Rawdata!EI9,1)),"N/A")</f>
        <v>3</v>
      </c>
      <c r="EJ9">
        <f>IFERROR(VALUE(RIGHT(Rawdata!EJ9,1)),"N/A")</f>
        <v>3</v>
      </c>
      <c r="EK9">
        <f>IFERROR(VALUE(RIGHT(Rawdata!EK9,1)),"N/A")</f>
        <v>3</v>
      </c>
      <c r="EL9">
        <f>IFERROR(VALUE(RIGHT(Rawdata!EL9,1)),"N/A")</f>
        <v>4</v>
      </c>
      <c r="EM9">
        <f>IFERROR(VALUE(RIGHT(Rawdata!EM9,1)),"N/A")</f>
        <v>3</v>
      </c>
      <c r="EN9">
        <f>IFERROR(VALUE(RIGHT(Rawdata!EN9,1)),"N/A")</f>
        <v>3</v>
      </c>
      <c r="EO9">
        <f>IFERROR(VALUE(RIGHT(Rawdata!EO9,1)),"N/A")</f>
        <v>4</v>
      </c>
      <c r="EP9">
        <f>IFERROR(VALUE(RIGHT(Rawdata!EP9,1)),"N/A")</f>
        <v>2</v>
      </c>
      <c r="EQ9">
        <f>IFERROR(VALUE(RIGHT(Rawdata!EQ9,1)),"N/A")</f>
        <v>3</v>
      </c>
      <c r="ER9">
        <f>IFERROR(VALUE(RIGHT(Rawdata!ER9,1)),"N/A")</f>
        <v>3</v>
      </c>
      <c r="ES9">
        <f>IFERROR(VALUE(RIGHT(Rawdata!ES9,1)),"N/A")</f>
        <v>3</v>
      </c>
      <c r="ET9">
        <f>IFERROR(VALUE(RIGHT(Rawdata!ET9,1)),"N/A")</f>
        <v>3</v>
      </c>
      <c r="EU9">
        <f>IFERROR(VALUE(RIGHT(Rawdata!EU9,1)),"N/A")</f>
        <v>2</v>
      </c>
      <c r="EV9">
        <f>IFERROR(VALUE(RIGHT(Rawdata!EV9,1)),"N/A")</f>
        <v>3</v>
      </c>
      <c r="EW9">
        <f>IFERROR(VALUE(RIGHT(Rawdata!EW9,1)),"N/A")</f>
        <v>2</v>
      </c>
      <c r="EX9">
        <f>IFERROR(VALUE(RIGHT(Rawdata!EX9,1)),"N/A")</f>
        <v>3</v>
      </c>
      <c r="EY9">
        <f>IFERROR(VALUE(RIGHT(Rawdata!EY9,1)),"N/A")</f>
        <v>4</v>
      </c>
      <c r="EZ9">
        <f>IFERROR(6-VALUE(RIGHT(Rawdata!EZ9,1)),"N/A")</f>
        <v>4</v>
      </c>
      <c r="FA9">
        <f>IFERROR(IF(Rawdata!FA9="A1",VALUE(RIGHT(Rawdata!FA9,1)),VALUE(RIGHT(Rawdata!FA9,1))-1),"N/A")</f>
        <v>3</v>
      </c>
      <c r="FB9">
        <f>IFERROR(VALUE(RIGHT(Rawdata!FB9,1))-3,"N/A")</f>
        <v>2</v>
      </c>
      <c r="FC9">
        <f>IFERROR(IF(Rawdata!FC9="A1",VALUE(RIGHT(Rawdata!FC9,1)),VALUE(RIGHT(Rawdata!FC9,1))-1),"N/A")</f>
        <v>3</v>
      </c>
      <c r="FD9">
        <f>IFERROR(VALUE(RIGHT(Rawdata!FD9,1))-3,"N/A")</f>
        <v>2</v>
      </c>
      <c r="FE9">
        <f>IFERROR(IF(Rawdata!FE9="A1",VALUE(RIGHT(Rawdata!FE9,1)),VALUE(RIGHT(Rawdata!FE9,1))-1),"N/A")</f>
        <v>2</v>
      </c>
      <c r="FF9">
        <f>IFERROR(VALUE(RIGHT(Rawdata!FF9,1))-3,"N/A")</f>
        <v>2</v>
      </c>
      <c r="FG9">
        <f>IFERROR(IF(Rawdata!FG9="A1",VALUE(RIGHT(Rawdata!FG9,1)),VALUE(RIGHT(Rawdata!FG9,1))-1),"N/A")</f>
        <v>3</v>
      </c>
      <c r="FH9">
        <f>IFERROR(VALUE(RIGHT(Rawdata!FH9,1))-3,"N/A")</f>
        <v>3</v>
      </c>
      <c r="FI9">
        <f>IFERROR(IF(Rawdata!FI9="A1",VALUE(RIGHT(Rawdata!FI9,1)),VALUE(RIGHT(Rawdata!FI9,1))-1),"N/A")</f>
        <v>4</v>
      </c>
      <c r="FJ9">
        <f>IFERROR(VALUE(RIGHT(Rawdata!FJ9,1))-3,"N/A")</f>
        <v>4</v>
      </c>
      <c r="FK9">
        <f>IFERROR(IF(Rawdata!FK9="A1",VALUE(RIGHT(Rawdata!FK9,1)),VALUE(RIGHT(Rawdata!FK9,1))-1),"N/A")</f>
        <v>4</v>
      </c>
      <c r="FL9">
        <f>IFERROR(VALUE(RIGHT(Rawdata!FL9,1))-3,"N/A")</f>
        <v>4</v>
      </c>
      <c r="FM9">
        <f>IFERROR(IF(Rawdata!FM9="A1",VALUE(RIGHT(Rawdata!FM9,1)),VALUE(RIGHT(Rawdata!FM9,1))-1),"N/A")</f>
        <v>2</v>
      </c>
      <c r="FN9">
        <f>IFERROR(VALUE(RIGHT(Rawdata!FN9,1))-3,"N/A")</f>
        <v>2</v>
      </c>
      <c r="FO9">
        <f>IFERROR(IF(Rawdata!FO9="A1",VALUE(RIGHT(Rawdata!FO9,1)),VALUE(RIGHT(Rawdata!FO9,1))-1),"N/A")</f>
        <v>2</v>
      </c>
      <c r="FP9">
        <f>IFERROR(VALUE(RIGHT(Rawdata!FP9,1))-3,"N/A")</f>
        <v>2</v>
      </c>
      <c r="FQ9">
        <f>IFERROR(IF(Rawdata!FQ9="A1",VALUE(RIGHT(Rawdata!FQ9,1)),VALUE(RIGHT(Rawdata!FQ9,1))-1),"N/A")</f>
        <v>3</v>
      </c>
      <c r="FR9">
        <f>IFERROR(VALUE(RIGHT(Rawdata!FR9,1))-3,"N/A")</f>
        <v>3</v>
      </c>
      <c r="FS9">
        <f>IFERROR(IF(Rawdata!FS9="A1",VALUE(RIGHT(Rawdata!FS9,1)),VALUE(RIGHT(Rawdata!FS9,1))-1),"N/A")</f>
        <v>2</v>
      </c>
      <c r="FT9">
        <f>IFERROR(VALUE(RIGHT(Rawdata!FT9,1))-3,"N/A")</f>
        <v>2</v>
      </c>
      <c r="FU9">
        <f>IFERROR(IF(Rawdata!FU9="A1",VALUE(RIGHT(Rawdata!FU9,1)),VALUE(RIGHT(Rawdata!FU9,1))-1),"N/A")</f>
        <v>3</v>
      </c>
      <c r="FV9">
        <f>IFERROR(VALUE(RIGHT(Rawdata!FV9,1))-3,"N/A")</f>
        <v>3</v>
      </c>
      <c r="FW9">
        <f>IFERROR(IF(Rawdata!FW9="A1",VALUE(RIGHT(Rawdata!FW9,1)),VALUE(RIGHT(Rawdata!FW9,1))-1),"N/A")</f>
        <v>4</v>
      </c>
      <c r="FX9">
        <f>IFERROR(VALUE(RIGHT(Rawdata!FX9,1))-3,"N/A")</f>
        <v>4</v>
      </c>
      <c r="FY9">
        <f>IFERROR(IF(Rawdata!FY9="A1",VALUE(RIGHT(Rawdata!FY9,1)),VALUE(RIGHT(Rawdata!FY9,1))-1),"N/A")</f>
        <v>3</v>
      </c>
      <c r="FZ9">
        <f>IFERROR(VALUE(RIGHT(Rawdata!FZ9,1))-3,"N/A")</f>
        <v>3</v>
      </c>
      <c r="GA9">
        <f>IFERROR(IF(Rawdata!GA9="A1",VALUE(RIGHT(Rawdata!GA9,1)),VALUE(RIGHT(Rawdata!GA9,1))-1),"N/A")</f>
        <v>2</v>
      </c>
      <c r="GB9">
        <f>IFERROR(VALUE(RIGHT(Rawdata!GB9,1))-3,"N/A")</f>
        <v>3</v>
      </c>
      <c r="GC9">
        <f>IFERROR(IF(Rawdata!GC9="A1",VALUE(RIGHT(Rawdata!GC9,1)),VALUE(RIGHT(Rawdata!GC9,1))-1),"N/A")</f>
        <v>4</v>
      </c>
      <c r="GD9">
        <f>IFERROR(VALUE(RIGHT(Rawdata!GD9,1))-3,"N/A")</f>
        <v>4</v>
      </c>
      <c r="GE9">
        <f>IFERROR(IF(Rawdata!GE9="A1",VALUE(RIGHT(Rawdata!GE9,1)),VALUE(RIGHT(Rawdata!GE9,1))-1),"N/A")</f>
        <v>4</v>
      </c>
      <c r="GF9">
        <f>IFERROR(VALUE(RIGHT(Rawdata!GF9,1))-3,"N/A")</f>
        <v>4</v>
      </c>
      <c r="GG9">
        <f>IFERROR(IF(Rawdata!GG9="A1",VALUE(RIGHT(Rawdata!GG9,1)),VALUE(RIGHT(Rawdata!GG9,1))-1),"N/A")</f>
        <v>3</v>
      </c>
      <c r="GH9">
        <f>IFERROR(VALUE(RIGHT(Rawdata!GH9,1))-3,"N/A")</f>
        <v>4</v>
      </c>
      <c r="GI9">
        <f>IFERROR(IF(Rawdata!GI9="A1",VALUE(RIGHT(Rawdata!GI9,1)),VALUE(RIGHT(Rawdata!GI9,1))-1),"N/A")</f>
        <v>4</v>
      </c>
      <c r="GJ9">
        <f>IFERROR(VALUE(RIGHT(Rawdata!GJ9,1))-3,"N/A")</f>
        <v>4</v>
      </c>
      <c r="GK9">
        <f>IFERROR(IF(Rawdata!GK9="A1",VALUE(RIGHT(Rawdata!GK9,1)),VALUE(RIGHT(Rawdata!GK9,1))-1),"N/A")</f>
        <v>2</v>
      </c>
      <c r="GL9">
        <f>IFERROR(VALUE(RIGHT(Rawdata!GL9,1))-3,"N/A")</f>
        <v>3</v>
      </c>
      <c r="GM9">
        <f>IFERROR(IF(Rawdata!GM9="A1",VALUE(RIGHT(Rawdata!GM9,1)),VALUE(RIGHT(Rawdata!GM9,1))-1),"N/A")</f>
        <v>5</v>
      </c>
      <c r="GN9">
        <f>IFERROR(VALUE(RIGHT(Rawdata!GN9,1))-3,"N/A")</f>
        <v>5</v>
      </c>
      <c r="GO9">
        <f>IFERROR(IF(Rawdata!GO9="A1",VALUE(RIGHT(Rawdata!GO9,1)),VALUE(RIGHT(Rawdata!GO9,1))-1),"N/A")</f>
        <v>3</v>
      </c>
      <c r="GP9">
        <f>IFERROR(VALUE(RIGHT(Rawdata!GP9,1))-3,"N/A")</f>
        <v>4</v>
      </c>
      <c r="GQ9">
        <f>IFERROR(IF(Rawdata!GQ9="A1",VALUE(RIGHT(Rawdata!GQ9,1)),VALUE(RIGHT(Rawdata!GQ9,1))-1),"N/A")</f>
        <v>5</v>
      </c>
      <c r="GR9">
        <f>IFERROR(VALUE(RIGHT(Rawdata!GR9,1))-3,"N/A")</f>
        <v>3</v>
      </c>
      <c r="GS9">
        <f>IFERROR(IF(Rawdata!GS9="A1",VALUE(RIGHT(Rawdata!GS9,1)),VALUE(RIGHT(Rawdata!GS9,1))-1),"N/A")</f>
        <v>4</v>
      </c>
      <c r="GT9">
        <f>IFERROR(VALUE(RIGHT(Rawdata!GT9,1))-3,"N/A")</f>
        <v>3</v>
      </c>
      <c r="GU9">
        <f>IFERROR(IF(Rawdata!GU9="A1",VALUE(RIGHT(Rawdata!GU9,1)),VALUE(RIGHT(Rawdata!GU9,1))-1),"N/A")</f>
        <v>5</v>
      </c>
      <c r="GV9">
        <f>IFERROR(VALUE(RIGHT(Rawdata!GV9,1))-3,"N/A")</f>
        <v>2</v>
      </c>
      <c r="GW9">
        <f>IFERROR(IF(Rawdata!GW9="A1",VALUE(RIGHT(Rawdata!GW9,1)),VALUE(RIGHT(Rawdata!GW9,1))-1),"N/A")</f>
        <v>5</v>
      </c>
      <c r="GX9">
        <f>IFERROR(VALUE(RIGHT(Rawdata!GX9,1))-3,"N/A")</f>
        <v>3</v>
      </c>
      <c r="GY9">
        <f>IFERROR(VALUE(RIGHT(Rawdata!GY9,1)),"N/A")</f>
        <v>5</v>
      </c>
      <c r="GZ9">
        <f>IFERROR(7-VALUE(RIGHT(Rawdata!GZ9,1)),"N/A")</f>
        <v>6</v>
      </c>
      <c r="HA9">
        <f>IFERROR(VALUE(RIGHT(Rawdata!HA9,1)),"N/A")</f>
        <v>6</v>
      </c>
      <c r="HB9">
        <f>IFERROR(VALUE(RIGHT(Rawdata!HB9,1)),"N/A")</f>
        <v>5</v>
      </c>
      <c r="HC9">
        <f>IFERROR(VALUE(RIGHT(Rawdata!HC9,1)),"N/A")</f>
        <v>4</v>
      </c>
      <c r="HD9">
        <f>IFERROR(7-VALUE(RIGHT(Rawdata!HD9,1)),"N/A")</f>
        <v>4</v>
      </c>
      <c r="HE9">
        <f>IFERROR(VALUE(RIGHT(Rawdata!HE9,1)),"N/A")</f>
        <v>4</v>
      </c>
      <c r="HF9">
        <f>IFERROR(7-VALUE(RIGHT(Rawdata!HF9,1)),"N/A")</f>
        <v>5</v>
      </c>
      <c r="HG9">
        <f>IFERROR(VALUE(RIGHT(Rawdata!HG9,1)),"N/A")</f>
        <v>5</v>
      </c>
      <c r="HH9">
        <f>IFERROR(VALUE(RIGHT(Rawdata!HH9,1)),"N/A")</f>
        <v>5</v>
      </c>
      <c r="HI9">
        <f>IFERROR(VALUE(RIGHT(Rawdata!HI9,1)),"N/A")</f>
        <v>5</v>
      </c>
      <c r="HJ9">
        <f>IFERROR(VALUE(RIGHT(Rawdata!HJ9,1)),"N/A")</f>
        <v>5</v>
      </c>
      <c r="HK9">
        <f>IFERROR(7-VALUE(RIGHT(Rawdata!HK9,1)),"N/A")</f>
        <v>4</v>
      </c>
      <c r="HL9">
        <f>IFERROR(VALUE(RIGHT(Rawdata!HL9,1)),"N/A")</f>
        <v>3</v>
      </c>
      <c r="HM9">
        <f>IFERROR(VALUE(RIGHT(Rawdata!HM9,1)),"N/A")</f>
        <v>3</v>
      </c>
      <c r="HN9">
        <f>IFERROR(IF(Rawdata!HN9="A13",5,VALUE(RIGHT(Rawdata!HN9,1))-1),"N/A")</f>
        <v>5</v>
      </c>
      <c r="HO9">
        <f>IFERROR(IF(Rawdata!HO9="A13",5,VALUE(RIGHT(Rawdata!HO9,1))-1),"N/A")</f>
        <v>5</v>
      </c>
      <c r="HP9">
        <f>IFERROR(IF(Rawdata!HP9="A13",5,VALUE(RIGHT(Rawdata!HP9,1))-1),"N/A")</f>
        <v>5</v>
      </c>
      <c r="HQ9">
        <f>IFERROR(IF(Rawdata!HQ9="A13",5,VALUE(RIGHT(Rawdata!HQ9,1))-1),"N/A")</f>
        <v>5</v>
      </c>
      <c r="HR9">
        <f>IFERROR(IF(Rawdata!HR9="A13",5,VALUE(RIGHT(Rawdata!HR9,1))-1),"N/A")</f>
        <v>5</v>
      </c>
      <c r="HS9">
        <f>IFERROR(6-IF(Rawdata!HS9="A13",5,VALUE(RIGHT(Rawdata!HS9,1))-1),"N/A")</f>
        <v>2</v>
      </c>
      <c r="HT9">
        <f>IFERROR(6-IF(Rawdata!HT9="A13",5,VALUE(RIGHT(Rawdata!HT9,1))-1),"N/A")</f>
        <v>3</v>
      </c>
      <c r="HU9">
        <f>IFERROR(6-IF(Rawdata!HU9="A13",5,VALUE(RIGHT(Rawdata!HU9,1))-1),"N/A")</f>
        <v>3</v>
      </c>
      <c r="HV9">
        <f>IFERROR(IF(Rawdata!HV9="A13",5,VALUE(RIGHT(Rawdata!HV9,1))-1),"N/A")</f>
        <v>3</v>
      </c>
      <c r="HW9">
        <f>IFERROR(6-IF(Rawdata!HW9="A13",5,VALUE(RIGHT(Rawdata!HW9,1))-1),"N/A")</f>
        <v>3</v>
      </c>
      <c r="HX9">
        <f>IFERROR(6-IF(Rawdata!HX9="A13",5,VALUE(RIGHT(Rawdata!HX9,1))-1),"N/A")</f>
        <v>3</v>
      </c>
      <c r="HY9">
        <f>IFERROR(6-IF(Rawdata!HY9="A13",5,VALUE(RIGHT(Rawdata!HY9,1))-1),"N/A")</f>
        <v>1</v>
      </c>
      <c r="HZ9">
        <f>IFERROR(6-IF(Rawdata!HZ9="A13",5,VALUE(RIGHT(Rawdata!HZ9,1))-1),"N/A")</f>
        <v>4</v>
      </c>
      <c r="IA9">
        <f>IFERROR(6-IF(Rawdata!IA9="A13",5,VALUE(RIGHT(Rawdata!IA9,1))-1),"N/A")</f>
        <v>3</v>
      </c>
      <c r="IB9">
        <f>IFERROR(IF(Rawdata!IB9="A13",5,VALUE(RIGHT(Rawdata!IB9,1))-1),"N/A")</f>
        <v>5</v>
      </c>
      <c r="IC9">
        <f>IFERROR(6-IF(Rawdata!IC9="A13",5,VALUE(RIGHT(Rawdata!IC9,1))-1),"N/A")</f>
        <v>3</v>
      </c>
      <c r="ID9">
        <f>IFERROR(IF(Rawdata!ID9="A13",5,VALUE(RIGHT(Rawdata!ID9,1))-1),"N/A")</f>
        <v>5</v>
      </c>
      <c r="IE9">
        <f>IFERROR(6-IF(Rawdata!IE9="A13",5,VALUE(RIGHT(Rawdata!IE9,1))-1),"N/A")</f>
        <v>3</v>
      </c>
      <c r="IF9" t="str">
        <f>IFERROR(VALUE(RIGHT(Rawdata!IF9,1)),"N/A")</f>
        <v>N/A</v>
      </c>
      <c r="IG9" t="str">
        <f>IFERROR(VALUE(RIGHT(Rawdata!IG9,1)),"N/A")</f>
        <v>N/A</v>
      </c>
      <c r="IH9" t="str">
        <f>IFERROR(VALUE(RIGHT(Rawdata!IH9,1)),"N/A")</f>
        <v>N/A</v>
      </c>
      <c r="II9" t="str">
        <f>IFERROR(VALUE(RIGHT(Rawdata!II9,1)),"N/A")</f>
        <v>N/A</v>
      </c>
      <c r="IJ9" t="str">
        <f>IFERROR(VALUE(RIGHT(Rawdata!IJ9,1)),"N/A")</f>
        <v>N/A</v>
      </c>
      <c r="IK9" t="str">
        <f>IFERROR(VALUE(RIGHT(Rawdata!IK9,1)),"N/A")</f>
        <v>N/A</v>
      </c>
      <c r="IL9" t="str">
        <f>IFERROR(VALUE(RIGHT(Rawdata!IL9,1)),"N/A")</f>
        <v>N/A</v>
      </c>
      <c r="IM9" t="str">
        <f>IFERROR(VALUE(RIGHT(Rawdata!IM9,1)),"N/A")</f>
        <v>N/A</v>
      </c>
      <c r="IN9" t="str">
        <f>IFERROR(VALUE(RIGHT(Rawdata!IN9,1)),"N/A")</f>
        <v>N/A</v>
      </c>
      <c r="IO9" t="str">
        <f>IFERROR(VALUE(RIGHT(Rawdata!IO9,1)),"N/A")</f>
        <v>N/A</v>
      </c>
      <c r="IP9" t="str">
        <f>IFERROR(VALUE(RIGHT(Rawdata!IP9,1)),"N/A")</f>
        <v>N/A</v>
      </c>
      <c r="IQ9" t="str">
        <f>IFERROR(VALUE(RIGHT(Rawdata!IQ9,1)),"N/A")</f>
        <v>N/A</v>
      </c>
      <c r="IR9" t="str">
        <f>IFERROR(VALUE(RIGHT(Rawdata!IR9,1)),"N/A")</f>
        <v>N/A</v>
      </c>
      <c r="IS9" t="str">
        <f>IFERROR(VALUE(RIGHT(Rawdata!IS9,1)),"N/A")</f>
        <v>N/A</v>
      </c>
      <c r="IT9" t="str">
        <f>IFERROR(VALUE(RIGHT(Rawdata!IT9,1)),"N/A")</f>
        <v>N/A</v>
      </c>
      <c r="IU9" t="str">
        <f>IFERROR(VALUE(RIGHT(Rawdata!IU9,1)),"N/A")</f>
        <v>N/A</v>
      </c>
      <c r="IV9" t="str">
        <f>IFERROR(VALUE(RIGHT(Rawdata!IV9,1)),"N/A")</f>
        <v>N/A</v>
      </c>
      <c r="IW9" t="str">
        <f>IFERROR(VALUE(RIGHT(Rawdata!IW9,1)),"N/A")</f>
        <v>N/A</v>
      </c>
      <c r="IX9" t="str">
        <f>IFERROR(VALUE(RIGHT(Rawdata!IX9,1)),"N/A")</f>
        <v>N/A</v>
      </c>
      <c r="IY9">
        <f>IFERROR(VALUE(RIGHT(Rawdata!IY9,1)),"N/A")</f>
        <v>1</v>
      </c>
      <c r="IZ9">
        <f>IFERROR(VALUE(RIGHT(Rawdata!IZ9,1)),"N/A")</f>
        <v>1</v>
      </c>
      <c r="JA9">
        <f>IFERROR(VALUE(RIGHT(Rawdata!JA9,1)),"N/A")</f>
        <v>1</v>
      </c>
      <c r="JB9">
        <f>IFERROR(VALUE(RIGHT(Rawdata!JB9,1)),"N/A")</f>
        <v>1</v>
      </c>
      <c r="JC9">
        <f>IFERROR(VALUE(RIGHT(Rawdata!JC9,1)),"N/A")</f>
        <v>1</v>
      </c>
      <c r="JD9">
        <f>IFERROR(VALUE(RIGHT(Rawdata!JD9,1)),"N/A")</f>
        <v>1</v>
      </c>
      <c r="JE9">
        <f>IFERROR(VALUE(RIGHT(Rawdata!JE9,1)),"N/A")</f>
        <v>1</v>
      </c>
      <c r="JF9">
        <f>IFERROR(VALUE(RIGHT(Rawdata!JF9,1)),"N/A")</f>
        <v>1</v>
      </c>
      <c r="JG9">
        <f>IFERROR(VALUE(RIGHT(Rawdata!JG9,1)),"N/A")</f>
        <v>1</v>
      </c>
      <c r="JH9">
        <f>IFERROR(VALUE(RIGHT(Rawdata!JH9,1)),"N/A")</f>
        <v>1</v>
      </c>
      <c r="JI9">
        <f>IFERROR(VALUE(RIGHT(Rawdata!JI9,1)),"N/A")</f>
        <v>1</v>
      </c>
      <c r="JJ9">
        <f>IFERROR(VALUE(RIGHT(Rawdata!JJ9,1)),"N/A")</f>
        <v>1</v>
      </c>
      <c r="JK9">
        <f>IFERROR(VALUE(RIGHT(Rawdata!JK9,1)),"N/A")</f>
        <v>1</v>
      </c>
      <c r="JL9">
        <f>IFERROR(VALUE(RIGHT(Rawdata!JL9,1)),"N/A")</f>
        <v>3</v>
      </c>
      <c r="JM9">
        <f>IFERROR(VALUE(RIGHT(Rawdata!JM9,1)),"N/A")</f>
        <v>4</v>
      </c>
      <c r="JN9">
        <f>IFERROR(VALUE(RIGHT(Rawdata!JN9,1)),"N/A")</f>
        <v>4</v>
      </c>
      <c r="JO9">
        <f>IFERROR(VALUE(RIGHT(Rawdata!JO9,1)),"N/A")</f>
        <v>1</v>
      </c>
      <c r="JP9" t="str">
        <f>IFERROR(VALUE(RIGHT(Rawdata!JP9,1)-4),"N/A")</f>
        <v>N/A</v>
      </c>
      <c r="JQ9" t="str">
        <f>IFERROR(VALUE(RIGHT(Rawdata!JQ9,1)-4),"N/A")</f>
        <v>N/A</v>
      </c>
      <c r="JR9" t="str">
        <f>IFERROR(VALUE(RIGHT(Rawdata!JR9,1)-4),"N/A")</f>
        <v>N/A</v>
      </c>
      <c r="JS9" t="str">
        <f>IFERROR(VALUE(RIGHT(Rawdata!JS9,1)-4),"N/A")</f>
        <v>N/A</v>
      </c>
      <c r="JT9" t="str">
        <f>IFERROR(VALUE(RIGHT(Rawdata!JT9,1)-4),"N/A")</f>
        <v>N/A</v>
      </c>
      <c r="JU9" t="str">
        <f>IFERROR(VALUE(RIGHT(Rawdata!JU9,1)-4),"N/A")</f>
        <v>N/A</v>
      </c>
      <c r="JV9" t="str">
        <f>IFERROR(VALUE(RIGHT(Rawdata!JV9,1)-4),"N/A")</f>
        <v>N/A</v>
      </c>
      <c r="JW9" t="str">
        <f>IFERROR(VALUE(RIGHT(Rawdata!JW9,1)-4),"N/A")</f>
        <v>N/A</v>
      </c>
      <c r="JX9" t="str">
        <f>IFERROR(VALUE(RIGHT(Rawdata!JX9,1)),"N/A")</f>
        <v>N/A</v>
      </c>
      <c r="JY9" t="str">
        <f>IFERROR(VALUE(RIGHT(Rawdata!JY9,1)),"N/A")</f>
        <v>N/A</v>
      </c>
      <c r="JZ9" t="str">
        <f>IFERROR(6-VALUE(RIGHT(Rawdata!JZ9,1)),"N/A")</f>
        <v>N/A</v>
      </c>
      <c r="KA9" t="str">
        <f>IFERROR(6-VALUE(RIGHT(Rawdata!KA9,1)),"N/A")</f>
        <v>N/A</v>
      </c>
      <c r="KB9" t="str">
        <f>IFERROR(6-VALUE(RIGHT(Rawdata!KB9,1)),"N/A")</f>
        <v>N/A</v>
      </c>
      <c r="KC9" t="str">
        <f>IFERROR(6-VALUE(RIGHT(Rawdata!KC9,1)),"N/A")</f>
        <v>N/A</v>
      </c>
      <c r="KD9" t="str">
        <f>IFERROR(6-VALUE(RIGHT(Rawdata!KD9,1)),"N/A")</f>
        <v>N/A</v>
      </c>
      <c r="KE9" t="str">
        <f>IFERROR(6-VALUE(RIGHT(Rawdata!KE9,1)),"N/A")</f>
        <v>N/A</v>
      </c>
      <c r="KF9" t="str">
        <f>IFERROR(VALUE(RIGHT(Rawdata!KF9,1)),"N/A")</f>
        <v>N/A</v>
      </c>
      <c r="KG9" t="str">
        <f>IFERROR(VALUE(RIGHT(Rawdata!KG9,1)),"N/A")</f>
        <v>N/A</v>
      </c>
      <c r="KH9" t="str">
        <f>IFERROR(6-VALUE(RIGHT(Rawdata!KH9,1)),"N/A")</f>
        <v>N/A</v>
      </c>
      <c r="KI9" t="str">
        <f>IFERROR(6-VALUE(RIGHT(Rawdata!KI9,1)),"N/A")</f>
        <v>N/A</v>
      </c>
      <c r="KJ9" t="str">
        <f>IFERROR(VALUE(RIGHT(Rawdata!KJ9,1)),"N/A")</f>
        <v>N/A</v>
      </c>
      <c r="KK9" t="str">
        <f>IFERROR(VALUE(RIGHT(Rawdata!KK9,1)),"N/A")</f>
        <v>N/A</v>
      </c>
      <c r="KL9" t="str">
        <f>IFERROR(VALUE(RIGHT(Rawdata!KL9,1)),"N/A")</f>
        <v>N/A</v>
      </c>
      <c r="KM9" t="str">
        <f>IFERROR(VALUE(RIGHT(Rawdata!KM9,1)),"N/A")</f>
        <v>N/A</v>
      </c>
      <c r="KN9" t="str">
        <f>IFERROR(VALUE(RIGHT(Rawdata!KN9,1)),"N/A")</f>
        <v>N/A</v>
      </c>
      <c r="KO9" t="str">
        <f>IFERROR(VALUE(RIGHT(Rawdata!KO9,1)),"N/A")</f>
        <v>N/A</v>
      </c>
      <c r="KP9" t="str">
        <f>IFERROR(VALUE(RIGHT(Rawdata!KP9,1)),"N/A")</f>
        <v>N/A</v>
      </c>
      <c r="KQ9" t="str">
        <f>IFERROR(VALUE(RIGHT(Rawdata!KQ9,1)),"N/A")</f>
        <v>N/A</v>
      </c>
      <c r="KR9" t="str">
        <f>IFERROR(VALUE(RIGHT(Rawdata!KR9,1)),"N/A")</f>
        <v>N/A</v>
      </c>
      <c r="KS9" t="str">
        <f>IFERROR(VALUE(RIGHT(Rawdata!KS9,1)),"N/A")</f>
        <v>N/A</v>
      </c>
      <c r="KT9" t="str">
        <f>IFERROR(VALUE(RIGHT(Rawdata!KT9,1)),"N/A")</f>
        <v>N/A</v>
      </c>
      <c r="KU9" t="str">
        <f>IFERROR(VALUE(RIGHT(Rawdata!KU9,1)),"N/A")</f>
        <v>N/A</v>
      </c>
      <c r="KV9" t="str">
        <f>IFERROR(VALUE(RIGHT(Rawdata!KV9,1)),"N/A")</f>
        <v>N/A</v>
      </c>
      <c r="KW9" t="str">
        <f>IFERROR(VALUE(RIGHT(Rawdata!KW9,1)),"N/A")</f>
        <v>N/A</v>
      </c>
      <c r="KX9" t="str">
        <f>IFERROR(VALUE(RIGHT(Rawdata!KX9,1)),"N/A")</f>
        <v>N/A</v>
      </c>
    </row>
    <row r="10" spans="1:310" x14ac:dyDescent="0.25">
      <c r="A10">
        <f>Rawdata!A10</f>
        <v>11</v>
      </c>
      <c r="B10" t="str">
        <f>Rawdata!B10</f>
        <v>T1</v>
      </c>
      <c r="C10">
        <f>Rawdata!C10</f>
        <v>0</v>
      </c>
      <c r="D10" t="str">
        <f>Rawdata!D10</f>
        <v>804-205</v>
      </c>
      <c r="E10" t="str">
        <f>IF(Rawdata!E10="","",Rawdata!E10)</f>
        <v>204-153</v>
      </c>
      <c r="F10" cm="1">
        <f t="array" ref="F10">IFERROR(_xlfn.IFS(Rawdata!F10="A1",100,Rawdata!F10="A2",75,Rawdata!F10="A3",50,Rawdata!F10="A4",25,Rawdata!F10="A5",0),"N/A")</f>
        <v>50</v>
      </c>
      <c r="G10" cm="1">
        <f t="array" ref="G10">IFERROR(_xlfn.IFS(Rawdata!G10="A1",100,Rawdata!G10="A2",75,Rawdata!G10="A3",50,Rawdata!G10="A4",25,Rawdata!G10="A5",0),"N/A")</f>
        <v>50</v>
      </c>
      <c r="H10" cm="1">
        <f t="array" ref="H10">IFERROR(_xlfn.IFS(Rawdata!H10="A1",100,Rawdata!H10="A2",75,Rawdata!H10="A3",50,Rawdata!H10="A4",25,Rawdata!H10="A5",0),"N/A")</f>
        <v>25</v>
      </c>
      <c r="I10" cm="1">
        <f t="array" ref="I10">IFERROR(_xlfn.IFS(Rawdata!I10="A1",100,Rawdata!I10="A2",75,Rawdata!I10="A3",50,Rawdata!I10="A4",25,Rawdata!I10="A5",0),"N/A")</f>
        <v>100</v>
      </c>
      <c r="J10" cm="1">
        <f t="array" ref="J10">IFERROR(_xlfn.IFS(Rawdata!J10="A1",100,Rawdata!J10="A2",75,Rawdata!J10="A3",50,Rawdata!J10="A4",25,Rawdata!J10="A5",0),"N/A")</f>
        <v>25</v>
      </c>
      <c r="K10" cm="1">
        <f t="array" ref="K10">IFERROR(_xlfn.IFS(Rawdata!K10="A1",100,Rawdata!K10="A2",75,Rawdata!K10="A3",50,Rawdata!K10="A4",25,Rawdata!K10="A5",0),"N/A")</f>
        <v>100</v>
      </c>
      <c r="L10" cm="1">
        <f t="array" ref="L10">IFERROR(_xlfn.IFS(Rawdata!L10="A1",100,Rawdata!L10="A2",75,Rawdata!L10="A3",50,Rawdata!L10="A4",25,Rawdata!L10="A5",0),"N/A")</f>
        <v>100</v>
      </c>
      <c r="M10" cm="1">
        <f t="array" ref="M10">IFERROR(_xlfn.IFS(Rawdata!M10="A1",100,Rawdata!M10="A2",75,Rawdata!M10="A3",50,Rawdata!M10="A4",25,Rawdata!M10="A5",0),"N/A")</f>
        <v>50</v>
      </c>
      <c r="N10" cm="1">
        <f t="array" ref="N10">IFERROR(_xlfn.IFS(Rawdata!N10="A1",100,Rawdata!N10="A2",75,Rawdata!N10="A3",50,Rawdata!N10="A4",25,Rawdata!N10="A5",0),"N/A")</f>
        <v>50</v>
      </c>
      <c r="O10" cm="1">
        <f t="array" ref="O10">IFERROR(_xlfn.IFS(Rawdata!O10="A1",100,Rawdata!O10="A2",75,Rawdata!O10="A3",50,Rawdata!O10="A4",25,Rawdata!O10="A5",0),"N/A")</f>
        <v>100</v>
      </c>
      <c r="P10" cm="1">
        <f t="array" ref="P10">IFERROR(_xlfn.IFS(Rawdata!P10="A1",100,Rawdata!P10="A2",75,Rawdata!P10="A3",50,Rawdata!P10="A4",25,Rawdata!P10="A5",0),"N/A")</f>
        <v>25</v>
      </c>
      <c r="Q10" cm="1">
        <f t="array" ref="Q10">IFERROR(_xlfn.IFS(Rawdata!Q10="A1",100,Rawdata!Q10="A2",75,Rawdata!Q10="A3",50,Rawdata!Q10="A4",25,Rawdata!Q10="A5",0),"N/A")</f>
        <v>100</v>
      </c>
      <c r="R10" cm="1">
        <f t="array" ref="R10">IFERROR(_xlfn.IFS(Rawdata!R10="A1",100,Rawdata!R10="A2",75,Rawdata!R10="A3",50,Rawdata!R10="A4",25,Rawdata!R10="A5",0),"N/A")</f>
        <v>50</v>
      </c>
      <c r="S10" cm="1">
        <f t="array" ref="S10">IFERROR(_xlfn.IFS(Rawdata!S10="A1",100,Rawdata!S10="A2",75,Rawdata!S10="A3",50,Rawdata!S10="A4",25,Rawdata!S10="A5",0),"N/A")</f>
        <v>50</v>
      </c>
      <c r="T10" cm="1">
        <f t="array" ref="T10">IFERROR(_xlfn.IFS(Rawdata!T10="A1",100,Rawdata!T10="A2",75,Rawdata!T10="A3",50,Rawdata!T10="A4",25,Rawdata!T10="A5",0),"N/A")</f>
        <v>50</v>
      </c>
      <c r="U10" cm="1">
        <f t="array" ref="U10">IFERROR(_xlfn.IFS(Rawdata!U10="A1",100,Rawdata!U10="A2",75,Rawdata!U10="A3",50,Rawdata!U10="A4",25,Rawdata!U10="A5",0),"N/A")</f>
        <v>50</v>
      </c>
      <c r="V10" cm="1">
        <f t="array" ref="V10">IFERROR(_xlfn.IFS(Rawdata!V10="A1",100,Rawdata!V10="A2",75,Rawdata!V10="A3",50,Rawdata!V10="A4",25,Rawdata!V10="A5",0),"N/A")</f>
        <v>25</v>
      </c>
      <c r="W10" cm="1">
        <f t="array" ref="W10">IFERROR(_xlfn.IFS(Rawdata!W10="A1",100,Rawdata!W10="A2",75,Rawdata!W10="A3",50,Rawdata!W10="A4",25,Rawdata!W10="A5",0),"N/A")</f>
        <v>25</v>
      </c>
      <c r="X10" cm="1">
        <f t="array" ref="X10">IFERROR(_xlfn.IFS(Rawdata!X10="A1",100,Rawdata!X10="A2",75,Rawdata!X10="A3",50,Rawdata!X10="A4",25,Rawdata!X10="A5",0),"N/A")</f>
        <v>25</v>
      </c>
      <c r="Y10" cm="1">
        <f t="array" ref="Y10">IFERROR(_xlfn.IFS(Rawdata!Y10="A1",100,Rawdata!Y10="A2",75,Rawdata!Y10="A3",50,Rawdata!Y10="A4",25,Rawdata!Y10="A5",0),"N/A")</f>
        <v>25</v>
      </c>
      <c r="Z10" cm="1">
        <f t="array" ref="Z10">IFERROR(_xlfn.IFS(Rawdata!Z10="A1",100,Rawdata!Z10="A2",75,Rawdata!Z10="A3",50,Rawdata!Z10="A4",25,Rawdata!Z10="A5",0),"N/A")</f>
        <v>25</v>
      </c>
      <c r="AA10" cm="1">
        <f t="array" ref="AA10">IFERROR(_xlfn.IFS(Rawdata!AA10="A1",100,Rawdata!AA10="A2",75,Rawdata!AA10="A3",50,Rawdata!AA10="A4",25,Rawdata!AA10="A5",0),"N/A")</f>
        <v>100</v>
      </c>
      <c r="AB10" cm="1">
        <f t="array" ref="AB10">IFERROR(_xlfn.IFS(Rawdata!AB10="A1",100,Rawdata!AB10="A2",75,Rawdata!AB10="A3",50,Rawdata!AB10="A4",25,Rawdata!AB10="A5",0),"N/A")</f>
        <v>100</v>
      </c>
      <c r="AC10" t="str">
        <f>IFERROR(VALUE(RIGHT(Rawdata!AC10,1)),"N/A")</f>
        <v>N/A</v>
      </c>
      <c r="AD10" t="str">
        <f>IFERROR(6-VALUE(RIGHT(Rawdata!AD10,1)),"N/A")</f>
        <v>N/A</v>
      </c>
      <c r="AE10" t="str">
        <f>IFERROR(VALUE(RIGHT(Rawdata!AE10,1)),"N/A")</f>
        <v>N/A</v>
      </c>
      <c r="AF10" t="str">
        <f>IFERROR(6-VALUE(RIGHT(Rawdata!AF10,1)),"N/A")</f>
        <v>N/A</v>
      </c>
      <c r="AG10" t="str">
        <f>IFERROR(VALUE(RIGHT(Rawdata!AG10,1)),"N/A")</f>
        <v>N/A</v>
      </c>
      <c r="AH10" t="str">
        <f>IFERROR(VALUE(RIGHT(Rawdata!AH10,1)),"N/A")</f>
        <v>N/A</v>
      </c>
      <c r="AI10" t="str">
        <f>IFERROR(VALUE(RIGHT(Rawdata!AI10,1)),"N/A")</f>
        <v>N/A</v>
      </c>
      <c r="AJ10" t="str">
        <f>IFERROR(6-VALUE(RIGHT(Rawdata!AJ10,1)),"N/A")</f>
        <v>N/A</v>
      </c>
      <c r="AK10" t="str">
        <f>IFERROR(6-VALUE(RIGHT(Rawdata!AK10,1)),"N/A")</f>
        <v>N/A</v>
      </c>
      <c r="AL10" t="str">
        <f>IFERROR(VALUE(RIGHT(Rawdata!AL10,1)),"N/A")</f>
        <v>N/A</v>
      </c>
      <c r="AM10" t="str">
        <f>IFERROR(6-VALUE(RIGHT(Rawdata!AM10,1)),"N/A")</f>
        <v>N/A</v>
      </c>
      <c r="AN10" t="str">
        <f>IFERROR(6-VALUE(RIGHT(Rawdata!AN10,1)),"N/A")</f>
        <v>N/A</v>
      </c>
      <c r="AO10" t="str">
        <f>IFERROR(VALUE(RIGHT(Rawdata!AO10,1)),"N/A")</f>
        <v>N/A</v>
      </c>
      <c r="AP10" t="str">
        <f>IFERROR(6-VALUE(RIGHT(Rawdata!AP10,1)),"N/A")</f>
        <v>N/A</v>
      </c>
      <c r="AQ10" t="str">
        <f>IFERROR(VALUE(RIGHT(Rawdata!AQ10,1)),"N/A")</f>
        <v>N/A</v>
      </c>
      <c r="AR10" t="str">
        <f>IFERROR(6-VALUE(RIGHT(Rawdata!AR10,1)),"N/A")</f>
        <v>N/A</v>
      </c>
      <c r="AS10" t="str">
        <f>IFERROR(VALUE(RIGHT(Rawdata!AS10,1)),"N/A")</f>
        <v>N/A</v>
      </c>
      <c r="AT10" t="str">
        <f>IFERROR(VALUE(RIGHT(Rawdata!AT10,1)),"N/A")</f>
        <v>N/A</v>
      </c>
      <c r="AU10" t="str">
        <f>IFERROR(6-VALUE(RIGHT(Rawdata!AU10,1)),"N/A")</f>
        <v>N/A</v>
      </c>
      <c r="AV10" t="str">
        <f>IFERROR(VALUE(RIGHT(Rawdata!AV10,1)),"N/A")</f>
        <v>N/A</v>
      </c>
      <c r="AW10" t="str">
        <f>IFERROR(VALUE(RIGHT(Rawdata!AW10,1)),"N/A")</f>
        <v>N/A</v>
      </c>
      <c r="AX10" t="str">
        <f>IFERROR(VALUE(RIGHT(Rawdata!AX10,1)),"N/A")</f>
        <v>N/A</v>
      </c>
      <c r="AY10" t="str">
        <f>IFERROR(VALUE(RIGHT(Rawdata!AY10,1)),"N/A")</f>
        <v>N/A</v>
      </c>
      <c r="AZ10" t="str">
        <f>IFERROR(VALUE(RIGHT(Rawdata!AZ10,1)),"N/A")</f>
        <v>N/A</v>
      </c>
      <c r="BA10" t="str">
        <f>IFERROR(VALUE(RIGHT(Rawdata!BA10,1)-1),"N/A")</f>
        <v>N/A</v>
      </c>
      <c r="BB10" t="str">
        <f>IFERROR(VALUE(RIGHT(Rawdata!BB10,1)-1),"N/A")</f>
        <v>N/A</v>
      </c>
      <c r="BC10" t="str">
        <f>IFERROR(VALUE(RIGHT(Rawdata!BC10,1)-1),"N/A")</f>
        <v>N/A</v>
      </c>
      <c r="BD10" t="str">
        <f>IFERROR(VALUE(RIGHT(Rawdata!BD10,1)-1),"N/A")</f>
        <v>N/A</v>
      </c>
      <c r="BE10" t="str">
        <f>IFERROR(VALUE(RIGHT(Rawdata!BE10,1)-1),"N/A")</f>
        <v>N/A</v>
      </c>
      <c r="BF10" t="str">
        <f>IFERROR(VALUE(RIGHT(Rawdata!BF10,1)-1),"N/A")</f>
        <v>N/A</v>
      </c>
      <c r="BG10" t="str">
        <f>IFERROR(VALUE(RIGHT(Rawdata!BG10,1)-1),"N/A")</f>
        <v>N/A</v>
      </c>
      <c r="BH10" t="str">
        <f>IFERROR(VALUE(RIGHT(Rawdata!BH10,1)-1),"N/A")</f>
        <v>N/A</v>
      </c>
      <c r="BI10" t="str">
        <f>IFERROR(VALUE(RIGHT(Rawdata!BI10,1)-1),"N/A")</f>
        <v>N/A</v>
      </c>
      <c r="BJ10" t="str">
        <f>IFERROR(VALUE(RIGHT(Rawdata!BJ10,1)-1),"N/A")</f>
        <v>N/A</v>
      </c>
      <c r="BK10" t="str">
        <f>IFERROR(VALUE(RIGHT(Rawdata!BK10,1)-1),"N/A")</f>
        <v>N/A</v>
      </c>
      <c r="BL10" t="str">
        <f>IFERROR(VALUE(RIGHT(Rawdata!BL10,1)-1),"N/A")</f>
        <v>N/A</v>
      </c>
      <c r="BM10" t="str">
        <f>IFERROR(VALUE(RIGHT(Rawdata!BM10,1)),"N/A")</f>
        <v>N/A</v>
      </c>
      <c r="BN10" t="str">
        <f>IFERROR(VALUE(RIGHT(Rawdata!BN10,1)),"N/A")</f>
        <v>N/A</v>
      </c>
      <c r="BO10" t="str">
        <f>IFERROR(VALUE(RIGHT(Rawdata!BO10,1)),"N/A")</f>
        <v>N/A</v>
      </c>
      <c r="BP10" t="str">
        <f>IFERROR(VALUE(RIGHT(Rawdata!BP10,1)),"N/A")</f>
        <v>N/A</v>
      </c>
      <c r="BQ10" t="str">
        <f>IFERROR(6-VALUE(RIGHT(Rawdata!BQ10,1)),"N/A")</f>
        <v>N/A</v>
      </c>
      <c r="BR10" t="str">
        <f>IFERROR(6-VALUE(RIGHT(Rawdata!BR10,1)),"N/A")</f>
        <v>N/A</v>
      </c>
      <c r="BS10" t="str">
        <f>IFERROR(6-VALUE(RIGHT(Rawdata!BS10,1)),"N/A")</f>
        <v>N/A</v>
      </c>
      <c r="BT10" t="str">
        <f>IFERROR(6-VALUE(RIGHT(Rawdata!BT10,1)),"N/A")</f>
        <v>N/A</v>
      </c>
      <c r="BU10" t="str">
        <f>IFERROR(VALUE(RIGHT(Rawdata!BU10,1)),"N/A")</f>
        <v>N/A</v>
      </c>
      <c r="BV10" t="str">
        <f>IFERROR(VALUE(RIGHT(Rawdata!BV10,1)),"N/A")</f>
        <v>N/A</v>
      </c>
      <c r="BW10" t="str">
        <f>IFERROR(VALUE(RIGHT(Rawdata!BW10,1)),"N/A")</f>
        <v>N/A</v>
      </c>
      <c r="BX10" t="str">
        <f>IFERROR(VALUE(RIGHT(Rawdata!BX10,1)),"N/A")</f>
        <v>N/A</v>
      </c>
      <c r="BY10" t="str">
        <f>IFERROR(6-VALUE(RIGHT(Rawdata!BY10,1)),"N/A")</f>
        <v>N/A</v>
      </c>
      <c r="BZ10" t="str">
        <f>IFERROR(6-VALUE(RIGHT(Rawdata!BZ10,1)),"N/A")</f>
        <v>N/A</v>
      </c>
      <c r="CA10" t="str">
        <f>IFERROR(6-VALUE(RIGHT(Rawdata!CA10,1)),"N/A")</f>
        <v>N/A</v>
      </c>
      <c r="CB10" t="str">
        <f>IFERROR(VALUE(RIGHT(Rawdata!CB10,1)),"N/A")</f>
        <v>N/A</v>
      </c>
      <c r="CC10" t="str">
        <f>IFERROR(VALUE(RIGHT(Rawdata!CC10,1)),"N/A")</f>
        <v>N/A</v>
      </c>
      <c r="CD10" t="str">
        <f>IFERROR(VALUE(RIGHT(Rawdata!CD10,1)),"N/A")</f>
        <v>N/A</v>
      </c>
      <c r="CE10" t="str">
        <f>IFERROR(VALUE(RIGHT(Rawdata!CE10,1)),"N/A")</f>
        <v>N/A</v>
      </c>
      <c r="CF10" t="str">
        <f>IFERROR(6-VALUE(RIGHT(Rawdata!CF10,1)),"N/A")</f>
        <v>N/A</v>
      </c>
      <c r="CG10" t="str">
        <f>IFERROR(6-VALUE(RIGHT(Rawdata!CG10,1)),"N/A")</f>
        <v>N/A</v>
      </c>
      <c r="CH10" t="str">
        <f>IFERROR(6-VALUE(RIGHT(Rawdata!CH10,1)),"N/A")</f>
        <v>N/A</v>
      </c>
      <c r="CI10" t="str">
        <f>IFERROR(6-VALUE(RIGHT(Rawdata!CI10,1)),"N/A")</f>
        <v>N/A</v>
      </c>
      <c r="CJ10" t="str">
        <f>IFERROR(VALUE(RIGHT(Rawdata!CJ10,1)),"N/A")</f>
        <v>N/A</v>
      </c>
      <c r="CK10" t="str">
        <f>IFERROR(VALUE(RIGHT(Rawdata!CK10,1)),"N/A")</f>
        <v>N/A</v>
      </c>
      <c r="CL10" t="str">
        <f>IFERROR(VALUE(RIGHT(Rawdata!CL10,1)),"N/A")</f>
        <v>N/A</v>
      </c>
      <c r="CM10" t="str">
        <f>IFERROR(VALUE(RIGHT(Rawdata!CM10,1)),"N/A")</f>
        <v>N/A</v>
      </c>
      <c r="CN10" t="str">
        <f>IFERROR(VALUE(RIGHT(Rawdata!CN10,1)),"N/A")</f>
        <v>N/A</v>
      </c>
      <c r="CO10" t="str">
        <f>IFERROR(VALUE(RIGHT(Rawdata!CO10,1)),"N/A")</f>
        <v>N/A</v>
      </c>
      <c r="CP10" t="str">
        <f>IFERROR(VALUE(RIGHT(Rawdata!CP10,1)),"N/A")</f>
        <v>N/A</v>
      </c>
      <c r="CQ10" t="str">
        <f>IFERROR(VALUE(RIGHT(Rawdata!CQ10,1)),"N/A")</f>
        <v>N/A</v>
      </c>
      <c r="CR10" t="str">
        <f>IFERROR(VALUE(RIGHT(Rawdata!CR10,1)),"N/A")</f>
        <v>N/A</v>
      </c>
      <c r="CS10" t="str">
        <f>IFERROR(VALUE(RIGHT(Rawdata!CS10,1)),"N/A")</f>
        <v>N/A</v>
      </c>
      <c r="CT10" t="str">
        <f>IFERROR(VALUE(RIGHT(Rawdata!CT10,1)),"N/A")</f>
        <v>N/A</v>
      </c>
      <c r="CU10" t="str">
        <f>IFERROR(VALUE(RIGHT(Rawdata!CU10,1)),"N/A")</f>
        <v>N/A</v>
      </c>
      <c r="CV10" t="str">
        <f>IFERROR(VALUE(RIGHT(Rawdata!CV10,1)),"N/A")</f>
        <v>N/A</v>
      </c>
      <c r="CW10" t="str">
        <f>IFERROR(6-VALUE(RIGHT(Rawdata!CW10,1)),"N/A")</f>
        <v>N/A</v>
      </c>
      <c r="CX10" t="str">
        <f>IFERROR(VALUE(RIGHT(Rawdata!CX10,1)),"N/A")</f>
        <v>N/A</v>
      </c>
      <c r="CY10" t="str">
        <f>IFERROR(VALUE(RIGHT(Rawdata!CY10,1)),"N/A")</f>
        <v>N/A</v>
      </c>
      <c r="CZ10" t="str">
        <f>IFERROR(VALUE(RIGHT(Rawdata!CZ10,1)),"N/A")</f>
        <v>N/A</v>
      </c>
      <c r="DA10" t="str">
        <f>IFERROR(VALUE(RIGHT(Rawdata!DA10,1)),"N/A")</f>
        <v>N/A</v>
      </c>
      <c r="DB10" t="str">
        <f>IFERROR(VALUE(RIGHT(Rawdata!DB10,1)),"N/A")</f>
        <v>N/A</v>
      </c>
      <c r="DC10" t="str">
        <f>IFERROR(VALUE(RIGHT(Rawdata!DC10,1)),"N/A")</f>
        <v>N/A</v>
      </c>
      <c r="DD10" t="str">
        <f>IFERROR(VALUE(RIGHT(Rawdata!DD10,1)),"N/A")</f>
        <v>N/A</v>
      </c>
      <c r="DE10" t="str">
        <f>IFERROR(VALUE(RIGHT(Rawdata!DE10,1)-1),"N/A")</f>
        <v>N/A</v>
      </c>
      <c r="DF10" t="str">
        <f>IFERROR(VALUE(RIGHT(Rawdata!DF10,1)-1),"N/A")</f>
        <v>N/A</v>
      </c>
      <c r="DG10" t="str">
        <f>IFERROR(VALUE(RIGHT(Rawdata!DG10,1)-1),"N/A")</f>
        <v>N/A</v>
      </c>
      <c r="DH10" t="str">
        <f>IFERROR(VALUE(RIGHT(Rawdata!DH10,1)-1),"N/A")</f>
        <v>N/A</v>
      </c>
      <c r="DI10" t="str">
        <f>IFERROR(VALUE(RIGHT(Rawdata!DI10,1)-1),"N/A")</f>
        <v>N/A</v>
      </c>
      <c r="DJ10" t="str">
        <f>IFERROR(VALUE(RIGHT(Rawdata!DJ10,1)-1),"N/A")</f>
        <v>N/A</v>
      </c>
      <c r="DK10" t="str">
        <f>IFERROR(VALUE(RIGHT(Rawdata!DK10,1)-1),"N/A")</f>
        <v>N/A</v>
      </c>
      <c r="DL10" t="str">
        <f>IFERROR(VALUE(RIGHT(Rawdata!DL10,1)-1),"N/A")</f>
        <v>N/A</v>
      </c>
      <c r="DM10" t="str">
        <f>IFERROR(VALUE(RIGHT(Rawdata!DM10,1)-1),"N/A")</f>
        <v>N/A</v>
      </c>
      <c r="DN10" t="str">
        <f>IFERROR(VALUE(RIGHT(Rawdata!DN10,1)-1),"N/A")</f>
        <v>N/A</v>
      </c>
      <c r="DO10" t="str">
        <f>IFERROR(VALUE(RIGHT(Rawdata!DO10,1)-1),"N/A")</f>
        <v>N/A</v>
      </c>
      <c r="DP10" t="str">
        <f>IFERROR(VALUE(RIGHT(Rawdata!DP10,1)-1),"N/A")</f>
        <v>N/A</v>
      </c>
      <c r="DQ10" t="str">
        <f>IFERROR(VALUE(RIGHT(Rawdata!DQ10,1)-1),"N/A")</f>
        <v>N/A</v>
      </c>
      <c r="DR10" t="str">
        <f>IFERROR(VALUE(RIGHT(Rawdata!DR10,1)-1),"N/A")</f>
        <v>N/A</v>
      </c>
      <c r="DS10" t="str">
        <f>IFERROR(VALUE(RIGHT(Rawdata!DS10,1)-1),"N/A")</f>
        <v>N/A</v>
      </c>
      <c r="DT10" t="str">
        <f>IFERROR(VALUE(RIGHT(Rawdata!DT10,1)-1),"N/A")</f>
        <v>N/A</v>
      </c>
      <c r="DU10" t="str">
        <f>IFERROR(6-VALUE(RIGHT(Rawdata!DU10,1)-1),"N/A")</f>
        <v>N/A</v>
      </c>
      <c r="DV10" t="str">
        <f>IFERROR(6-VALUE(RIGHT(Rawdata!DV10,1)-1),"N/A")</f>
        <v>N/A</v>
      </c>
      <c r="DW10" t="str">
        <f>IFERROR(6-VALUE(RIGHT(Rawdata!DW10,1)-1),"N/A")</f>
        <v>N/A</v>
      </c>
      <c r="DX10" t="str">
        <f>IFERROR(6-VALUE(RIGHT(Rawdata!DX10,1)-1),"N/A")</f>
        <v>N/A</v>
      </c>
      <c r="DY10" t="str">
        <f>IFERROR(6-VALUE(RIGHT(Rawdata!DY10,1)-1),"N/A")</f>
        <v>N/A</v>
      </c>
      <c r="DZ10" t="str">
        <f>IFERROR(6-VALUE(RIGHT(Rawdata!DZ10,1)-1),"N/A")</f>
        <v>N/A</v>
      </c>
      <c r="EA10" t="str">
        <f>IFERROR(VALUE(RIGHT(Rawdata!EA10,1)),"N/A")</f>
        <v>N/A</v>
      </c>
      <c r="EB10" t="str">
        <f>IFERROR(VALUE(RIGHT(Rawdata!EB10,1)),"N/A")</f>
        <v>N/A</v>
      </c>
      <c r="EC10" t="str">
        <f>IFERROR(6-VALUE(RIGHT(Rawdata!EC10,1)),"N/A")</f>
        <v>N/A</v>
      </c>
      <c r="ED10" t="str">
        <f>IFERROR(6-VALUE(RIGHT(Rawdata!ED10,1)),"N/A")</f>
        <v>N/A</v>
      </c>
      <c r="EE10" t="str">
        <f>IFERROR(VALUE(RIGHT(Rawdata!EE10,1)),"N/A")</f>
        <v>N/A</v>
      </c>
      <c r="EF10" t="str">
        <f>IFERROR(VALUE(RIGHT(Rawdata!EF10,1)),"N/A")</f>
        <v>N/A</v>
      </c>
      <c r="EG10" t="str">
        <f>IFERROR(VALUE(RIGHT(Rawdata!EG10,1)),"N/A")</f>
        <v>N/A</v>
      </c>
      <c r="EH10" t="str">
        <f>IFERROR(VALUE(RIGHT(Rawdata!EH10,1)),"N/A")</f>
        <v>N/A</v>
      </c>
      <c r="EI10" t="str">
        <f>IFERROR(VALUE(RIGHT(Rawdata!EI10,1)),"N/A")</f>
        <v>N/A</v>
      </c>
      <c r="EJ10" t="str">
        <f>IFERROR(VALUE(RIGHT(Rawdata!EJ10,1)),"N/A")</f>
        <v>N/A</v>
      </c>
      <c r="EK10" t="str">
        <f>IFERROR(VALUE(RIGHT(Rawdata!EK10,1)),"N/A")</f>
        <v>N/A</v>
      </c>
      <c r="EL10" t="str">
        <f>IFERROR(VALUE(RIGHT(Rawdata!EL10,1)),"N/A")</f>
        <v>N/A</v>
      </c>
      <c r="EM10" t="str">
        <f>IFERROR(VALUE(RIGHT(Rawdata!EM10,1)),"N/A")</f>
        <v>N/A</v>
      </c>
      <c r="EN10" t="str">
        <f>IFERROR(VALUE(RIGHT(Rawdata!EN10,1)),"N/A")</f>
        <v>N/A</v>
      </c>
      <c r="EO10" t="str">
        <f>IFERROR(VALUE(RIGHT(Rawdata!EO10,1)),"N/A")</f>
        <v>N/A</v>
      </c>
      <c r="EP10" t="str">
        <f>IFERROR(VALUE(RIGHT(Rawdata!EP10,1)),"N/A")</f>
        <v>N/A</v>
      </c>
      <c r="EQ10" t="str">
        <f>IFERROR(VALUE(RIGHT(Rawdata!EQ10,1)),"N/A")</f>
        <v>N/A</v>
      </c>
      <c r="ER10" t="str">
        <f>IFERROR(VALUE(RIGHT(Rawdata!ER10,1)),"N/A")</f>
        <v>N/A</v>
      </c>
      <c r="ES10" t="str">
        <f>IFERROR(VALUE(RIGHT(Rawdata!ES10,1)),"N/A")</f>
        <v>N/A</v>
      </c>
      <c r="ET10" t="str">
        <f>IFERROR(VALUE(RIGHT(Rawdata!ET10,1)),"N/A")</f>
        <v>N/A</v>
      </c>
      <c r="EU10" t="str">
        <f>IFERROR(VALUE(RIGHT(Rawdata!EU10,1)),"N/A")</f>
        <v>N/A</v>
      </c>
      <c r="EV10" t="str">
        <f>IFERROR(VALUE(RIGHT(Rawdata!EV10,1)),"N/A")</f>
        <v>N/A</v>
      </c>
      <c r="EW10" t="str">
        <f>IFERROR(VALUE(RIGHT(Rawdata!EW10,1)),"N/A")</f>
        <v>N/A</v>
      </c>
      <c r="EX10" t="str">
        <f>IFERROR(VALUE(RIGHT(Rawdata!EX10,1)),"N/A")</f>
        <v>N/A</v>
      </c>
      <c r="EY10" t="str">
        <f>IFERROR(VALUE(RIGHT(Rawdata!EY10,1)),"N/A")</f>
        <v>N/A</v>
      </c>
      <c r="EZ10" t="str">
        <f>IFERROR(6-VALUE(RIGHT(Rawdata!EZ10,1)),"N/A")</f>
        <v>N/A</v>
      </c>
      <c r="FA10" t="str">
        <f>IFERROR(IF(Rawdata!FA10="A1",VALUE(RIGHT(Rawdata!FA10,1)),VALUE(RIGHT(Rawdata!FA10,1))-1),"N/A")</f>
        <v>N/A</v>
      </c>
      <c r="FB10" t="str">
        <f>IFERROR(VALUE(RIGHT(Rawdata!FB10,1))-3,"N/A")</f>
        <v>N/A</v>
      </c>
      <c r="FC10" t="str">
        <f>IFERROR(IF(Rawdata!FC10="A1",VALUE(RIGHT(Rawdata!FC10,1)),VALUE(RIGHT(Rawdata!FC10,1))-1),"N/A")</f>
        <v>N/A</v>
      </c>
      <c r="FD10" t="str">
        <f>IFERROR(VALUE(RIGHT(Rawdata!FD10,1))-3,"N/A")</f>
        <v>N/A</v>
      </c>
      <c r="FE10" t="str">
        <f>IFERROR(IF(Rawdata!FE10="A1",VALUE(RIGHT(Rawdata!FE10,1)),VALUE(RIGHT(Rawdata!FE10,1))-1),"N/A")</f>
        <v>N/A</v>
      </c>
      <c r="FF10" t="str">
        <f>IFERROR(VALUE(RIGHT(Rawdata!FF10,1))-3,"N/A")</f>
        <v>N/A</v>
      </c>
      <c r="FG10" t="str">
        <f>IFERROR(IF(Rawdata!FG10="A1",VALUE(RIGHT(Rawdata!FG10,1)),VALUE(RIGHT(Rawdata!FG10,1))-1),"N/A")</f>
        <v>N/A</v>
      </c>
      <c r="FH10" t="str">
        <f>IFERROR(VALUE(RIGHT(Rawdata!FH10,1))-3,"N/A")</f>
        <v>N/A</v>
      </c>
      <c r="FI10" t="str">
        <f>IFERROR(IF(Rawdata!FI10="A1",VALUE(RIGHT(Rawdata!FI10,1)),VALUE(RIGHT(Rawdata!FI10,1))-1),"N/A")</f>
        <v>N/A</v>
      </c>
      <c r="FJ10" t="str">
        <f>IFERROR(VALUE(RIGHT(Rawdata!FJ10,1))-3,"N/A")</f>
        <v>N/A</v>
      </c>
      <c r="FK10" t="str">
        <f>IFERROR(IF(Rawdata!FK10="A1",VALUE(RIGHT(Rawdata!FK10,1)),VALUE(RIGHT(Rawdata!FK10,1))-1),"N/A")</f>
        <v>N/A</v>
      </c>
      <c r="FL10" t="str">
        <f>IFERROR(VALUE(RIGHT(Rawdata!FL10,1))-3,"N/A")</f>
        <v>N/A</v>
      </c>
      <c r="FM10" t="str">
        <f>IFERROR(IF(Rawdata!FM10="A1",VALUE(RIGHT(Rawdata!FM10,1)),VALUE(RIGHT(Rawdata!FM10,1))-1),"N/A")</f>
        <v>N/A</v>
      </c>
      <c r="FN10" t="str">
        <f>IFERROR(VALUE(RIGHT(Rawdata!FN10,1))-3,"N/A")</f>
        <v>N/A</v>
      </c>
      <c r="FO10" t="str">
        <f>IFERROR(IF(Rawdata!FO10="A1",VALUE(RIGHT(Rawdata!FO10,1)),VALUE(RIGHT(Rawdata!FO10,1))-1),"N/A")</f>
        <v>N/A</v>
      </c>
      <c r="FP10" t="str">
        <f>IFERROR(VALUE(RIGHT(Rawdata!FP10,1))-3,"N/A")</f>
        <v>N/A</v>
      </c>
      <c r="FQ10" t="str">
        <f>IFERROR(IF(Rawdata!FQ10="A1",VALUE(RIGHT(Rawdata!FQ10,1)),VALUE(RIGHT(Rawdata!FQ10,1))-1),"N/A")</f>
        <v>N/A</v>
      </c>
      <c r="FR10" t="str">
        <f>IFERROR(VALUE(RIGHT(Rawdata!FR10,1))-3,"N/A")</f>
        <v>N/A</v>
      </c>
      <c r="FS10" t="str">
        <f>IFERROR(IF(Rawdata!FS10="A1",VALUE(RIGHT(Rawdata!FS10,1)),VALUE(RIGHT(Rawdata!FS10,1))-1),"N/A")</f>
        <v>N/A</v>
      </c>
      <c r="FT10" t="str">
        <f>IFERROR(VALUE(RIGHT(Rawdata!FT10,1))-3,"N/A")</f>
        <v>N/A</v>
      </c>
      <c r="FU10" t="str">
        <f>IFERROR(IF(Rawdata!FU10="A1",VALUE(RIGHT(Rawdata!FU10,1)),VALUE(RIGHT(Rawdata!FU10,1))-1),"N/A")</f>
        <v>N/A</v>
      </c>
      <c r="FV10" t="str">
        <f>IFERROR(VALUE(RIGHT(Rawdata!FV10,1))-3,"N/A")</f>
        <v>N/A</v>
      </c>
      <c r="FW10" t="str">
        <f>IFERROR(IF(Rawdata!FW10="A1",VALUE(RIGHT(Rawdata!FW10,1)),VALUE(RIGHT(Rawdata!FW10,1))-1),"N/A")</f>
        <v>N/A</v>
      </c>
      <c r="FX10" t="str">
        <f>IFERROR(VALUE(RIGHT(Rawdata!FX10,1))-3,"N/A")</f>
        <v>N/A</v>
      </c>
      <c r="FY10" t="str">
        <f>IFERROR(IF(Rawdata!FY10="A1",VALUE(RIGHT(Rawdata!FY10,1)),VALUE(RIGHT(Rawdata!FY10,1))-1),"N/A")</f>
        <v>N/A</v>
      </c>
      <c r="FZ10" t="str">
        <f>IFERROR(VALUE(RIGHT(Rawdata!FZ10,1))-3,"N/A")</f>
        <v>N/A</v>
      </c>
      <c r="GA10" t="str">
        <f>IFERROR(IF(Rawdata!GA10="A1",VALUE(RIGHT(Rawdata!GA10,1)),VALUE(RIGHT(Rawdata!GA10,1))-1),"N/A")</f>
        <v>N/A</v>
      </c>
      <c r="GB10" t="str">
        <f>IFERROR(VALUE(RIGHT(Rawdata!GB10,1))-3,"N/A")</f>
        <v>N/A</v>
      </c>
      <c r="GC10" t="str">
        <f>IFERROR(IF(Rawdata!GC10="A1",VALUE(RIGHT(Rawdata!GC10,1)),VALUE(RIGHT(Rawdata!GC10,1))-1),"N/A")</f>
        <v>N/A</v>
      </c>
      <c r="GD10" t="str">
        <f>IFERROR(VALUE(RIGHT(Rawdata!GD10,1))-3,"N/A")</f>
        <v>N/A</v>
      </c>
      <c r="GE10" t="str">
        <f>IFERROR(IF(Rawdata!GE10="A1",VALUE(RIGHT(Rawdata!GE10,1)),VALUE(RIGHT(Rawdata!GE10,1))-1),"N/A")</f>
        <v>N/A</v>
      </c>
      <c r="GF10" t="str">
        <f>IFERROR(VALUE(RIGHT(Rawdata!GF10,1))-3,"N/A")</f>
        <v>N/A</v>
      </c>
      <c r="GG10" t="str">
        <f>IFERROR(IF(Rawdata!GG10="A1",VALUE(RIGHT(Rawdata!GG10,1)),VALUE(RIGHT(Rawdata!GG10,1))-1),"N/A")</f>
        <v>N/A</v>
      </c>
      <c r="GH10" t="str">
        <f>IFERROR(VALUE(RIGHT(Rawdata!GH10,1))-3,"N/A")</f>
        <v>N/A</v>
      </c>
      <c r="GI10" t="str">
        <f>IFERROR(IF(Rawdata!GI10="A1",VALUE(RIGHT(Rawdata!GI10,1)),VALUE(RIGHT(Rawdata!GI10,1))-1),"N/A")</f>
        <v>N/A</v>
      </c>
      <c r="GJ10" t="str">
        <f>IFERROR(VALUE(RIGHT(Rawdata!GJ10,1))-3,"N/A")</f>
        <v>N/A</v>
      </c>
      <c r="GK10" t="str">
        <f>IFERROR(IF(Rawdata!GK10="A1",VALUE(RIGHT(Rawdata!GK10,1)),VALUE(RIGHT(Rawdata!GK10,1))-1),"N/A")</f>
        <v>N/A</v>
      </c>
      <c r="GL10" t="str">
        <f>IFERROR(VALUE(RIGHT(Rawdata!GL10,1))-3,"N/A")</f>
        <v>N/A</v>
      </c>
      <c r="GM10" t="str">
        <f>IFERROR(IF(Rawdata!GM10="A1",VALUE(RIGHT(Rawdata!GM10,1)),VALUE(RIGHT(Rawdata!GM10,1))-1),"N/A")</f>
        <v>N/A</v>
      </c>
      <c r="GN10" t="str">
        <f>IFERROR(VALUE(RIGHT(Rawdata!GN10,1))-3,"N/A")</f>
        <v>N/A</v>
      </c>
      <c r="GO10" t="str">
        <f>IFERROR(IF(Rawdata!GO10="A1",VALUE(RIGHT(Rawdata!GO10,1)),VALUE(RIGHT(Rawdata!GO10,1))-1),"N/A")</f>
        <v>N/A</v>
      </c>
      <c r="GP10" t="str">
        <f>IFERROR(VALUE(RIGHT(Rawdata!GP10,1))-3,"N/A")</f>
        <v>N/A</v>
      </c>
      <c r="GQ10" t="str">
        <f>IFERROR(IF(Rawdata!GQ10="A1",VALUE(RIGHT(Rawdata!GQ10,1)),VALUE(RIGHT(Rawdata!GQ10,1))-1),"N/A")</f>
        <v>N/A</v>
      </c>
      <c r="GR10" t="str">
        <f>IFERROR(VALUE(RIGHT(Rawdata!GR10,1))-3,"N/A")</f>
        <v>N/A</v>
      </c>
      <c r="GS10" t="str">
        <f>IFERROR(IF(Rawdata!GS10="A1",VALUE(RIGHT(Rawdata!GS10,1)),VALUE(RIGHT(Rawdata!GS10,1))-1),"N/A")</f>
        <v>N/A</v>
      </c>
      <c r="GT10" t="str">
        <f>IFERROR(VALUE(RIGHT(Rawdata!GT10,1))-3,"N/A")</f>
        <v>N/A</v>
      </c>
      <c r="GU10" t="str">
        <f>IFERROR(IF(Rawdata!GU10="A1",VALUE(RIGHT(Rawdata!GU10,1)),VALUE(RIGHT(Rawdata!GU10,1))-1),"N/A")</f>
        <v>N/A</v>
      </c>
      <c r="GV10" t="str">
        <f>IFERROR(VALUE(RIGHT(Rawdata!GV10,1))-3,"N/A")</f>
        <v>N/A</v>
      </c>
      <c r="GW10" t="str">
        <f>IFERROR(IF(Rawdata!GW10="A1",VALUE(RIGHT(Rawdata!GW10,1)),VALUE(RIGHT(Rawdata!GW10,1))-1),"N/A")</f>
        <v>N/A</v>
      </c>
      <c r="GX10" t="str">
        <f>IFERROR(VALUE(RIGHT(Rawdata!GX10,1))-3,"N/A")</f>
        <v>N/A</v>
      </c>
      <c r="GY10" t="str">
        <f>IFERROR(VALUE(RIGHT(Rawdata!GY10,1)),"N/A")</f>
        <v>N/A</v>
      </c>
      <c r="GZ10" t="str">
        <f>IFERROR(7-VALUE(RIGHT(Rawdata!GZ10,1)),"N/A")</f>
        <v>N/A</v>
      </c>
      <c r="HA10" t="str">
        <f>IFERROR(VALUE(RIGHT(Rawdata!HA10,1)),"N/A")</f>
        <v>N/A</v>
      </c>
      <c r="HB10" t="str">
        <f>IFERROR(VALUE(RIGHT(Rawdata!HB10,1)),"N/A")</f>
        <v>N/A</v>
      </c>
      <c r="HC10" t="str">
        <f>IFERROR(VALUE(RIGHT(Rawdata!HC10,1)),"N/A")</f>
        <v>N/A</v>
      </c>
      <c r="HD10" t="str">
        <f>IFERROR(7-VALUE(RIGHT(Rawdata!HD10,1)),"N/A")</f>
        <v>N/A</v>
      </c>
      <c r="HE10" t="str">
        <f>IFERROR(VALUE(RIGHT(Rawdata!HE10,1)),"N/A")</f>
        <v>N/A</v>
      </c>
      <c r="HF10" t="str">
        <f>IFERROR(7-VALUE(RIGHT(Rawdata!HF10,1)),"N/A")</f>
        <v>N/A</v>
      </c>
      <c r="HG10" t="str">
        <f>IFERROR(VALUE(RIGHT(Rawdata!HG10,1)),"N/A")</f>
        <v>N/A</v>
      </c>
      <c r="HH10" t="str">
        <f>IFERROR(VALUE(RIGHT(Rawdata!HH10,1)),"N/A")</f>
        <v>N/A</v>
      </c>
      <c r="HI10" t="str">
        <f>IFERROR(VALUE(RIGHT(Rawdata!HI10,1)),"N/A")</f>
        <v>N/A</v>
      </c>
      <c r="HJ10" t="str">
        <f>IFERROR(VALUE(RIGHT(Rawdata!HJ10,1)),"N/A")</f>
        <v>N/A</v>
      </c>
      <c r="HK10" t="str">
        <f>IFERROR(7-VALUE(RIGHT(Rawdata!HK10,1)),"N/A")</f>
        <v>N/A</v>
      </c>
      <c r="HL10" t="str">
        <f>IFERROR(VALUE(RIGHT(Rawdata!HL10,1)),"N/A")</f>
        <v>N/A</v>
      </c>
      <c r="HM10" t="str">
        <f>IFERROR(VALUE(RIGHT(Rawdata!HM10,1)),"N/A")</f>
        <v>N/A</v>
      </c>
      <c r="HN10" t="str">
        <f>IFERROR(IF(Rawdata!HN10="A13",5,VALUE(RIGHT(Rawdata!HN10,1))-1),"N/A")</f>
        <v>N/A</v>
      </c>
      <c r="HO10" t="str">
        <f>IFERROR(IF(Rawdata!HO10="A13",5,VALUE(RIGHT(Rawdata!HO10,1))-1),"N/A")</f>
        <v>N/A</v>
      </c>
      <c r="HP10" t="str">
        <f>IFERROR(IF(Rawdata!HP10="A13",5,VALUE(RIGHT(Rawdata!HP10,1))-1),"N/A")</f>
        <v>N/A</v>
      </c>
      <c r="HQ10" t="str">
        <f>IFERROR(IF(Rawdata!HQ10="A13",5,VALUE(RIGHT(Rawdata!HQ10,1))-1),"N/A")</f>
        <v>N/A</v>
      </c>
      <c r="HR10" t="str">
        <f>IFERROR(IF(Rawdata!HR10="A13",5,VALUE(RIGHT(Rawdata!HR10,1))-1),"N/A")</f>
        <v>N/A</v>
      </c>
      <c r="HS10" t="str">
        <f>IFERROR(6-IF(Rawdata!HS10="A13",5,VALUE(RIGHT(Rawdata!HS10,1))-1),"N/A")</f>
        <v>N/A</v>
      </c>
      <c r="HT10" t="str">
        <f>IFERROR(6-IF(Rawdata!HT10="A13",5,VALUE(RIGHT(Rawdata!HT10,1))-1),"N/A")</f>
        <v>N/A</v>
      </c>
      <c r="HU10" t="str">
        <f>IFERROR(6-IF(Rawdata!HU10="A13",5,VALUE(RIGHT(Rawdata!HU10,1))-1),"N/A")</f>
        <v>N/A</v>
      </c>
      <c r="HV10" t="str">
        <f>IFERROR(IF(Rawdata!HV10="A13",5,VALUE(RIGHT(Rawdata!HV10,1))-1),"N/A")</f>
        <v>N/A</v>
      </c>
      <c r="HW10" t="str">
        <f>IFERROR(6-IF(Rawdata!HW10="A13",5,VALUE(RIGHT(Rawdata!HW10,1))-1),"N/A")</f>
        <v>N/A</v>
      </c>
      <c r="HX10" t="str">
        <f>IFERROR(6-IF(Rawdata!HX10="A13",5,VALUE(RIGHT(Rawdata!HX10,1))-1),"N/A")</f>
        <v>N/A</v>
      </c>
      <c r="HY10" t="str">
        <f>IFERROR(6-IF(Rawdata!HY10="A13",5,VALUE(RIGHT(Rawdata!HY10,1))-1),"N/A")</f>
        <v>N/A</v>
      </c>
      <c r="HZ10" t="str">
        <f>IFERROR(6-IF(Rawdata!HZ10="A13",5,VALUE(RIGHT(Rawdata!HZ10,1))-1),"N/A")</f>
        <v>N/A</v>
      </c>
      <c r="IA10" t="str">
        <f>IFERROR(6-IF(Rawdata!IA10="A13",5,VALUE(RIGHT(Rawdata!IA10,1))-1),"N/A")</f>
        <v>N/A</v>
      </c>
      <c r="IB10" t="str">
        <f>IFERROR(IF(Rawdata!IB10="A13",5,VALUE(RIGHT(Rawdata!IB10,1))-1),"N/A")</f>
        <v>N/A</v>
      </c>
      <c r="IC10" t="str">
        <f>IFERROR(6-IF(Rawdata!IC10="A13",5,VALUE(RIGHT(Rawdata!IC10,1))-1),"N/A")</f>
        <v>N/A</v>
      </c>
      <c r="ID10" t="str">
        <f>IFERROR(IF(Rawdata!ID10="A13",5,VALUE(RIGHT(Rawdata!ID10,1))-1),"N/A")</f>
        <v>N/A</v>
      </c>
      <c r="IE10" t="str">
        <f>IFERROR(6-IF(Rawdata!IE10="A13",5,VALUE(RIGHT(Rawdata!IE10,1))-1),"N/A")</f>
        <v>N/A</v>
      </c>
      <c r="IF10" t="str">
        <f>IFERROR(VALUE(RIGHT(Rawdata!IF10,1)),"N/A")</f>
        <v>N/A</v>
      </c>
      <c r="IG10" t="str">
        <f>IFERROR(VALUE(RIGHT(Rawdata!IG10,1)),"N/A")</f>
        <v>N/A</v>
      </c>
      <c r="IH10" t="str">
        <f>IFERROR(VALUE(RIGHT(Rawdata!IH10,1)),"N/A")</f>
        <v>N/A</v>
      </c>
      <c r="II10" t="str">
        <f>IFERROR(VALUE(RIGHT(Rawdata!II10,1)),"N/A")</f>
        <v>N/A</v>
      </c>
      <c r="IJ10" t="str">
        <f>IFERROR(VALUE(RIGHT(Rawdata!IJ10,1)),"N/A")</f>
        <v>N/A</v>
      </c>
      <c r="IK10" t="str">
        <f>IFERROR(VALUE(RIGHT(Rawdata!IK10,1)),"N/A")</f>
        <v>N/A</v>
      </c>
      <c r="IL10" t="str">
        <f>IFERROR(VALUE(RIGHT(Rawdata!IL10,1)),"N/A")</f>
        <v>N/A</v>
      </c>
      <c r="IM10" t="str">
        <f>IFERROR(VALUE(RIGHT(Rawdata!IM10,1)),"N/A")</f>
        <v>N/A</v>
      </c>
      <c r="IN10" t="str">
        <f>IFERROR(VALUE(RIGHT(Rawdata!IN10,1)),"N/A")</f>
        <v>N/A</v>
      </c>
      <c r="IO10" t="str">
        <f>IFERROR(VALUE(RIGHT(Rawdata!IO10,1)),"N/A")</f>
        <v>N/A</v>
      </c>
      <c r="IP10" t="str">
        <f>IFERROR(VALUE(RIGHT(Rawdata!IP10,1)),"N/A")</f>
        <v>N/A</v>
      </c>
      <c r="IQ10" t="str">
        <f>IFERROR(VALUE(RIGHT(Rawdata!IQ10,1)),"N/A")</f>
        <v>N/A</v>
      </c>
      <c r="IR10" t="str">
        <f>IFERROR(VALUE(RIGHT(Rawdata!IR10,1)),"N/A")</f>
        <v>N/A</v>
      </c>
      <c r="IS10" t="str">
        <f>IFERROR(VALUE(RIGHT(Rawdata!IS10,1)),"N/A")</f>
        <v>N/A</v>
      </c>
      <c r="IT10" t="str">
        <f>IFERROR(VALUE(RIGHT(Rawdata!IT10,1)),"N/A")</f>
        <v>N/A</v>
      </c>
      <c r="IU10" t="str">
        <f>IFERROR(VALUE(RIGHT(Rawdata!IU10,1)),"N/A")</f>
        <v>N/A</v>
      </c>
      <c r="IV10" t="str">
        <f>IFERROR(VALUE(RIGHT(Rawdata!IV10,1)),"N/A")</f>
        <v>N/A</v>
      </c>
      <c r="IW10" t="str">
        <f>IFERROR(VALUE(RIGHT(Rawdata!IW10,1)),"N/A")</f>
        <v>N/A</v>
      </c>
      <c r="IX10" t="str">
        <f>IFERROR(VALUE(RIGHT(Rawdata!IX10,1)),"N/A")</f>
        <v>N/A</v>
      </c>
      <c r="IY10">
        <f>IFERROR(VALUE(RIGHT(Rawdata!IY10,1)),"N/A")</f>
        <v>4</v>
      </c>
      <c r="IZ10">
        <f>IFERROR(VALUE(RIGHT(Rawdata!IZ10,1)),"N/A")</f>
        <v>3</v>
      </c>
      <c r="JA10">
        <f>IFERROR(VALUE(RIGHT(Rawdata!JA10,1)),"N/A")</f>
        <v>1</v>
      </c>
      <c r="JB10">
        <f>IFERROR(VALUE(RIGHT(Rawdata!JB10,1)),"N/A")</f>
        <v>1</v>
      </c>
      <c r="JC10">
        <f>IFERROR(VALUE(RIGHT(Rawdata!JC10,1)),"N/A")</f>
        <v>1</v>
      </c>
      <c r="JD10">
        <f>IFERROR(VALUE(RIGHT(Rawdata!JD10,1)),"N/A")</f>
        <v>5</v>
      </c>
      <c r="JE10">
        <f>IFERROR(VALUE(RIGHT(Rawdata!JE10,1)),"N/A")</f>
        <v>3</v>
      </c>
      <c r="JF10">
        <f>IFERROR(VALUE(RIGHT(Rawdata!JF10,1)),"N/A")</f>
        <v>5</v>
      </c>
      <c r="JG10">
        <f>IFERROR(VALUE(RIGHT(Rawdata!JG10,1)),"N/A")</f>
        <v>1</v>
      </c>
      <c r="JH10">
        <f>IFERROR(VALUE(RIGHT(Rawdata!JH10,1)),"N/A")</f>
        <v>4</v>
      </c>
      <c r="JI10">
        <f>IFERROR(VALUE(RIGHT(Rawdata!JI10,1)),"N/A")</f>
        <v>1</v>
      </c>
      <c r="JJ10">
        <f>IFERROR(VALUE(RIGHT(Rawdata!JJ10,1)),"N/A")</f>
        <v>1</v>
      </c>
      <c r="JK10">
        <f>IFERROR(VALUE(RIGHT(Rawdata!JK10,1)),"N/A")</f>
        <v>5</v>
      </c>
      <c r="JL10">
        <f>IFERROR(VALUE(RIGHT(Rawdata!JL10,1)),"N/A")</f>
        <v>2</v>
      </c>
      <c r="JM10">
        <f>IFERROR(VALUE(RIGHT(Rawdata!JM10,1)),"N/A")</f>
        <v>4</v>
      </c>
      <c r="JN10">
        <f>IFERROR(VALUE(RIGHT(Rawdata!JN10,1)),"N/A")</f>
        <v>1</v>
      </c>
      <c r="JO10">
        <f>IFERROR(VALUE(RIGHT(Rawdata!JO10,1)),"N/A")</f>
        <v>1</v>
      </c>
      <c r="JP10" t="str">
        <f>IFERROR(VALUE(RIGHT(Rawdata!JP10,1)-4),"N/A")</f>
        <v>N/A</v>
      </c>
      <c r="JQ10" t="str">
        <f>IFERROR(VALUE(RIGHT(Rawdata!JQ10,1)-4),"N/A")</f>
        <v>N/A</v>
      </c>
      <c r="JR10" t="str">
        <f>IFERROR(VALUE(RIGHT(Rawdata!JR10,1)-4),"N/A")</f>
        <v>N/A</v>
      </c>
      <c r="JS10" t="str">
        <f>IFERROR(VALUE(RIGHT(Rawdata!JS10,1)-4),"N/A")</f>
        <v>N/A</v>
      </c>
      <c r="JT10" t="str">
        <f>IFERROR(VALUE(RIGHT(Rawdata!JT10,1)-4),"N/A")</f>
        <v>N/A</v>
      </c>
      <c r="JU10" t="str">
        <f>IFERROR(VALUE(RIGHT(Rawdata!JU10,1)-4),"N/A")</f>
        <v>N/A</v>
      </c>
      <c r="JV10" t="str">
        <f>IFERROR(VALUE(RIGHT(Rawdata!JV10,1)-4),"N/A")</f>
        <v>N/A</v>
      </c>
      <c r="JW10" t="str">
        <f>IFERROR(VALUE(RIGHT(Rawdata!JW10,1)-4),"N/A")</f>
        <v>N/A</v>
      </c>
      <c r="JX10" t="str">
        <f>IFERROR(VALUE(RIGHT(Rawdata!JX10,1)),"N/A")</f>
        <v>N/A</v>
      </c>
      <c r="JY10" t="str">
        <f>IFERROR(VALUE(RIGHT(Rawdata!JY10,1)),"N/A")</f>
        <v>N/A</v>
      </c>
      <c r="JZ10" t="str">
        <f>IFERROR(6-VALUE(RIGHT(Rawdata!JZ10,1)),"N/A")</f>
        <v>N/A</v>
      </c>
      <c r="KA10" t="str">
        <f>IFERROR(6-VALUE(RIGHT(Rawdata!KA10,1)),"N/A")</f>
        <v>N/A</v>
      </c>
      <c r="KB10" t="str">
        <f>IFERROR(6-VALUE(RIGHT(Rawdata!KB10,1)),"N/A")</f>
        <v>N/A</v>
      </c>
      <c r="KC10" t="str">
        <f>IFERROR(6-VALUE(RIGHT(Rawdata!KC10,1)),"N/A")</f>
        <v>N/A</v>
      </c>
      <c r="KD10" t="str">
        <f>IFERROR(6-VALUE(RIGHT(Rawdata!KD10,1)),"N/A")</f>
        <v>N/A</v>
      </c>
      <c r="KE10" t="str">
        <f>IFERROR(6-VALUE(RIGHT(Rawdata!KE10,1)),"N/A")</f>
        <v>N/A</v>
      </c>
      <c r="KF10" t="str">
        <f>IFERROR(VALUE(RIGHT(Rawdata!KF10,1)),"N/A")</f>
        <v>N/A</v>
      </c>
      <c r="KG10" t="str">
        <f>IFERROR(VALUE(RIGHT(Rawdata!KG10,1)),"N/A")</f>
        <v>N/A</v>
      </c>
      <c r="KH10" t="str">
        <f>IFERROR(6-VALUE(RIGHT(Rawdata!KH10,1)),"N/A")</f>
        <v>N/A</v>
      </c>
      <c r="KI10" t="str">
        <f>IFERROR(6-VALUE(RIGHT(Rawdata!KI10,1)),"N/A")</f>
        <v>N/A</v>
      </c>
      <c r="KJ10" t="str">
        <f>IFERROR(VALUE(RIGHT(Rawdata!KJ10,1)),"N/A")</f>
        <v>N/A</v>
      </c>
      <c r="KK10" t="str">
        <f>IFERROR(VALUE(RIGHT(Rawdata!KK10,1)),"N/A")</f>
        <v>N/A</v>
      </c>
      <c r="KL10" t="str">
        <f>IFERROR(VALUE(RIGHT(Rawdata!KL10,1)),"N/A")</f>
        <v>N/A</v>
      </c>
      <c r="KM10" t="str">
        <f>IFERROR(VALUE(RIGHT(Rawdata!KM10,1)),"N/A")</f>
        <v>N/A</v>
      </c>
      <c r="KN10" t="str">
        <f>IFERROR(VALUE(RIGHT(Rawdata!KN10,1)),"N/A")</f>
        <v>N/A</v>
      </c>
      <c r="KO10" t="str">
        <f>IFERROR(VALUE(RIGHT(Rawdata!KO10,1)),"N/A")</f>
        <v>N/A</v>
      </c>
      <c r="KP10" t="str">
        <f>IFERROR(VALUE(RIGHT(Rawdata!KP10,1)),"N/A")</f>
        <v>N/A</v>
      </c>
      <c r="KQ10" t="str">
        <f>IFERROR(VALUE(RIGHT(Rawdata!KQ10,1)),"N/A")</f>
        <v>N/A</v>
      </c>
      <c r="KR10" t="str">
        <f>IFERROR(VALUE(RIGHT(Rawdata!KR10,1)),"N/A")</f>
        <v>N/A</v>
      </c>
      <c r="KS10" t="str">
        <f>IFERROR(VALUE(RIGHT(Rawdata!KS10,1)),"N/A")</f>
        <v>N/A</v>
      </c>
      <c r="KT10" t="str">
        <f>IFERROR(VALUE(RIGHT(Rawdata!KT10,1)),"N/A")</f>
        <v>N/A</v>
      </c>
      <c r="KU10" t="str">
        <f>IFERROR(VALUE(RIGHT(Rawdata!KU10,1)),"N/A")</f>
        <v>N/A</v>
      </c>
      <c r="KV10" t="str">
        <f>IFERROR(VALUE(RIGHT(Rawdata!KV10,1)),"N/A")</f>
        <v>N/A</v>
      </c>
      <c r="KW10" t="str">
        <f>IFERROR(VALUE(RIGHT(Rawdata!KW10,1)),"N/A")</f>
        <v>N/A</v>
      </c>
      <c r="KX10" t="str">
        <f>IFERROR(VALUE(RIGHT(Rawdata!KX10,1)),"N/A")</f>
        <v>N/A</v>
      </c>
    </row>
    <row r="11" spans="1:310" x14ac:dyDescent="0.25">
      <c r="A11">
        <f>Rawdata!A11</f>
        <v>13</v>
      </c>
      <c r="B11" t="str">
        <f>Rawdata!B11</f>
        <v>T1</v>
      </c>
      <c r="C11">
        <f>Rawdata!C11</f>
        <v>0</v>
      </c>
      <c r="D11" t="str">
        <f>Rawdata!D11</f>
        <v>709-216</v>
      </c>
      <c r="E11" t="str">
        <f>IF(Rawdata!E11="","",Rawdata!E11)</f>
        <v>109-114</v>
      </c>
      <c r="F11" cm="1">
        <f t="array" ref="F11">IFERROR(_xlfn.IFS(Rawdata!F11="A1",100,Rawdata!F11="A2",75,Rawdata!F11="A3",50,Rawdata!F11="A4",25,Rawdata!F11="A5",0),"N/A")</f>
        <v>75</v>
      </c>
      <c r="G11" cm="1">
        <f t="array" ref="G11">IFERROR(_xlfn.IFS(Rawdata!G11="A1",100,Rawdata!G11="A2",75,Rawdata!G11="A3",50,Rawdata!G11="A4",25,Rawdata!G11="A5",0),"N/A")</f>
        <v>50</v>
      </c>
      <c r="H11" cm="1">
        <f t="array" ref="H11">IFERROR(_xlfn.IFS(Rawdata!H11="A1",100,Rawdata!H11="A2",75,Rawdata!H11="A3",50,Rawdata!H11="A4",25,Rawdata!H11="A5",0),"N/A")</f>
        <v>75</v>
      </c>
      <c r="I11" cm="1">
        <f t="array" ref="I11">IFERROR(_xlfn.IFS(Rawdata!I11="A1",100,Rawdata!I11="A2",75,Rawdata!I11="A3",50,Rawdata!I11="A4",25,Rawdata!I11="A5",0),"N/A")</f>
        <v>100</v>
      </c>
      <c r="J11" cm="1">
        <f t="array" ref="J11">IFERROR(_xlfn.IFS(Rawdata!J11="A1",100,Rawdata!J11="A2",75,Rawdata!J11="A3",50,Rawdata!J11="A4",25,Rawdata!J11="A5",0),"N/A")</f>
        <v>100</v>
      </c>
      <c r="K11" cm="1">
        <f t="array" ref="K11">IFERROR(_xlfn.IFS(Rawdata!K11="A1",100,Rawdata!K11="A2",75,Rawdata!K11="A3",50,Rawdata!K11="A4",25,Rawdata!K11="A5",0),"N/A")</f>
        <v>25</v>
      </c>
      <c r="L11" cm="1">
        <f t="array" ref="L11">IFERROR(_xlfn.IFS(Rawdata!L11="A1",100,Rawdata!L11="A2",75,Rawdata!L11="A3",50,Rawdata!L11="A4",25,Rawdata!L11="A5",0),"N/A")</f>
        <v>75</v>
      </c>
      <c r="M11" cm="1">
        <f t="array" ref="M11">IFERROR(_xlfn.IFS(Rawdata!M11="A1",100,Rawdata!M11="A2",75,Rawdata!M11="A3",50,Rawdata!M11="A4",25,Rawdata!M11="A5",0),"N/A")</f>
        <v>50</v>
      </c>
      <c r="N11" cm="1">
        <f t="array" ref="N11">IFERROR(_xlfn.IFS(Rawdata!N11="A1",100,Rawdata!N11="A2",75,Rawdata!N11="A3",50,Rawdata!N11="A4",25,Rawdata!N11="A5",0),"N/A")</f>
        <v>75</v>
      </c>
      <c r="O11" cm="1">
        <f t="array" ref="O11">IFERROR(_xlfn.IFS(Rawdata!O11="A1",100,Rawdata!O11="A2",75,Rawdata!O11="A3",50,Rawdata!O11="A4",25,Rawdata!O11="A5",0),"N/A")</f>
        <v>0</v>
      </c>
      <c r="P11" cm="1">
        <f t="array" ref="P11">IFERROR(_xlfn.IFS(Rawdata!P11="A1",100,Rawdata!P11="A2",75,Rawdata!P11="A3",50,Rawdata!P11="A4",25,Rawdata!P11="A5",0),"N/A")</f>
        <v>0</v>
      </c>
      <c r="Q11" cm="1">
        <f t="array" ref="Q11">IFERROR(_xlfn.IFS(Rawdata!Q11="A1",100,Rawdata!Q11="A2",75,Rawdata!Q11="A3",50,Rawdata!Q11="A4",25,Rawdata!Q11="A5",0),"N/A")</f>
        <v>75</v>
      </c>
      <c r="R11" cm="1">
        <f t="array" ref="R11">IFERROR(_xlfn.IFS(Rawdata!R11="A1",100,Rawdata!R11="A2",75,Rawdata!R11="A3",50,Rawdata!R11="A4",25,Rawdata!R11="A5",0),"N/A")</f>
        <v>25</v>
      </c>
      <c r="S11" cm="1">
        <f t="array" ref="S11">IFERROR(_xlfn.IFS(Rawdata!S11="A1",100,Rawdata!S11="A2",75,Rawdata!S11="A3",50,Rawdata!S11="A4",25,Rawdata!S11="A5",0),"N/A")</f>
        <v>50</v>
      </c>
      <c r="T11" cm="1">
        <f t="array" ref="T11">IFERROR(_xlfn.IFS(Rawdata!T11="A1",100,Rawdata!T11="A2",75,Rawdata!T11="A3",50,Rawdata!T11="A4",25,Rawdata!T11="A5",0),"N/A")</f>
        <v>0</v>
      </c>
      <c r="U11" cm="1">
        <f t="array" ref="U11">IFERROR(_xlfn.IFS(Rawdata!U11="A1",100,Rawdata!U11="A2",75,Rawdata!U11="A3",50,Rawdata!U11="A4",25,Rawdata!U11="A5",0),"N/A")</f>
        <v>25</v>
      </c>
      <c r="V11" cm="1">
        <f t="array" ref="V11">IFERROR(_xlfn.IFS(Rawdata!V11="A1",100,Rawdata!V11="A2",75,Rawdata!V11="A3",50,Rawdata!V11="A4",25,Rawdata!V11="A5",0),"N/A")</f>
        <v>0</v>
      </c>
      <c r="W11" cm="1">
        <f t="array" ref="W11">IFERROR(_xlfn.IFS(Rawdata!W11="A1",100,Rawdata!W11="A2",75,Rawdata!W11="A3",50,Rawdata!W11="A4",25,Rawdata!W11="A5",0),"N/A")</f>
        <v>0</v>
      </c>
      <c r="X11" cm="1">
        <f t="array" ref="X11">IFERROR(_xlfn.IFS(Rawdata!X11="A1",100,Rawdata!X11="A2",75,Rawdata!X11="A3",50,Rawdata!X11="A4",25,Rawdata!X11="A5",0),"N/A")</f>
        <v>50</v>
      </c>
      <c r="Y11" cm="1">
        <f t="array" ref="Y11">IFERROR(_xlfn.IFS(Rawdata!Y11="A1",100,Rawdata!Y11="A2",75,Rawdata!Y11="A3",50,Rawdata!Y11="A4",25,Rawdata!Y11="A5",0),"N/A")</f>
        <v>50</v>
      </c>
      <c r="Z11" cm="1">
        <f t="array" ref="Z11">IFERROR(_xlfn.IFS(Rawdata!Z11="A1",100,Rawdata!Z11="A2",75,Rawdata!Z11="A3",50,Rawdata!Z11="A4",25,Rawdata!Z11="A5",0),"N/A")</f>
        <v>75</v>
      </c>
      <c r="AA11" cm="1">
        <f t="array" ref="AA11">IFERROR(_xlfn.IFS(Rawdata!AA11="A1",100,Rawdata!AA11="A2",75,Rawdata!AA11="A3",50,Rawdata!AA11="A4",25,Rawdata!AA11="A5",0),"N/A")</f>
        <v>100</v>
      </c>
      <c r="AB11" cm="1">
        <f t="array" ref="AB11">IFERROR(_xlfn.IFS(Rawdata!AB11="A1",100,Rawdata!AB11="A2",75,Rawdata!AB11="A3",50,Rawdata!AB11="A4",25,Rawdata!AB11="A5",0),"N/A")</f>
        <v>50</v>
      </c>
      <c r="AC11">
        <f>IFERROR(VALUE(RIGHT(Rawdata!AC11,1)),"N/A")</f>
        <v>5</v>
      </c>
      <c r="AD11">
        <f>IFERROR(6-VALUE(RIGHT(Rawdata!AD11,1)),"N/A")</f>
        <v>5</v>
      </c>
      <c r="AE11">
        <f>IFERROR(VALUE(RIGHT(Rawdata!AE11,1)),"N/A")</f>
        <v>5</v>
      </c>
      <c r="AF11">
        <f>IFERROR(6-VALUE(RIGHT(Rawdata!AF11,1)),"N/A")</f>
        <v>5</v>
      </c>
      <c r="AG11">
        <f>IFERROR(VALUE(RIGHT(Rawdata!AG11,1)),"N/A")</f>
        <v>5</v>
      </c>
      <c r="AH11">
        <f>IFERROR(VALUE(RIGHT(Rawdata!AH11,1)),"N/A")</f>
        <v>5</v>
      </c>
      <c r="AI11">
        <f>IFERROR(VALUE(RIGHT(Rawdata!AI11,1)),"N/A")</f>
        <v>5</v>
      </c>
      <c r="AJ11">
        <f>IFERROR(6-VALUE(RIGHT(Rawdata!AJ11,1)),"N/A")</f>
        <v>5</v>
      </c>
      <c r="AK11">
        <f>IFERROR(6-VALUE(RIGHT(Rawdata!AK11,1)),"N/A")</f>
        <v>5</v>
      </c>
      <c r="AL11">
        <f>IFERROR(VALUE(RIGHT(Rawdata!AL11,1)),"N/A")</f>
        <v>5</v>
      </c>
      <c r="AM11">
        <f>IFERROR(6-VALUE(RIGHT(Rawdata!AM11,1)),"N/A")</f>
        <v>5</v>
      </c>
      <c r="AN11">
        <f>IFERROR(6-VALUE(RIGHT(Rawdata!AN11,1)),"N/A")</f>
        <v>5</v>
      </c>
      <c r="AO11">
        <f>IFERROR(VALUE(RIGHT(Rawdata!AO11,1)),"N/A")</f>
        <v>5</v>
      </c>
      <c r="AP11">
        <f>IFERROR(6-VALUE(RIGHT(Rawdata!AP11,1)),"N/A")</f>
        <v>5</v>
      </c>
      <c r="AQ11">
        <f>IFERROR(VALUE(RIGHT(Rawdata!AQ11,1)),"N/A")</f>
        <v>5</v>
      </c>
      <c r="AR11">
        <f>IFERROR(6-VALUE(RIGHT(Rawdata!AR11,1)),"N/A")</f>
        <v>5</v>
      </c>
      <c r="AS11">
        <f>IFERROR(VALUE(RIGHT(Rawdata!AS11,1)),"N/A")</f>
        <v>5</v>
      </c>
      <c r="AT11">
        <f>IFERROR(VALUE(RIGHT(Rawdata!AT11,1)),"N/A")</f>
        <v>5</v>
      </c>
      <c r="AU11">
        <f>IFERROR(6-VALUE(RIGHT(Rawdata!AU11,1)),"N/A")</f>
        <v>5</v>
      </c>
      <c r="AV11">
        <f>IFERROR(VALUE(RIGHT(Rawdata!AV11,1)),"N/A")</f>
        <v>5</v>
      </c>
      <c r="AW11">
        <f>IFERROR(VALUE(RIGHT(Rawdata!AW11,1)),"N/A")</f>
        <v>5</v>
      </c>
      <c r="AX11">
        <f>IFERROR(VALUE(RIGHT(Rawdata!AX11,1)),"N/A")</f>
        <v>5</v>
      </c>
      <c r="AY11">
        <f>IFERROR(VALUE(RIGHT(Rawdata!AY11,1)),"N/A")</f>
        <v>5</v>
      </c>
      <c r="AZ11">
        <f>IFERROR(VALUE(RIGHT(Rawdata!AZ11,1)),"N/A")</f>
        <v>5</v>
      </c>
      <c r="BA11">
        <f>IFERROR(VALUE(RIGHT(Rawdata!BA11,1)-1),"N/A")</f>
        <v>4</v>
      </c>
      <c r="BB11">
        <f>IFERROR(VALUE(RIGHT(Rawdata!BB11,1)-1),"N/A")</f>
        <v>4</v>
      </c>
      <c r="BC11">
        <f>IFERROR(VALUE(RIGHT(Rawdata!BC11,1)-1),"N/A")</f>
        <v>0</v>
      </c>
      <c r="BD11">
        <f>IFERROR(VALUE(RIGHT(Rawdata!BD11,1)-1),"N/A")</f>
        <v>0</v>
      </c>
      <c r="BE11">
        <f>IFERROR(VALUE(RIGHT(Rawdata!BE11,1)-1),"N/A")</f>
        <v>0</v>
      </c>
      <c r="BF11">
        <f>IFERROR(VALUE(RIGHT(Rawdata!BF11,1)-1),"N/A")</f>
        <v>4</v>
      </c>
      <c r="BG11">
        <f>IFERROR(VALUE(RIGHT(Rawdata!BG11,1)-1),"N/A")</f>
        <v>0</v>
      </c>
      <c r="BH11">
        <f>IFERROR(VALUE(RIGHT(Rawdata!BH11,1)-1),"N/A")</f>
        <v>0</v>
      </c>
      <c r="BI11">
        <f>IFERROR(VALUE(RIGHT(Rawdata!BI11,1)-1),"N/A")</f>
        <v>2</v>
      </c>
      <c r="BJ11">
        <f>IFERROR(VALUE(RIGHT(Rawdata!BJ11,1)-1),"N/A")</f>
        <v>0</v>
      </c>
      <c r="BK11">
        <f>IFERROR(VALUE(RIGHT(Rawdata!BK11,1)-1),"N/A")</f>
        <v>2</v>
      </c>
      <c r="BL11">
        <f>IFERROR(VALUE(RIGHT(Rawdata!BL11,1)-1),"N/A")</f>
        <v>0</v>
      </c>
      <c r="BM11">
        <f>IFERROR(VALUE(RIGHT(Rawdata!BM11,1)),"N/A")</f>
        <v>5</v>
      </c>
      <c r="BN11">
        <f>IFERROR(VALUE(RIGHT(Rawdata!BN11,1)),"N/A")</f>
        <v>5</v>
      </c>
      <c r="BO11">
        <f>IFERROR(VALUE(RIGHT(Rawdata!BO11,1)),"N/A")</f>
        <v>5</v>
      </c>
      <c r="BP11">
        <f>IFERROR(VALUE(RIGHT(Rawdata!BP11,1)),"N/A")</f>
        <v>3</v>
      </c>
      <c r="BQ11">
        <f>IFERROR(6-VALUE(RIGHT(Rawdata!BQ11,1)),"N/A")</f>
        <v>3</v>
      </c>
      <c r="BR11">
        <f>IFERROR(6-VALUE(RIGHT(Rawdata!BR11,1)),"N/A")</f>
        <v>4</v>
      </c>
      <c r="BS11">
        <f>IFERROR(6-VALUE(RIGHT(Rawdata!BS11,1)),"N/A")</f>
        <v>1</v>
      </c>
      <c r="BT11">
        <f>IFERROR(6-VALUE(RIGHT(Rawdata!BT11,1)),"N/A")</f>
        <v>1</v>
      </c>
      <c r="BU11">
        <f>IFERROR(VALUE(RIGHT(Rawdata!BU11,1)),"N/A")</f>
        <v>5</v>
      </c>
      <c r="BV11">
        <f>IFERROR(VALUE(RIGHT(Rawdata!BV11,1)),"N/A")</f>
        <v>5</v>
      </c>
      <c r="BW11">
        <f>IFERROR(VALUE(RIGHT(Rawdata!BW11,1)),"N/A")</f>
        <v>5</v>
      </c>
      <c r="BX11">
        <f>IFERROR(VALUE(RIGHT(Rawdata!BX11,1)),"N/A")</f>
        <v>5</v>
      </c>
      <c r="BY11">
        <f>IFERROR(6-VALUE(RIGHT(Rawdata!BY11,1)),"N/A")</f>
        <v>5</v>
      </c>
      <c r="BZ11">
        <f>IFERROR(6-VALUE(RIGHT(Rawdata!BZ11,1)),"N/A")</f>
        <v>5</v>
      </c>
      <c r="CA11">
        <f>IFERROR(6-VALUE(RIGHT(Rawdata!CA11,1)),"N/A")</f>
        <v>5</v>
      </c>
      <c r="CB11">
        <f>IFERROR(VALUE(RIGHT(Rawdata!CB11,1)),"N/A")</f>
        <v>5</v>
      </c>
      <c r="CC11">
        <f>IFERROR(VALUE(RIGHT(Rawdata!CC11,1)),"N/A")</f>
        <v>5</v>
      </c>
      <c r="CD11">
        <f>IFERROR(VALUE(RIGHT(Rawdata!CD11,1)),"N/A")</f>
        <v>5</v>
      </c>
      <c r="CE11">
        <f>IFERROR(VALUE(RIGHT(Rawdata!CE11,1)),"N/A")</f>
        <v>5</v>
      </c>
      <c r="CF11">
        <f>IFERROR(6-VALUE(RIGHT(Rawdata!CF11,1)),"N/A")</f>
        <v>2</v>
      </c>
      <c r="CG11">
        <f>IFERROR(6-VALUE(RIGHT(Rawdata!CG11,1)),"N/A")</f>
        <v>5</v>
      </c>
      <c r="CH11">
        <f>IFERROR(6-VALUE(RIGHT(Rawdata!CH11,1)),"N/A")</f>
        <v>2</v>
      </c>
      <c r="CI11">
        <f>IFERROR(6-VALUE(RIGHT(Rawdata!CI11,1)),"N/A")</f>
        <v>5</v>
      </c>
      <c r="CJ11">
        <f>IFERROR(VALUE(RIGHT(Rawdata!CJ11,1)),"N/A")</f>
        <v>1</v>
      </c>
      <c r="CK11">
        <f>IFERROR(VALUE(RIGHT(Rawdata!CK11,1)),"N/A")</f>
        <v>1</v>
      </c>
      <c r="CL11">
        <f>IFERROR(VALUE(RIGHT(Rawdata!CL11,1)),"N/A")</f>
        <v>1</v>
      </c>
      <c r="CM11">
        <f>IFERROR(VALUE(RIGHT(Rawdata!CM11,1)),"N/A")</f>
        <v>3</v>
      </c>
      <c r="CN11">
        <f>IFERROR(VALUE(RIGHT(Rawdata!CN11,1)),"N/A")</f>
        <v>1</v>
      </c>
      <c r="CO11">
        <f>IFERROR(VALUE(RIGHT(Rawdata!CO11,1)),"N/A")</f>
        <v>1</v>
      </c>
      <c r="CP11">
        <f>IFERROR(VALUE(RIGHT(Rawdata!CP11,1)),"N/A")</f>
        <v>1</v>
      </c>
      <c r="CQ11">
        <f>IFERROR(VALUE(RIGHT(Rawdata!CQ11,1)),"N/A")</f>
        <v>1</v>
      </c>
      <c r="CR11">
        <f>IFERROR(VALUE(RIGHT(Rawdata!CR11,1)),"N/A")</f>
        <v>1</v>
      </c>
      <c r="CS11">
        <f>IFERROR(VALUE(RIGHT(Rawdata!CS11,1)),"N/A")</f>
        <v>1</v>
      </c>
      <c r="CT11">
        <f>IFERROR(VALUE(RIGHT(Rawdata!CT11,1)),"N/A")</f>
        <v>1</v>
      </c>
      <c r="CU11">
        <f>IFERROR(VALUE(RIGHT(Rawdata!CU11,1)),"N/A")</f>
        <v>1</v>
      </c>
      <c r="CV11">
        <f>IFERROR(VALUE(RIGHT(Rawdata!CV11,1)),"N/A")</f>
        <v>1</v>
      </c>
      <c r="CW11">
        <f>IFERROR(6-VALUE(RIGHT(Rawdata!CW11,1)),"N/A")</f>
        <v>1</v>
      </c>
      <c r="CX11">
        <f>IFERROR(VALUE(RIGHT(Rawdata!CX11,1)),"N/A")</f>
        <v>1</v>
      </c>
      <c r="CY11">
        <f>IFERROR(VALUE(RIGHT(Rawdata!CY11,1)),"N/A")</f>
        <v>5</v>
      </c>
      <c r="CZ11">
        <f>IFERROR(VALUE(RIGHT(Rawdata!CZ11,1)),"N/A")</f>
        <v>1</v>
      </c>
      <c r="DA11">
        <f>IFERROR(VALUE(RIGHT(Rawdata!DA11,1)),"N/A")</f>
        <v>1</v>
      </c>
      <c r="DB11">
        <f>IFERROR(VALUE(RIGHT(Rawdata!DB11,1)),"N/A")</f>
        <v>1</v>
      </c>
      <c r="DC11">
        <f>IFERROR(VALUE(RIGHT(Rawdata!DC11,1)),"N/A")</f>
        <v>5</v>
      </c>
      <c r="DD11">
        <f>IFERROR(VALUE(RIGHT(Rawdata!DD11,1)),"N/A")</f>
        <v>3</v>
      </c>
      <c r="DE11">
        <f>IFERROR(VALUE(RIGHT(Rawdata!DE11,1)-1),"N/A")</f>
        <v>0</v>
      </c>
      <c r="DF11">
        <f>IFERROR(VALUE(RIGHT(Rawdata!DF11,1)-1),"N/A")</f>
        <v>0</v>
      </c>
      <c r="DG11">
        <f>IFERROR(VALUE(RIGHT(Rawdata!DG11,1)-1),"N/A")</f>
        <v>0</v>
      </c>
      <c r="DH11">
        <f>IFERROR(VALUE(RIGHT(Rawdata!DH11,1)-1),"N/A")</f>
        <v>0</v>
      </c>
      <c r="DI11">
        <f>IFERROR(VALUE(RIGHT(Rawdata!DI11,1)-1),"N/A")</f>
        <v>0</v>
      </c>
      <c r="DJ11">
        <f>IFERROR(VALUE(RIGHT(Rawdata!DJ11,1)-1),"N/A")</f>
        <v>0</v>
      </c>
      <c r="DK11">
        <f>IFERROR(VALUE(RIGHT(Rawdata!DK11,1)-1),"N/A")</f>
        <v>1</v>
      </c>
      <c r="DL11">
        <f>IFERROR(VALUE(RIGHT(Rawdata!DL11,1)-1),"N/A")</f>
        <v>0</v>
      </c>
      <c r="DM11">
        <f>IFERROR(VALUE(RIGHT(Rawdata!DM11,1)-1),"N/A")</f>
        <v>2</v>
      </c>
      <c r="DN11">
        <f>IFERROR(VALUE(RIGHT(Rawdata!DN11,1)-1),"N/A")</f>
        <v>0</v>
      </c>
      <c r="DO11">
        <f>IFERROR(VALUE(RIGHT(Rawdata!DO11,1)-1),"N/A")</f>
        <v>1</v>
      </c>
      <c r="DP11">
        <f>IFERROR(VALUE(RIGHT(Rawdata!DP11,1)-1),"N/A")</f>
        <v>1</v>
      </c>
      <c r="DQ11">
        <f>IFERROR(VALUE(RIGHT(Rawdata!DQ11,1)-1),"N/A")</f>
        <v>0</v>
      </c>
      <c r="DR11">
        <f>IFERROR(VALUE(RIGHT(Rawdata!DR11,1)-1),"N/A")</f>
        <v>1</v>
      </c>
      <c r="DS11">
        <f>IFERROR(VALUE(RIGHT(Rawdata!DS11,1)-1),"N/A")</f>
        <v>1</v>
      </c>
      <c r="DT11">
        <f>IFERROR(VALUE(RIGHT(Rawdata!DT11,1)-1),"N/A")</f>
        <v>0</v>
      </c>
      <c r="DU11">
        <f>IFERROR(6-VALUE(RIGHT(Rawdata!DU11,1)-1),"N/A")</f>
        <v>0</v>
      </c>
      <c r="DV11">
        <f>IFERROR(6-VALUE(RIGHT(Rawdata!DV11,1)-1),"N/A")</f>
        <v>0</v>
      </c>
      <c r="DW11">
        <f>IFERROR(6-VALUE(RIGHT(Rawdata!DW11,1)-1),"N/A")</f>
        <v>0</v>
      </c>
      <c r="DX11">
        <f>IFERROR(6-VALUE(RIGHT(Rawdata!DX11,1)-1),"N/A")</f>
        <v>0</v>
      </c>
      <c r="DY11">
        <f>IFERROR(6-VALUE(RIGHT(Rawdata!DY11,1)-1),"N/A")</f>
        <v>0</v>
      </c>
      <c r="DZ11">
        <f>IFERROR(6-VALUE(RIGHT(Rawdata!DZ11,1)-1),"N/A")</f>
        <v>0</v>
      </c>
      <c r="EA11">
        <f>IFERROR(VALUE(RIGHT(Rawdata!EA11,1)),"N/A")</f>
        <v>5</v>
      </c>
      <c r="EB11">
        <f>IFERROR(VALUE(RIGHT(Rawdata!EB11,1)),"N/A")</f>
        <v>1</v>
      </c>
      <c r="EC11">
        <f>IFERROR(6-VALUE(RIGHT(Rawdata!EC11,1)),"N/A")</f>
        <v>2</v>
      </c>
      <c r="ED11">
        <f>IFERROR(6-VALUE(RIGHT(Rawdata!ED11,1)),"N/A")</f>
        <v>5</v>
      </c>
      <c r="EE11">
        <f>IFERROR(VALUE(RIGHT(Rawdata!EE11,1)),"N/A")</f>
        <v>4</v>
      </c>
      <c r="EF11">
        <f>IFERROR(VALUE(RIGHT(Rawdata!EF11,1)),"N/A")</f>
        <v>5</v>
      </c>
      <c r="EG11">
        <f>IFERROR(VALUE(RIGHT(Rawdata!EG11,1)),"N/A")</f>
        <v>5</v>
      </c>
      <c r="EH11">
        <f>IFERROR(VALUE(RIGHT(Rawdata!EH11,1)),"N/A")</f>
        <v>5</v>
      </c>
      <c r="EI11">
        <f>IFERROR(VALUE(RIGHT(Rawdata!EI11,1)),"N/A")</f>
        <v>5</v>
      </c>
      <c r="EJ11">
        <f>IFERROR(VALUE(RIGHT(Rawdata!EJ11,1)),"N/A")</f>
        <v>3</v>
      </c>
      <c r="EK11">
        <f>IFERROR(VALUE(RIGHT(Rawdata!EK11,1)),"N/A")</f>
        <v>3</v>
      </c>
      <c r="EL11">
        <f>IFERROR(VALUE(RIGHT(Rawdata!EL11,1)),"N/A")</f>
        <v>5</v>
      </c>
      <c r="EM11">
        <f>IFERROR(VALUE(RIGHT(Rawdata!EM11,1)),"N/A")</f>
        <v>5</v>
      </c>
      <c r="EN11">
        <f>IFERROR(VALUE(RIGHT(Rawdata!EN11,1)),"N/A")</f>
        <v>2</v>
      </c>
      <c r="EO11">
        <f>IFERROR(VALUE(RIGHT(Rawdata!EO11,1)),"N/A")</f>
        <v>5</v>
      </c>
      <c r="EP11">
        <f>IFERROR(VALUE(RIGHT(Rawdata!EP11,1)),"N/A")</f>
        <v>5</v>
      </c>
      <c r="EQ11">
        <f>IFERROR(VALUE(RIGHT(Rawdata!EQ11,1)),"N/A")</f>
        <v>4</v>
      </c>
      <c r="ER11">
        <f>IFERROR(VALUE(RIGHT(Rawdata!ER11,1)),"N/A")</f>
        <v>4</v>
      </c>
      <c r="ES11">
        <f>IFERROR(VALUE(RIGHT(Rawdata!ES11,1)),"N/A")</f>
        <v>4</v>
      </c>
      <c r="ET11">
        <f>IFERROR(VALUE(RIGHT(Rawdata!ET11,1)),"N/A")</f>
        <v>4</v>
      </c>
      <c r="EU11">
        <f>IFERROR(VALUE(RIGHT(Rawdata!EU11,1)),"N/A")</f>
        <v>5</v>
      </c>
      <c r="EV11">
        <f>IFERROR(VALUE(RIGHT(Rawdata!EV11,1)),"N/A")</f>
        <v>5</v>
      </c>
      <c r="EW11">
        <f>IFERROR(VALUE(RIGHT(Rawdata!EW11,1)),"N/A")</f>
        <v>5</v>
      </c>
      <c r="EX11">
        <f>IFERROR(VALUE(RIGHT(Rawdata!EX11,1)),"N/A")</f>
        <v>4</v>
      </c>
      <c r="EY11">
        <f>IFERROR(VALUE(RIGHT(Rawdata!EY11,1)),"N/A")</f>
        <v>5</v>
      </c>
      <c r="EZ11">
        <f>IFERROR(6-VALUE(RIGHT(Rawdata!EZ11,1)),"N/A")</f>
        <v>4</v>
      </c>
      <c r="FA11">
        <f>IFERROR(IF(Rawdata!FA11="A1",VALUE(RIGHT(Rawdata!FA11,1)),VALUE(RIGHT(Rawdata!FA11,1))-1),"N/A")</f>
        <v>5</v>
      </c>
      <c r="FB11">
        <f>IFERROR(VALUE(RIGHT(Rawdata!FB11,1))-3,"N/A")</f>
        <v>5</v>
      </c>
      <c r="FC11">
        <f>IFERROR(IF(Rawdata!FC11="A1",VALUE(RIGHT(Rawdata!FC11,1)),VALUE(RIGHT(Rawdata!FC11,1))-1),"N/A")</f>
        <v>5</v>
      </c>
      <c r="FD11">
        <f>IFERROR(VALUE(RIGHT(Rawdata!FD11,1))-3,"N/A")</f>
        <v>5</v>
      </c>
      <c r="FE11">
        <f>IFERROR(IF(Rawdata!FE11="A1",VALUE(RIGHT(Rawdata!FE11,1)),VALUE(RIGHT(Rawdata!FE11,1))-1),"N/A")</f>
        <v>5</v>
      </c>
      <c r="FF11">
        <f>IFERROR(VALUE(RIGHT(Rawdata!FF11,1))-3,"N/A")</f>
        <v>5</v>
      </c>
      <c r="FG11">
        <f>IFERROR(IF(Rawdata!FG11="A1",VALUE(RIGHT(Rawdata!FG11,1)),VALUE(RIGHT(Rawdata!FG11,1))-1),"N/A")</f>
        <v>5</v>
      </c>
      <c r="FH11">
        <f>IFERROR(VALUE(RIGHT(Rawdata!FH11,1))-3,"N/A")</f>
        <v>5</v>
      </c>
      <c r="FI11">
        <f>IFERROR(IF(Rawdata!FI11="A1",VALUE(RIGHT(Rawdata!FI11,1)),VALUE(RIGHT(Rawdata!FI11,1))-1),"N/A")</f>
        <v>5</v>
      </c>
      <c r="FJ11">
        <f>IFERROR(VALUE(RIGHT(Rawdata!FJ11,1))-3,"N/A")</f>
        <v>5</v>
      </c>
      <c r="FK11">
        <f>IFERROR(IF(Rawdata!FK11="A1",VALUE(RIGHT(Rawdata!FK11,1)),VALUE(RIGHT(Rawdata!FK11,1))-1),"N/A")</f>
        <v>5</v>
      </c>
      <c r="FL11">
        <f>IFERROR(VALUE(RIGHT(Rawdata!FL11,1))-3,"N/A")</f>
        <v>5</v>
      </c>
      <c r="FM11">
        <f>IFERROR(IF(Rawdata!FM11="A1",VALUE(RIGHT(Rawdata!FM11,1)),VALUE(RIGHT(Rawdata!FM11,1))-1),"N/A")</f>
        <v>5</v>
      </c>
      <c r="FN11">
        <f>IFERROR(VALUE(RIGHT(Rawdata!FN11,1))-3,"N/A")</f>
        <v>5</v>
      </c>
      <c r="FO11">
        <f>IFERROR(IF(Rawdata!FO11="A1",VALUE(RIGHT(Rawdata!FO11,1)),VALUE(RIGHT(Rawdata!FO11,1))-1),"N/A")</f>
        <v>5</v>
      </c>
      <c r="FP11">
        <f>IFERROR(VALUE(RIGHT(Rawdata!FP11,1))-3,"N/A")</f>
        <v>5</v>
      </c>
      <c r="FQ11">
        <f>IFERROR(IF(Rawdata!FQ11="A1",VALUE(RIGHT(Rawdata!FQ11,1)),VALUE(RIGHT(Rawdata!FQ11,1))-1),"N/A")</f>
        <v>5</v>
      </c>
      <c r="FR11">
        <f>IFERROR(VALUE(RIGHT(Rawdata!FR11,1))-3,"N/A")</f>
        <v>5</v>
      </c>
      <c r="FS11">
        <f>IFERROR(IF(Rawdata!FS11="A1",VALUE(RIGHT(Rawdata!FS11,1)),VALUE(RIGHT(Rawdata!FS11,1))-1),"N/A")</f>
        <v>5</v>
      </c>
      <c r="FT11">
        <f>IFERROR(VALUE(RIGHT(Rawdata!FT11,1))-3,"N/A")</f>
        <v>5</v>
      </c>
      <c r="FU11">
        <f>IFERROR(IF(Rawdata!FU11="A1",VALUE(RIGHT(Rawdata!FU11,1)),VALUE(RIGHT(Rawdata!FU11,1))-1),"N/A")</f>
        <v>5</v>
      </c>
      <c r="FV11">
        <f>IFERROR(VALUE(RIGHT(Rawdata!FV11,1))-3,"N/A")</f>
        <v>5</v>
      </c>
      <c r="FW11">
        <f>IFERROR(IF(Rawdata!FW11="A1",VALUE(RIGHT(Rawdata!FW11,1)),VALUE(RIGHT(Rawdata!FW11,1))-1),"N/A")</f>
        <v>5</v>
      </c>
      <c r="FX11">
        <f>IFERROR(VALUE(RIGHT(Rawdata!FX11,1))-3,"N/A")</f>
        <v>5</v>
      </c>
      <c r="FY11">
        <f>IFERROR(IF(Rawdata!FY11="A1",VALUE(RIGHT(Rawdata!FY11,1)),VALUE(RIGHT(Rawdata!FY11,1))-1),"N/A")</f>
        <v>5</v>
      </c>
      <c r="FZ11">
        <f>IFERROR(VALUE(RIGHT(Rawdata!FZ11,1))-3,"N/A")</f>
        <v>5</v>
      </c>
      <c r="GA11">
        <f>IFERROR(IF(Rawdata!GA11="A1",VALUE(RIGHT(Rawdata!GA11,1)),VALUE(RIGHT(Rawdata!GA11,1))-1),"N/A")</f>
        <v>5</v>
      </c>
      <c r="GB11">
        <f>IFERROR(VALUE(RIGHT(Rawdata!GB11,1))-3,"N/A")</f>
        <v>5</v>
      </c>
      <c r="GC11">
        <f>IFERROR(IF(Rawdata!GC11="A1",VALUE(RIGHT(Rawdata!GC11,1)),VALUE(RIGHT(Rawdata!GC11,1))-1),"N/A")</f>
        <v>5</v>
      </c>
      <c r="GD11">
        <f>IFERROR(VALUE(RIGHT(Rawdata!GD11,1))-3,"N/A")</f>
        <v>5</v>
      </c>
      <c r="GE11">
        <f>IFERROR(IF(Rawdata!GE11="A1",VALUE(RIGHT(Rawdata!GE11,1)),VALUE(RIGHT(Rawdata!GE11,1))-1),"N/A")</f>
        <v>5</v>
      </c>
      <c r="GF11">
        <f>IFERROR(VALUE(RIGHT(Rawdata!GF11,1))-3,"N/A")</f>
        <v>5</v>
      </c>
      <c r="GG11">
        <f>IFERROR(IF(Rawdata!GG11="A1",VALUE(RIGHT(Rawdata!GG11,1)),VALUE(RIGHT(Rawdata!GG11,1))-1),"N/A")</f>
        <v>5</v>
      </c>
      <c r="GH11">
        <f>IFERROR(VALUE(RIGHT(Rawdata!GH11,1))-3,"N/A")</f>
        <v>5</v>
      </c>
      <c r="GI11">
        <f>IFERROR(IF(Rawdata!GI11="A1",VALUE(RIGHT(Rawdata!GI11,1)),VALUE(RIGHT(Rawdata!GI11,1))-1),"N/A")</f>
        <v>5</v>
      </c>
      <c r="GJ11">
        <f>IFERROR(VALUE(RIGHT(Rawdata!GJ11,1))-3,"N/A")</f>
        <v>5</v>
      </c>
      <c r="GK11">
        <f>IFERROR(IF(Rawdata!GK11="A1",VALUE(RIGHT(Rawdata!GK11,1)),VALUE(RIGHT(Rawdata!GK11,1))-1),"N/A")</f>
        <v>5</v>
      </c>
      <c r="GL11">
        <f>IFERROR(VALUE(RIGHT(Rawdata!GL11,1))-3,"N/A")</f>
        <v>5</v>
      </c>
      <c r="GM11">
        <f>IFERROR(IF(Rawdata!GM11="A1",VALUE(RIGHT(Rawdata!GM11,1)),VALUE(RIGHT(Rawdata!GM11,1))-1),"N/A")</f>
        <v>5</v>
      </c>
      <c r="GN11">
        <f>IFERROR(VALUE(RIGHT(Rawdata!GN11,1))-3,"N/A")</f>
        <v>5</v>
      </c>
      <c r="GO11">
        <f>IFERROR(IF(Rawdata!GO11="A1",VALUE(RIGHT(Rawdata!GO11,1)),VALUE(RIGHT(Rawdata!GO11,1))-1),"N/A")</f>
        <v>5</v>
      </c>
      <c r="GP11">
        <f>IFERROR(VALUE(RIGHT(Rawdata!GP11,1))-3,"N/A")</f>
        <v>5</v>
      </c>
      <c r="GQ11">
        <f>IFERROR(IF(Rawdata!GQ11="A1",VALUE(RIGHT(Rawdata!GQ11,1)),VALUE(RIGHT(Rawdata!GQ11,1))-1),"N/A")</f>
        <v>5</v>
      </c>
      <c r="GR11">
        <f>IFERROR(VALUE(RIGHT(Rawdata!GR11,1))-3,"N/A")</f>
        <v>5</v>
      </c>
      <c r="GS11">
        <f>IFERROR(IF(Rawdata!GS11="A1",VALUE(RIGHT(Rawdata!GS11,1)),VALUE(RIGHT(Rawdata!GS11,1))-1),"N/A")</f>
        <v>5</v>
      </c>
      <c r="GT11">
        <f>IFERROR(VALUE(RIGHT(Rawdata!GT11,1))-3,"N/A")</f>
        <v>5</v>
      </c>
      <c r="GU11">
        <f>IFERROR(IF(Rawdata!GU11="A1",VALUE(RIGHT(Rawdata!GU11,1)),VALUE(RIGHT(Rawdata!GU11,1))-1),"N/A")</f>
        <v>5</v>
      </c>
      <c r="GV11">
        <f>IFERROR(VALUE(RIGHT(Rawdata!GV11,1))-3,"N/A")</f>
        <v>5</v>
      </c>
      <c r="GW11">
        <f>IFERROR(IF(Rawdata!GW11="A1",VALUE(RIGHT(Rawdata!GW11,1)),VALUE(RIGHT(Rawdata!GW11,1))-1),"N/A")</f>
        <v>5</v>
      </c>
      <c r="GX11">
        <f>IFERROR(VALUE(RIGHT(Rawdata!GX11,1))-3,"N/A")</f>
        <v>5</v>
      </c>
      <c r="GY11" t="str">
        <f>IFERROR(VALUE(RIGHT(Rawdata!GY11,1)),"N/A")</f>
        <v>N/A</v>
      </c>
      <c r="GZ11" t="str">
        <f>IFERROR(7-VALUE(RIGHT(Rawdata!GZ11,1)),"N/A")</f>
        <v>N/A</v>
      </c>
      <c r="HA11" t="str">
        <f>IFERROR(VALUE(RIGHT(Rawdata!HA11,1)),"N/A")</f>
        <v>N/A</v>
      </c>
      <c r="HB11" t="str">
        <f>IFERROR(VALUE(RIGHT(Rawdata!HB11,1)),"N/A")</f>
        <v>N/A</v>
      </c>
      <c r="HC11" t="str">
        <f>IFERROR(VALUE(RIGHT(Rawdata!HC11,1)),"N/A")</f>
        <v>N/A</v>
      </c>
      <c r="HD11" t="str">
        <f>IFERROR(7-VALUE(RIGHT(Rawdata!HD11,1)),"N/A")</f>
        <v>N/A</v>
      </c>
      <c r="HE11" t="str">
        <f>IFERROR(VALUE(RIGHT(Rawdata!HE11,1)),"N/A")</f>
        <v>N/A</v>
      </c>
      <c r="HF11" t="str">
        <f>IFERROR(7-VALUE(RIGHT(Rawdata!HF11,1)),"N/A")</f>
        <v>N/A</v>
      </c>
      <c r="HG11" t="str">
        <f>IFERROR(VALUE(RIGHT(Rawdata!HG11,1)),"N/A")</f>
        <v>N/A</v>
      </c>
      <c r="HH11" t="str">
        <f>IFERROR(VALUE(RIGHT(Rawdata!HH11,1)),"N/A")</f>
        <v>N/A</v>
      </c>
      <c r="HI11" t="str">
        <f>IFERROR(VALUE(RIGHT(Rawdata!HI11,1)),"N/A")</f>
        <v>N/A</v>
      </c>
      <c r="HJ11" t="str">
        <f>IFERROR(VALUE(RIGHT(Rawdata!HJ11,1)),"N/A")</f>
        <v>N/A</v>
      </c>
      <c r="HK11" t="str">
        <f>IFERROR(7-VALUE(RIGHT(Rawdata!HK11,1)),"N/A")</f>
        <v>N/A</v>
      </c>
      <c r="HL11" t="str">
        <f>IFERROR(VALUE(RIGHT(Rawdata!HL11,1)),"N/A")</f>
        <v>N/A</v>
      </c>
      <c r="HM11" t="str">
        <f>IFERROR(VALUE(RIGHT(Rawdata!HM11,1)),"N/A")</f>
        <v>N/A</v>
      </c>
      <c r="HN11" t="str">
        <f>IFERROR(IF(Rawdata!HN11="A13",5,VALUE(RIGHT(Rawdata!HN11,1))-1),"N/A")</f>
        <v>N/A</v>
      </c>
      <c r="HO11" t="str">
        <f>IFERROR(IF(Rawdata!HO11="A13",5,VALUE(RIGHT(Rawdata!HO11,1))-1),"N/A")</f>
        <v>N/A</v>
      </c>
      <c r="HP11" t="str">
        <f>IFERROR(IF(Rawdata!HP11="A13",5,VALUE(RIGHT(Rawdata!HP11,1))-1),"N/A")</f>
        <v>N/A</v>
      </c>
      <c r="HQ11" t="str">
        <f>IFERROR(IF(Rawdata!HQ11="A13",5,VALUE(RIGHT(Rawdata!HQ11,1))-1),"N/A")</f>
        <v>N/A</v>
      </c>
      <c r="HR11" t="str">
        <f>IFERROR(IF(Rawdata!HR11="A13",5,VALUE(RIGHT(Rawdata!HR11,1))-1),"N/A")</f>
        <v>N/A</v>
      </c>
      <c r="HS11" t="str">
        <f>IFERROR(6-IF(Rawdata!HS11="A13",5,VALUE(RIGHT(Rawdata!HS11,1))-1),"N/A")</f>
        <v>N/A</v>
      </c>
      <c r="HT11" t="str">
        <f>IFERROR(6-IF(Rawdata!HT11="A13",5,VALUE(RIGHT(Rawdata!HT11,1))-1),"N/A")</f>
        <v>N/A</v>
      </c>
      <c r="HU11" t="str">
        <f>IFERROR(6-IF(Rawdata!HU11="A13",5,VALUE(RIGHT(Rawdata!HU11,1))-1),"N/A")</f>
        <v>N/A</v>
      </c>
      <c r="HV11" t="str">
        <f>IFERROR(IF(Rawdata!HV11="A13",5,VALUE(RIGHT(Rawdata!HV11,1))-1),"N/A")</f>
        <v>N/A</v>
      </c>
      <c r="HW11" t="str">
        <f>IFERROR(6-IF(Rawdata!HW11="A13",5,VALUE(RIGHT(Rawdata!HW11,1))-1),"N/A")</f>
        <v>N/A</v>
      </c>
      <c r="HX11" t="str">
        <f>IFERROR(6-IF(Rawdata!HX11="A13",5,VALUE(RIGHT(Rawdata!HX11,1))-1),"N/A")</f>
        <v>N/A</v>
      </c>
      <c r="HY11" t="str">
        <f>IFERROR(6-IF(Rawdata!HY11="A13",5,VALUE(RIGHT(Rawdata!HY11,1))-1),"N/A")</f>
        <v>N/A</v>
      </c>
      <c r="HZ11" t="str">
        <f>IFERROR(6-IF(Rawdata!HZ11="A13",5,VALUE(RIGHT(Rawdata!HZ11,1))-1),"N/A")</f>
        <v>N/A</v>
      </c>
      <c r="IA11" t="str">
        <f>IFERROR(6-IF(Rawdata!IA11="A13",5,VALUE(RIGHT(Rawdata!IA11,1))-1),"N/A")</f>
        <v>N/A</v>
      </c>
      <c r="IB11" t="str">
        <f>IFERROR(IF(Rawdata!IB11="A13",5,VALUE(RIGHT(Rawdata!IB11,1))-1),"N/A")</f>
        <v>N/A</v>
      </c>
      <c r="IC11" t="str">
        <f>IFERROR(6-IF(Rawdata!IC11="A13",5,VALUE(RIGHT(Rawdata!IC11,1))-1),"N/A")</f>
        <v>N/A</v>
      </c>
      <c r="ID11" t="str">
        <f>IFERROR(IF(Rawdata!ID11="A13",5,VALUE(RIGHT(Rawdata!ID11,1))-1),"N/A")</f>
        <v>N/A</v>
      </c>
      <c r="IE11" t="str">
        <f>IFERROR(6-IF(Rawdata!IE11="A13",5,VALUE(RIGHT(Rawdata!IE11,1))-1),"N/A")</f>
        <v>N/A</v>
      </c>
      <c r="IF11" t="str">
        <f>IFERROR(VALUE(RIGHT(Rawdata!IF11,1)),"N/A")</f>
        <v>N/A</v>
      </c>
      <c r="IG11" t="str">
        <f>IFERROR(VALUE(RIGHT(Rawdata!IG11,1)),"N/A")</f>
        <v>N/A</v>
      </c>
      <c r="IH11" t="str">
        <f>IFERROR(VALUE(RIGHT(Rawdata!IH11,1)),"N/A")</f>
        <v>N/A</v>
      </c>
      <c r="II11" t="str">
        <f>IFERROR(VALUE(RIGHT(Rawdata!II11,1)),"N/A")</f>
        <v>N/A</v>
      </c>
      <c r="IJ11" t="str">
        <f>IFERROR(VALUE(RIGHT(Rawdata!IJ11,1)),"N/A")</f>
        <v>N/A</v>
      </c>
      <c r="IK11" t="str">
        <f>IFERROR(VALUE(RIGHT(Rawdata!IK11,1)),"N/A")</f>
        <v>N/A</v>
      </c>
      <c r="IL11" t="str">
        <f>IFERROR(VALUE(RIGHT(Rawdata!IL11,1)),"N/A")</f>
        <v>N/A</v>
      </c>
      <c r="IM11" t="str">
        <f>IFERROR(VALUE(RIGHT(Rawdata!IM11,1)),"N/A")</f>
        <v>N/A</v>
      </c>
      <c r="IN11" t="str">
        <f>IFERROR(VALUE(RIGHT(Rawdata!IN11,1)),"N/A")</f>
        <v>N/A</v>
      </c>
      <c r="IO11" t="str">
        <f>IFERROR(VALUE(RIGHT(Rawdata!IO11,1)),"N/A")</f>
        <v>N/A</v>
      </c>
      <c r="IP11" t="str">
        <f>IFERROR(VALUE(RIGHT(Rawdata!IP11,1)),"N/A")</f>
        <v>N/A</v>
      </c>
      <c r="IQ11" t="str">
        <f>IFERROR(VALUE(RIGHT(Rawdata!IQ11,1)),"N/A")</f>
        <v>N/A</v>
      </c>
      <c r="IR11" t="str">
        <f>IFERROR(VALUE(RIGHT(Rawdata!IR11,1)),"N/A")</f>
        <v>N/A</v>
      </c>
      <c r="IS11" t="str">
        <f>IFERROR(VALUE(RIGHT(Rawdata!IS11,1)),"N/A")</f>
        <v>N/A</v>
      </c>
      <c r="IT11" t="str">
        <f>IFERROR(VALUE(RIGHT(Rawdata!IT11,1)),"N/A")</f>
        <v>N/A</v>
      </c>
      <c r="IU11" t="str">
        <f>IFERROR(VALUE(RIGHT(Rawdata!IU11,1)),"N/A")</f>
        <v>N/A</v>
      </c>
      <c r="IV11" t="str">
        <f>IFERROR(VALUE(RIGHT(Rawdata!IV11,1)),"N/A")</f>
        <v>N/A</v>
      </c>
      <c r="IW11" t="str">
        <f>IFERROR(VALUE(RIGHT(Rawdata!IW11,1)),"N/A")</f>
        <v>N/A</v>
      </c>
      <c r="IX11" t="str">
        <f>IFERROR(VALUE(RIGHT(Rawdata!IX11,1)),"N/A")</f>
        <v>N/A</v>
      </c>
      <c r="IY11">
        <f>IFERROR(VALUE(RIGHT(Rawdata!IY11,1)),"N/A")</f>
        <v>4</v>
      </c>
      <c r="IZ11">
        <f>IFERROR(VALUE(RIGHT(Rawdata!IZ11,1)),"N/A")</f>
        <v>2</v>
      </c>
      <c r="JA11">
        <f>IFERROR(VALUE(RIGHT(Rawdata!JA11,1)),"N/A")</f>
        <v>2</v>
      </c>
      <c r="JB11">
        <f>IFERROR(VALUE(RIGHT(Rawdata!JB11,1)),"N/A")</f>
        <v>1</v>
      </c>
      <c r="JC11">
        <f>IFERROR(VALUE(RIGHT(Rawdata!JC11,1)),"N/A")</f>
        <v>1</v>
      </c>
      <c r="JD11">
        <f>IFERROR(VALUE(RIGHT(Rawdata!JD11,1)),"N/A")</f>
        <v>2</v>
      </c>
      <c r="JE11">
        <f>IFERROR(VALUE(RIGHT(Rawdata!JE11,1)),"N/A")</f>
        <v>3</v>
      </c>
      <c r="JF11">
        <f>IFERROR(VALUE(RIGHT(Rawdata!JF11,1)),"N/A")</f>
        <v>3</v>
      </c>
      <c r="JG11">
        <f>IFERROR(VALUE(RIGHT(Rawdata!JG11,1)),"N/A")</f>
        <v>1</v>
      </c>
      <c r="JH11">
        <f>IFERROR(VALUE(RIGHT(Rawdata!JH11,1)),"N/A")</f>
        <v>1</v>
      </c>
      <c r="JI11">
        <f>IFERROR(VALUE(RIGHT(Rawdata!JI11,1)),"N/A")</f>
        <v>1</v>
      </c>
      <c r="JJ11">
        <f>IFERROR(VALUE(RIGHT(Rawdata!JJ11,1)),"N/A")</f>
        <v>1</v>
      </c>
      <c r="JK11">
        <f>IFERROR(VALUE(RIGHT(Rawdata!JK11,1)),"N/A")</f>
        <v>5</v>
      </c>
      <c r="JL11">
        <f>IFERROR(VALUE(RIGHT(Rawdata!JL11,1)),"N/A")</f>
        <v>4</v>
      </c>
      <c r="JM11">
        <f>IFERROR(VALUE(RIGHT(Rawdata!JM11,1)),"N/A")</f>
        <v>5</v>
      </c>
      <c r="JN11">
        <f>IFERROR(VALUE(RIGHT(Rawdata!JN11,1)),"N/A")</f>
        <v>1</v>
      </c>
      <c r="JO11">
        <f>IFERROR(VALUE(RIGHT(Rawdata!JO11,1)),"N/A")</f>
        <v>1</v>
      </c>
      <c r="JP11" t="str">
        <f>IFERROR(VALUE(RIGHT(Rawdata!JP11,1)-4),"N/A")</f>
        <v>N/A</v>
      </c>
      <c r="JQ11" t="str">
        <f>IFERROR(VALUE(RIGHT(Rawdata!JQ11,1)-4),"N/A")</f>
        <v>N/A</v>
      </c>
      <c r="JR11" t="str">
        <f>IFERROR(VALUE(RIGHT(Rawdata!JR11,1)-4),"N/A")</f>
        <v>N/A</v>
      </c>
      <c r="JS11" t="str">
        <f>IFERROR(VALUE(RIGHT(Rawdata!JS11,1)-4),"N/A")</f>
        <v>N/A</v>
      </c>
      <c r="JT11" t="str">
        <f>IFERROR(VALUE(RIGHT(Rawdata!JT11,1)-4),"N/A")</f>
        <v>N/A</v>
      </c>
      <c r="JU11" t="str">
        <f>IFERROR(VALUE(RIGHT(Rawdata!JU11,1)-4),"N/A")</f>
        <v>N/A</v>
      </c>
      <c r="JV11" t="str">
        <f>IFERROR(VALUE(RIGHT(Rawdata!JV11,1)-4),"N/A")</f>
        <v>N/A</v>
      </c>
      <c r="JW11" t="str">
        <f>IFERROR(VALUE(RIGHT(Rawdata!JW11,1)-4),"N/A")</f>
        <v>N/A</v>
      </c>
      <c r="JX11" t="str">
        <f>IFERROR(VALUE(RIGHT(Rawdata!JX11,1)),"N/A")</f>
        <v>N/A</v>
      </c>
      <c r="JY11" t="str">
        <f>IFERROR(VALUE(RIGHT(Rawdata!JY11,1)),"N/A")</f>
        <v>N/A</v>
      </c>
      <c r="JZ11" t="str">
        <f>IFERROR(6-VALUE(RIGHT(Rawdata!JZ11,1)),"N/A")</f>
        <v>N/A</v>
      </c>
      <c r="KA11" t="str">
        <f>IFERROR(6-VALUE(RIGHT(Rawdata!KA11,1)),"N/A")</f>
        <v>N/A</v>
      </c>
      <c r="KB11" t="str">
        <f>IFERROR(6-VALUE(RIGHT(Rawdata!KB11,1)),"N/A")</f>
        <v>N/A</v>
      </c>
      <c r="KC11" t="str">
        <f>IFERROR(6-VALUE(RIGHT(Rawdata!KC11,1)),"N/A")</f>
        <v>N/A</v>
      </c>
      <c r="KD11" t="str">
        <f>IFERROR(6-VALUE(RIGHT(Rawdata!KD11,1)),"N/A")</f>
        <v>N/A</v>
      </c>
      <c r="KE11" t="str">
        <f>IFERROR(6-VALUE(RIGHT(Rawdata!KE11,1)),"N/A")</f>
        <v>N/A</v>
      </c>
      <c r="KF11" t="str">
        <f>IFERROR(VALUE(RIGHT(Rawdata!KF11,1)),"N/A")</f>
        <v>N/A</v>
      </c>
      <c r="KG11" t="str">
        <f>IFERROR(VALUE(RIGHT(Rawdata!KG11,1)),"N/A")</f>
        <v>N/A</v>
      </c>
      <c r="KH11" t="str">
        <f>IFERROR(6-VALUE(RIGHT(Rawdata!KH11,1)),"N/A")</f>
        <v>N/A</v>
      </c>
      <c r="KI11" t="str">
        <f>IFERROR(6-VALUE(RIGHT(Rawdata!KI11,1)),"N/A")</f>
        <v>N/A</v>
      </c>
      <c r="KJ11" t="str">
        <f>IFERROR(VALUE(RIGHT(Rawdata!KJ11,1)),"N/A")</f>
        <v>N/A</v>
      </c>
      <c r="KK11" t="str">
        <f>IFERROR(VALUE(RIGHT(Rawdata!KK11,1)),"N/A")</f>
        <v>N/A</v>
      </c>
      <c r="KL11" t="str">
        <f>IFERROR(VALUE(RIGHT(Rawdata!KL11,1)),"N/A")</f>
        <v>N/A</v>
      </c>
      <c r="KM11" t="str">
        <f>IFERROR(VALUE(RIGHT(Rawdata!KM11,1)),"N/A")</f>
        <v>N/A</v>
      </c>
      <c r="KN11" t="str">
        <f>IFERROR(VALUE(RIGHT(Rawdata!KN11,1)),"N/A")</f>
        <v>N/A</v>
      </c>
      <c r="KO11" t="str">
        <f>IFERROR(VALUE(RIGHT(Rawdata!KO11,1)),"N/A")</f>
        <v>N/A</v>
      </c>
      <c r="KP11" t="str">
        <f>IFERROR(VALUE(RIGHT(Rawdata!KP11,1)),"N/A")</f>
        <v>N/A</v>
      </c>
      <c r="KQ11" t="str">
        <f>IFERROR(VALUE(RIGHT(Rawdata!KQ11,1)),"N/A")</f>
        <v>N/A</v>
      </c>
      <c r="KR11" t="str">
        <f>IFERROR(VALUE(RIGHT(Rawdata!KR11,1)),"N/A")</f>
        <v>N/A</v>
      </c>
      <c r="KS11" t="str">
        <f>IFERROR(VALUE(RIGHT(Rawdata!KS11,1)),"N/A")</f>
        <v>N/A</v>
      </c>
      <c r="KT11" t="str">
        <f>IFERROR(VALUE(RIGHT(Rawdata!KT11,1)),"N/A")</f>
        <v>N/A</v>
      </c>
      <c r="KU11" t="str">
        <f>IFERROR(VALUE(RIGHT(Rawdata!KU11,1)),"N/A")</f>
        <v>N/A</v>
      </c>
      <c r="KV11" t="str">
        <f>IFERROR(VALUE(RIGHT(Rawdata!KV11,1)),"N/A")</f>
        <v>N/A</v>
      </c>
      <c r="KW11" t="str">
        <f>IFERROR(VALUE(RIGHT(Rawdata!KW11,1)),"N/A")</f>
        <v>N/A</v>
      </c>
      <c r="KX11" t="str">
        <f>IFERROR(VALUE(RIGHT(Rawdata!KX11,1)),"N/A")</f>
        <v>N/A</v>
      </c>
    </row>
    <row r="12" spans="1:310" x14ac:dyDescent="0.25">
      <c r="A12">
        <f>Rawdata!A12</f>
        <v>15</v>
      </c>
      <c r="B12" t="str">
        <f>Rawdata!B12</f>
        <v>T1</v>
      </c>
      <c r="C12" t="str">
        <f>Rawdata!C12</f>
        <v>2022-04-01 18:43:03</v>
      </c>
      <c r="D12" t="str">
        <f>Rawdata!D12</f>
        <v>709-216</v>
      </c>
      <c r="E12" t="str">
        <f>IF(Rawdata!E12="","",Rawdata!E12)</f>
        <v>109-114</v>
      </c>
      <c r="F12" cm="1">
        <f t="array" ref="F12">IFERROR(_xlfn.IFS(Rawdata!F12="A1",100,Rawdata!F12="A2",75,Rawdata!F12="A3",50,Rawdata!F12="A4",25,Rawdata!F12="A5",0),"N/A")</f>
        <v>100</v>
      </c>
      <c r="G12" cm="1">
        <f t="array" ref="G12">IFERROR(_xlfn.IFS(Rawdata!G12="A1",100,Rawdata!G12="A2",75,Rawdata!G12="A3",50,Rawdata!G12="A4",25,Rawdata!G12="A5",0),"N/A")</f>
        <v>100</v>
      </c>
      <c r="H12" cm="1">
        <f t="array" ref="H12">IFERROR(_xlfn.IFS(Rawdata!H12="A1",100,Rawdata!H12="A2",75,Rawdata!H12="A3",50,Rawdata!H12="A4",25,Rawdata!H12="A5",0),"N/A")</f>
        <v>100</v>
      </c>
      <c r="I12" cm="1">
        <f t="array" ref="I12">IFERROR(_xlfn.IFS(Rawdata!I12="A1",100,Rawdata!I12="A2",75,Rawdata!I12="A3",50,Rawdata!I12="A4",25,Rawdata!I12="A5",0),"N/A")</f>
        <v>100</v>
      </c>
      <c r="J12" cm="1">
        <f t="array" ref="J12">IFERROR(_xlfn.IFS(Rawdata!J12="A1",100,Rawdata!J12="A2",75,Rawdata!J12="A3",50,Rawdata!J12="A4",25,Rawdata!J12="A5",0),"N/A")</f>
        <v>100</v>
      </c>
      <c r="K12" cm="1">
        <f t="array" ref="K12">IFERROR(_xlfn.IFS(Rawdata!K12="A1",100,Rawdata!K12="A2",75,Rawdata!K12="A3",50,Rawdata!K12="A4",25,Rawdata!K12="A5",0),"N/A")</f>
        <v>0</v>
      </c>
      <c r="L12" cm="1">
        <f t="array" ref="L12">IFERROR(_xlfn.IFS(Rawdata!L12="A1",100,Rawdata!L12="A2",75,Rawdata!L12="A3",50,Rawdata!L12="A4",25,Rawdata!L12="A5",0),"N/A")</f>
        <v>75</v>
      </c>
      <c r="M12" cm="1">
        <f t="array" ref="M12">IFERROR(_xlfn.IFS(Rawdata!M12="A1",100,Rawdata!M12="A2",75,Rawdata!M12="A3",50,Rawdata!M12="A4",25,Rawdata!M12="A5",0),"N/A")</f>
        <v>50</v>
      </c>
      <c r="N12" cm="1">
        <f t="array" ref="N12">IFERROR(_xlfn.IFS(Rawdata!N12="A1",100,Rawdata!N12="A2",75,Rawdata!N12="A3",50,Rawdata!N12="A4",25,Rawdata!N12="A5",0),"N/A")</f>
        <v>75</v>
      </c>
      <c r="O12" cm="1">
        <f t="array" ref="O12">IFERROR(_xlfn.IFS(Rawdata!O12="A1",100,Rawdata!O12="A2",75,Rawdata!O12="A3",50,Rawdata!O12="A4",25,Rawdata!O12="A5",0),"N/A")</f>
        <v>0</v>
      </c>
      <c r="P12" cm="1">
        <f t="array" ref="P12">IFERROR(_xlfn.IFS(Rawdata!P12="A1",100,Rawdata!P12="A2",75,Rawdata!P12="A3",50,Rawdata!P12="A4",25,Rawdata!P12="A5",0),"N/A")</f>
        <v>0</v>
      </c>
      <c r="Q12" cm="1">
        <f t="array" ref="Q12">IFERROR(_xlfn.IFS(Rawdata!Q12="A1",100,Rawdata!Q12="A2",75,Rawdata!Q12="A3",50,Rawdata!Q12="A4",25,Rawdata!Q12="A5",0),"N/A")</f>
        <v>75</v>
      </c>
      <c r="R12" cm="1">
        <f t="array" ref="R12">IFERROR(_xlfn.IFS(Rawdata!R12="A1",100,Rawdata!R12="A2",75,Rawdata!R12="A3",50,Rawdata!R12="A4",25,Rawdata!R12="A5",0),"N/A")</f>
        <v>50</v>
      </c>
      <c r="S12" cm="1">
        <f t="array" ref="S12">IFERROR(_xlfn.IFS(Rawdata!S12="A1",100,Rawdata!S12="A2",75,Rawdata!S12="A3",50,Rawdata!S12="A4",25,Rawdata!S12="A5",0),"N/A")</f>
        <v>50</v>
      </c>
      <c r="T12" cm="1">
        <f t="array" ref="T12">IFERROR(_xlfn.IFS(Rawdata!T12="A1",100,Rawdata!T12="A2",75,Rawdata!T12="A3",50,Rawdata!T12="A4",25,Rawdata!T12="A5",0),"N/A")</f>
        <v>25</v>
      </c>
      <c r="U12" cm="1">
        <f t="array" ref="U12">IFERROR(_xlfn.IFS(Rawdata!U12="A1",100,Rawdata!U12="A2",75,Rawdata!U12="A3",50,Rawdata!U12="A4",25,Rawdata!U12="A5",0),"N/A")</f>
        <v>25</v>
      </c>
      <c r="V12" cm="1">
        <f t="array" ref="V12">IFERROR(_xlfn.IFS(Rawdata!V12="A1",100,Rawdata!V12="A2",75,Rawdata!V12="A3",50,Rawdata!V12="A4",25,Rawdata!V12="A5",0),"N/A")</f>
        <v>25</v>
      </c>
      <c r="W12" cm="1">
        <f t="array" ref="W12">IFERROR(_xlfn.IFS(Rawdata!W12="A1",100,Rawdata!W12="A2",75,Rawdata!W12="A3",50,Rawdata!W12="A4",25,Rawdata!W12="A5",0),"N/A")</f>
        <v>0</v>
      </c>
      <c r="X12" cm="1">
        <f t="array" ref="X12">IFERROR(_xlfn.IFS(Rawdata!X12="A1",100,Rawdata!X12="A2",75,Rawdata!X12="A3",50,Rawdata!X12="A4",25,Rawdata!X12="A5",0),"N/A")</f>
        <v>50</v>
      </c>
      <c r="Y12" cm="1">
        <f t="array" ref="Y12">IFERROR(_xlfn.IFS(Rawdata!Y12="A1",100,Rawdata!Y12="A2",75,Rawdata!Y12="A3",50,Rawdata!Y12="A4",25,Rawdata!Y12="A5",0),"N/A")</f>
        <v>25</v>
      </c>
      <c r="Z12" cm="1">
        <f t="array" ref="Z12">IFERROR(_xlfn.IFS(Rawdata!Z12="A1",100,Rawdata!Z12="A2",75,Rawdata!Z12="A3",50,Rawdata!Z12="A4",25,Rawdata!Z12="A5",0),"N/A")</f>
        <v>75</v>
      </c>
      <c r="AA12" cm="1">
        <f t="array" ref="AA12">IFERROR(_xlfn.IFS(Rawdata!AA12="A1",100,Rawdata!AA12="A2",75,Rawdata!AA12="A3",50,Rawdata!AA12="A4",25,Rawdata!AA12="A5",0),"N/A")</f>
        <v>100</v>
      </c>
      <c r="AB12" cm="1">
        <f t="array" ref="AB12">IFERROR(_xlfn.IFS(Rawdata!AB12="A1",100,Rawdata!AB12="A2",75,Rawdata!AB12="A3",50,Rawdata!AB12="A4",25,Rawdata!AB12="A5",0),"N/A")</f>
        <v>50</v>
      </c>
      <c r="AC12">
        <f>IFERROR(VALUE(RIGHT(Rawdata!AC12,1)),"N/A")</f>
        <v>5</v>
      </c>
      <c r="AD12">
        <f>IFERROR(6-VALUE(RIGHT(Rawdata!AD12,1)),"N/A")</f>
        <v>5</v>
      </c>
      <c r="AE12">
        <f>IFERROR(VALUE(RIGHT(Rawdata!AE12,1)),"N/A")</f>
        <v>5</v>
      </c>
      <c r="AF12">
        <f>IFERROR(6-VALUE(RIGHT(Rawdata!AF12,1)),"N/A")</f>
        <v>5</v>
      </c>
      <c r="AG12">
        <f>IFERROR(VALUE(RIGHT(Rawdata!AG12,1)),"N/A")</f>
        <v>5</v>
      </c>
      <c r="AH12">
        <f>IFERROR(VALUE(RIGHT(Rawdata!AH12,1)),"N/A")</f>
        <v>5</v>
      </c>
      <c r="AI12">
        <f>IFERROR(VALUE(RIGHT(Rawdata!AI12,1)),"N/A")</f>
        <v>5</v>
      </c>
      <c r="AJ12">
        <f>IFERROR(6-VALUE(RIGHT(Rawdata!AJ12,1)),"N/A")</f>
        <v>5</v>
      </c>
      <c r="AK12">
        <f>IFERROR(6-VALUE(RIGHT(Rawdata!AK12,1)),"N/A")</f>
        <v>5</v>
      </c>
      <c r="AL12">
        <f>IFERROR(VALUE(RIGHT(Rawdata!AL12,1)),"N/A")</f>
        <v>5</v>
      </c>
      <c r="AM12">
        <f>IFERROR(6-VALUE(RIGHT(Rawdata!AM12,1)),"N/A")</f>
        <v>5</v>
      </c>
      <c r="AN12">
        <f>IFERROR(6-VALUE(RIGHT(Rawdata!AN12,1)),"N/A")</f>
        <v>5</v>
      </c>
      <c r="AO12">
        <f>IFERROR(VALUE(RIGHT(Rawdata!AO12,1)),"N/A")</f>
        <v>5</v>
      </c>
      <c r="AP12">
        <f>IFERROR(6-VALUE(RIGHT(Rawdata!AP12,1)),"N/A")</f>
        <v>5</v>
      </c>
      <c r="AQ12">
        <f>IFERROR(VALUE(RIGHT(Rawdata!AQ12,1)),"N/A")</f>
        <v>5</v>
      </c>
      <c r="AR12">
        <f>IFERROR(6-VALUE(RIGHT(Rawdata!AR12,1)),"N/A")</f>
        <v>5</v>
      </c>
      <c r="AS12">
        <f>IFERROR(VALUE(RIGHT(Rawdata!AS12,1)),"N/A")</f>
        <v>5</v>
      </c>
      <c r="AT12">
        <f>IFERROR(VALUE(RIGHT(Rawdata!AT12,1)),"N/A")</f>
        <v>5</v>
      </c>
      <c r="AU12">
        <f>IFERROR(6-VALUE(RIGHT(Rawdata!AU12,1)),"N/A")</f>
        <v>5</v>
      </c>
      <c r="AV12">
        <f>IFERROR(VALUE(RIGHT(Rawdata!AV12,1)),"N/A")</f>
        <v>5</v>
      </c>
      <c r="AW12">
        <f>IFERROR(VALUE(RIGHT(Rawdata!AW12,1)),"N/A")</f>
        <v>5</v>
      </c>
      <c r="AX12">
        <f>IFERROR(VALUE(RIGHT(Rawdata!AX12,1)),"N/A")</f>
        <v>5</v>
      </c>
      <c r="AY12">
        <f>IFERROR(VALUE(RIGHT(Rawdata!AY12,1)),"N/A")</f>
        <v>5</v>
      </c>
      <c r="AZ12">
        <f>IFERROR(VALUE(RIGHT(Rawdata!AZ12,1)),"N/A")</f>
        <v>5</v>
      </c>
      <c r="BA12">
        <f>IFERROR(VALUE(RIGHT(Rawdata!BA12,1)-1),"N/A")</f>
        <v>3</v>
      </c>
      <c r="BB12">
        <f>IFERROR(VALUE(RIGHT(Rawdata!BB12,1)-1),"N/A")</f>
        <v>3</v>
      </c>
      <c r="BC12">
        <f>IFERROR(VALUE(RIGHT(Rawdata!BC12,1)-1),"N/A")</f>
        <v>0</v>
      </c>
      <c r="BD12">
        <f>IFERROR(VALUE(RIGHT(Rawdata!BD12,1)-1),"N/A")</f>
        <v>0</v>
      </c>
      <c r="BE12">
        <f>IFERROR(VALUE(RIGHT(Rawdata!BE12,1)-1),"N/A")</f>
        <v>0</v>
      </c>
      <c r="BF12">
        <f>IFERROR(VALUE(RIGHT(Rawdata!BF12,1)-1),"N/A")</f>
        <v>3</v>
      </c>
      <c r="BG12">
        <f>IFERROR(VALUE(RIGHT(Rawdata!BG12,1)-1),"N/A")</f>
        <v>0</v>
      </c>
      <c r="BH12">
        <f>IFERROR(VALUE(RIGHT(Rawdata!BH12,1)-1),"N/A")</f>
        <v>0</v>
      </c>
      <c r="BI12">
        <f>IFERROR(VALUE(RIGHT(Rawdata!BI12,1)-1),"N/A")</f>
        <v>3</v>
      </c>
      <c r="BJ12">
        <f>IFERROR(VALUE(RIGHT(Rawdata!BJ12,1)-1),"N/A")</f>
        <v>0</v>
      </c>
      <c r="BK12">
        <f>IFERROR(VALUE(RIGHT(Rawdata!BK12,1)-1),"N/A")</f>
        <v>1</v>
      </c>
      <c r="BL12">
        <f>IFERROR(VALUE(RIGHT(Rawdata!BL12,1)-1),"N/A")</f>
        <v>1</v>
      </c>
      <c r="BM12">
        <f>IFERROR(VALUE(RIGHT(Rawdata!BM12,1)),"N/A")</f>
        <v>5</v>
      </c>
      <c r="BN12">
        <f>IFERROR(VALUE(RIGHT(Rawdata!BN12,1)),"N/A")</f>
        <v>5</v>
      </c>
      <c r="BO12">
        <f>IFERROR(VALUE(RIGHT(Rawdata!BO12,1)),"N/A")</f>
        <v>5</v>
      </c>
      <c r="BP12">
        <f>IFERROR(VALUE(RIGHT(Rawdata!BP12,1)),"N/A")</f>
        <v>4</v>
      </c>
      <c r="BQ12">
        <f>IFERROR(6-VALUE(RIGHT(Rawdata!BQ12,1)),"N/A")</f>
        <v>2</v>
      </c>
      <c r="BR12">
        <f>IFERROR(6-VALUE(RIGHT(Rawdata!BR12,1)),"N/A")</f>
        <v>4</v>
      </c>
      <c r="BS12">
        <f>IFERROR(6-VALUE(RIGHT(Rawdata!BS12,1)),"N/A")</f>
        <v>2</v>
      </c>
      <c r="BT12">
        <f>IFERROR(6-VALUE(RIGHT(Rawdata!BT12,1)),"N/A")</f>
        <v>2</v>
      </c>
      <c r="BU12">
        <f>IFERROR(VALUE(RIGHT(Rawdata!BU12,1)),"N/A")</f>
        <v>4</v>
      </c>
      <c r="BV12">
        <f>IFERROR(VALUE(RIGHT(Rawdata!BV12,1)),"N/A")</f>
        <v>5</v>
      </c>
      <c r="BW12">
        <f>IFERROR(VALUE(RIGHT(Rawdata!BW12,1)),"N/A")</f>
        <v>5</v>
      </c>
      <c r="BX12">
        <f>IFERROR(VALUE(RIGHT(Rawdata!BX12,1)),"N/A")</f>
        <v>5</v>
      </c>
      <c r="BY12">
        <f>IFERROR(6-VALUE(RIGHT(Rawdata!BY12,1)),"N/A")</f>
        <v>5</v>
      </c>
      <c r="BZ12">
        <f>IFERROR(6-VALUE(RIGHT(Rawdata!BZ12,1)),"N/A")</f>
        <v>5</v>
      </c>
      <c r="CA12">
        <f>IFERROR(6-VALUE(RIGHT(Rawdata!CA12,1)),"N/A")</f>
        <v>5</v>
      </c>
      <c r="CB12">
        <f>IFERROR(VALUE(RIGHT(Rawdata!CB12,1)),"N/A")</f>
        <v>5</v>
      </c>
      <c r="CC12">
        <f>IFERROR(VALUE(RIGHT(Rawdata!CC12,1)),"N/A")</f>
        <v>4</v>
      </c>
      <c r="CD12">
        <f>IFERROR(VALUE(RIGHT(Rawdata!CD12,1)),"N/A")</f>
        <v>4</v>
      </c>
      <c r="CE12">
        <f>IFERROR(VALUE(RIGHT(Rawdata!CE12,1)),"N/A")</f>
        <v>4</v>
      </c>
      <c r="CF12">
        <f>IFERROR(6-VALUE(RIGHT(Rawdata!CF12,1)),"N/A")</f>
        <v>5</v>
      </c>
      <c r="CG12">
        <f>IFERROR(6-VALUE(RIGHT(Rawdata!CG12,1)),"N/A")</f>
        <v>4</v>
      </c>
      <c r="CH12">
        <f>IFERROR(6-VALUE(RIGHT(Rawdata!CH12,1)),"N/A")</f>
        <v>4</v>
      </c>
      <c r="CI12">
        <f>IFERROR(6-VALUE(RIGHT(Rawdata!CI12,1)),"N/A")</f>
        <v>5</v>
      </c>
      <c r="CJ12">
        <f>IFERROR(VALUE(RIGHT(Rawdata!CJ12,1)),"N/A")</f>
        <v>1</v>
      </c>
      <c r="CK12">
        <f>IFERROR(VALUE(RIGHT(Rawdata!CK12,1)),"N/A")</f>
        <v>1</v>
      </c>
      <c r="CL12">
        <f>IFERROR(VALUE(RIGHT(Rawdata!CL12,1)),"N/A")</f>
        <v>1</v>
      </c>
      <c r="CM12">
        <f>IFERROR(VALUE(RIGHT(Rawdata!CM12,1)),"N/A")</f>
        <v>1</v>
      </c>
      <c r="CN12">
        <f>IFERROR(VALUE(RIGHT(Rawdata!CN12,1)),"N/A")</f>
        <v>1</v>
      </c>
      <c r="CO12">
        <f>IFERROR(VALUE(RIGHT(Rawdata!CO12,1)),"N/A")</f>
        <v>1</v>
      </c>
      <c r="CP12">
        <f>IFERROR(VALUE(RIGHT(Rawdata!CP12,1)),"N/A")</f>
        <v>1</v>
      </c>
      <c r="CQ12">
        <f>IFERROR(VALUE(RIGHT(Rawdata!CQ12,1)),"N/A")</f>
        <v>1</v>
      </c>
      <c r="CR12">
        <f>IFERROR(VALUE(RIGHT(Rawdata!CR12,1)),"N/A")</f>
        <v>1</v>
      </c>
      <c r="CS12">
        <f>IFERROR(VALUE(RIGHT(Rawdata!CS12,1)),"N/A")</f>
        <v>1</v>
      </c>
      <c r="CT12">
        <f>IFERROR(VALUE(RIGHT(Rawdata!CT12,1)),"N/A")</f>
        <v>1</v>
      </c>
      <c r="CU12">
        <f>IFERROR(VALUE(RIGHT(Rawdata!CU12,1)),"N/A")</f>
        <v>2</v>
      </c>
      <c r="CV12">
        <f>IFERROR(VALUE(RIGHT(Rawdata!CV12,1)),"N/A")</f>
        <v>2</v>
      </c>
      <c r="CW12">
        <f>IFERROR(6-VALUE(RIGHT(Rawdata!CW12,1)),"N/A")</f>
        <v>1</v>
      </c>
      <c r="CX12">
        <f>IFERROR(VALUE(RIGHT(Rawdata!CX12,1)),"N/A")</f>
        <v>1</v>
      </c>
      <c r="CY12">
        <f>IFERROR(VALUE(RIGHT(Rawdata!CY12,1)),"N/A")</f>
        <v>5</v>
      </c>
      <c r="CZ12">
        <f>IFERROR(VALUE(RIGHT(Rawdata!CZ12,1)),"N/A")</f>
        <v>5</v>
      </c>
      <c r="DA12">
        <f>IFERROR(VALUE(RIGHT(Rawdata!DA12,1)),"N/A")</f>
        <v>1</v>
      </c>
      <c r="DB12">
        <f>IFERROR(VALUE(RIGHT(Rawdata!DB12,1)),"N/A")</f>
        <v>1</v>
      </c>
      <c r="DC12">
        <f>IFERROR(VALUE(RIGHT(Rawdata!DC12,1)),"N/A")</f>
        <v>2</v>
      </c>
      <c r="DD12">
        <f>IFERROR(VALUE(RIGHT(Rawdata!DD12,1)),"N/A")</f>
        <v>4</v>
      </c>
      <c r="DE12">
        <f>IFERROR(VALUE(RIGHT(Rawdata!DE12,1)-1),"N/A")</f>
        <v>0</v>
      </c>
      <c r="DF12">
        <f>IFERROR(VALUE(RIGHT(Rawdata!DF12,1)-1),"N/A")</f>
        <v>0</v>
      </c>
      <c r="DG12">
        <f>IFERROR(VALUE(RIGHT(Rawdata!DG12,1)-1),"N/A")</f>
        <v>0</v>
      </c>
      <c r="DH12">
        <f>IFERROR(VALUE(RIGHT(Rawdata!DH12,1)-1),"N/A")</f>
        <v>0</v>
      </c>
      <c r="DI12">
        <f>IFERROR(VALUE(RIGHT(Rawdata!DI12,1)-1),"N/A")</f>
        <v>0</v>
      </c>
      <c r="DJ12">
        <f>IFERROR(VALUE(RIGHT(Rawdata!DJ12,1)-1),"N/A")</f>
        <v>0</v>
      </c>
      <c r="DK12">
        <f>IFERROR(VALUE(RIGHT(Rawdata!DK12,1)-1),"N/A")</f>
        <v>1</v>
      </c>
      <c r="DL12">
        <f>IFERROR(VALUE(RIGHT(Rawdata!DL12,1)-1),"N/A")</f>
        <v>0</v>
      </c>
      <c r="DM12">
        <f>IFERROR(VALUE(RIGHT(Rawdata!DM12,1)-1),"N/A")</f>
        <v>2</v>
      </c>
      <c r="DN12">
        <f>IFERROR(VALUE(RIGHT(Rawdata!DN12,1)-1),"N/A")</f>
        <v>0</v>
      </c>
      <c r="DO12">
        <f>IFERROR(VALUE(RIGHT(Rawdata!DO12,1)-1),"N/A")</f>
        <v>1</v>
      </c>
      <c r="DP12">
        <f>IFERROR(VALUE(RIGHT(Rawdata!DP12,1)-1),"N/A")</f>
        <v>1</v>
      </c>
      <c r="DQ12">
        <f>IFERROR(VALUE(RIGHT(Rawdata!DQ12,1)-1),"N/A")</f>
        <v>0</v>
      </c>
      <c r="DR12">
        <f>IFERROR(VALUE(RIGHT(Rawdata!DR12,1)-1),"N/A")</f>
        <v>1</v>
      </c>
      <c r="DS12">
        <f>IFERROR(VALUE(RIGHT(Rawdata!DS12,1)-1),"N/A")</f>
        <v>0</v>
      </c>
      <c r="DT12">
        <f>IFERROR(VALUE(RIGHT(Rawdata!DT12,1)-1),"N/A")</f>
        <v>0</v>
      </c>
      <c r="DU12">
        <f>IFERROR(6-VALUE(RIGHT(Rawdata!DU12,1)-1),"N/A")</f>
        <v>0</v>
      </c>
      <c r="DV12">
        <f>IFERROR(6-VALUE(RIGHT(Rawdata!DV12,1)-1),"N/A")</f>
        <v>0</v>
      </c>
      <c r="DW12">
        <f>IFERROR(6-VALUE(RIGHT(Rawdata!DW12,1)-1),"N/A")</f>
        <v>0</v>
      </c>
      <c r="DX12">
        <f>IFERROR(6-VALUE(RIGHT(Rawdata!DX12,1)-1),"N/A")</f>
        <v>0</v>
      </c>
      <c r="DY12">
        <f>IFERROR(6-VALUE(RIGHT(Rawdata!DY12,1)-1),"N/A")</f>
        <v>0</v>
      </c>
      <c r="DZ12">
        <f>IFERROR(6-VALUE(RIGHT(Rawdata!DZ12,1)-1),"N/A")</f>
        <v>0</v>
      </c>
      <c r="EA12">
        <f>IFERROR(VALUE(RIGHT(Rawdata!EA12,1)),"N/A")</f>
        <v>5</v>
      </c>
      <c r="EB12">
        <f>IFERROR(VALUE(RIGHT(Rawdata!EB12,1)),"N/A")</f>
        <v>2</v>
      </c>
      <c r="EC12">
        <f>IFERROR(6-VALUE(RIGHT(Rawdata!EC12,1)),"N/A")</f>
        <v>4</v>
      </c>
      <c r="ED12">
        <f>IFERROR(6-VALUE(RIGHT(Rawdata!ED12,1)),"N/A")</f>
        <v>5</v>
      </c>
      <c r="EE12">
        <f>IFERROR(VALUE(RIGHT(Rawdata!EE12,1)),"N/A")</f>
        <v>4</v>
      </c>
      <c r="EF12">
        <f>IFERROR(VALUE(RIGHT(Rawdata!EF12,1)),"N/A")</f>
        <v>4</v>
      </c>
      <c r="EG12">
        <f>IFERROR(VALUE(RIGHT(Rawdata!EG12,1)),"N/A")</f>
        <v>5</v>
      </c>
      <c r="EH12">
        <f>IFERROR(VALUE(RIGHT(Rawdata!EH12,1)),"N/A")</f>
        <v>5</v>
      </c>
      <c r="EI12">
        <f>IFERROR(VALUE(RIGHT(Rawdata!EI12,1)),"N/A")</f>
        <v>5</v>
      </c>
      <c r="EJ12">
        <f>IFERROR(VALUE(RIGHT(Rawdata!EJ12,1)),"N/A")</f>
        <v>4</v>
      </c>
      <c r="EK12">
        <f>IFERROR(VALUE(RIGHT(Rawdata!EK12,1)),"N/A")</f>
        <v>4</v>
      </c>
      <c r="EL12">
        <f>IFERROR(VALUE(RIGHT(Rawdata!EL12,1)),"N/A")</f>
        <v>5</v>
      </c>
      <c r="EM12">
        <f>IFERROR(VALUE(RIGHT(Rawdata!EM12,1)),"N/A")</f>
        <v>5</v>
      </c>
      <c r="EN12">
        <f>IFERROR(VALUE(RIGHT(Rawdata!EN12,1)),"N/A")</f>
        <v>2</v>
      </c>
      <c r="EO12">
        <f>IFERROR(VALUE(RIGHT(Rawdata!EO12,1)),"N/A")</f>
        <v>5</v>
      </c>
      <c r="EP12">
        <f>IFERROR(VALUE(RIGHT(Rawdata!EP12,1)),"N/A")</f>
        <v>5</v>
      </c>
      <c r="EQ12">
        <f>IFERROR(VALUE(RIGHT(Rawdata!EQ12,1)),"N/A")</f>
        <v>4</v>
      </c>
      <c r="ER12">
        <f>IFERROR(VALUE(RIGHT(Rawdata!ER12,1)),"N/A")</f>
        <v>4</v>
      </c>
      <c r="ES12">
        <f>IFERROR(VALUE(RIGHT(Rawdata!ES12,1)),"N/A")</f>
        <v>4</v>
      </c>
      <c r="ET12">
        <f>IFERROR(VALUE(RIGHT(Rawdata!ET12,1)),"N/A")</f>
        <v>5</v>
      </c>
      <c r="EU12">
        <f>IFERROR(VALUE(RIGHT(Rawdata!EU12,1)),"N/A")</f>
        <v>5</v>
      </c>
      <c r="EV12">
        <f>IFERROR(VALUE(RIGHT(Rawdata!EV12,1)),"N/A")</f>
        <v>5</v>
      </c>
      <c r="EW12">
        <f>IFERROR(VALUE(RIGHT(Rawdata!EW12,1)),"N/A")</f>
        <v>5</v>
      </c>
      <c r="EX12">
        <f>IFERROR(VALUE(RIGHT(Rawdata!EX12,1)),"N/A")</f>
        <v>4</v>
      </c>
      <c r="EY12">
        <f>IFERROR(VALUE(RIGHT(Rawdata!EY12,1)),"N/A")</f>
        <v>5</v>
      </c>
      <c r="EZ12">
        <f>IFERROR(6-VALUE(RIGHT(Rawdata!EZ12,1)),"N/A")</f>
        <v>4</v>
      </c>
      <c r="FA12">
        <f>IFERROR(IF(Rawdata!FA12="A1",VALUE(RIGHT(Rawdata!FA12,1)),VALUE(RIGHT(Rawdata!FA12,1))-1),"N/A")</f>
        <v>5</v>
      </c>
      <c r="FB12">
        <f>IFERROR(VALUE(RIGHT(Rawdata!FB12,1))-3,"N/A")</f>
        <v>5</v>
      </c>
      <c r="FC12">
        <f>IFERROR(IF(Rawdata!FC12="A1",VALUE(RIGHT(Rawdata!FC12,1)),VALUE(RIGHT(Rawdata!FC12,1))-1),"N/A")</f>
        <v>5</v>
      </c>
      <c r="FD12">
        <f>IFERROR(VALUE(RIGHT(Rawdata!FD12,1))-3,"N/A")</f>
        <v>5</v>
      </c>
      <c r="FE12">
        <f>IFERROR(IF(Rawdata!FE12="A1",VALUE(RIGHT(Rawdata!FE12,1)),VALUE(RIGHT(Rawdata!FE12,1))-1),"N/A")</f>
        <v>5</v>
      </c>
      <c r="FF12">
        <f>IFERROR(VALUE(RIGHT(Rawdata!FF12,1))-3,"N/A")</f>
        <v>5</v>
      </c>
      <c r="FG12">
        <f>IFERROR(IF(Rawdata!FG12="A1",VALUE(RIGHT(Rawdata!FG12,1)),VALUE(RIGHT(Rawdata!FG12,1))-1),"N/A")</f>
        <v>5</v>
      </c>
      <c r="FH12">
        <f>IFERROR(VALUE(RIGHT(Rawdata!FH12,1))-3,"N/A")</f>
        <v>5</v>
      </c>
      <c r="FI12">
        <f>IFERROR(IF(Rawdata!FI12="A1",VALUE(RIGHT(Rawdata!FI12,1)),VALUE(RIGHT(Rawdata!FI12,1))-1),"N/A")</f>
        <v>5</v>
      </c>
      <c r="FJ12">
        <f>IFERROR(VALUE(RIGHT(Rawdata!FJ12,1))-3,"N/A")</f>
        <v>5</v>
      </c>
      <c r="FK12">
        <f>IFERROR(IF(Rawdata!FK12="A1",VALUE(RIGHT(Rawdata!FK12,1)),VALUE(RIGHT(Rawdata!FK12,1))-1),"N/A")</f>
        <v>5</v>
      </c>
      <c r="FL12">
        <f>IFERROR(VALUE(RIGHT(Rawdata!FL12,1))-3,"N/A")</f>
        <v>5</v>
      </c>
      <c r="FM12">
        <f>IFERROR(IF(Rawdata!FM12="A1",VALUE(RIGHT(Rawdata!FM12,1)),VALUE(RIGHT(Rawdata!FM12,1))-1),"N/A")</f>
        <v>5</v>
      </c>
      <c r="FN12">
        <f>IFERROR(VALUE(RIGHT(Rawdata!FN12,1))-3,"N/A")</f>
        <v>5</v>
      </c>
      <c r="FO12">
        <f>IFERROR(IF(Rawdata!FO12="A1",VALUE(RIGHT(Rawdata!FO12,1)),VALUE(RIGHT(Rawdata!FO12,1))-1),"N/A")</f>
        <v>5</v>
      </c>
      <c r="FP12">
        <f>IFERROR(VALUE(RIGHT(Rawdata!FP12,1))-3,"N/A")</f>
        <v>5</v>
      </c>
      <c r="FQ12">
        <f>IFERROR(IF(Rawdata!FQ12="A1",VALUE(RIGHT(Rawdata!FQ12,1)),VALUE(RIGHT(Rawdata!FQ12,1))-1),"N/A")</f>
        <v>5</v>
      </c>
      <c r="FR12">
        <f>IFERROR(VALUE(RIGHT(Rawdata!FR12,1))-3,"N/A")</f>
        <v>5</v>
      </c>
      <c r="FS12">
        <f>IFERROR(IF(Rawdata!FS12="A1",VALUE(RIGHT(Rawdata!FS12,1)),VALUE(RIGHT(Rawdata!FS12,1))-1),"N/A")</f>
        <v>5</v>
      </c>
      <c r="FT12">
        <f>IFERROR(VALUE(RIGHT(Rawdata!FT12,1))-3,"N/A")</f>
        <v>5</v>
      </c>
      <c r="FU12">
        <f>IFERROR(IF(Rawdata!FU12="A1",VALUE(RIGHT(Rawdata!FU12,1)),VALUE(RIGHT(Rawdata!FU12,1))-1),"N/A")</f>
        <v>5</v>
      </c>
      <c r="FV12">
        <f>IFERROR(VALUE(RIGHT(Rawdata!FV12,1))-3,"N/A")</f>
        <v>5</v>
      </c>
      <c r="FW12">
        <f>IFERROR(IF(Rawdata!FW12="A1",VALUE(RIGHT(Rawdata!FW12,1)),VALUE(RIGHT(Rawdata!FW12,1))-1),"N/A")</f>
        <v>5</v>
      </c>
      <c r="FX12">
        <f>IFERROR(VALUE(RIGHT(Rawdata!FX12,1))-3,"N/A")</f>
        <v>5</v>
      </c>
      <c r="FY12">
        <f>IFERROR(IF(Rawdata!FY12="A1",VALUE(RIGHT(Rawdata!FY12,1)),VALUE(RIGHT(Rawdata!FY12,1))-1),"N/A")</f>
        <v>5</v>
      </c>
      <c r="FZ12">
        <f>IFERROR(VALUE(RIGHT(Rawdata!FZ12,1))-3,"N/A")</f>
        <v>5</v>
      </c>
      <c r="GA12">
        <f>IFERROR(IF(Rawdata!GA12="A1",VALUE(RIGHT(Rawdata!GA12,1)),VALUE(RIGHT(Rawdata!GA12,1))-1),"N/A")</f>
        <v>5</v>
      </c>
      <c r="GB12">
        <f>IFERROR(VALUE(RIGHT(Rawdata!GB12,1))-3,"N/A")</f>
        <v>5</v>
      </c>
      <c r="GC12">
        <f>IFERROR(IF(Rawdata!GC12="A1",VALUE(RIGHT(Rawdata!GC12,1)),VALUE(RIGHT(Rawdata!GC12,1))-1),"N/A")</f>
        <v>5</v>
      </c>
      <c r="GD12">
        <f>IFERROR(VALUE(RIGHT(Rawdata!GD12,1))-3,"N/A")</f>
        <v>5</v>
      </c>
      <c r="GE12">
        <f>IFERROR(IF(Rawdata!GE12="A1",VALUE(RIGHT(Rawdata!GE12,1)),VALUE(RIGHT(Rawdata!GE12,1))-1),"N/A")</f>
        <v>5</v>
      </c>
      <c r="GF12">
        <f>IFERROR(VALUE(RIGHT(Rawdata!GF12,1))-3,"N/A")</f>
        <v>5</v>
      </c>
      <c r="GG12">
        <f>IFERROR(IF(Rawdata!GG12="A1",VALUE(RIGHT(Rawdata!GG12,1)),VALUE(RIGHT(Rawdata!GG12,1))-1),"N/A")</f>
        <v>5</v>
      </c>
      <c r="GH12">
        <f>IFERROR(VALUE(RIGHT(Rawdata!GH12,1))-3,"N/A")</f>
        <v>5</v>
      </c>
      <c r="GI12">
        <f>IFERROR(IF(Rawdata!GI12="A1",VALUE(RIGHT(Rawdata!GI12,1)),VALUE(RIGHT(Rawdata!GI12,1))-1),"N/A")</f>
        <v>5</v>
      </c>
      <c r="GJ12">
        <f>IFERROR(VALUE(RIGHT(Rawdata!GJ12,1))-3,"N/A")</f>
        <v>5</v>
      </c>
      <c r="GK12">
        <f>IFERROR(IF(Rawdata!GK12="A1",VALUE(RIGHT(Rawdata!GK12,1)),VALUE(RIGHT(Rawdata!GK12,1))-1),"N/A")</f>
        <v>5</v>
      </c>
      <c r="GL12">
        <f>IFERROR(VALUE(RIGHT(Rawdata!GL12,1))-3,"N/A")</f>
        <v>5</v>
      </c>
      <c r="GM12">
        <f>IFERROR(IF(Rawdata!GM12="A1",VALUE(RIGHT(Rawdata!GM12,1)),VALUE(RIGHT(Rawdata!GM12,1))-1),"N/A")</f>
        <v>5</v>
      </c>
      <c r="GN12">
        <f>IFERROR(VALUE(RIGHT(Rawdata!GN12,1))-3,"N/A")</f>
        <v>5</v>
      </c>
      <c r="GO12">
        <f>IFERROR(IF(Rawdata!GO12="A1",VALUE(RIGHT(Rawdata!GO12,1)),VALUE(RIGHT(Rawdata!GO12,1))-1),"N/A")</f>
        <v>5</v>
      </c>
      <c r="GP12">
        <f>IFERROR(VALUE(RIGHT(Rawdata!GP12,1))-3,"N/A")</f>
        <v>5</v>
      </c>
      <c r="GQ12">
        <f>IFERROR(IF(Rawdata!GQ12="A1",VALUE(RIGHT(Rawdata!GQ12,1)),VALUE(RIGHT(Rawdata!GQ12,1))-1),"N/A")</f>
        <v>5</v>
      </c>
      <c r="GR12">
        <f>IFERROR(VALUE(RIGHT(Rawdata!GR12,1))-3,"N/A")</f>
        <v>5</v>
      </c>
      <c r="GS12">
        <f>IFERROR(IF(Rawdata!GS12="A1",VALUE(RIGHT(Rawdata!GS12,1)),VALUE(RIGHT(Rawdata!GS12,1))-1),"N/A")</f>
        <v>5</v>
      </c>
      <c r="GT12">
        <f>IFERROR(VALUE(RIGHT(Rawdata!GT12,1))-3,"N/A")</f>
        <v>5</v>
      </c>
      <c r="GU12">
        <f>IFERROR(IF(Rawdata!GU12="A1",VALUE(RIGHT(Rawdata!GU12,1)),VALUE(RIGHT(Rawdata!GU12,1))-1),"N/A")</f>
        <v>5</v>
      </c>
      <c r="GV12">
        <f>IFERROR(VALUE(RIGHT(Rawdata!GV12,1))-3,"N/A")</f>
        <v>5</v>
      </c>
      <c r="GW12">
        <f>IFERROR(IF(Rawdata!GW12="A1",VALUE(RIGHT(Rawdata!GW12,1)),VALUE(RIGHT(Rawdata!GW12,1))-1),"N/A")</f>
        <v>5</v>
      </c>
      <c r="GX12">
        <f>IFERROR(VALUE(RIGHT(Rawdata!GX12,1))-3,"N/A")</f>
        <v>5</v>
      </c>
      <c r="GY12">
        <f>IFERROR(VALUE(RIGHT(Rawdata!GY12,1)),"N/A")</f>
        <v>6</v>
      </c>
      <c r="GZ12">
        <f>IFERROR(7-VALUE(RIGHT(Rawdata!GZ12,1)),"N/A")</f>
        <v>6</v>
      </c>
      <c r="HA12">
        <f>IFERROR(VALUE(RIGHT(Rawdata!HA12,1)),"N/A")</f>
        <v>6</v>
      </c>
      <c r="HB12">
        <f>IFERROR(VALUE(RIGHT(Rawdata!HB12,1)),"N/A")</f>
        <v>6</v>
      </c>
      <c r="HC12">
        <f>IFERROR(VALUE(RIGHT(Rawdata!HC12,1)),"N/A")</f>
        <v>6</v>
      </c>
      <c r="HD12">
        <f>IFERROR(7-VALUE(RIGHT(Rawdata!HD12,1)),"N/A")</f>
        <v>3</v>
      </c>
      <c r="HE12">
        <f>IFERROR(VALUE(RIGHT(Rawdata!HE12,1)),"N/A")</f>
        <v>6</v>
      </c>
      <c r="HF12">
        <f>IFERROR(7-VALUE(RIGHT(Rawdata!HF12,1)),"N/A")</f>
        <v>6</v>
      </c>
      <c r="HG12">
        <f>IFERROR(VALUE(RIGHT(Rawdata!HG12,1)),"N/A")</f>
        <v>6</v>
      </c>
      <c r="HH12">
        <f>IFERROR(VALUE(RIGHT(Rawdata!HH12,1)),"N/A")</f>
        <v>6</v>
      </c>
      <c r="HI12">
        <f>IFERROR(VALUE(RIGHT(Rawdata!HI12,1)),"N/A")</f>
        <v>6</v>
      </c>
      <c r="HJ12">
        <f>IFERROR(VALUE(RIGHT(Rawdata!HJ12,1)),"N/A")</f>
        <v>6</v>
      </c>
      <c r="HK12">
        <f>IFERROR(7-VALUE(RIGHT(Rawdata!HK12,1)),"N/A")</f>
        <v>3</v>
      </c>
      <c r="HL12">
        <f>IFERROR(VALUE(RIGHT(Rawdata!HL12,1)),"N/A")</f>
        <v>6</v>
      </c>
      <c r="HM12">
        <f>IFERROR(VALUE(RIGHT(Rawdata!HM12,1)),"N/A")</f>
        <v>6</v>
      </c>
      <c r="HN12">
        <f>IFERROR(IF(Rawdata!HN12="A13",5,VALUE(RIGHT(Rawdata!HN12,1))-1),"N/A")</f>
        <v>5</v>
      </c>
      <c r="HO12">
        <f>IFERROR(IF(Rawdata!HO12="A13",5,VALUE(RIGHT(Rawdata!HO12,1))-1),"N/A")</f>
        <v>5</v>
      </c>
      <c r="HP12">
        <f>IFERROR(IF(Rawdata!HP12="A13",5,VALUE(RIGHT(Rawdata!HP12,1))-1),"N/A")</f>
        <v>5</v>
      </c>
      <c r="HQ12">
        <f>IFERROR(IF(Rawdata!HQ12="A13",5,VALUE(RIGHT(Rawdata!HQ12,1))-1),"N/A")</f>
        <v>5</v>
      </c>
      <c r="HR12">
        <f>IFERROR(IF(Rawdata!HR12="A13",5,VALUE(RIGHT(Rawdata!HR12,1))-1),"N/A")</f>
        <v>5</v>
      </c>
      <c r="HS12">
        <f>IFERROR(6-IF(Rawdata!HS12="A13",5,VALUE(RIGHT(Rawdata!HS12,1))-1),"N/A")</f>
        <v>5</v>
      </c>
      <c r="HT12">
        <f>IFERROR(6-IF(Rawdata!HT12="A13",5,VALUE(RIGHT(Rawdata!HT12,1))-1),"N/A")</f>
        <v>5</v>
      </c>
      <c r="HU12">
        <f>IFERROR(6-IF(Rawdata!HU12="A13",5,VALUE(RIGHT(Rawdata!HU12,1))-1),"N/A")</f>
        <v>4</v>
      </c>
      <c r="HV12">
        <f>IFERROR(IF(Rawdata!HV12="A13",5,VALUE(RIGHT(Rawdata!HV12,1))-1),"N/A")</f>
        <v>2</v>
      </c>
      <c r="HW12">
        <f>IFERROR(6-IF(Rawdata!HW12="A13",5,VALUE(RIGHT(Rawdata!HW12,1))-1),"N/A")</f>
        <v>2</v>
      </c>
      <c r="HX12">
        <f>IFERROR(6-IF(Rawdata!HX12="A13",5,VALUE(RIGHT(Rawdata!HX12,1))-1),"N/A")</f>
        <v>4</v>
      </c>
      <c r="HY12">
        <f>IFERROR(6-IF(Rawdata!HY12="A13",5,VALUE(RIGHT(Rawdata!HY12,1))-1),"N/A")</f>
        <v>5</v>
      </c>
      <c r="HZ12">
        <f>IFERROR(6-IF(Rawdata!HZ12="A13",5,VALUE(RIGHT(Rawdata!HZ12,1))-1),"N/A")</f>
        <v>5</v>
      </c>
      <c r="IA12">
        <f>IFERROR(6-IF(Rawdata!IA12="A13",5,VALUE(RIGHT(Rawdata!IA12,1))-1),"N/A")</f>
        <v>5</v>
      </c>
      <c r="IB12">
        <f>IFERROR(IF(Rawdata!IB12="A13",5,VALUE(RIGHT(Rawdata!IB12,1))-1),"N/A")</f>
        <v>1</v>
      </c>
      <c r="IC12">
        <f>IFERROR(6-IF(Rawdata!IC12="A13",5,VALUE(RIGHT(Rawdata!IC12,1))-1),"N/A")</f>
        <v>4</v>
      </c>
      <c r="ID12">
        <f>IFERROR(IF(Rawdata!ID12="A13",5,VALUE(RIGHT(Rawdata!ID12,1))-1),"N/A")</f>
        <v>5</v>
      </c>
      <c r="IE12">
        <f>IFERROR(6-IF(Rawdata!IE12="A13",5,VALUE(RIGHT(Rawdata!IE12,1))-1),"N/A")</f>
        <v>3</v>
      </c>
      <c r="IF12" t="str">
        <f>IFERROR(VALUE(RIGHT(Rawdata!IF12,1)),"N/A")</f>
        <v>N/A</v>
      </c>
      <c r="IG12" t="str">
        <f>IFERROR(VALUE(RIGHT(Rawdata!IG12,1)),"N/A")</f>
        <v>N/A</v>
      </c>
      <c r="IH12" t="str">
        <f>IFERROR(VALUE(RIGHT(Rawdata!IH12,1)),"N/A")</f>
        <v>N/A</v>
      </c>
      <c r="II12" t="str">
        <f>IFERROR(VALUE(RIGHT(Rawdata!II12,1)),"N/A")</f>
        <v>N/A</v>
      </c>
      <c r="IJ12" t="str">
        <f>IFERROR(VALUE(RIGHT(Rawdata!IJ12,1)),"N/A")</f>
        <v>N/A</v>
      </c>
      <c r="IK12" t="str">
        <f>IFERROR(VALUE(RIGHT(Rawdata!IK12,1)),"N/A")</f>
        <v>N/A</v>
      </c>
      <c r="IL12" t="str">
        <f>IFERROR(VALUE(RIGHT(Rawdata!IL12,1)),"N/A")</f>
        <v>N/A</v>
      </c>
      <c r="IM12" t="str">
        <f>IFERROR(VALUE(RIGHT(Rawdata!IM12,1)),"N/A")</f>
        <v>N/A</v>
      </c>
      <c r="IN12" t="str">
        <f>IFERROR(VALUE(RIGHT(Rawdata!IN12,1)),"N/A")</f>
        <v>N/A</v>
      </c>
      <c r="IO12" t="str">
        <f>IFERROR(VALUE(RIGHT(Rawdata!IO12,1)),"N/A")</f>
        <v>N/A</v>
      </c>
      <c r="IP12" t="str">
        <f>IFERROR(VALUE(RIGHT(Rawdata!IP12,1)),"N/A")</f>
        <v>N/A</v>
      </c>
      <c r="IQ12" t="str">
        <f>IFERROR(VALUE(RIGHT(Rawdata!IQ12,1)),"N/A")</f>
        <v>N/A</v>
      </c>
      <c r="IR12" t="str">
        <f>IFERROR(VALUE(RIGHT(Rawdata!IR12,1)),"N/A")</f>
        <v>N/A</v>
      </c>
      <c r="IS12" t="str">
        <f>IFERROR(VALUE(RIGHT(Rawdata!IS12,1)),"N/A")</f>
        <v>N/A</v>
      </c>
      <c r="IT12" t="str">
        <f>IFERROR(VALUE(RIGHT(Rawdata!IT12,1)),"N/A")</f>
        <v>N/A</v>
      </c>
      <c r="IU12" t="str">
        <f>IFERROR(VALUE(RIGHT(Rawdata!IU12,1)),"N/A")</f>
        <v>N/A</v>
      </c>
      <c r="IV12" t="str">
        <f>IFERROR(VALUE(RIGHT(Rawdata!IV12,1)),"N/A")</f>
        <v>N/A</v>
      </c>
      <c r="IW12" t="str">
        <f>IFERROR(VALUE(RIGHT(Rawdata!IW12,1)),"N/A")</f>
        <v>N/A</v>
      </c>
      <c r="IX12" t="str">
        <f>IFERROR(VALUE(RIGHT(Rawdata!IX12,1)),"N/A")</f>
        <v>N/A</v>
      </c>
      <c r="IY12">
        <f>IFERROR(VALUE(RIGHT(Rawdata!IY12,1)),"N/A")</f>
        <v>5</v>
      </c>
      <c r="IZ12">
        <f>IFERROR(VALUE(RIGHT(Rawdata!IZ12,1)),"N/A")</f>
        <v>1</v>
      </c>
      <c r="JA12">
        <f>IFERROR(VALUE(RIGHT(Rawdata!JA12,1)),"N/A")</f>
        <v>1</v>
      </c>
      <c r="JB12">
        <f>IFERROR(VALUE(RIGHT(Rawdata!JB12,1)),"N/A")</f>
        <v>1</v>
      </c>
      <c r="JC12">
        <f>IFERROR(VALUE(RIGHT(Rawdata!JC12,1)),"N/A")</f>
        <v>1</v>
      </c>
      <c r="JD12">
        <f>IFERROR(VALUE(RIGHT(Rawdata!JD12,1)),"N/A")</f>
        <v>3</v>
      </c>
      <c r="JE12">
        <f>IFERROR(VALUE(RIGHT(Rawdata!JE12,1)),"N/A")</f>
        <v>3</v>
      </c>
      <c r="JF12">
        <f>IFERROR(VALUE(RIGHT(Rawdata!JF12,1)),"N/A")</f>
        <v>4</v>
      </c>
      <c r="JG12">
        <f>IFERROR(VALUE(RIGHT(Rawdata!JG12,1)),"N/A")</f>
        <v>1</v>
      </c>
      <c r="JH12">
        <f>IFERROR(VALUE(RIGHT(Rawdata!JH12,1)),"N/A")</f>
        <v>1</v>
      </c>
      <c r="JI12">
        <f>IFERROR(VALUE(RIGHT(Rawdata!JI12,1)),"N/A")</f>
        <v>1</v>
      </c>
      <c r="JJ12">
        <f>IFERROR(VALUE(RIGHT(Rawdata!JJ12,1)),"N/A")</f>
        <v>1</v>
      </c>
      <c r="JK12">
        <f>IFERROR(VALUE(RIGHT(Rawdata!JK12,1)),"N/A")</f>
        <v>5</v>
      </c>
      <c r="JL12">
        <f>IFERROR(VALUE(RIGHT(Rawdata!JL12,1)),"N/A")</f>
        <v>4</v>
      </c>
      <c r="JM12">
        <f>IFERROR(VALUE(RIGHT(Rawdata!JM12,1)),"N/A")</f>
        <v>5</v>
      </c>
      <c r="JN12">
        <f>IFERROR(VALUE(RIGHT(Rawdata!JN12,1)),"N/A")</f>
        <v>1</v>
      </c>
      <c r="JO12">
        <f>IFERROR(VALUE(RIGHT(Rawdata!JO12,1)),"N/A")</f>
        <v>1</v>
      </c>
      <c r="JP12" t="str">
        <f>IFERROR(VALUE(RIGHT(Rawdata!JP12,1)-4),"N/A")</f>
        <v>N/A</v>
      </c>
      <c r="JQ12" t="str">
        <f>IFERROR(VALUE(RIGHT(Rawdata!JQ12,1)-4),"N/A")</f>
        <v>N/A</v>
      </c>
      <c r="JR12" t="str">
        <f>IFERROR(VALUE(RIGHT(Rawdata!JR12,1)-4),"N/A")</f>
        <v>N/A</v>
      </c>
      <c r="JS12" t="str">
        <f>IFERROR(VALUE(RIGHT(Rawdata!JS12,1)-4),"N/A")</f>
        <v>N/A</v>
      </c>
      <c r="JT12" t="str">
        <f>IFERROR(VALUE(RIGHT(Rawdata!JT12,1)-4),"N/A")</f>
        <v>N/A</v>
      </c>
      <c r="JU12" t="str">
        <f>IFERROR(VALUE(RIGHT(Rawdata!JU12,1)-4),"N/A")</f>
        <v>N/A</v>
      </c>
      <c r="JV12" t="str">
        <f>IFERROR(VALUE(RIGHT(Rawdata!JV12,1)-4),"N/A")</f>
        <v>N/A</v>
      </c>
      <c r="JW12" t="str">
        <f>IFERROR(VALUE(RIGHT(Rawdata!JW12,1)-4),"N/A")</f>
        <v>N/A</v>
      </c>
      <c r="JX12" t="str">
        <f>IFERROR(VALUE(RIGHT(Rawdata!JX12,1)),"N/A")</f>
        <v>N/A</v>
      </c>
      <c r="JY12" t="str">
        <f>IFERROR(VALUE(RIGHT(Rawdata!JY12,1)),"N/A")</f>
        <v>N/A</v>
      </c>
      <c r="JZ12" t="str">
        <f>IFERROR(6-VALUE(RIGHT(Rawdata!JZ12,1)),"N/A")</f>
        <v>N/A</v>
      </c>
      <c r="KA12" t="str">
        <f>IFERROR(6-VALUE(RIGHT(Rawdata!KA12,1)),"N/A")</f>
        <v>N/A</v>
      </c>
      <c r="KB12" t="str">
        <f>IFERROR(6-VALUE(RIGHT(Rawdata!KB12,1)),"N/A")</f>
        <v>N/A</v>
      </c>
      <c r="KC12" t="str">
        <f>IFERROR(6-VALUE(RIGHT(Rawdata!KC12,1)),"N/A")</f>
        <v>N/A</v>
      </c>
      <c r="KD12" t="str">
        <f>IFERROR(6-VALUE(RIGHT(Rawdata!KD12,1)),"N/A")</f>
        <v>N/A</v>
      </c>
      <c r="KE12" t="str">
        <f>IFERROR(6-VALUE(RIGHT(Rawdata!KE12,1)),"N/A")</f>
        <v>N/A</v>
      </c>
      <c r="KF12" t="str">
        <f>IFERROR(VALUE(RIGHT(Rawdata!KF12,1)),"N/A")</f>
        <v>N/A</v>
      </c>
      <c r="KG12" t="str">
        <f>IFERROR(VALUE(RIGHT(Rawdata!KG12,1)),"N/A")</f>
        <v>N/A</v>
      </c>
      <c r="KH12" t="str">
        <f>IFERROR(6-VALUE(RIGHT(Rawdata!KH12,1)),"N/A")</f>
        <v>N/A</v>
      </c>
      <c r="KI12" t="str">
        <f>IFERROR(6-VALUE(RIGHT(Rawdata!KI12,1)),"N/A")</f>
        <v>N/A</v>
      </c>
      <c r="KJ12" t="str">
        <f>IFERROR(VALUE(RIGHT(Rawdata!KJ12,1)),"N/A")</f>
        <v>N/A</v>
      </c>
      <c r="KK12" t="str">
        <f>IFERROR(VALUE(RIGHT(Rawdata!KK12,1)),"N/A")</f>
        <v>N/A</v>
      </c>
      <c r="KL12" t="str">
        <f>IFERROR(VALUE(RIGHT(Rawdata!KL12,1)),"N/A")</f>
        <v>N/A</v>
      </c>
      <c r="KM12" t="str">
        <f>IFERROR(VALUE(RIGHT(Rawdata!KM12,1)),"N/A")</f>
        <v>N/A</v>
      </c>
      <c r="KN12" t="str">
        <f>IFERROR(VALUE(RIGHT(Rawdata!KN12,1)),"N/A")</f>
        <v>N/A</v>
      </c>
      <c r="KO12" t="str">
        <f>IFERROR(VALUE(RIGHT(Rawdata!KO12,1)),"N/A")</f>
        <v>N/A</v>
      </c>
      <c r="KP12" t="str">
        <f>IFERROR(VALUE(RIGHT(Rawdata!KP12,1)),"N/A")</f>
        <v>N/A</v>
      </c>
      <c r="KQ12" t="str">
        <f>IFERROR(VALUE(RIGHT(Rawdata!KQ12,1)),"N/A")</f>
        <v>N/A</v>
      </c>
      <c r="KR12" t="str">
        <f>IFERROR(VALUE(RIGHT(Rawdata!KR12,1)),"N/A")</f>
        <v>N/A</v>
      </c>
      <c r="KS12" t="str">
        <f>IFERROR(VALUE(RIGHT(Rawdata!KS12,1)),"N/A")</f>
        <v>N/A</v>
      </c>
      <c r="KT12" t="str">
        <f>IFERROR(VALUE(RIGHT(Rawdata!KT12,1)),"N/A")</f>
        <v>N/A</v>
      </c>
      <c r="KU12" t="str">
        <f>IFERROR(VALUE(RIGHT(Rawdata!KU12,1)),"N/A")</f>
        <v>N/A</v>
      </c>
      <c r="KV12" t="str">
        <f>IFERROR(VALUE(RIGHT(Rawdata!KV12,1)),"N/A")</f>
        <v>N/A</v>
      </c>
      <c r="KW12" t="str">
        <f>IFERROR(VALUE(RIGHT(Rawdata!KW12,1)),"N/A")</f>
        <v>N/A</v>
      </c>
      <c r="KX12" t="str">
        <f>IFERROR(VALUE(RIGHT(Rawdata!KX12,1)),"N/A")</f>
        <v>N/A</v>
      </c>
    </row>
    <row r="13" spans="1:310" x14ac:dyDescent="0.25">
      <c r="A13">
        <f>Rawdata!A13</f>
        <v>17</v>
      </c>
      <c r="B13" t="str">
        <f>Rawdata!B13</f>
        <v>T1</v>
      </c>
      <c r="C13" t="str">
        <f>Rawdata!C13</f>
        <v>2022-03-31 14:36:17</v>
      </c>
      <c r="D13" t="str">
        <f>Rawdata!D13</f>
        <v>704-209</v>
      </c>
      <c r="E13" t="str">
        <f>IF(Rawdata!E13="","",Rawdata!E13)</f>
        <v>104-107</v>
      </c>
      <c r="F13" cm="1">
        <f t="array" ref="F13">IFERROR(_xlfn.IFS(Rawdata!F13="A1",100,Rawdata!F13="A2",75,Rawdata!F13="A3",50,Rawdata!F13="A4",25,Rawdata!F13="A5",0),"N/A")</f>
        <v>100</v>
      </c>
      <c r="G13" cm="1">
        <f t="array" ref="G13">IFERROR(_xlfn.IFS(Rawdata!G13="A1",100,Rawdata!G13="A2",75,Rawdata!G13="A3",50,Rawdata!G13="A4",25,Rawdata!G13="A5",0),"N/A")</f>
        <v>100</v>
      </c>
      <c r="H13" cm="1">
        <f t="array" ref="H13">IFERROR(_xlfn.IFS(Rawdata!H13="A1",100,Rawdata!H13="A2",75,Rawdata!H13="A3",50,Rawdata!H13="A4",25,Rawdata!H13="A5",0),"N/A")</f>
        <v>100</v>
      </c>
      <c r="I13" cm="1">
        <f t="array" ref="I13">IFERROR(_xlfn.IFS(Rawdata!I13="A1",100,Rawdata!I13="A2",75,Rawdata!I13="A3",50,Rawdata!I13="A4",25,Rawdata!I13="A5",0),"N/A")</f>
        <v>100</v>
      </c>
      <c r="J13" cm="1">
        <f t="array" ref="J13">IFERROR(_xlfn.IFS(Rawdata!J13="A1",100,Rawdata!J13="A2",75,Rawdata!J13="A3",50,Rawdata!J13="A4",25,Rawdata!J13="A5",0),"N/A")</f>
        <v>100</v>
      </c>
      <c r="K13" cm="1">
        <f t="array" ref="K13">IFERROR(_xlfn.IFS(Rawdata!K13="A1",100,Rawdata!K13="A2",75,Rawdata!K13="A3",50,Rawdata!K13="A4",25,Rawdata!K13="A5",0),"N/A")</f>
        <v>100</v>
      </c>
      <c r="L13" cm="1">
        <f t="array" ref="L13">IFERROR(_xlfn.IFS(Rawdata!L13="A1",100,Rawdata!L13="A2",75,Rawdata!L13="A3",50,Rawdata!L13="A4",25,Rawdata!L13="A5",0),"N/A")</f>
        <v>100</v>
      </c>
      <c r="M13" cm="1">
        <f t="array" ref="M13">IFERROR(_xlfn.IFS(Rawdata!M13="A1",100,Rawdata!M13="A2",75,Rawdata!M13="A3",50,Rawdata!M13="A4",25,Rawdata!M13="A5",0),"N/A")</f>
        <v>100</v>
      </c>
      <c r="N13" cm="1">
        <f t="array" ref="N13">IFERROR(_xlfn.IFS(Rawdata!N13="A1",100,Rawdata!N13="A2",75,Rawdata!N13="A3",50,Rawdata!N13="A4",25,Rawdata!N13="A5",0),"N/A")</f>
        <v>100</v>
      </c>
      <c r="O13" cm="1">
        <f t="array" ref="O13">IFERROR(_xlfn.IFS(Rawdata!O13="A1",100,Rawdata!O13="A2",75,Rawdata!O13="A3",50,Rawdata!O13="A4",25,Rawdata!O13="A5",0),"N/A")</f>
        <v>100</v>
      </c>
      <c r="P13" cm="1">
        <f t="array" ref="P13">IFERROR(_xlfn.IFS(Rawdata!P13="A1",100,Rawdata!P13="A2",75,Rawdata!P13="A3",50,Rawdata!P13="A4",25,Rawdata!P13="A5",0),"N/A")</f>
        <v>100</v>
      </c>
      <c r="Q13" cm="1">
        <f t="array" ref="Q13">IFERROR(_xlfn.IFS(Rawdata!Q13="A1",100,Rawdata!Q13="A2",75,Rawdata!Q13="A3",50,Rawdata!Q13="A4",25,Rawdata!Q13="A5",0),"N/A")</f>
        <v>100</v>
      </c>
      <c r="R13" cm="1">
        <f t="array" ref="R13">IFERROR(_xlfn.IFS(Rawdata!R13="A1",100,Rawdata!R13="A2",75,Rawdata!R13="A3",50,Rawdata!R13="A4",25,Rawdata!R13="A5",0),"N/A")</f>
        <v>100</v>
      </c>
      <c r="S13" cm="1">
        <f t="array" ref="S13">IFERROR(_xlfn.IFS(Rawdata!S13="A1",100,Rawdata!S13="A2",75,Rawdata!S13="A3",50,Rawdata!S13="A4",25,Rawdata!S13="A5",0),"N/A")</f>
        <v>100</v>
      </c>
      <c r="T13" cm="1">
        <f t="array" ref="T13">IFERROR(_xlfn.IFS(Rawdata!T13="A1",100,Rawdata!T13="A2",75,Rawdata!T13="A3",50,Rawdata!T13="A4",25,Rawdata!T13="A5",0),"N/A")</f>
        <v>100</v>
      </c>
      <c r="U13" cm="1">
        <f t="array" ref="U13">IFERROR(_xlfn.IFS(Rawdata!U13="A1",100,Rawdata!U13="A2",75,Rawdata!U13="A3",50,Rawdata!U13="A4",25,Rawdata!U13="A5",0),"N/A")</f>
        <v>100</v>
      </c>
      <c r="V13" cm="1">
        <f t="array" ref="V13">IFERROR(_xlfn.IFS(Rawdata!V13="A1",100,Rawdata!V13="A2",75,Rawdata!V13="A3",50,Rawdata!V13="A4",25,Rawdata!V13="A5",0),"N/A")</f>
        <v>100</v>
      </c>
      <c r="W13" cm="1">
        <f t="array" ref="W13">IFERROR(_xlfn.IFS(Rawdata!W13="A1",100,Rawdata!W13="A2",75,Rawdata!W13="A3",50,Rawdata!W13="A4",25,Rawdata!W13="A5",0),"N/A")</f>
        <v>100</v>
      </c>
      <c r="X13" cm="1">
        <f t="array" ref="X13">IFERROR(_xlfn.IFS(Rawdata!X13="A1",100,Rawdata!X13="A2",75,Rawdata!X13="A3",50,Rawdata!X13="A4",25,Rawdata!X13="A5",0),"N/A")</f>
        <v>75</v>
      </c>
      <c r="Y13" cm="1">
        <f t="array" ref="Y13">IFERROR(_xlfn.IFS(Rawdata!Y13="A1",100,Rawdata!Y13="A2",75,Rawdata!Y13="A3",50,Rawdata!Y13="A4",25,Rawdata!Y13="A5",0),"N/A")</f>
        <v>75</v>
      </c>
      <c r="Z13" cm="1">
        <f t="array" ref="Z13">IFERROR(_xlfn.IFS(Rawdata!Z13="A1",100,Rawdata!Z13="A2",75,Rawdata!Z13="A3",50,Rawdata!Z13="A4",25,Rawdata!Z13="A5",0),"N/A")</f>
        <v>75</v>
      </c>
      <c r="AA13" cm="1">
        <f t="array" ref="AA13">IFERROR(_xlfn.IFS(Rawdata!AA13="A1",100,Rawdata!AA13="A2",75,Rawdata!AA13="A3",50,Rawdata!AA13="A4",25,Rawdata!AA13="A5",0),"N/A")</f>
        <v>100</v>
      </c>
      <c r="AB13" cm="1">
        <f t="array" ref="AB13">IFERROR(_xlfn.IFS(Rawdata!AB13="A1",100,Rawdata!AB13="A2",75,Rawdata!AB13="A3",50,Rawdata!AB13="A4",25,Rawdata!AB13="A5",0),"N/A")</f>
        <v>100</v>
      </c>
      <c r="AC13">
        <f>IFERROR(VALUE(RIGHT(Rawdata!AC13,1)),"N/A")</f>
        <v>4</v>
      </c>
      <c r="AD13">
        <f>IFERROR(6-VALUE(RIGHT(Rawdata!AD13,1)),"N/A")</f>
        <v>5</v>
      </c>
      <c r="AE13">
        <f>IFERROR(VALUE(RIGHT(Rawdata!AE13,1)),"N/A")</f>
        <v>4</v>
      </c>
      <c r="AF13">
        <f>IFERROR(6-VALUE(RIGHT(Rawdata!AF13,1)),"N/A")</f>
        <v>5</v>
      </c>
      <c r="AG13">
        <f>IFERROR(VALUE(RIGHT(Rawdata!AG13,1)),"N/A")</f>
        <v>5</v>
      </c>
      <c r="AH13">
        <f>IFERROR(VALUE(RIGHT(Rawdata!AH13,1)),"N/A")</f>
        <v>5</v>
      </c>
      <c r="AI13">
        <f>IFERROR(VALUE(RIGHT(Rawdata!AI13,1)),"N/A")</f>
        <v>5</v>
      </c>
      <c r="AJ13">
        <f>IFERROR(6-VALUE(RIGHT(Rawdata!AJ13,1)),"N/A")</f>
        <v>5</v>
      </c>
      <c r="AK13">
        <f>IFERROR(6-VALUE(RIGHT(Rawdata!AK13,1)),"N/A")</f>
        <v>4</v>
      </c>
      <c r="AL13">
        <f>IFERROR(VALUE(RIGHT(Rawdata!AL13,1)),"N/A")</f>
        <v>5</v>
      </c>
      <c r="AM13">
        <f>IFERROR(6-VALUE(RIGHT(Rawdata!AM13,1)),"N/A")</f>
        <v>5</v>
      </c>
      <c r="AN13">
        <f>IFERROR(6-VALUE(RIGHT(Rawdata!AN13,1)),"N/A")</f>
        <v>5</v>
      </c>
      <c r="AO13">
        <f>IFERROR(VALUE(RIGHT(Rawdata!AO13,1)),"N/A")</f>
        <v>4</v>
      </c>
      <c r="AP13">
        <f>IFERROR(6-VALUE(RIGHT(Rawdata!AP13,1)),"N/A")</f>
        <v>3</v>
      </c>
      <c r="AQ13">
        <f>IFERROR(VALUE(RIGHT(Rawdata!AQ13,1)),"N/A")</f>
        <v>4</v>
      </c>
      <c r="AR13">
        <f>IFERROR(6-VALUE(RIGHT(Rawdata!AR13,1)),"N/A")</f>
        <v>3</v>
      </c>
      <c r="AS13">
        <f>IFERROR(VALUE(RIGHT(Rawdata!AS13,1)),"N/A")</f>
        <v>4</v>
      </c>
      <c r="AT13">
        <f>IFERROR(VALUE(RIGHT(Rawdata!AT13,1)),"N/A")</f>
        <v>5</v>
      </c>
      <c r="AU13">
        <f>IFERROR(6-VALUE(RIGHT(Rawdata!AU13,1)),"N/A")</f>
        <v>5</v>
      </c>
      <c r="AV13">
        <f>IFERROR(VALUE(RIGHT(Rawdata!AV13,1)),"N/A")</f>
        <v>4</v>
      </c>
      <c r="AW13">
        <f>IFERROR(VALUE(RIGHT(Rawdata!AW13,1)),"N/A")</f>
        <v>4</v>
      </c>
      <c r="AX13">
        <f>IFERROR(VALUE(RIGHT(Rawdata!AX13,1)),"N/A")</f>
        <v>4</v>
      </c>
      <c r="AY13">
        <f>IFERROR(VALUE(RIGHT(Rawdata!AY13,1)),"N/A")</f>
        <v>4</v>
      </c>
      <c r="AZ13">
        <f>IFERROR(VALUE(RIGHT(Rawdata!AZ13,1)),"N/A")</f>
        <v>3</v>
      </c>
      <c r="BA13">
        <f>IFERROR(VALUE(RIGHT(Rawdata!BA13,1)-1),"N/A")</f>
        <v>2</v>
      </c>
      <c r="BB13">
        <f>IFERROR(VALUE(RIGHT(Rawdata!BB13,1)-1),"N/A")</f>
        <v>1</v>
      </c>
      <c r="BC13">
        <f>IFERROR(VALUE(RIGHT(Rawdata!BC13,1)-1),"N/A")</f>
        <v>0</v>
      </c>
      <c r="BD13">
        <f>IFERROR(VALUE(RIGHT(Rawdata!BD13,1)-1),"N/A")</f>
        <v>0</v>
      </c>
      <c r="BE13">
        <f>IFERROR(VALUE(RIGHT(Rawdata!BE13,1)-1),"N/A")</f>
        <v>0</v>
      </c>
      <c r="BF13">
        <f>IFERROR(VALUE(RIGHT(Rawdata!BF13,1)-1),"N/A")</f>
        <v>0</v>
      </c>
      <c r="BG13">
        <f>IFERROR(VALUE(RIGHT(Rawdata!BG13,1)-1),"N/A")</f>
        <v>0</v>
      </c>
      <c r="BH13">
        <f>IFERROR(VALUE(RIGHT(Rawdata!BH13,1)-1),"N/A")</f>
        <v>0</v>
      </c>
      <c r="BI13">
        <f>IFERROR(VALUE(RIGHT(Rawdata!BI13,1)-1),"N/A")</f>
        <v>0</v>
      </c>
      <c r="BJ13">
        <f>IFERROR(VALUE(RIGHT(Rawdata!BJ13,1)-1),"N/A")</f>
        <v>0</v>
      </c>
      <c r="BK13">
        <f>IFERROR(VALUE(RIGHT(Rawdata!BK13,1)-1),"N/A")</f>
        <v>2</v>
      </c>
      <c r="BL13">
        <f>IFERROR(VALUE(RIGHT(Rawdata!BL13,1)-1),"N/A")</f>
        <v>0</v>
      </c>
      <c r="BM13">
        <f>IFERROR(VALUE(RIGHT(Rawdata!BM13,1)),"N/A")</f>
        <v>5</v>
      </c>
      <c r="BN13">
        <f>IFERROR(VALUE(RIGHT(Rawdata!BN13,1)),"N/A")</f>
        <v>5</v>
      </c>
      <c r="BO13">
        <f>IFERROR(VALUE(RIGHT(Rawdata!BO13,1)),"N/A")</f>
        <v>5</v>
      </c>
      <c r="BP13">
        <f>IFERROR(VALUE(RIGHT(Rawdata!BP13,1)),"N/A")</f>
        <v>4</v>
      </c>
      <c r="BQ13">
        <f>IFERROR(6-VALUE(RIGHT(Rawdata!BQ13,1)),"N/A")</f>
        <v>1</v>
      </c>
      <c r="BR13">
        <f>IFERROR(6-VALUE(RIGHT(Rawdata!BR13,1)),"N/A")</f>
        <v>4</v>
      </c>
      <c r="BS13">
        <f>IFERROR(6-VALUE(RIGHT(Rawdata!BS13,1)),"N/A")</f>
        <v>4</v>
      </c>
      <c r="BT13">
        <f>IFERROR(6-VALUE(RIGHT(Rawdata!BT13,1)),"N/A")</f>
        <v>5</v>
      </c>
      <c r="BU13">
        <f>IFERROR(VALUE(RIGHT(Rawdata!BU13,1)),"N/A")</f>
        <v>4</v>
      </c>
      <c r="BV13">
        <f>IFERROR(VALUE(RIGHT(Rawdata!BV13,1)),"N/A")</f>
        <v>5</v>
      </c>
      <c r="BW13">
        <f>IFERROR(VALUE(RIGHT(Rawdata!BW13,1)),"N/A")</f>
        <v>5</v>
      </c>
      <c r="BX13">
        <f>IFERROR(VALUE(RIGHT(Rawdata!BX13,1)),"N/A")</f>
        <v>4</v>
      </c>
      <c r="BY13">
        <f>IFERROR(6-VALUE(RIGHT(Rawdata!BY13,1)),"N/A")</f>
        <v>4</v>
      </c>
      <c r="BZ13">
        <f>IFERROR(6-VALUE(RIGHT(Rawdata!BZ13,1)),"N/A")</f>
        <v>4</v>
      </c>
      <c r="CA13">
        <f>IFERROR(6-VALUE(RIGHT(Rawdata!CA13,1)),"N/A")</f>
        <v>4</v>
      </c>
      <c r="CB13">
        <f>IFERROR(VALUE(RIGHT(Rawdata!CB13,1)),"N/A")</f>
        <v>4</v>
      </c>
      <c r="CC13">
        <f>IFERROR(VALUE(RIGHT(Rawdata!CC13,1)),"N/A")</f>
        <v>5</v>
      </c>
      <c r="CD13">
        <f>IFERROR(VALUE(RIGHT(Rawdata!CD13,1)),"N/A")</f>
        <v>5</v>
      </c>
      <c r="CE13">
        <f>IFERROR(VALUE(RIGHT(Rawdata!CE13,1)),"N/A")</f>
        <v>4</v>
      </c>
      <c r="CF13">
        <f>IFERROR(6-VALUE(RIGHT(Rawdata!CF13,1)),"N/A")</f>
        <v>5</v>
      </c>
      <c r="CG13">
        <f>IFERROR(6-VALUE(RIGHT(Rawdata!CG13,1)),"N/A")</f>
        <v>5</v>
      </c>
      <c r="CH13">
        <f>IFERROR(6-VALUE(RIGHT(Rawdata!CH13,1)),"N/A")</f>
        <v>5</v>
      </c>
      <c r="CI13">
        <f>IFERROR(6-VALUE(RIGHT(Rawdata!CI13,1)),"N/A")</f>
        <v>5</v>
      </c>
      <c r="CJ13">
        <f>IFERROR(VALUE(RIGHT(Rawdata!CJ13,1)),"N/A")</f>
        <v>1</v>
      </c>
      <c r="CK13">
        <f>IFERROR(VALUE(RIGHT(Rawdata!CK13,1)),"N/A")</f>
        <v>1</v>
      </c>
      <c r="CL13">
        <f>IFERROR(VALUE(RIGHT(Rawdata!CL13,1)),"N/A")</f>
        <v>1</v>
      </c>
      <c r="CM13">
        <f>IFERROR(VALUE(RIGHT(Rawdata!CM13,1)),"N/A")</f>
        <v>1</v>
      </c>
      <c r="CN13">
        <f>IFERROR(VALUE(RIGHT(Rawdata!CN13,1)),"N/A")</f>
        <v>1</v>
      </c>
      <c r="CO13">
        <f>IFERROR(VALUE(RIGHT(Rawdata!CO13,1)),"N/A")</f>
        <v>1</v>
      </c>
      <c r="CP13">
        <f>IFERROR(VALUE(RIGHT(Rawdata!CP13,1)),"N/A")</f>
        <v>1</v>
      </c>
      <c r="CQ13">
        <f>IFERROR(VALUE(RIGHT(Rawdata!CQ13,1)),"N/A")</f>
        <v>1</v>
      </c>
      <c r="CR13">
        <f>IFERROR(VALUE(RIGHT(Rawdata!CR13,1)),"N/A")</f>
        <v>1</v>
      </c>
      <c r="CS13">
        <f>IFERROR(VALUE(RIGHT(Rawdata!CS13,1)),"N/A")</f>
        <v>1</v>
      </c>
      <c r="CT13">
        <f>IFERROR(VALUE(RIGHT(Rawdata!CT13,1)),"N/A")</f>
        <v>1</v>
      </c>
      <c r="CU13">
        <f>IFERROR(VALUE(RIGHT(Rawdata!CU13,1)),"N/A")</f>
        <v>1</v>
      </c>
      <c r="CV13">
        <f>IFERROR(VALUE(RIGHT(Rawdata!CV13,1)),"N/A")</f>
        <v>1</v>
      </c>
      <c r="CW13">
        <f>IFERROR(6-VALUE(RIGHT(Rawdata!CW13,1)),"N/A")</f>
        <v>2</v>
      </c>
      <c r="CX13">
        <f>IFERROR(VALUE(RIGHT(Rawdata!CX13,1)),"N/A")</f>
        <v>4</v>
      </c>
      <c r="CY13">
        <f>IFERROR(VALUE(RIGHT(Rawdata!CY13,1)),"N/A")</f>
        <v>1</v>
      </c>
      <c r="CZ13">
        <f>IFERROR(VALUE(RIGHT(Rawdata!CZ13,1)),"N/A")</f>
        <v>1</v>
      </c>
      <c r="DA13">
        <f>IFERROR(VALUE(RIGHT(Rawdata!DA13,1)),"N/A")</f>
        <v>1</v>
      </c>
      <c r="DB13">
        <f>IFERROR(VALUE(RIGHT(Rawdata!DB13,1)),"N/A")</f>
        <v>1</v>
      </c>
      <c r="DC13">
        <f>IFERROR(VALUE(RIGHT(Rawdata!DC13,1)),"N/A")</f>
        <v>1</v>
      </c>
      <c r="DD13">
        <f>IFERROR(VALUE(RIGHT(Rawdata!DD13,1)),"N/A")</f>
        <v>1</v>
      </c>
      <c r="DE13">
        <f>IFERROR(VALUE(RIGHT(Rawdata!DE13,1)-1),"N/A")</f>
        <v>0</v>
      </c>
      <c r="DF13">
        <f>IFERROR(VALUE(RIGHT(Rawdata!DF13,1)-1),"N/A")</f>
        <v>1</v>
      </c>
      <c r="DG13">
        <f>IFERROR(VALUE(RIGHT(Rawdata!DG13,1)-1),"N/A")</f>
        <v>0</v>
      </c>
      <c r="DH13">
        <f>IFERROR(VALUE(RIGHT(Rawdata!DH13,1)-1),"N/A")</f>
        <v>0</v>
      </c>
      <c r="DI13">
        <f>IFERROR(VALUE(RIGHT(Rawdata!DI13,1)-1),"N/A")</f>
        <v>1</v>
      </c>
      <c r="DJ13">
        <f>IFERROR(VALUE(RIGHT(Rawdata!DJ13,1)-1),"N/A")</f>
        <v>1</v>
      </c>
      <c r="DK13">
        <f>IFERROR(VALUE(RIGHT(Rawdata!DK13,1)-1),"N/A")</f>
        <v>0</v>
      </c>
      <c r="DL13">
        <f>IFERROR(VALUE(RIGHT(Rawdata!DL13,1)-1),"N/A")</f>
        <v>0</v>
      </c>
      <c r="DM13">
        <f>IFERROR(VALUE(RIGHT(Rawdata!DM13,1)-1),"N/A")</f>
        <v>0</v>
      </c>
      <c r="DN13">
        <f>IFERROR(VALUE(RIGHT(Rawdata!DN13,1)-1),"N/A")</f>
        <v>0</v>
      </c>
      <c r="DO13">
        <f>IFERROR(VALUE(RIGHT(Rawdata!DO13,1)-1),"N/A")</f>
        <v>0</v>
      </c>
      <c r="DP13">
        <f>IFERROR(VALUE(RIGHT(Rawdata!DP13,1)-1),"N/A")</f>
        <v>0</v>
      </c>
      <c r="DQ13">
        <f>IFERROR(VALUE(RIGHT(Rawdata!DQ13,1)-1),"N/A")</f>
        <v>0</v>
      </c>
      <c r="DR13">
        <f>IFERROR(VALUE(RIGHT(Rawdata!DR13,1)-1),"N/A")</f>
        <v>0</v>
      </c>
      <c r="DS13">
        <f>IFERROR(VALUE(RIGHT(Rawdata!DS13,1)-1),"N/A")</f>
        <v>0</v>
      </c>
      <c r="DT13">
        <f>IFERROR(VALUE(RIGHT(Rawdata!DT13,1)-1),"N/A")</f>
        <v>0</v>
      </c>
      <c r="DU13">
        <f>IFERROR(6-VALUE(RIGHT(Rawdata!DU13,1)-1),"N/A")</f>
        <v>1</v>
      </c>
      <c r="DV13">
        <f>IFERROR(6-VALUE(RIGHT(Rawdata!DV13,1)-1),"N/A")</f>
        <v>2</v>
      </c>
      <c r="DW13">
        <f>IFERROR(6-VALUE(RIGHT(Rawdata!DW13,1)-1),"N/A")</f>
        <v>3</v>
      </c>
      <c r="DX13">
        <f>IFERROR(6-VALUE(RIGHT(Rawdata!DX13,1)-1),"N/A")</f>
        <v>1</v>
      </c>
      <c r="DY13">
        <f>IFERROR(6-VALUE(RIGHT(Rawdata!DY13,1)-1),"N/A")</f>
        <v>1</v>
      </c>
      <c r="DZ13">
        <f>IFERROR(6-VALUE(RIGHT(Rawdata!DZ13,1)-1),"N/A")</f>
        <v>1</v>
      </c>
      <c r="EA13">
        <f>IFERROR(VALUE(RIGHT(Rawdata!EA13,1)),"N/A")</f>
        <v>5</v>
      </c>
      <c r="EB13">
        <f>IFERROR(VALUE(RIGHT(Rawdata!EB13,1)),"N/A")</f>
        <v>4</v>
      </c>
      <c r="EC13">
        <f>IFERROR(6-VALUE(RIGHT(Rawdata!EC13,1)),"N/A")</f>
        <v>5</v>
      </c>
      <c r="ED13">
        <f>IFERROR(6-VALUE(RIGHT(Rawdata!ED13,1)),"N/A")</f>
        <v>5</v>
      </c>
      <c r="EE13">
        <f>IFERROR(VALUE(RIGHT(Rawdata!EE13,1)),"N/A")</f>
        <v>4</v>
      </c>
      <c r="EF13">
        <f>IFERROR(VALUE(RIGHT(Rawdata!EF13,1)),"N/A")</f>
        <v>3</v>
      </c>
      <c r="EG13">
        <f>IFERROR(VALUE(RIGHT(Rawdata!EG13,1)),"N/A")</f>
        <v>5</v>
      </c>
      <c r="EH13">
        <f>IFERROR(VALUE(RIGHT(Rawdata!EH13,1)),"N/A")</f>
        <v>4</v>
      </c>
      <c r="EI13">
        <f>IFERROR(VALUE(RIGHT(Rawdata!EI13,1)),"N/A")</f>
        <v>4</v>
      </c>
      <c r="EJ13">
        <f>IFERROR(VALUE(RIGHT(Rawdata!EJ13,1)),"N/A")</f>
        <v>4</v>
      </c>
      <c r="EK13">
        <f>IFERROR(VALUE(RIGHT(Rawdata!EK13,1)),"N/A")</f>
        <v>4</v>
      </c>
      <c r="EL13">
        <f>IFERROR(VALUE(RIGHT(Rawdata!EL13,1)),"N/A")</f>
        <v>3</v>
      </c>
      <c r="EM13">
        <f>IFERROR(VALUE(RIGHT(Rawdata!EM13,1)),"N/A")</f>
        <v>4</v>
      </c>
      <c r="EN13">
        <f>IFERROR(VALUE(RIGHT(Rawdata!EN13,1)),"N/A")</f>
        <v>3</v>
      </c>
      <c r="EO13">
        <f>IFERROR(VALUE(RIGHT(Rawdata!EO13,1)),"N/A")</f>
        <v>3</v>
      </c>
      <c r="EP13">
        <f>IFERROR(VALUE(RIGHT(Rawdata!EP13,1)),"N/A")</f>
        <v>4</v>
      </c>
      <c r="EQ13">
        <f>IFERROR(VALUE(RIGHT(Rawdata!EQ13,1)),"N/A")</f>
        <v>4</v>
      </c>
      <c r="ER13">
        <f>IFERROR(VALUE(RIGHT(Rawdata!ER13,1)),"N/A")</f>
        <v>4</v>
      </c>
      <c r="ES13">
        <f>IFERROR(VALUE(RIGHT(Rawdata!ES13,1)),"N/A")</f>
        <v>3</v>
      </c>
      <c r="ET13">
        <f>IFERROR(VALUE(RIGHT(Rawdata!ET13,1)),"N/A")</f>
        <v>3</v>
      </c>
      <c r="EU13">
        <f>IFERROR(VALUE(RIGHT(Rawdata!EU13,1)),"N/A")</f>
        <v>4</v>
      </c>
      <c r="EV13">
        <f>IFERROR(VALUE(RIGHT(Rawdata!EV13,1)),"N/A")</f>
        <v>4</v>
      </c>
      <c r="EW13">
        <f>IFERROR(VALUE(RIGHT(Rawdata!EW13,1)),"N/A")</f>
        <v>4</v>
      </c>
      <c r="EX13">
        <f>IFERROR(VALUE(RIGHT(Rawdata!EX13,1)),"N/A")</f>
        <v>3</v>
      </c>
      <c r="EY13">
        <f>IFERROR(VALUE(RIGHT(Rawdata!EY13,1)),"N/A")</f>
        <v>4</v>
      </c>
      <c r="EZ13">
        <f>IFERROR(6-VALUE(RIGHT(Rawdata!EZ13,1)),"N/A")</f>
        <v>5</v>
      </c>
      <c r="FA13">
        <f>IFERROR(IF(Rawdata!FA13="A1",VALUE(RIGHT(Rawdata!FA13,1)),VALUE(RIGHT(Rawdata!FA13,1))-1),"N/A")</f>
        <v>4</v>
      </c>
      <c r="FB13">
        <f>IFERROR(VALUE(RIGHT(Rawdata!FB13,1))-3,"N/A")</f>
        <v>4</v>
      </c>
      <c r="FC13">
        <f>IFERROR(IF(Rawdata!FC13="A1",VALUE(RIGHT(Rawdata!FC13,1)),VALUE(RIGHT(Rawdata!FC13,1))-1),"N/A")</f>
        <v>3</v>
      </c>
      <c r="FD13">
        <f>IFERROR(VALUE(RIGHT(Rawdata!FD13,1))-3,"N/A")</f>
        <v>3</v>
      </c>
      <c r="FE13">
        <f>IFERROR(IF(Rawdata!FE13="A1",VALUE(RIGHT(Rawdata!FE13,1)),VALUE(RIGHT(Rawdata!FE13,1))-1),"N/A")</f>
        <v>2</v>
      </c>
      <c r="FF13">
        <f>IFERROR(VALUE(RIGHT(Rawdata!FF13,1))-3,"N/A")</f>
        <v>3</v>
      </c>
      <c r="FG13">
        <f>IFERROR(IF(Rawdata!FG13="A1",VALUE(RIGHT(Rawdata!FG13,1)),VALUE(RIGHT(Rawdata!FG13,1))-1),"N/A")</f>
        <v>3</v>
      </c>
      <c r="FH13">
        <f>IFERROR(VALUE(RIGHT(Rawdata!FH13,1))-3,"N/A")</f>
        <v>4</v>
      </c>
      <c r="FI13">
        <f>IFERROR(IF(Rawdata!FI13="A1",VALUE(RIGHT(Rawdata!FI13,1)),VALUE(RIGHT(Rawdata!FI13,1))-1),"N/A")</f>
        <v>2</v>
      </c>
      <c r="FJ13">
        <f>IFERROR(VALUE(RIGHT(Rawdata!FJ13,1))-3,"N/A")</f>
        <v>3</v>
      </c>
      <c r="FK13">
        <f>IFERROR(IF(Rawdata!FK13="A1",VALUE(RIGHT(Rawdata!FK13,1)),VALUE(RIGHT(Rawdata!FK13,1))-1),"N/A")</f>
        <v>3</v>
      </c>
      <c r="FL13">
        <f>IFERROR(VALUE(RIGHT(Rawdata!FL13,1))-3,"N/A")</f>
        <v>4</v>
      </c>
      <c r="FM13">
        <f>IFERROR(IF(Rawdata!FM13="A1",VALUE(RIGHT(Rawdata!FM13,1)),VALUE(RIGHT(Rawdata!FM13,1))-1),"N/A")</f>
        <v>3</v>
      </c>
      <c r="FN13">
        <f>IFERROR(VALUE(RIGHT(Rawdata!FN13,1))-3,"N/A")</f>
        <v>3</v>
      </c>
      <c r="FO13">
        <f>IFERROR(IF(Rawdata!FO13="A1",VALUE(RIGHT(Rawdata!FO13,1)),VALUE(RIGHT(Rawdata!FO13,1))-1),"N/A")</f>
        <v>3</v>
      </c>
      <c r="FP13">
        <f>IFERROR(VALUE(RIGHT(Rawdata!FP13,1))-3,"N/A")</f>
        <v>3</v>
      </c>
      <c r="FQ13">
        <f>IFERROR(IF(Rawdata!FQ13="A1",VALUE(RIGHT(Rawdata!FQ13,1)),VALUE(RIGHT(Rawdata!FQ13,1))-1),"N/A")</f>
        <v>3</v>
      </c>
      <c r="FR13">
        <f>IFERROR(VALUE(RIGHT(Rawdata!FR13,1))-3,"N/A")</f>
        <v>4</v>
      </c>
      <c r="FS13">
        <f>IFERROR(IF(Rawdata!FS13="A1",VALUE(RIGHT(Rawdata!FS13,1)),VALUE(RIGHT(Rawdata!FS13,1))-1),"N/A")</f>
        <v>3</v>
      </c>
      <c r="FT13">
        <f>IFERROR(VALUE(RIGHT(Rawdata!FT13,1))-3,"N/A")</f>
        <v>2</v>
      </c>
      <c r="FU13">
        <f>IFERROR(IF(Rawdata!FU13="A1",VALUE(RIGHT(Rawdata!FU13,1)),VALUE(RIGHT(Rawdata!FU13,1))-1),"N/A")</f>
        <v>3</v>
      </c>
      <c r="FV13">
        <f>IFERROR(VALUE(RIGHT(Rawdata!FV13,1))-3,"N/A")</f>
        <v>2</v>
      </c>
      <c r="FW13">
        <f>IFERROR(IF(Rawdata!FW13="A1",VALUE(RIGHT(Rawdata!FW13,1)),VALUE(RIGHT(Rawdata!FW13,1))-1),"N/A")</f>
        <v>3</v>
      </c>
      <c r="FX13">
        <f>IFERROR(VALUE(RIGHT(Rawdata!FX13,1))-3,"N/A")</f>
        <v>3</v>
      </c>
      <c r="FY13">
        <f>IFERROR(IF(Rawdata!FY13="A1",VALUE(RIGHT(Rawdata!FY13,1)),VALUE(RIGHT(Rawdata!FY13,1))-1),"N/A")</f>
        <v>3</v>
      </c>
      <c r="FZ13">
        <f>IFERROR(VALUE(RIGHT(Rawdata!FZ13,1))-3,"N/A")</f>
        <v>3</v>
      </c>
      <c r="GA13">
        <f>IFERROR(IF(Rawdata!GA13="A1",VALUE(RIGHT(Rawdata!GA13,1)),VALUE(RIGHT(Rawdata!GA13,1))-1),"N/A")</f>
        <v>3</v>
      </c>
      <c r="GB13">
        <f>IFERROR(VALUE(RIGHT(Rawdata!GB13,1))-3,"N/A")</f>
        <v>3</v>
      </c>
      <c r="GC13">
        <f>IFERROR(IF(Rawdata!GC13="A1",VALUE(RIGHT(Rawdata!GC13,1)),VALUE(RIGHT(Rawdata!GC13,1))-1),"N/A")</f>
        <v>3</v>
      </c>
      <c r="GD13">
        <f>IFERROR(VALUE(RIGHT(Rawdata!GD13,1))-3,"N/A")</f>
        <v>4</v>
      </c>
      <c r="GE13">
        <f>IFERROR(IF(Rawdata!GE13="A1",VALUE(RIGHT(Rawdata!GE13,1)),VALUE(RIGHT(Rawdata!GE13,1))-1),"N/A")</f>
        <v>3</v>
      </c>
      <c r="GF13">
        <f>IFERROR(VALUE(RIGHT(Rawdata!GF13,1))-3,"N/A")</f>
        <v>4</v>
      </c>
      <c r="GG13">
        <f>IFERROR(IF(Rawdata!GG13="A1",VALUE(RIGHT(Rawdata!GG13,1)),VALUE(RIGHT(Rawdata!GG13,1))-1),"N/A")</f>
        <v>3</v>
      </c>
      <c r="GH13">
        <f>IFERROR(VALUE(RIGHT(Rawdata!GH13,1))-3,"N/A")</f>
        <v>2</v>
      </c>
      <c r="GI13">
        <f>IFERROR(IF(Rawdata!GI13="A1",VALUE(RIGHT(Rawdata!GI13,1)),VALUE(RIGHT(Rawdata!GI13,1))-1),"N/A")</f>
        <v>3</v>
      </c>
      <c r="GJ13">
        <f>IFERROR(VALUE(RIGHT(Rawdata!GJ13,1))-3,"N/A")</f>
        <v>4</v>
      </c>
      <c r="GK13">
        <f>IFERROR(IF(Rawdata!GK13="A1",VALUE(RIGHT(Rawdata!GK13,1)),VALUE(RIGHT(Rawdata!GK13,1))-1),"N/A")</f>
        <v>3</v>
      </c>
      <c r="GL13">
        <f>IFERROR(VALUE(RIGHT(Rawdata!GL13,1))-3,"N/A")</f>
        <v>2</v>
      </c>
      <c r="GM13">
        <f>IFERROR(IF(Rawdata!GM13="A1",VALUE(RIGHT(Rawdata!GM13,1)),VALUE(RIGHT(Rawdata!GM13,1))-1),"N/A")</f>
        <v>3</v>
      </c>
      <c r="GN13">
        <f>IFERROR(VALUE(RIGHT(Rawdata!GN13,1))-3,"N/A")</f>
        <v>3</v>
      </c>
      <c r="GO13">
        <f>IFERROR(IF(Rawdata!GO13="A1",VALUE(RIGHT(Rawdata!GO13,1)),VALUE(RIGHT(Rawdata!GO13,1))-1),"N/A")</f>
        <v>3</v>
      </c>
      <c r="GP13">
        <f>IFERROR(VALUE(RIGHT(Rawdata!GP13,1))-3,"N/A")</f>
        <v>4</v>
      </c>
      <c r="GQ13">
        <f>IFERROR(IF(Rawdata!GQ13="A1",VALUE(RIGHT(Rawdata!GQ13,1)),VALUE(RIGHT(Rawdata!GQ13,1))-1),"N/A")</f>
        <v>3</v>
      </c>
      <c r="GR13">
        <f>IFERROR(VALUE(RIGHT(Rawdata!GR13,1))-3,"N/A")</f>
        <v>3</v>
      </c>
      <c r="GS13">
        <f>IFERROR(IF(Rawdata!GS13="A1",VALUE(RIGHT(Rawdata!GS13,1)),VALUE(RIGHT(Rawdata!GS13,1))-1),"N/A")</f>
        <v>3</v>
      </c>
      <c r="GT13">
        <f>IFERROR(VALUE(RIGHT(Rawdata!GT13,1))-3,"N/A")</f>
        <v>3</v>
      </c>
      <c r="GU13">
        <f>IFERROR(IF(Rawdata!GU13="A1",VALUE(RIGHT(Rawdata!GU13,1)),VALUE(RIGHT(Rawdata!GU13,1))-1),"N/A")</f>
        <v>3</v>
      </c>
      <c r="GV13">
        <f>IFERROR(VALUE(RIGHT(Rawdata!GV13,1))-3,"N/A")</f>
        <v>3</v>
      </c>
      <c r="GW13">
        <f>IFERROR(IF(Rawdata!GW13="A1",VALUE(RIGHT(Rawdata!GW13,1)),VALUE(RIGHT(Rawdata!GW13,1))-1),"N/A")</f>
        <v>3</v>
      </c>
      <c r="GX13">
        <f>IFERROR(VALUE(RIGHT(Rawdata!GX13,1))-3,"N/A")</f>
        <v>2</v>
      </c>
      <c r="GY13">
        <f>IFERROR(VALUE(RIGHT(Rawdata!GY13,1)),"N/A")</f>
        <v>4</v>
      </c>
      <c r="GZ13">
        <f>IFERROR(7-VALUE(RIGHT(Rawdata!GZ13,1)),"N/A")</f>
        <v>5</v>
      </c>
      <c r="HA13">
        <f>IFERROR(VALUE(RIGHT(Rawdata!HA13,1)),"N/A")</f>
        <v>4</v>
      </c>
      <c r="HB13">
        <f>IFERROR(VALUE(RIGHT(Rawdata!HB13,1)),"N/A")</f>
        <v>4</v>
      </c>
      <c r="HC13">
        <f>IFERROR(VALUE(RIGHT(Rawdata!HC13,1)),"N/A")</f>
        <v>4</v>
      </c>
      <c r="HD13">
        <f>IFERROR(7-VALUE(RIGHT(Rawdata!HD13,1)),"N/A")</f>
        <v>5</v>
      </c>
      <c r="HE13">
        <f>IFERROR(VALUE(RIGHT(Rawdata!HE13,1)),"N/A")</f>
        <v>4</v>
      </c>
      <c r="HF13">
        <f>IFERROR(7-VALUE(RIGHT(Rawdata!HF13,1)),"N/A")</f>
        <v>5</v>
      </c>
      <c r="HG13">
        <f>IFERROR(VALUE(RIGHT(Rawdata!HG13,1)),"N/A")</f>
        <v>4</v>
      </c>
      <c r="HH13">
        <f>IFERROR(VALUE(RIGHT(Rawdata!HH13,1)),"N/A")</f>
        <v>4</v>
      </c>
      <c r="HI13">
        <f>IFERROR(VALUE(RIGHT(Rawdata!HI13,1)),"N/A")</f>
        <v>4</v>
      </c>
      <c r="HJ13">
        <f>IFERROR(VALUE(RIGHT(Rawdata!HJ13,1)),"N/A")</f>
        <v>4</v>
      </c>
      <c r="HK13">
        <f>IFERROR(7-VALUE(RIGHT(Rawdata!HK13,1)),"N/A")</f>
        <v>5</v>
      </c>
      <c r="HL13">
        <f>IFERROR(VALUE(RIGHT(Rawdata!HL13,1)),"N/A")</f>
        <v>2</v>
      </c>
      <c r="HM13">
        <f>IFERROR(VALUE(RIGHT(Rawdata!HM13,1)),"N/A")</f>
        <v>4</v>
      </c>
      <c r="HN13">
        <f>IFERROR(IF(Rawdata!HN13="A13",5,VALUE(RIGHT(Rawdata!HN13,1))-1),"N/A")</f>
        <v>4</v>
      </c>
      <c r="HO13">
        <f>IFERROR(IF(Rawdata!HO13="A13",5,VALUE(RIGHT(Rawdata!HO13,1))-1),"N/A")</f>
        <v>4</v>
      </c>
      <c r="HP13">
        <f>IFERROR(IF(Rawdata!HP13="A13",5,VALUE(RIGHT(Rawdata!HP13,1))-1),"N/A")</f>
        <v>4</v>
      </c>
      <c r="HQ13">
        <f>IFERROR(IF(Rawdata!HQ13="A13",5,VALUE(RIGHT(Rawdata!HQ13,1))-1),"N/A")</f>
        <v>3</v>
      </c>
      <c r="HR13">
        <f>IFERROR(IF(Rawdata!HR13="A13",5,VALUE(RIGHT(Rawdata!HR13,1))-1),"N/A")</f>
        <v>4</v>
      </c>
      <c r="HS13">
        <f>IFERROR(6-IF(Rawdata!HS13="A13",5,VALUE(RIGHT(Rawdata!HS13,1))-1),"N/A")</f>
        <v>4</v>
      </c>
      <c r="HT13">
        <f>IFERROR(6-IF(Rawdata!HT13="A13",5,VALUE(RIGHT(Rawdata!HT13,1))-1),"N/A")</f>
        <v>4</v>
      </c>
      <c r="HU13">
        <f>IFERROR(6-IF(Rawdata!HU13="A13",5,VALUE(RIGHT(Rawdata!HU13,1))-1),"N/A")</f>
        <v>5</v>
      </c>
      <c r="HV13">
        <f>IFERROR(IF(Rawdata!HV13="A13",5,VALUE(RIGHT(Rawdata!HV13,1))-1),"N/A")</f>
        <v>4</v>
      </c>
      <c r="HW13">
        <f>IFERROR(6-IF(Rawdata!HW13="A13",5,VALUE(RIGHT(Rawdata!HW13,1))-1),"N/A")</f>
        <v>4</v>
      </c>
      <c r="HX13">
        <f>IFERROR(6-IF(Rawdata!HX13="A13",5,VALUE(RIGHT(Rawdata!HX13,1))-1),"N/A")</f>
        <v>5</v>
      </c>
      <c r="HY13">
        <f>IFERROR(6-IF(Rawdata!HY13="A13",5,VALUE(RIGHT(Rawdata!HY13,1))-1),"N/A")</f>
        <v>2</v>
      </c>
      <c r="HZ13">
        <f>IFERROR(6-IF(Rawdata!HZ13="A13",5,VALUE(RIGHT(Rawdata!HZ13,1))-1),"N/A")</f>
        <v>5</v>
      </c>
      <c r="IA13">
        <f>IFERROR(6-IF(Rawdata!IA13="A13",5,VALUE(RIGHT(Rawdata!IA13,1))-1),"N/A")</f>
        <v>4</v>
      </c>
      <c r="IB13">
        <f>IFERROR(IF(Rawdata!IB13="A13",5,VALUE(RIGHT(Rawdata!IB13,1))-1),"N/A")</f>
        <v>5</v>
      </c>
      <c r="IC13">
        <f>IFERROR(6-IF(Rawdata!IC13="A13",5,VALUE(RIGHT(Rawdata!IC13,1))-1),"N/A")</f>
        <v>5</v>
      </c>
      <c r="ID13">
        <f>IFERROR(IF(Rawdata!ID13="A13",5,VALUE(RIGHT(Rawdata!ID13,1))-1),"N/A")</f>
        <v>4</v>
      </c>
      <c r="IE13">
        <f>IFERROR(6-IF(Rawdata!IE13="A13",5,VALUE(RIGHT(Rawdata!IE13,1))-1),"N/A")</f>
        <v>4</v>
      </c>
      <c r="IF13" t="str">
        <f>IFERROR(VALUE(RIGHT(Rawdata!IF13,1)),"N/A")</f>
        <v>N/A</v>
      </c>
      <c r="IG13" t="str">
        <f>IFERROR(VALUE(RIGHT(Rawdata!IG13,1)),"N/A")</f>
        <v>N/A</v>
      </c>
      <c r="IH13" t="str">
        <f>IFERROR(VALUE(RIGHT(Rawdata!IH13,1)),"N/A")</f>
        <v>N/A</v>
      </c>
      <c r="II13" t="str">
        <f>IFERROR(VALUE(RIGHT(Rawdata!II13,1)),"N/A")</f>
        <v>N/A</v>
      </c>
      <c r="IJ13" t="str">
        <f>IFERROR(VALUE(RIGHT(Rawdata!IJ13,1)),"N/A")</f>
        <v>N/A</v>
      </c>
      <c r="IK13" t="str">
        <f>IFERROR(VALUE(RIGHT(Rawdata!IK13,1)),"N/A")</f>
        <v>N/A</v>
      </c>
      <c r="IL13" t="str">
        <f>IFERROR(VALUE(RIGHT(Rawdata!IL13,1)),"N/A")</f>
        <v>N/A</v>
      </c>
      <c r="IM13" t="str">
        <f>IFERROR(VALUE(RIGHT(Rawdata!IM13,1)),"N/A")</f>
        <v>N/A</v>
      </c>
      <c r="IN13" t="str">
        <f>IFERROR(VALUE(RIGHT(Rawdata!IN13,1)),"N/A")</f>
        <v>N/A</v>
      </c>
      <c r="IO13" t="str">
        <f>IFERROR(VALUE(RIGHT(Rawdata!IO13,1)),"N/A")</f>
        <v>N/A</v>
      </c>
      <c r="IP13" t="str">
        <f>IFERROR(VALUE(RIGHT(Rawdata!IP13,1)),"N/A")</f>
        <v>N/A</v>
      </c>
      <c r="IQ13" t="str">
        <f>IFERROR(VALUE(RIGHT(Rawdata!IQ13,1)),"N/A")</f>
        <v>N/A</v>
      </c>
      <c r="IR13" t="str">
        <f>IFERROR(VALUE(RIGHT(Rawdata!IR13,1)),"N/A")</f>
        <v>N/A</v>
      </c>
      <c r="IS13" t="str">
        <f>IFERROR(VALUE(RIGHT(Rawdata!IS13,1)),"N/A")</f>
        <v>N/A</v>
      </c>
      <c r="IT13" t="str">
        <f>IFERROR(VALUE(RIGHT(Rawdata!IT13,1)),"N/A")</f>
        <v>N/A</v>
      </c>
      <c r="IU13" t="str">
        <f>IFERROR(VALUE(RIGHT(Rawdata!IU13,1)),"N/A")</f>
        <v>N/A</v>
      </c>
      <c r="IV13" t="str">
        <f>IFERROR(VALUE(RIGHT(Rawdata!IV13,1)),"N/A")</f>
        <v>N/A</v>
      </c>
      <c r="IW13" t="str">
        <f>IFERROR(VALUE(RIGHT(Rawdata!IW13,1)),"N/A")</f>
        <v>N/A</v>
      </c>
      <c r="IX13" t="str">
        <f>IFERROR(VALUE(RIGHT(Rawdata!IX13,1)),"N/A")</f>
        <v>N/A</v>
      </c>
      <c r="IY13">
        <f>IFERROR(VALUE(RIGHT(Rawdata!IY13,1)),"N/A")</f>
        <v>5</v>
      </c>
      <c r="IZ13">
        <f>IFERROR(VALUE(RIGHT(Rawdata!IZ13,1)),"N/A")</f>
        <v>5</v>
      </c>
      <c r="JA13">
        <f>IFERROR(VALUE(RIGHT(Rawdata!JA13,1)),"N/A")</f>
        <v>5</v>
      </c>
      <c r="JB13">
        <f>IFERROR(VALUE(RIGHT(Rawdata!JB13,1)),"N/A")</f>
        <v>5</v>
      </c>
      <c r="JC13">
        <f>IFERROR(VALUE(RIGHT(Rawdata!JC13,1)),"N/A")</f>
        <v>4</v>
      </c>
      <c r="JD13">
        <f>IFERROR(VALUE(RIGHT(Rawdata!JD13,1)),"N/A")</f>
        <v>5</v>
      </c>
      <c r="JE13">
        <f>IFERROR(VALUE(RIGHT(Rawdata!JE13,1)),"N/A")</f>
        <v>5</v>
      </c>
      <c r="JF13">
        <f>IFERROR(VALUE(RIGHT(Rawdata!JF13,1)),"N/A")</f>
        <v>5</v>
      </c>
      <c r="JG13">
        <f>IFERROR(VALUE(RIGHT(Rawdata!JG13,1)),"N/A")</f>
        <v>3</v>
      </c>
      <c r="JH13">
        <f>IFERROR(VALUE(RIGHT(Rawdata!JH13,1)),"N/A")</f>
        <v>5</v>
      </c>
      <c r="JI13">
        <f>IFERROR(VALUE(RIGHT(Rawdata!JI13,1)),"N/A")</f>
        <v>5</v>
      </c>
      <c r="JJ13">
        <f>IFERROR(VALUE(RIGHT(Rawdata!JJ13,1)),"N/A")</f>
        <v>4</v>
      </c>
      <c r="JK13">
        <f>IFERROR(VALUE(RIGHT(Rawdata!JK13,1)),"N/A")</f>
        <v>5</v>
      </c>
      <c r="JL13">
        <f>IFERROR(VALUE(RIGHT(Rawdata!JL13,1)),"N/A")</f>
        <v>5</v>
      </c>
      <c r="JM13">
        <f>IFERROR(VALUE(RIGHT(Rawdata!JM13,1)),"N/A")</f>
        <v>5</v>
      </c>
      <c r="JN13">
        <f>IFERROR(VALUE(RIGHT(Rawdata!JN13,1)),"N/A")</f>
        <v>2</v>
      </c>
      <c r="JO13">
        <f>IFERROR(VALUE(RIGHT(Rawdata!JO13,1)),"N/A")</f>
        <v>1</v>
      </c>
      <c r="JP13" t="str">
        <f>IFERROR(VALUE(RIGHT(Rawdata!JP13,1)-4),"N/A")</f>
        <v>N/A</v>
      </c>
      <c r="JQ13" t="str">
        <f>IFERROR(VALUE(RIGHT(Rawdata!JQ13,1)-4),"N/A")</f>
        <v>N/A</v>
      </c>
      <c r="JR13" t="str">
        <f>IFERROR(VALUE(RIGHT(Rawdata!JR13,1)-4),"N/A")</f>
        <v>N/A</v>
      </c>
      <c r="JS13" t="str">
        <f>IFERROR(VALUE(RIGHT(Rawdata!JS13,1)-4),"N/A")</f>
        <v>N/A</v>
      </c>
      <c r="JT13" t="str">
        <f>IFERROR(VALUE(RIGHT(Rawdata!JT13,1)-4),"N/A")</f>
        <v>N/A</v>
      </c>
      <c r="JU13" t="str">
        <f>IFERROR(VALUE(RIGHT(Rawdata!JU13,1)-4),"N/A")</f>
        <v>N/A</v>
      </c>
      <c r="JV13" t="str">
        <f>IFERROR(VALUE(RIGHT(Rawdata!JV13,1)-4),"N/A")</f>
        <v>N/A</v>
      </c>
      <c r="JW13" t="str">
        <f>IFERROR(VALUE(RIGHT(Rawdata!JW13,1)-4),"N/A")</f>
        <v>N/A</v>
      </c>
      <c r="JX13" t="str">
        <f>IFERROR(VALUE(RIGHT(Rawdata!JX13,1)),"N/A")</f>
        <v>N/A</v>
      </c>
      <c r="JY13" t="str">
        <f>IFERROR(VALUE(RIGHT(Rawdata!JY13,1)),"N/A")</f>
        <v>N/A</v>
      </c>
      <c r="JZ13" t="str">
        <f>IFERROR(6-VALUE(RIGHT(Rawdata!JZ13,1)),"N/A")</f>
        <v>N/A</v>
      </c>
      <c r="KA13" t="str">
        <f>IFERROR(6-VALUE(RIGHT(Rawdata!KA13,1)),"N/A")</f>
        <v>N/A</v>
      </c>
      <c r="KB13" t="str">
        <f>IFERROR(6-VALUE(RIGHT(Rawdata!KB13,1)),"N/A")</f>
        <v>N/A</v>
      </c>
      <c r="KC13" t="str">
        <f>IFERROR(6-VALUE(RIGHT(Rawdata!KC13,1)),"N/A")</f>
        <v>N/A</v>
      </c>
      <c r="KD13" t="str">
        <f>IFERROR(6-VALUE(RIGHT(Rawdata!KD13,1)),"N/A")</f>
        <v>N/A</v>
      </c>
      <c r="KE13" t="str">
        <f>IFERROR(6-VALUE(RIGHT(Rawdata!KE13,1)),"N/A")</f>
        <v>N/A</v>
      </c>
      <c r="KF13" t="str">
        <f>IFERROR(VALUE(RIGHT(Rawdata!KF13,1)),"N/A")</f>
        <v>N/A</v>
      </c>
      <c r="KG13" t="str">
        <f>IFERROR(VALUE(RIGHT(Rawdata!KG13,1)),"N/A")</f>
        <v>N/A</v>
      </c>
      <c r="KH13" t="str">
        <f>IFERROR(6-VALUE(RIGHT(Rawdata!KH13,1)),"N/A")</f>
        <v>N/A</v>
      </c>
      <c r="KI13" t="str">
        <f>IFERROR(6-VALUE(RIGHT(Rawdata!KI13,1)),"N/A")</f>
        <v>N/A</v>
      </c>
      <c r="KJ13" t="str">
        <f>IFERROR(VALUE(RIGHT(Rawdata!KJ13,1)),"N/A")</f>
        <v>N/A</v>
      </c>
      <c r="KK13" t="str">
        <f>IFERROR(VALUE(RIGHT(Rawdata!KK13,1)),"N/A")</f>
        <v>N/A</v>
      </c>
      <c r="KL13" t="str">
        <f>IFERROR(VALUE(RIGHT(Rawdata!KL13,1)),"N/A")</f>
        <v>N/A</v>
      </c>
      <c r="KM13" t="str">
        <f>IFERROR(VALUE(RIGHT(Rawdata!KM13,1)),"N/A")</f>
        <v>N/A</v>
      </c>
      <c r="KN13" t="str">
        <f>IFERROR(VALUE(RIGHT(Rawdata!KN13,1)),"N/A")</f>
        <v>N/A</v>
      </c>
      <c r="KO13" t="str">
        <f>IFERROR(VALUE(RIGHT(Rawdata!KO13,1)),"N/A")</f>
        <v>N/A</v>
      </c>
      <c r="KP13" t="str">
        <f>IFERROR(VALUE(RIGHT(Rawdata!KP13,1)),"N/A")</f>
        <v>N/A</v>
      </c>
      <c r="KQ13" t="str">
        <f>IFERROR(VALUE(RIGHT(Rawdata!KQ13,1)),"N/A")</f>
        <v>N/A</v>
      </c>
      <c r="KR13" t="str">
        <f>IFERROR(VALUE(RIGHT(Rawdata!KR13,1)),"N/A")</f>
        <v>N/A</v>
      </c>
      <c r="KS13" t="str">
        <f>IFERROR(VALUE(RIGHT(Rawdata!KS13,1)),"N/A")</f>
        <v>N/A</v>
      </c>
      <c r="KT13" t="str">
        <f>IFERROR(VALUE(RIGHT(Rawdata!KT13,1)),"N/A")</f>
        <v>N/A</v>
      </c>
      <c r="KU13" t="str">
        <f>IFERROR(VALUE(RIGHT(Rawdata!KU13,1)),"N/A")</f>
        <v>N/A</v>
      </c>
      <c r="KV13" t="str">
        <f>IFERROR(VALUE(RIGHT(Rawdata!KV13,1)),"N/A")</f>
        <v>N/A</v>
      </c>
      <c r="KW13" t="str">
        <f>IFERROR(VALUE(RIGHT(Rawdata!KW13,1)),"N/A")</f>
        <v>N/A</v>
      </c>
      <c r="KX13" t="str">
        <f>IFERROR(VALUE(RIGHT(Rawdata!KX13,1)),"N/A")</f>
        <v>N/A</v>
      </c>
    </row>
    <row r="14" spans="1:310" x14ac:dyDescent="0.25">
      <c r="A14">
        <f>Rawdata!A14</f>
        <v>18</v>
      </c>
      <c r="B14" t="str">
        <f>Rawdata!B14</f>
        <v>T1</v>
      </c>
      <c r="C14" t="str">
        <f>Rawdata!C14</f>
        <v>2022-04-01 13:56:32</v>
      </c>
      <c r="D14" t="str">
        <f>Rawdata!D14</f>
        <v>804-211</v>
      </c>
      <c r="E14" t="str">
        <f>IF(Rawdata!E14="","",Rawdata!E14)</f>
        <v>204-153</v>
      </c>
      <c r="F14" cm="1">
        <f t="array" ref="F14">IFERROR(_xlfn.IFS(Rawdata!F14="A1",100,Rawdata!F14="A2",75,Rawdata!F14="A3",50,Rawdata!F14="A4",25,Rawdata!F14="A5",0),"N/A")</f>
        <v>50</v>
      </c>
      <c r="G14" cm="1">
        <f t="array" ref="G14">IFERROR(_xlfn.IFS(Rawdata!G14="A1",100,Rawdata!G14="A2",75,Rawdata!G14="A3",50,Rawdata!G14="A4",25,Rawdata!G14="A5",0),"N/A")</f>
        <v>25</v>
      </c>
      <c r="H14" cm="1">
        <f t="array" ref="H14">IFERROR(_xlfn.IFS(Rawdata!H14="A1",100,Rawdata!H14="A2",75,Rawdata!H14="A3",50,Rawdata!H14="A4",25,Rawdata!H14="A5",0),"N/A")</f>
        <v>25</v>
      </c>
      <c r="I14" cm="1">
        <f t="array" ref="I14">IFERROR(_xlfn.IFS(Rawdata!I14="A1",100,Rawdata!I14="A2",75,Rawdata!I14="A3",50,Rawdata!I14="A4",25,Rawdata!I14="A5",0),"N/A")</f>
        <v>100</v>
      </c>
      <c r="J14" cm="1">
        <f t="array" ref="J14">IFERROR(_xlfn.IFS(Rawdata!J14="A1",100,Rawdata!J14="A2",75,Rawdata!J14="A3",50,Rawdata!J14="A4",25,Rawdata!J14="A5",0),"N/A")</f>
        <v>50</v>
      </c>
      <c r="K14" cm="1">
        <f t="array" ref="K14">IFERROR(_xlfn.IFS(Rawdata!K14="A1",100,Rawdata!K14="A2",75,Rawdata!K14="A3",50,Rawdata!K14="A4",25,Rawdata!K14="A5",0),"N/A")</f>
        <v>75</v>
      </c>
      <c r="L14" cm="1">
        <f t="array" ref="L14">IFERROR(_xlfn.IFS(Rawdata!L14="A1",100,Rawdata!L14="A2",75,Rawdata!L14="A3",50,Rawdata!L14="A4",25,Rawdata!L14="A5",0),"N/A")</f>
        <v>75</v>
      </c>
      <c r="M14" cm="1">
        <f t="array" ref="M14">IFERROR(_xlfn.IFS(Rawdata!M14="A1",100,Rawdata!M14="A2",75,Rawdata!M14="A3",50,Rawdata!M14="A4",25,Rawdata!M14="A5",0),"N/A")</f>
        <v>75</v>
      </c>
      <c r="N14" cm="1">
        <f t="array" ref="N14">IFERROR(_xlfn.IFS(Rawdata!N14="A1",100,Rawdata!N14="A2",75,Rawdata!N14="A3",50,Rawdata!N14="A4",25,Rawdata!N14="A5",0),"N/A")</f>
        <v>75</v>
      </c>
      <c r="O14" cm="1">
        <f t="array" ref="O14">IFERROR(_xlfn.IFS(Rawdata!O14="A1",100,Rawdata!O14="A2",75,Rawdata!O14="A3",50,Rawdata!O14="A4",25,Rawdata!O14="A5",0),"N/A")</f>
        <v>75</v>
      </c>
      <c r="P14" cm="1">
        <f t="array" ref="P14">IFERROR(_xlfn.IFS(Rawdata!P14="A1",100,Rawdata!P14="A2",75,Rawdata!P14="A3",50,Rawdata!P14="A4",25,Rawdata!P14="A5",0),"N/A")</f>
        <v>25</v>
      </c>
      <c r="Q14" cm="1">
        <f t="array" ref="Q14">IFERROR(_xlfn.IFS(Rawdata!Q14="A1",100,Rawdata!Q14="A2",75,Rawdata!Q14="A3",50,Rawdata!Q14="A4",25,Rawdata!Q14="A5",0),"N/A")</f>
        <v>75</v>
      </c>
      <c r="R14" cm="1">
        <f t="array" ref="R14">IFERROR(_xlfn.IFS(Rawdata!R14="A1",100,Rawdata!R14="A2",75,Rawdata!R14="A3",50,Rawdata!R14="A4",25,Rawdata!R14="A5",0),"N/A")</f>
        <v>50</v>
      </c>
      <c r="S14" cm="1">
        <f t="array" ref="S14">IFERROR(_xlfn.IFS(Rawdata!S14="A1",100,Rawdata!S14="A2",75,Rawdata!S14="A3",50,Rawdata!S14="A4",25,Rawdata!S14="A5",0),"N/A")</f>
        <v>50</v>
      </c>
      <c r="T14" cm="1">
        <f t="array" ref="T14">IFERROR(_xlfn.IFS(Rawdata!T14="A1",100,Rawdata!T14="A2",75,Rawdata!T14="A3",50,Rawdata!T14="A4",25,Rawdata!T14="A5",0),"N/A")</f>
        <v>50</v>
      </c>
      <c r="U14" cm="1">
        <f t="array" ref="U14">IFERROR(_xlfn.IFS(Rawdata!U14="A1",100,Rawdata!U14="A2",75,Rawdata!U14="A3",50,Rawdata!U14="A4",25,Rawdata!U14="A5",0),"N/A")</f>
        <v>50</v>
      </c>
      <c r="V14" cm="1">
        <f t="array" ref="V14">IFERROR(_xlfn.IFS(Rawdata!V14="A1",100,Rawdata!V14="A2",75,Rawdata!V14="A3",50,Rawdata!V14="A4",25,Rawdata!V14="A5",0),"N/A")</f>
        <v>50</v>
      </c>
      <c r="W14" cm="1">
        <f t="array" ref="W14">IFERROR(_xlfn.IFS(Rawdata!W14="A1",100,Rawdata!W14="A2",75,Rawdata!W14="A3",50,Rawdata!W14="A4",25,Rawdata!W14="A5",0),"N/A")</f>
        <v>50</v>
      </c>
      <c r="X14" cm="1">
        <f t="array" ref="X14">IFERROR(_xlfn.IFS(Rawdata!X14="A1",100,Rawdata!X14="A2",75,Rawdata!X14="A3",50,Rawdata!X14="A4",25,Rawdata!X14="A5",0),"N/A")</f>
        <v>25</v>
      </c>
      <c r="Y14" cm="1">
        <f t="array" ref="Y14">IFERROR(_xlfn.IFS(Rawdata!Y14="A1",100,Rawdata!Y14="A2",75,Rawdata!Y14="A3",50,Rawdata!Y14="A4",25,Rawdata!Y14="A5",0),"N/A")</f>
        <v>25</v>
      </c>
      <c r="Z14" cm="1">
        <f t="array" ref="Z14">IFERROR(_xlfn.IFS(Rawdata!Z14="A1",100,Rawdata!Z14="A2",75,Rawdata!Z14="A3",50,Rawdata!Z14="A4",25,Rawdata!Z14="A5",0),"N/A")</f>
        <v>0</v>
      </c>
      <c r="AA14" cm="1">
        <f t="array" ref="AA14">IFERROR(_xlfn.IFS(Rawdata!AA14="A1",100,Rawdata!AA14="A2",75,Rawdata!AA14="A3",50,Rawdata!AA14="A4",25,Rawdata!AA14="A5",0),"N/A")</f>
        <v>100</v>
      </c>
      <c r="AB14" cm="1">
        <f t="array" ref="AB14">IFERROR(_xlfn.IFS(Rawdata!AB14="A1",100,Rawdata!AB14="A2",75,Rawdata!AB14="A3",50,Rawdata!AB14="A4",25,Rawdata!AB14="A5",0),"N/A")</f>
        <v>100</v>
      </c>
      <c r="AC14">
        <f>IFERROR(VALUE(RIGHT(Rawdata!AC14,1)),"N/A")</f>
        <v>4</v>
      </c>
      <c r="AD14">
        <f>IFERROR(6-VALUE(RIGHT(Rawdata!AD14,1)),"N/A")</f>
        <v>3</v>
      </c>
      <c r="AE14">
        <f>IFERROR(VALUE(RIGHT(Rawdata!AE14,1)),"N/A")</f>
        <v>4</v>
      </c>
      <c r="AF14">
        <f>IFERROR(6-VALUE(RIGHT(Rawdata!AF14,1)),"N/A")</f>
        <v>4</v>
      </c>
      <c r="AG14">
        <f>IFERROR(VALUE(RIGHT(Rawdata!AG14,1)),"N/A")</f>
        <v>5</v>
      </c>
      <c r="AH14">
        <f>IFERROR(VALUE(RIGHT(Rawdata!AH14,1)),"N/A")</f>
        <v>5</v>
      </c>
      <c r="AI14">
        <f>IFERROR(VALUE(RIGHT(Rawdata!AI14,1)),"N/A")</f>
        <v>5</v>
      </c>
      <c r="AJ14">
        <f>IFERROR(6-VALUE(RIGHT(Rawdata!AJ14,1)),"N/A")</f>
        <v>3</v>
      </c>
      <c r="AK14">
        <f>IFERROR(6-VALUE(RIGHT(Rawdata!AK14,1)),"N/A")</f>
        <v>3</v>
      </c>
      <c r="AL14">
        <f>IFERROR(VALUE(RIGHT(Rawdata!AL14,1)),"N/A")</f>
        <v>4</v>
      </c>
      <c r="AM14">
        <f>IFERROR(6-VALUE(RIGHT(Rawdata!AM14,1)),"N/A")</f>
        <v>3</v>
      </c>
      <c r="AN14">
        <f>IFERROR(6-VALUE(RIGHT(Rawdata!AN14,1)),"N/A")</f>
        <v>3</v>
      </c>
      <c r="AO14">
        <f>IFERROR(VALUE(RIGHT(Rawdata!AO14,1)),"N/A")</f>
        <v>3</v>
      </c>
      <c r="AP14">
        <f>IFERROR(6-VALUE(RIGHT(Rawdata!AP14,1)),"N/A")</f>
        <v>3</v>
      </c>
      <c r="AQ14">
        <f>IFERROR(VALUE(RIGHT(Rawdata!AQ14,1)),"N/A")</f>
        <v>4</v>
      </c>
      <c r="AR14">
        <f>IFERROR(6-VALUE(RIGHT(Rawdata!AR14,1)),"N/A")</f>
        <v>3</v>
      </c>
      <c r="AS14">
        <f>IFERROR(VALUE(RIGHT(Rawdata!AS14,1)),"N/A")</f>
        <v>4</v>
      </c>
      <c r="AT14">
        <f>IFERROR(VALUE(RIGHT(Rawdata!AT14,1)),"N/A")</f>
        <v>5</v>
      </c>
      <c r="AU14">
        <f>IFERROR(6-VALUE(RIGHT(Rawdata!AU14,1)),"N/A")</f>
        <v>5</v>
      </c>
      <c r="AV14">
        <f>IFERROR(VALUE(RIGHT(Rawdata!AV14,1)),"N/A")</f>
        <v>3</v>
      </c>
      <c r="AW14">
        <f>IFERROR(VALUE(RIGHT(Rawdata!AW14,1)),"N/A")</f>
        <v>3</v>
      </c>
      <c r="AX14">
        <f>IFERROR(VALUE(RIGHT(Rawdata!AX14,1)),"N/A")</f>
        <v>3</v>
      </c>
      <c r="AY14">
        <f>IFERROR(VALUE(RIGHT(Rawdata!AY14,1)),"N/A")</f>
        <v>1</v>
      </c>
      <c r="AZ14">
        <f>IFERROR(VALUE(RIGHT(Rawdata!AZ14,1)),"N/A")</f>
        <v>3</v>
      </c>
      <c r="BA14">
        <f>IFERROR(VALUE(RIGHT(Rawdata!BA14,1)-1),"N/A")</f>
        <v>3</v>
      </c>
      <c r="BB14">
        <f>IFERROR(VALUE(RIGHT(Rawdata!BB14,1)-1),"N/A")</f>
        <v>3</v>
      </c>
      <c r="BC14">
        <f>IFERROR(VALUE(RIGHT(Rawdata!BC14,1)-1),"N/A")</f>
        <v>3</v>
      </c>
      <c r="BD14">
        <f>IFERROR(VALUE(RIGHT(Rawdata!BD14,1)-1),"N/A")</f>
        <v>4</v>
      </c>
      <c r="BE14">
        <f>IFERROR(VALUE(RIGHT(Rawdata!BE14,1)-1),"N/A")</f>
        <v>4</v>
      </c>
      <c r="BF14">
        <f>IFERROR(VALUE(RIGHT(Rawdata!BF14,1)-1),"N/A")</f>
        <v>2</v>
      </c>
      <c r="BG14">
        <f>IFERROR(VALUE(RIGHT(Rawdata!BG14,1)-1),"N/A")</f>
        <v>3</v>
      </c>
      <c r="BH14">
        <f>IFERROR(VALUE(RIGHT(Rawdata!BH14,1)-1),"N/A")</f>
        <v>2</v>
      </c>
      <c r="BI14">
        <f>IFERROR(VALUE(RIGHT(Rawdata!BI14,1)-1),"N/A")</f>
        <v>4</v>
      </c>
      <c r="BJ14">
        <f>IFERROR(VALUE(RIGHT(Rawdata!BJ14,1)-1),"N/A")</f>
        <v>2</v>
      </c>
      <c r="BK14">
        <f>IFERROR(VALUE(RIGHT(Rawdata!BK14,1)-1),"N/A")</f>
        <v>2</v>
      </c>
      <c r="BL14">
        <f>IFERROR(VALUE(RIGHT(Rawdata!BL14,1)-1),"N/A")</f>
        <v>2</v>
      </c>
      <c r="BM14">
        <f>IFERROR(VALUE(RIGHT(Rawdata!BM14,1)),"N/A")</f>
        <v>2</v>
      </c>
      <c r="BN14">
        <f>IFERROR(VALUE(RIGHT(Rawdata!BN14,1)),"N/A")</f>
        <v>2</v>
      </c>
      <c r="BO14">
        <f>IFERROR(VALUE(RIGHT(Rawdata!BO14,1)),"N/A")</f>
        <v>2</v>
      </c>
      <c r="BP14">
        <f>IFERROR(VALUE(RIGHT(Rawdata!BP14,1)),"N/A")</f>
        <v>2</v>
      </c>
      <c r="BQ14">
        <f>IFERROR(6-VALUE(RIGHT(Rawdata!BQ14,1)),"N/A")</f>
        <v>2</v>
      </c>
      <c r="BR14">
        <f>IFERROR(6-VALUE(RIGHT(Rawdata!BR14,1)),"N/A")</f>
        <v>1</v>
      </c>
      <c r="BS14">
        <f>IFERROR(6-VALUE(RIGHT(Rawdata!BS14,1)),"N/A")</f>
        <v>1</v>
      </c>
      <c r="BT14">
        <f>IFERROR(6-VALUE(RIGHT(Rawdata!BT14,1)),"N/A")</f>
        <v>2</v>
      </c>
      <c r="BU14">
        <f>IFERROR(VALUE(RIGHT(Rawdata!BU14,1)),"N/A")</f>
        <v>3</v>
      </c>
      <c r="BV14">
        <f>IFERROR(VALUE(RIGHT(Rawdata!BV14,1)),"N/A")</f>
        <v>4</v>
      </c>
      <c r="BW14">
        <f>IFERROR(VALUE(RIGHT(Rawdata!BW14,1)),"N/A")</f>
        <v>4</v>
      </c>
      <c r="BX14">
        <f>IFERROR(VALUE(RIGHT(Rawdata!BX14,1)),"N/A")</f>
        <v>4</v>
      </c>
      <c r="BY14">
        <f>IFERROR(6-VALUE(RIGHT(Rawdata!BY14,1)),"N/A")</f>
        <v>5</v>
      </c>
      <c r="BZ14">
        <f>IFERROR(6-VALUE(RIGHT(Rawdata!BZ14,1)),"N/A")</f>
        <v>4</v>
      </c>
      <c r="CA14">
        <f>IFERROR(6-VALUE(RIGHT(Rawdata!CA14,1)),"N/A")</f>
        <v>4</v>
      </c>
      <c r="CB14">
        <f>IFERROR(VALUE(RIGHT(Rawdata!CB14,1)),"N/A")</f>
        <v>4</v>
      </c>
      <c r="CC14">
        <f>IFERROR(VALUE(RIGHT(Rawdata!CC14,1)),"N/A")</f>
        <v>4</v>
      </c>
      <c r="CD14">
        <f>IFERROR(VALUE(RIGHT(Rawdata!CD14,1)),"N/A")</f>
        <v>3</v>
      </c>
      <c r="CE14">
        <f>IFERROR(VALUE(RIGHT(Rawdata!CE14,1)),"N/A")</f>
        <v>4</v>
      </c>
      <c r="CF14">
        <f>IFERROR(6-VALUE(RIGHT(Rawdata!CF14,1)),"N/A")</f>
        <v>3</v>
      </c>
      <c r="CG14">
        <f>IFERROR(6-VALUE(RIGHT(Rawdata!CG14,1)),"N/A")</f>
        <v>5</v>
      </c>
      <c r="CH14">
        <f>IFERROR(6-VALUE(RIGHT(Rawdata!CH14,1)),"N/A")</f>
        <v>3</v>
      </c>
      <c r="CI14">
        <f>IFERROR(6-VALUE(RIGHT(Rawdata!CI14,1)),"N/A")</f>
        <v>5</v>
      </c>
      <c r="CJ14">
        <f>IFERROR(VALUE(RIGHT(Rawdata!CJ14,1)),"N/A")</f>
        <v>5</v>
      </c>
      <c r="CK14">
        <f>IFERROR(VALUE(RIGHT(Rawdata!CK14,1)),"N/A")</f>
        <v>4</v>
      </c>
      <c r="CL14">
        <f>IFERROR(VALUE(RIGHT(Rawdata!CL14,1)),"N/A")</f>
        <v>4</v>
      </c>
      <c r="CM14">
        <f>IFERROR(VALUE(RIGHT(Rawdata!CM14,1)),"N/A")</f>
        <v>4</v>
      </c>
      <c r="CN14">
        <f>IFERROR(VALUE(RIGHT(Rawdata!CN14,1)),"N/A")</f>
        <v>5</v>
      </c>
      <c r="CO14">
        <f>IFERROR(VALUE(RIGHT(Rawdata!CO14,1)),"N/A")</f>
        <v>4</v>
      </c>
      <c r="CP14">
        <f>IFERROR(VALUE(RIGHT(Rawdata!CP14,1)),"N/A")</f>
        <v>1</v>
      </c>
      <c r="CQ14">
        <f>IFERROR(VALUE(RIGHT(Rawdata!CQ14,1)),"N/A")</f>
        <v>5</v>
      </c>
      <c r="CR14">
        <f>IFERROR(VALUE(RIGHT(Rawdata!CR14,1)),"N/A")</f>
        <v>5</v>
      </c>
      <c r="CS14">
        <f>IFERROR(VALUE(RIGHT(Rawdata!CS14,1)),"N/A")</f>
        <v>4</v>
      </c>
      <c r="CT14">
        <f>IFERROR(VALUE(RIGHT(Rawdata!CT14,1)),"N/A")</f>
        <v>2</v>
      </c>
      <c r="CU14">
        <f>IFERROR(VALUE(RIGHT(Rawdata!CU14,1)),"N/A")</f>
        <v>5</v>
      </c>
      <c r="CV14">
        <f>IFERROR(VALUE(RIGHT(Rawdata!CV14,1)),"N/A")</f>
        <v>5</v>
      </c>
      <c r="CW14">
        <f>IFERROR(6-VALUE(RIGHT(Rawdata!CW14,1)),"N/A")</f>
        <v>2</v>
      </c>
      <c r="CX14">
        <f>IFERROR(VALUE(RIGHT(Rawdata!CX14,1)),"N/A")</f>
        <v>5</v>
      </c>
      <c r="CY14">
        <f>IFERROR(VALUE(RIGHT(Rawdata!CY14,1)),"N/A")</f>
        <v>5</v>
      </c>
      <c r="CZ14">
        <f>IFERROR(VALUE(RIGHT(Rawdata!CZ14,1)),"N/A")</f>
        <v>5</v>
      </c>
      <c r="DA14">
        <f>IFERROR(VALUE(RIGHT(Rawdata!DA14,1)),"N/A")</f>
        <v>4</v>
      </c>
      <c r="DB14">
        <f>IFERROR(VALUE(RIGHT(Rawdata!DB14,1)),"N/A")</f>
        <v>4</v>
      </c>
      <c r="DC14">
        <f>IFERROR(VALUE(RIGHT(Rawdata!DC14,1)),"N/A")</f>
        <v>4</v>
      </c>
      <c r="DD14">
        <f>IFERROR(VALUE(RIGHT(Rawdata!DD14,1)),"N/A")</f>
        <v>5</v>
      </c>
      <c r="DE14">
        <f>IFERROR(VALUE(RIGHT(Rawdata!DE14,1)-1),"N/A")</f>
        <v>3</v>
      </c>
      <c r="DF14">
        <f>IFERROR(VALUE(RIGHT(Rawdata!DF14,1)-1),"N/A")</f>
        <v>3</v>
      </c>
      <c r="DG14">
        <f>IFERROR(VALUE(RIGHT(Rawdata!DG14,1)-1),"N/A")</f>
        <v>0</v>
      </c>
      <c r="DH14">
        <f>IFERROR(VALUE(RIGHT(Rawdata!DH14,1)-1),"N/A")</f>
        <v>0</v>
      </c>
      <c r="DI14">
        <f>IFERROR(VALUE(RIGHT(Rawdata!DI14,1)-1),"N/A")</f>
        <v>3</v>
      </c>
      <c r="DJ14">
        <f>IFERROR(VALUE(RIGHT(Rawdata!DJ14,1)-1),"N/A")</f>
        <v>3</v>
      </c>
      <c r="DK14">
        <f>IFERROR(VALUE(RIGHT(Rawdata!DK14,1)-1),"N/A")</f>
        <v>3</v>
      </c>
      <c r="DL14">
        <f>IFERROR(VALUE(RIGHT(Rawdata!DL14,1)-1),"N/A")</f>
        <v>1</v>
      </c>
      <c r="DM14">
        <f>IFERROR(VALUE(RIGHT(Rawdata!DM14,1)-1),"N/A")</f>
        <v>5</v>
      </c>
      <c r="DN14">
        <f>IFERROR(VALUE(RIGHT(Rawdata!DN14,1)-1),"N/A")</f>
        <v>5</v>
      </c>
      <c r="DO14">
        <f>IFERROR(VALUE(RIGHT(Rawdata!DO14,1)-1),"N/A")</f>
        <v>5</v>
      </c>
      <c r="DP14">
        <f>IFERROR(VALUE(RIGHT(Rawdata!DP14,1)-1),"N/A")</f>
        <v>6</v>
      </c>
      <c r="DQ14">
        <f>IFERROR(VALUE(RIGHT(Rawdata!DQ14,1)-1),"N/A")</f>
        <v>5</v>
      </c>
      <c r="DR14">
        <f>IFERROR(VALUE(RIGHT(Rawdata!DR14,1)-1),"N/A")</f>
        <v>5</v>
      </c>
      <c r="DS14">
        <f>IFERROR(VALUE(RIGHT(Rawdata!DS14,1)-1),"N/A")</f>
        <v>5</v>
      </c>
      <c r="DT14">
        <f>IFERROR(VALUE(RIGHT(Rawdata!DT14,1)-1),"N/A")</f>
        <v>6</v>
      </c>
      <c r="DU14">
        <f>IFERROR(6-VALUE(RIGHT(Rawdata!DU14,1)-1),"N/A")</f>
        <v>1</v>
      </c>
      <c r="DV14">
        <f>IFERROR(6-VALUE(RIGHT(Rawdata!DV14,1)-1),"N/A")</f>
        <v>1</v>
      </c>
      <c r="DW14">
        <f>IFERROR(6-VALUE(RIGHT(Rawdata!DW14,1)-1),"N/A")</f>
        <v>1</v>
      </c>
      <c r="DX14">
        <f>IFERROR(6-VALUE(RIGHT(Rawdata!DX14,1)-1),"N/A")</f>
        <v>1</v>
      </c>
      <c r="DY14">
        <f>IFERROR(6-VALUE(RIGHT(Rawdata!DY14,1)-1),"N/A")</f>
        <v>1</v>
      </c>
      <c r="DZ14">
        <f>IFERROR(6-VALUE(RIGHT(Rawdata!DZ14,1)-1),"N/A")</f>
        <v>1</v>
      </c>
      <c r="EA14">
        <f>IFERROR(VALUE(RIGHT(Rawdata!EA14,1)),"N/A")</f>
        <v>3</v>
      </c>
      <c r="EB14">
        <f>IFERROR(VALUE(RIGHT(Rawdata!EB14,1)),"N/A")</f>
        <v>2</v>
      </c>
      <c r="EC14">
        <f>IFERROR(6-VALUE(RIGHT(Rawdata!EC14,1)),"N/A")</f>
        <v>2</v>
      </c>
      <c r="ED14">
        <f>IFERROR(6-VALUE(RIGHT(Rawdata!ED14,1)),"N/A")</f>
        <v>1</v>
      </c>
      <c r="EE14">
        <f>IFERROR(VALUE(RIGHT(Rawdata!EE14,1)),"N/A")</f>
        <v>3</v>
      </c>
      <c r="EF14">
        <f>IFERROR(VALUE(RIGHT(Rawdata!EF14,1)),"N/A")</f>
        <v>1</v>
      </c>
      <c r="EG14">
        <f>IFERROR(VALUE(RIGHT(Rawdata!EG14,1)),"N/A")</f>
        <v>5</v>
      </c>
      <c r="EH14">
        <f>IFERROR(VALUE(RIGHT(Rawdata!EH14,1)),"N/A")</f>
        <v>3</v>
      </c>
      <c r="EI14">
        <f>IFERROR(VALUE(RIGHT(Rawdata!EI14,1)),"N/A")</f>
        <v>5</v>
      </c>
      <c r="EJ14">
        <f>IFERROR(VALUE(RIGHT(Rawdata!EJ14,1)),"N/A")</f>
        <v>2</v>
      </c>
      <c r="EK14">
        <f>IFERROR(VALUE(RIGHT(Rawdata!EK14,1)),"N/A")</f>
        <v>5</v>
      </c>
      <c r="EL14">
        <f>IFERROR(VALUE(RIGHT(Rawdata!EL14,1)),"N/A")</f>
        <v>5</v>
      </c>
      <c r="EM14">
        <f>IFERROR(VALUE(RIGHT(Rawdata!EM14,1)),"N/A")</f>
        <v>5</v>
      </c>
      <c r="EN14">
        <f>IFERROR(VALUE(RIGHT(Rawdata!EN14,1)),"N/A")</f>
        <v>3</v>
      </c>
      <c r="EO14">
        <f>IFERROR(VALUE(RIGHT(Rawdata!EO14,1)),"N/A")</f>
        <v>5</v>
      </c>
      <c r="EP14">
        <f>IFERROR(VALUE(RIGHT(Rawdata!EP14,1)),"N/A")</f>
        <v>3</v>
      </c>
      <c r="EQ14">
        <f>IFERROR(VALUE(RIGHT(Rawdata!EQ14,1)),"N/A")</f>
        <v>5</v>
      </c>
      <c r="ER14">
        <f>IFERROR(VALUE(RIGHT(Rawdata!ER14,1)),"N/A")</f>
        <v>5</v>
      </c>
      <c r="ES14">
        <f>IFERROR(VALUE(RIGHT(Rawdata!ES14,1)),"N/A")</f>
        <v>4</v>
      </c>
      <c r="ET14">
        <f>IFERROR(VALUE(RIGHT(Rawdata!ET14,1)),"N/A")</f>
        <v>4</v>
      </c>
      <c r="EU14">
        <f>IFERROR(VALUE(RIGHT(Rawdata!EU14,1)),"N/A")</f>
        <v>1</v>
      </c>
      <c r="EV14">
        <f>IFERROR(VALUE(RIGHT(Rawdata!EV14,1)),"N/A")</f>
        <v>4</v>
      </c>
      <c r="EW14">
        <f>IFERROR(VALUE(RIGHT(Rawdata!EW14,1)),"N/A")</f>
        <v>3</v>
      </c>
      <c r="EX14">
        <f>IFERROR(VALUE(RIGHT(Rawdata!EX14,1)),"N/A")</f>
        <v>5</v>
      </c>
      <c r="EY14">
        <f>IFERROR(VALUE(RIGHT(Rawdata!EY14,1)),"N/A")</f>
        <v>5</v>
      </c>
      <c r="EZ14">
        <f>IFERROR(6-VALUE(RIGHT(Rawdata!EZ14,1)),"N/A")</f>
        <v>3</v>
      </c>
      <c r="FA14">
        <f>IFERROR(IF(Rawdata!FA14="A1",VALUE(RIGHT(Rawdata!FA14,1)),VALUE(RIGHT(Rawdata!FA14,1))-1),"N/A")</f>
        <v>3</v>
      </c>
      <c r="FB14">
        <f>IFERROR(VALUE(RIGHT(Rawdata!FB14,1))-3,"N/A")</f>
        <v>1</v>
      </c>
      <c r="FC14">
        <f>IFERROR(IF(Rawdata!FC14="A1",VALUE(RIGHT(Rawdata!FC14,1)),VALUE(RIGHT(Rawdata!FC14,1))-1),"N/A")</f>
        <v>5</v>
      </c>
      <c r="FD14">
        <f>IFERROR(VALUE(RIGHT(Rawdata!FD14,1))-3,"N/A")</f>
        <v>3</v>
      </c>
      <c r="FE14">
        <f>IFERROR(IF(Rawdata!FE14="A1",VALUE(RIGHT(Rawdata!FE14,1)),VALUE(RIGHT(Rawdata!FE14,1))-1),"N/A")</f>
        <v>4</v>
      </c>
      <c r="FF14">
        <f>IFERROR(VALUE(RIGHT(Rawdata!FF14,1))-3,"N/A")</f>
        <v>3</v>
      </c>
      <c r="FG14">
        <f>IFERROR(IF(Rawdata!FG14="A1",VALUE(RIGHT(Rawdata!FG14,1)),VALUE(RIGHT(Rawdata!FG14,1))-1),"N/A")</f>
        <v>5</v>
      </c>
      <c r="FH14">
        <f>IFERROR(VALUE(RIGHT(Rawdata!FH14,1))-3,"N/A")</f>
        <v>5</v>
      </c>
      <c r="FI14">
        <f>IFERROR(IF(Rawdata!FI14="A1",VALUE(RIGHT(Rawdata!FI14,1)),VALUE(RIGHT(Rawdata!FI14,1))-1),"N/A")</f>
        <v>1</v>
      </c>
      <c r="FJ14">
        <f>IFERROR(VALUE(RIGHT(Rawdata!FJ14,1))-3,"N/A")</f>
        <v>3</v>
      </c>
      <c r="FK14">
        <f>IFERROR(IF(Rawdata!FK14="A1",VALUE(RIGHT(Rawdata!FK14,1)),VALUE(RIGHT(Rawdata!FK14,1))-1),"N/A")</f>
        <v>5</v>
      </c>
      <c r="FL14">
        <f>IFERROR(VALUE(RIGHT(Rawdata!FL14,1))-3,"N/A")</f>
        <v>5</v>
      </c>
      <c r="FM14">
        <f>IFERROR(IF(Rawdata!FM14="A1",VALUE(RIGHT(Rawdata!FM14,1)),VALUE(RIGHT(Rawdata!FM14,1))-1),"N/A")</f>
        <v>2</v>
      </c>
      <c r="FN14">
        <f>IFERROR(VALUE(RIGHT(Rawdata!FN14,1))-3,"N/A")</f>
        <v>1</v>
      </c>
      <c r="FO14">
        <f>IFERROR(IF(Rawdata!FO14="A1",VALUE(RIGHT(Rawdata!FO14,1)),VALUE(RIGHT(Rawdata!FO14,1))-1),"N/A")</f>
        <v>5</v>
      </c>
      <c r="FP14">
        <f>IFERROR(VALUE(RIGHT(Rawdata!FP14,1))-3,"N/A")</f>
        <v>3</v>
      </c>
      <c r="FQ14">
        <f>IFERROR(IF(Rawdata!FQ14="A1",VALUE(RIGHT(Rawdata!FQ14,1)),VALUE(RIGHT(Rawdata!FQ14,1))-1),"N/A")</f>
        <v>5</v>
      </c>
      <c r="FR14">
        <f>IFERROR(VALUE(RIGHT(Rawdata!FR14,1))-3,"N/A")</f>
        <v>3</v>
      </c>
      <c r="FS14">
        <f>IFERROR(IF(Rawdata!FS14="A1",VALUE(RIGHT(Rawdata!FS14,1)),VALUE(RIGHT(Rawdata!FS14,1))-1),"N/A")</f>
        <v>1</v>
      </c>
      <c r="FT14">
        <f>IFERROR(VALUE(RIGHT(Rawdata!FT14,1))-3,"N/A")</f>
        <v>3</v>
      </c>
      <c r="FU14">
        <f>IFERROR(IF(Rawdata!FU14="A1",VALUE(RIGHT(Rawdata!FU14,1)),VALUE(RIGHT(Rawdata!FU14,1))-1),"N/A")</f>
        <v>2</v>
      </c>
      <c r="FV14">
        <f>IFERROR(VALUE(RIGHT(Rawdata!FV14,1))-3,"N/A")</f>
        <v>3</v>
      </c>
      <c r="FW14">
        <f>IFERROR(IF(Rawdata!FW14="A1",VALUE(RIGHT(Rawdata!FW14,1)),VALUE(RIGHT(Rawdata!FW14,1))-1),"N/A")</f>
        <v>5</v>
      </c>
      <c r="FX14">
        <f>IFERROR(VALUE(RIGHT(Rawdata!FX14,1))-3,"N/A")</f>
        <v>2</v>
      </c>
      <c r="FY14">
        <f>IFERROR(IF(Rawdata!FY14="A1",VALUE(RIGHT(Rawdata!FY14,1)),VALUE(RIGHT(Rawdata!FY14,1))-1),"N/A")</f>
        <v>5</v>
      </c>
      <c r="FZ14">
        <f>IFERROR(VALUE(RIGHT(Rawdata!FZ14,1))-3,"N/A")</f>
        <v>5</v>
      </c>
      <c r="GA14">
        <f>IFERROR(IF(Rawdata!GA14="A1",VALUE(RIGHT(Rawdata!GA14,1)),VALUE(RIGHT(Rawdata!GA14,1))-1),"N/A")</f>
        <v>2</v>
      </c>
      <c r="GB14">
        <f>IFERROR(VALUE(RIGHT(Rawdata!GB14,1))-3,"N/A")</f>
        <v>3</v>
      </c>
      <c r="GC14">
        <f>IFERROR(IF(Rawdata!GC14="A1",VALUE(RIGHT(Rawdata!GC14,1)),VALUE(RIGHT(Rawdata!GC14,1))-1),"N/A")</f>
        <v>5</v>
      </c>
      <c r="GD14">
        <f>IFERROR(VALUE(RIGHT(Rawdata!GD14,1))-3,"N/A")</f>
        <v>5</v>
      </c>
      <c r="GE14">
        <f>IFERROR(IF(Rawdata!GE14="A1",VALUE(RIGHT(Rawdata!GE14,1)),VALUE(RIGHT(Rawdata!GE14,1))-1),"N/A")</f>
        <v>5</v>
      </c>
      <c r="GF14">
        <f>IFERROR(VALUE(RIGHT(Rawdata!GF14,1))-3,"N/A")</f>
        <v>5</v>
      </c>
      <c r="GG14">
        <f>IFERROR(IF(Rawdata!GG14="A1",VALUE(RIGHT(Rawdata!GG14,1)),VALUE(RIGHT(Rawdata!GG14,1))-1),"N/A")</f>
        <v>1</v>
      </c>
      <c r="GH14">
        <f>IFERROR(VALUE(RIGHT(Rawdata!GH14,1))-3,"N/A")</f>
        <v>3</v>
      </c>
      <c r="GI14">
        <f>IFERROR(IF(Rawdata!GI14="A1",VALUE(RIGHT(Rawdata!GI14,1)),VALUE(RIGHT(Rawdata!GI14,1))-1),"N/A")</f>
        <v>5</v>
      </c>
      <c r="GJ14">
        <f>IFERROR(VALUE(RIGHT(Rawdata!GJ14,1))-3,"N/A")</f>
        <v>3</v>
      </c>
      <c r="GK14">
        <f>IFERROR(IF(Rawdata!GK14="A1",VALUE(RIGHT(Rawdata!GK14,1)),VALUE(RIGHT(Rawdata!GK14,1))-1),"N/A")</f>
        <v>3</v>
      </c>
      <c r="GL14">
        <f>IFERROR(VALUE(RIGHT(Rawdata!GL14,1))-3,"N/A")</f>
        <v>3</v>
      </c>
      <c r="GM14">
        <f>IFERROR(IF(Rawdata!GM14="A1",VALUE(RIGHT(Rawdata!GM14,1)),VALUE(RIGHT(Rawdata!GM14,1))-1),"N/A")</f>
        <v>5</v>
      </c>
      <c r="GN14">
        <f>IFERROR(VALUE(RIGHT(Rawdata!GN14,1))-3,"N/A")</f>
        <v>5</v>
      </c>
      <c r="GO14">
        <f>IFERROR(IF(Rawdata!GO14="A1",VALUE(RIGHT(Rawdata!GO14,1)),VALUE(RIGHT(Rawdata!GO14,1))-1),"N/A")</f>
        <v>5</v>
      </c>
      <c r="GP14">
        <f>IFERROR(VALUE(RIGHT(Rawdata!GP14,1))-3,"N/A")</f>
        <v>3</v>
      </c>
      <c r="GQ14">
        <f>IFERROR(IF(Rawdata!GQ14="A1",VALUE(RIGHT(Rawdata!GQ14,1)),VALUE(RIGHT(Rawdata!GQ14,1))-1),"N/A")</f>
        <v>5</v>
      </c>
      <c r="GR14">
        <f>IFERROR(VALUE(RIGHT(Rawdata!GR14,1))-3,"N/A")</f>
        <v>3</v>
      </c>
      <c r="GS14">
        <f>IFERROR(IF(Rawdata!GS14="A1",VALUE(RIGHT(Rawdata!GS14,1)),VALUE(RIGHT(Rawdata!GS14,1))-1),"N/A")</f>
        <v>5</v>
      </c>
      <c r="GT14">
        <f>IFERROR(VALUE(RIGHT(Rawdata!GT14,1))-3,"N/A")</f>
        <v>3</v>
      </c>
      <c r="GU14">
        <f>IFERROR(IF(Rawdata!GU14="A1",VALUE(RIGHT(Rawdata!GU14,1)),VALUE(RIGHT(Rawdata!GU14,1))-1),"N/A")</f>
        <v>5</v>
      </c>
      <c r="GV14">
        <f>IFERROR(VALUE(RIGHT(Rawdata!GV14,1))-3,"N/A")</f>
        <v>3</v>
      </c>
      <c r="GW14">
        <f>IFERROR(IF(Rawdata!GW14="A1",VALUE(RIGHT(Rawdata!GW14,1)),VALUE(RIGHT(Rawdata!GW14,1))-1),"N/A")</f>
        <v>1</v>
      </c>
      <c r="GX14">
        <f>IFERROR(VALUE(RIGHT(Rawdata!GX14,1))-3,"N/A")</f>
        <v>3</v>
      </c>
      <c r="GY14">
        <f>IFERROR(VALUE(RIGHT(Rawdata!GY14,1)),"N/A")</f>
        <v>5</v>
      </c>
      <c r="GZ14">
        <f>IFERROR(7-VALUE(RIGHT(Rawdata!GZ14,1)),"N/A")</f>
        <v>6</v>
      </c>
      <c r="HA14">
        <f>IFERROR(VALUE(RIGHT(Rawdata!HA14,1)),"N/A")</f>
        <v>5</v>
      </c>
      <c r="HB14">
        <f>IFERROR(VALUE(RIGHT(Rawdata!HB14,1)),"N/A")</f>
        <v>3</v>
      </c>
      <c r="HC14">
        <f>IFERROR(VALUE(RIGHT(Rawdata!HC14,1)),"N/A")</f>
        <v>3</v>
      </c>
      <c r="HD14">
        <f>IFERROR(7-VALUE(RIGHT(Rawdata!HD14,1)),"N/A")</f>
        <v>3</v>
      </c>
      <c r="HE14">
        <f>IFERROR(VALUE(RIGHT(Rawdata!HE14,1)),"N/A")</f>
        <v>4</v>
      </c>
      <c r="HF14">
        <f>IFERROR(7-VALUE(RIGHT(Rawdata!HF14,1)),"N/A")</f>
        <v>6</v>
      </c>
      <c r="HG14">
        <f>IFERROR(VALUE(RIGHT(Rawdata!HG14,1)),"N/A")</f>
        <v>6</v>
      </c>
      <c r="HH14">
        <f>IFERROR(VALUE(RIGHT(Rawdata!HH14,1)),"N/A")</f>
        <v>5</v>
      </c>
      <c r="HI14">
        <f>IFERROR(VALUE(RIGHT(Rawdata!HI14,1)),"N/A")</f>
        <v>6</v>
      </c>
      <c r="HJ14">
        <f>IFERROR(VALUE(RIGHT(Rawdata!HJ14,1)),"N/A")</f>
        <v>4</v>
      </c>
      <c r="HK14">
        <f>IFERROR(7-VALUE(RIGHT(Rawdata!HK14,1)),"N/A")</f>
        <v>3</v>
      </c>
      <c r="HL14">
        <f>IFERROR(VALUE(RIGHT(Rawdata!HL14,1)),"N/A")</f>
        <v>1</v>
      </c>
      <c r="HM14">
        <f>IFERROR(VALUE(RIGHT(Rawdata!HM14,1)),"N/A")</f>
        <v>3</v>
      </c>
      <c r="HN14">
        <f>IFERROR(IF(Rawdata!HN14="A13",5,VALUE(RIGHT(Rawdata!HN14,1))-1),"N/A")</f>
        <v>3</v>
      </c>
      <c r="HO14">
        <f>IFERROR(IF(Rawdata!HO14="A13",5,VALUE(RIGHT(Rawdata!HO14,1))-1),"N/A")</f>
        <v>2</v>
      </c>
      <c r="HP14">
        <f>IFERROR(IF(Rawdata!HP14="A13",5,VALUE(RIGHT(Rawdata!HP14,1))-1),"N/A")</f>
        <v>5</v>
      </c>
      <c r="HQ14">
        <f>IFERROR(IF(Rawdata!HQ14="A13",5,VALUE(RIGHT(Rawdata!HQ14,1))-1),"N/A")</f>
        <v>3</v>
      </c>
      <c r="HR14">
        <f>IFERROR(IF(Rawdata!HR14="A13",5,VALUE(RIGHT(Rawdata!HR14,1))-1),"N/A")</f>
        <v>5</v>
      </c>
      <c r="HS14">
        <f>IFERROR(6-IF(Rawdata!HS14="A13",5,VALUE(RIGHT(Rawdata!HS14,1))-1),"N/A")</f>
        <v>1</v>
      </c>
      <c r="HT14">
        <f>IFERROR(6-IF(Rawdata!HT14="A13",5,VALUE(RIGHT(Rawdata!HT14,1))-1),"N/A")</f>
        <v>2</v>
      </c>
      <c r="HU14">
        <f>IFERROR(6-IF(Rawdata!HU14="A13",5,VALUE(RIGHT(Rawdata!HU14,1))-1),"N/A")</f>
        <v>3</v>
      </c>
      <c r="HV14">
        <f>IFERROR(IF(Rawdata!HV14="A13",5,VALUE(RIGHT(Rawdata!HV14,1))-1),"N/A")</f>
        <v>2</v>
      </c>
      <c r="HW14">
        <f>IFERROR(6-IF(Rawdata!HW14="A13",5,VALUE(RIGHT(Rawdata!HW14,1))-1),"N/A")</f>
        <v>2</v>
      </c>
      <c r="HX14">
        <f>IFERROR(6-IF(Rawdata!HX14="A13",5,VALUE(RIGHT(Rawdata!HX14,1))-1),"N/A")</f>
        <v>3</v>
      </c>
      <c r="HY14">
        <f>IFERROR(6-IF(Rawdata!HY14="A13",5,VALUE(RIGHT(Rawdata!HY14,1))-1),"N/A")</f>
        <v>1</v>
      </c>
      <c r="HZ14">
        <f>IFERROR(6-IF(Rawdata!HZ14="A13",5,VALUE(RIGHT(Rawdata!HZ14,1))-1),"N/A")</f>
        <v>1</v>
      </c>
      <c r="IA14">
        <f>IFERROR(6-IF(Rawdata!IA14="A13",5,VALUE(RIGHT(Rawdata!IA14,1))-1),"N/A")</f>
        <v>3</v>
      </c>
      <c r="IB14">
        <f>IFERROR(IF(Rawdata!IB14="A13",5,VALUE(RIGHT(Rawdata!IB14,1))-1),"N/A")</f>
        <v>3</v>
      </c>
      <c r="IC14">
        <f>IFERROR(6-IF(Rawdata!IC14="A13",5,VALUE(RIGHT(Rawdata!IC14,1))-1),"N/A")</f>
        <v>3</v>
      </c>
      <c r="ID14">
        <f>IFERROR(IF(Rawdata!ID14="A13",5,VALUE(RIGHT(Rawdata!ID14,1))-1),"N/A")</f>
        <v>3</v>
      </c>
      <c r="IE14">
        <f>IFERROR(6-IF(Rawdata!IE14="A13",5,VALUE(RIGHT(Rawdata!IE14,1))-1),"N/A")</f>
        <v>1</v>
      </c>
      <c r="IF14" t="str">
        <f>IFERROR(VALUE(RIGHT(Rawdata!IF14,1)),"N/A")</f>
        <v>N/A</v>
      </c>
      <c r="IG14" t="str">
        <f>IFERROR(VALUE(RIGHT(Rawdata!IG14,1)),"N/A")</f>
        <v>N/A</v>
      </c>
      <c r="IH14" t="str">
        <f>IFERROR(VALUE(RIGHT(Rawdata!IH14,1)),"N/A")</f>
        <v>N/A</v>
      </c>
      <c r="II14" t="str">
        <f>IFERROR(VALUE(RIGHT(Rawdata!II14,1)),"N/A")</f>
        <v>N/A</v>
      </c>
      <c r="IJ14" t="str">
        <f>IFERROR(VALUE(RIGHT(Rawdata!IJ14,1)),"N/A")</f>
        <v>N/A</v>
      </c>
      <c r="IK14" t="str">
        <f>IFERROR(VALUE(RIGHT(Rawdata!IK14,1)),"N/A")</f>
        <v>N/A</v>
      </c>
      <c r="IL14" t="str">
        <f>IFERROR(VALUE(RIGHT(Rawdata!IL14,1)),"N/A")</f>
        <v>N/A</v>
      </c>
      <c r="IM14" t="str">
        <f>IFERROR(VALUE(RIGHT(Rawdata!IM14,1)),"N/A")</f>
        <v>N/A</v>
      </c>
      <c r="IN14" t="str">
        <f>IFERROR(VALUE(RIGHT(Rawdata!IN14,1)),"N/A")</f>
        <v>N/A</v>
      </c>
      <c r="IO14" t="str">
        <f>IFERROR(VALUE(RIGHT(Rawdata!IO14,1)),"N/A")</f>
        <v>N/A</v>
      </c>
      <c r="IP14" t="str">
        <f>IFERROR(VALUE(RIGHT(Rawdata!IP14,1)),"N/A")</f>
        <v>N/A</v>
      </c>
      <c r="IQ14" t="str">
        <f>IFERROR(VALUE(RIGHT(Rawdata!IQ14,1)),"N/A")</f>
        <v>N/A</v>
      </c>
      <c r="IR14" t="str">
        <f>IFERROR(VALUE(RIGHT(Rawdata!IR14,1)),"N/A")</f>
        <v>N/A</v>
      </c>
      <c r="IS14" t="str">
        <f>IFERROR(VALUE(RIGHT(Rawdata!IS14,1)),"N/A")</f>
        <v>N/A</v>
      </c>
      <c r="IT14" t="str">
        <f>IFERROR(VALUE(RIGHT(Rawdata!IT14,1)),"N/A")</f>
        <v>N/A</v>
      </c>
      <c r="IU14" t="str">
        <f>IFERROR(VALUE(RIGHT(Rawdata!IU14,1)),"N/A")</f>
        <v>N/A</v>
      </c>
      <c r="IV14" t="str">
        <f>IFERROR(VALUE(RIGHT(Rawdata!IV14,1)),"N/A")</f>
        <v>N/A</v>
      </c>
      <c r="IW14" t="str">
        <f>IFERROR(VALUE(RIGHT(Rawdata!IW14,1)),"N/A")</f>
        <v>N/A</v>
      </c>
      <c r="IX14" t="str">
        <f>IFERROR(VALUE(RIGHT(Rawdata!IX14,1)),"N/A")</f>
        <v>N/A</v>
      </c>
      <c r="IY14">
        <f>IFERROR(VALUE(RIGHT(Rawdata!IY14,1)),"N/A")</f>
        <v>4</v>
      </c>
      <c r="IZ14">
        <f>IFERROR(VALUE(RIGHT(Rawdata!IZ14,1)),"N/A")</f>
        <v>4</v>
      </c>
      <c r="JA14">
        <f>IFERROR(VALUE(RIGHT(Rawdata!JA14,1)),"N/A")</f>
        <v>1</v>
      </c>
      <c r="JB14">
        <f>IFERROR(VALUE(RIGHT(Rawdata!JB14,1)),"N/A")</f>
        <v>1</v>
      </c>
      <c r="JC14">
        <f>IFERROR(VALUE(RIGHT(Rawdata!JC14,1)),"N/A")</f>
        <v>1</v>
      </c>
      <c r="JD14">
        <f>IFERROR(VALUE(RIGHT(Rawdata!JD14,1)),"N/A")</f>
        <v>5</v>
      </c>
      <c r="JE14">
        <f>IFERROR(VALUE(RIGHT(Rawdata!JE14,1)),"N/A")</f>
        <v>3</v>
      </c>
      <c r="JF14">
        <f>IFERROR(VALUE(RIGHT(Rawdata!JF14,1)),"N/A")</f>
        <v>5</v>
      </c>
      <c r="JG14">
        <f>IFERROR(VALUE(RIGHT(Rawdata!JG14,1)),"N/A")</f>
        <v>1</v>
      </c>
      <c r="JH14">
        <f>IFERROR(VALUE(RIGHT(Rawdata!JH14,1)),"N/A")</f>
        <v>4</v>
      </c>
      <c r="JI14">
        <f>IFERROR(VALUE(RIGHT(Rawdata!JI14,1)),"N/A")</f>
        <v>1</v>
      </c>
      <c r="JJ14">
        <f>IFERROR(VALUE(RIGHT(Rawdata!JJ14,1)),"N/A")</f>
        <v>1</v>
      </c>
      <c r="JK14">
        <f>IFERROR(VALUE(RIGHT(Rawdata!JK14,1)),"N/A")</f>
        <v>5</v>
      </c>
      <c r="JL14">
        <f>IFERROR(VALUE(RIGHT(Rawdata!JL14,1)),"N/A")</f>
        <v>3</v>
      </c>
      <c r="JM14">
        <f>IFERROR(VALUE(RIGHT(Rawdata!JM14,1)),"N/A")</f>
        <v>5</v>
      </c>
      <c r="JN14">
        <f>IFERROR(VALUE(RIGHT(Rawdata!JN14,1)),"N/A")</f>
        <v>1</v>
      </c>
      <c r="JO14">
        <f>IFERROR(VALUE(RIGHT(Rawdata!JO14,1)),"N/A")</f>
        <v>1</v>
      </c>
      <c r="JP14" t="str">
        <f>IFERROR(VALUE(RIGHT(Rawdata!JP14,1)-4),"N/A")</f>
        <v>N/A</v>
      </c>
      <c r="JQ14" t="str">
        <f>IFERROR(VALUE(RIGHT(Rawdata!JQ14,1)-4),"N/A")</f>
        <v>N/A</v>
      </c>
      <c r="JR14" t="str">
        <f>IFERROR(VALUE(RIGHT(Rawdata!JR14,1)-4),"N/A")</f>
        <v>N/A</v>
      </c>
      <c r="JS14" t="str">
        <f>IFERROR(VALUE(RIGHT(Rawdata!JS14,1)-4),"N/A")</f>
        <v>N/A</v>
      </c>
      <c r="JT14" t="str">
        <f>IFERROR(VALUE(RIGHT(Rawdata!JT14,1)-4),"N/A")</f>
        <v>N/A</v>
      </c>
      <c r="JU14" t="str">
        <f>IFERROR(VALUE(RIGHT(Rawdata!JU14,1)-4),"N/A")</f>
        <v>N/A</v>
      </c>
      <c r="JV14" t="str">
        <f>IFERROR(VALUE(RIGHT(Rawdata!JV14,1)-4),"N/A")</f>
        <v>N/A</v>
      </c>
      <c r="JW14" t="str">
        <f>IFERROR(VALUE(RIGHT(Rawdata!JW14,1)-4),"N/A")</f>
        <v>N/A</v>
      </c>
      <c r="JX14" t="str">
        <f>IFERROR(VALUE(RIGHT(Rawdata!JX14,1)),"N/A")</f>
        <v>N/A</v>
      </c>
      <c r="JY14" t="str">
        <f>IFERROR(VALUE(RIGHT(Rawdata!JY14,1)),"N/A")</f>
        <v>N/A</v>
      </c>
      <c r="JZ14" t="str">
        <f>IFERROR(6-VALUE(RIGHT(Rawdata!JZ14,1)),"N/A")</f>
        <v>N/A</v>
      </c>
      <c r="KA14" t="str">
        <f>IFERROR(6-VALUE(RIGHT(Rawdata!KA14,1)),"N/A")</f>
        <v>N/A</v>
      </c>
      <c r="KB14" t="str">
        <f>IFERROR(6-VALUE(RIGHT(Rawdata!KB14,1)),"N/A")</f>
        <v>N/A</v>
      </c>
      <c r="KC14" t="str">
        <f>IFERROR(6-VALUE(RIGHT(Rawdata!KC14,1)),"N/A")</f>
        <v>N/A</v>
      </c>
      <c r="KD14" t="str">
        <f>IFERROR(6-VALUE(RIGHT(Rawdata!KD14,1)),"N/A")</f>
        <v>N/A</v>
      </c>
      <c r="KE14" t="str">
        <f>IFERROR(6-VALUE(RIGHT(Rawdata!KE14,1)),"N/A")</f>
        <v>N/A</v>
      </c>
      <c r="KF14" t="str">
        <f>IFERROR(VALUE(RIGHT(Rawdata!KF14,1)),"N/A")</f>
        <v>N/A</v>
      </c>
      <c r="KG14" t="str">
        <f>IFERROR(VALUE(RIGHT(Rawdata!KG14,1)),"N/A")</f>
        <v>N/A</v>
      </c>
      <c r="KH14" t="str">
        <f>IFERROR(6-VALUE(RIGHT(Rawdata!KH14,1)),"N/A")</f>
        <v>N/A</v>
      </c>
      <c r="KI14" t="str">
        <f>IFERROR(6-VALUE(RIGHT(Rawdata!KI14,1)),"N/A")</f>
        <v>N/A</v>
      </c>
      <c r="KJ14" t="str">
        <f>IFERROR(VALUE(RIGHT(Rawdata!KJ14,1)),"N/A")</f>
        <v>N/A</v>
      </c>
      <c r="KK14" t="str">
        <f>IFERROR(VALUE(RIGHT(Rawdata!KK14,1)),"N/A")</f>
        <v>N/A</v>
      </c>
      <c r="KL14" t="str">
        <f>IFERROR(VALUE(RIGHT(Rawdata!KL14,1)),"N/A")</f>
        <v>N/A</v>
      </c>
      <c r="KM14" t="str">
        <f>IFERROR(VALUE(RIGHT(Rawdata!KM14,1)),"N/A")</f>
        <v>N/A</v>
      </c>
      <c r="KN14" t="str">
        <f>IFERROR(VALUE(RIGHT(Rawdata!KN14,1)),"N/A")</f>
        <v>N/A</v>
      </c>
      <c r="KO14" t="str">
        <f>IFERROR(VALUE(RIGHT(Rawdata!KO14,1)),"N/A")</f>
        <v>N/A</v>
      </c>
      <c r="KP14" t="str">
        <f>IFERROR(VALUE(RIGHT(Rawdata!KP14,1)),"N/A")</f>
        <v>N/A</v>
      </c>
      <c r="KQ14" t="str">
        <f>IFERROR(VALUE(RIGHT(Rawdata!KQ14,1)),"N/A")</f>
        <v>N/A</v>
      </c>
      <c r="KR14" t="str">
        <f>IFERROR(VALUE(RIGHT(Rawdata!KR14,1)),"N/A")</f>
        <v>N/A</v>
      </c>
      <c r="KS14" t="str">
        <f>IFERROR(VALUE(RIGHT(Rawdata!KS14,1)),"N/A")</f>
        <v>N/A</v>
      </c>
      <c r="KT14" t="str">
        <f>IFERROR(VALUE(RIGHT(Rawdata!KT14,1)),"N/A")</f>
        <v>N/A</v>
      </c>
      <c r="KU14" t="str">
        <f>IFERROR(VALUE(RIGHT(Rawdata!KU14,1)),"N/A")</f>
        <v>N/A</v>
      </c>
      <c r="KV14" t="str">
        <f>IFERROR(VALUE(RIGHT(Rawdata!KV14,1)),"N/A")</f>
        <v>N/A</v>
      </c>
      <c r="KW14" t="str">
        <f>IFERROR(VALUE(RIGHT(Rawdata!KW14,1)),"N/A")</f>
        <v>N/A</v>
      </c>
      <c r="KX14" t="str">
        <f>IFERROR(VALUE(RIGHT(Rawdata!KX14,1)),"N/A")</f>
        <v>N/A</v>
      </c>
    </row>
    <row r="15" spans="1:310" x14ac:dyDescent="0.25">
      <c r="A15">
        <f>Rawdata!A15</f>
        <v>19</v>
      </c>
      <c r="B15" t="str">
        <f>Rawdata!B15</f>
        <v>T1</v>
      </c>
      <c r="C15" t="str">
        <f>Rawdata!C15</f>
        <v>2022-04-02 17:15:23</v>
      </c>
      <c r="D15" t="str">
        <f>Rawdata!D15</f>
        <v>804-205</v>
      </c>
      <c r="E15" t="str">
        <f>IF(Rawdata!E15="","",Rawdata!E15)</f>
        <v>204-154</v>
      </c>
      <c r="F15" cm="1">
        <f t="array" ref="F15">IFERROR(_xlfn.IFS(Rawdata!F15="A1",100,Rawdata!F15="A2",75,Rawdata!F15="A3",50,Rawdata!F15="A4",25,Rawdata!F15="A5",0),"N/A")</f>
        <v>50</v>
      </c>
      <c r="G15" cm="1">
        <f t="array" ref="G15">IFERROR(_xlfn.IFS(Rawdata!G15="A1",100,Rawdata!G15="A2",75,Rawdata!G15="A3",50,Rawdata!G15="A4",25,Rawdata!G15="A5",0),"N/A")</f>
        <v>50</v>
      </c>
      <c r="H15" cm="1">
        <f t="array" ref="H15">IFERROR(_xlfn.IFS(Rawdata!H15="A1",100,Rawdata!H15="A2",75,Rawdata!H15="A3",50,Rawdata!H15="A4",25,Rawdata!H15="A5",0),"N/A")</f>
        <v>0</v>
      </c>
      <c r="I15" cm="1">
        <f t="array" ref="I15">IFERROR(_xlfn.IFS(Rawdata!I15="A1",100,Rawdata!I15="A2",75,Rawdata!I15="A3",50,Rawdata!I15="A4",25,Rawdata!I15="A5",0),"N/A")</f>
        <v>50</v>
      </c>
      <c r="J15" cm="1">
        <f t="array" ref="J15">IFERROR(_xlfn.IFS(Rawdata!J15="A1",100,Rawdata!J15="A2",75,Rawdata!J15="A3",50,Rawdata!J15="A4",25,Rawdata!J15="A5",0),"N/A")</f>
        <v>25</v>
      </c>
      <c r="K15" cm="1">
        <f t="array" ref="K15">IFERROR(_xlfn.IFS(Rawdata!K15="A1",100,Rawdata!K15="A2",75,Rawdata!K15="A3",50,Rawdata!K15="A4",25,Rawdata!K15="A5",0),"N/A")</f>
        <v>25</v>
      </c>
      <c r="L15" cm="1">
        <f t="array" ref="L15">IFERROR(_xlfn.IFS(Rawdata!L15="A1",100,Rawdata!L15="A2",75,Rawdata!L15="A3",50,Rawdata!L15="A4",25,Rawdata!L15="A5",0),"N/A")</f>
        <v>50</v>
      </c>
      <c r="M15" cm="1">
        <f t="array" ref="M15">IFERROR(_xlfn.IFS(Rawdata!M15="A1",100,Rawdata!M15="A2",75,Rawdata!M15="A3",50,Rawdata!M15="A4",25,Rawdata!M15="A5",0),"N/A")</f>
        <v>75</v>
      </c>
      <c r="N15" cm="1">
        <f t="array" ref="N15">IFERROR(_xlfn.IFS(Rawdata!N15="A1",100,Rawdata!N15="A2",75,Rawdata!N15="A3",50,Rawdata!N15="A4",25,Rawdata!N15="A5",0),"N/A")</f>
        <v>75</v>
      </c>
      <c r="O15" cm="1">
        <f t="array" ref="O15">IFERROR(_xlfn.IFS(Rawdata!O15="A1",100,Rawdata!O15="A2",75,Rawdata!O15="A3",50,Rawdata!O15="A4",25,Rawdata!O15="A5",0),"N/A")</f>
        <v>0</v>
      </c>
      <c r="P15" cm="1">
        <f t="array" ref="P15">IFERROR(_xlfn.IFS(Rawdata!P15="A1",100,Rawdata!P15="A2",75,Rawdata!P15="A3",50,Rawdata!P15="A4",25,Rawdata!P15="A5",0),"N/A")</f>
        <v>50</v>
      </c>
      <c r="Q15" cm="1">
        <f t="array" ref="Q15">IFERROR(_xlfn.IFS(Rawdata!Q15="A1",100,Rawdata!Q15="A2",75,Rawdata!Q15="A3",50,Rawdata!Q15="A4",25,Rawdata!Q15="A5",0),"N/A")</f>
        <v>25</v>
      </c>
      <c r="R15" cm="1">
        <f t="array" ref="R15">IFERROR(_xlfn.IFS(Rawdata!R15="A1",100,Rawdata!R15="A2",75,Rawdata!R15="A3",50,Rawdata!R15="A4",25,Rawdata!R15="A5",0),"N/A")</f>
        <v>0</v>
      </c>
      <c r="S15" cm="1">
        <f t="array" ref="S15">IFERROR(_xlfn.IFS(Rawdata!S15="A1",100,Rawdata!S15="A2",75,Rawdata!S15="A3",50,Rawdata!S15="A4",25,Rawdata!S15="A5",0),"N/A")</f>
        <v>50</v>
      </c>
      <c r="T15" cm="1">
        <f t="array" ref="T15">IFERROR(_xlfn.IFS(Rawdata!T15="A1",100,Rawdata!T15="A2",75,Rawdata!T15="A3",50,Rawdata!T15="A4",25,Rawdata!T15="A5",0),"N/A")</f>
        <v>50</v>
      </c>
      <c r="U15" cm="1">
        <f t="array" ref="U15">IFERROR(_xlfn.IFS(Rawdata!U15="A1",100,Rawdata!U15="A2",75,Rawdata!U15="A3",50,Rawdata!U15="A4",25,Rawdata!U15="A5",0),"N/A")</f>
        <v>75</v>
      </c>
      <c r="V15" cm="1">
        <f t="array" ref="V15">IFERROR(_xlfn.IFS(Rawdata!V15="A1",100,Rawdata!V15="A2",75,Rawdata!V15="A3",50,Rawdata!V15="A4",25,Rawdata!V15="A5",0),"N/A")</f>
        <v>25</v>
      </c>
      <c r="W15" cm="1">
        <f t="array" ref="W15">IFERROR(_xlfn.IFS(Rawdata!W15="A1",100,Rawdata!W15="A2",75,Rawdata!W15="A3",50,Rawdata!W15="A4",25,Rawdata!W15="A5",0),"N/A")</f>
        <v>25</v>
      </c>
      <c r="X15" cm="1">
        <f t="array" ref="X15">IFERROR(_xlfn.IFS(Rawdata!X15="A1",100,Rawdata!X15="A2",75,Rawdata!X15="A3",50,Rawdata!X15="A4",25,Rawdata!X15="A5",0),"N/A")</f>
        <v>0</v>
      </c>
      <c r="Y15" cm="1">
        <f t="array" ref="Y15">IFERROR(_xlfn.IFS(Rawdata!Y15="A1",100,Rawdata!Y15="A2",75,Rawdata!Y15="A3",50,Rawdata!Y15="A4",25,Rawdata!Y15="A5",0),"N/A")</f>
        <v>25</v>
      </c>
      <c r="Z15" cm="1">
        <f t="array" ref="Z15">IFERROR(_xlfn.IFS(Rawdata!Z15="A1",100,Rawdata!Z15="A2",75,Rawdata!Z15="A3",50,Rawdata!Z15="A4",25,Rawdata!Z15="A5",0),"N/A")</f>
        <v>0</v>
      </c>
      <c r="AA15" cm="1">
        <f t="array" ref="AA15">IFERROR(_xlfn.IFS(Rawdata!AA15="A1",100,Rawdata!AA15="A2",75,Rawdata!AA15="A3",50,Rawdata!AA15="A4",25,Rawdata!AA15="A5",0),"N/A")</f>
        <v>50</v>
      </c>
      <c r="AB15" cm="1">
        <f t="array" ref="AB15">IFERROR(_xlfn.IFS(Rawdata!AB15="A1",100,Rawdata!AB15="A2",75,Rawdata!AB15="A3",50,Rawdata!AB15="A4",25,Rawdata!AB15="A5",0),"N/A")</f>
        <v>50</v>
      </c>
      <c r="AC15">
        <f>IFERROR(VALUE(RIGHT(Rawdata!AC15,1)),"N/A")</f>
        <v>2</v>
      </c>
      <c r="AD15">
        <f>IFERROR(6-VALUE(RIGHT(Rawdata!AD15,1)),"N/A")</f>
        <v>5</v>
      </c>
      <c r="AE15">
        <f>IFERROR(VALUE(RIGHT(Rawdata!AE15,1)),"N/A")</f>
        <v>3</v>
      </c>
      <c r="AF15">
        <f>IFERROR(6-VALUE(RIGHT(Rawdata!AF15,1)),"N/A")</f>
        <v>5</v>
      </c>
      <c r="AG15">
        <f>IFERROR(VALUE(RIGHT(Rawdata!AG15,1)),"N/A")</f>
        <v>4</v>
      </c>
      <c r="AH15">
        <f>IFERROR(VALUE(RIGHT(Rawdata!AH15,1)),"N/A")</f>
        <v>4</v>
      </c>
      <c r="AI15">
        <f>IFERROR(VALUE(RIGHT(Rawdata!AI15,1)),"N/A")</f>
        <v>4</v>
      </c>
      <c r="AJ15">
        <f>IFERROR(6-VALUE(RIGHT(Rawdata!AJ15,1)),"N/A")</f>
        <v>3</v>
      </c>
      <c r="AK15">
        <f>IFERROR(6-VALUE(RIGHT(Rawdata!AK15,1)),"N/A")</f>
        <v>3</v>
      </c>
      <c r="AL15">
        <f>IFERROR(VALUE(RIGHT(Rawdata!AL15,1)),"N/A")</f>
        <v>2</v>
      </c>
      <c r="AM15">
        <f>IFERROR(6-VALUE(RIGHT(Rawdata!AM15,1)),"N/A")</f>
        <v>4</v>
      </c>
      <c r="AN15">
        <f>IFERROR(6-VALUE(RIGHT(Rawdata!AN15,1)),"N/A")</f>
        <v>3</v>
      </c>
      <c r="AO15">
        <f>IFERROR(VALUE(RIGHT(Rawdata!AO15,1)),"N/A")</f>
        <v>4</v>
      </c>
      <c r="AP15">
        <f>IFERROR(6-VALUE(RIGHT(Rawdata!AP15,1)),"N/A")</f>
        <v>4</v>
      </c>
      <c r="AQ15">
        <f>IFERROR(VALUE(RIGHT(Rawdata!AQ15,1)),"N/A")</f>
        <v>4</v>
      </c>
      <c r="AR15">
        <f>IFERROR(6-VALUE(RIGHT(Rawdata!AR15,1)),"N/A")</f>
        <v>3</v>
      </c>
      <c r="AS15">
        <f>IFERROR(VALUE(RIGHT(Rawdata!AS15,1)),"N/A")</f>
        <v>4</v>
      </c>
      <c r="AT15">
        <f>IFERROR(VALUE(RIGHT(Rawdata!AT15,1)),"N/A")</f>
        <v>3</v>
      </c>
      <c r="AU15">
        <f>IFERROR(6-VALUE(RIGHT(Rawdata!AU15,1)),"N/A")</f>
        <v>5</v>
      </c>
      <c r="AV15">
        <f>IFERROR(VALUE(RIGHT(Rawdata!AV15,1)),"N/A")</f>
        <v>2</v>
      </c>
      <c r="AW15">
        <f>IFERROR(VALUE(RIGHT(Rawdata!AW15,1)),"N/A")</f>
        <v>3</v>
      </c>
      <c r="AX15">
        <f>IFERROR(VALUE(RIGHT(Rawdata!AX15,1)),"N/A")</f>
        <v>3</v>
      </c>
      <c r="AY15">
        <f>IFERROR(VALUE(RIGHT(Rawdata!AY15,1)),"N/A")</f>
        <v>2</v>
      </c>
      <c r="AZ15">
        <f>IFERROR(VALUE(RIGHT(Rawdata!AZ15,1)),"N/A")</f>
        <v>1</v>
      </c>
      <c r="BA15">
        <f>IFERROR(VALUE(RIGHT(Rawdata!BA15,1)-1),"N/A")</f>
        <v>3</v>
      </c>
      <c r="BB15">
        <f>IFERROR(VALUE(RIGHT(Rawdata!BB15,1)-1),"N/A")</f>
        <v>4</v>
      </c>
      <c r="BC15">
        <f>IFERROR(VALUE(RIGHT(Rawdata!BC15,1)-1),"N/A")</f>
        <v>2</v>
      </c>
      <c r="BD15">
        <f>IFERROR(VALUE(RIGHT(Rawdata!BD15,1)-1),"N/A")</f>
        <v>1</v>
      </c>
      <c r="BE15">
        <f>IFERROR(VALUE(RIGHT(Rawdata!BE15,1)-1),"N/A")</f>
        <v>2</v>
      </c>
      <c r="BF15">
        <f>IFERROR(VALUE(RIGHT(Rawdata!BF15,1)-1),"N/A")</f>
        <v>3</v>
      </c>
      <c r="BG15">
        <f>IFERROR(VALUE(RIGHT(Rawdata!BG15,1)-1),"N/A")</f>
        <v>4</v>
      </c>
      <c r="BH15">
        <f>IFERROR(VALUE(RIGHT(Rawdata!BH15,1)-1),"N/A")</f>
        <v>1</v>
      </c>
      <c r="BI15">
        <f>IFERROR(VALUE(RIGHT(Rawdata!BI15,1)-1),"N/A")</f>
        <v>1</v>
      </c>
      <c r="BJ15">
        <f>IFERROR(VALUE(RIGHT(Rawdata!BJ15,1)-1),"N/A")</f>
        <v>2</v>
      </c>
      <c r="BK15">
        <f>IFERROR(VALUE(RIGHT(Rawdata!BK15,1)-1),"N/A")</f>
        <v>4</v>
      </c>
      <c r="BL15">
        <f>IFERROR(VALUE(RIGHT(Rawdata!BL15,1)-1),"N/A")</f>
        <v>4</v>
      </c>
      <c r="BM15">
        <f>IFERROR(VALUE(RIGHT(Rawdata!BM15,1)),"N/A")</f>
        <v>2</v>
      </c>
      <c r="BN15">
        <f>IFERROR(VALUE(RIGHT(Rawdata!BN15,1)),"N/A")</f>
        <v>2</v>
      </c>
      <c r="BO15">
        <f>IFERROR(VALUE(RIGHT(Rawdata!BO15,1)),"N/A")</f>
        <v>3</v>
      </c>
      <c r="BP15">
        <f>IFERROR(VALUE(RIGHT(Rawdata!BP15,1)),"N/A")</f>
        <v>2</v>
      </c>
      <c r="BQ15">
        <f>IFERROR(6-VALUE(RIGHT(Rawdata!BQ15,1)),"N/A")</f>
        <v>1</v>
      </c>
      <c r="BR15">
        <f>IFERROR(6-VALUE(RIGHT(Rawdata!BR15,1)),"N/A")</f>
        <v>2</v>
      </c>
      <c r="BS15">
        <f>IFERROR(6-VALUE(RIGHT(Rawdata!BS15,1)),"N/A")</f>
        <v>1</v>
      </c>
      <c r="BT15">
        <f>IFERROR(6-VALUE(RIGHT(Rawdata!BT15,1)),"N/A")</f>
        <v>1</v>
      </c>
      <c r="BU15">
        <f>IFERROR(VALUE(RIGHT(Rawdata!BU15,1)),"N/A")</f>
        <v>3</v>
      </c>
      <c r="BV15">
        <f>IFERROR(VALUE(RIGHT(Rawdata!BV15,1)),"N/A")</f>
        <v>2</v>
      </c>
      <c r="BW15">
        <f>IFERROR(VALUE(RIGHT(Rawdata!BW15,1)),"N/A")</f>
        <v>3</v>
      </c>
      <c r="BX15">
        <f>IFERROR(VALUE(RIGHT(Rawdata!BX15,1)),"N/A")</f>
        <v>4</v>
      </c>
      <c r="BY15">
        <f>IFERROR(6-VALUE(RIGHT(Rawdata!BY15,1)),"N/A")</f>
        <v>4</v>
      </c>
      <c r="BZ15">
        <f>IFERROR(6-VALUE(RIGHT(Rawdata!BZ15,1)),"N/A")</f>
        <v>2</v>
      </c>
      <c r="CA15">
        <f>IFERROR(6-VALUE(RIGHT(Rawdata!CA15,1)),"N/A")</f>
        <v>2</v>
      </c>
      <c r="CB15">
        <f>IFERROR(VALUE(RIGHT(Rawdata!CB15,1)),"N/A")</f>
        <v>2</v>
      </c>
      <c r="CC15">
        <f>IFERROR(VALUE(RIGHT(Rawdata!CC15,1)),"N/A")</f>
        <v>3</v>
      </c>
      <c r="CD15">
        <f>IFERROR(VALUE(RIGHT(Rawdata!CD15,1)),"N/A")</f>
        <v>2</v>
      </c>
      <c r="CE15">
        <f>IFERROR(VALUE(RIGHT(Rawdata!CE15,1)),"N/A")</f>
        <v>4</v>
      </c>
      <c r="CF15">
        <f>IFERROR(6-VALUE(RIGHT(Rawdata!CF15,1)),"N/A")</f>
        <v>2</v>
      </c>
      <c r="CG15">
        <f>IFERROR(6-VALUE(RIGHT(Rawdata!CG15,1)),"N/A")</f>
        <v>1</v>
      </c>
      <c r="CH15">
        <f>IFERROR(6-VALUE(RIGHT(Rawdata!CH15,1)),"N/A")</f>
        <v>2</v>
      </c>
      <c r="CI15">
        <f>IFERROR(6-VALUE(RIGHT(Rawdata!CI15,1)),"N/A")</f>
        <v>4</v>
      </c>
      <c r="CJ15">
        <f>IFERROR(VALUE(RIGHT(Rawdata!CJ15,1)),"N/A")</f>
        <v>4</v>
      </c>
      <c r="CK15">
        <f>IFERROR(VALUE(RIGHT(Rawdata!CK15,1)),"N/A")</f>
        <v>3</v>
      </c>
      <c r="CL15">
        <f>IFERROR(VALUE(RIGHT(Rawdata!CL15,1)),"N/A")</f>
        <v>5</v>
      </c>
      <c r="CM15">
        <f>IFERROR(VALUE(RIGHT(Rawdata!CM15,1)),"N/A")</f>
        <v>4</v>
      </c>
      <c r="CN15">
        <f>IFERROR(VALUE(RIGHT(Rawdata!CN15,1)),"N/A")</f>
        <v>5</v>
      </c>
      <c r="CO15">
        <f>IFERROR(VALUE(RIGHT(Rawdata!CO15,1)),"N/A")</f>
        <v>3</v>
      </c>
      <c r="CP15">
        <f>IFERROR(VALUE(RIGHT(Rawdata!CP15,1)),"N/A")</f>
        <v>2</v>
      </c>
      <c r="CQ15">
        <f>IFERROR(VALUE(RIGHT(Rawdata!CQ15,1)),"N/A")</f>
        <v>5</v>
      </c>
      <c r="CR15">
        <f>IFERROR(VALUE(RIGHT(Rawdata!CR15,1)),"N/A")</f>
        <v>4</v>
      </c>
      <c r="CS15">
        <f>IFERROR(VALUE(RIGHT(Rawdata!CS15,1)),"N/A")</f>
        <v>3</v>
      </c>
      <c r="CT15">
        <f>IFERROR(VALUE(RIGHT(Rawdata!CT15,1)),"N/A")</f>
        <v>2</v>
      </c>
      <c r="CU15">
        <f>IFERROR(VALUE(RIGHT(Rawdata!CU15,1)),"N/A")</f>
        <v>4</v>
      </c>
      <c r="CV15">
        <f>IFERROR(VALUE(RIGHT(Rawdata!CV15,1)),"N/A")</f>
        <v>4</v>
      </c>
      <c r="CW15">
        <f>IFERROR(6-VALUE(RIGHT(Rawdata!CW15,1)),"N/A")</f>
        <v>2</v>
      </c>
      <c r="CX15">
        <f>IFERROR(VALUE(RIGHT(Rawdata!CX15,1)),"N/A")</f>
        <v>4</v>
      </c>
      <c r="CY15">
        <f>IFERROR(VALUE(RIGHT(Rawdata!CY15,1)),"N/A")</f>
        <v>5</v>
      </c>
      <c r="CZ15">
        <f>IFERROR(VALUE(RIGHT(Rawdata!CZ15,1)),"N/A")</f>
        <v>5</v>
      </c>
      <c r="DA15">
        <f>IFERROR(VALUE(RIGHT(Rawdata!DA15,1)),"N/A")</f>
        <v>3</v>
      </c>
      <c r="DB15">
        <f>IFERROR(VALUE(RIGHT(Rawdata!DB15,1)),"N/A")</f>
        <v>3</v>
      </c>
      <c r="DC15">
        <f>IFERROR(VALUE(RIGHT(Rawdata!DC15,1)),"N/A")</f>
        <v>4</v>
      </c>
      <c r="DD15">
        <f>IFERROR(VALUE(RIGHT(Rawdata!DD15,1)),"N/A")</f>
        <v>5</v>
      </c>
      <c r="DE15">
        <f>IFERROR(VALUE(RIGHT(Rawdata!DE15,1)-1),"N/A")</f>
        <v>4</v>
      </c>
      <c r="DF15">
        <f>IFERROR(VALUE(RIGHT(Rawdata!DF15,1)-1),"N/A")</f>
        <v>3</v>
      </c>
      <c r="DG15">
        <f>IFERROR(VALUE(RIGHT(Rawdata!DG15,1)-1),"N/A")</f>
        <v>3</v>
      </c>
      <c r="DH15">
        <f>IFERROR(VALUE(RIGHT(Rawdata!DH15,1)-1),"N/A")</f>
        <v>5</v>
      </c>
      <c r="DI15">
        <f>IFERROR(VALUE(RIGHT(Rawdata!DI15,1)-1),"N/A")</f>
        <v>2</v>
      </c>
      <c r="DJ15">
        <f>IFERROR(VALUE(RIGHT(Rawdata!DJ15,1)-1),"N/A")</f>
        <v>4</v>
      </c>
      <c r="DK15">
        <f>IFERROR(VALUE(RIGHT(Rawdata!DK15,1)-1),"N/A")</f>
        <v>4</v>
      </c>
      <c r="DL15">
        <f>IFERROR(VALUE(RIGHT(Rawdata!DL15,1)-1),"N/A")</f>
        <v>4</v>
      </c>
      <c r="DM15">
        <f>IFERROR(VALUE(RIGHT(Rawdata!DM15,1)-1),"N/A")</f>
        <v>5</v>
      </c>
      <c r="DN15">
        <f>IFERROR(VALUE(RIGHT(Rawdata!DN15,1)-1),"N/A")</f>
        <v>3</v>
      </c>
      <c r="DO15">
        <f>IFERROR(VALUE(RIGHT(Rawdata!DO15,1)-1),"N/A")</f>
        <v>3</v>
      </c>
      <c r="DP15">
        <f>IFERROR(VALUE(RIGHT(Rawdata!DP15,1)-1),"N/A")</f>
        <v>5</v>
      </c>
      <c r="DQ15">
        <f>IFERROR(VALUE(RIGHT(Rawdata!DQ15,1)-1),"N/A")</f>
        <v>3</v>
      </c>
      <c r="DR15">
        <f>IFERROR(VALUE(RIGHT(Rawdata!DR15,1)-1),"N/A")</f>
        <v>2</v>
      </c>
      <c r="DS15">
        <f>IFERROR(VALUE(RIGHT(Rawdata!DS15,1)-1),"N/A")</f>
        <v>4</v>
      </c>
      <c r="DT15">
        <f>IFERROR(VALUE(RIGHT(Rawdata!DT15,1)-1),"N/A")</f>
        <v>2</v>
      </c>
      <c r="DU15">
        <f>IFERROR(6-VALUE(RIGHT(Rawdata!DU15,1)-1),"N/A")</f>
        <v>2</v>
      </c>
      <c r="DV15">
        <f>IFERROR(6-VALUE(RIGHT(Rawdata!DV15,1)-1),"N/A")</f>
        <v>1</v>
      </c>
      <c r="DW15">
        <f>IFERROR(6-VALUE(RIGHT(Rawdata!DW15,1)-1),"N/A")</f>
        <v>2</v>
      </c>
      <c r="DX15">
        <f>IFERROR(6-VALUE(RIGHT(Rawdata!DX15,1)-1),"N/A")</f>
        <v>2</v>
      </c>
      <c r="DY15">
        <f>IFERROR(6-VALUE(RIGHT(Rawdata!DY15,1)-1),"N/A")</f>
        <v>3</v>
      </c>
      <c r="DZ15">
        <f>IFERROR(6-VALUE(RIGHT(Rawdata!DZ15,1)-1),"N/A")</f>
        <v>1</v>
      </c>
      <c r="EA15">
        <f>IFERROR(VALUE(RIGHT(Rawdata!EA15,1)),"N/A")</f>
        <v>3</v>
      </c>
      <c r="EB15">
        <f>IFERROR(VALUE(RIGHT(Rawdata!EB15,1)),"N/A")</f>
        <v>2</v>
      </c>
      <c r="EC15">
        <f>IFERROR(6-VALUE(RIGHT(Rawdata!EC15,1)),"N/A")</f>
        <v>4</v>
      </c>
      <c r="ED15">
        <f>IFERROR(6-VALUE(RIGHT(Rawdata!ED15,1)),"N/A")</f>
        <v>2</v>
      </c>
      <c r="EE15">
        <f>IFERROR(VALUE(RIGHT(Rawdata!EE15,1)),"N/A")</f>
        <v>2</v>
      </c>
      <c r="EF15">
        <f>IFERROR(VALUE(RIGHT(Rawdata!EF15,1)),"N/A")</f>
        <v>3</v>
      </c>
      <c r="EG15">
        <f>IFERROR(VALUE(RIGHT(Rawdata!EG15,1)),"N/A")</f>
        <v>4</v>
      </c>
      <c r="EH15">
        <f>IFERROR(VALUE(RIGHT(Rawdata!EH15,1)),"N/A")</f>
        <v>4</v>
      </c>
      <c r="EI15">
        <f>IFERROR(VALUE(RIGHT(Rawdata!EI15,1)),"N/A")</f>
        <v>5</v>
      </c>
      <c r="EJ15">
        <f>IFERROR(VALUE(RIGHT(Rawdata!EJ15,1)),"N/A")</f>
        <v>2</v>
      </c>
      <c r="EK15">
        <f>IFERROR(VALUE(RIGHT(Rawdata!EK15,1)),"N/A")</f>
        <v>2</v>
      </c>
      <c r="EL15">
        <f>IFERROR(VALUE(RIGHT(Rawdata!EL15,1)),"N/A")</f>
        <v>3</v>
      </c>
      <c r="EM15">
        <f>IFERROR(VALUE(RIGHT(Rawdata!EM15,1)),"N/A")</f>
        <v>4</v>
      </c>
      <c r="EN15">
        <f>IFERROR(VALUE(RIGHT(Rawdata!EN15,1)),"N/A")</f>
        <v>4</v>
      </c>
      <c r="EO15">
        <f>IFERROR(VALUE(RIGHT(Rawdata!EO15,1)),"N/A")</f>
        <v>3</v>
      </c>
      <c r="EP15">
        <f>IFERROR(VALUE(RIGHT(Rawdata!EP15,1)),"N/A")</f>
        <v>2</v>
      </c>
      <c r="EQ15">
        <f>IFERROR(VALUE(RIGHT(Rawdata!EQ15,1)),"N/A")</f>
        <v>3</v>
      </c>
      <c r="ER15">
        <f>IFERROR(VALUE(RIGHT(Rawdata!ER15,1)),"N/A")</f>
        <v>3</v>
      </c>
      <c r="ES15">
        <f>IFERROR(VALUE(RIGHT(Rawdata!ES15,1)),"N/A")</f>
        <v>2</v>
      </c>
      <c r="ET15">
        <f>IFERROR(VALUE(RIGHT(Rawdata!ET15,1)),"N/A")</f>
        <v>1</v>
      </c>
      <c r="EU15">
        <f>IFERROR(VALUE(RIGHT(Rawdata!EU15,1)),"N/A")</f>
        <v>1</v>
      </c>
      <c r="EV15">
        <f>IFERROR(VALUE(RIGHT(Rawdata!EV15,1)),"N/A")</f>
        <v>2</v>
      </c>
      <c r="EW15">
        <f>IFERROR(VALUE(RIGHT(Rawdata!EW15,1)),"N/A")</f>
        <v>4</v>
      </c>
      <c r="EX15">
        <f>IFERROR(VALUE(RIGHT(Rawdata!EX15,1)),"N/A")</f>
        <v>4</v>
      </c>
      <c r="EY15">
        <f>IFERROR(VALUE(RIGHT(Rawdata!EY15,1)),"N/A")</f>
        <v>5</v>
      </c>
      <c r="EZ15">
        <f>IFERROR(6-VALUE(RIGHT(Rawdata!EZ15,1)),"N/A")</f>
        <v>3</v>
      </c>
      <c r="FA15">
        <f>IFERROR(IF(Rawdata!FA15="A1",VALUE(RIGHT(Rawdata!FA15,1)),VALUE(RIGHT(Rawdata!FA15,1))-1),"N/A")</f>
        <v>5</v>
      </c>
      <c r="FB15">
        <f>IFERROR(VALUE(RIGHT(Rawdata!FB15,1))-3,"N/A")</f>
        <v>2</v>
      </c>
      <c r="FC15">
        <f>IFERROR(IF(Rawdata!FC15="A1",VALUE(RIGHT(Rawdata!FC15,1)),VALUE(RIGHT(Rawdata!FC15,1))-1),"N/A")</f>
        <v>3</v>
      </c>
      <c r="FD15">
        <f>IFERROR(VALUE(RIGHT(Rawdata!FD15,1))-3,"N/A")</f>
        <v>3</v>
      </c>
      <c r="FE15">
        <f>IFERROR(IF(Rawdata!FE15="A1",VALUE(RIGHT(Rawdata!FE15,1)),VALUE(RIGHT(Rawdata!FE15,1))-1),"N/A")</f>
        <v>3</v>
      </c>
      <c r="FF15">
        <f>IFERROR(VALUE(RIGHT(Rawdata!FF15,1))-3,"N/A")</f>
        <v>3</v>
      </c>
      <c r="FG15">
        <f>IFERROR(IF(Rawdata!FG15="A1",VALUE(RIGHT(Rawdata!FG15,1)),VALUE(RIGHT(Rawdata!FG15,1))-1),"N/A")</f>
        <v>5</v>
      </c>
      <c r="FH15">
        <f>IFERROR(VALUE(RIGHT(Rawdata!FH15,1))-3,"N/A")</f>
        <v>2</v>
      </c>
      <c r="FI15">
        <f>IFERROR(IF(Rawdata!FI15="A1",VALUE(RIGHT(Rawdata!FI15,1)),VALUE(RIGHT(Rawdata!FI15,1))-1),"N/A")</f>
        <v>3</v>
      </c>
      <c r="FJ15">
        <f>IFERROR(VALUE(RIGHT(Rawdata!FJ15,1))-3,"N/A")</f>
        <v>1</v>
      </c>
      <c r="FK15">
        <f>IFERROR(IF(Rawdata!FK15="A1",VALUE(RIGHT(Rawdata!FK15,1)),VALUE(RIGHT(Rawdata!FK15,1))-1),"N/A")</f>
        <v>4</v>
      </c>
      <c r="FL15">
        <f>IFERROR(VALUE(RIGHT(Rawdata!FL15,1))-3,"N/A")</f>
        <v>4</v>
      </c>
      <c r="FM15">
        <f>IFERROR(IF(Rawdata!FM15="A1",VALUE(RIGHT(Rawdata!FM15,1)),VALUE(RIGHT(Rawdata!FM15,1))-1),"N/A")</f>
        <v>5</v>
      </c>
      <c r="FN15">
        <f>IFERROR(VALUE(RIGHT(Rawdata!FN15,1))-3,"N/A")</f>
        <v>5</v>
      </c>
      <c r="FO15">
        <f>IFERROR(IF(Rawdata!FO15="A1",VALUE(RIGHT(Rawdata!FO15,1)),VALUE(RIGHT(Rawdata!FO15,1))-1),"N/A")</f>
        <v>5</v>
      </c>
      <c r="FP15">
        <f>IFERROR(VALUE(RIGHT(Rawdata!FP15,1))-3,"N/A")</f>
        <v>3</v>
      </c>
      <c r="FQ15">
        <f>IFERROR(IF(Rawdata!FQ15="A1",VALUE(RIGHT(Rawdata!FQ15,1)),VALUE(RIGHT(Rawdata!FQ15,1))-1),"N/A")</f>
        <v>4</v>
      </c>
      <c r="FR15">
        <f>IFERROR(VALUE(RIGHT(Rawdata!FR15,1))-3,"N/A")</f>
        <v>3</v>
      </c>
      <c r="FS15">
        <f>IFERROR(IF(Rawdata!FS15="A1",VALUE(RIGHT(Rawdata!FS15,1)),VALUE(RIGHT(Rawdata!FS15,1))-1),"N/A")</f>
        <v>4</v>
      </c>
      <c r="FT15">
        <f>IFERROR(VALUE(RIGHT(Rawdata!FT15,1))-3,"N/A")</f>
        <v>2</v>
      </c>
      <c r="FU15">
        <f>IFERROR(IF(Rawdata!FU15="A1",VALUE(RIGHT(Rawdata!FU15,1)),VALUE(RIGHT(Rawdata!FU15,1))-1),"N/A")</f>
        <v>5</v>
      </c>
      <c r="FV15">
        <f>IFERROR(VALUE(RIGHT(Rawdata!FV15,1))-3,"N/A")</f>
        <v>2</v>
      </c>
      <c r="FW15">
        <f>IFERROR(IF(Rawdata!FW15="A1",VALUE(RIGHT(Rawdata!FW15,1)),VALUE(RIGHT(Rawdata!FW15,1))-1),"N/A")</f>
        <v>5</v>
      </c>
      <c r="FX15">
        <f>IFERROR(VALUE(RIGHT(Rawdata!FX15,1))-3,"N/A")</f>
        <v>2</v>
      </c>
      <c r="FY15">
        <f>IFERROR(IF(Rawdata!FY15="A1",VALUE(RIGHT(Rawdata!FY15,1)),VALUE(RIGHT(Rawdata!FY15,1))-1),"N/A")</f>
        <v>4</v>
      </c>
      <c r="FZ15">
        <f>IFERROR(VALUE(RIGHT(Rawdata!FZ15,1))-3,"N/A")</f>
        <v>3</v>
      </c>
      <c r="GA15">
        <f>IFERROR(IF(Rawdata!GA15="A1",VALUE(RIGHT(Rawdata!GA15,1)),VALUE(RIGHT(Rawdata!GA15,1))-1),"N/A")</f>
        <v>5</v>
      </c>
      <c r="GB15">
        <f>IFERROR(VALUE(RIGHT(Rawdata!GB15,1))-3,"N/A")</f>
        <v>2</v>
      </c>
      <c r="GC15">
        <f>IFERROR(IF(Rawdata!GC15="A1",VALUE(RIGHT(Rawdata!GC15,1)),VALUE(RIGHT(Rawdata!GC15,1))-1),"N/A")</f>
        <v>5</v>
      </c>
      <c r="GD15">
        <f>IFERROR(VALUE(RIGHT(Rawdata!GD15,1))-3,"N/A")</f>
        <v>4</v>
      </c>
      <c r="GE15">
        <f>IFERROR(IF(Rawdata!GE15="A1",VALUE(RIGHT(Rawdata!GE15,1)),VALUE(RIGHT(Rawdata!GE15,1))-1),"N/A")</f>
        <v>4</v>
      </c>
      <c r="GF15">
        <f>IFERROR(VALUE(RIGHT(Rawdata!GF15,1))-3,"N/A")</f>
        <v>4</v>
      </c>
      <c r="GG15">
        <f>IFERROR(IF(Rawdata!GG15="A1",VALUE(RIGHT(Rawdata!GG15,1)),VALUE(RIGHT(Rawdata!GG15,1))-1),"N/A")</f>
        <v>3</v>
      </c>
      <c r="GH15">
        <f>IFERROR(VALUE(RIGHT(Rawdata!GH15,1))-3,"N/A")</f>
        <v>3</v>
      </c>
      <c r="GI15">
        <f>IFERROR(IF(Rawdata!GI15="A1",VALUE(RIGHT(Rawdata!GI15,1)),VALUE(RIGHT(Rawdata!GI15,1))-1),"N/A")</f>
        <v>5</v>
      </c>
      <c r="GJ15">
        <f>IFERROR(VALUE(RIGHT(Rawdata!GJ15,1))-3,"N/A")</f>
        <v>3</v>
      </c>
      <c r="GK15">
        <f>IFERROR(IF(Rawdata!GK15="A1",VALUE(RIGHT(Rawdata!GK15,1)),VALUE(RIGHT(Rawdata!GK15,1))-1),"N/A")</f>
        <v>4</v>
      </c>
      <c r="GL15">
        <f>IFERROR(VALUE(RIGHT(Rawdata!GL15,1))-3,"N/A")</f>
        <v>4</v>
      </c>
      <c r="GM15">
        <f>IFERROR(IF(Rawdata!GM15="A1",VALUE(RIGHT(Rawdata!GM15,1)),VALUE(RIGHT(Rawdata!GM15,1))-1),"N/A")</f>
        <v>4</v>
      </c>
      <c r="GN15">
        <f>IFERROR(VALUE(RIGHT(Rawdata!GN15,1))-3,"N/A")</f>
        <v>4</v>
      </c>
      <c r="GO15">
        <f>IFERROR(IF(Rawdata!GO15="A1",VALUE(RIGHT(Rawdata!GO15,1)),VALUE(RIGHT(Rawdata!GO15,1))-1),"N/A")</f>
        <v>5</v>
      </c>
      <c r="GP15">
        <f>IFERROR(VALUE(RIGHT(Rawdata!GP15,1))-3,"N/A")</f>
        <v>5</v>
      </c>
      <c r="GQ15">
        <f>IFERROR(IF(Rawdata!GQ15="A1",VALUE(RIGHT(Rawdata!GQ15,1)),VALUE(RIGHT(Rawdata!GQ15,1))-1),"N/A")</f>
        <v>5</v>
      </c>
      <c r="GR15">
        <f>IFERROR(VALUE(RIGHT(Rawdata!GR15,1))-3,"N/A")</f>
        <v>2</v>
      </c>
      <c r="GS15">
        <f>IFERROR(IF(Rawdata!GS15="A1",VALUE(RIGHT(Rawdata!GS15,1)),VALUE(RIGHT(Rawdata!GS15,1))-1),"N/A")</f>
        <v>5</v>
      </c>
      <c r="GT15">
        <f>IFERROR(VALUE(RIGHT(Rawdata!GT15,1))-3,"N/A")</f>
        <v>3</v>
      </c>
      <c r="GU15">
        <f>IFERROR(IF(Rawdata!GU15="A1",VALUE(RIGHT(Rawdata!GU15,1)),VALUE(RIGHT(Rawdata!GU15,1))-1),"N/A")</f>
        <v>4</v>
      </c>
      <c r="GV15">
        <f>IFERROR(VALUE(RIGHT(Rawdata!GV15,1))-3,"N/A")</f>
        <v>4</v>
      </c>
      <c r="GW15">
        <f>IFERROR(IF(Rawdata!GW15="A1",VALUE(RIGHT(Rawdata!GW15,1)),VALUE(RIGHT(Rawdata!GW15,1))-1),"N/A")</f>
        <v>4</v>
      </c>
      <c r="GX15">
        <f>IFERROR(VALUE(RIGHT(Rawdata!GX15,1))-3,"N/A")</f>
        <v>4</v>
      </c>
      <c r="GY15">
        <f>IFERROR(VALUE(RIGHT(Rawdata!GY15,1)),"N/A")</f>
        <v>5</v>
      </c>
      <c r="GZ15">
        <f>IFERROR(7-VALUE(RIGHT(Rawdata!GZ15,1)),"N/A")</f>
        <v>5</v>
      </c>
      <c r="HA15">
        <f>IFERROR(VALUE(RIGHT(Rawdata!HA15,1)),"N/A")</f>
        <v>4</v>
      </c>
      <c r="HB15">
        <f>IFERROR(VALUE(RIGHT(Rawdata!HB15,1)),"N/A")</f>
        <v>3</v>
      </c>
      <c r="HC15">
        <f>IFERROR(VALUE(RIGHT(Rawdata!HC15,1)),"N/A")</f>
        <v>2</v>
      </c>
      <c r="HD15">
        <f>IFERROR(7-VALUE(RIGHT(Rawdata!HD15,1)),"N/A")</f>
        <v>2</v>
      </c>
      <c r="HE15">
        <f>IFERROR(VALUE(RIGHT(Rawdata!HE15,1)),"N/A")</f>
        <v>5</v>
      </c>
      <c r="HF15">
        <f>IFERROR(7-VALUE(RIGHT(Rawdata!HF15,1)),"N/A")</f>
        <v>6</v>
      </c>
      <c r="HG15">
        <f>IFERROR(VALUE(RIGHT(Rawdata!HG15,1)),"N/A")</f>
        <v>6</v>
      </c>
      <c r="HH15">
        <f>IFERROR(VALUE(RIGHT(Rawdata!HH15,1)),"N/A")</f>
        <v>5</v>
      </c>
      <c r="HI15">
        <f>IFERROR(VALUE(RIGHT(Rawdata!HI15,1)),"N/A")</f>
        <v>5</v>
      </c>
      <c r="HJ15">
        <f>IFERROR(VALUE(RIGHT(Rawdata!HJ15,1)),"N/A")</f>
        <v>3</v>
      </c>
      <c r="HK15">
        <f>IFERROR(7-VALUE(RIGHT(Rawdata!HK15,1)),"N/A")</f>
        <v>5</v>
      </c>
      <c r="HL15">
        <f>IFERROR(VALUE(RIGHT(Rawdata!HL15,1)),"N/A")</f>
        <v>2</v>
      </c>
      <c r="HM15">
        <f>IFERROR(VALUE(RIGHT(Rawdata!HM15,1)),"N/A")</f>
        <v>3</v>
      </c>
      <c r="HN15">
        <f>IFERROR(IF(Rawdata!HN15="A13",5,VALUE(RIGHT(Rawdata!HN15,1))-1),"N/A")</f>
        <v>4</v>
      </c>
      <c r="HO15">
        <f>IFERROR(IF(Rawdata!HO15="A13",5,VALUE(RIGHT(Rawdata!HO15,1))-1),"N/A")</f>
        <v>2</v>
      </c>
      <c r="HP15">
        <f>IFERROR(IF(Rawdata!HP15="A13",5,VALUE(RIGHT(Rawdata!HP15,1))-1),"N/A")</f>
        <v>3</v>
      </c>
      <c r="HQ15">
        <f>IFERROR(IF(Rawdata!HQ15="A13",5,VALUE(RIGHT(Rawdata!HQ15,1))-1),"N/A")</f>
        <v>5</v>
      </c>
      <c r="HR15">
        <f>IFERROR(IF(Rawdata!HR15="A13",5,VALUE(RIGHT(Rawdata!HR15,1))-1),"N/A")</f>
        <v>5</v>
      </c>
      <c r="HS15">
        <f>IFERROR(6-IF(Rawdata!HS15="A13",5,VALUE(RIGHT(Rawdata!HS15,1))-1),"N/A")</f>
        <v>2</v>
      </c>
      <c r="HT15">
        <f>IFERROR(6-IF(Rawdata!HT15="A13",5,VALUE(RIGHT(Rawdata!HT15,1))-1),"N/A")</f>
        <v>2</v>
      </c>
      <c r="HU15">
        <f>IFERROR(6-IF(Rawdata!HU15="A13",5,VALUE(RIGHT(Rawdata!HU15,1))-1),"N/A")</f>
        <v>3</v>
      </c>
      <c r="HV15">
        <f>IFERROR(IF(Rawdata!HV15="A13",5,VALUE(RIGHT(Rawdata!HV15,1))-1),"N/A")</f>
        <v>2</v>
      </c>
      <c r="HW15">
        <f>IFERROR(6-IF(Rawdata!HW15="A13",5,VALUE(RIGHT(Rawdata!HW15,1))-1),"N/A")</f>
        <v>2</v>
      </c>
      <c r="HX15">
        <f>IFERROR(6-IF(Rawdata!HX15="A13",5,VALUE(RIGHT(Rawdata!HX15,1))-1),"N/A")</f>
        <v>2</v>
      </c>
      <c r="HY15">
        <f>IFERROR(6-IF(Rawdata!HY15="A13",5,VALUE(RIGHT(Rawdata!HY15,1))-1),"N/A")</f>
        <v>1</v>
      </c>
      <c r="HZ15">
        <f>IFERROR(6-IF(Rawdata!HZ15="A13",5,VALUE(RIGHT(Rawdata!HZ15,1))-1),"N/A")</f>
        <v>2</v>
      </c>
      <c r="IA15">
        <f>IFERROR(6-IF(Rawdata!IA15="A13",5,VALUE(RIGHT(Rawdata!IA15,1))-1),"N/A")</f>
        <v>4</v>
      </c>
      <c r="IB15">
        <f>IFERROR(IF(Rawdata!IB15="A13",5,VALUE(RIGHT(Rawdata!IB15,1))-1),"N/A")</f>
        <v>3</v>
      </c>
      <c r="IC15">
        <f>IFERROR(6-IF(Rawdata!IC15="A13",5,VALUE(RIGHT(Rawdata!IC15,1))-1),"N/A")</f>
        <v>2</v>
      </c>
      <c r="ID15">
        <f>IFERROR(IF(Rawdata!ID15="A13",5,VALUE(RIGHT(Rawdata!ID15,1))-1),"N/A")</f>
        <v>3</v>
      </c>
      <c r="IE15">
        <f>IFERROR(6-IF(Rawdata!IE15="A13",5,VALUE(RIGHT(Rawdata!IE15,1))-1),"N/A")</f>
        <v>5</v>
      </c>
      <c r="IF15" t="str">
        <f>IFERROR(VALUE(RIGHT(Rawdata!IF15,1)),"N/A")</f>
        <v>N/A</v>
      </c>
      <c r="IG15" t="str">
        <f>IFERROR(VALUE(RIGHT(Rawdata!IG15,1)),"N/A")</f>
        <v>N/A</v>
      </c>
      <c r="IH15" t="str">
        <f>IFERROR(VALUE(RIGHT(Rawdata!IH15,1)),"N/A")</f>
        <v>N/A</v>
      </c>
      <c r="II15" t="str">
        <f>IFERROR(VALUE(RIGHT(Rawdata!II15,1)),"N/A")</f>
        <v>N/A</v>
      </c>
      <c r="IJ15" t="str">
        <f>IFERROR(VALUE(RIGHT(Rawdata!IJ15,1)),"N/A")</f>
        <v>N/A</v>
      </c>
      <c r="IK15" t="str">
        <f>IFERROR(VALUE(RIGHT(Rawdata!IK15,1)),"N/A")</f>
        <v>N/A</v>
      </c>
      <c r="IL15" t="str">
        <f>IFERROR(VALUE(RIGHT(Rawdata!IL15,1)),"N/A")</f>
        <v>N/A</v>
      </c>
      <c r="IM15" t="str">
        <f>IFERROR(VALUE(RIGHT(Rawdata!IM15,1)),"N/A")</f>
        <v>N/A</v>
      </c>
      <c r="IN15" t="str">
        <f>IFERROR(VALUE(RIGHT(Rawdata!IN15,1)),"N/A")</f>
        <v>N/A</v>
      </c>
      <c r="IO15" t="str">
        <f>IFERROR(VALUE(RIGHT(Rawdata!IO15,1)),"N/A")</f>
        <v>N/A</v>
      </c>
      <c r="IP15" t="str">
        <f>IFERROR(VALUE(RIGHT(Rawdata!IP15,1)),"N/A")</f>
        <v>N/A</v>
      </c>
      <c r="IQ15" t="str">
        <f>IFERROR(VALUE(RIGHT(Rawdata!IQ15,1)),"N/A")</f>
        <v>N/A</v>
      </c>
      <c r="IR15" t="str">
        <f>IFERROR(VALUE(RIGHT(Rawdata!IR15,1)),"N/A")</f>
        <v>N/A</v>
      </c>
      <c r="IS15" t="str">
        <f>IFERROR(VALUE(RIGHT(Rawdata!IS15,1)),"N/A")</f>
        <v>N/A</v>
      </c>
      <c r="IT15" t="str">
        <f>IFERROR(VALUE(RIGHT(Rawdata!IT15,1)),"N/A")</f>
        <v>N/A</v>
      </c>
      <c r="IU15" t="str">
        <f>IFERROR(VALUE(RIGHT(Rawdata!IU15,1)),"N/A")</f>
        <v>N/A</v>
      </c>
      <c r="IV15" t="str">
        <f>IFERROR(VALUE(RIGHT(Rawdata!IV15,1)),"N/A")</f>
        <v>N/A</v>
      </c>
      <c r="IW15" t="str">
        <f>IFERROR(VALUE(RIGHT(Rawdata!IW15,1)),"N/A")</f>
        <v>N/A</v>
      </c>
      <c r="IX15" t="str">
        <f>IFERROR(VALUE(RIGHT(Rawdata!IX15,1)),"N/A")</f>
        <v>N/A</v>
      </c>
      <c r="IY15">
        <f>IFERROR(VALUE(RIGHT(Rawdata!IY15,1)),"N/A")</f>
        <v>5</v>
      </c>
      <c r="IZ15">
        <f>IFERROR(VALUE(RIGHT(Rawdata!IZ15,1)),"N/A")</f>
        <v>3</v>
      </c>
      <c r="JA15">
        <f>IFERROR(VALUE(RIGHT(Rawdata!JA15,1)),"N/A")</f>
        <v>1</v>
      </c>
      <c r="JB15">
        <f>IFERROR(VALUE(RIGHT(Rawdata!JB15,1)),"N/A")</f>
        <v>1</v>
      </c>
      <c r="JC15">
        <f>IFERROR(VALUE(RIGHT(Rawdata!JC15,1)),"N/A")</f>
        <v>2</v>
      </c>
      <c r="JD15">
        <f>IFERROR(VALUE(RIGHT(Rawdata!JD15,1)),"N/A")</f>
        <v>4</v>
      </c>
      <c r="JE15">
        <f>IFERROR(VALUE(RIGHT(Rawdata!JE15,1)),"N/A")</f>
        <v>2</v>
      </c>
      <c r="JF15">
        <f>IFERROR(VALUE(RIGHT(Rawdata!JF15,1)),"N/A")</f>
        <v>4</v>
      </c>
      <c r="JG15">
        <f>IFERROR(VALUE(RIGHT(Rawdata!JG15,1)),"N/A")</f>
        <v>1</v>
      </c>
      <c r="JH15">
        <f>IFERROR(VALUE(RIGHT(Rawdata!JH15,1)),"N/A")</f>
        <v>5</v>
      </c>
      <c r="JI15">
        <f>IFERROR(VALUE(RIGHT(Rawdata!JI15,1)),"N/A")</f>
        <v>1</v>
      </c>
      <c r="JJ15">
        <f>IFERROR(VALUE(RIGHT(Rawdata!JJ15,1)),"N/A")</f>
        <v>2</v>
      </c>
      <c r="JK15">
        <f>IFERROR(VALUE(RIGHT(Rawdata!JK15,1)),"N/A")</f>
        <v>3</v>
      </c>
      <c r="JL15">
        <f>IFERROR(VALUE(RIGHT(Rawdata!JL15,1)),"N/A")</f>
        <v>1</v>
      </c>
      <c r="JM15">
        <f>IFERROR(VALUE(RIGHT(Rawdata!JM15,1)),"N/A")</f>
        <v>4</v>
      </c>
      <c r="JN15">
        <f>IFERROR(VALUE(RIGHT(Rawdata!JN15,1)),"N/A")</f>
        <v>1</v>
      </c>
      <c r="JO15">
        <f>IFERROR(VALUE(RIGHT(Rawdata!JO15,1)),"N/A")</f>
        <v>1</v>
      </c>
      <c r="JP15" t="str">
        <f>IFERROR(VALUE(RIGHT(Rawdata!JP15,1)-4),"N/A")</f>
        <v>N/A</v>
      </c>
      <c r="JQ15" t="str">
        <f>IFERROR(VALUE(RIGHT(Rawdata!JQ15,1)-4),"N/A")</f>
        <v>N/A</v>
      </c>
      <c r="JR15" t="str">
        <f>IFERROR(VALUE(RIGHT(Rawdata!JR15,1)-4),"N/A")</f>
        <v>N/A</v>
      </c>
      <c r="JS15" t="str">
        <f>IFERROR(VALUE(RIGHT(Rawdata!JS15,1)-4),"N/A")</f>
        <v>N/A</v>
      </c>
      <c r="JT15" t="str">
        <f>IFERROR(VALUE(RIGHT(Rawdata!JT15,1)-4),"N/A")</f>
        <v>N/A</v>
      </c>
      <c r="JU15" t="str">
        <f>IFERROR(VALUE(RIGHT(Rawdata!JU15,1)-4),"N/A")</f>
        <v>N/A</v>
      </c>
      <c r="JV15" t="str">
        <f>IFERROR(VALUE(RIGHT(Rawdata!JV15,1)-4),"N/A")</f>
        <v>N/A</v>
      </c>
      <c r="JW15" t="str">
        <f>IFERROR(VALUE(RIGHT(Rawdata!JW15,1)-4),"N/A")</f>
        <v>N/A</v>
      </c>
      <c r="JX15" t="str">
        <f>IFERROR(VALUE(RIGHT(Rawdata!JX15,1)),"N/A")</f>
        <v>N/A</v>
      </c>
      <c r="JY15" t="str">
        <f>IFERROR(VALUE(RIGHT(Rawdata!JY15,1)),"N/A")</f>
        <v>N/A</v>
      </c>
      <c r="JZ15" t="str">
        <f>IFERROR(6-VALUE(RIGHT(Rawdata!JZ15,1)),"N/A")</f>
        <v>N/A</v>
      </c>
      <c r="KA15" t="str">
        <f>IFERROR(6-VALUE(RIGHT(Rawdata!KA15,1)),"N/A")</f>
        <v>N/A</v>
      </c>
      <c r="KB15" t="str">
        <f>IFERROR(6-VALUE(RIGHT(Rawdata!KB15,1)),"N/A")</f>
        <v>N/A</v>
      </c>
      <c r="KC15" t="str">
        <f>IFERROR(6-VALUE(RIGHT(Rawdata!KC15,1)),"N/A")</f>
        <v>N/A</v>
      </c>
      <c r="KD15" t="str">
        <f>IFERROR(6-VALUE(RIGHT(Rawdata!KD15,1)),"N/A")</f>
        <v>N/A</v>
      </c>
      <c r="KE15" t="str">
        <f>IFERROR(6-VALUE(RIGHT(Rawdata!KE15,1)),"N/A")</f>
        <v>N/A</v>
      </c>
      <c r="KF15" t="str">
        <f>IFERROR(VALUE(RIGHT(Rawdata!KF15,1)),"N/A")</f>
        <v>N/A</v>
      </c>
      <c r="KG15" t="str">
        <f>IFERROR(VALUE(RIGHT(Rawdata!KG15,1)),"N/A")</f>
        <v>N/A</v>
      </c>
      <c r="KH15" t="str">
        <f>IFERROR(6-VALUE(RIGHT(Rawdata!KH15,1)),"N/A")</f>
        <v>N/A</v>
      </c>
      <c r="KI15" t="str">
        <f>IFERROR(6-VALUE(RIGHT(Rawdata!KI15,1)),"N/A")</f>
        <v>N/A</v>
      </c>
      <c r="KJ15" t="str">
        <f>IFERROR(VALUE(RIGHT(Rawdata!KJ15,1)),"N/A")</f>
        <v>N/A</v>
      </c>
      <c r="KK15" t="str">
        <f>IFERROR(VALUE(RIGHT(Rawdata!KK15,1)),"N/A")</f>
        <v>N/A</v>
      </c>
      <c r="KL15" t="str">
        <f>IFERROR(VALUE(RIGHT(Rawdata!KL15,1)),"N/A")</f>
        <v>N/A</v>
      </c>
      <c r="KM15" t="str">
        <f>IFERROR(VALUE(RIGHT(Rawdata!KM15,1)),"N/A")</f>
        <v>N/A</v>
      </c>
      <c r="KN15" t="str">
        <f>IFERROR(VALUE(RIGHT(Rawdata!KN15,1)),"N/A")</f>
        <v>N/A</v>
      </c>
      <c r="KO15" t="str">
        <f>IFERROR(VALUE(RIGHT(Rawdata!KO15,1)),"N/A")</f>
        <v>N/A</v>
      </c>
      <c r="KP15" t="str">
        <f>IFERROR(VALUE(RIGHT(Rawdata!KP15,1)),"N/A")</f>
        <v>N/A</v>
      </c>
      <c r="KQ15" t="str">
        <f>IFERROR(VALUE(RIGHT(Rawdata!KQ15,1)),"N/A")</f>
        <v>N/A</v>
      </c>
      <c r="KR15" t="str">
        <f>IFERROR(VALUE(RIGHT(Rawdata!KR15,1)),"N/A")</f>
        <v>N/A</v>
      </c>
      <c r="KS15" t="str">
        <f>IFERROR(VALUE(RIGHT(Rawdata!KS15,1)),"N/A")</f>
        <v>N/A</v>
      </c>
      <c r="KT15" t="str">
        <f>IFERROR(VALUE(RIGHT(Rawdata!KT15,1)),"N/A")</f>
        <v>N/A</v>
      </c>
      <c r="KU15" t="str">
        <f>IFERROR(VALUE(RIGHT(Rawdata!KU15,1)),"N/A")</f>
        <v>N/A</v>
      </c>
      <c r="KV15" t="str">
        <f>IFERROR(VALUE(RIGHT(Rawdata!KV15,1)),"N/A")</f>
        <v>N/A</v>
      </c>
      <c r="KW15" t="str">
        <f>IFERROR(VALUE(RIGHT(Rawdata!KW15,1)),"N/A")</f>
        <v>N/A</v>
      </c>
      <c r="KX15" t="str">
        <f>IFERROR(VALUE(RIGHT(Rawdata!KX15,1)),"N/A")</f>
        <v>N/A</v>
      </c>
    </row>
    <row r="16" spans="1:310" x14ac:dyDescent="0.25">
      <c r="A16">
        <f>Rawdata!A16</f>
        <v>20</v>
      </c>
      <c r="B16" t="str">
        <f>Rawdata!B16</f>
        <v>T1</v>
      </c>
      <c r="C16" t="str">
        <f>Rawdata!C16</f>
        <v>2022-04-02 23:56:12</v>
      </c>
      <c r="D16" t="str">
        <f>Rawdata!D16</f>
        <v>802-214</v>
      </c>
      <c r="E16" t="str">
        <f>IF(Rawdata!E16="","",Rawdata!E16)</f>
        <v>202-151</v>
      </c>
      <c r="F16" cm="1">
        <f t="array" ref="F16">IFERROR(_xlfn.IFS(Rawdata!F16="A1",100,Rawdata!F16="A2",75,Rawdata!F16="A3",50,Rawdata!F16="A4",25,Rawdata!F16="A5",0),"N/A")</f>
        <v>25</v>
      </c>
      <c r="G16" cm="1">
        <f t="array" ref="G16">IFERROR(_xlfn.IFS(Rawdata!G16="A1",100,Rawdata!G16="A2",75,Rawdata!G16="A3",50,Rawdata!G16="A4",25,Rawdata!G16="A5",0),"N/A")</f>
        <v>25</v>
      </c>
      <c r="H16" cm="1">
        <f t="array" ref="H16">IFERROR(_xlfn.IFS(Rawdata!H16="A1",100,Rawdata!H16="A2",75,Rawdata!H16="A3",50,Rawdata!H16="A4",25,Rawdata!H16="A5",0),"N/A")</f>
        <v>0</v>
      </c>
      <c r="I16" cm="1">
        <f t="array" ref="I16">IFERROR(_xlfn.IFS(Rawdata!I16="A1",100,Rawdata!I16="A2",75,Rawdata!I16="A3",50,Rawdata!I16="A4",25,Rawdata!I16="A5",0),"N/A")</f>
        <v>25</v>
      </c>
      <c r="J16" cm="1">
        <f t="array" ref="J16">IFERROR(_xlfn.IFS(Rawdata!J16="A1",100,Rawdata!J16="A2",75,Rawdata!J16="A3",50,Rawdata!J16="A4",25,Rawdata!J16="A5",0),"N/A")</f>
        <v>0</v>
      </c>
      <c r="K16" cm="1">
        <f t="array" ref="K16">IFERROR(_xlfn.IFS(Rawdata!K16="A1",100,Rawdata!K16="A2",75,Rawdata!K16="A3",50,Rawdata!K16="A4",25,Rawdata!K16="A5",0),"N/A")</f>
        <v>100</v>
      </c>
      <c r="L16" cm="1">
        <f t="array" ref="L16">IFERROR(_xlfn.IFS(Rawdata!L16="A1",100,Rawdata!L16="A2",75,Rawdata!L16="A3",50,Rawdata!L16="A4",25,Rawdata!L16="A5",0),"N/A")</f>
        <v>100</v>
      </c>
      <c r="M16" cm="1">
        <f t="array" ref="M16">IFERROR(_xlfn.IFS(Rawdata!M16="A1",100,Rawdata!M16="A2",75,Rawdata!M16="A3",50,Rawdata!M16="A4",25,Rawdata!M16="A5",0),"N/A")</f>
        <v>100</v>
      </c>
      <c r="N16" cm="1">
        <f t="array" ref="N16">IFERROR(_xlfn.IFS(Rawdata!N16="A1",100,Rawdata!N16="A2",75,Rawdata!N16="A3",50,Rawdata!N16="A4",25,Rawdata!N16="A5",0),"N/A")</f>
        <v>100</v>
      </c>
      <c r="O16" cm="1">
        <f t="array" ref="O16">IFERROR(_xlfn.IFS(Rawdata!O16="A1",100,Rawdata!O16="A2",75,Rawdata!O16="A3",50,Rawdata!O16="A4",25,Rawdata!O16="A5",0),"N/A")</f>
        <v>100</v>
      </c>
      <c r="P16" cm="1">
        <f t="array" ref="P16">IFERROR(_xlfn.IFS(Rawdata!P16="A1",100,Rawdata!P16="A2",75,Rawdata!P16="A3",50,Rawdata!P16="A4",25,Rawdata!P16="A5",0),"N/A")</f>
        <v>50</v>
      </c>
      <c r="Q16" cm="1">
        <f t="array" ref="Q16">IFERROR(_xlfn.IFS(Rawdata!Q16="A1",100,Rawdata!Q16="A2",75,Rawdata!Q16="A3",50,Rawdata!Q16="A4",25,Rawdata!Q16="A5",0),"N/A")</f>
        <v>75</v>
      </c>
      <c r="R16" cm="1">
        <f t="array" ref="R16">IFERROR(_xlfn.IFS(Rawdata!R16="A1",100,Rawdata!R16="A2",75,Rawdata!R16="A3",50,Rawdata!R16="A4",25,Rawdata!R16="A5",0),"N/A")</f>
        <v>50</v>
      </c>
      <c r="S16" cm="1">
        <f t="array" ref="S16">IFERROR(_xlfn.IFS(Rawdata!S16="A1",100,Rawdata!S16="A2",75,Rawdata!S16="A3",50,Rawdata!S16="A4",25,Rawdata!S16="A5",0),"N/A")</f>
        <v>25</v>
      </c>
      <c r="T16" cm="1">
        <f t="array" ref="T16">IFERROR(_xlfn.IFS(Rawdata!T16="A1",100,Rawdata!T16="A2",75,Rawdata!T16="A3",50,Rawdata!T16="A4",25,Rawdata!T16="A5",0),"N/A")</f>
        <v>50</v>
      </c>
      <c r="U16" cm="1">
        <f t="array" ref="U16">IFERROR(_xlfn.IFS(Rawdata!U16="A1",100,Rawdata!U16="A2",75,Rawdata!U16="A3",50,Rawdata!U16="A4",25,Rawdata!U16="A5",0),"N/A")</f>
        <v>0</v>
      </c>
      <c r="V16" cm="1">
        <f t="array" ref="V16">IFERROR(_xlfn.IFS(Rawdata!V16="A1",100,Rawdata!V16="A2",75,Rawdata!V16="A3",50,Rawdata!V16="A4",25,Rawdata!V16="A5",0),"N/A")</f>
        <v>50</v>
      </c>
      <c r="W16" cm="1">
        <f t="array" ref="W16">IFERROR(_xlfn.IFS(Rawdata!W16="A1",100,Rawdata!W16="A2",75,Rawdata!W16="A3",50,Rawdata!W16="A4",25,Rawdata!W16="A5",0),"N/A")</f>
        <v>100</v>
      </c>
      <c r="X16" cm="1">
        <f t="array" ref="X16">IFERROR(_xlfn.IFS(Rawdata!X16="A1",100,Rawdata!X16="A2",75,Rawdata!X16="A3",50,Rawdata!X16="A4",25,Rawdata!X16="A5",0),"N/A")</f>
        <v>50</v>
      </c>
      <c r="Y16" cm="1">
        <f t="array" ref="Y16">IFERROR(_xlfn.IFS(Rawdata!Y16="A1",100,Rawdata!Y16="A2",75,Rawdata!Y16="A3",50,Rawdata!Y16="A4",25,Rawdata!Y16="A5",0),"N/A")</f>
        <v>25</v>
      </c>
      <c r="Z16" cm="1">
        <f t="array" ref="Z16">IFERROR(_xlfn.IFS(Rawdata!Z16="A1",100,Rawdata!Z16="A2",75,Rawdata!Z16="A3",50,Rawdata!Z16="A4",25,Rawdata!Z16="A5",0),"N/A")</f>
        <v>50</v>
      </c>
      <c r="AA16" cm="1">
        <f t="array" ref="AA16">IFERROR(_xlfn.IFS(Rawdata!AA16="A1",100,Rawdata!AA16="A2",75,Rawdata!AA16="A3",50,Rawdata!AA16="A4",25,Rawdata!AA16="A5",0),"N/A")</f>
        <v>75</v>
      </c>
      <c r="AB16" cm="1">
        <f t="array" ref="AB16">IFERROR(_xlfn.IFS(Rawdata!AB16="A1",100,Rawdata!AB16="A2",75,Rawdata!AB16="A3",50,Rawdata!AB16="A4",25,Rawdata!AB16="A5",0),"N/A")</f>
        <v>75</v>
      </c>
      <c r="AC16">
        <f>IFERROR(VALUE(RIGHT(Rawdata!AC16,1)),"N/A")</f>
        <v>5</v>
      </c>
      <c r="AD16">
        <f>IFERROR(6-VALUE(RIGHT(Rawdata!AD16,1)),"N/A")</f>
        <v>4</v>
      </c>
      <c r="AE16">
        <f>IFERROR(VALUE(RIGHT(Rawdata!AE16,1)),"N/A")</f>
        <v>4</v>
      </c>
      <c r="AF16">
        <f>IFERROR(6-VALUE(RIGHT(Rawdata!AF16,1)),"N/A")</f>
        <v>5</v>
      </c>
      <c r="AG16">
        <f>IFERROR(VALUE(RIGHT(Rawdata!AG16,1)),"N/A")</f>
        <v>5</v>
      </c>
      <c r="AH16">
        <f>IFERROR(VALUE(RIGHT(Rawdata!AH16,1)),"N/A")</f>
        <v>5</v>
      </c>
      <c r="AI16">
        <f>IFERROR(VALUE(RIGHT(Rawdata!AI16,1)),"N/A")</f>
        <v>4</v>
      </c>
      <c r="AJ16">
        <f>IFERROR(6-VALUE(RIGHT(Rawdata!AJ16,1)),"N/A")</f>
        <v>5</v>
      </c>
      <c r="AK16">
        <f>IFERROR(6-VALUE(RIGHT(Rawdata!AK16,1)),"N/A")</f>
        <v>5</v>
      </c>
      <c r="AL16">
        <f>IFERROR(VALUE(RIGHT(Rawdata!AL16,1)),"N/A")</f>
        <v>5</v>
      </c>
      <c r="AM16">
        <f>IFERROR(6-VALUE(RIGHT(Rawdata!AM16,1)),"N/A")</f>
        <v>5</v>
      </c>
      <c r="AN16">
        <f>IFERROR(6-VALUE(RIGHT(Rawdata!AN16,1)),"N/A")</f>
        <v>5</v>
      </c>
      <c r="AO16">
        <f>IFERROR(VALUE(RIGHT(Rawdata!AO16,1)),"N/A")</f>
        <v>4</v>
      </c>
      <c r="AP16">
        <f>IFERROR(6-VALUE(RIGHT(Rawdata!AP16,1)),"N/A")</f>
        <v>3</v>
      </c>
      <c r="AQ16">
        <f>IFERROR(VALUE(RIGHT(Rawdata!AQ16,1)),"N/A")</f>
        <v>4</v>
      </c>
      <c r="AR16">
        <f>IFERROR(6-VALUE(RIGHT(Rawdata!AR16,1)),"N/A")</f>
        <v>5</v>
      </c>
      <c r="AS16">
        <f>IFERROR(VALUE(RIGHT(Rawdata!AS16,1)),"N/A")</f>
        <v>3</v>
      </c>
      <c r="AT16">
        <f>IFERROR(VALUE(RIGHT(Rawdata!AT16,1)),"N/A")</f>
        <v>4</v>
      </c>
      <c r="AU16">
        <f>IFERROR(6-VALUE(RIGHT(Rawdata!AU16,1)),"N/A")</f>
        <v>5</v>
      </c>
      <c r="AV16">
        <f>IFERROR(VALUE(RIGHT(Rawdata!AV16,1)),"N/A")</f>
        <v>4</v>
      </c>
      <c r="AW16">
        <f>IFERROR(VALUE(RIGHT(Rawdata!AW16,1)),"N/A")</f>
        <v>5</v>
      </c>
      <c r="AX16">
        <f>IFERROR(VALUE(RIGHT(Rawdata!AX16,1)),"N/A")</f>
        <v>4</v>
      </c>
      <c r="AY16">
        <f>IFERROR(VALUE(RIGHT(Rawdata!AY16,1)),"N/A")</f>
        <v>4</v>
      </c>
      <c r="AZ16">
        <f>IFERROR(VALUE(RIGHT(Rawdata!AZ16,1)),"N/A")</f>
        <v>3</v>
      </c>
      <c r="BA16">
        <f>IFERROR(VALUE(RIGHT(Rawdata!BA16,1)-1),"N/A")</f>
        <v>0</v>
      </c>
      <c r="BB16">
        <f>IFERROR(VALUE(RIGHT(Rawdata!BB16,1)-1),"N/A")</f>
        <v>2</v>
      </c>
      <c r="BC16">
        <f>IFERROR(VALUE(RIGHT(Rawdata!BC16,1)-1),"N/A")</f>
        <v>0</v>
      </c>
      <c r="BD16">
        <f>IFERROR(VALUE(RIGHT(Rawdata!BD16,1)-1),"N/A")</f>
        <v>0</v>
      </c>
      <c r="BE16">
        <f>IFERROR(VALUE(RIGHT(Rawdata!BE16,1)-1),"N/A")</f>
        <v>1</v>
      </c>
      <c r="BF16">
        <f>IFERROR(VALUE(RIGHT(Rawdata!BF16,1)-1),"N/A")</f>
        <v>0</v>
      </c>
      <c r="BG16">
        <f>IFERROR(VALUE(RIGHT(Rawdata!BG16,1)-1),"N/A")</f>
        <v>0</v>
      </c>
      <c r="BH16">
        <f>IFERROR(VALUE(RIGHT(Rawdata!BH16,1)-1),"N/A")</f>
        <v>0</v>
      </c>
      <c r="BI16">
        <f>IFERROR(VALUE(RIGHT(Rawdata!BI16,1)-1),"N/A")</f>
        <v>0</v>
      </c>
      <c r="BJ16">
        <f>IFERROR(VALUE(RIGHT(Rawdata!BJ16,1)-1),"N/A")</f>
        <v>1</v>
      </c>
      <c r="BK16">
        <f>IFERROR(VALUE(RIGHT(Rawdata!BK16,1)-1),"N/A")</f>
        <v>3</v>
      </c>
      <c r="BL16">
        <f>IFERROR(VALUE(RIGHT(Rawdata!BL16,1)-1),"N/A")</f>
        <v>3</v>
      </c>
      <c r="BM16">
        <f>IFERROR(VALUE(RIGHT(Rawdata!BM16,1)),"N/A")</f>
        <v>4</v>
      </c>
      <c r="BN16">
        <f>IFERROR(VALUE(RIGHT(Rawdata!BN16,1)),"N/A")</f>
        <v>4</v>
      </c>
      <c r="BO16">
        <f>IFERROR(VALUE(RIGHT(Rawdata!BO16,1)),"N/A")</f>
        <v>4</v>
      </c>
      <c r="BP16">
        <f>IFERROR(VALUE(RIGHT(Rawdata!BP16,1)),"N/A")</f>
        <v>3</v>
      </c>
      <c r="BQ16">
        <f>IFERROR(6-VALUE(RIGHT(Rawdata!BQ16,1)),"N/A")</f>
        <v>4</v>
      </c>
      <c r="BR16">
        <f>IFERROR(6-VALUE(RIGHT(Rawdata!BR16,1)),"N/A")</f>
        <v>5</v>
      </c>
      <c r="BS16">
        <f>IFERROR(6-VALUE(RIGHT(Rawdata!BS16,1)),"N/A")</f>
        <v>4</v>
      </c>
      <c r="BT16">
        <f>IFERROR(6-VALUE(RIGHT(Rawdata!BT16,1)),"N/A")</f>
        <v>5</v>
      </c>
      <c r="BU16">
        <f>IFERROR(VALUE(RIGHT(Rawdata!BU16,1)),"N/A")</f>
        <v>3</v>
      </c>
      <c r="BV16">
        <f>IFERROR(VALUE(RIGHT(Rawdata!BV16,1)),"N/A")</f>
        <v>3</v>
      </c>
      <c r="BW16">
        <f>IFERROR(VALUE(RIGHT(Rawdata!BW16,1)),"N/A")</f>
        <v>2</v>
      </c>
      <c r="BX16">
        <f>IFERROR(VALUE(RIGHT(Rawdata!BX16,1)),"N/A")</f>
        <v>4</v>
      </c>
      <c r="BY16">
        <f>IFERROR(6-VALUE(RIGHT(Rawdata!BY16,1)),"N/A")</f>
        <v>5</v>
      </c>
      <c r="BZ16">
        <f>IFERROR(6-VALUE(RIGHT(Rawdata!BZ16,1)),"N/A")</f>
        <v>5</v>
      </c>
      <c r="CA16">
        <f>IFERROR(6-VALUE(RIGHT(Rawdata!CA16,1)),"N/A")</f>
        <v>3</v>
      </c>
      <c r="CB16">
        <f>IFERROR(VALUE(RIGHT(Rawdata!CB16,1)),"N/A")</f>
        <v>3</v>
      </c>
      <c r="CC16">
        <f>IFERROR(VALUE(RIGHT(Rawdata!CC16,1)),"N/A")</f>
        <v>5</v>
      </c>
      <c r="CD16">
        <f>IFERROR(VALUE(RIGHT(Rawdata!CD16,1)),"N/A")</f>
        <v>5</v>
      </c>
      <c r="CE16">
        <f>IFERROR(VALUE(RIGHT(Rawdata!CE16,1)),"N/A")</f>
        <v>5</v>
      </c>
      <c r="CF16">
        <f>IFERROR(6-VALUE(RIGHT(Rawdata!CF16,1)),"N/A")</f>
        <v>2</v>
      </c>
      <c r="CG16">
        <f>IFERROR(6-VALUE(RIGHT(Rawdata!CG16,1)),"N/A")</f>
        <v>3</v>
      </c>
      <c r="CH16">
        <f>IFERROR(6-VALUE(RIGHT(Rawdata!CH16,1)),"N/A")</f>
        <v>4</v>
      </c>
      <c r="CI16">
        <f>IFERROR(6-VALUE(RIGHT(Rawdata!CI16,1)),"N/A")</f>
        <v>1</v>
      </c>
      <c r="CJ16">
        <f>IFERROR(VALUE(RIGHT(Rawdata!CJ16,1)),"N/A")</f>
        <v>1</v>
      </c>
      <c r="CK16">
        <f>IFERROR(VALUE(RIGHT(Rawdata!CK16,1)),"N/A")</f>
        <v>1</v>
      </c>
      <c r="CL16">
        <f>IFERROR(VALUE(RIGHT(Rawdata!CL16,1)),"N/A")</f>
        <v>2</v>
      </c>
      <c r="CM16">
        <f>IFERROR(VALUE(RIGHT(Rawdata!CM16,1)),"N/A")</f>
        <v>1</v>
      </c>
      <c r="CN16">
        <f>IFERROR(VALUE(RIGHT(Rawdata!CN16,1)),"N/A")</f>
        <v>1</v>
      </c>
      <c r="CO16">
        <f>IFERROR(VALUE(RIGHT(Rawdata!CO16,1)),"N/A")</f>
        <v>3</v>
      </c>
      <c r="CP16">
        <f>IFERROR(VALUE(RIGHT(Rawdata!CP16,1)),"N/A")</f>
        <v>1</v>
      </c>
      <c r="CQ16">
        <f>IFERROR(VALUE(RIGHT(Rawdata!CQ16,1)),"N/A")</f>
        <v>1</v>
      </c>
      <c r="CR16">
        <f>IFERROR(VALUE(RIGHT(Rawdata!CR16,1)),"N/A")</f>
        <v>1</v>
      </c>
      <c r="CS16">
        <f>IFERROR(VALUE(RIGHT(Rawdata!CS16,1)),"N/A")</f>
        <v>1</v>
      </c>
      <c r="CT16">
        <f>IFERROR(VALUE(RIGHT(Rawdata!CT16,1)),"N/A")</f>
        <v>3</v>
      </c>
      <c r="CU16">
        <f>IFERROR(VALUE(RIGHT(Rawdata!CU16,1)),"N/A")</f>
        <v>4</v>
      </c>
      <c r="CV16">
        <f>IFERROR(VALUE(RIGHT(Rawdata!CV16,1)),"N/A")</f>
        <v>3</v>
      </c>
      <c r="CW16">
        <f>IFERROR(6-VALUE(RIGHT(Rawdata!CW16,1)),"N/A")</f>
        <v>1</v>
      </c>
      <c r="CX16">
        <f>IFERROR(VALUE(RIGHT(Rawdata!CX16,1)),"N/A")</f>
        <v>1</v>
      </c>
      <c r="CY16">
        <f>IFERROR(VALUE(RIGHT(Rawdata!CY16,1)),"N/A")</f>
        <v>5</v>
      </c>
      <c r="CZ16">
        <f>IFERROR(VALUE(RIGHT(Rawdata!CZ16,1)),"N/A")</f>
        <v>5</v>
      </c>
      <c r="DA16">
        <f>IFERROR(VALUE(RIGHT(Rawdata!DA16,1)),"N/A")</f>
        <v>5</v>
      </c>
      <c r="DB16">
        <f>IFERROR(VALUE(RIGHT(Rawdata!DB16,1)),"N/A")</f>
        <v>5</v>
      </c>
      <c r="DC16">
        <f>IFERROR(VALUE(RIGHT(Rawdata!DC16,1)),"N/A")</f>
        <v>1</v>
      </c>
      <c r="DD16">
        <f>IFERROR(VALUE(RIGHT(Rawdata!DD16,1)),"N/A")</f>
        <v>1</v>
      </c>
      <c r="DE16">
        <f>IFERROR(VALUE(RIGHT(Rawdata!DE16,1)-1),"N/A")</f>
        <v>0</v>
      </c>
      <c r="DF16">
        <f>IFERROR(VALUE(RIGHT(Rawdata!DF16,1)-1),"N/A")</f>
        <v>0</v>
      </c>
      <c r="DG16">
        <f>IFERROR(VALUE(RIGHT(Rawdata!DG16,1)-1),"N/A")</f>
        <v>0</v>
      </c>
      <c r="DH16">
        <f>IFERROR(VALUE(RIGHT(Rawdata!DH16,1)-1),"N/A")</f>
        <v>0</v>
      </c>
      <c r="DI16">
        <f>IFERROR(VALUE(RIGHT(Rawdata!DI16,1)-1),"N/A")</f>
        <v>0</v>
      </c>
      <c r="DJ16">
        <f>IFERROR(VALUE(RIGHT(Rawdata!DJ16,1)-1),"N/A")</f>
        <v>0</v>
      </c>
      <c r="DK16">
        <f>IFERROR(VALUE(RIGHT(Rawdata!DK16,1)-1),"N/A")</f>
        <v>0</v>
      </c>
      <c r="DL16">
        <f>IFERROR(VALUE(RIGHT(Rawdata!DL16,1)-1),"N/A")</f>
        <v>0</v>
      </c>
      <c r="DM16">
        <f>IFERROR(VALUE(RIGHT(Rawdata!DM16,1)-1),"N/A")</f>
        <v>0</v>
      </c>
      <c r="DN16">
        <f>IFERROR(VALUE(RIGHT(Rawdata!DN16,1)-1),"N/A")</f>
        <v>0</v>
      </c>
      <c r="DO16">
        <f>IFERROR(VALUE(RIGHT(Rawdata!DO16,1)-1),"N/A")</f>
        <v>0</v>
      </c>
      <c r="DP16">
        <f>IFERROR(VALUE(RIGHT(Rawdata!DP16,1)-1),"N/A")</f>
        <v>1</v>
      </c>
      <c r="DQ16">
        <f>IFERROR(VALUE(RIGHT(Rawdata!DQ16,1)-1),"N/A")</f>
        <v>0</v>
      </c>
      <c r="DR16">
        <f>IFERROR(VALUE(RIGHT(Rawdata!DR16,1)-1),"N/A")</f>
        <v>0</v>
      </c>
      <c r="DS16">
        <f>IFERROR(VALUE(RIGHT(Rawdata!DS16,1)-1),"N/A")</f>
        <v>0</v>
      </c>
      <c r="DT16">
        <f>IFERROR(VALUE(RIGHT(Rawdata!DT16,1)-1),"N/A")</f>
        <v>0</v>
      </c>
      <c r="DU16">
        <f>IFERROR(6-VALUE(RIGHT(Rawdata!DU16,1)-1),"N/A")</f>
        <v>0</v>
      </c>
      <c r="DV16">
        <f>IFERROR(6-VALUE(RIGHT(Rawdata!DV16,1)-1),"N/A")</f>
        <v>0</v>
      </c>
      <c r="DW16">
        <f>IFERROR(6-VALUE(RIGHT(Rawdata!DW16,1)-1),"N/A")</f>
        <v>0</v>
      </c>
      <c r="DX16">
        <f>IFERROR(6-VALUE(RIGHT(Rawdata!DX16,1)-1),"N/A")</f>
        <v>0</v>
      </c>
      <c r="DY16">
        <f>IFERROR(6-VALUE(RIGHT(Rawdata!DY16,1)-1),"N/A")</f>
        <v>0</v>
      </c>
      <c r="DZ16">
        <f>IFERROR(6-VALUE(RIGHT(Rawdata!DZ16,1)-1),"N/A")</f>
        <v>1</v>
      </c>
      <c r="EA16">
        <f>IFERROR(VALUE(RIGHT(Rawdata!EA16,1)),"N/A")</f>
        <v>4</v>
      </c>
      <c r="EB16">
        <f>IFERROR(VALUE(RIGHT(Rawdata!EB16,1)),"N/A")</f>
        <v>2</v>
      </c>
      <c r="EC16">
        <f>IFERROR(6-VALUE(RIGHT(Rawdata!EC16,1)),"N/A")</f>
        <v>3</v>
      </c>
      <c r="ED16">
        <f>IFERROR(6-VALUE(RIGHT(Rawdata!ED16,1)),"N/A")</f>
        <v>4</v>
      </c>
      <c r="EE16">
        <f>IFERROR(VALUE(RIGHT(Rawdata!EE16,1)),"N/A")</f>
        <v>4</v>
      </c>
      <c r="EF16">
        <f>IFERROR(VALUE(RIGHT(Rawdata!EF16,1)),"N/A")</f>
        <v>4</v>
      </c>
      <c r="EG16">
        <f>IFERROR(VALUE(RIGHT(Rawdata!EG16,1)),"N/A")</f>
        <v>5</v>
      </c>
      <c r="EH16">
        <f>IFERROR(VALUE(RIGHT(Rawdata!EH16,1)),"N/A")</f>
        <v>5</v>
      </c>
      <c r="EI16">
        <f>IFERROR(VALUE(RIGHT(Rawdata!EI16,1)),"N/A")</f>
        <v>4</v>
      </c>
      <c r="EJ16">
        <f>IFERROR(VALUE(RIGHT(Rawdata!EJ16,1)),"N/A")</f>
        <v>5</v>
      </c>
      <c r="EK16">
        <f>IFERROR(VALUE(RIGHT(Rawdata!EK16,1)),"N/A")</f>
        <v>4</v>
      </c>
      <c r="EL16">
        <f>IFERROR(VALUE(RIGHT(Rawdata!EL16,1)),"N/A")</f>
        <v>4</v>
      </c>
      <c r="EM16">
        <f>IFERROR(VALUE(RIGHT(Rawdata!EM16,1)),"N/A")</f>
        <v>3</v>
      </c>
      <c r="EN16">
        <f>IFERROR(VALUE(RIGHT(Rawdata!EN16,1)),"N/A")</f>
        <v>3</v>
      </c>
      <c r="EO16">
        <f>IFERROR(VALUE(RIGHT(Rawdata!EO16,1)),"N/A")</f>
        <v>4</v>
      </c>
      <c r="EP16">
        <f>IFERROR(VALUE(RIGHT(Rawdata!EP16,1)),"N/A")</f>
        <v>2</v>
      </c>
      <c r="EQ16">
        <f>IFERROR(VALUE(RIGHT(Rawdata!EQ16,1)),"N/A")</f>
        <v>4</v>
      </c>
      <c r="ER16">
        <f>IFERROR(VALUE(RIGHT(Rawdata!ER16,1)),"N/A")</f>
        <v>4</v>
      </c>
      <c r="ES16">
        <f>IFERROR(VALUE(RIGHT(Rawdata!ES16,1)),"N/A")</f>
        <v>3</v>
      </c>
      <c r="ET16">
        <f>IFERROR(VALUE(RIGHT(Rawdata!ET16,1)),"N/A")</f>
        <v>4</v>
      </c>
      <c r="EU16">
        <f>IFERROR(VALUE(RIGHT(Rawdata!EU16,1)),"N/A")</f>
        <v>3</v>
      </c>
      <c r="EV16">
        <f>IFERROR(VALUE(RIGHT(Rawdata!EV16,1)),"N/A")</f>
        <v>2</v>
      </c>
      <c r="EW16">
        <f>IFERROR(VALUE(RIGHT(Rawdata!EW16,1)),"N/A")</f>
        <v>2</v>
      </c>
      <c r="EX16">
        <f>IFERROR(VALUE(RIGHT(Rawdata!EX16,1)),"N/A")</f>
        <v>4</v>
      </c>
      <c r="EY16">
        <f>IFERROR(VALUE(RIGHT(Rawdata!EY16,1)),"N/A")</f>
        <v>4</v>
      </c>
      <c r="EZ16">
        <f>IFERROR(6-VALUE(RIGHT(Rawdata!EZ16,1)),"N/A")</f>
        <v>4</v>
      </c>
      <c r="FA16">
        <f>IFERROR(IF(Rawdata!FA16="A1",VALUE(RIGHT(Rawdata!FA16,1)),VALUE(RIGHT(Rawdata!FA16,1))-1),"N/A")</f>
        <v>5</v>
      </c>
      <c r="FB16">
        <f>IFERROR(VALUE(RIGHT(Rawdata!FB16,1))-3,"N/A")</f>
        <v>5</v>
      </c>
      <c r="FC16">
        <f>IFERROR(IF(Rawdata!FC16="A1",VALUE(RIGHT(Rawdata!FC16,1)),VALUE(RIGHT(Rawdata!FC16,1))-1),"N/A")</f>
        <v>2</v>
      </c>
      <c r="FD16">
        <f>IFERROR(VALUE(RIGHT(Rawdata!FD16,1))-3,"N/A")</f>
        <v>1</v>
      </c>
      <c r="FE16">
        <f>IFERROR(IF(Rawdata!FE16="A1",VALUE(RIGHT(Rawdata!FE16,1)),VALUE(RIGHT(Rawdata!FE16,1))-1),"N/A")</f>
        <v>4</v>
      </c>
      <c r="FF16">
        <f>IFERROR(VALUE(RIGHT(Rawdata!FF16,1))-3,"N/A")</f>
        <v>3</v>
      </c>
      <c r="FG16">
        <f>IFERROR(IF(Rawdata!FG16="A1",VALUE(RIGHT(Rawdata!FG16,1)),VALUE(RIGHT(Rawdata!FG16,1))-1),"N/A")</f>
        <v>3</v>
      </c>
      <c r="FH16">
        <f>IFERROR(VALUE(RIGHT(Rawdata!FH16,1))-3,"N/A")</f>
        <v>3</v>
      </c>
      <c r="FI16">
        <f>IFERROR(IF(Rawdata!FI16="A1",VALUE(RIGHT(Rawdata!FI16,1)),VALUE(RIGHT(Rawdata!FI16,1))-1),"N/A")</f>
        <v>3</v>
      </c>
      <c r="FJ16">
        <f>IFERROR(VALUE(RIGHT(Rawdata!FJ16,1))-3,"N/A")</f>
        <v>3</v>
      </c>
      <c r="FK16">
        <f>IFERROR(IF(Rawdata!FK16="A1",VALUE(RIGHT(Rawdata!FK16,1)),VALUE(RIGHT(Rawdata!FK16,1))-1),"N/A")</f>
        <v>4</v>
      </c>
      <c r="FL16">
        <f>IFERROR(VALUE(RIGHT(Rawdata!FL16,1))-3,"N/A")</f>
        <v>3</v>
      </c>
      <c r="FM16">
        <f>IFERROR(IF(Rawdata!FM16="A1",VALUE(RIGHT(Rawdata!FM16,1)),VALUE(RIGHT(Rawdata!FM16,1))-1),"N/A")</f>
        <v>5</v>
      </c>
      <c r="FN16">
        <f>IFERROR(VALUE(RIGHT(Rawdata!FN16,1))-3,"N/A")</f>
        <v>4</v>
      </c>
      <c r="FO16">
        <f>IFERROR(IF(Rawdata!FO16="A1",VALUE(RIGHT(Rawdata!FO16,1)),VALUE(RIGHT(Rawdata!FO16,1))-1),"N/A")</f>
        <v>3</v>
      </c>
      <c r="FP16">
        <f>IFERROR(VALUE(RIGHT(Rawdata!FP16,1))-3,"N/A")</f>
        <v>3</v>
      </c>
      <c r="FQ16">
        <f>IFERROR(IF(Rawdata!FQ16="A1",VALUE(RIGHT(Rawdata!FQ16,1)),VALUE(RIGHT(Rawdata!FQ16,1))-1),"N/A")</f>
        <v>5</v>
      </c>
      <c r="FR16">
        <f>IFERROR(VALUE(RIGHT(Rawdata!FR16,1))-3,"N/A")</f>
        <v>4</v>
      </c>
      <c r="FS16">
        <f>IFERROR(IF(Rawdata!FS16="A1",VALUE(RIGHT(Rawdata!FS16,1)),VALUE(RIGHT(Rawdata!FS16,1))-1),"N/A")</f>
        <v>5</v>
      </c>
      <c r="FT16">
        <f>IFERROR(VALUE(RIGHT(Rawdata!FT16,1))-3,"N/A")</f>
        <v>4</v>
      </c>
      <c r="FU16">
        <f>IFERROR(IF(Rawdata!FU16="A1",VALUE(RIGHT(Rawdata!FU16,1)),VALUE(RIGHT(Rawdata!FU16,1))-1),"N/A")</f>
        <v>3</v>
      </c>
      <c r="FV16">
        <f>IFERROR(VALUE(RIGHT(Rawdata!FV16,1))-3,"N/A")</f>
        <v>4</v>
      </c>
      <c r="FW16">
        <f>IFERROR(IF(Rawdata!FW16="A1",VALUE(RIGHT(Rawdata!FW16,1)),VALUE(RIGHT(Rawdata!FW16,1))-1),"N/A")</f>
        <v>3</v>
      </c>
      <c r="FX16">
        <f>IFERROR(VALUE(RIGHT(Rawdata!FX16,1))-3,"N/A")</f>
        <v>4</v>
      </c>
      <c r="FY16">
        <f>IFERROR(IF(Rawdata!FY16="A1",VALUE(RIGHT(Rawdata!FY16,1)),VALUE(RIGHT(Rawdata!FY16,1))-1),"N/A")</f>
        <v>4</v>
      </c>
      <c r="FZ16">
        <f>IFERROR(VALUE(RIGHT(Rawdata!FZ16,1))-3,"N/A")</f>
        <v>4</v>
      </c>
      <c r="GA16">
        <f>IFERROR(IF(Rawdata!GA16="A1",VALUE(RIGHT(Rawdata!GA16,1)),VALUE(RIGHT(Rawdata!GA16,1))-1),"N/A")</f>
        <v>4</v>
      </c>
      <c r="GB16">
        <f>IFERROR(VALUE(RIGHT(Rawdata!GB16,1))-3,"N/A")</f>
        <v>5</v>
      </c>
      <c r="GC16">
        <f>IFERROR(IF(Rawdata!GC16="A1",VALUE(RIGHT(Rawdata!GC16,1)),VALUE(RIGHT(Rawdata!GC16,1))-1),"N/A")</f>
        <v>4</v>
      </c>
      <c r="GD16">
        <f>IFERROR(VALUE(RIGHT(Rawdata!GD16,1))-3,"N/A")</f>
        <v>5</v>
      </c>
      <c r="GE16">
        <f>IFERROR(IF(Rawdata!GE16="A1",VALUE(RIGHT(Rawdata!GE16,1)),VALUE(RIGHT(Rawdata!GE16,1))-1),"N/A")</f>
        <v>1</v>
      </c>
      <c r="GF16">
        <f>IFERROR(VALUE(RIGHT(Rawdata!GF16,1))-3,"N/A")</f>
        <v>3</v>
      </c>
      <c r="GG16">
        <f>IFERROR(IF(Rawdata!GG16="A1",VALUE(RIGHT(Rawdata!GG16,1)),VALUE(RIGHT(Rawdata!GG16,1))-1),"N/A")</f>
        <v>1</v>
      </c>
      <c r="GH16">
        <f>IFERROR(VALUE(RIGHT(Rawdata!GH16,1))-3,"N/A")</f>
        <v>1</v>
      </c>
      <c r="GI16">
        <f>IFERROR(IF(Rawdata!GI16="A1",VALUE(RIGHT(Rawdata!GI16,1)),VALUE(RIGHT(Rawdata!GI16,1))-1),"N/A")</f>
        <v>1</v>
      </c>
      <c r="GJ16">
        <f>IFERROR(VALUE(RIGHT(Rawdata!GJ16,1))-3,"N/A")</f>
        <v>1</v>
      </c>
      <c r="GK16">
        <f>IFERROR(IF(Rawdata!GK16="A1",VALUE(RIGHT(Rawdata!GK16,1)),VALUE(RIGHT(Rawdata!GK16,1))-1),"N/A")</f>
        <v>3</v>
      </c>
      <c r="GL16">
        <f>IFERROR(VALUE(RIGHT(Rawdata!GL16,1))-3,"N/A")</f>
        <v>3</v>
      </c>
      <c r="GM16">
        <f>IFERROR(IF(Rawdata!GM16="A1",VALUE(RIGHT(Rawdata!GM16,1)),VALUE(RIGHT(Rawdata!GM16,1))-1),"N/A")</f>
        <v>5</v>
      </c>
      <c r="GN16">
        <f>IFERROR(VALUE(RIGHT(Rawdata!GN16,1))-3,"N/A")</f>
        <v>4</v>
      </c>
      <c r="GO16">
        <f>IFERROR(IF(Rawdata!GO16="A1",VALUE(RIGHT(Rawdata!GO16,1)),VALUE(RIGHT(Rawdata!GO16,1))-1),"N/A")</f>
        <v>5</v>
      </c>
      <c r="GP16">
        <f>IFERROR(VALUE(RIGHT(Rawdata!GP16,1))-3,"N/A")</f>
        <v>5</v>
      </c>
      <c r="GQ16">
        <f>IFERROR(IF(Rawdata!GQ16="A1",VALUE(RIGHT(Rawdata!GQ16,1)),VALUE(RIGHT(Rawdata!GQ16,1))-1),"N/A")</f>
        <v>5</v>
      </c>
      <c r="GR16">
        <f>IFERROR(VALUE(RIGHT(Rawdata!GR16,1))-3,"N/A")</f>
        <v>5</v>
      </c>
      <c r="GS16">
        <f>IFERROR(IF(Rawdata!GS16="A1",VALUE(RIGHT(Rawdata!GS16,1)),VALUE(RIGHT(Rawdata!GS16,1))-1),"N/A")</f>
        <v>5</v>
      </c>
      <c r="GT16">
        <f>IFERROR(VALUE(RIGHT(Rawdata!GT16,1))-3,"N/A")</f>
        <v>5</v>
      </c>
      <c r="GU16">
        <f>IFERROR(IF(Rawdata!GU16="A1",VALUE(RIGHT(Rawdata!GU16,1)),VALUE(RIGHT(Rawdata!GU16,1))-1),"N/A")</f>
        <v>5</v>
      </c>
      <c r="GV16">
        <f>IFERROR(VALUE(RIGHT(Rawdata!GV16,1))-3,"N/A")</f>
        <v>4</v>
      </c>
      <c r="GW16">
        <f>IFERROR(IF(Rawdata!GW16="A1",VALUE(RIGHT(Rawdata!GW16,1)),VALUE(RIGHT(Rawdata!GW16,1))-1),"N/A")</f>
        <v>3</v>
      </c>
      <c r="GX16">
        <f>IFERROR(VALUE(RIGHT(Rawdata!GX16,1))-3,"N/A")</f>
        <v>3</v>
      </c>
      <c r="GY16">
        <f>IFERROR(VALUE(RIGHT(Rawdata!GY16,1)),"N/A")</f>
        <v>4</v>
      </c>
      <c r="GZ16">
        <f>IFERROR(7-VALUE(RIGHT(Rawdata!GZ16,1)),"N/A")</f>
        <v>6</v>
      </c>
      <c r="HA16">
        <f>IFERROR(VALUE(RIGHT(Rawdata!HA16,1)),"N/A")</f>
        <v>5</v>
      </c>
      <c r="HB16">
        <f>IFERROR(VALUE(RIGHT(Rawdata!HB16,1)),"N/A")</f>
        <v>5</v>
      </c>
      <c r="HC16">
        <f>IFERROR(VALUE(RIGHT(Rawdata!HC16,1)),"N/A")</f>
        <v>5</v>
      </c>
      <c r="HD16">
        <f>IFERROR(7-VALUE(RIGHT(Rawdata!HD16,1)),"N/A")</f>
        <v>3</v>
      </c>
      <c r="HE16">
        <f>IFERROR(VALUE(RIGHT(Rawdata!HE16,1)),"N/A")</f>
        <v>4</v>
      </c>
      <c r="HF16">
        <f>IFERROR(7-VALUE(RIGHT(Rawdata!HF16,1)),"N/A")</f>
        <v>4</v>
      </c>
      <c r="HG16">
        <f>IFERROR(VALUE(RIGHT(Rawdata!HG16,1)),"N/A")</f>
        <v>6</v>
      </c>
      <c r="HH16">
        <f>IFERROR(VALUE(RIGHT(Rawdata!HH16,1)),"N/A")</f>
        <v>5</v>
      </c>
      <c r="HI16">
        <f>IFERROR(VALUE(RIGHT(Rawdata!HI16,1)),"N/A")</f>
        <v>4</v>
      </c>
      <c r="HJ16">
        <f>IFERROR(VALUE(RIGHT(Rawdata!HJ16,1)),"N/A")</f>
        <v>4</v>
      </c>
      <c r="HK16">
        <f>IFERROR(7-VALUE(RIGHT(Rawdata!HK16,1)),"N/A")</f>
        <v>1</v>
      </c>
      <c r="HL16">
        <f>IFERROR(VALUE(RIGHT(Rawdata!HL16,1)),"N/A")</f>
        <v>2</v>
      </c>
      <c r="HM16">
        <f>IFERROR(VALUE(RIGHT(Rawdata!HM16,1)),"N/A")</f>
        <v>4</v>
      </c>
      <c r="HN16">
        <f>IFERROR(IF(Rawdata!HN16="A13",5,VALUE(RIGHT(Rawdata!HN16,1))-1),"N/A")</f>
        <v>5</v>
      </c>
      <c r="HO16">
        <f>IFERROR(IF(Rawdata!HO16="A13",5,VALUE(RIGHT(Rawdata!HO16,1))-1),"N/A")</f>
        <v>3</v>
      </c>
      <c r="HP16">
        <f>IFERROR(IF(Rawdata!HP16="A13",5,VALUE(RIGHT(Rawdata!HP16,1))-1),"N/A")</f>
        <v>5</v>
      </c>
      <c r="HQ16">
        <f>IFERROR(IF(Rawdata!HQ16="A13",5,VALUE(RIGHT(Rawdata!HQ16,1))-1),"N/A")</f>
        <v>5</v>
      </c>
      <c r="HR16">
        <f>IFERROR(IF(Rawdata!HR16="A13",5,VALUE(RIGHT(Rawdata!HR16,1))-1),"N/A")</f>
        <v>4</v>
      </c>
      <c r="HS16">
        <f>IFERROR(6-IF(Rawdata!HS16="A13",5,VALUE(RIGHT(Rawdata!HS16,1))-1),"N/A")</f>
        <v>5</v>
      </c>
      <c r="HT16">
        <f>IFERROR(6-IF(Rawdata!HT16="A13",5,VALUE(RIGHT(Rawdata!HT16,1))-1),"N/A")</f>
        <v>3</v>
      </c>
      <c r="HU16">
        <f>IFERROR(6-IF(Rawdata!HU16="A13",5,VALUE(RIGHT(Rawdata!HU16,1))-1),"N/A")</f>
        <v>3</v>
      </c>
      <c r="HV16">
        <f>IFERROR(IF(Rawdata!HV16="A13",5,VALUE(RIGHT(Rawdata!HV16,1))-1),"N/A")</f>
        <v>2</v>
      </c>
      <c r="HW16">
        <f>IFERROR(6-IF(Rawdata!HW16="A13",5,VALUE(RIGHT(Rawdata!HW16,1))-1),"N/A")</f>
        <v>2</v>
      </c>
      <c r="HX16">
        <f>IFERROR(6-IF(Rawdata!HX16="A13",5,VALUE(RIGHT(Rawdata!HX16,1))-1),"N/A")</f>
        <v>2</v>
      </c>
      <c r="HY16">
        <f>IFERROR(6-IF(Rawdata!HY16="A13",5,VALUE(RIGHT(Rawdata!HY16,1))-1),"N/A")</f>
        <v>1</v>
      </c>
      <c r="HZ16">
        <f>IFERROR(6-IF(Rawdata!HZ16="A13",5,VALUE(RIGHT(Rawdata!HZ16,1))-1),"N/A")</f>
        <v>5</v>
      </c>
      <c r="IA16">
        <f>IFERROR(6-IF(Rawdata!IA16="A13",5,VALUE(RIGHT(Rawdata!IA16,1))-1),"N/A")</f>
        <v>5</v>
      </c>
      <c r="IB16">
        <f>IFERROR(IF(Rawdata!IB16="A13",5,VALUE(RIGHT(Rawdata!IB16,1))-1),"N/A")</f>
        <v>5</v>
      </c>
      <c r="IC16">
        <f>IFERROR(6-IF(Rawdata!IC16="A13",5,VALUE(RIGHT(Rawdata!IC16,1))-1),"N/A")</f>
        <v>3</v>
      </c>
      <c r="ID16">
        <f>IFERROR(IF(Rawdata!ID16="A13",5,VALUE(RIGHT(Rawdata!ID16,1))-1),"N/A")</f>
        <v>3</v>
      </c>
      <c r="IE16">
        <f>IFERROR(6-IF(Rawdata!IE16="A13",5,VALUE(RIGHT(Rawdata!IE16,1))-1),"N/A")</f>
        <v>3</v>
      </c>
      <c r="IF16" t="str">
        <f>IFERROR(VALUE(RIGHT(Rawdata!IF16,1)),"N/A")</f>
        <v>N/A</v>
      </c>
      <c r="IG16" t="str">
        <f>IFERROR(VALUE(RIGHT(Rawdata!IG16,1)),"N/A")</f>
        <v>N/A</v>
      </c>
      <c r="IH16" t="str">
        <f>IFERROR(VALUE(RIGHT(Rawdata!IH16,1)),"N/A")</f>
        <v>N/A</v>
      </c>
      <c r="II16" t="str">
        <f>IFERROR(VALUE(RIGHT(Rawdata!II16,1)),"N/A")</f>
        <v>N/A</v>
      </c>
      <c r="IJ16" t="str">
        <f>IFERROR(VALUE(RIGHT(Rawdata!IJ16,1)),"N/A")</f>
        <v>N/A</v>
      </c>
      <c r="IK16" t="str">
        <f>IFERROR(VALUE(RIGHT(Rawdata!IK16,1)),"N/A")</f>
        <v>N/A</v>
      </c>
      <c r="IL16" t="str">
        <f>IFERROR(VALUE(RIGHT(Rawdata!IL16,1)),"N/A")</f>
        <v>N/A</v>
      </c>
      <c r="IM16" t="str">
        <f>IFERROR(VALUE(RIGHT(Rawdata!IM16,1)),"N/A")</f>
        <v>N/A</v>
      </c>
      <c r="IN16" t="str">
        <f>IFERROR(VALUE(RIGHT(Rawdata!IN16,1)),"N/A")</f>
        <v>N/A</v>
      </c>
      <c r="IO16" t="str">
        <f>IFERROR(VALUE(RIGHT(Rawdata!IO16,1)),"N/A")</f>
        <v>N/A</v>
      </c>
      <c r="IP16" t="str">
        <f>IFERROR(VALUE(RIGHT(Rawdata!IP16,1)),"N/A")</f>
        <v>N/A</v>
      </c>
      <c r="IQ16" t="str">
        <f>IFERROR(VALUE(RIGHT(Rawdata!IQ16,1)),"N/A")</f>
        <v>N/A</v>
      </c>
      <c r="IR16" t="str">
        <f>IFERROR(VALUE(RIGHT(Rawdata!IR16,1)),"N/A")</f>
        <v>N/A</v>
      </c>
      <c r="IS16" t="str">
        <f>IFERROR(VALUE(RIGHT(Rawdata!IS16,1)),"N/A")</f>
        <v>N/A</v>
      </c>
      <c r="IT16" t="str">
        <f>IFERROR(VALUE(RIGHT(Rawdata!IT16,1)),"N/A")</f>
        <v>N/A</v>
      </c>
      <c r="IU16" t="str">
        <f>IFERROR(VALUE(RIGHT(Rawdata!IU16,1)),"N/A")</f>
        <v>N/A</v>
      </c>
      <c r="IV16" t="str">
        <f>IFERROR(VALUE(RIGHT(Rawdata!IV16,1)),"N/A")</f>
        <v>N/A</v>
      </c>
      <c r="IW16" t="str">
        <f>IFERROR(VALUE(RIGHT(Rawdata!IW16,1)),"N/A")</f>
        <v>N/A</v>
      </c>
      <c r="IX16" t="str">
        <f>IFERROR(VALUE(RIGHT(Rawdata!IX16,1)),"N/A")</f>
        <v>N/A</v>
      </c>
      <c r="IY16">
        <f>IFERROR(VALUE(RIGHT(Rawdata!IY16,1)),"N/A")</f>
        <v>5</v>
      </c>
      <c r="IZ16">
        <f>IFERROR(VALUE(RIGHT(Rawdata!IZ16,1)),"N/A")</f>
        <v>3</v>
      </c>
      <c r="JA16">
        <f>IFERROR(VALUE(RIGHT(Rawdata!JA16,1)),"N/A")</f>
        <v>3</v>
      </c>
      <c r="JB16">
        <f>IFERROR(VALUE(RIGHT(Rawdata!JB16,1)),"N/A")</f>
        <v>3</v>
      </c>
      <c r="JC16">
        <f>IFERROR(VALUE(RIGHT(Rawdata!JC16,1)),"N/A")</f>
        <v>4</v>
      </c>
      <c r="JD16">
        <f>IFERROR(VALUE(RIGHT(Rawdata!JD16,1)),"N/A")</f>
        <v>3</v>
      </c>
      <c r="JE16">
        <f>IFERROR(VALUE(RIGHT(Rawdata!JE16,1)),"N/A")</f>
        <v>3</v>
      </c>
      <c r="JF16">
        <f>IFERROR(VALUE(RIGHT(Rawdata!JF16,1)),"N/A")</f>
        <v>4</v>
      </c>
      <c r="JG16">
        <f>IFERROR(VALUE(RIGHT(Rawdata!JG16,1)),"N/A")</f>
        <v>1</v>
      </c>
      <c r="JH16">
        <f>IFERROR(VALUE(RIGHT(Rawdata!JH16,1)),"N/A")</f>
        <v>3</v>
      </c>
      <c r="JI16">
        <f>IFERROR(VALUE(RIGHT(Rawdata!JI16,1)),"N/A")</f>
        <v>2</v>
      </c>
      <c r="JJ16">
        <f>IFERROR(VALUE(RIGHT(Rawdata!JJ16,1)),"N/A")</f>
        <v>3</v>
      </c>
      <c r="JK16">
        <f>IFERROR(VALUE(RIGHT(Rawdata!JK16,1)),"N/A")</f>
        <v>5</v>
      </c>
      <c r="JL16">
        <f>IFERROR(VALUE(RIGHT(Rawdata!JL16,1)),"N/A")</f>
        <v>4</v>
      </c>
      <c r="JM16">
        <f>IFERROR(VALUE(RIGHT(Rawdata!JM16,1)),"N/A")</f>
        <v>5</v>
      </c>
      <c r="JN16">
        <f>IFERROR(VALUE(RIGHT(Rawdata!JN16,1)),"N/A")</f>
        <v>4</v>
      </c>
      <c r="JO16">
        <f>IFERROR(VALUE(RIGHT(Rawdata!JO16,1)),"N/A")</f>
        <v>4</v>
      </c>
      <c r="JP16" t="str">
        <f>IFERROR(VALUE(RIGHT(Rawdata!JP16,1)-4),"N/A")</f>
        <v>N/A</v>
      </c>
      <c r="JQ16" t="str">
        <f>IFERROR(VALUE(RIGHT(Rawdata!JQ16,1)-4),"N/A")</f>
        <v>N/A</v>
      </c>
      <c r="JR16" t="str">
        <f>IFERROR(VALUE(RIGHT(Rawdata!JR16,1)-4),"N/A")</f>
        <v>N/A</v>
      </c>
      <c r="JS16" t="str">
        <f>IFERROR(VALUE(RIGHT(Rawdata!JS16,1)-4),"N/A")</f>
        <v>N/A</v>
      </c>
      <c r="JT16" t="str">
        <f>IFERROR(VALUE(RIGHT(Rawdata!JT16,1)-4),"N/A")</f>
        <v>N/A</v>
      </c>
      <c r="JU16" t="str">
        <f>IFERROR(VALUE(RIGHT(Rawdata!JU16,1)-4),"N/A")</f>
        <v>N/A</v>
      </c>
      <c r="JV16" t="str">
        <f>IFERROR(VALUE(RIGHT(Rawdata!JV16,1)-4),"N/A")</f>
        <v>N/A</v>
      </c>
      <c r="JW16" t="str">
        <f>IFERROR(VALUE(RIGHT(Rawdata!JW16,1)-4),"N/A")</f>
        <v>N/A</v>
      </c>
      <c r="JX16" t="str">
        <f>IFERROR(VALUE(RIGHT(Rawdata!JX16,1)),"N/A")</f>
        <v>N/A</v>
      </c>
      <c r="JY16" t="str">
        <f>IFERROR(VALUE(RIGHT(Rawdata!JY16,1)),"N/A")</f>
        <v>N/A</v>
      </c>
      <c r="JZ16" t="str">
        <f>IFERROR(6-VALUE(RIGHT(Rawdata!JZ16,1)),"N/A")</f>
        <v>N/A</v>
      </c>
      <c r="KA16" t="str">
        <f>IFERROR(6-VALUE(RIGHT(Rawdata!KA16,1)),"N/A")</f>
        <v>N/A</v>
      </c>
      <c r="KB16" t="str">
        <f>IFERROR(6-VALUE(RIGHT(Rawdata!KB16,1)),"N/A")</f>
        <v>N/A</v>
      </c>
      <c r="KC16" t="str">
        <f>IFERROR(6-VALUE(RIGHT(Rawdata!KC16,1)),"N/A")</f>
        <v>N/A</v>
      </c>
      <c r="KD16" t="str">
        <f>IFERROR(6-VALUE(RIGHT(Rawdata!KD16,1)),"N/A")</f>
        <v>N/A</v>
      </c>
      <c r="KE16" t="str">
        <f>IFERROR(6-VALUE(RIGHT(Rawdata!KE16,1)),"N/A")</f>
        <v>N/A</v>
      </c>
      <c r="KF16" t="str">
        <f>IFERROR(VALUE(RIGHT(Rawdata!KF16,1)),"N/A")</f>
        <v>N/A</v>
      </c>
      <c r="KG16" t="str">
        <f>IFERROR(VALUE(RIGHT(Rawdata!KG16,1)),"N/A")</f>
        <v>N/A</v>
      </c>
      <c r="KH16" t="str">
        <f>IFERROR(6-VALUE(RIGHT(Rawdata!KH16,1)),"N/A")</f>
        <v>N/A</v>
      </c>
      <c r="KI16" t="str">
        <f>IFERROR(6-VALUE(RIGHT(Rawdata!KI16,1)),"N/A")</f>
        <v>N/A</v>
      </c>
      <c r="KJ16" t="str">
        <f>IFERROR(VALUE(RIGHT(Rawdata!KJ16,1)),"N/A")</f>
        <v>N/A</v>
      </c>
      <c r="KK16" t="str">
        <f>IFERROR(VALUE(RIGHT(Rawdata!KK16,1)),"N/A")</f>
        <v>N/A</v>
      </c>
      <c r="KL16" t="str">
        <f>IFERROR(VALUE(RIGHT(Rawdata!KL16,1)),"N/A")</f>
        <v>N/A</v>
      </c>
      <c r="KM16" t="str">
        <f>IFERROR(VALUE(RIGHT(Rawdata!KM16,1)),"N/A")</f>
        <v>N/A</v>
      </c>
      <c r="KN16" t="str">
        <f>IFERROR(VALUE(RIGHT(Rawdata!KN16,1)),"N/A")</f>
        <v>N/A</v>
      </c>
      <c r="KO16" t="str">
        <f>IFERROR(VALUE(RIGHT(Rawdata!KO16,1)),"N/A")</f>
        <v>N/A</v>
      </c>
      <c r="KP16" t="str">
        <f>IFERROR(VALUE(RIGHT(Rawdata!KP16,1)),"N/A")</f>
        <v>N/A</v>
      </c>
      <c r="KQ16" t="str">
        <f>IFERROR(VALUE(RIGHT(Rawdata!KQ16,1)),"N/A")</f>
        <v>N/A</v>
      </c>
      <c r="KR16" t="str">
        <f>IFERROR(VALUE(RIGHT(Rawdata!KR16,1)),"N/A")</f>
        <v>N/A</v>
      </c>
      <c r="KS16" t="str">
        <f>IFERROR(VALUE(RIGHT(Rawdata!KS16,1)),"N/A")</f>
        <v>N/A</v>
      </c>
      <c r="KT16" t="str">
        <f>IFERROR(VALUE(RIGHT(Rawdata!KT16,1)),"N/A")</f>
        <v>N/A</v>
      </c>
      <c r="KU16" t="str">
        <f>IFERROR(VALUE(RIGHT(Rawdata!KU16,1)),"N/A")</f>
        <v>N/A</v>
      </c>
      <c r="KV16" t="str">
        <f>IFERROR(VALUE(RIGHT(Rawdata!KV16,1)),"N/A")</f>
        <v>N/A</v>
      </c>
      <c r="KW16" t="str">
        <f>IFERROR(VALUE(RIGHT(Rawdata!KW16,1)),"N/A")</f>
        <v>N/A</v>
      </c>
      <c r="KX16" t="str">
        <f>IFERROR(VALUE(RIGHT(Rawdata!KX16,1)),"N/A")</f>
        <v>N/A</v>
      </c>
    </row>
    <row r="17" spans="1:310" x14ac:dyDescent="0.25">
      <c r="A17">
        <f>Rawdata!A17</f>
        <v>21</v>
      </c>
      <c r="B17" t="str">
        <f>Rawdata!B17</f>
        <v>T1</v>
      </c>
      <c r="C17" t="str">
        <f>Rawdata!C17</f>
        <v>2022-04-03 13:35:19</v>
      </c>
      <c r="D17" t="str">
        <f>Rawdata!D17</f>
        <v>703-203</v>
      </c>
      <c r="E17" t="str">
        <f>IF(Rawdata!E17="","",Rawdata!E17)</f>
        <v>103-105</v>
      </c>
      <c r="F17" cm="1">
        <f t="array" ref="F17">IFERROR(_xlfn.IFS(Rawdata!F17="A1",100,Rawdata!F17="A2",75,Rawdata!F17="A3",50,Rawdata!F17="A4",25,Rawdata!F17="A5",0),"N/A")</f>
        <v>100</v>
      </c>
      <c r="G17" cm="1">
        <f t="array" ref="G17">IFERROR(_xlfn.IFS(Rawdata!G17="A1",100,Rawdata!G17="A2",75,Rawdata!G17="A3",50,Rawdata!G17="A4",25,Rawdata!G17="A5",0),"N/A")</f>
        <v>100</v>
      </c>
      <c r="H17" cm="1">
        <f t="array" ref="H17">IFERROR(_xlfn.IFS(Rawdata!H17="A1",100,Rawdata!H17="A2",75,Rawdata!H17="A3",50,Rawdata!H17="A4",25,Rawdata!H17="A5",0),"N/A")</f>
        <v>50</v>
      </c>
      <c r="I17" cm="1">
        <f t="array" ref="I17">IFERROR(_xlfn.IFS(Rawdata!I17="A1",100,Rawdata!I17="A2",75,Rawdata!I17="A3",50,Rawdata!I17="A4",25,Rawdata!I17="A5",0),"N/A")</f>
        <v>75</v>
      </c>
      <c r="J17" cm="1">
        <f t="array" ref="J17">IFERROR(_xlfn.IFS(Rawdata!J17="A1",100,Rawdata!J17="A2",75,Rawdata!J17="A3",50,Rawdata!J17="A4",25,Rawdata!J17="A5",0),"N/A")</f>
        <v>75</v>
      </c>
      <c r="K17" cm="1">
        <f t="array" ref="K17">IFERROR(_xlfn.IFS(Rawdata!K17="A1",100,Rawdata!K17="A2",75,Rawdata!K17="A3",50,Rawdata!K17="A4",25,Rawdata!K17="A5",0),"N/A")</f>
        <v>100</v>
      </c>
      <c r="L17" cm="1">
        <f t="array" ref="L17">IFERROR(_xlfn.IFS(Rawdata!L17="A1",100,Rawdata!L17="A2",75,Rawdata!L17="A3",50,Rawdata!L17="A4",25,Rawdata!L17="A5",0),"N/A")</f>
        <v>75</v>
      </c>
      <c r="M17" cm="1">
        <f t="array" ref="M17">IFERROR(_xlfn.IFS(Rawdata!M17="A1",100,Rawdata!M17="A2",75,Rawdata!M17="A3",50,Rawdata!M17="A4",25,Rawdata!M17="A5",0),"N/A")</f>
        <v>50</v>
      </c>
      <c r="N17" cm="1">
        <f t="array" ref="N17">IFERROR(_xlfn.IFS(Rawdata!N17="A1",100,Rawdata!N17="A2",75,Rawdata!N17="A3",50,Rawdata!N17="A4",25,Rawdata!N17="A5",0),"N/A")</f>
        <v>50</v>
      </c>
      <c r="O17" cm="1">
        <f t="array" ref="O17">IFERROR(_xlfn.IFS(Rawdata!O17="A1",100,Rawdata!O17="A2",75,Rawdata!O17="A3",50,Rawdata!O17="A4",25,Rawdata!O17="A5",0),"N/A")</f>
        <v>100</v>
      </c>
      <c r="P17" cm="1">
        <f t="array" ref="P17">IFERROR(_xlfn.IFS(Rawdata!P17="A1",100,Rawdata!P17="A2",75,Rawdata!P17="A3",50,Rawdata!P17="A4",25,Rawdata!P17="A5",0),"N/A")</f>
        <v>25</v>
      </c>
      <c r="Q17" cm="1">
        <f t="array" ref="Q17">IFERROR(_xlfn.IFS(Rawdata!Q17="A1",100,Rawdata!Q17="A2",75,Rawdata!Q17="A3",50,Rawdata!Q17="A4",25,Rawdata!Q17="A5",0),"N/A")</f>
        <v>100</v>
      </c>
      <c r="R17" cm="1">
        <f t="array" ref="R17">IFERROR(_xlfn.IFS(Rawdata!R17="A1",100,Rawdata!R17="A2",75,Rawdata!R17="A3",50,Rawdata!R17="A4",25,Rawdata!R17="A5",0),"N/A")</f>
        <v>50</v>
      </c>
      <c r="S17" cm="1">
        <f t="array" ref="S17">IFERROR(_xlfn.IFS(Rawdata!S17="A1",100,Rawdata!S17="A2",75,Rawdata!S17="A3",50,Rawdata!S17="A4",25,Rawdata!S17="A5",0),"N/A")</f>
        <v>25</v>
      </c>
      <c r="T17" cm="1">
        <f t="array" ref="T17">IFERROR(_xlfn.IFS(Rawdata!T17="A1",100,Rawdata!T17="A2",75,Rawdata!T17="A3",50,Rawdata!T17="A4",25,Rawdata!T17="A5",0),"N/A")</f>
        <v>0</v>
      </c>
      <c r="U17" cm="1">
        <f t="array" ref="U17">IFERROR(_xlfn.IFS(Rawdata!U17="A1",100,Rawdata!U17="A2",75,Rawdata!U17="A3",50,Rawdata!U17="A4",25,Rawdata!U17="A5",0),"N/A")</f>
        <v>0</v>
      </c>
      <c r="V17" cm="1">
        <f t="array" ref="V17">IFERROR(_xlfn.IFS(Rawdata!V17="A1",100,Rawdata!V17="A2",75,Rawdata!V17="A3",50,Rawdata!V17="A4",25,Rawdata!V17="A5",0),"N/A")</f>
        <v>0</v>
      </c>
      <c r="W17" cm="1">
        <f t="array" ref="W17">IFERROR(_xlfn.IFS(Rawdata!W17="A1",100,Rawdata!W17="A2",75,Rawdata!W17="A3",50,Rawdata!W17="A4",25,Rawdata!W17="A5",0),"N/A")</f>
        <v>0</v>
      </c>
      <c r="X17" cm="1">
        <f t="array" ref="X17">IFERROR(_xlfn.IFS(Rawdata!X17="A1",100,Rawdata!X17="A2",75,Rawdata!X17="A3",50,Rawdata!X17="A4",25,Rawdata!X17="A5",0),"N/A")</f>
        <v>50</v>
      </c>
      <c r="Y17" cm="1">
        <f t="array" ref="Y17">IFERROR(_xlfn.IFS(Rawdata!Y17="A1",100,Rawdata!Y17="A2",75,Rawdata!Y17="A3",50,Rawdata!Y17="A4",25,Rawdata!Y17="A5",0),"N/A")</f>
        <v>25</v>
      </c>
      <c r="Z17" cm="1">
        <f t="array" ref="Z17">IFERROR(_xlfn.IFS(Rawdata!Z17="A1",100,Rawdata!Z17="A2",75,Rawdata!Z17="A3",50,Rawdata!Z17="A4",25,Rawdata!Z17="A5",0),"N/A")</f>
        <v>25</v>
      </c>
      <c r="AA17" cm="1">
        <f t="array" ref="AA17">IFERROR(_xlfn.IFS(Rawdata!AA17="A1",100,Rawdata!AA17="A2",75,Rawdata!AA17="A3",50,Rawdata!AA17="A4",25,Rawdata!AA17="A5",0),"N/A")</f>
        <v>100</v>
      </c>
      <c r="AB17" cm="1">
        <f t="array" ref="AB17">IFERROR(_xlfn.IFS(Rawdata!AB17="A1",100,Rawdata!AB17="A2",75,Rawdata!AB17="A3",50,Rawdata!AB17="A4",25,Rawdata!AB17="A5",0),"N/A")</f>
        <v>75</v>
      </c>
      <c r="AC17">
        <f>IFERROR(VALUE(RIGHT(Rawdata!AC17,1)),"N/A")</f>
        <v>5</v>
      </c>
      <c r="AD17">
        <f>IFERROR(6-VALUE(RIGHT(Rawdata!AD17,1)),"N/A")</f>
        <v>5</v>
      </c>
      <c r="AE17">
        <f>IFERROR(VALUE(RIGHT(Rawdata!AE17,1)),"N/A")</f>
        <v>5</v>
      </c>
      <c r="AF17">
        <f>IFERROR(6-VALUE(RIGHT(Rawdata!AF17,1)),"N/A")</f>
        <v>4</v>
      </c>
      <c r="AG17">
        <f>IFERROR(VALUE(RIGHT(Rawdata!AG17,1)),"N/A")</f>
        <v>4</v>
      </c>
      <c r="AH17">
        <f>IFERROR(VALUE(RIGHT(Rawdata!AH17,1)),"N/A")</f>
        <v>5</v>
      </c>
      <c r="AI17">
        <f>IFERROR(VALUE(RIGHT(Rawdata!AI17,1)),"N/A")</f>
        <v>5</v>
      </c>
      <c r="AJ17">
        <f>IFERROR(6-VALUE(RIGHT(Rawdata!AJ17,1)),"N/A")</f>
        <v>5</v>
      </c>
      <c r="AK17">
        <f>IFERROR(6-VALUE(RIGHT(Rawdata!AK17,1)),"N/A")</f>
        <v>5</v>
      </c>
      <c r="AL17">
        <f>IFERROR(VALUE(RIGHT(Rawdata!AL17,1)),"N/A")</f>
        <v>4</v>
      </c>
      <c r="AM17">
        <f>IFERROR(6-VALUE(RIGHT(Rawdata!AM17,1)),"N/A")</f>
        <v>4</v>
      </c>
      <c r="AN17">
        <f>IFERROR(6-VALUE(RIGHT(Rawdata!AN17,1)),"N/A")</f>
        <v>4</v>
      </c>
      <c r="AO17">
        <f>IFERROR(VALUE(RIGHT(Rawdata!AO17,1)),"N/A")</f>
        <v>4</v>
      </c>
      <c r="AP17">
        <f>IFERROR(6-VALUE(RIGHT(Rawdata!AP17,1)),"N/A")</f>
        <v>4</v>
      </c>
      <c r="AQ17">
        <f>IFERROR(VALUE(RIGHT(Rawdata!AQ17,1)),"N/A")</f>
        <v>5</v>
      </c>
      <c r="AR17">
        <f>IFERROR(6-VALUE(RIGHT(Rawdata!AR17,1)),"N/A")</f>
        <v>2</v>
      </c>
      <c r="AS17">
        <f>IFERROR(VALUE(RIGHT(Rawdata!AS17,1)),"N/A")</f>
        <v>4</v>
      </c>
      <c r="AT17">
        <f>IFERROR(VALUE(RIGHT(Rawdata!AT17,1)),"N/A")</f>
        <v>4</v>
      </c>
      <c r="AU17">
        <f>IFERROR(6-VALUE(RIGHT(Rawdata!AU17,1)),"N/A")</f>
        <v>5</v>
      </c>
      <c r="AV17">
        <f>IFERROR(VALUE(RIGHT(Rawdata!AV17,1)),"N/A")</f>
        <v>2</v>
      </c>
      <c r="AW17">
        <f>IFERROR(VALUE(RIGHT(Rawdata!AW17,1)),"N/A")</f>
        <v>3</v>
      </c>
      <c r="AX17">
        <f>IFERROR(VALUE(RIGHT(Rawdata!AX17,1)),"N/A")</f>
        <v>1</v>
      </c>
      <c r="AY17">
        <f>IFERROR(VALUE(RIGHT(Rawdata!AY17,1)),"N/A")</f>
        <v>3</v>
      </c>
      <c r="AZ17">
        <f>IFERROR(VALUE(RIGHT(Rawdata!AZ17,1)),"N/A")</f>
        <v>3</v>
      </c>
      <c r="BA17">
        <f>IFERROR(VALUE(RIGHT(Rawdata!BA17,1)-1),"N/A")</f>
        <v>4</v>
      </c>
      <c r="BB17">
        <f>IFERROR(VALUE(RIGHT(Rawdata!BB17,1)-1),"N/A")</f>
        <v>4</v>
      </c>
      <c r="BC17">
        <f>IFERROR(VALUE(RIGHT(Rawdata!BC17,1)-1),"N/A")</f>
        <v>2</v>
      </c>
      <c r="BD17">
        <f>IFERROR(VALUE(RIGHT(Rawdata!BD17,1)-1),"N/A")</f>
        <v>1</v>
      </c>
      <c r="BE17">
        <f>IFERROR(VALUE(RIGHT(Rawdata!BE17,1)-1),"N/A")</f>
        <v>3</v>
      </c>
      <c r="BF17">
        <f>IFERROR(VALUE(RIGHT(Rawdata!BF17,1)-1),"N/A")</f>
        <v>3</v>
      </c>
      <c r="BG17">
        <f>IFERROR(VALUE(RIGHT(Rawdata!BG17,1)-1),"N/A")</f>
        <v>2</v>
      </c>
      <c r="BH17">
        <f>IFERROR(VALUE(RIGHT(Rawdata!BH17,1)-1),"N/A")</f>
        <v>2</v>
      </c>
      <c r="BI17">
        <f>IFERROR(VALUE(RIGHT(Rawdata!BI17,1)-1),"N/A")</f>
        <v>3</v>
      </c>
      <c r="BJ17">
        <f>IFERROR(VALUE(RIGHT(Rawdata!BJ17,1)-1),"N/A")</f>
        <v>2</v>
      </c>
      <c r="BK17">
        <f>IFERROR(VALUE(RIGHT(Rawdata!BK17,1)-1),"N/A")</f>
        <v>4</v>
      </c>
      <c r="BL17">
        <f>IFERROR(VALUE(RIGHT(Rawdata!BL17,1)-1),"N/A")</f>
        <v>2</v>
      </c>
      <c r="BM17">
        <f>IFERROR(VALUE(RIGHT(Rawdata!BM17,1)),"N/A")</f>
        <v>2</v>
      </c>
      <c r="BN17">
        <f>IFERROR(VALUE(RIGHT(Rawdata!BN17,1)),"N/A")</f>
        <v>2</v>
      </c>
      <c r="BO17">
        <f>IFERROR(VALUE(RIGHT(Rawdata!BO17,1)),"N/A")</f>
        <v>3</v>
      </c>
      <c r="BP17">
        <f>IFERROR(VALUE(RIGHT(Rawdata!BP17,1)),"N/A")</f>
        <v>4</v>
      </c>
      <c r="BQ17">
        <f>IFERROR(6-VALUE(RIGHT(Rawdata!BQ17,1)),"N/A")</f>
        <v>2</v>
      </c>
      <c r="BR17">
        <f>IFERROR(6-VALUE(RIGHT(Rawdata!BR17,1)),"N/A")</f>
        <v>2</v>
      </c>
      <c r="BS17">
        <f>IFERROR(6-VALUE(RIGHT(Rawdata!BS17,1)),"N/A")</f>
        <v>1</v>
      </c>
      <c r="BT17">
        <f>IFERROR(6-VALUE(RIGHT(Rawdata!BT17,1)),"N/A")</f>
        <v>2</v>
      </c>
      <c r="BU17">
        <f>IFERROR(VALUE(RIGHT(Rawdata!BU17,1)),"N/A")</f>
        <v>3</v>
      </c>
      <c r="BV17">
        <f>IFERROR(VALUE(RIGHT(Rawdata!BV17,1)),"N/A")</f>
        <v>5</v>
      </c>
      <c r="BW17">
        <f>IFERROR(VALUE(RIGHT(Rawdata!BW17,1)),"N/A")</f>
        <v>5</v>
      </c>
      <c r="BX17">
        <f>IFERROR(VALUE(RIGHT(Rawdata!BX17,1)),"N/A")</f>
        <v>4</v>
      </c>
      <c r="BY17">
        <f>IFERROR(6-VALUE(RIGHT(Rawdata!BY17,1)),"N/A")</f>
        <v>5</v>
      </c>
      <c r="BZ17">
        <f>IFERROR(6-VALUE(RIGHT(Rawdata!BZ17,1)),"N/A")</f>
        <v>5</v>
      </c>
      <c r="CA17">
        <f>IFERROR(6-VALUE(RIGHT(Rawdata!CA17,1)),"N/A")</f>
        <v>5</v>
      </c>
      <c r="CB17">
        <f>IFERROR(VALUE(RIGHT(Rawdata!CB17,1)),"N/A")</f>
        <v>4</v>
      </c>
      <c r="CC17">
        <f>IFERROR(VALUE(RIGHT(Rawdata!CC17,1)),"N/A")</f>
        <v>4</v>
      </c>
      <c r="CD17">
        <f>IFERROR(VALUE(RIGHT(Rawdata!CD17,1)),"N/A")</f>
        <v>4</v>
      </c>
      <c r="CE17">
        <f>IFERROR(VALUE(RIGHT(Rawdata!CE17,1)),"N/A")</f>
        <v>4</v>
      </c>
      <c r="CF17">
        <f>IFERROR(6-VALUE(RIGHT(Rawdata!CF17,1)),"N/A")</f>
        <v>5</v>
      </c>
      <c r="CG17">
        <f>IFERROR(6-VALUE(RIGHT(Rawdata!CG17,1)),"N/A")</f>
        <v>4</v>
      </c>
      <c r="CH17">
        <f>IFERROR(6-VALUE(RIGHT(Rawdata!CH17,1)),"N/A")</f>
        <v>5</v>
      </c>
      <c r="CI17">
        <f>IFERROR(6-VALUE(RIGHT(Rawdata!CI17,1)),"N/A")</f>
        <v>5</v>
      </c>
      <c r="CJ17">
        <f>IFERROR(VALUE(RIGHT(Rawdata!CJ17,1)),"N/A")</f>
        <v>4</v>
      </c>
      <c r="CK17">
        <f>IFERROR(VALUE(RIGHT(Rawdata!CK17,1)),"N/A")</f>
        <v>3</v>
      </c>
      <c r="CL17">
        <f>IFERROR(VALUE(RIGHT(Rawdata!CL17,1)),"N/A")</f>
        <v>2</v>
      </c>
      <c r="CM17">
        <f>IFERROR(VALUE(RIGHT(Rawdata!CM17,1)),"N/A")</f>
        <v>4</v>
      </c>
      <c r="CN17">
        <f>IFERROR(VALUE(RIGHT(Rawdata!CN17,1)),"N/A")</f>
        <v>2</v>
      </c>
      <c r="CO17">
        <f>IFERROR(VALUE(RIGHT(Rawdata!CO17,1)),"N/A")</f>
        <v>1</v>
      </c>
      <c r="CP17">
        <f>IFERROR(VALUE(RIGHT(Rawdata!CP17,1)),"N/A")</f>
        <v>1</v>
      </c>
      <c r="CQ17">
        <f>IFERROR(VALUE(RIGHT(Rawdata!CQ17,1)),"N/A")</f>
        <v>3</v>
      </c>
      <c r="CR17">
        <f>IFERROR(VALUE(RIGHT(Rawdata!CR17,1)),"N/A")</f>
        <v>1</v>
      </c>
      <c r="CS17">
        <f>IFERROR(VALUE(RIGHT(Rawdata!CS17,1)),"N/A")</f>
        <v>1</v>
      </c>
      <c r="CT17">
        <f>IFERROR(VALUE(RIGHT(Rawdata!CT17,1)),"N/A")</f>
        <v>3</v>
      </c>
      <c r="CU17">
        <f>IFERROR(VALUE(RIGHT(Rawdata!CU17,1)),"N/A")</f>
        <v>3</v>
      </c>
      <c r="CV17">
        <f>IFERROR(VALUE(RIGHT(Rawdata!CV17,1)),"N/A")</f>
        <v>4</v>
      </c>
      <c r="CW17">
        <f>IFERROR(6-VALUE(RIGHT(Rawdata!CW17,1)),"N/A")</f>
        <v>3</v>
      </c>
      <c r="CX17">
        <f>IFERROR(VALUE(RIGHT(Rawdata!CX17,1)),"N/A")</f>
        <v>1</v>
      </c>
      <c r="CY17">
        <f>IFERROR(VALUE(RIGHT(Rawdata!CY17,1)),"N/A")</f>
        <v>5</v>
      </c>
      <c r="CZ17">
        <f>IFERROR(VALUE(RIGHT(Rawdata!CZ17,1)),"N/A")</f>
        <v>3</v>
      </c>
      <c r="DA17">
        <f>IFERROR(VALUE(RIGHT(Rawdata!DA17,1)),"N/A")</f>
        <v>1</v>
      </c>
      <c r="DB17">
        <f>IFERROR(VALUE(RIGHT(Rawdata!DB17,1)),"N/A")</f>
        <v>1</v>
      </c>
      <c r="DC17">
        <f>IFERROR(VALUE(RIGHT(Rawdata!DC17,1)),"N/A")</f>
        <v>5</v>
      </c>
      <c r="DD17">
        <f>IFERROR(VALUE(RIGHT(Rawdata!DD17,1)),"N/A")</f>
        <v>4</v>
      </c>
      <c r="DE17">
        <f>IFERROR(VALUE(RIGHT(Rawdata!DE17,1)-1),"N/A")</f>
        <v>3</v>
      </c>
      <c r="DF17">
        <f>IFERROR(VALUE(RIGHT(Rawdata!DF17,1)-1),"N/A")</f>
        <v>3</v>
      </c>
      <c r="DG17">
        <f>IFERROR(VALUE(RIGHT(Rawdata!DG17,1)-1),"N/A")</f>
        <v>1</v>
      </c>
      <c r="DH17">
        <f>IFERROR(VALUE(RIGHT(Rawdata!DH17,1)-1),"N/A")</f>
        <v>3</v>
      </c>
      <c r="DI17">
        <f>IFERROR(VALUE(RIGHT(Rawdata!DI17,1)-1),"N/A")</f>
        <v>3</v>
      </c>
      <c r="DJ17">
        <f>IFERROR(VALUE(RIGHT(Rawdata!DJ17,1)-1),"N/A")</f>
        <v>0</v>
      </c>
      <c r="DK17">
        <f>IFERROR(VALUE(RIGHT(Rawdata!DK17,1)-1),"N/A")</f>
        <v>5</v>
      </c>
      <c r="DL17">
        <f>IFERROR(VALUE(RIGHT(Rawdata!DL17,1)-1),"N/A")</f>
        <v>1</v>
      </c>
      <c r="DM17">
        <f>IFERROR(VALUE(RIGHT(Rawdata!DM17,1)-1),"N/A")</f>
        <v>5</v>
      </c>
      <c r="DN17">
        <f>IFERROR(VALUE(RIGHT(Rawdata!DN17,1)-1),"N/A")</f>
        <v>5</v>
      </c>
      <c r="DO17">
        <f>IFERROR(VALUE(RIGHT(Rawdata!DO17,1)-1),"N/A")</f>
        <v>4</v>
      </c>
      <c r="DP17">
        <f>IFERROR(VALUE(RIGHT(Rawdata!DP17,1)-1),"N/A")</f>
        <v>5</v>
      </c>
      <c r="DQ17">
        <f>IFERROR(VALUE(RIGHT(Rawdata!DQ17,1)-1),"N/A")</f>
        <v>6</v>
      </c>
      <c r="DR17">
        <f>IFERROR(VALUE(RIGHT(Rawdata!DR17,1)-1),"N/A")</f>
        <v>1</v>
      </c>
      <c r="DS17">
        <f>IFERROR(VALUE(RIGHT(Rawdata!DS17,1)-1),"N/A")</f>
        <v>5</v>
      </c>
      <c r="DT17">
        <f>IFERROR(VALUE(RIGHT(Rawdata!DT17,1)-1),"N/A")</f>
        <v>0</v>
      </c>
      <c r="DU17">
        <f>IFERROR(6-VALUE(RIGHT(Rawdata!DU17,1)-1),"N/A")</f>
        <v>4</v>
      </c>
      <c r="DV17">
        <f>IFERROR(6-VALUE(RIGHT(Rawdata!DV17,1)-1),"N/A")</f>
        <v>1</v>
      </c>
      <c r="DW17">
        <f>IFERROR(6-VALUE(RIGHT(Rawdata!DW17,1)-1),"N/A")</f>
        <v>1</v>
      </c>
      <c r="DX17">
        <f>IFERROR(6-VALUE(RIGHT(Rawdata!DX17,1)-1),"N/A")</f>
        <v>3</v>
      </c>
      <c r="DY17">
        <f>IFERROR(6-VALUE(RIGHT(Rawdata!DY17,1)-1),"N/A")</f>
        <v>2</v>
      </c>
      <c r="DZ17">
        <f>IFERROR(6-VALUE(RIGHT(Rawdata!DZ17,1)-1),"N/A")</f>
        <v>3</v>
      </c>
      <c r="EA17">
        <f>IFERROR(VALUE(RIGHT(Rawdata!EA17,1)),"N/A")</f>
        <v>3</v>
      </c>
      <c r="EB17">
        <f>IFERROR(VALUE(RIGHT(Rawdata!EB17,1)),"N/A")</f>
        <v>2</v>
      </c>
      <c r="EC17">
        <f>IFERROR(6-VALUE(RIGHT(Rawdata!EC17,1)),"N/A")</f>
        <v>5</v>
      </c>
      <c r="ED17">
        <f>IFERROR(6-VALUE(RIGHT(Rawdata!ED17,1)),"N/A")</f>
        <v>5</v>
      </c>
      <c r="EE17">
        <f>IFERROR(VALUE(RIGHT(Rawdata!EE17,1)),"N/A")</f>
        <v>3</v>
      </c>
      <c r="EF17">
        <f>IFERROR(VALUE(RIGHT(Rawdata!EF17,1)),"N/A")</f>
        <v>4</v>
      </c>
      <c r="EG17">
        <f>IFERROR(VALUE(RIGHT(Rawdata!EG17,1)),"N/A")</f>
        <v>3</v>
      </c>
      <c r="EH17">
        <f>IFERROR(VALUE(RIGHT(Rawdata!EH17,1)),"N/A")</f>
        <v>3</v>
      </c>
      <c r="EI17">
        <f>IFERROR(VALUE(RIGHT(Rawdata!EI17,1)),"N/A")</f>
        <v>5</v>
      </c>
      <c r="EJ17">
        <f>IFERROR(VALUE(RIGHT(Rawdata!EJ17,1)),"N/A")</f>
        <v>3</v>
      </c>
      <c r="EK17">
        <f>IFERROR(VALUE(RIGHT(Rawdata!EK17,1)),"N/A")</f>
        <v>3</v>
      </c>
      <c r="EL17">
        <f>IFERROR(VALUE(RIGHT(Rawdata!EL17,1)),"N/A")</f>
        <v>4</v>
      </c>
      <c r="EM17">
        <f>IFERROR(VALUE(RIGHT(Rawdata!EM17,1)),"N/A")</f>
        <v>4</v>
      </c>
      <c r="EN17">
        <f>IFERROR(VALUE(RIGHT(Rawdata!EN17,1)),"N/A")</f>
        <v>2</v>
      </c>
      <c r="EO17">
        <f>IFERROR(VALUE(RIGHT(Rawdata!EO17,1)),"N/A")</f>
        <v>5</v>
      </c>
      <c r="EP17">
        <f>IFERROR(VALUE(RIGHT(Rawdata!EP17,1)),"N/A")</f>
        <v>2</v>
      </c>
      <c r="EQ17">
        <f>IFERROR(VALUE(RIGHT(Rawdata!EQ17,1)),"N/A")</f>
        <v>2</v>
      </c>
      <c r="ER17">
        <f>IFERROR(VALUE(RIGHT(Rawdata!ER17,1)),"N/A")</f>
        <v>3</v>
      </c>
      <c r="ES17">
        <f>IFERROR(VALUE(RIGHT(Rawdata!ES17,1)),"N/A")</f>
        <v>4</v>
      </c>
      <c r="ET17">
        <f>IFERROR(VALUE(RIGHT(Rawdata!ET17,1)),"N/A")</f>
        <v>4</v>
      </c>
      <c r="EU17">
        <f>IFERROR(VALUE(RIGHT(Rawdata!EU17,1)),"N/A")</f>
        <v>3</v>
      </c>
      <c r="EV17">
        <f>IFERROR(VALUE(RIGHT(Rawdata!EV17,1)),"N/A")</f>
        <v>5</v>
      </c>
      <c r="EW17">
        <f>IFERROR(VALUE(RIGHT(Rawdata!EW17,1)),"N/A")</f>
        <v>4</v>
      </c>
      <c r="EX17">
        <f>IFERROR(VALUE(RIGHT(Rawdata!EX17,1)),"N/A")</f>
        <v>5</v>
      </c>
      <c r="EY17">
        <f>IFERROR(VALUE(RIGHT(Rawdata!EY17,1)),"N/A")</f>
        <v>5</v>
      </c>
      <c r="EZ17">
        <f>IFERROR(6-VALUE(RIGHT(Rawdata!EZ17,1)),"N/A")</f>
        <v>4</v>
      </c>
      <c r="FA17">
        <f>IFERROR(IF(Rawdata!FA17="A1",VALUE(RIGHT(Rawdata!FA17,1)),VALUE(RIGHT(Rawdata!FA17,1))-1),"N/A")</f>
        <v>5</v>
      </c>
      <c r="FB17">
        <f>IFERROR(VALUE(RIGHT(Rawdata!FB17,1))-3,"N/A")</f>
        <v>4</v>
      </c>
      <c r="FC17">
        <f>IFERROR(IF(Rawdata!FC17="A1",VALUE(RIGHT(Rawdata!FC17,1)),VALUE(RIGHT(Rawdata!FC17,1))-1),"N/A")</f>
        <v>2</v>
      </c>
      <c r="FD17">
        <f>IFERROR(VALUE(RIGHT(Rawdata!FD17,1))-3,"N/A")</f>
        <v>3</v>
      </c>
      <c r="FE17">
        <f>IFERROR(IF(Rawdata!FE17="A1",VALUE(RIGHT(Rawdata!FE17,1)),VALUE(RIGHT(Rawdata!FE17,1))-1),"N/A")</f>
        <v>4</v>
      </c>
      <c r="FF17">
        <f>IFERROR(VALUE(RIGHT(Rawdata!FF17,1))-3,"N/A")</f>
        <v>2</v>
      </c>
      <c r="FG17">
        <f>IFERROR(IF(Rawdata!FG17="A1",VALUE(RIGHT(Rawdata!FG17,1)),VALUE(RIGHT(Rawdata!FG17,1))-1),"N/A")</f>
        <v>3</v>
      </c>
      <c r="FH17">
        <f>IFERROR(VALUE(RIGHT(Rawdata!FH17,1))-3,"N/A")</f>
        <v>2</v>
      </c>
      <c r="FI17">
        <f>IFERROR(IF(Rawdata!FI17="A1",VALUE(RIGHT(Rawdata!FI17,1)),VALUE(RIGHT(Rawdata!FI17,1))-1),"N/A")</f>
        <v>3</v>
      </c>
      <c r="FJ17">
        <f>IFERROR(VALUE(RIGHT(Rawdata!FJ17,1))-3,"N/A")</f>
        <v>3</v>
      </c>
      <c r="FK17">
        <f>IFERROR(IF(Rawdata!FK17="A1",VALUE(RIGHT(Rawdata!FK17,1)),VALUE(RIGHT(Rawdata!FK17,1))-1),"N/A")</f>
        <v>5</v>
      </c>
      <c r="FL17">
        <f>IFERROR(VALUE(RIGHT(Rawdata!FL17,1))-3,"N/A")</f>
        <v>4</v>
      </c>
      <c r="FM17">
        <f>IFERROR(IF(Rawdata!FM17="A1",VALUE(RIGHT(Rawdata!FM17,1)),VALUE(RIGHT(Rawdata!FM17,1))-1),"N/A")</f>
        <v>4</v>
      </c>
      <c r="FN17">
        <f>IFERROR(VALUE(RIGHT(Rawdata!FN17,1))-3,"N/A")</f>
        <v>3</v>
      </c>
      <c r="FO17">
        <f>IFERROR(IF(Rawdata!FO17="A1",VALUE(RIGHT(Rawdata!FO17,1)),VALUE(RIGHT(Rawdata!FO17,1))-1),"N/A")</f>
        <v>3</v>
      </c>
      <c r="FP17">
        <f>IFERROR(VALUE(RIGHT(Rawdata!FP17,1))-3,"N/A")</f>
        <v>3</v>
      </c>
      <c r="FQ17">
        <f>IFERROR(IF(Rawdata!FQ17="A1",VALUE(RIGHT(Rawdata!FQ17,1)),VALUE(RIGHT(Rawdata!FQ17,1))-1),"N/A")</f>
        <v>5</v>
      </c>
      <c r="FR17">
        <f>IFERROR(VALUE(RIGHT(Rawdata!FR17,1))-3,"N/A")</f>
        <v>4</v>
      </c>
      <c r="FS17">
        <f>IFERROR(IF(Rawdata!FS17="A1",VALUE(RIGHT(Rawdata!FS17,1)),VALUE(RIGHT(Rawdata!FS17,1))-1),"N/A")</f>
        <v>3</v>
      </c>
      <c r="FT17">
        <f>IFERROR(VALUE(RIGHT(Rawdata!FT17,1))-3,"N/A")</f>
        <v>3</v>
      </c>
      <c r="FU17">
        <f>IFERROR(IF(Rawdata!FU17="A1",VALUE(RIGHT(Rawdata!FU17,1)),VALUE(RIGHT(Rawdata!FU17,1))-1),"N/A")</f>
        <v>5</v>
      </c>
      <c r="FV17">
        <f>IFERROR(VALUE(RIGHT(Rawdata!FV17,1))-3,"N/A")</f>
        <v>4</v>
      </c>
      <c r="FW17">
        <f>IFERROR(IF(Rawdata!FW17="A1",VALUE(RIGHT(Rawdata!FW17,1)),VALUE(RIGHT(Rawdata!FW17,1))-1),"N/A")</f>
        <v>3</v>
      </c>
      <c r="FX17">
        <f>IFERROR(VALUE(RIGHT(Rawdata!FX17,1))-3,"N/A")</f>
        <v>4</v>
      </c>
      <c r="FY17">
        <f>IFERROR(IF(Rawdata!FY17="A1",VALUE(RIGHT(Rawdata!FY17,1)),VALUE(RIGHT(Rawdata!FY17,1))-1),"N/A")</f>
        <v>3</v>
      </c>
      <c r="FZ17">
        <f>IFERROR(VALUE(RIGHT(Rawdata!FZ17,1))-3,"N/A")</f>
        <v>2</v>
      </c>
      <c r="GA17">
        <f>IFERROR(IF(Rawdata!GA17="A1",VALUE(RIGHT(Rawdata!GA17,1)),VALUE(RIGHT(Rawdata!GA17,1))-1),"N/A")</f>
        <v>5</v>
      </c>
      <c r="GB17">
        <f>IFERROR(VALUE(RIGHT(Rawdata!GB17,1))-3,"N/A")</f>
        <v>5</v>
      </c>
      <c r="GC17">
        <f>IFERROR(IF(Rawdata!GC17="A1",VALUE(RIGHT(Rawdata!GC17,1)),VALUE(RIGHT(Rawdata!GC17,1))-1),"N/A")</f>
        <v>5</v>
      </c>
      <c r="GD17">
        <f>IFERROR(VALUE(RIGHT(Rawdata!GD17,1))-3,"N/A")</f>
        <v>4</v>
      </c>
      <c r="GE17">
        <f>IFERROR(IF(Rawdata!GE17="A1",VALUE(RIGHT(Rawdata!GE17,1)),VALUE(RIGHT(Rawdata!GE17,1))-1),"N/A")</f>
        <v>5</v>
      </c>
      <c r="GF17">
        <f>IFERROR(VALUE(RIGHT(Rawdata!GF17,1))-3,"N/A")</f>
        <v>5</v>
      </c>
      <c r="GG17">
        <f>IFERROR(IF(Rawdata!GG17="A1",VALUE(RIGHT(Rawdata!GG17,1)),VALUE(RIGHT(Rawdata!GG17,1))-1),"N/A")</f>
        <v>1</v>
      </c>
      <c r="GH17">
        <f>IFERROR(VALUE(RIGHT(Rawdata!GH17,1))-3,"N/A")</f>
        <v>2</v>
      </c>
      <c r="GI17">
        <f>IFERROR(IF(Rawdata!GI17="A1",VALUE(RIGHT(Rawdata!GI17,1)),VALUE(RIGHT(Rawdata!GI17,1))-1),"N/A")</f>
        <v>5</v>
      </c>
      <c r="GJ17">
        <f>IFERROR(VALUE(RIGHT(Rawdata!GJ17,1))-3,"N/A")</f>
        <v>4</v>
      </c>
      <c r="GK17">
        <f>IFERROR(IF(Rawdata!GK17="A1",VALUE(RIGHT(Rawdata!GK17,1)),VALUE(RIGHT(Rawdata!GK17,1))-1),"N/A")</f>
        <v>5</v>
      </c>
      <c r="GL17">
        <f>IFERROR(VALUE(RIGHT(Rawdata!GL17,1))-3,"N/A")</f>
        <v>2</v>
      </c>
      <c r="GM17">
        <f>IFERROR(IF(Rawdata!GM17="A1",VALUE(RIGHT(Rawdata!GM17,1)),VALUE(RIGHT(Rawdata!GM17,1))-1),"N/A")</f>
        <v>5</v>
      </c>
      <c r="GN17">
        <f>IFERROR(VALUE(RIGHT(Rawdata!GN17,1))-3,"N/A")</f>
        <v>5</v>
      </c>
      <c r="GO17">
        <f>IFERROR(IF(Rawdata!GO17="A1",VALUE(RIGHT(Rawdata!GO17,1)),VALUE(RIGHT(Rawdata!GO17,1))-1),"N/A")</f>
        <v>5</v>
      </c>
      <c r="GP17">
        <f>IFERROR(VALUE(RIGHT(Rawdata!GP17,1))-3,"N/A")</f>
        <v>5</v>
      </c>
      <c r="GQ17">
        <f>IFERROR(IF(Rawdata!GQ17="A1",VALUE(RIGHT(Rawdata!GQ17,1)),VALUE(RIGHT(Rawdata!GQ17,1))-1),"N/A")</f>
        <v>5</v>
      </c>
      <c r="GR17">
        <f>IFERROR(VALUE(RIGHT(Rawdata!GR17,1))-3,"N/A")</f>
        <v>5</v>
      </c>
      <c r="GS17">
        <f>IFERROR(IF(Rawdata!GS17="A1",VALUE(RIGHT(Rawdata!GS17,1)),VALUE(RIGHT(Rawdata!GS17,1))-1),"N/A")</f>
        <v>3</v>
      </c>
      <c r="GT17">
        <f>IFERROR(VALUE(RIGHT(Rawdata!GT17,1))-3,"N/A")</f>
        <v>2</v>
      </c>
      <c r="GU17">
        <f>IFERROR(IF(Rawdata!GU17="A1",VALUE(RIGHT(Rawdata!GU17,1)),VALUE(RIGHT(Rawdata!GU17,1))-1),"N/A")</f>
        <v>5</v>
      </c>
      <c r="GV17">
        <f>IFERROR(VALUE(RIGHT(Rawdata!GV17,1))-3,"N/A")</f>
        <v>1</v>
      </c>
      <c r="GW17">
        <f>IFERROR(IF(Rawdata!GW17="A1",VALUE(RIGHT(Rawdata!GW17,1)),VALUE(RIGHT(Rawdata!GW17,1))-1),"N/A")</f>
        <v>4</v>
      </c>
      <c r="GX17">
        <f>IFERROR(VALUE(RIGHT(Rawdata!GX17,1))-3,"N/A")</f>
        <v>5</v>
      </c>
      <c r="GY17">
        <f>IFERROR(VALUE(RIGHT(Rawdata!GY17,1)),"N/A")</f>
        <v>5</v>
      </c>
      <c r="GZ17">
        <f>IFERROR(7-VALUE(RIGHT(Rawdata!GZ17,1)),"N/A")</f>
        <v>5</v>
      </c>
      <c r="HA17">
        <f>IFERROR(VALUE(RIGHT(Rawdata!HA17,1)),"N/A")</f>
        <v>4</v>
      </c>
      <c r="HB17">
        <f>IFERROR(VALUE(RIGHT(Rawdata!HB17,1)),"N/A")</f>
        <v>4</v>
      </c>
      <c r="HC17">
        <f>IFERROR(VALUE(RIGHT(Rawdata!HC17,1)),"N/A")</f>
        <v>3</v>
      </c>
      <c r="HD17">
        <f>IFERROR(7-VALUE(RIGHT(Rawdata!HD17,1)),"N/A")</f>
        <v>3</v>
      </c>
      <c r="HE17">
        <f>IFERROR(VALUE(RIGHT(Rawdata!HE17,1)),"N/A")</f>
        <v>4</v>
      </c>
      <c r="HF17">
        <f>IFERROR(7-VALUE(RIGHT(Rawdata!HF17,1)),"N/A")</f>
        <v>4</v>
      </c>
      <c r="HG17">
        <f>IFERROR(VALUE(RIGHT(Rawdata!HG17,1)),"N/A")</f>
        <v>5</v>
      </c>
      <c r="HH17">
        <f>IFERROR(VALUE(RIGHT(Rawdata!HH17,1)),"N/A")</f>
        <v>4</v>
      </c>
      <c r="HI17">
        <f>IFERROR(VALUE(RIGHT(Rawdata!HI17,1)),"N/A")</f>
        <v>5</v>
      </c>
      <c r="HJ17">
        <f>IFERROR(VALUE(RIGHT(Rawdata!HJ17,1)),"N/A")</f>
        <v>4</v>
      </c>
      <c r="HK17">
        <f>IFERROR(7-VALUE(RIGHT(Rawdata!HK17,1)),"N/A")</f>
        <v>1</v>
      </c>
      <c r="HL17">
        <f>IFERROR(VALUE(RIGHT(Rawdata!HL17,1)),"N/A")</f>
        <v>5</v>
      </c>
      <c r="HM17">
        <f>IFERROR(VALUE(RIGHT(Rawdata!HM17,1)),"N/A")</f>
        <v>4</v>
      </c>
      <c r="HN17">
        <f>IFERROR(IF(Rawdata!HN17="A13",5,VALUE(RIGHT(Rawdata!HN17,1))-1),"N/A")</f>
        <v>4</v>
      </c>
      <c r="HO17">
        <f>IFERROR(IF(Rawdata!HO17="A13",5,VALUE(RIGHT(Rawdata!HO17,1))-1),"N/A")</f>
        <v>3</v>
      </c>
      <c r="HP17">
        <f>IFERROR(IF(Rawdata!HP17="A13",5,VALUE(RIGHT(Rawdata!HP17,1))-1),"N/A")</f>
        <v>4</v>
      </c>
      <c r="HQ17">
        <f>IFERROR(IF(Rawdata!HQ17="A13",5,VALUE(RIGHT(Rawdata!HQ17,1))-1),"N/A")</f>
        <v>5</v>
      </c>
      <c r="HR17">
        <f>IFERROR(IF(Rawdata!HR17="A13",5,VALUE(RIGHT(Rawdata!HR17,1))-1),"N/A")</f>
        <v>5</v>
      </c>
      <c r="HS17">
        <f>IFERROR(6-IF(Rawdata!HS17="A13",5,VALUE(RIGHT(Rawdata!HS17,1))-1),"N/A")</f>
        <v>2</v>
      </c>
      <c r="HT17">
        <f>IFERROR(6-IF(Rawdata!HT17="A13",5,VALUE(RIGHT(Rawdata!HT17,1))-1),"N/A")</f>
        <v>3</v>
      </c>
      <c r="HU17">
        <f>IFERROR(6-IF(Rawdata!HU17="A13",5,VALUE(RIGHT(Rawdata!HU17,1))-1),"N/A")</f>
        <v>3</v>
      </c>
      <c r="HV17">
        <f>IFERROR(IF(Rawdata!HV17="A13",5,VALUE(RIGHT(Rawdata!HV17,1))-1),"N/A")</f>
        <v>3</v>
      </c>
      <c r="HW17">
        <f>IFERROR(6-IF(Rawdata!HW17="A13",5,VALUE(RIGHT(Rawdata!HW17,1))-1),"N/A")</f>
        <v>3</v>
      </c>
      <c r="HX17">
        <f>IFERROR(6-IF(Rawdata!HX17="A13",5,VALUE(RIGHT(Rawdata!HX17,1))-1),"N/A")</f>
        <v>4</v>
      </c>
      <c r="HY17">
        <f>IFERROR(6-IF(Rawdata!HY17="A13",5,VALUE(RIGHT(Rawdata!HY17,1))-1),"N/A")</f>
        <v>2</v>
      </c>
      <c r="HZ17">
        <f>IFERROR(6-IF(Rawdata!HZ17="A13",5,VALUE(RIGHT(Rawdata!HZ17,1))-1),"N/A")</f>
        <v>3</v>
      </c>
      <c r="IA17">
        <f>IFERROR(6-IF(Rawdata!IA17="A13",5,VALUE(RIGHT(Rawdata!IA17,1))-1),"N/A")</f>
        <v>2</v>
      </c>
      <c r="IB17">
        <f>IFERROR(IF(Rawdata!IB17="A13",5,VALUE(RIGHT(Rawdata!IB17,1))-1),"N/A")</f>
        <v>4</v>
      </c>
      <c r="IC17">
        <f>IFERROR(6-IF(Rawdata!IC17="A13",5,VALUE(RIGHT(Rawdata!IC17,1))-1),"N/A")</f>
        <v>4</v>
      </c>
      <c r="ID17">
        <f>IFERROR(IF(Rawdata!ID17="A13",5,VALUE(RIGHT(Rawdata!ID17,1))-1),"N/A")</f>
        <v>5</v>
      </c>
      <c r="IE17">
        <f>IFERROR(6-IF(Rawdata!IE17="A13",5,VALUE(RIGHT(Rawdata!IE17,1))-1),"N/A")</f>
        <v>3</v>
      </c>
      <c r="IF17" t="str">
        <f>IFERROR(VALUE(RIGHT(Rawdata!IF17,1)),"N/A")</f>
        <v>N/A</v>
      </c>
      <c r="IG17" t="str">
        <f>IFERROR(VALUE(RIGHT(Rawdata!IG17,1)),"N/A")</f>
        <v>N/A</v>
      </c>
      <c r="IH17" t="str">
        <f>IFERROR(VALUE(RIGHT(Rawdata!IH17,1)),"N/A")</f>
        <v>N/A</v>
      </c>
      <c r="II17" t="str">
        <f>IFERROR(VALUE(RIGHT(Rawdata!II17,1)),"N/A")</f>
        <v>N/A</v>
      </c>
      <c r="IJ17" t="str">
        <f>IFERROR(VALUE(RIGHT(Rawdata!IJ17,1)),"N/A")</f>
        <v>N/A</v>
      </c>
      <c r="IK17" t="str">
        <f>IFERROR(VALUE(RIGHT(Rawdata!IK17,1)),"N/A")</f>
        <v>N/A</v>
      </c>
      <c r="IL17" t="str">
        <f>IFERROR(VALUE(RIGHT(Rawdata!IL17,1)),"N/A")</f>
        <v>N/A</v>
      </c>
      <c r="IM17" t="str">
        <f>IFERROR(VALUE(RIGHT(Rawdata!IM17,1)),"N/A")</f>
        <v>N/A</v>
      </c>
      <c r="IN17" t="str">
        <f>IFERROR(VALUE(RIGHT(Rawdata!IN17,1)),"N/A")</f>
        <v>N/A</v>
      </c>
      <c r="IO17" t="str">
        <f>IFERROR(VALUE(RIGHT(Rawdata!IO17,1)),"N/A")</f>
        <v>N/A</v>
      </c>
      <c r="IP17" t="str">
        <f>IFERROR(VALUE(RIGHT(Rawdata!IP17,1)),"N/A")</f>
        <v>N/A</v>
      </c>
      <c r="IQ17" t="str">
        <f>IFERROR(VALUE(RIGHT(Rawdata!IQ17,1)),"N/A")</f>
        <v>N/A</v>
      </c>
      <c r="IR17" t="str">
        <f>IFERROR(VALUE(RIGHT(Rawdata!IR17,1)),"N/A")</f>
        <v>N/A</v>
      </c>
      <c r="IS17" t="str">
        <f>IFERROR(VALUE(RIGHT(Rawdata!IS17,1)),"N/A")</f>
        <v>N/A</v>
      </c>
      <c r="IT17" t="str">
        <f>IFERROR(VALUE(RIGHT(Rawdata!IT17,1)),"N/A")</f>
        <v>N/A</v>
      </c>
      <c r="IU17" t="str">
        <f>IFERROR(VALUE(RIGHT(Rawdata!IU17,1)),"N/A")</f>
        <v>N/A</v>
      </c>
      <c r="IV17" t="str">
        <f>IFERROR(VALUE(RIGHT(Rawdata!IV17,1)),"N/A")</f>
        <v>N/A</v>
      </c>
      <c r="IW17" t="str">
        <f>IFERROR(VALUE(RIGHT(Rawdata!IW17,1)),"N/A")</f>
        <v>N/A</v>
      </c>
      <c r="IX17" t="str">
        <f>IFERROR(VALUE(RIGHT(Rawdata!IX17,1)),"N/A")</f>
        <v>N/A</v>
      </c>
      <c r="IY17">
        <f>IFERROR(VALUE(RIGHT(Rawdata!IY17,1)),"N/A")</f>
        <v>5</v>
      </c>
      <c r="IZ17">
        <f>IFERROR(VALUE(RIGHT(Rawdata!IZ17,1)),"N/A")</f>
        <v>2</v>
      </c>
      <c r="JA17">
        <f>IFERROR(VALUE(RIGHT(Rawdata!JA17,1)),"N/A")</f>
        <v>1</v>
      </c>
      <c r="JB17">
        <f>IFERROR(VALUE(RIGHT(Rawdata!JB17,1)),"N/A")</f>
        <v>1</v>
      </c>
      <c r="JC17">
        <f>IFERROR(VALUE(RIGHT(Rawdata!JC17,1)),"N/A")</f>
        <v>1</v>
      </c>
      <c r="JD17">
        <f>IFERROR(VALUE(RIGHT(Rawdata!JD17,1)),"N/A")</f>
        <v>5</v>
      </c>
      <c r="JE17">
        <f>IFERROR(VALUE(RIGHT(Rawdata!JE17,1)),"N/A")</f>
        <v>2</v>
      </c>
      <c r="JF17">
        <f>IFERROR(VALUE(RIGHT(Rawdata!JF17,1)),"N/A")</f>
        <v>5</v>
      </c>
      <c r="JG17">
        <f>IFERROR(VALUE(RIGHT(Rawdata!JG17,1)),"N/A")</f>
        <v>1</v>
      </c>
      <c r="JH17">
        <f>IFERROR(VALUE(RIGHT(Rawdata!JH17,1)),"N/A")</f>
        <v>1</v>
      </c>
      <c r="JI17">
        <f>IFERROR(VALUE(RIGHT(Rawdata!JI17,1)),"N/A")</f>
        <v>1</v>
      </c>
      <c r="JJ17">
        <f>IFERROR(VALUE(RIGHT(Rawdata!JJ17,1)),"N/A")</f>
        <v>1</v>
      </c>
      <c r="JK17">
        <f>IFERROR(VALUE(RIGHT(Rawdata!JK17,1)),"N/A")</f>
        <v>5</v>
      </c>
      <c r="JL17">
        <f>IFERROR(VALUE(RIGHT(Rawdata!JL17,1)),"N/A")</f>
        <v>2</v>
      </c>
      <c r="JM17">
        <f>IFERROR(VALUE(RIGHT(Rawdata!JM17,1)),"N/A")</f>
        <v>5</v>
      </c>
      <c r="JN17">
        <f>IFERROR(VALUE(RIGHT(Rawdata!JN17,1)),"N/A")</f>
        <v>1</v>
      </c>
      <c r="JO17">
        <f>IFERROR(VALUE(RIGHT(Rawdata!JO17,1)),"N/A")</f>
        <v>3</v>
      </c>
      <c r="JP17" t="str">
        <f>IFERROR(VALUE(RIGHT(Rawdata!JP17,1)-4),"N/A")</f>
        <v>N/A</v>
      </c>
      <c r="JQ17" t="str">
        <f>IFERROR(VALUE(RIGHT(Rawdata!JQ17,1)-4),"N/A")</f>
        <v>N/A</v>
      </c>
      <c r="JR17" t="str">
        <f>IFERROR(VALUE(RIGHT(Rawdata!JR17,1)-4),"N/A")</f>
        <v>N/A</v>
      </c>
      <c r="JS17" t="str">
        <f>IFERROR(VALUE(RIGHT(Rawdata!JS17,1)-4),"N/A")</f>
        <v>N/A</v>
      </c>
      <c r="JT17" t="str">
        <f>IFERROR(VALUE(RIGHT(Rawdata!JT17,1)-4),"N/A")</f>
        <v>N/A</v>
      </c>
      <c r="JU17" t="str">
        <f>IFERROR(VALUE(RIGHT(Rawdata!JU17,1)-4),"N/A")</f>
        <v>N/A</v>
      </c>
      <c r="JV17" t="str">
        <f>IFERROR(VALUE(RIGHT(Rawdata!JV17,1)-4),"N/A")</f>
        <v>N/A</v>
      </c>
      <c r="JW17" t="str">
        <f>IFERROR(VALUE(RIGHT(Rawdata!JW17,1)-4),"N/A")</f>
        <v>N/A</v>
      </c>
      <c r="JX17" t="str">
        <f>IFERROR(VALUE(RIGHT(Rawdata!JX17,1)),"N/A")</f>
        <v>N/A</v>
      </c>
      <c r="JY17" t="str">
        <f>IFERROR(VALUE(RIGHT(Rawdata!JY17,1)),"N/A")</f>
        <v>N/A</v>
      </c>
      <c r="JZ17" t="str">
        <f>IFERROR(6-VALUE(RIGHT(Rawdata!JZ17,1)),"N/A")</f>
        <v>N/A</v>
      </c>
      <c r="KA17" t="str">
        <f>IFERROR(6-VALUE(RIGHT(Rawdata!KA17,1)),"N/A")</f>
        <v>N/A</v>
      </c>
      <c r="KB17" t="str">
        <f>IFERROR(6-VALUE(RIGHT(Rawdata!KB17,1)),"N/A")</f>
        <v>N/A</v>
      </c>
      <c r="KC17" t="str">
        <f>IFERROR(6-VALUE(RIGHT(Rawdata!KC17,1)),"N/A")</f>
        <v>N/A</v>
      </c>
      <c r="KD17" t="str">
        <f>IFERROR(6-VALUE(RIGHT(Rawdata!KD17,1)),"N/A")</f>
        <v>N/A</v>
      </c>
      <c r="KE17" t="str">
        <f>IFERROR(6-VALUE(RIGHT(Rawdata!KE17,1)),"N/A")</f>
        <v>N/A</v>
      </c>
      <c r="KF17" t="str">
        <f>IFERROR(VALUE(RIGHT(Rawdata!KF17,1)),"N/A")</f>
        <v>N/A</v>
      </c>
      <c r="KG17" t="str">
        <f>IFERROR(VALUE(RIGHT(Rawdata!KG17,1)),"N/A")</f>
        <v>N/A</v>
      </c>
      <c r="KH17" t="str">
        <f>IFERROR(6-VALUE(RIGHT(Rawdata!KH17,1)),"N/A")</f>
        <v>N/A</v>
      </c>
      <c r="KI17" t="str">
        <f>IFERROR(6-VALUE(RIGHT(Rawdata!KI17,1)),"N/A")</f>
        <v>N/A</v>
      </c>
      <c r="KJ17" t="str">
        <f>IFERROR(VALUE(RIGHT(Rawdata!KJ17,1)),"N/A")</f>
        <v>N/A</v>
      </c>
      <c r="KK17" t="str">
        <f>IFERROR(VALUE(RIGHT(Rawdata!KK17,1)),"N/A")</f>
        <v>N/A</v>
      </c>
      <c r="KL17" t="str">
        <f>IFERROR(VALUE(RIGHT(Rawdata!KL17,1)),"N/A")</f>
        <v>N/A</v>
      </c>
      <c r="KM17" t="str">
        <f>IFERROR(VALUE(RIGHT(Rawdata!KM17,1)),"N/A")</f>
        <v>N/A</v>
      </c>
      <c r="KN17" t="str">
        <f>IFERROR(VALUE(RIGHT(Rawdata!KN17,1)),"N/A")</f>
        <v>N/A</v>
      </c>
      <c r="KO17" t="str">
        <f>IFERROR(VALUE(RIGHT(Rawdata!KO17,1)),"N/A")</f>
        <v>N/A</v>
      </c>
      <c r="KP17" t="str">
        <f>IFERROR(VALUE(RIGHT(Rawdata!KP17,1)),"N/A")</f>
        <v>N/A</v>
      </c>
      <c r="KQ17" t="str">
        <f>IFERROR(VALUE(RIGHT(Rawdata!KQ17,1)),"N/A")</f>
        <v>N/A</v>
      </c>
      <c r="KR17" t="str">
        <f>IFERROR(VALUE(RIGHT(Rawdata!KR17,1)),"N/A")</f>
        <v>N/A</v>
      </c>
      <c r="KS17" t="str">
        <f>IFERROR(VALUE(RIGHT(Rawdata!KS17,1)),"N/A")</f>
        <v>N/A</v>
      </c>
      <c r="KT17" t="str">
        <f>IFERROR(VALUE(RIGHT(Rawdata!KT17,1)),"N/A")</f>
        <v>N/A</v>
      </c>
      <c r="KU17" t="str">
        <f>IFERROR(VALUE(RIGHT(Rawdata!KU17,1)),"N/A")</f>
        <v>N/A</v>
      </c>
      <c r="KV17" t="str">
        <f>IFERROR(VALUE(RIGHT(Rawdata!KV17,1)),"N/A")</f>
        <v>N/A</v>
      </c>
      <c r="KW17" t="str">
        <f>IFERROR(VALUE(RIGHT(Rawdata!KW17,1)),"N/A")</f>
        <v>N/A</v>
      </c>
      <c r="KX17" t="str">
        <f>IFERROR(VALUE(RIGHT(Rawdata!KX17,1)),"N/A")</f>
        <v>N/A</v>
      </c>
    </row>
    <row r="18" spans="1:310" x14ac:dyDescent="0.25">
      <c r="A18">
        <f>Rawdata!A18</f>
        <v>22</v>
      </c>
      <c r="B18" t="str">
        <f>Rawdata!B18</f>
        <v>T1</v>
      </c>
      <c r="C18" t="str">
        <f>Rawdata!C18</f>
        <v>2022-04-07 21:00:16</v>
      </c>
      <c r="D18" t="str">
        <f>Rawdata!D18</f>
        <v>805-204</v>
      </c>
      <c r="E18" t="str">
        <f>IF(Rawdata!E18="","",Rawdata!E18)</f>
        <v>205-155</v>
      </c>
      <c r="F18" cm="1">
        <f t="array" ref="F18">IFERROR(_xlfn.IFS(Rawdata!F18="A1",100,Rawdata!F18="A2",75,Rawdata!F18="A3",50,Rawdata!F18="A4",25,Rawdata!F18="A5",0),"N/A")</f>
        <v>75</v>
      </c>
      <c r="G18" cm="1">
        <f t="array" ref="G18">IFERROR(_xlfn.IFS(Rawdata!G18="A1",100,Rawdata!G18="A2",75,Rawdata!G18="A3",50,Rawdata!G18="A4",25,Rawdata!G18="A5",0),"N/A")</f>
        <v>75</v>
      </c>
      <c r="H18" cm="1">
        <f t="array" ref="H18">IFERROR(_xlfn.IFS(Rawdata!H18="A1",100,Rawdata!H18="A2",75,Rawdata!H18="A3",50,Rawdata!H18="A4",25,Rawdata!H18="A5",0),"N/A")</f>
        <v>50</v>
      </c>
      <c r="I18" cm="1">
        <f t="array" ref="I18">IFERROR(_xlfn.IFS(Rawdata!I18="A1",100,Rawdata!I18="A2",75,Rawdata!I18="A3",50,Rawdata!I18="A4",25,Rawdata!I18="A5",0),"N/A")</f>
        <v>0</v>
      </c>
      <c r="J18" cm="1">
        <f t="array" ref="J18">IFERROR(_xlfn.IFS(Rawdata!J18="A1",100,Rawdata!J18="A2",75,Rawdata!J18="A3",50,Rawdata!J18="A4",25,Rawdata!J18="A5",0),"N/A")</f>
        <v>50</v>
      </c>
      <c r="K18" cm="1">
        <f t="array" ref="K18">IFERROR(_xlfn.IFS(Rawdata!K18="A1",100,Rawdata!K18="A2",75,Rawdata!K18="A3",50,Rawdata!K18="A4",25,Rawdata!K18="A5",0),"N/A")</f>
        <v>100</v>
      </c>
      <c r="L18" cm="1">
        <f t="array" ref="L18">IFERROR(_xlfn.IFS(Rawdata!L18="A1",100,Rawdata!L18="A2",75,Rawdata!L18="A3",50,Rawdata!L18="A4",25,Rawdata!L18="A5",0),"N/A")</f>
        <v>50</v>
      </c>
      <c r="M18" cm="1">
        <f t="array" ref="M18">IFERROR(_xlfn.IFS(Rawdata!M18="A1",100,Rawdata!M18="A2",75,Rawdata!M18="A3",50,Rawdata!M18="A4",25,Rawdata!M18="A5",0),"N/A")</f>
        <v>50</v>
      </c>
      <c r="N18" cm="1">
        <f t="array" ref="N18">IFERROR(_xlfn.IFS(Rawdata!N18="A1",100,Rawdata!N18="A2",75,Rawdata!N18="A3",50,Rawdata!N18="A4",25,Rawdata!N18="A5",0),"N/A")</f>
        <v>50</v>
      </c>
      <c r="O18" cm="1">
        <f t="array" ref="O18">IFERROR(_xlfn.IFS(Rawdata!O18="A1",100,Rawdata!O18="A2",75,Rawdata!O18="A3",50,Rawdata!O18="A4",25,Rawdata!O18="A5",0),"N/A")</f>
        <v>100</v>
      </c>
      <c r="P18" cm="1">
        <f t="array" ref="P18">IFERROR(_xlfn.IFS(Rawdata!P18="A1",100,Rawdata!P18="A2",75,Rawdata!P18="A3",50,Rawdata!P18="A4",25,Rawdata!P18="A5",0),"N/A")</f>
        <v>75</v>
      </c>
      <c r="Q18" cm="1">
        <f t="array" ref="Q18">IFERROR(_xlfn.IFS(Rawdata!Q18="A1",100,Rawdata!Q18="A2",75,Rawdata!Q18="A3",50,Rawdata!Q18="A4",25,Rawdata!Q18="A5",0),"N/A")</f>
        <v>50</v>
      </c>
      <c r="R18" cm="1">
        <f t="array" ref="R18">IFERROR(_xlfn.IFS(Rawdata!R18="A1",100,Rawdata!R18="A2",75,Rawdata!R18="A3",50,Rawdata!R18="A4",25,Rawdata!R18="A5",0),"N/A")</f>
        <v>75</v>
      </c>
      <c r="S18" cm="1">
        <f t="array" ref="S18">IFERROR(_xlfn.IFS(Rawdata!S18="A1",100,Rawdata!S18="A2",75,Rawdata!S18="A3",50,Rawdata!S18="A4",25,Rawdata!S18="A5",0),"N/A")</f>
        <v>50</v>
      </c>
      <c r="T18" cm="1">
        <f t="array" ref="T18">IFERROR(_xlfn.IFS(Rawdata!T18="A1",100,Rawdata!T18="A2",75,Rawdata!T18="A3",50,Rawdata!T18="A4",25,Rawdata!T18="A5",0),"N/A")</f>
        <v>0</v>
      </c>
      <c r="U18" cm="1">
        <f t="array" ref="U18">IFERROR(_xlfn.IFS(Rawdata!U18="A1",100,Rawdata!U18="A2",75,Rawdata!U18="A3",50,Rawdata!U18="A4",25,Rawdata!U18="A5",0),"N/A")</f>
        <v>75</v>
      </c>
      <c r="V18" cm="1">
        <f t="array" ref="V18">IFERROR(_xlfn.IFS(Rawdata!V18="A1",100,Rawdata!V18="A2",75,Rawdata!V18="A3",50,Rawdata!V18="A4",25,Rawdata!V18="A5",0),"N/A")</f>
        <v>25</v>
      </c>
      <c r="W18" cm="1">
        <f t="array" ref="W18">IFERROR(_xlfn.IFS(Rawdata!W18="A1",100,Rawdata!W18="A2",75,Rawdata!W18="A3",50,Rawdata!W18="A4",25,Rawdata!W18="A5",0),"N/A")</f>
        <v>75</v>
      </c>
      <c r="X18" cm="1">
        <f t="array" ref="X18">IFERROR(_xlfn.IFS(Rawdata!X18="A1",100,Rawdata!X18="A2",75,Rawdata!X18="A3",50,Rawdata!X18="A4",25,Rawdata!X18="A5",0),"N/A")</f>
        <v>50</v>
      </c>
      <c r="Y18" cm="1">
        <f t="array" ref="Y18">IFERROR(_xlfn.IFS(Rawdata!Y18="A1",100,Rawdata!Y18="A2",75,Rawdata!Y18="A3",50,Rawdata!Y18="A4",25,Rawdata!Y18="A5",0),"N/A")</f>
        <v>25</v>
      </c>
      <c r="Z18" cm="1">
        <f t="array" ref="Z18">IFERROR(_xlfn.IFS(Rawdata!Z18="A1",100,Rawdata!Z18="A2",75,Rawdata!Z18="A3",50,Rawdata!Z18="A4",25,Rawdata!Z18="A5",0),"N/A")</f>
        <v>75</v>
      </c>
      <c r="AA18" cm="1">
        <f t="array" ref="AA18">IFERROR(_xlfn.IFS(Rawdata!AA18="A1",100,Rawdata!AA18="A2",75,Rawdata!AA18="A3",50,Rawdata!AA18="A4",25,Rawdata!AA18="A5",0),"N/A")</f>
        <v>100</v>
      </c>
      <c r="AB18" cm="1">
        <f t="array" ref="AB18">IFERROR(_xlfn.IFS(Rawdata!AB18="A1",100,Rawdata!AB18="A2",75,Rawdata!AB18="A3",50,Rawdata!AB18="A4",25,Rawdata!AB18="A5",0),"N/A")</f>
        <v>75</v>
      </c>
      <c r="AC18">
        <f>IFERROR(VALUE(RIGHT(Rawdata!AC18,1)),"N/A")</f>
        <v>4</v>
      </c>
      <c r="AD18">
        <f>IFERROR(6-VALUE(RIGHT(Rawdata!AD18,1)),"N/A")</f>
        <v>5</v>
      </c>
      <c r="AE18">
        <f>IFERROR(VALUE(RIGHT(Rawdata!AE18,1)),"N/A")</f>
        <v>5</v>
      </c>
      <c r="AF18">
        <f>IFERROR(6-VALUE(RIGHT(Rawdata!AF18,1)),"N/A")</f>
        <v>5</v>
      </c>
      <c r="AG18">
        <f>IFERROR(VALUE(RIGHT(Rawdata!AG18,1)),"N/A")</f>
        <v>5</v>
      </c>
      <c r="AH18">
        <f>IFERROR(VALUE(RIGHT(Rawdata!AH18,1)),"N/A")</f>
        <v>5</v>
      </c>
      <c r="AI18">
        <f>IFERROR(VALUE(RIGHT(Rawdata!AI18,1)),"N/A")</f>
        <v>5</v>
      </c>
      <c r="AJ18">
        <f>IFERROR(6-VALUE(RIGHT(Rawdata!AJ18,1)),"N/A")</f>
        <v>3</v>
      </c>
      <c r="AK18">
        <f>IFERROR(6-VALUE(RIGHT(Rawdata!AK18,1)),"N/A")</f>
        <v>5</v>
      </c>
      <c r="AL18">
        <f>IFERROR(VALUE(RIGHT(Rawdata!AL18,1)),"N/A")</f>
        <v>5</v>
      </c>
      <c r="AM18">
        <f>IFERROR(6-VALUE(RIGHT(Rawdata!AM18,1)),"N/A")</f>
        <v>3</v>
      </c>
      <c r="AN18">
        <f>IFERROR(6-VALUE(RIGHT(Rawdata!AN18,1)),"N/A")</f>
        <v>5</v>
      </c>
      <c r="AO18">
        <f>IFERROR(VALUE(RIGHT(Rawdata!AO18,1)),"N/A")</f>
        <v>5</v>
      </c>
      <c r="AP18">
        <f>IFERROR(6-VALUE(RIGHT(Rawdata!AP18,1)),"N/A")</f>
        <v>5</v>
      </c>
      <c r="AQ18">
        <f>IFERROR(VALUE(RIGHT(Rawdata!AQ18,1)),"N/A")</f>
        <v>5</v>
      </c>
      <c r="AR18">
        <f>IFERROR(6-VALUE(RIGHT(Rawdata!AR18,1)),"N/A")</f>
        <v>4</v>
      </c>
      <c r="AS18">
        <f>IFERROR(VALUE(RIGHT(Rawdata!AS18,1)),"N/A")</f>
        <v>4</v>
      </c>
      <c r="AT18">
        <f>IFERROR(VALUE(RIGHT(Rawdata!AT18,1)),"N/A")</f>
        <v>4</v>
      </c>
      <c r="AU18">
        <f>IFERROR(6-VALUE(RIGHT(Rawdata!AU18,1)),"N/A")</f>
        <v>5</v>
      </c>
      <c r="AV18">
        <f>IFERROR(VALUE(RIGHT(Rawdata!AV18,1)),"N/A")</f>
        <v>4</v>
      </c>
      <c r="AW18">
        <f>IFERROR(VALUE(RIGHT(Rawdata!AW18,1)),"N/A")</f>
        <v>4</v>
      </c>
      <c r="AX18">
        <f>IFERROR(VALUE(RIGHT(Rawdata!AX18,1)),"N/A")</f>
        <v>4</v>
      </c>
      <c r="AY18">
        <f>IFERROR(VALUE(RIGHT(Rawdata!AY18,1)),"N/A")</f>
        <v>3</v>
      </c>
      <c r="AZ18">
        <f>IFERROR(VALUE(RIGHT(Rawdata!AZ18,1)),"N/A")</f>
        <v>4</v>
      </c>
      <c r="BA18">
        <f>IFERROR(VALUE(RIGHT(Rawdata!BA18,1)-1),"N/A")</f>
        <v>3</v>
      </c>
      <c r="BB18">
        <f>IFERROR(VALUE(RIGHT(Rawdata!BB18,1)-1),"N/A")</f>
        <v>4</v>
      </c>
      <c r="BC18">
        <f>IFERROR(VALUE(RIGHT(Rawdata!BC18,1)-1),"N/A")</f>
        <v>2</v>
      </c>
      <c r="BD18">
        <f>IFERROR(VALUE(RIGHT(Rawdata!BD18,1)-1),"N/A")</f>
        <v>2</v>
      </c>
      <c r="BE18">
        <f>IFERROR(VALUE(RIGHT(Rawdata!BE18,1)-1),"N/A")</f>
        <v>2</v>
      </c>
      <c r="BF18">
        <f>IFERROR(VALUE(RIGHT(Rawdata!BF18,1)-1),"N/A")</f>
        <v>1</v>
      </c>
      <c r="BG18">
        <f>IFERROR(VALUE(RIGHT(Rawdata!BG18,1)-1),"N/A")</f>
        <v>3</v>
      </c>
      <c r="BH18">
        <f>IFERROR(VALUE(RIGHT(Rawdata!BH18,1)-1),"N/A")</f>
        <v>4</v>
      </c>
      <c r="BI18">
        <f>IFERROR(VALUE(RIGHT(Rawdata!BI18,1)-1),"N/A")</f>
        <v>4</v>
      </c>
      <c r="BJ18">
        <f>IFERROR(VALUE(RIGHT(Rawdata!BJ18,1)-1),"N/A")</f>
        <v>2</v>
      </c>
      <c r="BK18">
        <f>IFERROR(VALUE(RIGHT(Rawdata!BK18,1)-1),"N/A")</f>
        <v>3</v>
      </c>
      <c r="BL18">
        <f>IFERROR(VALUE(RIGHT(Rawdata!BL18,1)-1),"N/A")</f>
        <v>1</v>
      </c>
      <c r="BM18">
        <f>IFERROR(VALUE(RIGHT(Rawdata!BM18,1)),"N/A")</f>
        <v>3</v>
      </c>
      <c r="BN18">
        <f>IFERROR(VALUE(RIGHT(Rawdata!BN18,1)),"N/A")</f>
        <v>3</v>
      </c>
      <c r="BO18">
        <f>IFERROR(VALUE(RIGHT(Rawdata!BO18,1)),"N/A")</f>
        <v>3</v>
      </c>
      <c r="BP18">
        <f>IFERROR(VALUE(RIGHT(Rawdata!BP18,1)),"N/A")</f>
        <v>4</v>
      </c>
      <c r="BQ18">
        <f>IFERROR(6-VALUE(RIGHT(Rawdata!BQ18,1)),"N/A")</f>
        <v>3</v>
      </c>
      <c r="BR18">
        <f>IFERROR(6-VALUE(RIGHT(Rawdata!BR18,1)),"N/A")</f>
        <v>3</v>
      </c>
      <c r="BS18">
        <f>IFERROR(6-VALUE(RIGHT(Rawdata!BS18,1)),"N/A")</f>
        <v>2</v>
      </c>
      <c r="BT18">
        <f>IFERROR(6-VALUE(RIGHT(Rawdata!BT18,1)),"N/A")</f>
        <v>2</v>
      </c>
      <c r="BU18">
        <f>IFERROR(VALUE(RIGHT(Rawdata!BU18,1)),"N/A")</f>
        <v>1</v>
      </c>
      <c r="BV18">
        <f>IFERROR(VALUE(RIGHT(Rawdata!BV18,1)),"N/A")</f>
        <v>4</v>
      </c>
      <c r="BW18">
        <f>IFERROR(VALUE(RIGHT(Rawdata!BW18,1)),"N/A")</f>
        <v>5</v>
      </c>
      <c r="BX18">
        <f>IFERROR(VALUE(RIGHT(Rawdata!BX18,1)),"N/A")</f>
        <v>4</v>
      </c>
      <c r="BY18">
        <f>IFERROR(6-VALUE(RIGHT(Rawdata!BY18,1)),"N/A")</f>
        <v>3</v>
      </c>
      <c r="BZ18">
        <f>IFERROR(6-VALUE(RIGHT(Rawdata!BZ18,1)),"N/A")</f>
        <v>4</v>
      </c>
      <c r="CA18">
        <f>IFERROR(6-VALUE(RIGHT(Rawdata!CA18,1)),"N/A")</f>
        <v>2</v>
      </c>
      <c r="CB18">
        <f>IFERROR(VALUE(RIGHT(Rawdata!CB18,1)),"N/A")</f>
        <v>4</v>
      </c>
      <c r="CC18">
        <f>IFERROR(VALUE(RIGHT(Rawdata!CC18,1)),"N/A")</f>
        <v>4</v>
      </c>
      <c r="CD18">
        <f>IFERROR(VALUE(RIGHT(Rawdata!CD18,1)),"N/A")</f>
        <v>3</v>
      </c>
      <c r="CE18">
        <f>IFERROR(VALUE(RIGHT(Rawdata!CE18,1)),"N/A")</f>
        <v>4</v>
      </c>
      <c r="CF18">
        <f>IFERROR(6-VALUE(RIGHT(Rawdata!CF18,1)),"N/A")</f>
        <v>4</v>
      </c>
      <c r="CG18">
        <f>IFERROR(6-VALUE(RIGHT(Rawdata!CG18,1)),"N/A")</f>
        <v>3</v>
      </c>
      <c r="CH18">
        <f>IFERROR(6-VALUE(RIGHT(Rawdata!CH18,1)),"N/A")</f>
        <v>4</v>
      </c>
      <c r="CI18">
        <f>IFERROR(6-VALUE(RIGHT(Rawdata!CI18,1)),"N/A")</f>
        <v>4</v>
      </c>
      <c r="CJ18">
        <f>IFERROR(VALUE(RIGHT(Rawdata!CJ18,1)),"N/A")</f>
        <v>5</v>
      </c>
      <c r="CK18">
        <f>IFERROR(VALUE(RIGHT(Rawdata!CK18,1)),"N/A")</f>
        <v>3</v>
      </c>
      <c r="CL18">
        <f>IFERROR(VALUE(RIGHT(Rawdata!CL18,1)),"N/A")</f>
        <v>3</v>
      </c>
      <c r="CM18">
        <f>IFERROR(VALUE(RIGHT(Rawdata!CM18,1)),"N/A")</f>
        <v>4</v>
      </c>
      <c r="CN18">
        <f>IFERROR(VALUE(RIGHT(Rawdata!CN18,1)),"N/A")</f>
        <v>2</v>
      </c>
      <c r="CO18">
        <f>IFERROR(VALUE(RIGHT(Rawdata!CO18,1)),"N/A")</f>
        <v>3</v>
      </c>
      <c r="CP18">
        <f>IFERROR(VALUE(RIGHT(Rawdata!CP18,1)),"N/A")</f>
        <v>2</v>
      </c>
      <c r="CQ18">
        <f>IFERROR(VALUE(RIGHT(Rawdata!CQ18,1)),"N/A")</f>
        <v>3</v>
      </c>
      <c r="CR18">
        <f>IFERROR(VALUE(RIGHT(Rawdata!CR18,1)),"N/A")</f>
        <v>3</v>
      </c>
      <c r="CS18">
        <f>IFERROR(VALUE(RIGHT(Rawdata!CS18,1)),"N/A")</f>
        <v>4</v>
      </c>
      <c r="CT18">
        <f>IFERROR(VALUE(RIGHT(Rawdata!CT18,1)),"N/A")</f>
        <v>4</v>
      </c>
      <c r="CU18">
        <f>IFERROR(VALUE(RIGHT(Rawdata!CU18,1)),"N/A")</f>
        <v>4</v>
      </c>
      <c r="CV18">
        <f>IFERROR(VALUE(RIGHT(Rawdata!CV18,1)),"N/A")</f>
        <v>2</v>
      </c>
      <c r="CW18">
        <f>IFERROR(6-VALUE(RIGHT(Rawdata!CW18,1)),"N/A")</f>
        <v>2</v>
      </c>
      <c r="CX18">
        <f>IFERROR(VALUE(RIGHT(Rawdata!CX18,1)),"N/A")</f>
        <v>3</v>
      </c>
      <c r="CY18">
        <f>IFERROR(VALUE(RIGHT(Rawdata!CY18,1)),"N/A")</f>
        <v>5</v>
      </c>
      <c r="CZ18">
        <f>IFERROR(VALUE(RIGHT(Rawdata!CZ18,1)),"N/A")</f>
        <v>2</v>
      </c>
      <c r="DA18">
        <f>IFERROR(VALUE(RIGHT(Rawdata!DA18,1)),"N/A")</f>
        <v>1</v>
      </c>
      <c r="DB18">
        <f>IFERROR(VALUE(RIGHT(Rawdata!DB18,1)),"N/A")</f>
        <v>1</v>
      </c>
      <c r="DC18">
        <f>IFERROR(VALUE(RIGHT(Rawdata!DC18,1)),"N/A")</f>
        <v>4</v>
      </c>
      <c r="DD18">
        <f>IFERROR(VALUE(RIGHT(Rawdata!DD18,1)),"N/A")</f>
        <v>3</v>
      </c>
      <c r="DE18">
        <f>IFERROR(VALUE(RIGHT(Rawdata!DE18,1)-1),"N/A")</f>
        <v>0</v>
      </c>
      <c r="DF18">
        <f>IFERROR(VALUE(RIGHT(Rawdata!DF18,1)-1),"N/A")</f>
        <v>1</v>
      </c>
      <c r="DG18">
        <f>IFERROR(VALUE(RIGHT(Rawdata!DG18,1)-1),"N/A")</f>
        <v>0</v>
      </c>
      <c r="DH18">
        <f>IFERROR(VALUE(RIGHT(Rawdata!DH18,1)-1),"N/A")</f>
        <v>0</v>
      </c>
      <c r="DI18">
        <f>IFERROR(VALUE(RIGHT(Rawdata!DI18,1)-1),"N/A")</f>
        <v>1</v>
      </c>
      <c r="DJ18">
        <f>IFERROR(VALUE(RIGHT(Rawdata!DJ18,1)-1),"N/A")</f>
        <v>1</v>
      </c>
      <c r="DK18">
        <f>IFERROR(VALUE(RIGHT(Rawdata!DK18,1)-1),"N/A")</f>
        <v>5</v>
      </c>
      <c r="DL18">
        <f>IFERROR(VALUE(RIGHT(Rawdata!DL18,1)-1),"N/A")</f>
        <v>2</v>
      </c>
      <c r="DM18">
        <f>IFERROR(VALUE(RIGHT(Rawdata!DM18,1)-1),"N/A")</f>
        <v>3</v>
      </c>
      <c r="DN18">
        <f>IFERROR(VALUE(RIGHT(Rawdata!DN18,1)-1),"N/A")</f>
        <v>3</v>
      </c>
      <c r="DO18">
        <f>IFERROR(VALUE(RIGHT(Rawdata!DO18,1)-1),"N/A")</f>
        <v>1</v>
      </c>
      <c r="DP18">
        <f>IFERROR(VALUE(RIGHT(Rawdata!DP18,1)-1),"N/A")</f>
        <v>4</v>
      </c>
      <c r="DQ18">
        <f>IFERROR(VALUE(RIGHT(Rawdata!DQ18,1)-1),"N/A")</f>
        <v>3</v>
      </c>
      <c r="DR18">
        <f>IFERROR(VALUE(RIGHT(Rawdata!DR18,1)-1),"N/A")</f>
        <v>5</v>
      </c>
      <c r="DS18">
        <f>IFERROR(VALUE(RIGHT(Rawdata!DS18,1)-1),"N/A")</f>
        <v>6</v>
      </c>
      <c r="DT18">
        <f>IFERROR(VALUE(RIGHT(Rawdata!DT18,1)-1),"N/A")</f>
        <v>5</v>
      </c>
      <c r="DU18">
        <f>IFERROR(6-VALUE(RIGHT(Rawdata!DU18,1)-1),"N/A")</f>
        <v>1</v>
      </c>
      <c r="DV18">
        <f>IFERROR(6-VALUE(RIGHT(Rawdata!DV18,1)-1),"N/A")</f>
        <v>0</v>
      </c>
      <c r="DW18">
        <f>IFERROR(6-VALUE(RIGHT(Rawdata!DW18,1)-1),"N/A")</f>
        <v>3</v>
      </c>
      <c r="DX18">
        <f>IFERROR(6-VALUE(RIGHT(Rawdata!DX18,1)-1),"N/A")</f>
        <v>1</v>
      </c>
      <c r="DY18">
        <f>IFERROR(6-VALUE(RIGHT(Rawdata!DY18,1)-1),"N/A")</f>
        <v>1</v>
      </c>
      <c r="DZ18">
        <f>IFERROR(6-VALUE(RIGHT(Rawdata!DZ18,1)-1),"N/A")</f>
        <v>1</v>
      </c>
      <c r="EA18">
        <f>IFERROR(VALUE(RIGHT(Rawdata!EA18,1)),"N/A")</f>
        <v>4</v>
      </c>
      <c r="EB18">
        <f>IFERROR(VALUE(RIGHT(Rawdata!EB18,1)),"N/A")</f>
        <v>3</v>
      </c>
      <c r="EC18">
        <f>IFERROR(6-VALUE(RIGHT(Rawdata!EC18,1)),"N/A")</f>
        <v>5</v>
      </c>
      <c r="ED18">
        <f>IFERROR(6-VALUE(RIGHT(Rawdata!ED18,1)),"N/A")</f>
        <v>5</v>
      </c>
      <c r="EE18">
        <f>IFERROR(VALUE(RIGHT(Rawdata!EE18,1)),"N/A")</f>
        <v>5</v>
      </c>
      <c r="EF18">
        <f>IFERROR(VALUE(RIGHT(Rawdata!EF18,1)),"N/A")</f>
        <v>4</v>
      </c>
      <c r="EG18">
        <f>IFERROR(VALUE(RIGHT(Rawdata!EG18,1)),"N/A")</f>
        <v>4</v>
      </c>
      <c r="EH18">
        <f>IFERROR(VALUE(RIGHT(Rawdata!EH18,1)),"N/A")</f>
        <v>4</v>
      </c>
      <c r="EI18">
        <f>IFERROR(VALUE(RIGHT(Rawdata!EI18,1)),"N/A")</f>
        <v>3</v>
      </c>
      <c r="EJ18">
        <f>IFERROR(VALUE(RIGHT(Rawdata!EJ18,1)),"N/A")</f>
        <v>4</v>
      </c>
      <c r="EK18">
        <f>IFERROR(VALUE(RIGHT(Rawdata!EK18,1)),"N/A")</f>
        <v>3</v>
      </c>
      <c r="EL18">
        <f>IFERROR(VALUE(RIGHT(Rawdata!EL18,1)),"N/A")</f>
        <v>3</v>
      </c>
      <c r="EM18">
        <f>IFERROR(VALUE(RIGHT(Rawdata!EM18,1)),"N/A")</f>
        <v>4</v>
      </c>
      <c r="EN18">
        <f>IFERROR(VALUE(RIGHT(Rawdata!EN18,1)),"N/A")</f>
        <v>2</v>
      </c>
      <c r="EO18">
        <f>IFERROR(VALUE(RIGHT(Rawdata!EO18,1)),"N/A")</f>
        <v>3</v>
      </c>
      <c r="EP18">
        <f>IFERROR(VALUE(RIGHT(Rawdata!EP18,1)),"N/A")</f>
        <v>3</v>
      </c>
      <c r="EQ18">
        <f>IFERROR(VALUE(RIGHT(Rawdata!EQ18,1)),"N/A")</f>
        <v>3</v>
      </c>
      <c r="ER18">
        <f>IFERROR(VALUE(RIGHT(Rawdata!ER18,1)),"N/A")</f>
        <v>3</v>
      </c>
      <c r="ES18">
        <f>IFERROR(VALUE(RIGHT(Rawdata!ES18,1)),"N/A")</f>
        <v>2</v>
      </c>
      <c r="ET18">
        <f>IFERROR(VALUE(RIGHT(Rawdata!ET18,1)),"N/A")</f>
        <v>2</v>
      </c>
      <c r="EU18">
        <f>IFERROR(VALUE(RIGHT(Rawdata!EU18,1)),"N/A")</f>
        <v>4</v>
      </c>
      <c r="EV18">
        <f>IFERROR(VALUE(RIGHT(Rawdata!EV18,1)),"N/A")</f>
        <v>1</v>
      </c>
      <c r="EW18">
        <f>IFERROR(VALUE(RIGHT(Rawdata!EW18,1)),"N/A")</f>
        <v>3</v>
      </c>
      <c r="EX18">
        <f>IFERROR(VALUE(RIGHT(Rawdata!EX18,1)),"N/A")</f>
        <v>4</v>
      </c>
      <c r="EY18">
        <f>IFERROR(VALUE(RIGHT(Rawdata!EY18,1)),"N/A")</f>
        <v>3</v>
      </c>
      <c r="EZ18">
        <f>IFERROR(6-VALUE(RIGHT(Rawdata!EZ18,1)),"N/A")</f>
        <v>4</v>
      </c>
      <c r="FA18">
        <f>IFERROR(IF(Rawdata!FA18="A1",VALUE(RIGHT(Rawdata!FA18,1)),VALUE(RIGHT(Rawdata!FA18,1))-1),"N/A")</f>
        <v>5</v>
      </c>
      <c r="FB18">
        <f>IFERROR(VALUE(RIGHT(Rawdata!FB18,1))-3,"N/A")</f>
        <v>4</v>
      </c>
      <c r="FC18">
        <f>IFERROR(IF(Rawdata!FC18="A1",VALUE(RIGHT(Rawdata!FC18,1)),VALUE(RIGHT(Rawdata!FC18,1))-1),"N/A")</f>
        <v>4</v>
      </c>
      <c r="FD18">
        <f>IFERROR(VALUE(RIGHT(Rawdata!FD18,1))-3,"N/A")</f>
        <v>3</v>
      </c>
      <c r="FE18">
        <f>IFERROR(IF(Rawdata!FE18="A1",VALUE(RIGHT(Rawdata!FE18,1)),VALUE(RIGHT(Rawdata!FE18,1))-1),"N/A")</f>
        <v>3</v>
      </c>
      <c r="FF18">
        <f>IFERROR(VALUE(RIGHT(Rawdata!FF18,1))-3,"N/A")</f>
        <v>3</v>
      </c>
      <c r="FG18">
        <f>IFERROR(IF(Rawdata!FG18="A1",VALUE(RIGHT(Rawdata!FG18,1)),VALUE(RIGHT(Rawdata!FG18,1))-1),"N/A")</f>
        <v>3</v>
      </c>
      <c r="FH18">
        <f>IFERROR(VALUE(RIGHT(Rawdata!FH18,1))-3,"N/A")</f>
        <v>1</v>
      </c>
      <c r="FI18">
        <f>IFERROR(IF(Rawdata!FI18="A1",VALUE(RIGHT(Rawdata!FI18,1)),VALUE(RIGHT(Rawdata!FI18,1))-1),"N/A")</f>
        <v>5</v>
      </c>
      <c r="FJ18">
        <f>IFERROR(VALUE(RIGHT(Rawdata!FJ18,1))-3,"N/A")</f>
        <v>4</v>
      </c>
      <c r="FK18">
        <f>IFERROR(IF(Rawdata!FK18="A1",VALUE(RIGHT(Rawdata!FK18,1)),VALUE(RIGHT(Rawdata!FK18,1))-1),"N/A")</f>
        <v>5</v>
      </c>
      <c r="FL18">
        <f>IFERROR(VALUE(RIGHT(Rawdata!FL18,1))-3,"N/A")</f>
        <v>4</v>
      </c>
      <c r="FM18">
        <f>IFERROR(IF(Rawdata!FM18="A1",VALUE(RIGHT(Rawdata!FM18,1)),VALUE(RIGHT(Rawdata!FM18,1))-1),"N/A")</f>
        <v>4</v>
      </c>
      <c r="FN18">
        <f>IFERROR(VALUE(RIGHT(Rawdata!FN18,1))-3,"N/A")</f>
        <v>4</v>
      </c>
      <c r="FO18">
        <f>IFERROR(IF(Rawdata!FO18="A1",VALUE(RIGHT(Rawdata!FO18,1)),VALUE(RIGHT(Rawdata!FO18,1))-1),"N/A")</f>
        <v>4</v>
      </c>
      <c r="FP18">
        <f>IFERROR(VALUE(RIGHT(Rawdata!FP18,1))-3,"N/A")</f>
        <v>4</v>
      </c>
      <c r="FQ18">
        <f>IFERROR(IF(Rawdata!FQ18="A1",VALUE(RIGHT(Rawdata!FQ18,1)),VALUE(RIGHT(Rawdata!FQ18,1))-1),"N/A")</f>
        <v>3</v>
      </c>
      <c r="FR18">
        <f>IFERROR(VALUE(RIGHT(Rawdata!FR18,1))-3,"N/A")</f>
        <v>2</v>
      </c>
      <c r="FS18">
        <f>IFERROR(IF(Rawdata!FS18="A1",VALUE(RIGHT(Rawdata!FS18,1)),VALUE(RIGHT(Rawdata!FS18,1))-1),"N/A")</f>
        <v>3</v>
      </c>
      <c r="FT18">
        <f>IFERROR(VALUE(RIGHT(Rawdata!FT18,1))-3,"N/A")</f>
        <v>3</v>
      </c>
      <c r="FU18">
        <f>IFERROR(IF(Rawdata!FU18="A1",VALUE(RIGHT(Rawdata!FU18,1)),VALUE(RIGHT(Rawdata!FU18,1))-1),"N/A")</f>
        <v>4</v>
      </c>
      <c r="FV18">
        <f>IFERROR(VALUE(RIGHT(Rawdata!FV18,1))-3,"N/A")</f>
        <v>4</v>
      </c>
      <c r="FW18">
        <f>IFERROR(IF(Rawdata!FW18="A1",VALUE(RIGHT(Rawdata!FW18,1)),VALUE(RIGHT(Rawdata!FW18,1))-1),"N/A")</f>
        <v>4</v>
      </c>
      <c r="FX18">
        <f>IFERROR(VALUE(RIGHT(Rawdata!FX18,1))-3,"N/A")</f>
        <v>4</v>
      </c>
      <c r="FY18">
        <f>IFERROR(IF(Rawdata!FY18="A1",VALUE(RIGHT(Rawdata!FY18,1)),VALUE(RIGHT(Rawdata!FY18,1))-1),"N/A")</f>
        <v>3</v>
      </c>
      <c r="FZ18">
        <f>IFERROR(VALUE(RIGHT(Rawdata!FZ18,1))-3,"N/A")</f>
        <v>1</v>
      </c>
      <c r="GA18">
        <f>IFERROR(IF(Rawdata!GA18="A1",VALUE(RIGHT(Rawdata!GA18,1)),VALUE(RIGHT(Rawdata!GA18,1))-1),"N/A")</f>
        <v>4</v>
      </c>
      <c r="GB18">
        <f>IFERROR(VALUE(RIGHT(Rawdata!GB18,1))-3,"N/A")</f>
        <v>3</v>
      </c>
      <c r="GC18">
        <f>IFERROR(IF(Rawdata!GC18="A1",VALUE(RIGHT(Rawdata!GC18,1)),VALUE(RIGHT(Rawdata!GC18,1))-1),"N/A")</f>
        <v>5</v>
      </c>
      <c r="GD18">
        <f>IFERROR(VALUE(RIGHT(Rawdata!GD18,1))-3,"N/A")</f>
        <v>4</v>
      </c>
      <c r="GE18">
        <f>IFERROR(IF(Rawdata!GE18="A1",VALUE(RIGHT(Rawdata!GE18,1)),VALUE(RIGHT(Rawdata!GE18,1))-1),"N/A")</f>
        <v>3</v>
      </c>
      <c r="GF18">
        <f>IFERROR(VALUE(RIGHT(Rawdata!GF18,1))-3,"N/A")</f>
        <v>3</v>
      </c>
      <c r="GG18">
        <f>IFERROR(IF(Rawdata!GG18="A1",VALUE(RIGHT(Rawdata!GG18,1)),VALUE(RIGHT(Rawdata!GG18,1))-1),"N/A")</f>
        <v>4</v>
      </c>
      <c r="GH18">
        <f>IFERROR(VALUE(RIGHT(Rawdata!GH18,1))-3,"N/A")</f>
        <v>3</v>
      </c>
      <c r="GI18">
        <f>IFERROR(IF(Rawdata!GI18="A1",VALUE(RIGHT(Rawdata!GI18,1)),VALUE(RIGHT(Rawdata!GI18,1))-1),"N/A")</f>
        <v>5</v>
      </c>
      <c r="GJ18">
        <f>IFERROR(VALUE(RIGHT(Rawdata!GJ18,1))-3,"N/A")</f>
        <v>3</v>
      </c>
      <c r="GK18">
        <f>IFERROR(IF(Rawdata!GK18="A1",VALUE(RIGHT(Rawdata!GK18,1)),VALUE(RIGHT(Rawdata!GK18,1))-1),"N/A")</f>
        <v>5</v>
      </c>
      <c r="GL18">
        <f>IFERROR(VALUE(RIGHT(Rawdata!GL18,1))-3,"N/A")</f>
        <v>4</v>
      </c>
      <c r="GM18">
        <f>IFERROR(IF(Rawdata!GM18="A1",VALUE(RIGHT(Rawdata!GM18,1)),VALUE(RIGHT(Rawdata!GM18,1))-1),"N/A")</f>
        <v>5</v>
      </c>
      <c r="GN18">
        <f>IFERROR(VALUE(RIGHT(Rawdata!GN18,1))-3,"N/A")</f>
        <v>4</v>
      </c>
      <c r="GO18">
        <f>IFERROR(IF(Rawdata!GO18="A1",VALUE(RIGHT(Rawdata!GO18,1)),VALUE(RIGHT(Rawdata!GO18,1))-1),"N/A")</f>
        <v>4</v>
      </c>
      <c r="GP18">
        <f>IFERROR(VALUE(RIGHT(Rawdata!GP18,1))-3,"N/A")</f>
        <v>4</v>
      </c>
      <c r="GQ18">
        <f>IFERROR(IF(Rawdata!GQ18="A1",VALUE(RIGHT(Rawdata!GQ18,1)),VALUE(RIGHT(Rawdata!GQ18,1))-1),"N/A")</f>
        <v>4</v>
      </c>
      <c r="GR18">
        <f>IFERROR(VALUE(RIGHT(Rawdata!GR18,1))-3,"N/A")</f>
        <v>4</v>
      </c>
      <c r="GS18">
        <f>IFERROR(IF(Rawdata!GS18="A1",VALUE(RIGHT(Rawdata!GS18,1)),VALUE(RIGHT(Rawdata!GS18,1))-1),"N/A")</f>
        <v>3</v>
      </c>
      <c r="GT18">
        <f>IFERROR(VALUE(RIGHT(Rawdata!GT18,1))-3,"N/A")</f>
        <v>4</v>
      </c>
      <c r="GU18">
        <f>IFERROR(IF(Rawdata!GU18="A1",VALUE(RIGHT(Rawdata!GU18,1)),VALUE(RIGHT(Rawdata!GU18,1))-1),"N/A")</f>
        <v>3</v>
      </c>
      <c r="GV18">
        <f>IFERROR(VALUE(RIGHT(Rawdata!GV18,1))-3,"N/A")</f>
        <v>4</v>
      </c>
      <c r="GW18">
        <f>IFERROR(IF(Rawdata!GW18="A1",VALUE(RIGHT(Rawdata!GW18,1)),VALUE(RIGHT(Rawdata!GW18,1))-1),"N/A")</f>
        <v>4</v>
      </c>
      <c r="GX18">
        <f>IFERROR(VALUE(RIGHT(Rawdata!GX18,1))-3,"N/A")</f>
        <v>4</v>
      </c>
      <c r="GY18">
        <f>IFERROR(VALUE(RIGHT(Rawdata!GY18,1)),"N/A")</f>
        <v>5</v>
      </c>
      <c r="GZ18">
        <f>IFERROR(7-VALUE(RIGHT(Rawdata!GZ18,1)),"N/A")</f>
        <v>5</v>
      </c>
      <c r="HA18">
        <f>IFERROR(VALUE(RIGHT(Rawdata!HA18,1)),"N/A")</f>
        <v>5</v>
      </c>
      <c r="HB18">
        <f>IFERROR(VALUE(RIGHT(Rawdata!HB18,1)),"N/A")</f>
        <v>4</v>
      </c>
      <c r="HC18">
        <f>IFERROR(VALUE(RIGHT(Rawdata!HC18,1)),"N/A")</f>
        <v>4</v>
      </c>
      <c r="HD18">
        <f>IFERROR(7-VALUE(RIGHT(Rawdata!HD18,1)),"N/A")</f>
        <v>3</v>
      </c>
      <c r="HE18">
        <f>IFERROR(VALUE(RIGHT(Rawdata!HE18,1)),"N/A")</f>
        <v>4</v>
      </c>
      <c r="HF18">
        <f>IFERROR(7-VALUE(RIGHT(Rawdata!HF18,1)),"N/A")</f>
        <v>4</v>
      </c>
      <c r="HG18">
        <f>IFERROR(VALUE(RIGHT(Rawdata!HG18,1)),"N/A")</f>
        <v>6</v>
      </c>
      <c r="HH18">
        <f>IFERROR(VALUE(RIGHT(Rawdata!HH18,1)),"N/A")</f>
        <v>5</v>
      </c>
      <c r="HI18">
        <f>IFERROR(VALUE(RIGHT(Rawdata!HI18,1)),"N/A")</f>
        <v>5</v>
      </c>
      <c r="HJ18">
        <f>IFERROR(VALUE(RIGHT(Rawdata!HJ18,1)),"N/A")</f>
        <v>4</v>
      </c>
      <c r="HK18">
        <f>IFERROR(7-VALUE(RIGHT(Rawdata!HK18,1)),"N/A")</f>
        <v>2</v>
      </c>
      <c r="HL18">
        <f>IFERROR(VALUE(RIGHT(Rawdata!HL18,1)),"N/A")</f>
        <v>4</v>
      </c>
      <c r="HM18">
        <f>IFERROR(VALUE(RIGHT(Rawdata!HM18,1)),"N/A")</f>
        <v>4</v>
      </c>
      <c r="HN18">
        <f>IFERROR(IF(Rawdata!HN18="A13",5,VALUE(RIGHT(Rawdata!HN18,1))-1),"N/A")</f>
        <v>5</v>
      </c>
      <c r="HO18">
        <f>IFERROR(IF(Rawdata!HO18="A13",5,VALUE(RIGHT(Rawdata!HO18,1))-1),"N/A")</f>
        <v>5</v>
      </c>
      <c r="HP18">
        <f>IFERROR(IF(Rawdata!HP18="A13",5,VALUE(RIGHT(Rawdata!HP18,1))-1),"N/A")</f>
        <v>5</v>
      </c>
      <c r="HQ18">
        <f>IFERROR(IF(Rawdata!HQ18="A13",5,VALUE(RIGHT(Rawdata!HQ18,1))-1),"N/A")</f>
        <v>4</v>
      </c>
      <c r="HR18">
        <f>IFERROR(IF(Rawdata!HR18="A13",5,VALUE(RIGHT(Rawdata!HR18,1))-1),"N/A")</f>
        <v>5</v>
      </c>
      <c r="HS18">
        <f>IFERROR(6-IF(Rawdata!HS18="A13",5,VALUE(RIGHT(Rawdata!HS18,1))-1),"N/A")</f>
        <v>3</v>
      </c>
      <c r="HT18">
        <f>IFERROR(6-IF(Rawdata!HT18="A13",5,VALUE(RIGHT(Rawdata!HT18,1))-1),"N/A")</f>
        <v>4</v>
      </c>
      <c r="HU18">
        <f>IFERROR(6-IF(Rawdata!HU18="A13",5,VALUE(RIGHT(Rawdata!HU18,1))-1),"N/A")</f>
        <v>5</v>
      </c>
      <c r="HV18">
        <f>IFERROR(IF(Rawdata!HV18="A13",5,VALUE(RIGHT(Rawdata!HV18,1))-1),"N/A")</f>
        <v>2</v>
      </c>
      <c r="HW18">
        <f>IFERROR(6-IF(Rawdata!HW18="A13",5,VALUE(RIGHT(Rawdata!HW18,1))-1),"N/A")</f>
        <v>2</v>
      </c>
      <c r="HX18">
        <f>IFERROR(6-IF(Rawdata!HX18="A13",5,VALUE(RIGHT(Rawdata!HX18,1))-1),"N/A")</f>
        <v>4</v>
      </c>
      <c r="HY18">
        <f>IFERROR(6-IF(Rawdata!HY18="A13",5,VALUE(RIGHT(Rawdata!HY18,1))-1),"N/A")</f>
        <v>3</v>
      </c>
      <c r="HZ18">
        <f>IFERROR(6-IF(Rawdata!HZ18="A13",5,VALUE(RIGHT(Rawdata!HZ18,1))-1),"N/A")</f>
        <v>5</v>
      </c>
      <c r="IA18">
        <f>IFERROR(6-IF(Rawdata!IA18="A13",5,VALUE(RIGHT(Rawdata!IA18,1))-1),"N/A")</f>
        <v>3</v>
      </c>
      <c r="IB18">
        <f>IFERROR(IF(Rawdata!IB18="A13",5,VALUE(RIGHT(Rawdata!IB18,1))-1),"N/A")</f>
        <v>5</v>
      </c>
      <c r="IC18">
        <f>IFERROR(6-IF(Rawdata!IC18="A13",5,VALUE(RIGHT(Rawdata!IC18,1))-1),"N/A")</f>
        <v>3</v>
      </c>
      <c r="ID18">
        <f>IFERROR(IF(Rawdata!ID18="A13",5,VALUE(RIGHT(Rawdata!ID18,1))-1),"N/A")</f>
        <v>5</v>
      </c>
      <c r="IE18">
        <f>IFERROR(6-IF(Rawdata!IE18="A13",5,VALUE(RIGHT(Rawdata!IE18,1))-1),"N/A")</f>
        <v>2</v>
      </c>
      <c r="IF18" t="str">
        <f>IFERROR(VALUE(RIGHT(Rawdata!IF18,1)),"N/A")</f>
        <v>N/A</v>
      </c>
      <c r="IG18" t="str">
        <f>IFERROR(VALUE(RIGHT(Rawdata!IG18,1)),"N/A")</f>
        <v>N/A</v>
      </c>
      <c r="IH18" t="str">
        <f>IFERROR(VALUE(RIGHT(Rawdata!IH18,1)),"N/A")</f>
        <v>N/A</v>
      </c>
      <c r="II18" t="str">
        <f>IFERROR(VALUE(RIGHT(Rawdata!II18,1)),"N/A")</f>
        <v>N/A</v>
      </c>
      <c r="IJ18" t="str">
        <f>IFERROR(VALUE(RIGHT(Rawdata!IJ18,1)),"N/A")</f>
        <v>N/A</v>
      </c>
      <c r="IK18" t="str">
        <f>IFERROR(VALUE(RIGHT(Rawdata!IK18,1)),"N/A")</f>
        <v>N/A</v>
      </c>
      <c r="IL18" t="str">
        <f>IFERROR(VALUE(RIGHT(Rawdata!IL18,1)),"N/A")</f>
        <v>N/A</v>
      </c>
      <c r="IM18" t="str">
        <f>IFERROR(VALUE(RIGHT(Rawdata!IM18,1)),"N/A")</f>
        <v>N/A</v>
      </c>
      <c r="IN18" t="str">
        <f>IFERROR(VALUE(RIGHT(Rawdata!IN18,1)),"N/A")</f>
        <v>N/A</v>
      </c>
      <c r="IO18" t="str">
        <f>IFERROR(VALUE(RIGHT(Rawdata!IO18,1)),"N/A")</f>
        <v>N/A</v>
      </c>
      <c r="IP18" t="str">
        <f>IFERROR(VALUE(RIGHT(Rawdata!IP18,1)),"N/A")</f>
        <v>N/A</v>
      </c>
      <c r="IQ18" t="str">
        <f>IFERROR(VALUE(RIGHT(Rawdata!IQ18,1)),"N/A")</f>
        <v>N/A</v>
      </c>
      <c r="IR18" t="str">
        <f>IFERROR(VALUE(RIGHT(Rawdata!IR18,1)),"N/A")</f>
        <v>N/A</v>
      </c>
      <c r="IS18" t="str">
        <f>IFERROR(VALUE(RIGHT(Rawdata!IS18,1)),"N/A")</f>
        <v>N/A</v>
      </c>
      <c r="IT18" t="str">
        <f>IFERROR(VALUE(RIGHT(Rawdata!IT18,1)),"N/A")</f>
        <v>N/A</v>
      </c>
      <c r="IU18" t="str">
        <f>IFERROR(VALUE(RIGHT(Rawdata!IU18,1)),"N/A")</f>
        <v>N/A</v>
      </c>
      <c r="IV18" t="str">
        <f>IFERROR(VALUE(RIGHT(Rawdata!IV18,1)),"N/A")</f>
        <v>N/A</v>
      </c>
      <c r="IW18" t="str">
        <f>IFERROR(VALUE(RIGHT(Rawdata!IW18,1)),"N/A")</f>
        <v>N/A</v>
      </c>
      <c r="IX18" t="str">
        <f>IFERROR(VALUE(RIGHT(Rawdata!IX18,1)),"N/A")</f>
        <v>N/A</v>
      </c>
      <c r="IY18">
        <f>IFERROR(VALUE(RIGHT(Rawdata!IY18,1)),"N/A")</f>
        <v>5</v>
      </c>
      <c r="IZ18">
        <f>IFERROR(VALUE(RIGHT(Rawdata!IZ18,1)),"N/A")</f>
        <v>3</v>
      </c>
      <c r="JA18">
        <f>IFERROR(VALUE(RIGHT(Rawdata!JA18,1)),"N/A")</f>
        <v>3</v>
      </c>
      <c r="JB18">
        <f>IFERROR(VALUE(RIGHT(Rawdata!JB18,1)),"N/A")</f>
        <v>1</v>
      </c>
      <c r="JC18">
        <f>IFERROR(VALUE(RIGHT(Rawdata!JC18,1)),"N/A")</f>
        <v>1</v>
      </c>
      <c r="JD18">
        <f>IFERROR(VALUE(RIGHT(Rawdata!JD18,1)),"N/A")</f>
        <v>5</v>
      </c>
      <c r="JE18">
        <f>IFERROR(VALUE(RIGHT(Rawdata!JE18,1)),"N/A")</f>
        <v>5</v>
      </c>
      <c r="JF18">
        <f>IFERROR(VALUE(RIGHT(Rawdata!JF18,1)),"N/A")</f>
        <v>5</v>
      </c>
      <c r="JG18">
        <f>IFERROR(VALUE(RIGHT(Rawdata!JG18,1)),"N/A")</f>
        <v>3</v>
      </c>
      <c r="JH18">
        <f>IFERROR(VALUE(RIGHT(Rawdata!JH18,1)),"N/A")</f>
        <v>4</v>
      </c>
      <c r="JI18">
        <f>IFERROR(VALUE(RIGHT(Rawdata!JI18,1)),"N/A")</f>
        <v>5</v>
      </c>
      <c r="JJ18">
        <f>IFERROR(VALUE(RIGHT(Rawdata!JJ18,1)),"N/A")</f>
        <v>1</v>
      </c>
      <c r="JK18">
        <f>IFERROR(VALUE(RIGHT(Rawdata!JK18,1)),"N/A")</f>
        <v>5</v>
      </c>
      <c r="JL18">
        <f>IFERROR(VALUE(RIGHT(Rawdata!JL18,1)),"N/A")</f>
        <v>3</v>
      </c>
      <c r="JM18">
        <f>IFERROR(VALUE(RIGHT(Rawdata!JM18,1)),"N/A")</f>
        <v>4</v>
      </c>
      <c r="JN18">
        <f>IFERROR(VALUE(RIGHT(Rawdata!JN18,1)),"N/A")</f>
        <v>3</v>
      </c>
      <c r="JO18">
        <f>IFERROR(VALUE(RIGHT(Rawdata!JO18,1)),"N/A")</f>
        <v>1</v>
      </c>
      <c r="JP18" t="str">
        <f>IFERROR(VALUE(RIGHT(Rawdata!JP18,1)-4),"N/A")</f>
        <v>N/A</v>
      </c>
      <c r="JQ18" t="str">
        <f>IFERROR(VALUE(RIGHT(Rawdata!JQ18,1)-4),"N/A")</f>
        <v>N/A</v>
      </c>
      <c r="JR18" t="str">
        <f>IFERROR(VALUE(RIGHT(Rawdata!JR18,1)-4),"N/A")</f>
        <v>N/A</v>
      </c>
      <c r="JS18" t="str">
        <f>IFERROR(VALUE(RIGHT(Rawdata!JS18,1)-4),"N/A")</f>
        <v>N/A</v>
      </c>
      <c r="JT18" t="str">
        <f>IFERROR(VALUE(RIGHT(Rawdata!JT18,1)-4),"N/A")</f>
        <v>N/A</v>
      </c>
      <c r="JU18" t="str">
        <f>IFERROR(VALUE(RIGHT(Rawdata!JU18,1)-4),"N/A")</f>
        <v>N/A</v>
      </c>
      <c r="JV18" t="str">
        <f>IFERROR(VALUE(RIGHT(Rawdata!JV18,1)-4),"N/A")</f>
        <v>N/A</v>
      </c>
      <c r="JW18" t="str">
        <f>IFERROR(VALUE(RIGHT(Rawdata!JW18,1)-4),"N/A")</f>
        <v>N/A</v>
      </c>
      <c r="JX18" t="str">
        <f>IFERROR(VALUE(RIGHT(Rawdata!JX18,1)),"N/A")</f>
        <v>N/A</v>
      </c>
      <c r="JY18" t="str">
        <f>IFERROR(VALUE(RIGHT(Rawdata!JY18,1)),"N/A")</f>
        <v>N/A</v>
      </c>
      <c r="JZ18" t="str">
        <f>IFERROR(6-VALUE(RIGHT(Rawdata!JZ18,1)),"N/A")</f>
        <v>N/A</v>
      </c>
      <c r="KA18" t="str">
        <f>IFERROR(6-VALUE(RIGHT(Rawdata!KA18,1)),"N/A")</f>
        <v>N/A</v>
      </c>
      <c r="KB18" t="str">
        <f>IFERROR(6-VALUE(RIGHT(Rawdata!KB18,1)),"N/A")</f>
        <v>N/A</v>
      </c>
      <c r="KC18" t="str">
        <f>IFERROR(6-VALUE(RIGHT(Rawdata!KC18,1)),"N/A")</f>
        <v>N/A</v>
      </c>
      <c r="KD18" t="str">
        <f>IFERROR(6-VALUE(RIGHT(Rawdata!KD18,1)),"N/A")</f>
        <v>N/A</v>
      </c>
      <c r="KE18" t="str">
        <f>IFERROR(6-VALUE(RIGHT(Rawdata!KE18,1)),"N/A")</f>
        <v>N/A</v>
      </c>
      <c r="KF18" t="str">
        <f>IFERROR(VALUE(RIGHT(Rawdata!KF18,1)),"N/A")</f>
        <v>N/A</v>
      </c>
      <c r="KG18" t="str">
        <f>IFERROR(VALUE(RIGHT(Rawdata!KG18,1)),"N/A")</f>
        <v>N/A</v>
      </c>
      <c r="KH18" t="str">
        <f>IFERROR(6-VALUE(RIGHT(Rawdata!KH18,1)),"N/A")</f>
        <v>N/A</v>
      </c>
      <c r="KI18" t="str">
        <f>IFERROR(6-VALUE(RIGHT(Rawdata!KI18,1)),"N/A")</f>
        <v>N/A</v>
      </c>
      <c r="KJ18" t="str">
        <f>IFERROR(VALUE(RIGHT(Rawdata!KJ18,1)),"N/A")</f>
        <v>N/A</v>
      </c>
      <c r="KK18" t="str">
        <f>IFERROR(VALUE(RIGHT(Rawdata!KK18,1)),"N/A")</f>
        <v>N/A</v>
      </c>
      <c r="KL18" t="str">
        <f>IFERROR(VALUE(RIGHT(Rawdata!KL18,1)),"N/A")</f>
        <v>N/A</v>
      </c>
      <c r="KM18" t="str">
        <f>IFERROR(VALUE(RIGHT(Rawdata!KM18,1)),"N/A")</f>
        <v>N/A</v>
      </c>
      <c r="KN18" t="str">
        <f>IFERROR(VALUE(RIGHT(Rawdata!KN18,1)),"N/A")</f>
        <v>N/A</v>
      </c>
      <c r="KO18" t="str">
        <f>IFERROR(VALUE(RIGHT(Rawdata!KO18,1)),"N/A")</f>
        <v>N/A</v>
      </c>
      <c r="KP18" t="str">
        <f>IFERROR(VALUE(RIGHT(Rawdata!KP18,1)),"N/A")</f>
        <v>N/A</v>
      </c>
      <c r="KQ18" t="str">
        <f>IFERROR(VALUE(RIGHT(Rawdata!KQ18,1)),"N/A")</f>
        <v>N/A</v>
      </c>
      <c r="KR18" t="str">
        <f>IFERROR(VALUE(RIGHT(Rawdata!KR18,1)),"N/A")</f>
        <v>N/A</v>
      </c>
      <c r="KS18" t="str">
        <f>IFERROR(VALUE(RIGHT(Rawdata!KS18,1)),"N/A")</f>
        <v>N/A</v>
      </c>
      <c r="KT18" t="str">
        <f>IFERROR(VALUE(RIGHT(Rawdata!KT18,1)),"N/A")</f>
        <v>N/A</v>
      </c>
      <c r="KU18" t="str">
        <f>IFERROR(VALUE(RIGHT(Rawdata!KU18,1)),"N/A")</f>
        <v>N/A</v>
      </c>
      <c r="KV18" t="str">
        <f>IFERROR(VALUE(RIGHT(Rawdata!KV18,1)),"N/A")</f>
        <v>N/A</v>
      </c>
      <c r="KW18" t="str">
        <f>IFERROR(VALUE(RIGHT(Rawdata!KW18,1)),"N/A")</f>
        <v>N/A</v>
      </c>
      <c r="KX18" t="str">
        <f>IFERROR(VALUE(RIGHT(Rawdata!KX18,1)),"N/A")</f>
        <v>N/A</v>
      </c>
    </row>
    <row r="19" spans="1:310" x14ac:dyDescent="0.25">
      <c r="A19">
        <f>Rawdata!A19</f>
        <v>24</v>
      </c>
      <c r="B19" t="str">
        <f>Rawdata!B19</f>
        <v>T1</v>
      </c>
      <c r="C19" t="str">
        <f>Rawdata!C19</f>
        <v>2022-04-14 22:53:51</v>
      </c>
      <c r="D19" t="str">
        <f>Rawdata!D19</f>
        <v>710-210</v>
      </c>
      <c r="E19" t="str">
        <f>IF(Rawdata!E19="","",Rawdata!E19)</f>
        <v>110-115</v>
      </c>
      <c r="F19" cm="1">
        <f t="array" ref="F19">IFERROR(_xlfn.IFS(Rawdata!F19="A1",100,Rawdata!F19="A2",75,Rawdata!F19="A3",50,Rawdata!F19="A4",25,Rawdata!F19="A5",0),"N/A")</f>
        <v>50</v>
      </c>
      <c r="G19" cm="1">
        <f t="array" ref="G19">IFERROR(_xlfn.IFS(Rawdata!G19="A1",100,Rawdata!G19="A2",75,Rawdata!G19="A3",50,Rawdata!G19="A4",25,Rawdata!G19="A5",0),"N/A")</f>
        <v>75</v>
      </c>
      <c r="H19" cm="1">
        <f t="array" ref="H19">IFERROR(_xlfn.IFS(Rawdata!H19="A1",100,Rawdata!H19="A2",75,Rawdata!H19="A3",50,Rawdata!H19="A4",25,Rawdata!H19="A5",0),"N/A")</f>
        <v>50</v>
      </c>
      <c r="I19" cm="1">
        <f t="array" ref="I19">IFERROR(_xlfn.IFS(Rawdata!I19="A1",100,Rawdata!I19="A2",75,Rawdata!I19="A3",50,Rawdata!I19="A4",25,Rawdata!I19="A5",0),"N/A")</f>
        <v>75</v>
      </c>
      <c r="J19" cm="1">
        <f t="array" ref="J19">IFERROR(_xlfn.IFS(Rawdata!J19="A1",100,Rawdata!J19="A2",75,Rawdata!J19="A3",50,Rawdata!J19="A4",25,Rawdata!J19="A5",0),"N/A")</f>
        <v>25</v>
      </c>
      <c r="K19" cm="1">
        <f t="array" ref="K19">IFERROR(_xlfn.IFS(Rawdata!K19="A1",100,Rawdata!K19="A2",75,Rawdata!K19="A3",50,Rawdata!K19="A4",25,Rawdata!K19="A5",0),"N/A")</f>
        <v>100</v>
      </c>
      <c r="L19" cm="1">
        <f t="array" ref="L19">IFERROR(_xlfn.IFS(Rawdata!L19="A1",100,Rawdata!L19="A2",75,Rawdata!L19="A3",50,Rawdata!L19="A4",25,Rawdata!L19="A5",0),"N/A")</f>
        <v>100</v>
      </c>
      <c r="M19" cm="1">
        <f t="array" ref="M19">IFERROR(_xlfn.IFS(Rawdata!M19="A1",100,Rawdata!M19="A2",75,Rawdata!M19="A3",50,Rawdata!M19="A4",25,Rawdata!M19="A5",0),"N/A")</f>
        <v>100</v>
      </c>
      <c r="N19" cm="1">
        <f t="array" ref="N19">IFERROR(_xlfn.IFS(Rawdata!N19="A1",100,Rawdata!N19="A2",75,Rawdata!N19="A3",50,Rawdata!N19="A4",25,Rawdata!N19="A5",0),"N/A")</f>
        <v>100</v>
      </c>
      <c r="O19" cm="1">
        <f t="array" ref="O19">IFERROR(_xlfn.IFS(Rawdata!O19="A1",100,Rawdata!O19="A2",75,Rawdata!O19="A3",50,Rawdata!O19="A4",25,Rawdata!O19="A5",0),"N/A")</f>
        <v>100</v>
      </c>
      <c r="P19" cm="1">
        <f t="array" ref="P19">IFERROR(_xlfn.IFS(Rawdata!P19="A1",100,Rawdata!P19="A2",75,Rawdata!P19="A3",50,Rawdata!P19="A4",25,Rawdata!P19="A5",0),"N/A")</f>
        <v>0</v>
      </c>
      <c r="Q19" cm="1">
        <f t="array" ref="Q19">IFERROR(_xlfn.IFS(Rawdata!Q19="A1",100,Rawdata!Q19="A2",75,Rawdata!Q19="A3",50,Rawdata!Q19="A4",25,Rawdata!Q19="A5",0),"N/A")</f>
        <v>100</v>
      </c>
      <c r="R19" cm="1">
        <f t="array" ref="R19">IFERROR(_xlfn.IFS(Rawdata!R19="A1",100,Rawdata!R19="A2",75,Rawdata!R19="A3",50,Rawdata!R19="A4",25,Rawdata!R19="A5",0),"N/A")</f>
        <v>100</v>
      </c>
      <c r="S19" cm="1">
        <f t="array" ref="S19">IFERROR(_xlfn.IFS(Rawdata!S19="A1",100,Rawdata!S19="A2",75,Rawdata!S19="A3",50,Rawdata!S19="A4",25,Rawdata!S19="A5",0),"N/A")</f>
        <v>75</v>
      </c>
      <c r="T19" cm="1">
        <f t="array" ref="T19">IFERROR(_xlfn.IFS(Rawdata!T19="A1",100,Rawdata!T19="A2",75,Rawdata!T19="A3",50,Rawdata!T19="A4",25,Rawdata!T19="A5",0),"N/A")</f>
        <v>50</v>
      </c>
      <c r="U19" cm="1">
        <f t="array" ref="U19">IFERROR(_xlfn.IFS(Rawdata!U19="A1",100,Rawdata!U19="A2",75,Rawdata!U19="A3",50,Rawdata!U19="A4",25,Rawdata!U19="A5",0),"N/A")</f>
        <v>50</v>
      </c>
      <c r="V19" cm="1">
        <f t="array" ref="V19">IFERROR(_xlfn.IFS(Rawdata!V19="A1",100,Rawdata!V19="A2",75,Rawdata!V19="A3",50,Rawdata!V19="A4",25,Rawdata!V19="A5",0),"N/A")</f>
        <v>25</v>
      </c>
      <c r="W19" cm="1">
        <f t="array" ref="W19">IFERROR(_xlfn.IFS(Rawdata!W19="A1",100,Rawdata!W19="A2",75,Rawdata!W19="A3",50,Rawdata!W19="A4",25,Rawdata!W19="A5",0),"N/A")</f>
        <v>25</v>
      </c>
      <c r="X19" cm="1">
        <f t="array" ref="X19">IFERROR(_xlfn.IFS(Rawdata!X19="A1",100,Rawdata!X19="A2",75,Rawdata!X19="A3",50,Rawdata!X19="A4",25,Rawdata!X19="A5",0),"N/A")</f>
        <v>25</v>
      </c>
      <c r="Y19" cm="1">
        <f t="array" ref="Y19">IFERROR(_xlfn.IFS(Rawdata!Y19="A1",100,Rawdata!Y19="A2",75,Rawdata!Y19="A3",50,Rawdata!Y19="A4",25,Rawdata!Y19="A5",0),"N/A")</f>
        <v>50</v>
      </c>
      <c r="Z19" cm="1">
        <f t="array" ref="Z19">IFERROR(_xlfn.IFS(Rawdata!Z19="A1",100,Rawdata!Z19="A2",75,Rawdata!Z19="A3",50,Rawdata!Z19="A4",25,Rawdata!Z19="A5",0),"N/A")</f>
        <v>25</v>
      </c>
      <c r="AA19" cm="1">
        <f t="array" ref="AA19">IFERROR(_xlfn.IFS(Rawdata!AA19="A1",100,Rawdata!AA19="A2",75,Rawdata!AA19="A3",50,Rawdata!AA19="A4",25,Rawdata!AA19="A5",0),"N/A")</f>
        <v>100</v>
      </c>
      <c r="AB19" cm="1">
        <f t="array" ref="AB19">IFERROR(_xlfn.IFS(Rawdata!AB19="A1",100,Rawdata!AB19="A2",75,Rawdata!AB19="A3",50,Rawdata!AB19="A4",25,Rawdata!AB19="A5",0),"N/A")</f>
        <v>50</v>
      </c>
      <c r="AC19">
        <f>IFERROR(VALUE(RIGHT(Rawdata!AC19,1)),"N/A")</f>
        <v>3</v>
      </c>
      <c r="AD19">
        <f>IFERROR(6-VALUE(RIGHT(Rawdata!AD19,1)),"N/A")</f>
        <v>4</v>
      </c>
      <c r="AE19">
        <f>IFERROR(VALUE(RIGHT(Rawdata!AE19,1)),"N/A")</f>
        <v>4</v>
      </c>
      <c r="AF19">
        <f>IFERROR(6-VALUE(RIGHT(Rawdata!AF19,1)),"N/A")</f>
        <v>5</v>
      </c>
      <c r="AG19">
        <f>IFERROR(VALUE(RIGHT(Rawdata!AG19,1)),"N/A")</f>
        <v>5</v>
      </c>
      <c r="AH19">
        <f>IFERROR(VALUE(RIGHT(Rawdata!AH19,1)),"N/A")</f>
        <v>5</v>
      </c>
      <c r="AI19">
        <f>IFERROR(VALUE(RIGHT(Rawdata!AI19,1)),"N/A")</f>
        <v>5</v>
      </c>
      <c r="AJ19">
        <f>IFERROR(6-VALUE(RIGHT(Rawdata!AJ19,1)),"N/A")</f>
        <v>3</v>
      </c>
      <c r="AK19">
        <f>IFERROR(6-VALUE(RIGHT(Rawdata!AK19,1)),"N/A")</f>
        <v>5</v>
      </c>
      <c r="AL19">
        <f>IFERROR(VALUE(RIGHT(Rawdata!AL19,1)),"N/A")</f>
        <v>4</v>
      </c>
      <c r="AM19">
        <f>IFERROR(6-VALUE(RIGHT(Rawdata!AM19,1)),"N/A")</f>
        <v>5</v>
      </c>
      <c r="AN19">
        <f>IFERROR(6-VALUE(RIGHT(Rawdata!AN19,1)),"N/A")</f>
        <v>3</v>
      </c>
      <c r="AO19">
        <f>IFERROR(VALUE(RIGHT(Rawdata!AO19,1)),"N/A")</f>
        <v>3</v>
      </c>
      <c r="AP19">
        <f>IFERROR(6-VALUE(RIGHT(Rawdata!AP19,1)),"N/A")</f>
        <v>4</v>
      </c>
      <c r="AQ19">
        <f>IFERROR(VALUE(RIGHT(Rawdata!AQ19,1)),"N/A")</f>
        <v>4</v>
      </c>
      <c r="AR19">
        <f>IFERROR(6-VALUE(RIGHT(Rawdata!AR19,1)),"N/A")</f>
        <v>5</v>
      </c>
      <c r="AS19">
        <f>IFERROR(VALUE(RIGHT(Rawdata!AS19,1)),"N/A")</f>
        <v>4</v>
      </c>
      <c r="AT19">
        <f>IFERROR(VALUE(RIGHT(Rawdata!AT19,1)),"N/A")</f>
        <v>4</v>
      </c>
      <c r="AU19">
        <f>IFERROR(6-VALUE(RIGHT(Rawdata!AU19,1)),"N/A")</f>
        <v>5</v>
      </c>
      <c r="AV19">
        <f>IFERROR(VALUE(RIGHT(Rawdata!AV19,1)),"N/A")</f>
        <v>3</v>
      </c>
      <c r="AW19">
        <f>IFERROR(VALUE(RIGHT(Rawdata!AW19,1)),"N/A")</f>
        <v>3</v>
      </c>
      <c r="AX19">
        <f>IFERROR(VALUE(RIGHT(Rawdata!AX19,1)),"N/A")</f>
        <v>3</v>
      </c>
      <c r="AY19">
        <f>IFERROR(VALUE(RIGHT(Rawdata!AY19,1)),"N/A")</f>
        <v>5</v>
      </c>
      <c r="AZ19">
        <f>IFERROR(VALUE(RIGHT(Rawdata!AZ19,1)),"N/A")</f>
        <v>5</v>
      </c>
      <c r="BA19">
        <f>IFERROR(VALUE(RIGHT(Rawdata!BA19,1)-1),"N/A")</f>
        <v>2</v>
      </c>
      <c r="BB19">
        <f>IFERROR(VALUE(RIGHT(Rawdata!BB19,1)-1),"N/A")</f>
        <v>2</v>
      </c>
      <c r="BC19">
        <f>IFERROR(VALUE(RIGHT(Rawdata!BC19,1)-1),"N/A")</f>
        <v>1</v>
      </c>
      <c r="BD19">
        <f>IFERROR(VALUE(RIGHT(Rawdata!BD19,1)-1),"N/A")</f>
        <v>0</v>
      </c>
      <c r="BE19">
        <f>IFERROR(VALUE(RIGHT(Rawdata!BE19,1)-1),"N/A")</f>
        <v>1</v>
      </c>
      <c r="BF19">
        <f>IFERROR(VALUE(RIGHT(Rawdata!BF19,1)-1),"N/A")</f>
        <v>0</v>
      </c>
      <c r="BG19">
        <f>IFERROR(VALUE(RIGHT(Rawdata!BG19,1)-1),"N/A")</f>
        <v>0</v>
      </c>
      <c r="BH19">
        <f>IFERROR(VALUE(RIGHT(Rawdata!BH19,1)-1),"N/A")</f>
        <v>0</v>
      </c>
      <c r="BI19">
        <f>IFERROR(VALUE(RIGHT(Rawdata!BI19,1)-1),"N/A")</f>
        <v>1</v>
      </c>
      <c r="BJ19">
        <f>IFERROR(VALUE(RIGHT(Rawdata!BJ19,1)-1),"N/A")</f>
        <v>2</v>
      </c>
      <c r="BK19">
        <f>IFERROR(VALUE(RIGHT(Rawdata!BK19,1)-1),"N/A")</f>
        <v>0</v>
      </c>
      <c r="BL19">
        <f>IFERROR(VALUE(RIGHT(Rawdata!BL19,1)-1),"N/A")</f>
        <v>1</v>
      </c>
      <c r="BM19">
        <f>IFERROR(VALUE(RIGHT(Rawdata!BM19,1)),"N/A")</f>
        <v>3</v>
      </c>
      <c r="BN19">
        <f>IFERROR(VALUE(RIGHT(Rawdata!BN19,1)),"N/A")</f>
        <v>4</v>
      </c>
      <c r="BO19">
        <f>IFERROR(VALUE(RIGHT(Rawdata!BO19,1)),"N/A")</f>
        <v>4</v>
      </c>
      <c r="BP19">
        <f>IFERROR(VALUE(RIGHT(Rawdata!BP19,1)),"N/A")</f>
        <v>3</v>
      </c>
      <c r="BQ19">
        <f>IFERROR(6-VALUE(RIGHT(Rawdata!BQ19,1)),"N/A")</f>
        <v>3</v>
      </c>
      <c r="BR19">
        <f>IFERROR(6-VALUE(RIGHT(Rawdata!BR19,1)),"N/A")</f>
        <v>4</v>
      </c>
      <c r="BS19">
        <f>IFERROR(6-VALUE(RIGHT(Rawdata!BS19,1)),"N/A")</f>
        <v>4</v>
      </c>
      <c r="BT19">
        <f>IFERROR(6-VALUE(RIGHT(Rawdata!BT19,1)),"N/A")</f>
        <v>4</v>
      </c>
      <c r="BU19">
        <f>IFERROR(VALUE(RIGHT(Rawdata!BU19,1)),"N/A")</f>
        <v>4</v>
      </c>
      <c r="BV19">
        <f>IFERROR(VALUE(RIGHT(Rawdata!BV19,1)),"N/A")</f>
        <v>5</v>
      </c>
      <c r="BW19">
        <f>IFERROR(VALUE(RIGHT(Rawdata!BW19,1)),"N/A")</f>
        <v>5</v>
      </c>
      <c r="BX19">
        <f>IFERROR(VALUE(RIGHT(Rawdata!BX19,1)),"N/A")</f>
        <v>5</v>
      </c>
      <c r="BY19">
        <f>IFERROR(6-VALUE(RIGHT(Rawdata!BY19,1)),"N/A")</f>
        <v>5</v>
      </c>
      <c r="BZ19">
        <f>IFERROR(6-VALUE(RIGHT(Rawdata!BZ19,1)),"N/A")</f>
        <v>4</v>
      </c>
      <c r="CA19">
        <f>IFERROR(6-VALUE(RIGHT(Rawdata!CA19,1)),"N/A")</f>
        <v>5</v>
      </c>
      <c r="CB19">
        <f>IFERROR(VALUE(RIGHT(Rawdata!CB19,1)),"N/A")</f>
        <v>4</v>
      </c>
      <c r="CC19">
        <f>IFERROR(VALUE(RIGHT(Rawdata!CC19,1)),"N/A")</f>
        <v>4</v>
      </c>
      <c r="CD19">
        <f>IFERROR(VALUE(RIGHT(Rawdata!CD19,1)),"N/A")</f>
        <v>4</v>
      </c>
      <c r="CE19">
        <f>IFERROR(VALUE(RIGHT(Rawdata!CE19,1)),"N/A")</f>
        <v>3</v>
      </c>
      <c r="CF19">
        <f>IFERROR(6-VALUE(RIGHT(Rawdata!CF19,1)),"N/A")</f>
        <v>4</v>
      </c>
      <c r="CG19">
        <f>IFERROR(6-VALUE(RIGHT(Rawdata!CG19,1)),"N/A")</f>
        <v>5</v>
      </c>
      <c r="CH19">
        <f>IFERROR(6-VALUE(RIGHT(Rawdata!CH19,1)),"N/A")</f>
        <v>4</v>
      </c>
      <c r="CI19">
        <f>IFERROR(6-VALUE(RIGHT(Rawdata!CI19,1)),"N/A")</f>
        <v>5</v>
      </c>
      <c r="CJ19">
        <f>IFERROR(VALUE(RIGHT(Rawdata!CJ19,1)),"N/A")</f>
        <v>2</v>
      </c>
      <c r="CK19">
        <f>IFERROR(VALUE(RIGHT(Rawdata!CK19,1)),"N/A")</f>
        <v>1</v>
      </c>
      <c r="CL19">
        <f>IFERROR(VALUE(RIGHT(Rawdata!CL19,1)),"N/A")</f>
        <v>1</v>
      </c>
      <c r="CM19">
        <f>IFERROR(VALUE(RIGHT(Rawdata!CM19,1)),"N/A")</f>
        <v>1</v>
      </c>
      <c r="CN19">
        <f>IFERROR(VALUE(RIGHT(Rawdata!CN19,1)),"N/A")</f>
        <v>1</v>
      </c>
      <c r="CO19">
        <f>IFERROR(VALUE(RIGHT(Rawdata!CO19,1)),"N/A")</f>
        <v>3</v>
      </c>
      <c r="CP19">
        <f>IFERROR(VALUE(RIGHT(Rawdata!CP19,1)),"N/A")</f>
        <v>1</v>
      </c>
      <c r="CQ19">
        <f>IFERROR(VALUE(RIGHT(Rawdata!CQ19,1)),"N/A")</f>
        <v>1</v>
      </c>
      <c r="CR19">
        <f>IFERROR(VALUE(RIGHT(Rawdata!CR19,1)),"N/A")</f>
        <v>1</v>
      </c>
      <c r="CS19">
        <f>IFERROR(VALUE(RIGHT(Rawdata!CS19,1)),"N/A")</f>
        <v>1</v>
      </c>
      <c r="CT19">
        <f>IFERROR(VALUE(RIGHT(Rawdata!CT19,1)),"N/A")</f>
        <v>1</v>
      </c>
      <c r="CU19">
        <f>IFERROR(VALUE(RIGHT(Rawdata!CU19,1)),"N/A")</f>
        <v>1</v>
      </c>
      <c r="CV19">
        <f>IFERROR(VALUE(RIGHT(Rawdata!CV19,1)),"N/A")</f>
        <v>1</v>
      </c>
      <c r="CW19">
        <f>IFERROR(6-VALUE(RIGHT(Rawdata!CW19,1)),"N/A")</f>
        <v>1</v>
      </c>
      <c r="CX19">
        <f>IFERROR(VALUE(RIGHT(Rawdata!CX19,1)),"N/A")</f>
        <v>2</v>
      </c>
      <c r="CY19">
        <f>IFERROR(VALUE(RIGHT(Rawdata!CY19,1)),"N/A")</f>
        <v>5</v>
      </c>
      <c r="CZ19">
        <f>IFERROR(VALUE(RIGHT(Rawdata!CZ19,1)),"N/A")</f>
        <v>1</v>
      </c>
      <c r="DA19">
        <f>IFERROR(VALUE(RIGHT(Rawdata!DA19,1)),"N/A")</f>
        <v>1</v>
      </c>
      <c r="DB19">
        <f>IFERROR(VALUE(RIGHT(Rawdata!DB19,1)),"N/A")</f>
        <v>1</v>
      </c>
      <c r="DC19">
        <f>IFERROR(VALUE(RIGHT(Rawdata!DC19,1)),"N/A")</f>
        <v>2</v>
      </c>
      <c r="DD19">
        <f>IFERROR(VALUE(RIGHT(Rawdata!DD19,1)),"N/A")</f>
        <v>2</v>
      </c>
      <c r="DE19">
        <f>IFERROR(VALUE(RIGHT(Rawdata!DE19,1)-1),"N/A")</f>
        <v>0</v>
      </c>
      <c r="DF19">
        <f>IFERROR(VALUE(RIGHT(Rawdata!DF19,1)-1),"N/A")</f>
        <v>1</v>
      </c>
      <c r="DG19">
        <f>IFERROR(VALUE(RIGHT(Rawdata!DG19,1)-1),"N/A")</f>
        <v>0</v>
      </c>
      <c r="DH19">
        <f>IFERROR(VALUE(RIGHT(Rawdata!DH19,1)-1),"N/A")</f>
        <v>0</v>
      </c>
      <c r="DI19">
        <f>IFERROR(VALUE(RIGHT(Rawdata!DI19,1)-1),"N/A")</f>
        <v>0</v>
      </c>
      <c r="DJ19">
        <f>IFERROR(VALUE(RIGHT(Rawdata!DJ19,1)-1),"N/A")</f>
        <v>0</v>
      </c>
      <c r="DK19">
        <f>IFERROR(VALUE(RIGHT(Rawdata!DK19,1)-1),"N/A")</f>
        <v>0</v>
      </c>
      <c r="DL19">
        <f>IFERROR(VALUE(RIGHT(Rawdata!DL19,1)-1),"N/A")</f>
        <v>0</v>
      </c>
      <c r="DM19">
        <f>IFERROR(VALUE(RIGHT(Rawdata!DM19,1)-1),"N/A")</f>
        <v>1</v>
      </c>
      <c r="DN19">
        <f>IFERROR(VALUE(RIGHT(Rawdata!DN19,1)-1),"N/A")</f>
        <v>2</v>
      </c>
      <c r="DO19">
        <f>IFERROR(VALUE(RIGHT(Rawdata!DO19,1)-1),"N/A")</f>
        <v>1</v>
      </c>
      <c r="DP19">
        <f>IFERROR(VALUE(RIGHT(Rawdata!DP19,1)-1),"N/A")</f>
        <v>6</v>
      </c>
      <c r="DQ19">
        <f>IFERROR(VALUE(RIGHT(Rawdata!DQ19,1)-1),"N/A")</f>
        <v>0</v>
      </c>
      <c r="DR19">
        <f>IFERROR(VALUE(RIGHT(Rawdata!DR19,1)-1),"N/A")</f>
        <v>0</v>
      </c>
      <c r="DS19">
        <f>IFERROR(VALUE(RIGHT(Rawdata!DS19,1)-1),"N/A")</f>
        <v>0</v>
      </c>
      <c r="DT19">
        <f>IFERROR(VALUE(RIGHT(Rawdata!DT19,1)-1),"N/A")</f>
        <v>0</v>
      </c>
      <c r="DU19">
        <f>IFERROR(6-VALUE(RIGHT(Rawdata!DU19,1)-1),"N/A")</f>
        <v>4</v>
      </c>
      <c r="DV19">
        <f>IFERROR(6-VALUE(RIGHT(Rawdata!DV19,1)-1),"N/A")</f>
        <v>3</v>
      </c>
      <c r="DW19">
        <f>IFERROR(6-VALUE(RIGHT(Rawdata!DW19,1)-1),"N/A")</f>
        <v>0</v>
      </c>
      <c r="DX19">
        <f>IFERROR(6-VALUE(RIGHT(Rawdata!DX19,1)-1),"N/A")</f>
        <v>1</v>
      </c>
      <c r="DY19">
        <f>IFERROR(6-VALUE(RIGHT(Rawdata!DY19,1)-1),"N/A")</f>
        <v>0</v>
      </c>
      <c r="DZ19">
        <f>IFERROR(6-VALUE(RIGHT(Rawdata!DZ19,1)-1),"N/A")</f>
        <v>2</v>
      </c>
      <c r="EA19">
        <f>IFERROR(VALUE(RIGHT(Rawdata!EA19,1)),"N/A")</f>
        <v>4</v>
      </c>
      <c r="EB19">
        <f>IFERROR(VALUE(RIGHT(Rawdata!EB19,1)),"N/A")</f>
        <v>4</v>
      </c>
      <c r="EC19">
        <f>IFERROR(6-VALUE(RIGHT(Rawdata!EC19,1)),"N/A")</f>
        <v>3</v>
      </c>
      <c r="ED19">
        <f>IFERROR(6-VALUE(RIGHT(Rawdata!ED19,1)),"N/A")</f>
        <v>5</v>
      </c>
      <c r="EE19">
        <f>IFERROR(VALUE(RIGHT(Rawdata!EE19,1)),"N/A")</f>
        <v>4</v>
      </c>
      <c r="EF19">
        <f>IFERROR(VALUE(RIGHT(Rawdata!EF19,1)),"N/A")</f>
        <v>4</v>
      </c>
      <c r="EG19">
        <f>IFERROR(VALUE(RIGHT(Rawdata!EG19,1)),"N/A")</f>
        <v>3</v>
      </c>
      <c r="EH19">
        <f>IFERROR(VALUE(RIGHT(Rawdata!EH19,1)),"N/A")</f>
        <v>4</v>
      </c>
      <c r="EI19">
        <f>IFERROR(VALUE(RIGHT(Rawdata!EI19,1)),"N/A")</f>
        <v>4</v>
      </c>
      <c r="EJ19">
        <f>IFERROR(VALUE(RIGHT(Rawdata!EJ19,1)),"N/A")</f>
        <v>4</v>
      </c>
      <c r="EK19">
        <f>IFERROR(VALUE(RIGHT(Rawdata!EK19,1)),"N/A")</f>
        <v>3</v>
      </c>
      <c r="EL19">
        <f>IFERROR(VALUE(RIGHT(Rawdata!EL19,1)),"N/A")</f>
        <v>3</v>
      </c>
      <c r="EM19">
        <f>IFERROR(VALUE(RIGHT(Rawdata!EM19,1)),"N/A")</f>
        <v>4</v>
      </c>
      <c r="EN19">
        <f>IFERROR(VALUE(RIGHT(Rawdata!EN19,1)),"N/A")</f>
        <v>4</v>
      </c>
      <c r="EO19">
        <f>IFERROR(VALUE(RIGHT(Rawdata!EO19,1)),"N/A")</f>
        <v>4</v>
      </c>
      <c r="EP19">
        <f>IFERROR(VALUE(RIGHT(Rawdata!EP19,1)),"N/A")</f>
        <v>3</v>
      </c>
      <c r="EQ19">
        <f>IFERROR(VALUE(RIGHT(Rawdata!EQ19,1)),"N/A")</f>
        <v>4</v>
      </c>
      <c r="ER19">
        <f>IFERROR(VALUE(RIGHT(Rawdata!ER19,1)),"N/A")</f>
        <v>5</v>
      </c>
      <c r="ES19">
        <f>IFERROR(VALUE(RIGHT(Rawdata!ES19,1)),"N/A")</f>
        <v>5</v>
      </c>
      <c r="ET19">
        <f>IFERROR(VALUE(RIGHT(Rawdata!ET19,1)),"N/A")</f>
        <v>4</v>
      </c>
      <c r="EU19">
        <f>IFERROR(VALUE(RIGHT(Rawdata!EU19,1)),"N/A")</f>
        <v>4</v>
      </c>
      <c r="EV19">
        <f>IFERROR(VALUE(RIGHT(Rawdata!EV19,1)),"N/A")</f>
        <v>4</v>
      </c>
      <c r="EW19">
        <f>IFERROR(VALUE(RIGHT(Rawdata!EW19,1)),"N/A")</f>
        <v>4</v>
      </c>
      <c r="EX19">
        <f>IFERROR(VALUE(RIGHT(Rawdata!EX19,1)),"N/A")</f>
        <v>4</v>
      </c>
      <c r="EY19">
        <f>IFERROR(VALUE(RIGHT(Rawdata!EY19,1)),"N/A")</f>
        <v>3</v>
      </c>
      <c r="EZ19">
        <f>IFERROR(6-VALUE(RIGHT(Rawdata!EZ19,1)),"N/A")</f>
        <v>4</v>
      </c>
      <c r="FA19">
        <f>IFERROR(IF(Rawdata!FA19="A1",VALUE(RIGHT(Rawdata!FA19,1)),VALUE(RIGHT(Rawdata!FA19,1))-1),"N/A")</f>
        <v>3</v>
      </c>
      <c r="FB19">
        <f>IFERROR(VALUE(RIGHT(Rawdata!FB19,1))-3,"N/A")</f>
        <v>2</v>
      </c>
      <c r="FC19">
        <f>IFERROR(IF(Rawdata!FC19="A1",VALUE(RIGHT(Rawdata!FC19,1)),VALUE(RIGHT(Rawdata!FC19,1))-1),"N/A")</f>
        <v>2</v>
      </c>
      <c r="FD19">
        <f>IFERROR(VALUE(RIGHT(Rawdata!FD19,1))-3,"N/A")</f>
        <v>1</v>
      </c>
      <c r="FE19">
        <f>IFERROR(IF(Rawdata!FE19="A1",VALUE(RIGHT(Rawdata!FE19,1)),VALUE(RIGHT(Rawdata!FE19,1))-1),"N/A")</f>
        <v>4</v>
      </c>
      <c r="FF19">
        <f>IFERROR(VALUE(RIGHT(Rawdata!FF19,1))-3,"N/A")</f>
        <v>2</v>
      </c>
      <c r="FG19">
        <f>IFERROR(IF(Rawdata!FG19="A1",VALUE(RIGHT(Rawdata!FG19,1)),VALUE(RIGHT(Rawdata!FG19,1))-1),"N/A")</f>
        <v>4</v>
      </c>
      <c r="FH19">
        <f>IFERROR(VALUE(RIGHT(Rawdata!FH19,1))-3,"N/A")</f>
        <v>4</v>
      </c>
      <c r="FI19">
        <f>IFERROR(IF(Rawdata!FI19="A1",VALUE(RIGHT(Rawdata!FI19,1)),VALUE(RIGHT(Rawdata!FI19,1))-1),"N/A")</f>
        <v>4</v>
      </c>
      <c r="FJ19">
        <f>IFERROR(VALUE(RIGHT(Rawdata!FJ19,1))-3,"N/A")</f>
        <v>3</v>
      </c>
      <c r="FK19">
        <f>IFERROR(IF(Rawdata!FK19="A1",VALUE(RIGHT(Rawdata!FK19,1)),VALUE(RIGHT(Rawdata!FK19,1))-1),"N/A")</f>
        <v>5</v>
      </c>
      <c r="FL19">
        <f>IFERROR(VALUE(RIGHT(Rawdata!FL19,1))-3,"N/A")</f>
        <v>4</v>
      </c>
      <c r="FM19">
        <f>IFERROR(IF(Rawdata!FM19="A1",VALUE(RIGHT(Rawdata!FM19,1)),VALUE(RIGHT(Rawdata!FM19,1))-1),"N/A")</f>
        <v>3</v>
      </c>
      <c r="FN19">
        <f>IFERROR(VALUE(RIGHT(Rawdata!FN19,1))-3,"N/A")</f>
        <v>1</v>
      </c>
      <c r="FO19">
        <f>IFERROR(IF(Rawdata!FO19="A1",VALUE(RIGHT(Rawdata!FO19,1)),VALUE(RIGHT(Rawdata!FO19,1))-1),"N/A")</f>
        <v>3</v>
      </c>
      <c r="FP19">
        <f>IFERROR(VALUE(RIGHT(Rawdata!FP19,1))-3,"N/A")</f>
        <v>3</v>
      </c>
      <c r="FQ19">
        <f>IFERROR(IF(Rawdata!FQ19="A1",VALUE(RIGHT(Rawdata!FQ19,1)),VALUE(RIGHT(Rawdata!FQ19,1))-1),"N/A")</f>
        <v>3</v>
      </c>
      <c r="FR19">
        <f>IFERROR(VALUE(RIGHT(Rawdata!FR19,1))-3,"N/A")</f>
        <v>4</v>
      </c>
      <c r="FS19">
        <f>IFERROR(IF(Rawdata!FS19="A1",VALUE(RIGHT(Rawdata!FS19,1)),VALUE(RIGHT(Rawdata!FS19,1))-1),"N/A")</f>
        <v>2</v>
      </c>
      <c r="FT19">
        <f>IFERROR(VALUE(RIGHT(Rawdata!FT19,1))-3,"N/A")</f>
        <v>1</v>
      </c>
      <c r="FU19">
        <f>IFERROR(IF(Rawdata!FU19="A1",VALUE(RIGHT(Rawdata!FU19,1)),VALUE(RIGHT(Rawdata!FU19,1))-1),"N/A")</f>
        <v>2</v>
      </c>
      <c r="FV19">
        <f>IFERROR(VALUE(RIGHT(Rawdata!FV19,1))-3,"N/A")</f>
        <v>3</v>
      </c>
      <c r="FW19">
        <f>IFERROR(IF(Rawdata!FW19="A1",VALUE(RIGHT(Rawdata!FW19,1)),VALUE(RIGHT(Rawdata!FW19,1))-1),"N/A")</f>
        <v>2</v>
      </c>
      <c r="FX19">
        <f>IFERROR(VALUE(RIGHT(Rawdata!FX19,1))-3,"N/A")</f>
        <v>3</v>
      </c>
      <c r="FY19">
        <f>IFERROR(IF(Rawdata!FY19="A1",VALUE(RIGHT(Rawdata!FY19,1)),VALUE(RIGHT(Rawdata!FY19,1))-1),"N/A")</f>
        <v>1</v>
      </c>
      <c r="FZ19">
        <f>IFERROR(VALUE(RIGHT(Rawdata!FZ19,1))-3,"N/A")</f>
        <v>3</v>
      </c>
      <c r="GA19">
        <f>IFERROR(IF(Rawdata!GA19="A1",VALUE(RIGHT(Rawdata!GA19,1)),VALUE(RIGHT(Rawdata!GA19,1))-1),"N/A")</f>
        <v>3</v>
      </c>
      <c r="GB19">
        <f>IFERROR(VALUE(RIGHT(Rawdata!GB19,1))-3,"N/A")</f>
        <v>3</v>
      </c>
      <c r="GC19">
        <f>IFERROR(IF(Rawdata!GC19="A1",VALUE(RIGHT(Rawdata!GC19,1)),VALUE(RIGHT(Rawdata!GC19,1))-1),"N/A")</f>
        <v>4</v>
      </c>
      <c r="GD19">
        <f>IFERROR(VALUE(RIGHT(Rawdata!GD19,1))-3,"N/A")</f>
        <v>4</v>
      </c>
      <c r="GE19">
        <f>IFERROR(IF(Rawdata!GE19="A1",VALUE(RIGHT(Rawdata!GE19,1)),VALUE(RIGHT(Rawdata!GE19,1))-1),"N/A")</f>
        <v>4</v>
      </c>
      <c r="GF19">
        <f>IFERROR(VALUE(RIGHT(Rawdata!GF19,1))-3,"N/A")</f>
        <v>4</v>
      </c>
      <c r="GG19">
        <f>IFERROR(IF(Rawdata!GG19="A1",VALUE(RIGHT(Rawdata!GG19,1)),VALUE(RIGHT(Rawdata!GG19,1))-1),"N/A")</f>
        <v>2</v>
      </c>
      <c r="GH19">
        <f>IFERROR(VALUE(RIGHT(Rawdata!GH19,1))-3,"N/A")</f>
        <v>2</v>
      </c>
      <c r="GI19">
        <f>IFERROR(IF(Rawdata!GI19="A1",VALUE(RIGHT(Rawdata!GI19,1)),VALUE(RIGHT(Rawdata!GI19,1))-1),"N/A")</f>
        <v>3</v>
      </c>
      <c r="GJ19">
        <f>IFERROR(VALUE(RIGHT(Rawdata!GJ19,1))-3,"N/A")</f>
        <v>3</v>
      </c>
      <c r="GK19">
        <f>IFERROR(IF(Rawdata!GK19="A1",VALUE(RIGHT(Rawdata!GK19,1)),VALUE(RIGHT(Rawdata!GK19,1))-1),"N/A")</f>
        <v>3</v>
      </c>
      <c r="GL19">
        <f>IFERROR(VALUE(RIGHT(Rawdata!GL19,1))-3,"N/A")</f>
        <v>3</v>
      </c>
      <c r="GM19">
        <f>IFERROR(IF(Rawdata!GM19="A1",VALUE(RIGHT(Rawdata!GM19,1)),VALUE(RIGHT(Rawdata!GM19,1))-1),"N/A")</f>
        <v>5</v>
      </c>
      <c r="GN19">
        <f>IFERROR(VALUE(RIGHT(Rawdata!GN19,1))-3,"N/A")</f>
        <v>4</v>
      </c>
      <c r="GO19">
        <f>IFERROR(IF(Rawdata!GO19="A1",VALUE(RIGHT(Rawdata!GO19,1)),VALUE(RIGHT(Rawdata!GO19,1))-1),"N/A")</f>
        <v>5</v>
      </c>
      <c r="GP19">
        <f>IFERROR(VALUE(RIGHT(Rawdata!GP19,1))-3,"N/A")</f>
        <v>4</v>
      </c>
      <c r="GQ19">
        <f>IFERROR(IF(Rawdata!GQ19="A1",VALUE(RIGHT(Rawdata!GQ19,1)),VALUE(RIGHT(Rawdata!GQ19,1))-1),"N/A")</f>
        <v>5</v>
      </c>
      <c r="GR19">
        <f>IFERROR(VALUE(RIGHT(Rawdata!GR19,1))-3,"N/A")</f>
        <v>4</v>
      </c>
      <c r="GS19">
        <f>IFERROR(IF(Rawdata!GS19="A1",VALUE(RIGHT(Rawdata!GS19,1)),VALUE(RIGHT(Rawdata!GS19,1))-1),"N/A")</f>
        <v>5</v>
      </c>
      <c r="GT19">
        <f>IFERROR(VALUE(RIGHT(Rawdata!GT19,1))-3,"N/A")</f>
        <v>4</v>
      </c>
      <c r="GU19">
        <f>IFERROR(IF(Rawdata!GU19="A1",VALUE(RIGHT(Rawdata!GU19,1)),VALUE(RIGHT(Rawdata!GU19,1))-1),"N/A")</f>
        <v>4</v>
      </c>
      <c r="GV19">
        <f>IFERROR(VALUE(RIGHT(Rawdata!GV19,1))-3,"N/A")</f>
        <v>4</v>
      </c>
      <c r="GW19">
        <f>IFERROR(IF(Rawdata!GW19="A1",VALUE(RIGHT(Rawdata!GW19,1)),VALUE(RIGHT(Rawdata!GW19,1))-1),"N/A")</f>
        <v>5</v>
      </c>
      <c r="GX19">
        <f>IFERROR(VALUE(RIGHT(Rawdata!GX19,1))-3,"N/A")</f>
        <v>4</v>
      </c>
      <c r="GY19">
        <f>IFERROR(VALUE(RIGHT(Rawdata!GY19,1)),"N/A")</f>
        <v>6</v>
      </c>
      <c r="GZ19">
        <f>IFERROR(7-VALUE(RIGHT(Rawdata!GZ19,1)),"N/A")</f>
        <v>6</v>
      </c>
      <c r="HA19">
        <f>IFERROR(VALUE(RIGHT(Rawdata!HA19,1)),"N/A")</f>
        <v>5</v>
      </c>
      <c r="HB19">
        <f>IFERROR(VALUE(RIGHT(Rawdata!HB19,1)),"N/A")</f>
        <v>4</v>
      </c>
      <c r="HC19">
        <f>IFERROR(VALUE(RIGHT(Rawdata!HC19,1)),"N/A")</f>
        <v>4</v>
      </c>
      <c r="HD19">
        <f>IFERROR(7-VALUE(RIGHT(Rawdata!HD19,1)),"N/A")</f>
        <v>3</v>
      </c>
      <c r="HE19">
        <f>IFERROR(VALUE(RIGHT(Rawdata!HE19,1)),"N/A")</f>
        <v>6</v>
      </c>
      <c r="HF19">
        <f>IFERROR(7-VALUE(RIGHT(Rawdata!HF19,1)),"N/A")</f>
        <v>6</v>
      </c>
      <c r="HG19">
        <f>IFERROR(VALUE(RIGHT(Rawdata!HG19,1)),"N/A")</f>
        <v>6</v>
      </c>
      <c r="HH19">
        <f>IFERROR(VALUE(RIGHT(Rawdata!HH19,1)),"N/A")</f>
        <v>6</v>
      </c>
      <c r="HI19">
        <f>IFERROR(VALUE(RIGHT(Rawdata!HI19,1)),"N/A")</f>
        <v>6</v>
      </c>
      <c r="HJ19">
        <f>IFERROR(VALUE(RIGHT(Rawdata!HJ19,1)),"N/A")</f>
        <v>4</v>
      </c>
      <c r="HK19">
        <f>IFERROR(7-VALUE(RIGHT(Rawdata!HK19,1)),"N/A")</f>
        <v>3</v>
      </c>
      <c r="HL19">
        <f>IFERROR(VALUE(RIGHT(Rawdata!HL19,1)),"N/A")</f>
        <v>3</v>
      </c>
      <c r="HM19">
        <f>IFERROR(VALUE(RIGHT(Rawdata!HM19,1)),"N/A")</f>
        <v>3</v>
      </c>
      <c r="HN19">
        <f>IFERROR(IF(Rawdata!HN19="A13",5,VALUE(RIGHT(Rawdata!HN19,1))-1),"N/A")</f>
        <v>4</v>
      </c>
      <c r="HO19">
        <f>IFERROR(IF(Rawdata!HO19="A13",5,VALUE(RIGHT(Rawdata!HO19,1))-1),"N/A")</f>
        <v>3</v>
      </c>
      <c r="HP19">
        <f>IFERROR(IF(Rawdata!HP19="A13",5,VALUE(RIGHT(Rawdata!HP19,1))-1),"N/A")</f>
        <v>4</v>
      </c>
      <c r="HQ19">
        <f>IFERROR(IF(Rawdata!HQ19="A13",5,VALUE(RIGHT(Rawdata!HQ19,1))-1),"N/A")</f>
        <v>4</v>
      </c>
      <c r="HR19">
        <f>IFERROR(IF(Rawdata!HR19="A13",5,VALUE(RIGHT(Rawdata!HR19,1))-1),"N/A")</f>
        <v>4</v>
      </c>
      <c r="HS19">
        <f>IFERROR(6-IF(Rawdata!HS19="A13",5,VALUE(RIGHT(Rawdata!HS19,1))-1),"N/A")</f>
        <v>2</v>
      </c>
      <c r="HT19">
        <f>IFERROR(6-IF(Rawdata!HT19="A13",5,VALUE(RIGHT(Rawdata!HT19,1))-1),"N/A")</f>
        <v>4</v>
      </c>
      <c r="HU19">
        <f>IFERROR(6-IF(Rawdata!HU19="A13",5,VALUE(RIGHT(Rawdata!HU19,1))-1),"N/A")</f>
        <v>1</v>
      </c>
      <c r="HV19">
        <f>IFERROR(IF(Rawdata!HV19="A13",5,VALUE(RIGHT(Rawdata!HV19,1))-1),"N/A")</f>
        <v>3</v>
      </c>
      <c r="HW19">
        <f>IFERROR(6-IF(Rawdata!HW19="A13",5,VALUE(RIGHT(Rawdata!HW19,1))-1),"N/A")</f>
        <v>3</v>
      </c>
      <c r="HX19">
        <f>IFERROR(6-IF(Rawdata!HX19="A13",5,VALUE(RIGHT(Rawdata!HX19,1))-1),"N/A")</f>
        <v>1</v>
      </c>
      <c r="HY19">
        <f>IFERROR(6-IF(Rawdata!HY19="A13",5,VALUE(RIGHT(Rawdata!HY19,1))-1),"N/A")</f>
        <v>1</v>
      </c>
      <c r="HZ19">
        <f>IFERROR(6-IF(Rawdata!HZ19="A13",5,VALUE(RIGHT(Rawdata!HZ19,1))-1),"N/A")</f>
        <v>4</v>
      </c>
      <c r="IA19">
        <f>IFERROR(6-IF(Rawdata!IA19="A13",5,VALUE(RIGHT(Rawdata!IA19,1))-1),"N/A")</f>
        <v>3</v>
      </c>
      <c r="IB19">
        <f>IFERROR(IF(Rawdata!IB19="A13",5,VALUE(RIGHT(Rawdata!IB19,1))-1),"N/A")</f>
        <v>5</v>
      </c>
      <c r="IC19">
        <f>IFERROR(6-IF(Rawdata!IC19="A13",5,VALUE(RIGHT(Rawdata!IC19,1))-1),"N/A")</f>
        <v>2</v>
      </c>
      <c r="ID19">
        <f>IFERROR(IF(Rawdata!ID19="A13",5,VALUE(RIGHT(Rawdata!ID19,1))-1),"N/A")</f>
        <v>5</v>
      </c>
      <c r="IE19">
        <f>IFERROR(6-IF(Rawdata!IE19="A13",5,VALUE(RIGHT(Rawdata!IE19,1))-1),"N/A")</f>
        <v>2</v>
      </c>
      <c r="IF19" t="str">
        <f>IFERROR(VALUE(RIGHT(Rawdata!IF19,1)),"N/A")</f>
        <v>N/A</v>
      </c>
      <c r="IG19" t="str">
        <f>IFERROR(VALUE(RIGHT(Rawdata!IG19,1)),"N/A")</f>
        <v>N/A</v>
      </c>
      <c r="IH19" t="str">
        <f>IFERROR(VALUE(RIGHT(Rawdata!IH19,1)),"N/A")</f>
        <v>N/A</v>
      </c>
      <c r="II19" t="str">
        <f>IFERROR(VALUE(RIGHT(Rawdata!II19,1)),"N/A")</f>
        <v>N/A</v>
      </c>
      <c r="IJ19" t="str">
        <f>IFERROR(VALUE(RIGHT(Rawdata!IJ19,1)),"N/A")</f>
        <v>N/A</v>
      </c>
      <c r="IK19" t="str">
        <f>IFERROR(VALUE(RIGHT(Rawdata!IK19,1)),"N/A")</f>
        <v>N/A</v>
      </c>
      <c r="IL19" t="str">
        <f>IFERROR(VALUE(RIGHT(Rawdata!IL19,1)),"N/A")</f>
        <v>N/A</v>
      </c>
      <c r="IM19" t="str">
        <f>IFERROR(VALUE(RIGHT(Rawdata!IM19,1)),"N/A")</f>
        <v>N/A</v>
      </c>
      <c r="IN19" t="str">
        <f>IFERROR(VALUE(RIGHT(Rawdata!IN19,1)),"N/A")</f>
        <v>N/A</v>
      </c>
      <c r="IO19" t="str">
        <f>IFERROR(VALUE(RIGHT(Rawdata!IO19,1)),"N/A")</f>
        <v>N/A</v>
      </c>
      <c r="IP19" t="str">
        <f>IFERROR(VALUE(RIGHT(Rawdata!IP19,1)),"N/A")</f>
        <v>N/A</v>
      </c>
      <c r="IQ19" t="str">
        <f>IFERROR(VALUE(RIGHT(Rawdata!IQ19,1)),"N/A")</f>
        <v>N/A</v>
      </c>
      <c r="IR19" t="str">
        <f>IFERROR(VALUE(RIGHT(Rawdata!IR19,1)),"N/A")</f>
        <v>N/A</v>
      </c>
      <c r="IS19" t="str">
        <f>IFERROR(VALUE(RIGHT(Rawdata!IS19,1)),"N/A")</f>
        <v>N/A</v>
      </c>
      <c r="IT19" t="str">
        <f>IFERROR(VALUE(RIGHT(Rawdata!IT19,1)),"N/A")</f>
        <v>N/A</v>
      </c>
      <c r="IU19" t="str">
        <f>IFERROR(VALUE(RIGHT(Rawdata!IU19,1)),"N/A")</f>
        <v>N/A</v>
      </c>
      <c r="IV19" t="str">
        <f>IFERROR(VALUE(RIGHT(Rawdata!IV19,1)),"N/A")</f>
        <v>N/A</v>
      </c>
      <c r="IW19" t="str">
        <f>IFERROR(VALUE(RIGHT(Rawdata!IW19,1)),"N/A")</f>
        <v>N/A</v>
      </c>
      <c r="IX19" t="str">
        <f>IFERROR(VALUE(RIGHT(Rawdata!IX19,1)),"N/A")</f>
        <v>N/A</v>
      </c>
      <c r="IY19">
        <f>IFERROR(VALUE(RIGHT(Rawdata!IY19,1)),"N/A")</f>
        <v>5</v>
      </c>
      <c r="IZ19">
        <f>IFERROR(VALUE(RIGHT(Rawdata!IZ19,1)),"N/A")</f>
        <v>5</v>
      </c>
      <c r="JA19">
        <f>IFERROR(VALUE(RIGHT(Rawdata!JA19,1)),"N/A")</f>
        <v>2</v>
      </c>
      <c r="JB19">
        <f>IFERROR(VALUE(RIGHT(Rawdata!JB19,1)),"N/A")</f>
        <v>3</v>
      </c>
      <c r="JC19">
        <f>IFERROR(VALUE(RIGHT(Rawdata!JC19,1)),"N/A")</f>
        <v>2</v>
      </c>
      <c r="JD19">
        <f>IFERROR(VALUE(RIGHT(Rawdata!JD19,1)),"N/A")</f>
        <v>5</v>
      </c>
      <c r="JE19">
        <f>IFERROR(VALUE(RIGHT(Rawdata!JE19,1)),"N/A")</f>
        <v>3</v>
      </c>
      <c r="JF19">
        <f>IFERROR(VALUE(RIGHT(Rawdata!JF19,1)),"N/A")</f>
        <v>5</v>
      </c>
      <c r="JG19">
        <f>IFERROR(VALUE(RIGHT(Rawdata!JG19,1)),"N/A")</f>
        <v>3</v>
      </c>
      <c r="JH19">
        <f>IFERROR(VALUE(RIGHT(Rawdata!JH19,1)),"N/A")</f>
        <v>3</v>
      </c>
      <c r="JI19">
        <f>IFERROR(VALUE(RIGHT(Rawdata!JI19,1)),"N/A")</f>
        <v>1</v>
      </c>
      <c r="JJ19">
        <f>IFERROR(VALUE(RIGHT(Rawdata!JJ19,1)),"N/A")</f>
        <v>1</v>
      </c>
      <c r="JK19">
        <f>IFERROR(VALUE(RIGHT(Rawdata!JK19,1)),"N/A")</f>
        <v>5</v>
      </c>
      <c r="JL19">
        <f>IFERROR(VALUE(RIGHT(Rawdata!JL19,1)),"N/A")</f>
        <v>5</v>
      </c>
      <c r="JM19">
        <f>IFERROR(VALUE(RIGHT(Rawdata!JM19,1)),"N/A")</f>
        <v>5</v>
      </c>
      <c r="JN19">
        <f>IFERROR(VALUE(RIGHT(Rawdata!JN19,1)),"N/A")</f>
        <v>3</v>
      </c>
      <c r="JO19">
        <f>IFERROR(VALUE(RIGHT(Rawdata!JO19,1)),"N/A")</f>
        <v>1</v>
      </c>
      <c r="JP19" t="str">
        <f>IFERROR(VALUE(RIGHT(Rawdata!JP19,1)-4),"N/A")</f>
        <v>N/A</v>
      </c>
      <c r="JQ19" t="str">
        <f>IFERROR(VALUE(RIGHT(Rawdata!JQ19,1)-4),"N/A")</f>
        <v>N/A</v>
      </c>
      <c r="JR19" t="str">
        <f>IFERROR(VALUE(RIGHT(Rawdata!JR19,1)-4),"N/A")</f>
        <v>N/A</v>
      </c>
      <c r="JS19" t="str">
        <f>IFERROR(VALUE(RIGHT(Rawdata!JS19,1)-4),"N/A")</f>
        <v>N/A</v>
      </c>
      <c r="JT19" t="str">
        <f>IFERROR(VALUE(RIGHT(Rawdata!JT19,1)-4),"N/A")</f>
        <v>N/A</v>
      </c>
      <c r="JU19" t="str">
        <f>IFERROR(VALUE(RIGHT(Rawdata!JU19,1)-4),"N/A")</f>
        <v>N/A</v>
      </c>
      <c r="JV19" t="str">
        <f>IFERROR(VALUE(RIGHT(Rawdata!JV19,1)-4),"N/A")</f>
        <v>N/A</v>
      </c>
      <c r="JW19" t="str">
        <f>IFERROR(VALUE(RIGHT(Rawdata!JW19,1)-4),"N/A")</f>
        <v>N/A</v>
      </c>
      <c r="JX19" t="str">
        <f>IFERROR(VALUE(RIGHT(Rawdata!JX19,1)),"N/A")</f>
        <v>N/A</v>
      </c>
      <c r="JY19" t="str">
        <f>IFERROR(VALUE(RIGHT(Rawdata!JY19,1)),"N/A")</f>
        <v>N/A</v>
      </c>
      <c r="JZ19" t="str">
        <f>IFERROR(6-VALUE(RIGHT(Rawdata!JZ19,1)),"N/A")</f>
        <v>N/A</v>
      </c>
      <c r="KA19" t="str">
        <f>IFERROR(6-VALUE(RIGHT(Rawdata!KA19,1)),"N/A")</f>
        <v>N/A</v>
      </c>
      <c r="KB19" t="str">
        <f>IFERROR(6-VALUE(RIGHT(Rawdata!KB19,1)),"N/A")</f>
        <v>N/A</v>
      </c>
      <c r="KC19" t="str">
        <f>IFERROR(6-VALUE(RIGHT(Rawdata!KC19,1)),"N/A")</f>
        <v>N/A</v>
      </c>
      <c r="KD19" t="str">
        <f>IFERROR(6-VALUE(RIGHT(Rawdata!KD19,1)),"N/A")</f>
        <v>N/A</v>
      </c>
      <c r="KE19" t="str">
        <f>IFERROR(6-VALUE(RIGHT(Rawdata!KE19,1)),"N/A")</f>
        <v>N/A</v>
      </c>
      <c r="KF19" t="str">
        <f>IFERROR(VALUE(RIGHT(Rawdata!KF19,1)),"N/A")</f>
        <v>N/A</v>
      </c>
      <c r="KG19" t="str">
        <f>IFERROR(VALUE(RIGHT(Rawdata!KG19,1)),"N/A")</f>
        <v>N/A</v>
      </c>
      <c r="KH19" t="str">
        <f>IFERROR(6-VALUE(RIGHT(Rawdata!KH19,1)),"N/A")</f>
        <v>N/A</v>
      </c>
      <c r="KI19" t="str">
        <f>IFERROR(6-VALUE(RIGHT(Rawdata!KI19,1)),"N/A")</f>
        <v>N/A</v>
      </c>
      <c r="KJ19" t="str">
        <f>IFERROR(VALUE(RIGHT(Rawdata!KJ19,1)),"N/A")</f>
        <v>N/A</v>
      </c>
      <c r="KK19" t="str">
        <f>IFERROR(VALUE(RIGHT(Rawdata!KK19,1)),"N/A")</f>
        <v>N/A</v>
      </c>
      <c r="KL19" t="str">
        <f>IFERROR(VALUE(RIGHT(Rawdata!KL19,1)),"N/A")</f>
        <v>N/A</v>
      </c>
      <c r="KM19" t="str">
        <f>IFERROR(VALUE(RIGHT(Rawdata!KM19,1)),"N/A")</f>
        <v>N/A</v>
      </c>
      <c r="KN19" t="str">
        <f>IFERROR(VALUE(RIGHT(Rawdata!KN19,1)),"N/A")</f>
        <v>N/A</v>
      </c>
      <c r="KO19" t="str">
        <f>IFERROR(VALUE(RIGHT(Rawdata!KO19,1)),"N/A")</f>
        <v>N/A</v>
      </c>
      <c r="KP19" t="str">
        <f>IFERROR(VALUE(RIGHT(Rawdata!KP19,1)),"N/A")</f>
        <v>N/A</v>
      </c>
      <c r="KQ19" t="str">
        <f>IFERROR(VALUE(RIGHT(Rawdata!KQ19,1)),"N/A")</f>
        <v>N/A</v>
      </c>
      <c r="KR19" t="str">
        <f>IFERROR(VALUE(RIGHT(Rawdata!KR19,1)),"N/A")</f>
        <v>N/A</v>
      </c>
      <c r="KS19" t="str">
        <f>IFERROR(VALUE(RIGHT(Rawdata!KS19,1)),"N/A")</f>
        <v>N/A</v>
      </c>
      <c r="KT19" t="str">
        <f>IFERROR(VALUE(RIGHT(Rawdata!KT19,1)),"N/A")</f>
        <v>N/A</v>
      </c>
      <c r="KU19" t="str">
        <f>IFERROR(VALUE(RIGHT(Rawdata!KU19,1)),"N/A")</f>
        <v>N/A</v>
      </c>
      <c r="KV19" t="str">
        <f>IFERROR(VALUE(RIGHT(Rawdata!KV19,1)),"N/A")</f>
        <v>N/A</v>
      </c>
      <c r="KW19" t="str">
        <f>IFERROR(VALUE(RIGHT(Rawdata!KW19,1)),"N/A")</f>
        <v>N/A</v>
      </c>
      <c r="KX19" t="str">
        <f>IFERROR(VALUE(RIGHT(Rawdata!KX19,1)),"N/A")</f>
        <v>N/A</v>
      </c>
    </row>
    <row r="20" spans="1:310" x14ac:dyDescent="0.25">
      <c r="A20">
        <f>Rawdata!A20</f>
        <v>1</v>
      </c>
      <c r="B20" t="str">
        <f>Rawdata!B20</f>
        <v>T2</v>
      </c>
      <c r="C20" t="str">
        <f>Rawdata!C20</f>
        <v>2022-05-30 22:38:26</v>
      </c>
      <c r="D20" t="str">
        <f>Rawdata!D20</f>
        <v>702-208</v>
      </c>
      <c r="E20" t="str">
        <f>IF(Rawdata!E20="","",Rawdata!E20)</f>
        <v>102-104</v>
      </c>
      <c r="F20" cm="1">
        <f t="array" ref="F20">IFERROR(_xlfn.IFS(Rawdata!F20="A1",100,Rawdata!F20="A2",75,Rawdata!F20="A3",50,Rawdata!F20="A4",25,Rawdata!F20="A5",0),"N/A")</f>
        <v>50</v>
      </c>
      <c r="G20" cm="1">
        <f t="array" ref="G20">IFERROR(_xlfn.IFS(Rawdata!G20="A1",100,Rawdata!G20="A2",75,Rawdata!G20="A3",50,Rawdata!G20="A4",25,Rawdata!G20="A5",0),"N/A")</f>
        <v>75</v>
      </c>
      <c r="H20" cm="1">
        <f t="array" ref="H20">IFERROR(_xlfn.IFS(Rawdata!H20="A1",100,Rawdata!H20="A2",75,Rawdata!H20="A3",50,Rawdata!H20="A4",25,Rawdata!H20="A5",0),"N/A")</f>
        <v>50</v>
      </c>
      <c r="I20" cm="1">
        <f t="array" ref="I20">IFERROR(_xlfn.IFS(Rawdata!I20="A1",100,Rawdata!I20="A2",75,Rawdata!I20="A3",50,Rawdata!I20="A4",25,Rawdata!I20="A5",0),"N/A")</f>
        <v>50</v>
      </c>
      <c r="J20" cm="1">
        <f t="array" ref="J20">IFERROR(_xlfn.IFS(Rawdata!J20="A1",100,Rawdata!J20="A2",75,Rawdata!J20="A3",50,Rawdata!J20="A4",25,Rawdata!J20="A5",0),"N/A")</f>
        <v>25</v>
      </c>
      <c r="K20" cm="1">
        <f t="array" ref="K20">IFERROR(_xlfn.IFS(Rawdata!K20="A1",100,Rawdata!K20="A2",75,Rawdata!K20="A3",50,Rawdata!K20="A4",25,Rawdata!K20="A5",0),"N/A")</f>
        <v>100</v>
      </c>
      <c r="L20" cm="1">
        <f t="array" ref="L20">IFERROR(_xlfn.IFS(Rawdata!L20="A1",100,Rawdata!L20="A2",75,Rawdata!L20="A3",50,Rawdata!L20="A4",25,Rawdata!L20="A5",0),"N/A")</f>
        <v>100</v>
      </c>
      <c r="M20" cm="1">
        <f t="array" ref="M20">IFERROR(_xlfn.IFS(Rawdata!M20="A1",100,Rawdata!M20="A2",75,Rawdata!M20="A3",50,Rawdata!M20="A4",25,Rawdata!M20="A5",0),"N/A")</f>
        <v>100</v>
      </c>
      <c r="N20" cm="1">
        <f t="array" ref="N20">IFERROR(_xlfn.IFS(Rawdata!N20="A1",100,Rawdata!N20="A2",75,Rawdata!N20="A3",50,Rawdata!N20="A4",25,Rawdata!N20="A5",0),"N/A")</f>
        <v>50</v>
      </c>
      <c r="O20" cm="1">
        <f t="array" ref="O20">IFERROR(_xlfn.IFS(Rawdata!O20="A1",100,Rawdata!O20="A2",75,Rawdata!O20="A3",50,Rawdata!O20="A4",25,Rawdata!O20="A5",0),"N/A")</f>
        <v>100</v>
      </c>
      <c r="P20" cm="1">
        <f t="array" ref="P20">IFERROR(_xlfn.IFS(Rawdata!P20="A1",100,Rawdata!P20="A2",75,Rawdata!P20="A3",50,Rawdata!P20="A4",25,Rawdata!P20="A5",0),"N/A")</f>
        <v>75</v>
      </c>
      <c r="Q20" cm="1">
        <f t="array" ref="Q20">IFERROR(_xlfn.IFS(Rawdata!Q20="A1",100,Rawdata!Q20="A2",75,Rawdata!Q20="A3",50,Rawdata!Q20="A4",25,Rawdata!Q20="A5",0),"N/A")</f>
        <v>100</v>
      </c>
      <c r="R20" cm="1">
        <f t="array" ref="R20">IFERROR(_xlfn.IFS(Rawdata!R20="A1",100,Rawdata!R20="A2",75,Rawdata!R20="A3",50,Rawdata!R20="A4",25,Rawdata!R20="A5",0),"N/A")</f>
        <v>50</v>
      </c>
      <c r="S20" cm="1">
        <f t="array" ref="S20">IFERROR(_xlfn.IFS(Rawdata!S20="A1",100,Rawdata!S20="A2",75,Rawdata!S20="A3",50,Rawdata!S20="A4",25,Rawdata!S20="A5",0),"N/A")</f>
        <v>50</v>
      </c>
      <c r="T20" cm="1">
        <f t="array" ref="T20">IFERROR(_xlfn.IFS(Rawdata!T20="A1",100,Rawdata!T20="A2",75,Rawdata!T20="A3",50,Rawdata!T20="A4",25,Rawdata!T20="A5",0),"N/A")</f>
        <v>50</v>
      </c>
      <c r="U20" cm="1">
        <f t="array" ref="U20">IFERROR(_xlfn.IFS(Rawdata!U20="A1",100,Rawdata!U20="A2",75,Rawdata!U20="A3",50,Rawdata!U20="A4",25,Rawdata!U20="A5",0),"N/A")</f>
        <v>75</v>
      </c>
      <c r="V20" cm="1">
        <f t="array" ref="V20">IFERROR(_xlfn.IFS(Rawdata!V20="A1",100,Rawdata!V20="A2",75,Rawdata!V20="A3",50,Rawdata!V20="A4",25,Rawdata!V20="A5",0),"N/A")</f>
        <v>25</v>
      </c>
      <c r="W20" cm="1">
        <f t="array" ref="W20">IFERROR(_xlfn.IFS(Rawdata!W20="A1",100,Rawdata!W20="A2",75,Rawdata!W20="A3",50,Rawdata!W20="A4",25,Rawdata!W20="A5",0),"N/A")</f>
        <v>50</v>
      </c>
      <c r="X20" cm="1">
        <f t="array" ref="X20">IFERROR(_xlfn.IFS(Rawdata!X20="A1",100,Rawdata!X20="A2",75,Rawdata!X20="A3",50,Rawdata!X20="A4",25,Rawdata!X20="A5",0),"N/A")</f>
        <v>25</v>
      </c>
      <c r="Y20" cm="1">
        <f t="array" ref="Y20">IFERROR(_xlfn.IFS(Rawdata!Y20="A1",100,Rawdata!Y20="A2",75,Rawdata!Y20="A3",50,Rawdata!Y20="A4",25,Rawdata!Y20="A5",0),"N/A")</f>
        <v>25</v>
      </c>
      <c r="Z20" cm="1">
        <f t="array" ref="Z20">IFERROR(_xlfn.IFS(Rawdata!Z20="A1",100,Rawdata!Z20="A2",75,Rawdata!Z20="A3",50,Rawdata!Z20="A4",25,Rawdata!Z20="A5",0),"N/A")</f>
        <v>50</v>
      </c>
      <c r="AA20" cm="1">
        <f t="array" ref="AA20">IFERROR(_xlfn.IFS(Rawdata!AA20="A1",100,Rawdata!AA20="A2",75,Rawdata!AA20="A3",50,Rawdata!AA20="A4",25,Rawdata!AA20="A5",0),"N/A")</f>
        <v>100</v>
      </c>
      <c r="AB20" cm="1">
        <f t="array" ref="AB20">IFERROR(_xlfn.IFS(Rawdata!AB20="A1",100,Rawdata!AB20="A2",75,Rawdata!AB20="A3",50,Rawdata!AB20="A4",25,Rawdata!AB20="A5",0),"N/A")</f>
        <v>75</v>
      </c>
      <c r="AC20">
        <f>IFERROR(VALUE(RIGHT(Rawdata!AC20,1)),"N/A")</f>
        <v>5</v>
      </c>
      <c r="AD20">
        <f>IFERROR(6-VALUE(RIGHT(Rawdata!AD20,1)),"N/A")</f>
        <v>5</v>
      </c>
      <c r="AE20">
        <f>IFERROR(VALUE(RIGHT(Rawdata!AE20,1)),"N/A")</f>
        <v>5</v>
      </c>
      <c r="AF20">
        <f>IFERROR(6-VALUE(RIGHT(Rawdata!AF20,1)),"N/A")</f>
        <v>5</v>
      </c>
      <c r="AG20">
        <f>IFERROR(VALUE(RIGHT(Rawdata!AG20,1)),"N/A")</f>
        <v>5</v>
      </c>
      <c r="AH20">
        <f>IFERROR(VALUE(RIGHT(Rawdata!AH20,1)),"N/A")</f>
        <v>5</v>
      </c>
      <c r="AI20">
        <f>IFERROR(VALUE(RIGHT(Rawdata!AI20,1)),"N/A")</f>
        <v>5</v>
      </c>
      <c r="AJ20">
        <f>IFERROR(6-VALUE(RIGHT(Rawdata!AJ20,1)),"N/A")</f>
        <v>5</v>
      </c>
      <c r="AK20">
        <f>IFERROR(6-VALUE(RIGHT(Rawdata!AK20,1)),"N/A")</f>
        <v>5</v>
      </c>
      <c r="AL20">
        <f>IFERROR(VALUE(RIGHT(Rawdata!AL20,1)),"N/A")</f>
        <v>5</v>
      </c>
      <c r="AM20">
        <f>IFERROR(6-VALUE(RIGHT(Rawdata!AM20,1)),"N/A")</f>
        <v>5</v>
      </c>
      <c r="AN20">
        <f>IFERROR(6-VALUE(RIGHT(Rawdata!AN20,1)),"N/A")</f>
        <v>5</v>
      </c>
      <c r="AO20">
        <f>IFERROR(VALUE(RIGHT(Rawdata!AO20,1)),"N/A")</f>
        <v>5</v>
      </c>
      <c r="AP20">
        <f>IFERROR(6-VALUE(RIGHT(Rawdata!AP20,1)),"N/A")</f>
        <v>5</v>
      </c>
      <c r="AQ20">
        <f>IFERROR(VALUE(RIGHT(Rawdata!AQ20,1)),"N/A")</f>
        <v>5</v>
      </c>
      <c r="AR20">
        <f>IFERROR(6-VALUE(RIGHT(Rawdata!AR20,1)),"N/A")</f>
        <v>5</v>
      </c>
      <c r="AS20">
        <f>IFERROR(VALUE(RIGHT(Rawdata!AS20,1)),"N/A")</f>
        <v>5</v>
      </c>
      <c r="AT20">
        <f>IFERROR(VALUE(RIGHT(Rawdata!AT20,1)),"N/A")</f>
        <v>5</v>
      </c>
      <c r="AU20">
        <f>IFERROR(6-VALUE(RIGHT(Rawdata!AU20,1)),"N/A")</f>
        <v>5</v>
      </c>
      <c r="AV20">
        <f>IFERROR(VALUE(RIGHT(Rawdata!AV20,1)),"N/A")</f>
        <v>5</v>
      </c>
      <c r="AW20">
        <f>IFERROR(VALUE(RIGHT(Rawdata!AW20,1)),"N/A")</f>
        <v>5</v>
      </c>
      <c r="AX20">
        <f>IFERROR(VALUE(RIGHT(Rawdata!AX20,1)),"N/A")</f>
        <v>5</v>
      </c>
      <c r="AY20">
        <f>IFERROR(VALUE(RIGHT(Rawdata!AY20,1)),"N/A")</f>
        <v>4</v>
      </c>
      <c r="AZ20">
        <f>IFERROR(VALUE(RIGHT(Rawdata!AZ20,1)),"N/A")</f>
        <v>4</v>
      </c>
      <c r="BA20">
        <f>IFERROR(VALUE(RIGHT(Rawdata!BA20,1)-1),"N/A")</f>
        <v>3</v>
      </c>
      <c r="BB20">
        <f>IFERROR(VALUE(RIGHT(Rawdata!BB20,1)-1),"N/A")</f>
        <v>3</v>
      </c>
      <c r="BC20">
        <f>IFERROR(VALUE(RIGHT(Rawdata!BC20,1)-1),"N/A")</f>
        <v>1</v>
      </c>
      <c r="BD20">
        <f>IFERROR(VALUE(RIGHT(Rawdata!BD20,1)-1),"N/A")</f>
        <v>1</v>
      </c>
      <c r="BE20">
        <f>IFERROR(VALUE(RIGHT(Rawdata!BE20,1)-1),"N/A")</f>
        <v>0</v>
      </c>
      <c r="BF20">
        <f>IFERROR(VALUE(RIGHT(Rawdata!BF20,1)-1),"N/A")</f>
        <v>1</v>
      </c>
      <c r="BG20">
        <f>IFERROR(VALUE(RIGHT(Rawdata!BG20,1)-1),"N/A")</f>
        <v>0</v>
      </c>
      <c r="BH20">
        <f>IFERROR(VALUE(RIGHT(Rawdata!BH20,1)-1),"N/A")</f>
        <v>2</v>
      </c>
      <c r="BI20">
        <f>IFERROR(VALUE(RIGHT(Rawdata!BI20,1)-1),"N/A")</f>
        <v>3</v>
      </c>
      <c r="BJ20">
        <f>IFERROR(VALUE(RIGHT(Rawdata!BJ20,1)-1),"N/A")</f>
        <v>3</v>
      </c>
      <c r="BK20">
        <f>IFERROR(VALUE(RIGHT(Rawdata!BK20,1)-1),"N/A")</f>
        <v>2</v>
      </c>
      <c r="BL20">
        <f>IFERROR(VALUE(RIGHT(Rawdata!BL20,1)-1),"N/A")</f>
        <v>1</v>
      </c>
      <c r="BM20">
        <f>IFERROR(VALUE(RIGHT(Rawdata!BM20,1)),"N/A")</f>
        <v>2</v>
      </c>
      <c r="BN20">
        <f>IFERROR(VALUE(RIGHT(Rawdata!BN20,1)),"N/A")</f>
        <v>3</v>
      </c>
      <c r="BO20">
        <f>IFERROR(VALUE(RIGHT(Rawdata!BO20,1)),"N/A")</f>
        <v>2</v>
      </c>
      <c r="BP20">
        <f>IFERROR(VALUE(RIGHT(Rawdata!BP20,1)),"N/A")</f>
        <v>2</v>
      </c>
      <c r="BQ20">
        <f>IFERROR(6-VALUE(RIGHT(Rawdata!BQ20,1)),"N/A")</f>
        <v>2</v>
      </c>
      <c r="BR20">
        <f>IFERROR(6-VALUE(RIGHT(Rawdata!BR20,1)),"N/A")</f>
        <v>2</v>
      </c>
      <c r="BS20">
        <f>IFERROR(6-VALUE(RIGHT(Rawdata!BS20,1)),"N/A")</f>
        <v>2</v>
      </c>
      <c r="BT20">
        <f>IFERROR(6-VALUE(RIGHT(Rawdata!BT20,1)),"N/A")</f>
        <v>1</v>
      </c>
      <c r="BU20">
        <f>IFERROR(VALUE(RIGHT(Rawdata!BU20,1)),"N/A")</f>
        <v>4</v>
      </c>
      <c r="BV20">
        <f>IFERROR(VALUE(RIGHT(Rawdata!BV20,1)),"N/A")</f>
        <v>4</v>
      </c>
      <c r="BW20">
        <f>IFERROR(VALUE(RIGHT(Rawdata!BW20,1)),"N/A")</f>
        <v>4</v>
      </c>
      <c r="BX20">
        <f>IFERROR(VALUE(RIGHT(Rawdata!BX20,1)),"N/A")</f>
        <v>4</v>
      </c>
      <c r="BY20">
        <f>IFERROR(6-VALUE(RIGHT(Rawdata!BY20,1)),"N/A")</f>
        <v>4</v>
      </c>
      <c r="BZ20">
        <f>IFERROR(6-VALUE(RIGHT(Rawdata!BZ20,1)),"N/A")</f>
        <v>5</v>
      </c>
      <c r="CA20">
        <f>IFERROR(6-VALUE(RIGHT(Rawdata!CA20,1)),"N/A")</f>
        <v>4</v>
      </c>
      <c r="CB20">
        <f>IFERROR(VALUE(RIGHT(Rawdata!CB20,1)),"N/A")</f>
        <v>4</v>
      </c>
      <c r="CC20">
        <f>IFERROR(VALUE(RIGHT(Rawdata!CC20,1)),"N/A")</f>
        <v>4</v>
      </c>
      <c r="CD20">
        <f>IFERROR(VALUE(RIGHT(Rawdata!CD20,1)),"N/A")</f>
        <v>3</v>
      </c>
      <c r="CE20">
        <f>IFERROR(VALUE(RIGHT(Rawdata!CE20,1)),"N/A")</f>
        <v>3</v>
      </c>
      <c r="CF20">
        <f>IFERROR(6-VALUE(RIGHT(Rawdata!CF20,1)),"N/A")</f>
        <v>5</v>
      </c>
      <c r="CG20">
        <f>IFERROR(6-VALUE(RIGHT(Rawdata!CG20,1)),"N/A")</f>
        <v>4</v>
      </c>
      <c r="CH20">
        <f>IFERROR(6-VALUE(RIGHT(Rawdata!CH20,1)),"N/A")</f>
        <v>4</v>
      </c>
      <c r="CI20">
        <f>IFERROR(6-VALUE(RIGHT(Rawdata!CI20,1)),"N/A")</f>
        <v>5</v>
      </c>
      <c r="CJ20">
        <f>IFERROR(VALUE(RIGHT(Rawdata!CJ20,1)),"N/A")</f>
        <v>1</v>
      </c>
      <c r="CK20">
        <f>IFERROR(VALUE(RIGHT(Rawdata!CK20,1)),"N/A")</f>
        <v>1</v>
      </c>
      <c r="CL20">
        <f>IFERROR(VALUE(RIGHT(Rawdata!CL20,1)),"N/A")</f>
        <v>3</v>
      </c>
      <c r="CM20">
        <f>IFERROR(VALUE(RIGHT(Rawdata!CM20,1)),"N/A")</f>
        <v>3</v>
      </c>
      <c r="CN20">
        <f>IFERROR(VALUE(RIGHT(Rawdata!CN20,1)),"N/A")</f>
        <v>3</v>
      </c>
      <c r="CO20">
        <f>IFERROR(VALUE(RIGHT(Rawdata!CO20,1)),"N/A")</f>
        <v>1</v>
      </c>
      <c r="CP20">
        <f>IFERROR(VALUE(RIGHT(Rawdata!CP20,1)),"N/A")</f>
        <v>1</v>
      </c>
      <c r="CQ20">
        <f>IFERROR(VALUE(RIGHT(Rawdata!CQ20,1)),"N/A")</f>
        <v>3</v>
      </c>
      <c r="CR20">
        <f>IFERROR(VALUE(RIGHT(Rawdata!CR20,1)),"N/A")</f>
        <v>2</v>
      </c>
      <c r="CS20">
        <f>IFERROR(VALUE(RIGHT(Rawdata!CS20,1)),"N/A")</f>
        <v>2</v>
      </c>
      <c r="CT20">
        <f>IFERROR(VALUE(RIGHT(Rawdata!CT20,1)),"N/A")</f>
        <v>1</v>
      </c>
      <c r="CU20">
        <f>IFERROR(VALUE(RIGHT(Rawdata!CU20,1)),"N/A")</f>
        <v>2</v>
      </c>
      <c r="CV20">
        <f>IFERROR(VALUE(RIGHT(Rawdata!CV20,1)),"N/A")</f>
        <v>3</v>
      </c>
      <c r="CW20">
        <f>IFERROR(6-VALUE(RIGHT(Rawdata!CW20,1)),"N/A")</f>
        <v>1</v>
      </c>
      <c r="CX20">
        <f>IFERROR(VALUE(RIGHT(Rawdata!CX20,1)),"N/A")</f>
        <v>1</v>
      </c>
      <c r="CY20">
        <f>IFERROR(VALUE(RIGHT(Rawdata!CY20,1)),"N/A")</f>
        <v>5</v>
      </c>
      <c r="CZ20">
        <f>IFERROR(VALUE(RIGHT(Rawdata!CZ20,1)),"N/A")</f>
        <v>2</v>
      </c>
      <c r="DA20">
        <f>IFERROR(VALUE(RIGHT(Rawdata!DA20,1)),"N/A")</f>
        <v>2</v>
      </c>
      <c r="DB20">
        <f>IFERROR(VALUE(RIGHT(Rawdata!DB20,1)),"N/A")</f>
        <v>1</v>
      </c>
      <c r="DC20">
        <f>IFERROR(VALUE(RIGHT(Rawdata!DC20,1)),"N/A")</f>
        <v>4</v>
      </c>
      <c r="DD20">
        <f>IFERROR(VALUE(RIGHT(Rawdata!DD20,1)),"N/A")</f>
        <v>2</v>
      </c>
      <c r="DE20">
        <f>IFERROR(VALUE(RIGHT(Rawdata!DE20,1)-1),"N/A")</f>
        <v>0</v>
      </c>
      <c r="DF20">
        <f>IFERROR(VALUE(RIGHT(Rawdata!DF20,1)-1),"N/A")</f>
        <v>1</v>
      </c>
      <c r="DG20">
        <f>IFERROR(VALUE(RIGHT(Rawdata!DG20,1)-1),"N/A")</f>
        <v>1</v>
      </c>
      <c r="DH20">
        <f>IFERROR(VALUE(RIGHT(Rawdata!DH20,1)-1),"N/A")</f>
        <v>2</v>
      </c>
      <c r="DI20">
        <f>IFERROR(VALUE(RIGHT(Rawdata!DI20,1)-1),"N/A")</f>
        <v>1</v>
      </c>
      <c r="DJ20">
        <f>IFERROR(VALUE(RIGHT(Rawdata!DJ20,1)-1),"N/A")</f>
        <v>0</v>
      </c>
      <c r="DK20">
        <f>IFERROR(VALUE(RIGHT(Rawdata!DK20,1)-1),"N/A")</f>
        <v>5</v>
      </c>
      <c r="DL20">
        <f>IFERROR(VALUE(RIGHT(Rawdata!DL20,1)-1),"N/A")</f>
        <v>1</v>
      </c>
      <c r="DM20">
        <f>IFERROR(VALUE(RIGHT(Rawdata!DM20,1)-1),"N/A")</f>
        <v>2</v>
      </c>
      <c r="DN20">
        <f>IFERROR(VALUE(RIGHT(Rawdata!DN20,1)-1),"N/A")</f>
        <v>1</v>
      </c>
      <c r="DO20">
        <f>IFERROR(VALUE(RIGHT(Rawdata!DO20,1)-1),"N/A")</f>
        <v>2</v>
      </c>
      <c r="DP20">
        <f>IFERROR(VALUE(RIGHT(Rawdata!DP20,1)-1),"N/A")</f>
        <v>5</v>
      </c>
      <c r="DQ20">
        <f>IFERROR(VALUE(RIGHT(Rawdata!DQ20,1)-1),"N/A")</f>
        <v>0</v>
      </c>
      <c r="DR20">
        <f>IFERROR(VALUE(RIGHT(Rawdata!DR20,1)-1),"N/A")</f>
        <v>1</v>
      </c>
      <c r="DS20">
        <f>IFERROR(VALUE(RIGHT(Rawdata!DS20,1)-1),"N/A")</f>
        <v>1</v>
      </c>
      <c r="DT20">
        <f>IFERROR(VALUE(RIGHT(Rawdata!DT20,1)-1),"N/A")</f>
        <v>0</v>
      </c>
      <c r="DU20">
        <f>IFERROR(6-VALUE(RIGHT(Rawdata!DU20,1)-1),"N/A")</f>
        <v>1</v>
      </c>
      <c r="DV20">
        <f>IFERROR(6-VALUE(RIGHT(Rawdata!DV20,1)-1),"N/A")</f>
        <v>0</v>
      </c>
      <c r="DW20">
        <f>IFERROR(6-VALUE(RIGHT(Rawdata!DW20,1)-1),"N/A")</f>
        <v>1</v>
      </c>
      <c r="DX20">
        <f>IFERROR(6-VALUE(RIGHT(Rawdata!DX20,1)-1),"N/A")</f>
        <v>1</v>
      </c>
      <c r="DY20">
        <f>IFERROR(6-VALUE(RIGHT(Rawdata!DY20,1)-1),"N/A")</f>
        <v>1</v>
      </c>
      <c r="DZ20">
        <f>IFERROR(6-VALUE(RIGHT(Rawdata!DZ20,1)-1),"N/A")</f>
        <v>2</v>
      </c>
      <c r="EA20">
        <f>IFERROR(VALUE(RIGHT(Rawdata!EA20,1)),"N/A")</f>
        <v>4</v>
      </c>
      <c r="EB20">
        <f>IFERROR(VALUE(RIGHT(Rawdata!EB20,1)),"N/A")</f>
        <v>3</v>
      </c>
      <c r="EC20">
        <f>IFERROR(6-VALUE(RIGHT(Rawdata!EC20,1)),"N/A")</f>
        <v>4</v>
      </c>
      <c r="ED20">
        <f>IFERROR(6-VALUE(RIGHT(Rawdata!ED20,1)),"N/A")</f>
        <v>5</v>
      </c>
      <c r="EE20">
        <f>IFERROR(VALUE(RIGHT(Rawdata!EE20,1)),"N/A")</f>
        <v>4</v>
      </c>
      <c r="EF20">
        <f>IFERROR(VALUE(RIGHT(Rawdata!EF20,1)),"N/A")</f>
        <v>4</v>
      </c>
      <c r="EG20">
        <f>IFERROR(VALUE(RIGHT(Rawdata!EG20,1)),"N/A")</f>
        <v>3</v>
      </c>
      <c r="EH20">
        <f>IFERROR(VALUE(RIGHT(Rawdata!EH20,1)),"N/A")</f>
        <v>4</v>
      </c>
      <c r="EI20">
        <f>IFERROR(VALUE(RIGHT(Rawdata!EI20,1)),"N/A")</f>
        <v>5</v>
      </c>
      <c r="EJ20">
        <f>IFERROR(VALUE(RIGHT(Rawdata!EJ20,1)),"N/A")</f>
        <v>3</v>
      </c>
      <c r="EK20">
        <f>IFERROR(VALUE(RIGHT(Rawdata!EK20,1)),"N/A")</f>
        <v>4</v>
      </c>
      <c r="EL20">
        <f>IFERROR(VALUE(RIGHT(Rawdata!EL20,1)),"N/A")</f>
        <v>4</v>
      </c>
      <c r="EM20">
        <f>IFERROR(VALUE(RIGHT(Rawdata!EM20,1)),"N/A")</f>
        <v>4</v>
      </c>
      <c r="EN20">
        <f>IFERROR(VALUE(RIGHT(Rawdata!EN20,1)),"N/A")</f>
        <v>2</v>
      </c>
      <c r="EO20">
        <f>IFERROR(VALUE(RIGHT(Rawdata!EO20,1)),"N/A")</f>
        <v>5</v>
      </c>
      <c r="EP20">
        <f>IFERROR(VALUE(RIGHT(Rawdata!EP20,1)),"N/A")</f>
        <v>3</v>
      </c>
      <c r="EQ20">
        <f>IFERROR(VALUE(RIGHT(Rawdata!EQ20,1)),"N/A")</f>
        <v>3</v>
      </c>
      <c r="ER20">
        <f>IFERROR(VALUE(RIGHT(Rawdata!ER20,1)),"N/A")</f>
        <v>3</v>
      </c>
      <c r="ES20">
        <f>IFERROR(VALUE(RIGHT(Rawdata!ES20,1)),"N/A")</f>
        <v>4</v>
      </c>
      <c r="ET20">
        <f>IFERROR(VALUE(RIGHT(Rawdata!ET20,1)),"N/A")</f>
        <v>4</v>
      </c>
      <c r="EU20">
        <f>IFERROR(VALUE(RIGHT(Rawdata!EU20,1)),"N/A")</f>
        <v>4</v>
      </c>
      <c r="EV20">
        <f>IFERROR(VALUE(RIGHT(Rawdata!EV20,1)),"N/A")</f>
        <v>4</v>
      </c>
      <c r="EW20">
        <f>IFERROR(VALUE(RIGHT(Rawdata!EW20,1)),"N/A")</f>
        <v>5</v>
      </c>
      <c r="EX20">
        <f>IFERROR(VALUE(RIGHT(Rawdata!EX20,1)),"N/A")</f>
        <v>4</v>
      </c>
      <c r="EY20">
        <f>IFERROR(VALUE(RIGHT(Rawdata!EY20,1)),"N/A")</f>
        <v>5</v>
      </c>
      <c r="EZ20">
        <f>IFERROR(6-VALUE(RIGHT(Rawdata!EZ20,1)),"N/A")</f>
        <v>4</v>
      </c>
      <c r="FA20">
        <f>IFERROR(IF(Rawdata!FA20="A1",VALUE(RIGHT(Rawdata!FA20,1)),VALUE(RIGHT(Rawdata!FA20,1))-1),"N/A")</f>
        <v>5</v>
      </c>
      <c r="FB20">
        <f>IFERROR(VALUE(RIGHT(Rawdata!FB20,1))-3,"N/A")</f>
        <v>5</v>
      </c>
      <c r="FC20">
        <f>IFERROR(IF(Rawdata!FC20="A1",VALUE(RIGHT(Rawdata!FC20,1)),VALUE(RIGHT(Rawdata!FC20,1))-1),"N/A")</f>
        <v>5</v>
      </c>
      <c r="FD20">
        <f>IFERROR(VALUE(RIGHT(Rawdata!FD20,1))-3,"N/A")</f>
        <v>4</v>
      </c>
      <c r="FE20">
        <f>IFERROR(IF(Rawdata!FE20="A1",VALUE(RIGHT(Rawdata!FE20,1)),VALUE(RIGHT(Rawdata!FE20,1))-1),"N/A")</f>
        <v>4</v>
      </c>
      <c r="FF20">
        <f>IFERROR(VALUE(RIGHT(Rawdata!FF20,1))-3,"N/A")</f>
        <v>3</v>
      </c>
      <c r="FG20">
        <f>IFERROR(IF(Rawdata!FG20="A1",VALUE(RIGHT(Rawdata!FG20,1)),VALUE(RIGHT(Rawdata!FG20,1))-1),"N/A")</f>
        <v>3</v>
      </c>
      <c r="FH20">
        <f>IFERROR(VALUE(RIGHT(Rawdata!FH20,1))-3,"N/A")</f>
        <v>4</v>
      </c>
      <c r="FI20">
        <f>IFERROR(IF(Rawdata!FI20="A1",VALUE(RIGHT(Rawdata!FI20,1)),VALUE(RIGHT(Rawdata!FI20,1))-1),"N/A")</f>
        <v>4</v>
      </c>
      <c r="FJ20">
        <f>IFERROR(VALUE(RIGHT(Rawdata!FJ20,1))-3,"N/A")</f>
        <v>4</v>
      </c>
      <c r="FK20">
        <f>IFERROR(IF(Rawdata!FK20="A1",VALUE(RIGHT(Rawdata!FK20,1)),VALUE(RIGHT(Rawdata!FK20,1))-1),"N/A")</f>
        <v>4</v>
      </c>
      <c r="FL20">
        <f>IFERROR(VALUE(RIGHT(Rawdata!FL20,1))-3,"N/A")</f>
        <v>4</v>
      </c>
      <c r="FM20">
        <f>IFERROR(IF(Rawdata!FM20="A1",VALUE(RIGHT(Rawdata!FM20,1)),VALUE(RIGHT(Rawdata!FM20,1))-1),"N/A")</f>
        <v>4</v>
      </c>
      <c r="FN20">
        <f>IFERROR(VALUE(RIGHT(Rawdata!FN20,1))-3,"N/A")</f>
        <v>4</v>
      </c>
      <c r="FO20">
        <f>IFERROR(IF(Rawdata!FO20="A1",VALUE(RIGHT(Rawdata!FO20,1)),VALUE(RIGHT(Rawdata!FO20,1))-1),"N/A")</f>
        <v>4</v>
      </c>
      <c r="FP20">
        <f>IFERROR(VALUE(RIGHT(Rawdata!FP20,1))-3,"N/A")</f>
        <v>3</v>
      </c>
      <c r="FQ20">
        <f>IFERROR(IF(Rawdata!FQ20="A1",VALUE(RIGHT(Rawdata!FQ20,1)),VALUE(RIGHT(Rawdata!FQ20,1))-1),"N/A")</f>
        <v>4</v>
      </c>
      <c r="FR20">
        <f>IFERROR(VALUE(RIGHT(Rawdata!FR20,1))-3,"N/A")</f>
        <v>5</v>
      </c>
      <c r="FS20">
        <f>IFERROR(IF(Rawdata!FS20="A1",VALUE(RIGHT(Rawdata!FS20,1)),VALUE(RIGHT(Rawdata!FS20,1))-1),"N/A")</f>
        <v>4</v>
      </c>
      <c r="FT20">
        <f>IFERROR(VALUE(RIGHT(Rawdata!FT20,1))-3,"N/A")</f>
        <v>3</v>
      </c>
      <c r="FU20">
        <f>IFERROR(IF(Rawdata!FU20="A1",VALUE(RIGHT(Rawdata!FU20,1)),VALUE(RIGHT(Rawdata!FU20,1))-1),"N/A")</f>
        <v>4</v>
      </c>
      <c r="FV20">
        <f>IFERROR(VALUE(RIGHT(Rawdata!FV20,1))-3,"N/A")</f>
        <v>3</v>
      </c>
      <c r="FW20">
        <f>IFERROR(IF(Rawdata!FW20="A1",VALUE(RIGHT(Rawdata!FW20,1)),VALUE(RIGHT(Rawdata!FW20,1))-1),"N/A")</f>
        <v>4</v>
      </c>
      <c r="FX20">
        <f>IFERROR(VALUE(RIGHT(Rawdata!FX20,1))-3,"N/A")</f>
        <v>3</v>
      </c>
      <c r="FY20">
        <f>IFERROR(IF(Rawdata!FY20="A1",VALUE(RIGHT(Rawdata!FY20,1)),VALUE(RIGHT(Rawdata!FY20,1))-1),"N/A")</f>
        <v>3</v>
      </c>
      <c r="FZ20">
        <f>IFERROR(VALUE(RIGHT(Rawdata!FZ20,1))-3,"N/A")</f>
        <v>3</v>
      </c>
      <c r="GA20">
        <f>IFERROR(IF(Rawdata!GA20="A1",VALUE(RIGHT(Rawdata!GA20,1)),VALUE(RIGHT(Rawdata!GA20,1))-1),"N/A")</f>
        <v>4</v>
      </c>
      <c r="GB20">
        <f>IFERROR(VALUE(RIGHT(Rawdata!GB20,1))-3,"N/A")</f>
        <v>3</v>
      </c>
      <c r="GC20">
        <f>IFERROR(IF(Rawdata!GC20="A1",VALUE(RIGHT(Rawdata!GC20,1)),VALUE(RIGHT(Rawdata!GC20,1))-1),"N/A")</f>
        <v>5</v>
      </c>
      <c r="GD20">
        <f>IFERROR(VALUE(RIGHT(Rawdata!GD20,1))-3,"N/A")</f>
        <v>4</v>
      </c>
      <c r="GE20">
        <f>IFERROR(IF(Rawdata!GE20="A1",VALUE(RIGHT(Rawdata!GE20,1)),VALUE(RIGHT(Rawdata!GE20,1))-1),"N/A")</f>
        <v>5</v>
      </c>
      <c r="GF20">
        <f>IFERROR(VALUE(RIGHT(Rawdata!GF20,1))-3,"N/A")</f>
        <v>4</v>
      </c>
      <c r="GG20">
        <f>IFERROR(IF(Rawdata!GG20="A1",VALUE(RIGHT(Rawdata!GG20,1)),VALUE(RIGHT(Rawdata!GG20,1))-1),"N/A")</f>
        <v>4</v>
      </c>
      <c r="GH20">
        <f>IFERROR(VALUE(RIGHT(Rawdata!GH20,1))-3,"N/A")</f>
        <v>3</v>
      </c>
      <c r="GI20">
        <f>IFERROR(IF(Rawdata!GI20="A1",VALUE(RIGHT(Rawdata!GI20,1)),VALUE(RIGHT(Rawdata!GI20,1))-1),"N/A")</f>
        <v>4</v>
      </c>
      <c r="GJ20">
        <f>IFERROR(VALUE(RIGHT(Rawdata!GJ20,1))-3,"N/A")</f>
        <v>3</v>
      </c>
      <c r="GK20">
        <f>IFERROR(IF(Rawdata!GK20="A1",VALUE(RIGHT(Rawdata!GK20,1)),VALUE(RIGHT(Rawdata!GK20,1))-1),"N/A")</f>
        <v>4</v>
      </c>
      <c r="GL20">
        <f>IFERROR(VALUE(RIGHT(Rawdata!GL20,1))-3,"N/A")</f>
        <v>3</v>
      </c>
      <c r="GM20">
        <f>IFERROR(IF(Rawdata!GM20="A1",VALUE(RIGHT(Rawdata!GM20,1)),VALUE(RIGHT(Rawdata!GM20,1))-1),"N/A")</f>
        <v>5</v>
      </c>
      <c r="GN20">
        <f>IFERROR(VALUE(RIGHT(Rawdata!GN20,1))-3,"N/A")</f>
        <v>5</v>
      </c>
      <c r="GO20">
        <f>IFERROR(IF(Rawdata!GO20="A1",VALUE(RIGHT(Rawdata!GO20,1)),VALUE(RIGHT(Rawdata!GO20,1))-1),"N/A")</f>
        <v>4</v>
      </c>
      <c r="GP20">
        <f>IFERROR(VALUE(RIGHT(Rawdata!GP20,1))-3,"N/A")</f>
        <v>5</v>
      </c>
      <c r="GQ20">
        <f>IFERROR(IF(Rawdata!GQ20="A1",VALUE(RIGHT(Rawdata!GQ20,1)),VALUE(RIGHT(Rawdata!GQ20,1))-1),"N/A")</f>
        <v>4</v>
      </c>
      <c r="GR20">
        <f>IFERROR(VALUE(RIGHT(Rawdata!GR20,1))-3,"N/A")</f>
        <v>4</v>
      </c>
      <c r="GS20">
        <f>IFERROR(IF(Rawdata!GS20="A1",VALUE(RIGHT(Rawdata!GS20,1)),VALUE(RIGHT(Rawdata!GS20,1))-1),"N/A")</f>
        <v>4</v>
      </c>
      <c r="GT20">
        <f>IFERROR(VALUE(RIGHT(Rawdata!GT20,1))-3,"N/A")</f>
        <v>4</v>
      </c>
      <c r="GU20">
        <f>IFERROR(IF(Rawdata!GU20="A1",VALUE(RIGHT(Rawdata!GU20,1)),VALUE(RIGHT(Rawdata!GU20,1))-1),"N/A")</f>
        <v>4</v>
      </c>
      <c r="GV20">
        <f>IFERROR(VALUE(RIGHT(Rawdata!GV20,1))-3,"N/A")</f>
        <v>4</v>
      </c>
      <c r="GW20">
        <f>IFERROR(IF(Rawdata!GW20="A1",VALUE(RIGHT(Rawdata!GW20,1)),VALUE(RIGHT(Rawdata!GW20,1))-1),"N/A")</f>
        <v>4</v>
      </c>
      <c r="GX20">
        <f>IFERROR(VALUE(RIGHT(Rawdata!GX20,1))-3,"N/A")</f>
        <v>4</v>
      </c>
      <c r="GY20">
        <f>IFERROR(VALUE(RIGHT(Rawdata!GY20,1)),"N/A")</f>
        <v>6</v>
      </c>
      <c r="GZ20">
        <f>IFERROR(7-VALUE(RIGHT(Rawdata!GZ20,1)),"N/A")</f>
        <v>6</v>
      </c>
      <c r="HA20">
        <f>IFERROR(VALUE(RIGHT(Rawdata!HA20,1)),"N/A")</f>
        <v>6</v>
      </c>
      <c r="HB20">
        <f>IFERROR(VALUE(RIGHT(Rawdata!HB20,1)),"N/A")</f>
        <v>5</v>
      </c>
      <c r="HC20">
        <f>IFERROR(VALUE(RIGHT(Rawdata!HC20,1)),"N/A")</f>
        <v>6</v>
      </c>
      <c r="HD20">
        <f>IFERROR(7-VALUE(RIGHT(Rawdata!HD20,1)),"N/A")</f>
        <v>4</v>
      </c>
      <c r="HE20">
        <f>IFERROR(VALUE(RIGHT(Rawdata!HE20,1)),"N/A")</f>
        <v>6</v>
      </c>
      <c r="HF20">
        <f>IFERROR(7-VALUE(RIGHT(Rawdata!HF20,1)),"N/A")</f>
        <v>6</v>
      </c>
      <c r="HG20">
        <f>IFERROR(VALUE(RIGHT(Rawdata!HG20,1)),"N/A")</f>
        <v>6</v>
      </c>
      <c r="HH20">
        <f>IFERROR(VALUE(RIGHT(Rawdata!HH20,1)),"N/A")</f>
        <v>6</v>
      </c>
      <c r="HI20">
        <f>IFERROR(VALUE(RIGHT(Rawdata!HI20,1)),"N/A")</f>
        <v>6</v>
      </c>
      <c r="HJ20">
        <f>IFERROR(VALUE(RIGHT(Rawdata!HJ20,1)),"N/A")</f>
        <v>6</v>
      </c>
      <c r="HK20">
        <f>IFERROR(7-VALUE(RIGHT(Rawdata!HK20,1)),"N/A")</f>
        <v>5</v>
      </c>
      <c r="HL20">
        <f>IFERROR(VALUE(RIGHT(Rawdata!HL20,1)),"N/A")</f>
        <v>5</v>
      </c>
      <c r="HM20">
        <f>IFERROR(VALUE(RIGHT(Rawdata!HM20,1)),"N/A")</f>
        <v>4</v>
      </c>
      <c r="HN20">
        <f>IFERROR(IF(Rawdata!HN20="A13",5,VALUE(RIGHT(Rawdata!HN20,1))-1),"N/A")</f>
        <v>5</v>
      </c>
      <c r="HO20">
        <f>IFERROR(IF(Rawdata!HO20="A13",5,VALUE(RIGHT(Rawdata!HO20,1))-1),"N/A")</f>
        <v>5</v>
      </c>
      <c r="HP20">
        <f>IFERROR(IF(Rawdata!HP20="A13",5,VALUE(RIGHT(Rawdata!HP20,1))-1),"N/A")</f>
        <v>5</v>
      </c>
      <c r="HQ20">
        <f>IFERROR(IF(Rawdata!HQ20="A13",5,VALUE(RIGHT(Rawdata!HQ20,1))-1),"N/A")</f>
        <v>5</v>
      </c>
      <c r="HR20">
        <f>IFERROR(IF(Rawdata!HR20="A13",5,VALUE(RIGHT(Rawdata!HR20,1))-1),"N/A")</f>
        <v>5</v>
      </c>
      <c r="HS20">
        <f>IFERROR(6-IF(Rawdata!HS20="A13",5,VALUE(RIGHT(Rawdata!HS20,1))-1),"N/A")</f>
        <v>3</v>
      </c>
      <c r="HT20">
        <f>IFERROR(6-IF(Rawdata!HT20="A13",5,VALUE(RIGHT(Rawdata!HT20,1))-1),"N/A")</f>
        <v>5</v>
      </c>
      <c r="HU20">
        <f>IFERROR(6-IF(Rawdata!HU20="A13",5,VALUE(RIGHT(Rawdata!HU20,1))-1),"N/A")</f>
        <v>1</v>
      </c>
      <c r="HV20">
        <f>IFERROR(IF(Rawdata!HV20="A13",5,VALUE(RIGHT(Rawdata!HV20,1))-1),"N/A")</f>
        <v>5</v>
      </c>
      <c r="HW20">
        <f>IFERROR(6-IF(Rawdata!HW20="A13",5,VALUE(RIGHT(Rawdata!HW20,1))-1),"N/A")</f>
        <v>5</v>
      </c>
      <c r="HX20">
        <f>IFERROR(6-IF(Rawdata!HX20="A13",5,VALUE(RIGHT(Rawdata!HX20,1))-1),"N/A")</f>
        <v>1</v>
      </c>
      <c r="HY20">
        <f>IFERROR(6-IF(Rawdata!HY20="A13",5,VALUE(RIGHT(Rawdata!HY20,1))-1),"N/A")</f>
        <v>1</v>
      </c>
      <c r="HZ20">
        <f>IFERROR(6-IF(Rawdata!HZ20="A13",5,VALUE(RIGHT(Rawdata!HZ20,1))-1),"N/A")</f>
        <v>3</v>
      </c>
      <c r="IA20">
        <f>IFERROR(6-IF(Rawdata!IA20="A13",5,VALUE(RIGHT(Rawdata!IA20,1))-1),"N/A")</f>
        <v>3</v>
      </c>
      <c r="IB20">
        <f>IFERROR(IF(Rawdata!IB20="A13",5,VALUE(RIGHT(Rawdata!IB20,1))-1),"N/A")</f>
        <v>5</v>
      </c>
      <c r="IC20">
        <f>IFERROR(6-IF(Rawdata!IC20="A13",5,VALUE(RIGHT(Rawdata!IC20,1))-1),"N/A")</f>
        <v>4</v>
      </c>
      <c r="ID20">
        <f>IFERROR(IF(Rawdata!ID20="A13",5,VALUE(RIGHT(Rawdata!ID20,1))-1),"N/A")</f>
        <v>4</v>
      </c>
      <c r="IE20">
        <f>IFERROR(6-IF(Rawdata!IE20="A13",5,VALUE(RIGHT(Rawdata!IE20,1))-1),"N/A")</f>
        <v>4</v>
      </c>
      <c r="IF20" t="str">
        <f>IFERROR(VALUE(RIGHT(Rawdata!IF20,1)),"N/A")</f>
        <v>N/A</v>
      </c>
      <c r="IG20" t="str">
        <f>IFERROR(VALUE(RIGHT(Rawdata!IG20,1)),"N/A")</f>
        <v>N/A</v>
      </c>
      <c r="IH20" t="str">
        <f>IFERROR(VALUE(RIGHT(Rawdata!IH20,1)),"N/A")</f>
        <v>N/A</v>
      </c>
      <c r="II20" t="str">
        <f>IFERROR(VALUE(RIGHT(Rawdata!II20,1)),"N/A")</f>
        <v>N/A</v>
      </c>
      <c r="IJ20" t="str">
        <f>IFERROR(VALUE(RIGHT(Rawdata!IJ20,1)),"N/A")</f>
        <v>N/A</v>
      </c>
      <c r="IK20" t="str">
        <f>IFERROR(VALUE(RIGHT(Rawdata!IK20,1)),"N/A")</f>
        <v>N/A</v>
      </c>
      <c r="IL20" t="str">
        <f>IFERROR(VALUE(RIGHT(Rawdata!IL20,1)),"N/A")</f>
        <v>N/A</v>
      </c>
      <c r="IM20" t="str">
        <f>IFERROR(VALUE(RIGHT(Rawdata!IM20,1)),"N/A")</f>
        <v>N/A</v>
      </c>
      <c r="IN20" t="str">
        <f>IFERROR(VALUE(RIGHT(Rawdata!IN20,1)),"N/A")</f>
        <v>N/A</v>
      </c>
      <c r="IO20" t="str">
        <f>IFERROR(VALUE(RIGHT(Rawdata!IO20,1)),"N/A")</f>
        <v>N/A</v>
      </c>
      <c r="IP20" t="str">
        <f>IFERROR(VALUE(RIGHT(Rawdata!IP20,1)),"N/A")</f>
        <v>N/A</v>
      </c>
      <c r="IQ20" t="str">
        <f>IFERROR(VALUE(RIGHT(Rawdata!IQ20,1)),"N/A")</f>
        <v>N/A</v>
      </c>
      <c r="IR20" t="str">
        <f>IFERROR(VALUE(RIGHT(Rawdata!IR20,1)),"N/A")</f>
        <v>N/A</v>
      </c>
      <c r="IS20" t="str">
        <f>IFERROR(VALUE(RIGHT(Rawdata!IS20,1)),"N/A")</f>
        <v>N/A</v>
      </c>
      <c r="IT20" t="str">
        <f>IFERROR(VALUE(RIGHT(Rawdata!IT20,1)),"N/A")</f>
        <v>N/A</v>
      </c>
      <c r="IU20" t="str">
        <f>IFERROR(VALUE(RIGHT(Rawdata!IU20,1)),"N/A")</f>
        <v>N/A</v>
      </c>
      <c r="IV20" t="str">
        <f>IFERROR(VALUE(RIGHT(Rawdata!IV20,1)),"N/A")</f>
        <v>N/A</v>
      </c>
      <c r="IW20" t="str">
        <f>IFERROR(VALUE(RIGHT(Rawdata!IW20,1)),"N/A")</f>
        <v>N/A</v>
      </c>
      <c r="IX20" t="str">
        <f>IFERROR(VALUE(RIGHT(Rawdata!IX20,1)),"N/A")</f>
        <v>N/A</v>
      </c>
      <c r="IY20" t="str">
        <f>IFERROR(VALUE(RIGHT(Rawdata!IY20,1)),"N/A")</f>
        <v>N/A</v>
      </c>
      <c r="IZ20" t="str">
        <f>IFERROR(VALUE(RIGHT(Rawdata!IZ20,1)),"N/A")</f>
        <v>N/A</v>
      </c>
      <c r="JA20" t="str">
        <f>IFERROR(VALUE(RIGHT(Rawdata!JA20,1)),"N/A")</f>
        <v>N/A</v>
      </c>
      <c r="JB20" t="str">
        <f>IFERROR(VALUE(RIGHT(Rawdata!JB20,1)),"N/A")</f>
        <v>N/A</v>
      </c>
      <c r="JC20" t="str">
        <f>IFERROR(VALUE(RIGHT(Rawdata!JC20,1)),"N/A")</f>
        <v>N/A</v>
      </c>
      <c r="JD20" t="str">
        <f>IFERROR(VALUE(RIGHT(Rawdata!JD20,1)),"N/A")</f>
        <v>N/A</v>
      </c>
      <c r="JE20" t="str">
        <f>IFERROR(VALUE(RIGHT(Rawdata!JE20,1)),"N/A")</f>
        <v>N/A</v>
      </c>
      <c r="JF20" t="str">
        <f>IFERROR(VALUE(RIGHT(Rawdata!JF20,1)),"N/A")</f>
        <v>N/A</v>
      </c>
      <c r="JG20" t="str">
        <f>IFERROR(VALUE(RIGHT(Rawdata!JG20,1)),"N/A")</f>
        <v>N/A</v>
      </c>
      <c r="JH20" t="str">
        <f>IFERROR(VALUE(RIGHT(Rawdata!JH20,1)),"N/A")</f>
        <v>N/A</v>
      </c>
      <c r="JI20" t="str">
        <f>IFERROR(VALUE(RIGHT(Rawdata!JI20,1)),"N/A")</f>
        <v>N/A</v>
      </c>
      <c r="JJ20" t="str">
        <f>IFERROR(VALUE(RIGHT(Rawdata!JJ20,1)),"N/A")</f>
        <v>N/A</v>
      </c>
      <c r="JK20" t="str">
        <f>IFERROR(VALUE(RIGHT(Rawdata!JK20,1)),"N/A")</f>
        <v>N/A</v>
      </c>
      <c r="JL20" t="str">
        <f>IFERROR(VALUE(RIGHT(Rawdata!JL20,1)),"N/A")</f>
        <v>N/A</v>
      </c>
      <c r="JM20" t="str">
        <f>IFERROR(VALUE(RIGHT(Rawdata!JM20,1)),"N/A")</f>
        <v>N/A</v>
      </c>
      <c r="JN20" t="str">
        <f>IFERROR(VALUE(RIGHT(Rawdata!JN20,1)),"N/A")</f>
        <v>N/A</v>
      </c>
      <c r="JO20" t="str">
        <f>IFERROR(VALUE(RIGHT(Rawdata!JO20,1)),"N/A")</f>
        <v>N/A</v>
      </c>
      <c r="JP20">
        <f>IFERROR(VALUE(RIGHT(Rawdata!JP20,1)-4),"N/A")</f>
        <v>1</v>
      </c>
      <c r="JQ20">
        <f>IFERROR(VALUE(RIGHT(Rawdata!JQ20,1)-4),"N/A")</f>
        <v>2</v>
      </c>
      <c r="JR20">
        <f>IFERROR(VALUE(RIGHT(Rawdata!JR20,1)-4),"N/A")</f>
        <v>1</v>
      </c>
      <c r="JS20">
        <f>IFERROR(VALUE(RIGHT(Rawdata!JS20,1)-4),"N/A")</f>
        <v>2</v>
      </c>
      <c r="JT20">
        <f>IFERROR(VALUE(RIGHT(Rawdata!JT20,1)-4),"N/A")</f>
        <v>1</v>
      </c>
      <c r="JU20">
        <f>IFERROR(VALUE(RIGHT(Rawdata!JU20,1)-4),"N/A")</f>
        <v>1</v>
      </c>
      <c r="JV20">
        <f>IFERROR(VALUE(RIGHT(Rawdata!JV20,1)-4),"N/A")</f>
        <v>1</v>
      </c>
      <c r="JW20">
        <f>IFERROR(VALUE(RIGHT(Rawdata!JW20,1)-4),"N/A")</f>
        <v>0</v>
      </c>
      <c r="JX20">
        <f>IFERROR(VALUE(RIGHT(Rawdata!JX20,1)),"N/A")</f>
        <v>5</v>
      </c>
      <c r="JY20">
        <f>IFERROR(VALUE(RIGHT(Rawdata!JY20,1)),"N/A")</f>
        <v>5</v>
      </c>
      <c r="JZ20">
        <f>IFERROR(6-VALUE(RIGHT(Rawdata!JZ20,1)),"N/A")</f>
        <v>5</v>
      </c>
      <c r="KA20">
        <f>IFERROR(6-VALUE(RIGHT(Rawdata!KA20,1)),"N/A")</f>
        <v>5</v>
      </c>
      <c r="KB20">
        <f>IFERROR(6-VALUE(RIGHT(Rawdata!KB20,1)),"N/A")</f>
        <v>3</v>
      </c>
      <c r="KC20">
        <f>IFERROR(6-VALUE(RIGHT(Rawdata!KC20,1)),"N/A")</f>
        <v>4</v>
      </c>
      <c r="KD20">
        <f>IFERROR(6-VALUE(RIGHT(Rawdata!KD20,1)),"N/A")</f>
        <v>4</v>
      </c>
      <c r="KE20">
        <f>IFERROR(6-VALUE(RIGHT(Rawdata!KE20,1)),"N/A")</f>
        <v>5</v>
      </c>
      <c r="KF20">
        <f>IFERROR(VALUE(RIGHT(Rawdata!KF20,1)),"N/A")</f>
        <v>3</v>
      </c>
      <c r="KG20">
        <f>IFERROR(VALUE(RIGHT(Rawdata!KG20,1)),"N/A")</f>
        <v>2</v>
      </c>
      <c r="KH20">
        <f>IFERROR(6-VALUE(RIGHT(Rawdata!KH20,1)),"N/A")</f>
        <v>3</v>
      </c>
      <c r="KI20">
        <f>IFERROR(6-VALUE(RIGHT(Rawdata!KI20,1)),"N/A")</f>
        <v>3</v>
      </c>
      <c r="KJ20" t="str">
        <f>IFERROR(VALUE(RIGHT(Rawdata!KJ20,1)),"N/A")</f>
        <v>N/A</v>
      </c>
      <c r="KK20" t="str">
        <f>IFERROR(VALUE(RIGHT(Rawdata!KK20,1)),"N/A")</f>
        <v>N/A</v>
      </c>
      <c r="KL20" t="str">
        <f>IFERROR(VALUE(RIGHT(Rawdata!KL20,1)),"N/A")</f>
        <v>N/A</v>
      </c>
      <c r="KM20" t="str">
        <f>IFERROR(VALUE(RIGHT(Rawdata!KM20,1)),"N/A")</f>
        <v>N/A</v>
      </c>
      <c r="KN20" t="str">
        <f>IFERROR(VALUE(RIGHT(Rawdata!KN20,1)),"N/A")</f>
        <v>N/A</v>
      </c>
      <c r="KO20" t="str">
        <f>IFERROR(VALUE(RIGHT(Rawdata!KO20,1)),"N/A")</f>
        <v>N/A</v>
      </c>
      <c r="KP20" t="str">
        <f>IFERROR(VALUE(RIGHT(Rawdata!KP20,1)),"N/A")</f>
        <v>N/A</v>
      </c>
      <c r="KQ20" t="str">
        <f>IFERROR(VALUE(RIGHT(Rawdata!KQ20,1)),"N/A")</f>
        <v>N/A</v>
      </c>
      <c r="KR20" t="str">
        <f>IFERROR(VALUE(RIGHT(Rawdata!KR20,1)),"N/A")</f>
        <v>N/A</v>
      </c>
      <c r="KS20" t="str">
        <f>IFERROR(VALUE(RIGHT(Rawdata!KS20,1)),"N/A")</f>
        <v>N/A</v>
      </c>
      <c r="KT20" t="str">
        <f>IFERROR(VALUE(RIGHT(Rawdata!KT20,1)),"N/A")</f>
        <v>N/A</v>
      </c>
      <c r="KU20" t="str">
        <f>IFERROR(VALUE(RIGHT(Rawdata!KU20,1)),"N/A")</f>
        <v>N/A</v>
      </c>
      <c r="KV20" t="str">
        <f>IFERROR(VALUE(RIGHT(Rawdata!KV20,1)),"N/A")</f>
        <v>N/A</v>
      </c>
      <c r="KW20" t="str">
        <f>IFERROR(VALUE(RIGHT(Rawdata!KW20,1)),"N/A")</f>
        <v>N/A</v>
      </c>
      <c r="KX20" t="str">
        <f>IFERROR(VALUE(RIGHT(Rawdata!KX20,1)),"N/A")</f>
        <v>N/A</v>
      </c>
    </row>
    <row r="21" spans="1:310" x14ac:dyDescent="0.25">
      <c r="A21">
        <f>Rawdata!A21</f>
        <v>2</v>
      </c>
      <c r="B21" t="str">
        <f>Rawdata!B21</f>
        <v>T2</v>
      </c>
      <c r="C21" t="str">
        <f>Rawdata!C21</f>
        <v>2022-06-06 16:02:32</v>
      </c>
      <c r="D21" t="str">
        <f>Rawdata!D21</f>
        <v>709-216</v>
      </c>
      <c r="E21" t="str">
        <f>IF(Rawdata!E21="","",Rawdata!E21)</f>
        <v>109-114</v>
      </c>
      <c r="F21" cm="1">
        <f t="array" ref="F21">IFERROR(_xlfn.IFS(Rawdata!F21="A1",100,Rawdata!F21="A2",75,Rawdata!F21="A3",50,Rawdata!F21="A4",25,Rawdata!F21="A5",0),"N/A")</f>
        <v>75</v>
      </c>
      <c r="G21" cm="1">
        <f t="array" ref="G21">IFERROR(_xlfn.IFS(Rawdata!G21="A1",100,Rawdata!G21="A2",75,Rawdata!G21="A3",50,Rawdata!G21="A4",25,Rawdata!G21="A5",0),"N/A")</f>
        <v>75</v>
      </c>
      <c r="H21" cm="1">
        <f t="array" ref="H21">IFERROR(_xlfn.IFS(Rawdata!H21="A1",100,Rawdata!H21="A2",75,Rawdata!H21="A3",50,Rawdata!H21="A4",25,Rawdata!H21="A5",0),"N/A")</f>
        <v>100</v>
      </c>
      <c r="I21" cm="1">
        <f t="array" ref="I21">IFERROR(_xlfn.IFS(Rawdata!I21="A1",100,Rawdata!I21="A2",75,Rawdata!I21="A3",50,Rawdata!I21="A4",25,Rawdata!I21="A5",0),"N/A")</f>
        <v>100</v>
      </c>
      <c r="J21" cm="1">
        <f t="array" ref="J21">IFERROR(_xlfn.IFS(Rawdata!J21="A1",100,Rawdata!J21="A2",75,Rawdata!J21="A3",50,Rawdata!J21="A4",25,Rawdata!J21="A5",0),"N/A")</f>
        <v>75</v>
      </c>
      <c r="K21" cm="1">
        <f t="array" ref="K21">IFERROR(_xlfn.IFS(Rawdata!K21="A1",100,Rawdata!K21="A2",75,Rawdata!K21="A3",50,Rawdata!K21="A4",25,Rawdata!K21="A5",0),"N/A")</f>
        <v>100</v>
      </c>
      <c r="L21" cm="1">
        <f t="array" ref="L21">IFERROR(_xlfn.IFS(Rawdata!L21="A1",100,Rawdata!L21="A2",75,Rawdata!L21="A3",50,Rawdata!L21="A4",25,Rawdata!L21="A5",0),"N/A")</f>
        <v>100</v>
      </c>
      <c r="M21" cm="1">
        <f t="array" ref="M21">IFERROR(_xlfn.IFS(Rawdata!M21="A1",100,Rawdata!M21="A2",75,Rawdata!M21="A3",50,Rawdata!M21="A4",25,Rawdata!M21="A5",0),"N/A")</f>
        <v>75</v>
      </c>
      <c r="N21" cm="1">
        <f t="array" ref="N21">IFERROR(_xlfn.IFS(Rawdata!N21="A1",100,Rawdata!N21="A2",75,Rawdata!N21="A3",50,Rawdata!N21="A4",25,Rawdata!N21="A5",0),"N/A")</f>
        <v>100</v>
      </c>
      <c r="O21" cm="1">
        <f t="array" ref="O21">IFERROR(_xlfn.IFS(Rawdata!O21="A1",100,Rawdata!O21="A2",75,Rawdata!O21="A3",50,Rawdata!O21="A4",25,Rawdata!O21="A5",0),"N/A")</f>
        <v>100</v>
      </c>
      <c r="P21" cm="1">
        <f t="array" ref="P21">IFERROR(_xlfn.IFS(Rawdata!P21="A1",100,Rawdata!P21="A2",75,Rawdata!P21="A3",50,Rawdata!P21="A4",25,Rawdata!P21="A5",0),"N/A")</f>
        <v>100</v>
      </c>
      <c r="Q21" cm="1">
        <f t="array" ref="Q21">IFERROR(_xlfn.IFS(Rawdata!Q21="A1",100,Rawdata!Q21="A2",75,Rawdata!Q21="A3",50,Rawdata!Q21="A4",25,Rawdata!Q21="A5",0),"N/A")</f>
        <v>100</v>
      </c>
      <c r="R21" cm="1">
        <f t="array" ref="R21">IFERROR(_xlfn.IFS(Rawdata!R21="A1",100,Rawdata!R21="A2",75,Rawdata!R21="A3",50,Rawdata!R21="A4",25,Rawdata!R21="A5",0),"N/A")</f>
        <v>75</v>
      </c>
      <c r="S21" cm="1">
        <f t="array" ref="S21">IFERROR(_xlfn.IFS(Rawdata!S21="A1",100,Rawdata!S21="A2",75,Rawdata!S21="A3",50,Rawdata!S21="A4",25,Rawdata!S21="A5",0),"N/A")</f>
        <v>25</v>
      </c>
      <c r="T21" cm="1">
        <f t="array" ref="T21">IFERROR(_xlfn.IFS(Rawdata!T21="A1",100,Rawdata!T21="A2",75,Rawdata!T21="A3",50,Rawdata!T21="A4",25,Rawdata!T21="A5",0),"N/A")</f>
        <v>25</v>
      </c>
      <c r="U21" cm="1">
        <f t="array" ref="U21">IFERROR(_xlfn.IFS(Rawdata!U21="A1",100,Rawdata!U21="A2",75,Rawdata!U21="A3",50,Rawdata!U21="A4",25,Rawdata!U21="A5",0),"N/A")</f>
        <v>50</v>
      </c>
      <c r="V21" cm="1">
        <f t="array" ref="V21">IFERROR(_xlfn.IFS(Rawdata!V21="A1",100,Rawdata!V21="A2",75,Rawdata!V21="A3",50,Rawdata!V21="A4",25,Rawdata!V21="A5",0),"N/A")</f>
        <v>50</v>
      </c>
      <c r="W21" cm="1">
        <f t="array" ref="W21">IFERROR(_xlfn.IFS(Rawdata!W21="A1",100,Rawdata!W21="A2",75,Rawdata!W21="A3",50,Rawdata!W21="A4",25,Rawdata!W21="A5",0),"N/A")</f>
        <v>0</v>
      </c>
      <c r="X21" cm="1">
        <f t="array" ref="X21">IFERROR(_xlfn.IFS(Rawdata!X21="A1",100,Rawdata!X21="A2",75,Rawdata!X21="A3",50,Rawdata!X21="A4",25,Rawdata!X21="A5",0),"N/A")</f>
        <v>0</v>
      </c>
      <c r="Y21" cm="1">
        <f t="array" ref="Y21">IFERROR(_xlfn.IFS(Rawdata!Y21="A1",100,Rawdata!Y21="A2",75,Rawdata!Y21="A3",50,Rawdata!Y21="A4",25,Rawdata!Y21="A5",0),"N/A")</f>
        <v>25</v>
      </c>
      <c r="Z21" cm="1">
        <f t="array" ref="Z21">IFERROR(_xlfn.IFS(Rawdata!Z21="A1",100,Rawdata!Z21="A2",75,Rawdata!Z21="A3",50,Rawdata!Z21="A4",25,Rawdata!Z21="A5",0),"N/A")</f>
        <v>0</v>
      </c>
      <c r="AA21" cm="1">
        <f t="array" ref="AA21">IFERROR(_xlfn.IFS(Rawdata!AA21="A1",100,Rawdata!AA21="A2",75,Rawdata!AA21="A3",50,Rawdata!AA21="A4",25,Rawdata!AA21="A5",0),"N/A")</f>
        <v>100</v>
      </c>
      <c r="AB21" cm="1">
        <f t="array" ref="AB21">IFERROR(_xlfn.IFS(Rawdata!AB21="A1",100,Rawdata!AB21="A2",75,Rawdata!AB21="A3",50,Rawdata!AB21="A4",25,Rawdata!AB21="A5",0),"N/A")</f>
        <v>75</v>
      </c>
      <c r="AC21">
        <f>IFERROR(VALUE(RIGHT(Rawdata!AC21,1)),"N/A")</f>
        <v>5</v>
      </c>
      <c r="AD21">
        <f>IFERROR(6-VALUE(RIGHT(Rawdata!AD21,1)),"N/A")</f>
        <v>5</v>
      </c>
      <c r="AE21">
        <f>IFERROR(VALUE(RIGHT(Rawdata!AE21,1)),"N/A")</f>
        <v>5</v>
      </c>
      <c r="AF21">
        <f>IFERROR(6-VALUE(RIGHT(Rawdata!AF21,1)),"N/A")</f>
        <v>5</v>
      </c>
      <c r="AG21">
        <f>IFERROR(VALUE(RIGHT(Rawdata!AG21,1)),"N/A")</f>
        <v>5</v>
      </c>
      <c r="AH21">
        <f>IFERROR(VALUE(RIGHT(Rawdata!AH21,1)),"N/A")</f>
        <v>5</v>
      </c>
      <c r="AI21">
        <f>IFERROR(VALUE(RIGHT(Rawdata!AI21,1)),"N/A")</f>
        <v>5</v>
      </c>
      <c r="AJ21">
        <f>IFERROR(6-VALUE(RIGHT(Rawdata!AJ21,1)),"N/A")</f>
        <v>5</v>
      </c>
      <c r="AK21">
        <f>IFERROR(6-VALUE(RIGHT(Rawdata!AK21,1)),"N/A")</f>
        <v>5</v>
      </c>
      <c r="AL21">
        <f>IFERROR(VALUE(RIGHT(Rawdata!AL21,1)),"N/A")</f>
        <v>5</v>
      </c>
      <c r="AM21">
        <f>IFERROR(6-VALUE(RIGHT(Rawdata!AM21,1)),"N/A")</f>
        <v>5</v>
      </c>
      <c r="AN21">
        <f>IFERROR(6-VALUE(RIGHT(Rawdata!AN21,1)),"N/A")</f>
        <v>5</v>
      </c>
      <c r="AO21">
        <f>IFERROR(VALUE(RIGHT(Rawdata!AO21,1)),"N/A")</f>
        <v>5</v>
      </c>
      <c r="AP21">
        <f>IFERROR(6-VALUE(RIGHT(Rawdata!AP21,1)),"N/A")</f>
        <v>5</v>
      </c>
      <c r="AQ21">
        <f>IFERROR(VALUE(RIGHT(Rawdata!AQ21,1)),"N/A")</f>
        <v>5</v>
      </c>
      <c r="AR21">
        <f>IFERROR(6-VALUE(RIGHT(Rawdata!AR21,1)),"N/A")</f>
        <v>5</v>
      </c>
      <c r="AS21">
        <f>IFERROR(VALUE(RIGHT(Rawdata!AS21,1)),"N/A")</f>
        <v>5</v>
      </c>
      <c r="AT21">
        <f>IFERROR(VALUE(RIGHT(Rawdata!AT21,1)),"N/A")</f>
        <v>5</v>
      </c>
      <c r="AU21">
        <f>IFERROR(6-VALUE(RIGHT(Rawdata!AU21,1)),"N/A")</f>
        <v>5</v>
      </c>
      <c r="AV21">
        <f>IFERROR(VALUE(RIGHT(Rawdata!AV21,1)),"N/A")</f>
        <v>5</v>
      </c>
      <c r="AW21">
        <f>IFERROR(VALUE(RIGHT(Rawdata!AW21,1)),"N/A")</f>
        <v>5</v>
      </c>
      <c r="AX21">
        <f>IFERROR(VALUE(RIGHT(Rawdata!AX21,1)),"N/A")</f>
        <v>5</v>
      </c>
      <c r="AY21">
        <f>IFERROR(VALUE(RIGHT(Rawdata!AY21,1)),"N/A")</f>
        <v>5</v>
      </c>
      <c r="AZ21">
        <f>IFERROR(VALUE(RIGHT(Rawdata!AZ21,1)),"N/A")</f>
        <v>5</v>
      </c>
      <c r="BA21">
        <f>IFERROR(VALUE(RIGHT(Rawdata!BA21,1)-1),"N/A")</f>
        <v>2</v>
      </c>
      <c r="BB21">
        <f>IFERROR(VALUE(RIGHT(Rawdata!BB21,1)-1),"N/A")</f>
        <v>4</v>
      </c>
      <c r="BC21">
        <f>IFERROR(VALUE(RIGHT(Rawdata!BC21,1)-1),"N/A")</f>
        <v>0</v>
      </c>
      <c r="BD21">
        <f>IFERROR(VALUE(RIGHT(Rawdata!BD21,1)-1),"N/A")</f>
        <v>0</v>
      </c>
      <c r="BE21">
        <f>IFERROR(VALUE(RIGHT(Rawdata!BE21,1)-1),"N/A")</f>
        <v>0</v>
      </c>
      <c r="BF21">
        <f>IFERROR(VALUE(RIGHT(Rawdata!BF21,1)-1),"N/A")</f>
        <v>3</v>
      </c>
      <c r="BG21">
        <f>IFERROR(VALUE(RIGHT(Rawdata!BG21,1)-1),"N/A")</f>
        <v>1</v>
      </c>
      <c r="BH21">
        <f>IFERROR(VALUE(RIGHT(Rawdata!BH21,1)-1),"N/A")</f>
        <v>0</v>
      </c>
      <c r="BI21">
        <f>IFERROR(VALUE(RIGHT(Rawdata!BI21,1)-1),"N/A")</f>
        <v>1</v>
      </c>
      <c r="BJ21">
        <f>IFERROR(VALUE(RIGHT(Rawdata!BJ21,1)-1),"N/A")</f>
        <v>0</v>
      </c>
      <c r="BK21">
        <f>IFERROR(VALUE(RIGHT(Rawdata!BK21,1)-1),"N/A")</f>
        <v>0</v>
      </c>
      <c r="BL21">
        <f>IFERROR(VALUE(RIGHT(Rawdata!BL21,1)-1),"N/A")</f>
        <v>0</v>
      </c>
      <c r="BM21">
        <f>IFERROR(VALUE(RIGHT(Rawdata!BM21,1)),"N/A")</f>
        <v>5</v>
      </c>
      <c r="BN21">
        <f>IFERROR(VALUE(RIGHT(Rawdata!BN21,1)),"N/A")</f>
        <v>5</v>
      </c>
      <c r="BO21">
        <f>IFERROR(VALUE(RIGHT(Rawdata!BO21,1)),"N/A")</f>
        <v>5</v>
      </c>
      <c r="BP21">
        <f>IFERROR(VALUE(RIGHT(Rawdata!BP21,1)),"N/A")</f>
        <v>5</v>
      </c>
      <c r="BQ21">
        <f>IFERROR(6-VALUE(RIGHT(Rawdata!BQ21,1)),"N/A")</f>
        <v>1</v>
      </c>
      <c r="BR21">
        <f>IFERROR(6-VALUE(RIGHT(Rawdata!BR21,1)),"N/A")</f>
        <v>5</v>
      </c>
      <c r="BS21">
        <f>IFERROR(6-VALUE(RIGHT(Rawdata!BS21,1)),"N/A")</f>
        <v>5</v>
      </c>
      <c r="BT21">
        <f>IFERROR(6-VALUE(RIGHT(Rawdata!BT21,1)),"N/A")</f>
        <v>1</v>
      </c>
      <c r="BU21">
        <f>IFERROR(VALUE(RIGHT(Rawdata!BU21,1)),"N/A")</f>
        <v>5</v>
      </c>
      <c r="BV21">
        <f>IFERROR(VALUE(RIGHT(Rawdata!BV21,1)),"N/A")</f>
        <v>5</v>
      </c>
      <c r="BW21">
        <f>IFERROR(VALUE(RIGHT(Rawdata!BW21,1)),"N/A")</f>
        <v>5</v>
      </c>
      <c r="BX21">
        <f>IFERROR(VALUE(RIGHT(Rawdata!BX21,1)),"N/A")</f>
        <v>5</v>
      </c>
      <c r="BY21">
        <f>IFERROR(6-VALUE(RIGHT(Rawdata!BY21,1)),"N/A")</f>
        <v>5</v>
      </c>
      <c r="BZ21">
        <f>IFERROR(6-VALUE(RIGHT(Rawdata!BZ21,1)),"N/A")</f>
        <v>5</v>
      </c>
      <c r="CA21">
        <f>IFERROR(6-VALUE(RIGHT(Rawdata!CA21,1)),"N/A")</f>
        <v>5</v>
      </c>
      <c r="CB21">
        <f>IFERROR(VALUE(RIGHT(Rawdata!CB21,1)),"N/A")</f>
        <v>5</v>
      </c>
      <c r="CC21">
        <f>IFERROR(VALUE(RIGHT(Rawdata!CC21,1)),"N/A")</f>
        <v>5</v>
      </c>
      <c r="CD21">
        <f>IFERROR(VALUE(RIGHT(Rawdata!CD21,1)),"N/A")</f>
        <v>5</v>
      </c>
      <c r="CE21">
        <f>IFERROR(VALUE(RIGHT(Rawdata!CE21,1)),"N/A")</f>
        <v>5</v>
      </c>
      <c r="CF21">
        <f>IFERROR(6-VALUE(RIGHT(Rawdata!CF21,1)),"N/A")</f>
        <v>5</v>
      </c>
      <c r="CG21">
        <f>IFERROR(6-VALUE(RIGHT(Rawdata!CG21,1)),"N/A")</f>
        <v>5</v>
      </c>
      <c r="CH21">
        <f>IFERROR(6-VALUE(RIGHT(Rawdata!CH21,1)),"N/A")</f>
        <v>4</v>
      </c>
      <c r="CI21">
        <f>IFERROR(6-VALUE(RIGHT(Rawdata!CI21,1)),"N/A")</f>
        <v>5</v>
      </c>
      <c r="CJ21">
        <f>IFERROR(VALUE(RIGHT(Rawdata!CJ21,1)),"N/A")</f>
        <v>1</v>
      </c>
      <c r="CK21">
        <f>IFERROR(VALUE(RIGHT(Rawdata!CK21,1)),"N/A")</f>
        <v>1</v>
      </c>
      <c r="CL21">
        <f>IFERROR(VALUE(RIGHT(Rawdata!CL21,1)),"N/A")</f>
        <v>1</v>
      </c>
      <c r="CM21">
        <f>IFERROR(VALUE(RIGHT(Rawdata!CM21,1)),"N/A")</f>
        <v>3</v>
      </c>
      <c r="CN21">
        <f>IFERROR(VALUE(RIGHT(Rawdata!CN21,1)),"N/A")</f>
        <v>3</v>
      </c>
      <c r="CO21">
        <f>IFERROR(VALUE(RIGHT(Rawdata!CO21,1)),"N/A")</f>
        <v>1</v>
      </c>
      <c r="CP21">
        <f>IFERROR(VALUE(RIGHT(Rawdata!CP21,1)),"N/A")</f>
        <v>3</v>
      </c>
      <c r="CQ21">
        <f>IFERROR(VALUE(RIGHT(Rawdata!CQ21,1)),"N/A")</f>
        <v>1</v>
      </c>
      <c r="CR21">
        <f>IFERROR(VALUE(RIGHT(Rawdata!CR21,1)),"N/A")</f>
        <v>1</v>
      </c>
      <c r="CS21">
        <f>IFERROR(VALUE(RIGHT(Rawdata!CS21,1)),"N/A")</f>
        <v>1</v>
      </c>
      <c r="CT21">
        <f>IFERROR(VALUE(RIGHT(Rawdata!CT21,1)),"N/A")</f>
        <v>1</v>
      </c>
      <c r="CU21">
        <f>IFERROR(VALUE(RIGHT(Rawdata!CU21,1)),"N/A")</f>
        <v>2</v>
      </c>
      <c r="CV21">
        <f>IFERROR(VALUE(RIGHT(Rawdata!CV21,1)),"N/A")</f>
        <v>1</v>
      </c>
      <c r="CW21">
        <f>IFERROR(6-VALUE(RIGHT(Rawdata!CW21,1)),"N/A")</f>
        <v>1</v>
      </c>
      <c r="CX21">
        <f>IFERROR(VALUE(RIGHT(Rawdata!CX21,1)),"N/A")</f>
        <v>1</v>
      </c>
      <c r="CY21">
        <f>IFERROR(VALUE(RIGHT(Rawdata!CY21,1)),"N/A")</f>
        <v>5</v>
      </c>
      <c r="CZ21">
        <f>IFERROR(VALUE(RIGHT(Rawdata!CZ21,1)),"N/A")</f>
        <v>1</v>
      </c>
      <c r="DA21">
        <f>IFERROR(VALUE(RIGHT(Rawdata!DA21,1)),"N/A")</f>
        <v>1</v>
      </c>
      <c r="DB21">
        <f>IFERROR(VALUE(RIGHT(Rawdata!DB21,1)),"N/A")</f>
        <v>1</v>
      </c>
      <c r="DC21">
        <f>IFERROR(VALUE(RIGHT(Rawdata!DC21,1)),"N/A")</f>
        <v>5</v>
      </c>
      <c r="DD21">
        <f>IFERROR(VALUE(RIGHT(Rawdata!DD21,1)),"N/A")</f>
        <v>4</v>
      </c>
      <c r="DE21">
        <f>IFERROR(VALUE(RIGHT(Rawdata!DE21,1)-1),"N/A")</f>
        <v>0</v>
      </c>
      <c r="DF21">
        <f>IFERROR(VALUE(RIGHT(Rawdata!DF21,1)-1),"N/A")</f>
        <v>0</v>
      </c>
      <c r="DG21">
        <f>IFERROR(VALUE(RIGHT(Rawdata!DG21,1)-1),"N/A")</f>
        <v>0</v>
      </c>
      <c r="DH21">
        <f>IFERROR(VALUE(RIGHT(Rawdata!DH21,1)-1),"N/A")</f>
        <v>1</v>
      </c>
      <c r="DI21">
        <f>IFERROR(VALUE(RIGHT(Rawdata!DI21,1)-1),"N/A")</f>
        <v>0</v>
      </c>
      <c r="DJ21">
        <f>IFERROR(VALUE(RIGHT(Rawdata!DJ21,1)-1),"N/A")</f>
        <v>0</v>
      </c>
      <c r="DK21">
        <f>IFERROR(VALUE(RIGHT(Rawdata!DK21,1)-1),"N/A")</f>
        <v>3</v>
      </c>
      <c r="DL21">
        <f>IFERROR(VALUE(RIGHT(Rawdata!DL21,1)-1),"N/A")</f>
        <v>0</v>
      </c>
      <c r="DM21">
        <f>IFERROR(VALUE(RIGHT(Rawdata!DM21,1)-1),"N/A")</f>
        <v>3</v>
      </c>
      <c r="DN21">
        <f>IFERROR(VALUE(RIGHT(Rawdata!DN21,1)-1),"N/A")</f>
        <v>1</v>
      </c>
      <c r="DO21">
        <f>IFERROR(VALUE(RIGHT(Rawdata!DO21,1)-1),"N/A")</f>
        <v>3</v>
      </c>
      <c r="DP21">
        <f>IFERROR(VALUE(RIGHT(Rawdata!DP21,1)-1),"N/A")</f>
        <v>3</v>
      </c>
      <c r="DQ21">
        <f>IFERROR(VALUE(RIGHT(Rawdata!DQ21,1)-1),"N/A")</f>
        <v>1</v>
      </c>
      <c r="DR21">
        <f>IFERROR(VALUE(RIGHT(Rawdata!DR21,1)-1),"N/A")</f>
        <v>5</v>
      </c>
      <c r="DS21">
        <f>IFERROR(VALUE(RIGHT(Rawdata!DS21,1)-1),"N/A")</f>
        <v>4</v>
      </c>
      <c r="DT21">
        <f>IFERROR(VALUE(RIGHT(Rawdata!DT21,1)-1),"N/A")</f>
        <v>5</v>
      </c>
      <c r="DU21">
        <f>IFERROR(6-VALUE(RIGHT(Rawdata!DU21,1)-1),"N/A")</f>
        <v>6</v>
      </c>
      <c r="DV21">
        <f>IFERROR(6-VALUE(RIGHT(Rawdata!DV21,1)-1),"N/A")</f>
        <v>6</v>
      </c>
      <c r="DW21">
        <f>IFERROR(6-VALUE(RIGHT(Rawdata!DW21,1)-1),"N/A")</f>
        <v>6</v>
      </c>
      <c r="DX21">
        <f>IFERROR(6-VALUE(RIGHT(Rawdata!DX21,1)-1),"N/A")</f>
        <v>5</v>
      </c>
      <c r="DY21">
        <f>IFERROR(6-VALUE(RIGHT(Rawdata!DY21,1)-1),"N/A")</f>
        <v>6</v>
      </c>
      <c r="DZ21">
        <f>IFERROR(6-VALUE(RIGHT(Rawdata!DZ21,1)-1),"N/A")</f>
        <v>0</v>
      </c>
      <c r="EA21">
        <f>IFERROR(VALUE(RIGHT(Rawdata!EA21,1)),"N/A")</f>
        <v>5</v>
      </c>
      <c r="EB21">
        <f>IFERROR(VALUE(RIGHT(Rawdata!EB21,1)),"N/A")</f>
        <v>1</v>
      </c>
      <c r="EC21">
        <f>IFERROR(6-VALUE(RIGHT(Rawdata!EC21,1)),"N/A")</f>
        <v>4</v>
      </c>
      <c r="ED21">
        <f>IFERROR(6-VALUE(RIGHT(Rawdata!ED21,1)),"N/A")</f>
        <v>5</v>
      </c>
      <c r="EE21">
        <f>IFERROR(VALUE(RIGHT(Rawdata!EE21,1)),"N/A")</f>
        <v>3</v>
      </c>
      <c r="EF21">
        <f>IFERROR(VALUE(RIGHT(Rawdata!EF21,1)),"N/A")</f>
        <v>4</v>
      </c>
      <c r="EG21">
        <f>IFERROR(VALUE(RIGHT(Rawdata!EG21,1)),"N/A")</f>
        <v>5</v>
      </c>
      <c r="EH21">
        <f>IFERROR(VALUE(RIGHT(Rawdata!EH21,1)),"N/A")</f>
        <v>5</v>
      </c>
      <c r="EI21">
        <f>IFERROR(VALUE(RIGHT(Rawdata!EI21,1)),"N/A")</f>
        <v>5</v>
      </c>
      <c r="EJ21">
        <f>IFERROR(VALUE(RIGHT(Rawdata!EJ21,1)),"N/A")</f>
        <v>4</v>
      </c>
      <c r="EK21">
        <f>IFERROR(VALUE(RIGHT(Rawdata!EK21,1)),"N/A")</f>
        <v>4</v>
      </c>
      <c r="EL21">
        <f>IFERROR(VALUE(RIGHT(Rawdata!EL21,1)),"N/A")</f>
        <v>5</v>
      </c>
      <c r="EM21">
        <f>IFERROR(VALUE(RIGHT(Rawdata!EM21,1)),"N/A")</f>
        <v>5</v>
      </c>
      <c r="EN21">
        <f>IFERROR(VALUE(RIGHT(Rawdata!EN21,1)),"N/A")</f>
        <v>2</v>
      </c>
      <c r="EO21">
        <f>IFERROR(VALUE(RIGHT(Rawdata!EO21,1)),"N/A")</f>
        <v>5</v>
      </c>
      <c r="EP21">
        <f>IFERROR(VALUE(RIGHT(Rawdata!EP21,1)),"N/A")</f>
        <v>4</v>
      </c>
      <c r="EQ21">
        <f>IFERROR(VALUE(RIGHT(Rawdata!EQ21,1)),"N/A")</f>
        <v>4</v>
      </c>
      <c r="ER21">
        <f>IFERROR(VALUE(RIGHT(Rawdata!ER21,1)),"N/A")</f>
        <v>4</v>
      </c>
      <c r="ES21">
        <f>IFERROR(VALUE(RIGHT(Rawdata!ES21,1)),"N/A")</f>
        <v>4</v>
      </c>
      <c r="ET21">
        <f>IFERROR(VALUE(RIGHT(Rawdata!ET21,1)),"N/A")</f>
        <v>5</v>
      </c>
      <c r="EU21">
        <f>IFERROR(VALUE(RIGHT(Rawdata!EU21,1)),"N/A")</f>
        <v>5</v>
      </c>
      <c r="EV21">
        <f>IFERROR(VALUE(RIGHT(Rawdata!EV21,1)),"N/A")</f>
        <v>5</v>
      </c>
      <c r="EW21">
        <f>IFERROR(VALUE(RIGHT(Rawdata!EW21,1)),"N/A")</f>
        <v>5</v>
      </c>
      <c r="EX21">
        <f>IFERROR(VALUE(RIGHT(Rawdata!EX21,1)),"N/A")</f>
        <v>5</v>
      </c>
      <c r="EY21">
        <f>IFERROR(VALUE(RIGHT(Rawdata!EY21,1)),"N/A")</f>
        <v>5</v>
      </c>
      <c r="EZ21">
        <f>IFERROR(6-VALUE(RIGHT(Rawdata!EZ21,1)),"N/A")</f>
        <v>2</v>
      </c>
      <c r="FA21">
        <f>IFERROR(IF(Rawdata!FA21="A1",VALUE(RIGHT(Rawdata!FA21,1)),VALUE(RIGHT(Rawdata!FA21,1))-1),"N/A")</f>
        <v>5</v>
      </c>
      <c r="FB21">
        <f>IFERROR(VALUE(RIGHT(Rawdata!FB21,1))-3,"N/A")</f>
        <v>5</v>
      </c>
      <c r="FC21">
        <f>IFERROR(IF(Rawdata!FC21="A1",VALUE(RIGHT(Rawdata!FC21,1)),VALUE(RIGHT(Rawdata!FC21,1))-1),"N/A")</f>
        <v>5</v>
      </c>
      <c r="FD21">
        <f>IFERROR(VALUE(RIGHT(Rawdata!FD21,1))-3,"N/A")</f>
        <v>5</v>
      </c>
      <c r="FE21">
        <f>IFERROR(IF(Rawdata!FE21="A1",VALUE(RIGHT(Rawdata!FE21,1)),VALUE(RIGHT(Rawdata!FE21,1))-1),"N/A")</f>
        <v>5</v>
      </c>
      <c r="FF21">
        <f>IFERROR(VALUE(RIGHT(Rawdata!FF21,1))-3,"N/A")</f>
        <v>5</v>
      </c>
      <c r="FG21">
        <f>IFERROR(IF(Rawdata!FG21="A1",VALUE(RIGHT(Rawdata!FG21,1)),VALUE(RIGHT(Rawdata!FG21,1))-1),"N/A")</f>
        <v>5</v>
      </c>
      <c r="FH21">
        <f>IFERROR(VALUE(RIGHT(Rawdata!FH21,1))-3,"N/A")</f>
        <v>5</v>
      </c>
      <c r="FI21">
        <f>IFERROR(IF(Rawdata!FI21="A1",VALUE(RIGHT(Rawdata!FI21,1)),VALUE(RIGHT(Rawdata!FI21,1))-1),"N/A")</f>
        <v>5</v>
      </c>
      <c r="FJ21">
        <f>IFERROR(VALUE(RIGHT(Rawdata!FJ21,1))-3,"N/A")</f>
        <v>5</v>
      </c>
      <c r="FK21">
        <f>IFERROR(IF(Rawdata!FK21="A1",VALUE(RIGHT(Rawdata!FK21,1)),VALUE(RIGHT(Rawdata!FK21,1))-1),"N/A")</f>
        <v>5</v>
      </c>
      <c r="FL21">
        <f>IFERROR(VALUE(RIGHT(Rawdata!FL21,1))-3,"N/A")</f>
        <v>5</v>
      </c>
      <c r="FM21">
        <f>IFERROR(IF(Rawdata!FM21="A1",VALUE(RIGHT(Rawdata!FM21,1)),VALUE(RIGHT(Rawdata!FM21,1))-1),"N/A")</f>
        <v>5</v>
      </c>
      <c r="FN21">
        <f>IFERROR(VALUE(RIGHT(Rawdata!FN21,1))-3,"N/A")</f>
        <v>5</v>
      </c>
      <c r="FO21">
        <f>IFERROR(IF(Rawdata!FO21="A1",VALUE(RIGHT(Rawdata!FO21,1)),VALUE(RIGHT(Rawdata!FO21,1))-1),"N/A")</f>
        <v>5</v>
      </c>
      <c r="FP21">
        <f>IFERROR(VALUE(RIGHT(Rawdata!FP21,1))-3,"N/A")</f>
        <v>5</v>
      </c>
      <c r="FQ21">
        <f>IFERROR(IF(Rawdata!FQ21="A1",VALUE(RIGHT(Rawdata!FQ21,1)),VALUE(RIGHT(Rawdata!FQ21,1))-1),"N/A")</f>
        <v>5</v>
      </c>
      <c r="FR21">
        <f>IFERROR(VALUE(RIGHT(Rawdata!FR21,1))-3,"N/A")</f>
        <v>5</v>
      </c>
      <c r="FS21">
        <f>IFERROR(IF(Rawdata!FS21="A1",VALUE(RIGHT(Rawdata!FS21,1)),VALUE(RIGHT(Rawdata!FS21,1))-1),"N/A")</f>
        <v>5</v>
      </c>
      <c r="FT21">
        <f>IFERROR(VALUE(RIGHT(Rawdata!FT21,1))-3,"N/A")</f>
        <v>5</v>
      </c>
      <c r="FU21">
        <f>IFERROR(IF(Rawdata!FU21="A1",VALUE(RIGHT(Rawdata!FU21,1)),VALUE(RIGHT(Rawdata!FU21,1))-1),"N/A")</f>
        <v>5</v>
      </c>
      <c r="FV21">
        <f>IFERROR(VALUE(RIGHT(Rawdata!FV21,1))-3,"N/A")</f>
        <v>5</v>
      </c>
      <c r="FW21">
        <f>IFERROR(IF(Rawdata!FW21="A1",VALUE(RIGHT(Rawdata!FW21,1)),VALUE(RIGHT(Rawdata!FW21,1))-1),"N/A")</f>
        <v>5</v>
      </c>
      <c r="FX21">
        <f>IFERROR(VALUE(RIGHT(Rawdata!FX21,1))-3,"N/A")</f>
        <v>5</v>
      </c>
      <c r="FY21">
        <f>IFERROR(IF(Rawdata!FY21="A1",VALUE(RIGHT(Rawdata!FY21,1)),VALUE(RIGHT(Rawdata!FY21,1))-1),"N/A")</f>
        <v>5</v>
      </c>
      <c r="FZ21">
        <f>IFERROR(VALUE(RIGHT(Rawdata!FZ21,1))-3,"N/A")</f>
        <v>5</v>
      </c>
      <c r="GA21">
        <f>IFERROR(IF(Rawdata!GA21="A1",VALUE(RIGHT(Rawdata!GA21,1)),VALUE(RIGHT(Rawdata!GA21,1))-1),"N/A")</f>
        <v>5</v>
      </c>
      <c r="GB21">
        <f>IFERROR(VALUE(RIGHT(Rawdata!GB21,1))-3,"N/A")</f>
        <v>5</v>
      </c>
      <c r="GC21">
        <f>IFERROR(IF(Rawdata!GC21="A1",VALUE(RIGHT(Rawdata!GC21,1)),VALUE(RIGHT(Rawdata!GC21,1))-1),"N/A")</f>
        <v>5</v>
      </c>
      <c r="GD21">
        <f>IFERROR(VALUE(RIGHT(Rawdata!GD21,1))-3,"N/A")</f>
        <v>5</v>
      </c>
      <c r="GE21">
        <f>IFERROR(IF(Rawdata!GE21="A1",VALUE(RIGHT(Rawdata!GE21,1)),VALUE(RIGHT(Rawdata!GE21,1))-1),"N/A")</f>
        <v>5</v>
      </c>
      <c r="GF21">
        <f>IFERROR(VALUE(RIGHT(Rawdata!GF21,1))-3,"N/A")</f>
        <v>5</v>
      </c>
      <c r="GG21">
        <f>IFERROR(IF(Rawdata!GG21="A1",VALUE(RIGHT(Rawdata!GG21,1)),VALUE(RIGHT(Rawdata!GG21,1))-1),"N/A")</f>
        <v>5</v>
      </c>
      <c r="GH21">
        <f>IFERROR(VALUE(RIGHT(Rawdata!GH21,1))-3,"N/A")</f>
        <v>5</v>
      </c>
      <c r="GI21">
        <f>IFERROR(IF(Rawdata!GI21="A1",VALUE(RIGHT(Rawdata!GI21,1)),VALUE(RIGHT(Rawdata!GI21,1))-1),"N/A")</f>
        <v>5</v>
      </c>
      <c r="GJ21">
        <f>IFERROR(VALUE(RIGHT(Rawdata!GJ21,1))-3,"N/A")</f>
        <v>5</v>
      </c>
      <c r="GK21">
        <f>IFERROR(IF(Rawdata!GK21="A1",VALUE(RIGHT(Rawdata!GK21,1)),VALUE(RIGHT(Rawdata!GK21,1))-1),"N/A")</f>
        <v>5</v>
      </c>
      <c r="GL21">
        <f>IFERROR(VALUE(RIGHT(Rawdata!GL21,1))-3,"N/A")</f>
        <v>5</v>
      </c>
      <c r="GM21">
        <f>IFERROR(IF(Rawdata!GM21="A1",VALUE(RIGHT(Rawdata!GM21,1)),VALUE(RIGHT(Rawdata!GM21,1))-1),"N/A")</f>
        <v>5</v>
      </c>
      <c r="GN21">
        <f>IFERROR(VALUE(RIGHT(Rawdata!GN21,1))-3,"N/A")</f>
        <v>5</v>
      </c>
      <c r="GO21">
        <f>IFERROR(IF(Rawdata!GO21="A1",VALUE(RIGHT(Rawdata!GO21,1)),VALUE(RIGHT(Rawdata!GO21,1))-1),"N/A")</f>
        <v>5</v>
      </c>
      <c r="GP21">
        <f>IFERROR(VALUE(RIGHT(Rawdata!GP21,1))-3,"N/A")</f>
        <v>5</v>
      </c>
      <c r="GQ21">
        <f>IFERROR(IF(Rawdata!GQ21="A1",VALUE(RIGHT(Rawdata!GQ21,1)),VALUE(RIGHT(Rawdata!GQ21,1))-1),"N/A")</f>
        <v>5</v>
      </c>
      <c r="GR21">
        <f>IFERROR(VALUE(RIGHT(Rawdata!GR21,1))-3,"N/A")</f>
        <v>5</v>
      </c>
      <c r="GS21">
        <f>IFERROR(IF(Rawdata!GS21="A1",VALUE(RIGHT(Rawdata!GS21,1)),VALUE(RIGHT(Rawdata!GS21,1))-1),"N/A")</f>
        <v>5</v>
      </c>
      <c r="GT21">
        <f>IFERROR(VALUE(RIGHT(Rawdata!GT21,1))-3,"N/A")</f>
        <v>5</v>
      </c>
      <c r="GU21">
        <f>IFERROR(IF(Rawdata!GU21="A1",VALUE(RIGHT(Rawdata!GU21,1)),VALUE(RIGHT(Rawdata!GU21,1))-1),"N/A")</f>
        <v>5</v>
      </c>
      <c r="GV21">
        <f>IFERROR(VALUE(RIGHT(Rawdata!GV21,1))-3,"N/A")</f>
        <v>5</v>
      </c>
      <c r="GW21">
        <f>IFERROR(IF(Rawdata!GW21="A1",VALUE(RIGHT(Rawdata!GW21,1)),VALUE(RIGHT(Rawdata!GW21,1))-1),"N/A")</f>
        <v>5</v>
      </c>
      <c r="GX21">
        <f>IFERROR(VALUE(RIGHT(Rawdata!GX21,1))-3,"N/A")</f>
        <v>5</v>
      </c>
      <c r="GY21">
        <f>IFERROR(VALUE(RIGHT(Rawdata!GY21,1)),"N/A")</f>
        <v>6</v>
      </c>
      <c r="GZ21">
        <f>IFERROR(7-VALUE(RIGHT(Rawdata!GZ21,1)),"N/A")</f>
        <v>6</v>
      </c>
      <c r="HA21">
        <f>IFERROR(VALUE(RIGHT(Rawdata!HA21,1)),"N/A")</f>
        <v>6</v>
      </c>
      <c r="HB21">
        <f>IFERROR(VALUE(RIGHT(Rawdata!HB21,1)),"N/A")</f>
        <v>6</v>
      </c>
      <c r="HC21">
        <f>IFERROR(VALUE(RIGHT(Rawdata!HC21,1)),"N/A")</f>
        <v>6</v>
      </c>
      <c r="HD21">
        <f>IFERROR(7-VALUE(RIGHT(Rawdata!HD21,1)),"N/A")</f>
        <v>2</v>
      </c>
      <c r="HE21">
        <f>IFERROR(VALUE(RIGHT(Rawdata!HE21,1)),"N/A")</f>
        <v>6</v>
      </c>
      <c r="HF21">
        <f>IFERROR(7-VALUE(RIGHT(Rawdata!HF21,1)),"N/A")</f>
        <v>6</v>
      </c>
      <c r="HG21">
        <f>IFERROR(VALUE(RIGHT(Rawdata!HG21,1)),"N/A")</f>
        <v>6</v>
      </c>
      <c r="HH21">
        <f>IFERROR(VALUE(RIGHT(Rawdata!HH21,1)),"N/A")</f>
        <v>6</v>
      </c>
      <c r="HI21">
        <f>IFERROR(VALUE(RIGHT(Rawdata!HI21,1)),"N/A")</f>
        <v>6</v>
      </c>
      <c r="HJ21">
        <f>IFERROR(VALUE(RIGHT(Rawdata!HJ21,1)),"N/A")</f>
        <v>6</v>
      </c>
      <c r="HK21">
        <f>IFERROR(7-VALUE(RIGHT(Rawdata!HK21,1)),"N/A")</f>
        <v>2</v>
      </c>
      <c r="HL21">
        <f>IFERROR(VALUE(RIGHT(Rawdata!HL21,1)),"N/A")</f>
        <v>6</v>
      </c>
      <c r="HM21">
        <f>IFERROR(VALUE(RIGHT(Rawdata!HM21,1)),"N/A")</f>
        <v>6</v>
      </c>
      <c r="HN21">
        <f>IFERROR(IF(Rawdata!HN21="A13",5,VALUE(RIGHT(Rawdata!HN21,1))-1),"N/A")</f>
        <v>5</v>
      </c>
      <c r="HO21">
        <f>IFERROR(IF(Rawdata!HO21="A13",5,VALUE(RIGHT(Rawdata!HO21,1))-1),"N/A")</f>
        <v>5</v>
      </c>
      <c r="HP21">
        <f>IFERROR(IF(Rawdata!HP21="A13",5,VALUE(RIGHT(Rawdata!HP21,1))-1),"N/A")</f>
        <v>5</v>
      </c>
      <c r="HQ21">
        <f>IFERROR(IF(Rawdata!HQ21="A13",5,VALUE(RIGHT(Rawdata!HQ21,1))-1),"N/A")</f>
        <v>5</v>
      </c>
      <c r="HR21">
        <f>IFERROR(IF(Rawdata!HR21="A13",5,VALUE(RIGHT(Rawdata!HR21,1))-1),"N/A")</f>
        <v>5</v>
      </c>
      <c r="HS21">
        <f>IFERROR(6-IF(Rawdata!HS21="A13",5,VALUE(RIGHT(Rawdata!HS21,1))-1),"N/A")</f>
        <v>5</v>
      </c>
      <c r="HT21">
        <f>IFERROR(6-IF(Rawdata!HT21="A13",5,VALUE(RIGHT(Rawdata!HT21,1))-1),"N/A")</f>
        <v>5</v>
      </c>
      <c r="HU21">
        <f>IFERROR(6-IF(Rawdata!HU21="A13",5,VALUE(RIGHT(Rawdata!HU21,1))-1),"N/A")</f>
        <v>1</v>
      </c>
      <c r="HV21">
        <f>IFERROR(IF(Rawdata!HV21="A13",5,VALUE(RIGHT(Rawdata!HV21,1))-1),"N/A")</f>
        <v>5</v>
      </c>
      <c r="HW21">
        <f>IFERROR(6-IF(Rawdata!HW21="A13",5,VALUE(RIGHT(Rawdata!HW21,1))-1),"N/A")</f>
        <v>3</v>
      </c>
      <c r="HX21">
        <f>IFERROR(6-IF(Rawdata!HX21="A13",5,VALUE(RIGHT(Rawdata!HX21,1))-1),"N/A")</f>
        <v>1</v>
      </c>
      <c r="HY21">
        <f>IFERROR(6-IF(Rawdata!HY21="A13",5,VALUE(RIGHT(Rawdata!HY21,1))-1),"N/A")</f>
        <v>1</v>
      </c>
      <c r="HZ21">
        <f>IFERROR(6-IF(Rawdata!HZ21="A13",5,VALUE(RIGHT(Rawdata!HZ21,1))-1),"N/A")</f>
        <v>3</v>
      </c>
      <c r="IA21">
        <f>IFERROR(6-IF(Rawdata!IA21="A13",5,VALUE(RIGHT(Rawdata!IA21,1))-1),"N/A")</f>
        <v>5</v>
      </c>
      <c r="IB21">
        <f>IFERROR(IF(Rawdata!IB21="A13",5,VALUE(RIGHT(Rawdata!IB21,1))-1),"N/A")</f>
        <v>5</v>
      </c>
      <c r="IC21">
        <f>IFERROR(6-IF(Rawdata!IC21="A13",5,VALUE(RIGHT(Rawdata!IC21,1))-1),"N/A")</f>
        <v>5</v>
      </c>
      <c r="ID21">
        <f>IFERROR(IF(Rawdata!ID21="A13",5,VALUE(RIGHT(Rawdata!ID21,1))-1),"N/A")</f>
        <v>5</v>
      </c>
      <c r="IE21">
        <f>IFERROR(6-IF(Rawdata!IE21="A13",5,VALUE(RIGHT(Rawdata!IE21,1))-1),"N/A")</f>
        <v>1</v>
      </c>
      <c r="IF21" t="str">
        <f>IFERROR(VALUE(RIGHT(Rawdata!IF21,1)),"N/A")</f>
        <v>N/A</v>
      </c>
      <c r="IG21" t="str">
        <f>IFERROR(VALUE(RIGHT(Rawdata!IG21,1)),"N/A")</f>
        <v>N/A</v>
      </c>
      <c r="IH21" t="str">
        <f>IFERROR(VALUE(RIGHT(Rawdata!IH21,1)),"N/A")</f>
        <v>N/A</v>
      </c>
      <c r="II21" t="str">
        <f>IFERROR(VALUE(RIGHT(Rawdata!II21,1)),"N/A")</f>
        <v>N/A</v>
      </c>
      <c r="IJ21" t="str">
        <f>IFERROR(VALUE(RIGHT(Rawdata!IJ21,1)),"N/A")</f>
        <v>N/A</v>
      </c>
      <c r="IK21" t="str">
        <f>IFERROR(VALUE(RIGHT(Rawdata!IK21,1)),"N/A")</f>
        <v>N/A</v>
      </c>
      <c r="IL21" t="str">
        <f>IFERROR(VALUE(RIGHT(Rawdata!IL21,1)),"N/A")</f>
        <v>N/A</v>
      </c>
      <c r="IM21" t="str">
        <f>IFERROR(VALUE(RIGHT(Rawdata!IM21,1)),"N/A")</f>
        <v>N/A</v>
      </c>
      <c r="IN21" t="str">
        <f>IFERROR(VALUE(RIGHT(Rawdata!IN21,1)),"N/A")</f>
        <v>N/A</v>
      </c>
      <c r="IO21" t="str">
        <f>IFERROR(VALUE(RIGHT(Rawdata!IO21,1)),"N/A")</f>
        <v>N/A</v>
      </c>
      <c r="IP21" t="str">
        <f>IFERROR(VALUE(RIGHT(Rawdata!IP21,1)),"N/A")</f>
        <v>N/A</v>
      </c>
      <c r="IQ21" t="str">
        <f>IFERROR(VALUE(RIGHT(Rawdata!IQ21,1)),"N/A")</f>
        <v>N/A</v>
      </c>
      <c r="IR21" t="str">
        <f>IFERROR(VALUE(RIGHT(Rawdata!IR21,1)),"N/A")</f>
        <v>N/A</v>
      </c>
      <c r="IS21" t="str">
        <f>IFERROR(VALUE(RIGHT(Rawdata!IS21,1)),"N/A")</f>
        <v>N/A</v>
      </c>
      <c r="IT21" t="str">
        <f>IFERROR(VALUE(RIGHT(Rawdata!IT21,1)),"N/A")</f>
        <v>N/A</v>
      </c>
      <c r="IU21" t="str">
        <f>IFERROR(VALUE(RIGHT(Rawdata!IU21,1)),"N/A")</f>
        <v>N/A</v>
      </c>
      <c r="IV21" t="str">
        <f>IFERROR(VALUE(RIGHT(Rawdata!IV21,1)),"N/A")</f>
        <v>N/A</v>
      </c>
      <c r="IW21" t="str">
        <f>IFERROR(VALUE(RIGHT(Rawdata!IW21,1)),"N/A")</f>
        <v>N/A</v>
      </c>
      <c r="IX21" t="str">
        <f>IFERROR(VALUE(RIGHT(Rawdata!IX21,1)),"N/A")</f>
        <v>N/A</v>
      </c>
      <c r="IY21" t="str">
        <f>IFERROR(VALUE(RIGHT(Rawdata!IY21,1)),"N/A")</f>
        <v>N/A</v>
      </c>
      <c r="IZ21" t="str">
        <f>IFERROR(VALUE(RIGHT(Rawdata!IZ21,1)),"N/A")</f>
        <v>N/A</v>
      </c>
      <c r="JA21" t="str">
        <f>IFERROR(VALUE(RIGHT(Rawdata!JA21,1)),"N/A")</f>
        <v>N/A</v>
      </c>
      <c r="JB21" t="str">
        <f>IFERROR(VALUE(RIGHT(Rawdata!JB21,1)),"N/A")</f>
        <v>N/A</v>
      </c>
      <c r="JC21" t="str">
        <f>IFERROR(VALUE(RIGHT(Rawdata!JC21,1)),"N/A")</f>
        <v>N/A</v>
      </c>
      <c r="JD21" t="str">
        <f>IFERROR(VALUE(RIGHT(Rawdata!JD21,1)),"N/A")</f>
        <v>N/A</v>
      </c>
      <c r="JE21" t="str">
        <f>IFERROR(VALUE(RIGHT(Rawdata!JE21,1)),"N/A")</f>
        <v>N/A</v>
      </c>
      <c r="JF21" t="str">
        <f>IFERROR(VALUE(RIGHT(Rawdata!JF21,1)),"N/A")</f>
        <v>N/A</v>
      </c>
      <c r="JG21" t="str">
        <f>IFERROR(VALUE(RIGHT(Rawdata!JG21,1)),"N/A")</f>
        <v>N/A</v>
      </c>
      <c r="JH21" t="str">
        <f>IFERROR(VALUE(RIGHT(Rawdata!JH21,1)),"N/A")</f>
        <v>N/A</v>
      </c>
      <c r="JI21" t="str">
        <f>IFERROR(VALUE(RIGHT(Rawdata!JI21,1)),"N/A")</f>
        <v>N/A</v>
      </c>
      <c r="JJ21" t="str">
        <f>IFERROR(VALUE(RIGHT(Rawdata!JJ21,1)),"N/A")</f>
        <v>N/A</v>
      </c>
      <c r="JK21" t="str">
        <f>IFERROR(VALUE(RIGHT(Rawdata!JK21,1)),"N/A")</f>
        <v>N/A</v>
      </c>
      <c r="JL21" t="str">
        <f>IFERROR(VALUE(RIGHT(Rawdata!JL21,1)),"N/A")</f>
        <v>N/A</v>
      </c>
      <c r="JM21" t="str">
        <f>IFERROR(VALUE(RIGHT(Rawdata!JM21,1)),"N/A")</f>
        <v>N/A</v>
      </c>
      <c r="JN21" t="str">
        <f>IFERROR(VALUE(RIGHT(Rawdata!JN21,1)),"N/A")</f>
        <v>N/A</v>
      </c>
      <c r="JO21" t="str">
        <f>IFERROR(VALUE(RIGHT(Rawdata!JO21,1)),"N/A")</f>
        <v>N/A</v>
      </c>
      <c r="JP21">
        <f>IFERROR(VALUE(RIGHT(Rawdata!JP21,1)-4),"N/A")</f>
        <v>3</v>
      </c>
      <c r="JQ21">
        <f>IFERROR(VALUE(RIGHT(Rawdata!JQ21,1)-4),"N/A")</f>
        <v>3</v>
      </c>
      <c r="JR21">
        <f>IFERROR(VALUE(RIGHT(Rawdata!JR21,1)-4),"N/A")</f>
        <v>3</v>
      </c>
      <c r="JS21">
        <f>IFERROR(VALUE(RIGHT(Rawdata!JS21,1)-4),"N/A")</f>
        <v>3</v>
      </c>
      <c r="JT21">
        <f>IFERROR(VALUE(RIGHT(Rawdata!JT21,1)-4),"N/A")</f>
        <v>0</v>
      </c>
      <c r="JU21">
        <f>IFERROR(VALUE(RIGHT(Rawdata!JU21,1)-4),"N/A")</f>
        <v>0</v>
      </c>
      <c r="JV21">
        <f>IFERROR(VALUE(RIGHT(Rawdata!JV21,1)-4),"N/A")</f>
        <v>0</v>
      </c>
      <c r="JW21">
        <f>IFERROR(VALUE(RIGHT(Rawdata!JW21,1)-4),"N/A")</f>
        <v>3</v>
      </c>
      <c r="JX21">
        <f>IFERROR(VALUE(RIGHT(Rawdata!JX21,1)),"N/A")</f>
        <v>5</v>
      </c>
      <c r="JY21">
        <f>IFERROR(VALUE(RIGHT(Rawdata!JY21,1)),"N/A")</f>
        <v>5</v>
      </c>
      <c r="JZ21">
        <f>IFERROR(6-VALUE(RIGHT(Rawdata!JZ21,1)),"N/A")</f>
        <v>5</v>
      </c>
      <c r="KA21">
        <f>IFERROR(6-VALUE(RIGHT(Rawdata!KA21,1)),"N/A")</f>
        <v>5</v>
      </c>
      <c r="KB21">
        <f>IFERROR(6-VALUE(RIGHT(Rawdata!KB21,1)),"N/A")</f>
        <v>5</v>
      </c>
      <c r="KC21">
        <f>IFERROR(6-VALUE(RIGHT(Rawdata!KC21,1)),"N/A")</f>
        <v>5</v>
      </c>
      <c r="KD21">
        <f>IFERROR(6-VALUE(RIGHT(Rawdata!KD21,1)),"N/A")</f>
        <v>5</v>
      </c>
      <c r="KE21">
        <f>IFERROR(6-VALUE(RIGHT(Rawdata!KE21,1)),"N/A")</f>
        <v>5</v>
      </c>
      <c r="KF21">
        <f>IFERROR(VALUE(RIGHT(Rawdata!KF21,1)),"N/A")</f>
        <v>5</v>
      </c>
      <c r="KG21">
        <f>IFERROR(VALUE(RIGHT(Rawdata!KG21,1)),"N/A")</f>
        <v>5</v>
      </c>
      <c r="KH21">
        <f>IFERROR(6-VALUE(RIGHT(Rawdata!KH21,1)),"N/A")</f>
        <v>5</v>
      </c>
      <c r="KI21">
        <f>IFERROR(6-VALUE(RIGHT(Rawdata!KI21,1)),"N/A")</f>
        <v>5</v>
      </c>
      <c r="KJ21" t="str">
        <f>IFERROR(VALUE(RIGHT(Rawdata!KJ21,1)),"N/A")</f>
        <v>N/A</v>
      </c>
      <c r="KK21" t="str">
        <f>IFERROR(VALUE(RIGHT(Rawdata!KK21,1)),"N/A")</f>
        <v>N/A</v>
      </c>
      <c r="KL21" t="str">
        <f>IFERROR(VALUE(RIGHT(Rawdata!KL21,1)),"N/A")</f>
        <v>N/A</v>
      </c>
      <c r="KM21" t="str">
        <f>IFERROR(VALUE(RIGHT(Rawdata!KM21,1)),"N/A")</f>
        <v>N/A</v>
      </c>
      <c r="KN21" t="str">
        <f>IFERROR(VALUE(RIGHT(Rawdata!KN21,1)),"N/A")</f>
        <v>N/A</v>
      </c>
      <c r="KO21" t="str">
        <f>IFERROR(VALUE(RIGHT(Rawdata!KO21,1)),"N/A")</f>
        <v>N/A</v>
      </c>
      <c r="KP21" t="str">
        <f>IFERROR(VALUE(RIGHT(Rawdata!KP21,1)),"N/A")</f>
        <v>N/A</v>
      </c>
      <c r="KQ21" t="str">
        <f>IFERROR(VALUE(RIGHT(Rawdata!KQ21,1)),"N/A")</f>
        <v>N/A</v>
      </c>
      <c r="KR21" t="str">
        <f>IFERROR(VALUE(RIGHT(Rawdata!KR21,1)),"N/A")</f>
        <v>N/A</v>
      </c>
      <c r="KS21" t="str">
        <f>IFERROR(VALUE(RIGHT(Rawdata!KS21,1)),"N/A")</f>
        <v>N/A</v>
      </c>
      <c r="KT21" t="str">
        <f>IFERROR(VALUE(RIGHT(Rawdata!KT21,1)),"N/A")</f>
        <v>N/A</v>
      </c>
      <c r="KU21" t="str">
        <f>IFERROR(VALUE(RIGHT(Rawdata!KU21,1)),"N/A")</f>
        <v>N/A</v>
      </c>
      <c r="KV21" t="str">
        <f>IFERROR(VALUE(RIGHT(Rawdata!KV21,1)),"N/A")</f>
        <v>N/A</v>
      </c>
      <c r="KW21" t="str">
        <f>IFERROR(VALUE(RIGHT(Rawdata!KW21,1)),"N/A")</f>
        <v>N/A</v>
      </c>
      <c r="KX21" t="str">
        <f>IFERROR(VALUE(RIGHT(Rawdata!KX21,1)),"N/A")</f>
        <v>N/A</v>
      </c>
    </row>
    <row r="22" spans="1:310" x14ac:dyDescent="0.25">
      <c r="A22">
        <f>Rawdata!A22</f>
        <v>3</v>
      </c>
      <c r="B22" t="str">
        <f>Rawdata!B22</f>
        <v>T2</v>
      </c>
      <c r="C22">
        <f>Rawdata!C22</f>
        <v>0</v>
      </c>
      <c r="D22" t="str">
        <f>Rawdata!D22</f>
        <v>710-210</v>
      </c>
      <c r="E22" t="str">
        <f>IF(Rawdata!E22="","",Rawdata!E22)</f>
        <v>110-115</v>
      </c>
      <c r="F22" cm="1">
        <f t="array" ref="F22">IFERROR(_xlfn.IFS(Rawdata!F22="A1",100,Rawdata!F22="A2",75,Rawdata!F22="A3",50,Rawdata!F22="A4",25,Rawdata!F22="A5",0),"N/A")</f>
        <v>50</v>
      </c>
      <c r="G22" cm="1">
        <f t="array" ref="G22">IFERROR(_xlfn.IFS(Rawdata!G22="A1",100,Rawdata!G22="A2",75,Rawdata!G22="A3",50,Rawdata!G22="A4",25,Rawdata!G22="A5",0),"N/A")</f>
        <v>100</v>
      </c>
      <c r="H22" cm="1">
        <f t="array" ref="H22">IFERROR(_xlfn.IFS(Rawdata!H22="A1",100,Rawdata!H22="A2",75,Rawdata!H22="A3",50,Rawdata!H22="A4",25,Rawdata!H22="A5",0),"N/A")</f>
        <v>50</v>
      </c>
      <c r="I22" cm="1">
        <f t="array" ref="I22">IFERROR(_xlfn.IFS(Rawdata!I22="A1",100,Rawdata!I22="A2",75,Rawdata!I22="A3",50,Rawdata!I22="A4",25,Rawdata!I22="A5",0),"N/A")</f>
        <v>75</v>
      </c>
      <c r="J22" cm="1">
        <f t="array" ref="J22">IFERROR(_xlfn.IFS(Rawdata!J22="A1",100,Rawdata!J22="A2",75,Rawdata!J22="A3",50,Rawdata!J22="A4",25,Rawdata!J22="A5",0),"N/A")</f>
        <v>25</v>
      </c>
      <c r="K22" cm="1">
        <f t="array" ref="K22">IFERROR(_xlfn.IFS(Rawdata!K22="A1",100,Rawdata!K22="A2",75,Rawdata!K22="A3",50,Rawdata!K22="A4",25,Rawdata!K22="A5",0),"N/A")</f>
        <v>100</v>
      </c>
      <c r="L22" cm="1">
        <f t="array" ref="L22">IFERROR(_xlfn.IFS(Rawdata!L22="A1",100,Rawdata!L22="A2",75,Rawdata!L22="A3",50,Rawdata!L22="A4",25,Rawdata!L22="A5",0),"N/A")</f>
        <v>100</v>
      </c>
      <c r="M22" cm="1">
        <f t="array" ref="M22">IFERROR(_xlfn.IFS(Rawdata!M22="A1",100,Rawdata!M22="A2",75,Rawdata!M22="A3",50,Rawdata!M22="A4",25,Rawdata!M22="A5",0),"N/A")</f>
        <v>100</v>
      </c>
      <c r="N22" cm="1">
        <f t="array" ref="N22">IFERROR(_xlfn.IFS(Rawdata!N22="A1",100,Rawdata!N22="A2",75,Rawdata!N22="A3",50,Rawdata!N22="A4",25,Rawdata!N22="A5",0),"N/A")</f>
        <v>100</v>
      </c>
      <c r="O22" cm="1">
        <f t="array" ref="O22">IFERROR(_xlfn.IFS(Rawdata!O22="A1",100,Rawdata!O22="A2",75,Rawdata!O22="A3",50,Rawdata!O22="A4",25,Rawdata!O22="A5",0),"N/A")</f>
        <v>100</v>
      </c>
      <c r="P22" cm="1">
        <f t="array" ref="P22">IFERROR(_xlfn.IFS(Rawdata!P22="A1",100,Rawdata!P22="A2",75,Rawdata!P22="A3",50,Rawdata!P22="A4",25,Rawdata!P22="A5",0),"N/A")</f>
        <v>0</v>
      </c>
      <c r="Q22" cm="1">
        <f t="array" ref="Q22">IFERROR(_xlfn.IFS(Rawdata!Q22="A1",100,Rawdata!Q22="A2",75,Rawdata!Q22="A3",50,Rawdata!Q22="A4",25,Rawdata!Q22="A5",0),"N/A")</f>
        <v>100</v>
      </c>
      <c r="R22" cm="1">
        <f t="array" ref="R22">IFERROR(_xlfn.IFS(Rawdata!R22="A1",100,Rawdata!R22="A2",75,Rawdata!R22="A3",50,Rawdata!R22="A4",25,Rawdata!R22="A5",0),"N/A")</f>
        <v>100</v>
      </c>
      <c r="S22" cm="1">
        <f t="array" ref="S22">IFERROR(_xlfn.IFS(Rawdata!S22="A1",100,Rawdata!S22="A2",75,Rawdata!S22="A3",50,Rawdata!S22="A4",25,Rawdata!S22="A5",0),"N/A")</f>
        <v>25</v>
      </c>
      <c r="T22" cm="1">
        <f t="array" ref="T22">IFERROR(_xlfn.IFS(Rawdata!T22="A1",100,Rawdata!T22="A2",75,Rawdata!T22="A3",50,Rawdata!T22="A4",25,Rawdata!T22="A5",0),"N/A")</f>
        <v>50</v>
      </c>
      <c r="U22" cm="1">
        <f t="array" ref="U22">IFERROR(_xlfn.IFS(Rawdata!U22="A1",100,Rawdata!U22="A2",75,Rawdata!U22="A3",50,Rawdata!U22="A4",25,Rawdata!U22="A5",0),"N/A")</f>
        <v>50</v>
      </c>
      <c r="V22" cm="1">
        <f t="array" ref="V22">IFERROR(_xlfn.IFS(Rawdata!V22="A1",100,Rawdata!V22="A2",75,Rawdata!V22="A3",50,Rawdata!V22="A4",25,Rawdata!V22="A5",0),"N/A")</f>
        <v>50</v>
      </c>
      <c r="W22" cm="1">
        <f t="array" ref="W22">IFERROR(_xlfn.IFS(Rawdata!W22="A1",100,Rawdata!W22="A2",75,Rawdata!W22="A3",50,Rawdata!W22="A4",25,Rawdata!W22="A5",0),"N/A")</f>
        <v>25</v>
      </c>
      <c r="X22" cm="1">
        <f t="array" ref="X22">IFERROR(_xlfn.IFS(Rawdata!X22="A1",100,Rawdata!X22="A2",75,Rawdata!X22="A3",50,Rawdata!X22="A4",25,Rawdata!X22="A5",0),"N/A")</f>
        <v>50</v>
      </c>
      <c r="Y22" cm="1">
        <f t="array" ref="Y22">IFERROR(_xlfn.IFS(Rawdata!Y22="A1",100,Rawdata!Y22="A2",75,Rawdata!Y22="A3",50,Rawdata!Y22="A4",25,Rawdata!Y22="A5",0),"N/A")</f>
        <v>50</v>
      </c>
      <c r="Z22" cm="1">
        <f t="array" ref="Z22">IFERROR(_xlfn.IFS(Rawdata!Z22="A1",100,Rawdata!Z22="A2",75,Rawdata!Z22="A3",50,Rawdata!Z22="A4",25,Rawdata!Z22="A5",0),"N/A")</f>
        <v>25</v>
      </c>
      <c r="AA22" cm="1">
        <f t="array" ref="AA22">IFERROR(_xlfn.IFS(Rawdata!AA22="A1",100,Rawdata!AA22="A2",75,Rawdata!AA22="A3",50,Rawdata!AA22="A4",25,Rawdata!AA22="A5",0),"N/A")</f>
        <v>75</v>
      </c>
      <c r="AB22" cm="1">
        <f t="array" ref="AB22">IFERROR(_xlfn.IFS(Rawdata!AB22="A1",100,Rawdata!AB22="A2",75,Rawdata!AB22="A3",50,Rawdata!AB22="A4",25,Rawdata!AB22="A5",0),"N/A")</f>
        <v>50</v>
      </c>
      <c r="AC22" t="str">
        <f>IFERROR(VALUE(RIGHT(Rawdata!AC22,1)),"N/A")</f>
        <v>N/A</v>
      </c>
      <c r="AD22" t="str">
        <f>IFERROR(6-VALUE(RIGHT(Rawdata!AD22,1)),"N/A")</f>
        <v>N/A</v>
      </c>
      <c r="AE22" t="str">
        <f>IFERROR(VALUE(RIGHT(Rawdata!AE22,1)),"N/A")</f>
        <v>N/A</v>
      </c>
      <c r="AF22" t="str">
        <f>IFERROR(6-VALUE(RIGHT(Rawdata!AF22,1)),"N/A")</f>
        <v>N/A</v>
      </c>
      <c r="AG22" t="str">
        <f>IFERROR(VALUE(RIGHT(Rawdata!AG22,1)),"N/A")</f>
        <v>N/A</v>
      </c>
      <c r="AH22" t="str">
        <f>IFERROR(VALUE(RIGHT(Rawdata!AH22,1)),"N/A")</f>
        <v>N/A</v>
      </c>
      <c r="AI22" t="str">
        <f>IFERROR(VALUE(RIGHT(Rawdata!AI22,1)),"N/A")</f>
        <v>N/A</v>
      </c>
      <c r="AJ22" t="str">
        <f>IFERROR(6-VALUE(RIGHT(Rawdata!AJ22,1)),"N/A")</f>
        <v>N/A</v>
      </c>
      <c r="AK22" t="str">
        <f>IFERROR(6-VALUE(RIGHT(Rawdata!AK22,1)),"N/A")</f>
        <v>N/A</v>
      </c>
      <c r="AL22" t="str">
        <f>IFERROR(VALUE(RIGHT(Rawdata!AL22,1)),"N/A")</f>
        <v>N/A</v>
      </c>
      <c r="AM22" t="str">
        <f>IFERROR(6-VALUE(RIGHT(Rawdata!AM22,1)),"N/A")</f>
        <v>N/A</v>
      </c>
      <c r="AN22" t="str">
        <f>IFERROR(6-VALUE(RIGHT(Rawdata!AN22,1)),"N/A")</f>
        <v>N/A</v>
      </c>
      <c r="AO22" t="str">
        <f>IFERROR(VALUE(RIGHT(Rawdata!AO22,1)),"N/A")</f>
        <v>N/A</v>
      </c>
      <c r="AP22" t="str">
        <f>IFERROR(6-VALUE(RIGHT(Rawdata!AP22,1)),"N/A")</f>
        <v>N/A</v>
      </c>
      <c r="AQ22" t="str">
        <f>IFERROR(VALUE(RIGHT(Rawdata!AQ22,1)),"N/A")</f>
        <v>N/A</v>
      </c>
      <c r="AR22" t="str">
        <f>IFERROR(6-VALUE(RIGHT(Rawdata!AR22,1)),"N/A")</f>
        <v>N/A</v>
      </c>
      <c r="AS22" t="str">
        <f>IFERROR(VALUE(RIGHT(Rawdata!AS22,1)),"N/A")</f>
        <v>N/A</v>
      </c>
      <c r="AT22" t="str">
        <f>IFERROR(VALUE(RIGHT(Rawdata!AT22,1)),"N/A")</f>
        <v>N/A</v>
      </c>
      <c r="AU22" t="str">
        <f>IFERROR(6-VALUE(RIGHT(Rawdata!AU22,1)),"N/A")</f>
        <v>N/A</v>
      </c>
      <c r="AV22" t="str">
        <f>IFERROR(VALUE(RIGHT(Rawdata!AV22,1)),"N/A")</f>
        <v>N/A</v>
      </c>
      <c r="AW22" t="str">
        <f>IFERROR(VALUE(RIGHT(Rawdata!AW22,1)),"N/A")</f>
        <v>N/A</v>
      </c>
      <c r="AX22" t="str">
        <f>IFERROR(VALUE(RIGHT(Rawdata!AX22,1)),"N/A")</f>
        <v>N/A</v>
      </c>
      <c r="AY22" t="str">
        <f>IFERROR(VALUE(RIGHT(Rawdata!AY22,1)),"N/A")</f>
        <v>N/A</v>
      </c>
      <c r="AZ22" t="str">
        <f>IFERROR(VALUE(RIGHT(Rawdata!AZ22,1)),"N/A")</f>
        <v>N/A</v>
      </c>
      <c r="BA22" t="str">
        <f>IFERROR(VALUE(RIGHT(Rawdata!BA22,1)-1),"N/A")</f>
        <v>N/A</v>
      </c>
      <c r="BB22" t="str">
        <f>IFERROR(VALUE(RIGHT(Rawdata!BB22,1)-1),"N/A")</f>
        <v>N/A</v>
      </c>
      <c r="BC22" t="str">
        <f>IFERROR(VALUE(RIGHT(Rawdata!BC22,1)-1),"N/A")</f>
        <v>N/A</v>
      </c>
      <c r="BD22" t="str">
        <f>IFERROR(VALUE(RIGHT(Rawdata!BD22,1)-1),"N/A")</f>
        <v>N/A</v>
      </c>
      <c r="BE22" t="str">
        <f>IFERROR(VALUE(RIGHT(Rawdata!BE22,1)-1),"N/A")</f>
        <v>N/A</v>
      </c>
      <c r="BF22" t="str">
        <f>IFERROR(VALUE(RIGHT(Rawdata!BF22,1)-1),"N/A")</f>
        <v>N/A</v>
      </c>
      <c r="BG22" t="str">
        <f>IFERROR(VALUE(RIGHT(Rawdata!BG22,1)-1),"N/A")</f>
        <v>N/A</v>
      </c>
      <c r="BH22" t="str">
        <f>IFERROR(VALUE(RIGHT(Rawdata!BH22,1)-1),"N/A")</f>
        <v>N/A</v>
      </c>
      <c r="BI22" t="str">
        <f>IFERROR(VALUE(RIGHT(Rawdata!BI22,1)-1),"N/A")</f>
        <v>N/A</v>
      </c>
      <c r="BJ22" t="str">
        <f>IFERROR(VALUE(RIGHT(Rawdata!BJ22,1)-1),"N/A")</f>
        <v>N/A</v>
      </c>
      <c r="BK22" t="str">
        <f>IFERROR(VALUE(RIGHT(Rawdata!BK22,1)-1),"N/A")</f>
        <v>N/A</v>
      </c>
      <c r="BL22" t="str">
        <f>IFERROR(VALUE(RIGHT(Rawdata!BL22,1)-1),"N/A")</f>
        <v>N/A</v>
      </c>
      <c r="BM22" t="str">
        <f>IFERROR(VALUE(RIGHT(Rawdata!BM22,1)),"N/A")</f>
        <v>N/A</v>
      </c>
      <c r="BN22" t="str">
        <f>IFERROR(VALUE(RIGHT(Rawdata!BN22,1)),"N/A")</f>
        <v>N/A</v>
      </c>
      <c r="BO22" t="str">
        <f>IFERROR(VALUE(RIGHT(Rawdata!BO22,1)),"N/A")</f>
        <v>N/A</v>
      </c>
      <c r="BP22" t="str">
        <f>IFERROR(VALUE(RIGHT(Rawdata!BP22,1)),"N/A")</f>
        <v>N/A</v>
      </c>
      <c r="BQ22" t="str">
        <f>IFERROR(6-VALUE(RIGHT(Rawdata!BQ22,1)),"N/A")</f>
        <v>N/A</v>
      </c>
      <c r="BR22" t="str">
        <f>IFERROR(6-VALUE(RIGHT(Rawdata!BR22,1)),"N/A")</f>
        <v>N/A</v>
      </c>
      <c r="BS22" t="str">
        <f>IFERROR(6-VALUE(RIGHT(Rawdata!BS22,1)),"N/A")</f>
        <v>N/A</v>
      </c>
      <c r="BT22" t="str">
        <f>IFERROR(6-VALUE(RIGHT(Rawdata!BT22,1)),"N/A")</f>
        <v>N/A</v>
      </c>
      <c r="BU22" t="str">
        <f>IFERROR(VALUE(RIGHT(Rawdata!BU22,1)),"N/A")</f>
        <v>N/A</v>
      </c>
      <c r="BV22" t="str">
        <f>IFERROR(VALUE(RIGHT(Rawdata!BV22,1)),"N/A")</f>
        <v>N/A</v>
      </c>
      <c r="BW22" t="str">
        <f>IFERROR(VALUE(RIGHT(Rawdata!BW22,1)),"N/A")</f>
        <v>N/A</v>
      </c>
      <c r="BX22" t="str">
        <f>IFERROR(VALUE(RIGHT(Rawdata!BX22,1)),"N/A")</f>
        <v>N/A</v>
      </c>
      <c r="BY22" t="str">
        <f>IFERROR(6-VALUE(RIGHT(Rawdata!BY22,1)),"N/A")</f>
        <v>N/A</v>
      </c>
      <c r="BZ22" t="str">
        <f>IFERROR(6-VALUE(RIGHT(Rawdata!BZ22,1)),"N/A")</f>
        <v>N/A</v>
      </c>
      <c r="CA22" t="str">
        <f>IFERROR(6-VALUE(RIGHT(Rawdata!CA22,1)),"N/A")</f>
        <v>N/A</v>
      </c>
      <c r="CB22" t="str">
        <f>IFERROR(VALUE(RIGHT(Rawdata!CB22,1)),"N/A")</f>
        <v>N/A</v>
      </c>
      <c r="CC22" t="str">
        <f>IFERROR(VALUE(RIGHT(Rawdata!CC22,1)),"N/A")</f>
        <v>N/A</v>
      </c>
      <c r="CD22" t="str">
        <f>IFERROR(VALUE(RIGHT(Rawdata!CD22,1)),"N/A")</f>
        <v>N/A</v>
      </c>
      <c r="CE22" t="str">
        <f>IFERROR(VALUE(RIGHT(Rawdata!CE22,1)),"N/A")</f>
        <v>N/A</v>
      </c>
      <c r="CF22" t="str">
        <f>IFERROR(6-VALUE(RIGHT(Rawdata!CF22,1)),"N/A")</f>
        <v>N/A</v>
      </c>
      <c r="CG22" t="str">
        <f>IFERROR(6-VALUE(RIGHT(Rawdata!CG22,1)),"N/A")</f>
        <v>N/A</v>
      </c>
      <c r="CH22" t="str">
        <f>IFERROR(6-VALUE(RIGHT(Rawdata!CH22,1)),"N/A")</f>
        <v>N/A</v>
      </c>
      <c r="CI22" t="str">
        <f>IFERROR(6-VALUE(RIGHT(Rawdata!CI22,1)),"N/A")</f>
        <v>N/A</v>
      </c>
      <c r="CJ22" t="str">
        <f>IFERROR(VALUE(RIGHT(Rawdata!CJ22,1)),"N/A")</f>
        <v>N/A</v>
      </c>
      <c r="CK22" t="str">
        <f>IFERROR(VALUE(RIGHT(Rawdata!CK22,1)),"N/A")</f>
        <v>N/A</v>
      </c>
      <c r="CL22" t="str">
        <f>IFERROR(VALUE(RIGHT(Rawdata!CL22,1)),"N/A")</f>
        <v>N/A</v>
      </c>
      <c r="CM22" t="str">
        <f>IFERROR(VALUE(RIGHT(Rawdata!CM22,1)),"N/A")</f>
        <v>N/A</v>
      </c>
      <c r="CN22" t="str">
        <f>IFERROR(VALUE(RIGHT(Rawdata!CN22,1)),"N/A")</f>
        <v>N/A</v>
      </c>
      <c r="CO22" t="str">
        <f>IFERROR(VALUE(RIGHT(Rawdata!CO22,1)),"N/A")</f>
        <v>N/A</v>
      </c>
      <c r="CP22" t="str">
        <f>IFERROR(VALUE(RIGHT(Rawdata!CP22,1)),"N/A")</f>
        <v>N/A</v>
      </c>
      <c r="CQ22" t="str">
        <f>IFERROR(VALUE(RIGHT(Rawdata!CQ22,1)),"N/A")</f>
        <v>N/A</v>
      </c>
      <c r="CR22" t="str">
        <f>IFERROR(VALUE(RIGHT(Rawdata!CR22,1)),"N/A")</f>
        <v>N/A</v>
      </c>
      <c r="CS22" t="str">
        <f>IFERROR(VALUE(RIGHT(Rawdata!CS22,1)),"N/A")</f>
        <v>N/A</v>
      </c>
      <c r="CT22" t="str">
        <f>IFERROR(VALUE(RIGHT(Rawdata!CT22,1)),"N/A")</f>
        <v>N/A</v>
      </c>
      <c r="CU22" t="str">
        <f>IFERROR(VALUE(RIGHT(Rawdata!CU22,1)),"N/A")</f>
        <v>N/A</v>
      </c>
      <c r="CV22" t="str">
        <f>IFERROR(VALUE(RIGHT(Rawdata!CV22,1)),"N/A")</f>
        <v>N/A</v>
      </c>
      <c r="CW22" t="str">
        <f>IFERROR(6-VALUE(RIGHT(Rawdata!CW22,1)),"N/A")</f>
        <v>N/A</v>
      </c>
      <c r="CX22" t="str">
        <f>IFERROR(VALUE(RIGHT(Rawdata!CX22,1)),"N/A")</f>
        <v>N/A</v>
      </c>
      <c r="CY22" t="str">
        <f>IFERROR(VALUE(RIGHT(Rawdata!CY22,1)),"N/A")</f>
        <v>N/A</v>
      </c>
      <c r="CZ22" t="str">
        <f>IFERROR(VALUE(RIGHT(Rawdata!CZ22,1)),"N/A")</f>
        <v>N/A</v>
      </c>
      <c r="DA22" t="str">
        <f>IFERROR(VALUE(RIGHT(Rawdata!DA22,1)),"N/A")</f>
        <v>N/A</v>
      </c>
      <c r="DB22" t="str">
        <f>IFERROR(VALUE(RIGHT(Rawdata!DB22,1)),"N/A")</f>
        <v>N/A</v>
      </c>
      <c r="DC22" t="str">
        <f>IFERROR(VALUE(RIGHT(Rawdata!DC22,1)),"N/A")</f>
        <v>N/A</v>
      </c>
      <c r="DD22" t="str">
        <f>IFERROR(VALUE(RIGHT(Rawdata!DD22,1)),"N/A")</f>
        <v>N/A</v>
      </c>
      <c r="DE22" t="str">
        <f>IFERROR(VALUE(RIGHT(Rawdata!DE22,1)-1),"N/A")</f>
        <v>N/A</v>
      </c>
      <c r="DF22" t="str">
        <f>IFERROR(VALUE(RIGHT(Rawdata!DF22,1)-1),"N/A")</f>
        <v>N/A</v>
      </c>
      <c r="DG22" t="str">
        <f>IFERROR(VALUE(RIGHT(Rawdata!DG22,1)-1),"N/A")</f>
        <v>N/A</v>
      </c>
      <c r="DH22" t="str">
        <f>IFERROR(VALUE(RIGHT(Rawdata!DH22,1)-1),"N/A")</f>
        <v>N/A</v>
      </c>
      <c r="DI22" t="str">
        <f>IFERROR(VALUE(RIGHT(Rawdata!DI22,1)-1),"N/A")</f>
        <v>N/A</v>
      </c>
      <c r="DJ22" t="str">
        <f>IFERROR(VALUE(RIGHT(Rawdata!DJ22,1)-1),"N/A")</f>
        <v>N/A</v>
      </c>
      <c r="DK22" t="str">
        <f>IFERROR(VALUE(RIGHT(Rawdata!DK22,1)-1),"N/A")</f>
        <v>N/A</v>
      </c>
      <c r="DL22" t="str">
        <f>IFERROR(VALUE(RIGHT(Rawdata!DL22,1)-1),"N/A")</f>
        <v>N/A</v>
      </c>
      <c r="DM22" t="str">
        <f>IFERROR(VALUE(RIGHT(Rawdata!DM22,1)-1),"N/A")</f>
        <v>N/A</v>
      </c>
      <c r="DN22" t="str">
        <f>IFERROR(VALUE(RIGHT(Rawdata!DN22,1)-1),"N/A")</f>
        <v>N/A</v>
      </c>
      <c r="DO22" t="str">
        <f>IFERROR(VALUE(RIGHT(Rawdata!DO22,1)-1),"N/A")</f>
        <v>N/A</v>
      </c>
      <c r="DP22" t="str">
        <f>IFERROR(VALUE(RIGHT(Rawdata!DP22,1)-1),"N/A")</f>
        <v>N/A</v>
      </c>
      <c r="DQ22" t="str">
        <f>IFERROR(VALUE(RIGHT(Rawdata!DQ22,1)-1),"N/A")</f>
        <v>N/A</v>
      </c>
      <c r="DR22" t="str">
        <f>IFERROR(VALUE(RIGHT(Rawdata!DR22,1)-1),"N/A")</f>
        <v>N/A</v>
      </c>
      <c r="DS22" t="str">
        <f>IFERROR(VALUE(RIGHT(Rawdata!DS22,1)-1),"N/A")</f>
        <v>N/A</v>
      </c>
      <c r="DT22" t="str">
        <f>IFERROR(VALUE(RIGHT(Rawdata!DT22,1)-1),"N/A")</f>
        <v>N/A</v>
      </c>
      <c r="DU22" t="str">
        <f>IFERROR(6-VALUE(RIGHT(Rawdata!DU22,1)-1),"N/A")</f>
        <v>N/A</v>
      </c>
      <c r="DV22" t="str">
        <f>IFERROR(6-VALUE(RIGHT(Rawdata!DV22,1)-1),"N/A")</f>
        <v>N/A</v>
      </c>
      <c r="DW22" t="str">
        <f>IFERROR(6-VALUE(RIGHT(Rawdata!DW22,1)-1),"N/A")</f>
        <v>N/A</v>
      </c>
      <c r="DX22" t="str">
        <f>IFERROR(6-VALUE(RIGHT(Rawdata!DX22,1)-1),"N/A")</f>
        <v>N/A</v>
      </c>
      <c r="DY22" t="str">
        <f>IFERROR(6-VALUE(RIGHT(Rawdata!DY22,1)-1),"N/A")</f>
        <v>N/A</v>
      </c>
      <c r="DZ22" t="str">
        <f>IFERROR(6-VALUE(RIGHT(Rawdata!DZ22,1)-1),"N/A")</f>
        <v>N/A</v>
      </c>
      <c r="EA22" t="str">
        <f>IFERROR(VALUE(RIGHT(Rawdata!EA22,1)),"N/A")</f>
        <v>N/A</v>
      </c>
      <c r="EB22" t="str">
        <f>IFERROR(VALUE(RIGHT(Rawdata!EB22,1)),"N/A")</f>
        <v>N/A</v>
      </c>
      <c r="EC22" t="str">
        <f>IFERROR(6-VALUE(RIGHT(Rawdata!EC22,1)),"N/A")</f>
        <v>N/A</v>
      </c>
      <c r="ED22" t="str">
        <f>IFERROR(6-VALUE(RIGHT(Rawdata!ED22,1)),"N/A")</f>
        <v>N/A</v>
      </c>
      <c r="EE22" t="str">
        <f>IFERROR(VALUE(RIGHT(Rawdata!EE22,1)),"N/A")</f>
        <v>N/A</v>
      </c>
      <c r="EF22" t="str">
        <f>IFERROR(VALUE(RIGHT(Rawdata!EF22,1)),"N/A")</f>
        <v>N/A</v>
      </c>
      <c r="EG22" t="str">
        <f>IFERROR(VALUE(RIGHT(Rawdata!EG22,1)),"N/A")</f>
        <v>N/A</v>
      </c>
      <c r="EH22" t="str">
        <f>IFERROR(VALUE(RIGHT(Rawdata!EH22,1)),"N/A")</f>
        <v>N/A</v>
      </c>
      <c r="EI22" t="str">
        <f>IFERROR(VALUE(RIGHT(Rawdata!EI22,1)),"N/A")</f>
        <v>N/A</v>
      </c>
      <c r="EJ22" t="str">
        <f>IFERROR(VALUE(RIGHT(Rawdata!EJ22,1)),"N/A")</f>
        <v>N/A</v>
      </c>
      <c r="EK22" t="str">
        <f>IFERROR(VALUE(RIGHT(Rawdata!EK22,1)),"N/A")</f>
        <v>N/A</v>
      </c>
      <c r="EL22" t="str">
        <f>IFERROR(VALUE(RIGHT(Rawdata!EL22,1)),"N/A")</f>
        <v>N/A</v>
      </c>
      <c r="EM22" t="str">
        <f>IFERROR(VALUE(RIGHT(Rawdata!EM22,1)),"N/A")</f>
        <v>N/A</v>
      </c>
      <c r="EN22" t="str">
        <f>IFERROR(VALUE(RIGHT(Rawdata!EN22,1)),"N/A")</f>
        <v>N/A</v>
      </c>
      <c r="EO22" t="str">
        <f>IFERROR(VALUE(RIGHT(Rawdata!EO22,1)),"N/A")</f>
        <v>N/A</v>
      </c>
      <c r="EP22" t="str">
        <f>IFERROR(VALUE(RIGHT(Rawdata!EP22,1)),"N/A")</f>
        <v>N/A</v>
      </c>
      <c r="EQ22" t="str">
        <f>IFERROR(VALUE(RIGHT(Rawdata!EQ22,1)),"N/A")</f>
        <v>N/A</v>
      </c>
      <c r="ER22" t="str">
        <f>IFERROR(VALUE(RIGHT(Rawdata!ER22,1)),"N/A")</f>
        <v>N/A</v>
      </c>
      <c r="ES22" t="str">
        <f>IFERROR(VALUE(RIGHT(Rawdata!ES22,1)),"N/A")</f>
        <v>N/A</v>
      </c>
      <c r="ET22" t="str">
        <f>IFERROR(VALUE(RIGHT(Rawdata!ET22,1)),"N/A")</f>
        <v>N/A</v>
      </c>
      <c r="EU22" t="str">
        <f>IFERROR(VALUE(RIGHT(Rawdata!EU22,1)),"N/A")</f>
        <v>N/A</v>
      </c>
      <c r="EV22" t="str">
        <f>IFERROR(VALUE(RIGHT(Rawdata!EV22,1)),"N/A")</f>
        <v>N/A</v>
      </c>
      <c r="EW22" t="str">
        <f>IFERROR(VALUE(RIGHT(Rawdata!EW22,1)),"N/A")</f>
        <v>N/A</v>
      </c>
      <c r="EX22" t="str">
        <f>IFERROR(VALUE(RIGHT(Rawdata!EX22,1)),"N/A")</f>
        <v>N/A</v>
      </c>
      <c r="EY22" t="str">
        <f>IFERROR(VALUE(RIGHT(Rawdata!EY22,1)),"N/A")</f>
        <v>N/A</v>
      </c>
      <c r="EZ22" t="str">
        <f>IFERROR(6-VALUE(RIGHT(Rawdata!EZ22,1)),"N/A")</f>
        <v>N/A</v>
      </c>
      <c r="FA22" t="str">
        <f>IFERROR(IF(Rawdata!FA22="A1",VALUE(RIGHT(Rawdata!FA22,1)),VALUE(RIGHT(Rawdata!FA22,1))-1),"N/A")</f>
        <v>N/A</v>
      </c>
      <c r="FB22" t="str">
        <f>IFERROR(VALUE(RIGHT(Rawdata!FB22,1))-3,"N/A")</f>
        <v>N/A</v>
      </c>
      <c r="FC22" t="str">
        <f>IFERROR(IF(Rawdata!FC22="A1",VALUE(RIGHT(Rawdata!FC22,1)),VALUE(RIGHT(Rawdata!FC22,1))-1),"N/A")</f>
        <v>N/A</v>
      </c>
      <c r="FD22" t="str">
        <f>IFERROR(VALUE(RIGHT(Rawdata!FD22,1))-3,"N/A")</f>
        <v>N/A</v>
      </c>
      <c r="FE22" t="str">
        <f>IFERROR(IF(Rawdata!FE22="A1",VALUE(RIGHT(Rawdata!FE22,1)),VALUE(RIGHT(Rawdata!FE22,1))-1),"N/A")</f>
        <v>N/A</v>
      </c>
      <c r="FF22" t="str">
        <f>IFERROR(VALUE(RIGHT(Rawdata!FF22,1))-3,"N/A")</f>
        <v>N/A</v>
      </c>
      <c r="FG22" t="str">
        <f>IFERROR(IF(Rawdata!FG22="A1",VALUE(RIGHT(Rawdata!FG22,1)),VALUE(RIGHT(Rawdata!FG22,1))-1),"N/A")</f>
        <v>N/A</v>
      </c>
      <c r="FH22" t="str">
        <f>IFERROR(VALUE(RIGHT(Rawdata!FH22,1))-3,"N/A")</f>
        <v>N/A</v>
      </c>
      <c r="FI22" t="str">
        <f>IFERROR(IF(Rawdata!FI22="A1",VALUE(RIGHT(Rawdata!FI22,1)),VALUE(RIGHT(Rawdata!FI22,1))-1),"N/A")</f>
        <v>N/A</v>
      </c>
      <c r="FJ22" t="str">
        <f>IFERROR(VALUE(RIGHT(Rawdata!FJ22,1))-3,"N/A")</f>
        <v>N/A</v>
      </c>
      <c r="FK22" t="str">
        <f>IFERROR(IF(Rawdata!FK22="A1",VALUE(RIGHT(Rawdata!FK22,1)),VALUE(RIGHT(Rawdata!FK22,1))-1),"N/A")</f>
        <v>N/A</v>
      </c>
      <c r="FL22" t="str">
        <f>IFERROR(VALUE(RIGHT(Rawdata!FL22,1))-3,"N/A")</f>
        <v>N/A</v>
      </c>
      <c r="FM22" t="str">
        <f>IFERROR(IF(Rawdata!FM22="A1",VALUE(RIGHT(Rawdata!FM22,1)),VALUE(RIGHT(Rawdata!FM22,1))-1),"N/A")</f>
        <v>N/A</v>
      </c>
      <c r="FN22" t="str">
        <f>IFERROR(VALUE(RIGHT(Rawdata!FN22,1))-3,"N/A")</f>
        <v>N/A</v>
      </c>
      <c r="FO22" t="str">
        <f>IFERROR(IF(Rawdata!FO22="A1",VALUE(RIGHT(Rawdata!FO22,1)),VALUE(RIGHT(Rawdata!FO22,1))-1),"N/A")</f>
        <v>N/A</v>
      </c>
      <c r="FP22" t="str">
        <f>IFERROR(VALUE(RIGHT(Rawdata!FP22,1))-3,"N/A")</f>
        <v>N/A</v>
      </c>
      <c r="FQ22" t="str">
        <f>IFERROR(IF(Rawdata!FQ22="A1",VALUE(RIGHT(Rawdata!FQ22,1)),VALUE(RIGHT(Rawdata!FQ22,1))-1),"N/A")</f>
        <v>N/A</v>
      </c>
      <c r="FR22" t="str">
        <f>IFERROR(VALUE(RIGHT(Rawdata!FR22,1))-3,"N/A")</f>
        <v>N/A</v>
      </c>
      <c r="FS22" t="str">
        <f>IFERROR(IF(Rawdata!FS22="A1",VALUE(RIGHT(Rawdata!FS22,1)),VALUE(RIGHT(Rawdata!FS22,1))-1),"N/A")</f>
        <v>N/A</v>
      </c>
      <c r="FT22" t="str">
        <f>IFERROR(VALUE(RIGHT(Rawdata!FT22,1))-3,"N/A")</f>
        <v>N/A</v>
      </c>
      <c r="FU22" t="str">
        <f>IFERROR(IF(Rawdata!FU22="A1",VALUE(RIGHT(Rawdata!FU22,1)),VALUE(RIGHT(Rawdata!FU22,1))-1),"N/A")</f>
        <v>N/A</v>
      </c>
      <c r="FV22" t="str">
        <f>IFERROR(VALUE(RIGHT(Rawdata!FV22,1))-3,"N/A")</f>
        <v>N/A</v>
      </c>
      <c r="FW22" t="str">
        <f>IFERROR(IF(Rawdata!FW22="A1",VALUE(RIGHT(Rawdata!FW22,1)),VALUE(RIGHT(Rawdata!FW22,1))-1),"N/A")</f>
        <v>N/A</v>
      </c>
      <c r="FX22" t="str">
        <f>IFERROR(VALUE(RIGHT(Rawdata!FX22,1))-3,"N/A")</f>
        <v>N/A</v>
      </c>
      <c r="FY22" t="str">
        <f>IFERROR(IF(Rawdata!FY22="A1",VALUE(RIGHT(Rawdata!FY22,1)),VALUE(RIGHT(Rawdata!FY22,1))-1),"N/A")</f>
        <v>N/A</v>
      </c>
      <c r="FZ22" t="str">
        <f>IFERROR(VALUE(RIGHT(Rawdata!FZ22,1))-3,"N/A")</f>
        <v>N/A</v>
      </c>
      <c r="GA22" t="str">
        <f>IFERROR(IF(Rawdata!GA22="A1",VALUE(RIGHT(Rawdata!GA22,1)),VALUE(RIGHT(Rawdata!GA22,1))-1),"N/A")</f>
        <v>N/A</v>
      </c>
      <c r="GB22" t="str">
        <f>IFERROR(VALUE(RIGHT(Rawdata!GB22,1))-3,"N/A")</f>
        <v>N/A</v>
      </c>
      <c r="GC22" t="str">
        <f>IFERROR(IF(Rawdata!GC22="A1",VALUE(RIGHT(Rawdata!GC22,1)),VALUE(RIGHT(Rawdata!GC22,1))-1),"N/A")</f>
        <v>N/A</v>
      </c>
      <c r="GD22" t="str">
        <f>IFERROR(VALUE(RIGHT(Rawdata!GD22,1))-3,"N/A")</f>
        <v>N/A</v>
      </c>
      <c r="GE22" t="str">
        <f>IFERROR(IF(Rawdata!GE22="A1",VALUE(RIGHT(Rawdata!GE22,1)),VALUE(RIGHT(Rawdata!GE22,1))-1),"N/A")</f>
        <v>N/A</v>
      </c>
      <c r="GF22" t="str">
        <f>IFERROR(VALUE(RIGHT(Rawdata!GF22,1))-3,"N/A")</f>
        <v>N/A</v>
      </c>
      <c r="GG22" t="str">
        <f>IFERROR(IF(Rawdata!GG22="A1",VALUE(RIGHT(Rawdata!GG22,1)),VALUE(RIGHT(Rawdata!GG22,1))-1),"N/A")</f>
        <v>N/A</v>
      </c>
      <c r="GH22" t="str">
        <f>IFERROR(VALUE(RIGHT(Rawdata!GH22,1))-3,"N/A")</f>
        <v>N/A</v>
      </c>
      <c r="GI22" t="str">
        <f>IFERROR(IF(Rawdata!GI22="A1",VALUE(RIGHT(Rawdata!GI22,1)),VALUE(RIGHT(Rawdata!GI22,1))-1),"N/A")</f>
        <v>N/A</v>
      </c>
      <c r="GJ22" t="str">
        <f>IFERROR(VALUE(RIGHT(Rawdata!GJ22,1))-3,"N/A")</f>
        <v>N/A</v>
      </c>
      <c r="GK22" t="str">
        <f>IFERROR(IF(Rawdata!GK22="A1",VALUE(RIGHT(Rawdata!GK22,1)),VALUE(RIGHT(Rawdata!GK22,1))-1),"N/A")</f>
        <v>N/A</v>
      </c>
      <c r="GL22" t="str">
        <f>IFERROR(VALUE(RIGHT(Rawdata!GL22,1))-3,"N/A")</f>
        <v>N/A</v>
      </c>
      <c r="GM22" t="str">
        <f>IFERROR(IF(Rawdata!GM22="A1",VALUE(RIGHT(Rawdata!GM22,1)),VALUE(RIGHT(Rawdata!GM22,1))-1),"N/A")</f>
        <v>N/A</v>
      </c>
      <c r="GN22" t="str">
        <f>IFERROR(VALUE(RIGHT(Rawdata!GN22,1))-3,"N/A")</f>
        <v>N/A</v>
      </c>
      <c r="GO22" t="str">
        <f>IFERROR(IF(Rawdata!GO22="A1",VALUE(RIGHT(Rawdata!GO22,1)),VALUE(RIGHT(Rawdata!GO22,1))-1),"N/A")</f>
        <v>N/A</v>
      </c>
      <c r="GP22" t="str">
        <f>IFERROR(VALUE(RIGHT(Rawdata!GP22,1))-3,"N/A")</f>
        <v>N/A</v>
      </c>
      <c r="GQ22" t="str">
        <f>IFERROR(IF(Rawdata!GQ22="A1",VALUE(RIGHT(Rawdata!GQ22,1)),VALUE(RIGHT(Rawdata!GQ22,1))-1),"N/A")</f>
        <v>N/A</v>
      </c>
      <c r="GR22" t="str">
        <f>IFERROR(VALUE(RIGHT(Rawdata!GR22,1))-3,"N/A")</f>
        <v>N/A</v>
      </c>
      <c r="GS22" t="str">
        <f>IFERROR(IF(Rawdata!GS22="A1",VALUE(RIGHT(Rawdata!GS22,1)),VALUE(RIGHT(Rawdata!GS22,1))-1),"N/A")</f>
        <v>N/A</v>
      </c>
      <c r="GT22" t="str">
        <f>IFERROR(VALUE(RIGHT(Rawdata!GT22,1))-3,"N/A")</f>
        <v>N/A</v>
      </c>
      <c r="GU22" t="str">
        <f>IFERROR(IF(Rawdata!GU22="A1",VALUE(RIGHT(Rawdata!GU22,1)),VALUE(RIGHT(Rawdata!GU22,1))-1),"N/A")</f>
        <v>N/A</v>
      </c>
      <c r="GV22" t="str">
        <f>IFERROR(VALUE(RIGHT(Rawdata!GV22,1))-3,"N/A")</f>
        <v>N/A</v>
      </c>
      <c r="GW22" t="str">
        <f>IFERROR(IF(Rawdata!GW22="A1",VALUE(RIGHT(Rawdata!GW22,1)),VALUE(RIGHT(Rawdata!GW22,1))-1),"N/A")</f>
        <v>N/A</v>
      </c>
      <c r="GX22" t="str">
        <f>IFERROR(VALUE(RIGHT(Rawdata!GX22,1))-3,"N/A")</f>
        <v>N/A</v>
      </c>
      <c r="GY22" t="str">
        <f>IFERROR(VALUE(RIGHT(Rawdata!GY22,1)),"N/A")</f>
        <v>N/A</v>
      </c>
      <c r="GZ22" t="str">
        <f>IFERROR(7-VALUE(RIGHT(Rawdata!GZ22,1)),"N/A")</f>
        <v>N/A</v>
      </c>
      <c r="HA22" t="str">
        <f>IFERROR(VALUE(RIGHT(Rawdata!HA22,1)),"N/A")</f>
        <v>N/A</v>
      </c>
      <c r="HB22" t="str">
        <f>IFERROR(VALUE(RIGHT(Rawdata!HB22,1)),"N/A")</f>
        <v>N/A</v>
      </c>
      <c r="HC22" t="str">
        <f>IFERROR(VALUE(RIGHT(Rawdata!HC22,1)),"N/A")</f>
        <v>N/A</v>
      </c>
      <c r="HD22" t="str">
        <f>IFERROR(7-VALUE(RIGHT(Rawdata!HD22,1)),"N/A")</f>
        <v>N/A</v>
      </c>
      <c r="HE22" t="str">
        <f>IFERROR(VALUE(RIGHT(Rawdata!HE22,1)),"N/A")</f>
        <v>N/A</v>
      </c>
      <c r="HF22" t="str">
        <f>IFERROR(7-VALUE(RIGHT(Rawdata!HF22,1)),"N/A")</f>
        <v>N/A</v>
      </c>
      <c r="HG22" t="str">
        <f>IFERROR(VALUE(RIGHT(Rawdata!HG22,1)),"N/A")</f>
        <v>N/A</v>
      </c>
      <c r="HH22" t="str">
        <f>IFERROR(VALUE(RIGHT(Rawdata!HH22,1)),"N/A")</f>
        <v>N/A</v>
      </c>
      <c r="HI22" t="str">
        <f>IFERROR(VALUE(RIGHT(Rawdata!HI22,1)),"N/A")</f>
        <v>N/A</v>
      </c>
      <c r="HJ22" t="str">
        <f>IFERROR(VALUE(RIGHT(Rawdata!HJ22,1)),"N/A")</f>
        <v>N/A</v>
      </c>
      <c r="HK22" t="str">
        <f>IFERROR(7-VALUE(RIGHT(Rawdata!HK22,1)),"N/A")</f>
        <v>N/A</v>
      </c>
      <c r="HL22" t="str">
        <f>IFERROR(VALUE(RIGHT(Rawdata!HL22,1)),"N/A")</f>
        <v>N/A</v>
      </c>
      <c r="HM22" t="str">
        <f>IFERROR(VALUE(RIGHT(Rawdata!HM22,1)),"N/A")</f>
        <v>N/A</v>
      </c>
      <c r="HN22" t="str">
        <f>IFERROR(IF(Rawdata!HN22="A13",5,VALUE(RIGHT(Rawdata!HN22,1))-1),"N/A")</f>
        <v>N/A</v>
      </c>
      <c r="HO22" t="str">
        <f>IFERROR(IF(Rawdata!HO22="A13",5,VALUE(RIGHT(Rawdata!HO22,1))-1),"N/A")</f>
        <v>N/A</v>
      </c>
      <c r="HP22" t="str">
        <f>IFERROR(IF(Rawdata!HP22="A13",5,VALUE(RIGHT(Rawdata!HP22,1))-1),"N/A")</f>
        <v>N/A</v>
      </c>
      <c r="HQ22" t="str">
        <f>IFERROR(IF(Rawdata!HQ22="A13",5,VALUE(RIGHT(Rawdata!HQ22,1))-1),"N/A")</f>
        <v>N/A</v>
      </c>
      <c r="HR22" t="str">
        <f>IFERROR(IF(Rawdata!HR22="A13",5,VALUE(RIGHT(Rawdata!HR22,1))-1),"N/A")</f>
        <v>N/A</v>
      </c>
      <c r="HS22" t="str">
        <f>IFERROR(6-IF(Rawdata!HS22="A13",5,VALUE(RIGHT(Rawdata!HS22,1))-1),"N/A")</f>
        <v>N/A</v>
      </c>
      <c r="HT22" t="str">
        <f>IFERROR(6-IF(Rawdata!HT22="A13",5,VALUE(RIGHT(Rawdata!HT22,1))-1),"N/A")</f>
        <v>N/A</v>
      </c>
      <c r="HU22" t="str">
        <f>IFERROR(6-IF(Rawdata!HU22="A13",5,VALUE(RIGHT(Rawdata!HU22,1))-1),"N/A")</f>
        <v>N/A</v>
      </c>
      <c r="HV22" t="str">
        <f>IFERROR(IF(Rawdata!HV22="A13",5,VALUE(RIGHT(Rawdata!HV22,1))-1),"N/A")</f>
        <v>N/A</v>
      </c>
      <c r="HW22" t="str">
        <f>IFERROR(6-IF(Rawdata!HW22="A13",5,VALUE(RIGHT(Rawdata!HW22,1))-1),"N/A")</f>
        <v>N/A</v>
      </c>
      <c r="HX22" t="str">
        <f>IFERROR(6-IF(Rawdata!HX22="A13",5,VALUE(RIGHT(Rawdata!HX22,1))-1),"N/A")</f>
        <v>N/A</v>
      </c>
      <c r="HY22" t="str">
        <f>IFERROR(6-IF(Rawdata!HY22="A13",5,VALUE(RIGHT(Rawdata!HY22,1))-1),"N/A")</f>
        <v>N/A</v>
      </c>
      <c r="HZ22" t="str">
        <f>IFERROR(6-IF(Rawdata!HZ22="A13",5,VALUE(RIGHT(Rawdata!HZ22,1))-1),"N/A")</f>
        <v>N/A</v>
      </c>
      <c r="IA22" t="str">
        <f>IFERROR(6-IF(Rawdata!IA22="A13",5,VALUE(RIGHT(Rawdata!IA22,1))-1),"N/A")</f>
        <v>N/A</v>
      </c>
      <c r="IB22" t="str">
        <f>IFERROR(IF(Rawdata!IB22="A13",5,VALUE(RIGHT(Rawdata!IB22,1))-1),"N/A")</f>
        <v>N/A</v>
      </c>
      <c r="IC22" t="str">
        <f>IFERROR(6-IF(Rawdata!IC22="A13",5,VALUE(RIGHT(Rawdata!IC22,1))-1),"N/A")</f>
        <v>N/A</v>
      </c>
      <c r="ID22" t="str">
        <f>IFERROR(IF(Rawdata!ID22="A13",5,VALUE(RIGHT(Rawdata!ID22,1))-1),"N/A")</f>
        <v>N/A</v>
      </c>
      <c r="IE22" t="str">
        <f>IFERROR(6-IF(Rawdata!IE22="A13",5,VALUE(RIGHT(Rawdata!IE22,1))-1),"N/A")</f>
        <v>N/A</v>
      </c>
      <c r="IF22" t="str">
        <f>IFERROR(VALUE(RIGHT(Rawdata!IF22,1)),"N/A")</f>
        <v>N/A</v>
      </c>
      <c r="IG22" t="str">
        <f>IFERROR(VALUE(RIGHT(Rawdata!IG22,1)),"N/A")</f>
        <v>N/A</v>
      </c>
      <c r="IH22" t="str">
        <f>IFERROR(VALUE(RIGHT(Rawdata!IH22,1)),"N/A")</f>
        <v>N/A</v>
      </c>
      <c r="II22" t="str">
        <f>IFERROR(VALUE(RIGHT(Rawdata!II22,1)),"N/A")</f>
        <v>N/A</v>
      </c>
      <c r="IJ22" t="str">
        <f>IFERROR(VALUE(RIGHT(Rawdata!IJ22,1)),"N/A")</f>
        <v>N/A</v>
      </c>
      <c r="IK22" t="str">
        <f>IFERROR(VALUE(RIGHT(Rawdata!IK22,1)),"N/A")</f>
        <v>N/A</v>
      </c>
      <c r="IL22" t="str">
        <f>IFERROR(VALUE(RIGHT(Rawdata!IL22,1)),"N/A")</f>
        <v>N/A</v>
      </c>
      <c r="IM22" t="str">
        <f>IFERROR(VALUE(RIGHT(Rawdata!IM22,1)),"N/A")</f>
        <v>N/A</v>
      </c>
      <c r="IN22" t="str">
        <f>IFERROR(VALUE(RIGHT(Rawdata!IN22,1)),"N/A")</f>
        <v>N/A</v>
      </c>
      <c r="IO22" t="str">
        <f>IFERROR(VALUE(RIGHT(Rawdata!IO22,1)),"N/A")</f>
        <v>N/A</v>
      </c>
      <c r="IP22" t="str">
        <f>IFERROR(VALUE(RIGHT(Rawdata!IP22,1)),"N/A")</f>
        <v>N/A</v>
      </c>
      <c r="IQ22" t="str">
        <f>IFERROR(VALUE(RIGHT(Rawdata!IQ22,1)),"N/A")</f>
        <v>N/A</v>
      </c>
      <c r="IR22" t="str">
        <f>IFERROR(VALUE(RIGHT(Rawdata!IR22,1)),"N/A")</f>
        <v>N/A</v>
      </c>
      <c r="IS22" t="str">
        <f>IFERROR(VALUE(RIGHT(Rawdata!IS22,1)),"N/A")</f>
        <v>N/A</v>
      </c>
      <c r="IT22" t="str">
        <f>IFERROR(VALUE(RIGHT(Rawdata!IT22,1)),"N/A")</f>
        <v>N/A</v>
      </c>
      <c r="IU22" t="str">
        <f>IFERROR(VALUE(RIGHT(Rawdata!IU22,1)),"N/A")</f>
        <v>N/A</v>
      </c>
      <c r="IV22" t="str">
        <f>IFERROR(VALUE(RIGHT(Rawdata!IV22,1)),"N/A")</f>
        <v>N/A</v>
      </c>
      <c r="IW22" t="str">
        <f>IFERROR(VALUE(RIGHT(Rawdata!IW22,1)),"N/A")</f>
        <v>N/A</v>
      </c>
      <c r="IX22" t="str">
        <f>IFERROR(VALUE(RIGHT(Rawdata!IX22,1)),"N/A")</f>
        <v>N/A</v>
      </c>
      <c r="IY22" t="str">
        <f>IFERROR(VALUE(RIGHT(Rawdata!IY22,1)),"N/A")</f>
        <v>N/A</v>
      </c>
      <c r="IZ22" t="str">
        <f>IFERROR(VALUE(RIGHT(Rawdata!IZ22,1)),"N/A")</f>
        <v>N/A</v>
      </c>
      <c r="JA22" t="str">
        <f>IFERROR(VALUE(RIGHT(Rawdata!JA22,1)),"N/A")</f>
        <v>N/A</v>
      </c>
      <c r="JB22" t="str">
        <f>IFERROR(VALUE(RIGHT(Rawdata!JB22,1)),"N/A")</f>
        <v>N/A</v>
      </c>
      <c r="JC22" t="str">
        <f>IFERROR(VALUE(RIGHT(Rawdata!JC22,1)),"N/A")</f>
        <v>N/A</v>
      </c>
      <c r="JD22" t="str">
        <f>IFERROR(VALUE(RIGHT(Rawdata!JD22,1)),"N/A")</f>
        <v>N/A</v>
      </c>
      <c r="JE22" t="str">
        <f>IFERROR(VALUE(RIGHT(Rawdata!JE22,1)),"N/A")</f>
        <v>N/A</v>
      </c>
      <c r="JF22" t="str">
        <f>IFERROR(VALUE(RIGHT(Rawdata!JF22,1)),"N/A")</f>
        <v>N/A</v>
      </c>
      <c r="JG22" t="str">
        <f>IFERROR(VALUE(RIGHT(Rawdata!JG22,1)),"N/A")</f>
        <v>N/A</v>
      </c>
      <c r="JH22" t="str">
        <f>IFERROR(VALUE(RIGHT(Rawdata!JH22,1)),"N/A")</f>
        <v>N/A</v>
      </c>
      <c r="JI22" t="str">
        <f>IFERROR(VALUE(RIGHT(Rawdata!JI22,1)),"N/A")</f>
        <v>N/A</v>
      </c>
      <c r="JJ22" t="str">
        <f>IFERROR(VALUE(RIGHT(Rawdata!JJ22,1)),"N/A")</f>
        <v>N/A</v>
      </c>
      <c r="JK22" t="str">
        <f>IFERROR(VALUE(RIGHT(Rawdata!JK22,1)),"N/A")</f>
        <v>N/A</v>
      </c>
      <c r="JL22" t="str">
        <f>IFERROR(VALUE(RIGHT(Rawdata!JL22,1)),"N/A")</f>
        <v>N/A</v>
      </c>
      <c r="JM22" t="str">
        <f>IFERROR(VALUE(RIGHT(Rawdata!JM22,1)),"N/A")</f>
        <v>N/A</v>
      </c>
      <c r="JN22" t="str">
        <f>IFERROR(VALUE(RIGHT(Rawdata!JN22,1)),"N/A")</f>
        <v>N/A</v>
      </c>
      <c r="JO22" t="str">
        <f>IFERROR(VALUE(RIGHT(Rawdata!JO22,1)),"N/A")</f>
        <v>N/A</v>
      </c>
      <c r="JP22" t="str">
        <f>IFERROR(VALUE(RIGHT(Rawdata!JP22,1)-4),"N/A")</f>
        <v>N/A</v>
      </c>
      <c r="JQ22" t="str">
        <f>IFERROR(VALUE(RIGHT(Rawdata!JQ22,1)-4),"N/A")</f>
        <v>N/A</v>
      </c>
      <c r="JR22" t="str">
        <f>IFERROR(VALUE(RIGHT(Rawdata!JR22,1)-4),"N/A")</f>
        <v>N/A</v>
      </c>
      <c r="JS22" t="str">
        <f>IFERROR(VALUE(RIGHT(Rawdata!JS22,1)-4),"N/A")</f>
        <v>N/A</v>
      </c>
      <c r="JT22" t="str">
        <f>IFERROR(VALUE(RIGHT(Rawdata!JT22,1)-4),"N/A")</f>
        <v>N/A</v>
      </c>
      <c r="JU22" t="str">
        <f>IFERROR(VALUE(RIGHT(Rawdata!JU22,1)-4),"N/A")</f>
        <v>N/A</v>
      </c>
      <c r="JV22" t="str">
        <f>IFERROR(VALUE(RIGHT(Rawdata!JV22,1)-4),"N/A")</f>
        <v>N/A</v>
      </c>
      <c r="JW22" t="str">
        <f>IFERROR(VALUE(RIGHT(Rawdata!JW22,1)-4),"N/A")</f>
        <v>N/A</v>
      </c>
      <c r="JX22" t="str">
        <f>IFERROR(VALUE(RIGHT(Rawdata!JX22,1)),"N/A")</f>
        <v>N/A</v>
      </c>
      <c r="JY22" t="str">
        <f>IFERROR(VALUE(RIGHT(Rawdata!JY22,1)),"N/A")</f>
        <v>N/A</v>
      </c>
      <c r="JZ22" t="str">
        <f>IFERROR(6-VALUE(RIGHT(Rawdata!JZ22,1)),"N/A")</f>
        <v>N/A</v>
      </c>
      <c r="KA22" t="str">
        <f>IFERROR(6-VALUE(RIGHT(Rawdata!KA22,1)),"N/A")</f>
        <v>N/A</v>
      </c>
      <c r="KB22" t="str">
        <f>IFERROR(6-VALUE(RIGHT(Rawdata!KB22,1)),"N/A")</f>
        <v>N/A</v>
      </c>
      <c r="KC22" t="str">
        <f>IFERROR(6-VALUE(RIGHT(Rawdata!KC22,1)),"N/A")</f>
        <v>N/A</v>
      </c>
      <c r="KD22" t="str">
        <f>IFERROR(6-VALUE(RIGHT(Rawdata!KD22,1)),"N/A")</f>
        <v>N/A</v>
      </c>
      <c r="KE22" t="str">
        <f>IFERROR(6-VALUE(RIGHT(Rawdata!KE22,1)),"N/A")</f>
        <v>N/A</v>
      </c>
      <c r="KF22" t="str">
        <f>IFERROR(VALUE(RIGHT(Rawdata!KF22,1)),"N/A")</f>
        <v>N/A</v>
      </c>
      <c r="KG22" t="str">
        <f>IFERROR(VALUE(RIGHT(Rawdata!KG22,1)),"N/A")</f>
        <v>N/A</v>
      </c>
      <c r="KH22" t="str">
        <f>IFERROR(6-VALUE(RIGHT(Rawdata!KH22,1)),"N/A")</f>
        <v>N/A</v>
      </c>
      <c r="KI22" t="str">
        <f>IFERROR(6-VALUE(RIGHT(Rawdata!KI22,1)),"N/A")</f>
        <v>N/A</v>
      </c>
      <c r="KJ22" t="str">
        <f>IFERROR(VALUE(RIGHT(Rawdata!KJ22,1)),"N/A")</f>
        <v>N/A</v>
      </c>
      <c r="KK22" t="str">
        <f>IFERROR(VALUE(RIGHT(Rawdata!KK22,1)),"N/A")</f>
        <v>N/A</v>
      </c>
      <c r="KL22" t="str">
        <f>IFERROR(VALUE(RIGHT(Rawdata!KL22,1)),"N/A")</f>
        <v>N/A</v>
      </c>
      <c r="KM22" t="str">
        <f>IFERROR(VALUE(RIGHT(Rawdata!KM22,1)),"N/A")</f>
        <v>N/A</v>
      </c>
      <c r="KN22" t="str">
        <f>IFERROR(VALUE(RIGHT(Rawdata!KN22,1)),"N/A")</f>
        <v>N/A</v>
      </c>
      <c r="KO22" t="str">
        <f>IFERROR(VALUE(RIGHT(Rawdata!KO22,1)),"N/A")</f>
        <v>N/A</v>
      </c>
      <c r="KP22" t="str">
        <f>IFERROR(VALUE(RIGHT(Rawdata!KP22,1)),"N/A")</f>
        <v>N/A</v>
      </c>
      <c r="KQ22" t="str">
        <f>IFERROR(VALUE(RIGHT(Rawdata!KQ22,1)),"N/A")</f>
        <v>N/A</v>
      </c>
      <c r="KR22" t="str">
        <f>IFERROR(VALUE(RIGHT(Rawdata!KR22,1)),"N/A")</f>
        <v>N/A</v>
      </c>
      <c r="KS22" t="str">
        <f>IFERROR(VALUE(RIGHT(Rawdata!KS22,1)),"N/A")</f>
        <v>N/A</v>
      </c>
      <c r="KT22" t="str">
        <f>IFERROR(VALUE(RIGHT(Rawdata!KT22,1)),"N/A")</f>
        <v>N/A</v>
      </c>
      <c r="KU22" t="str">
        <f>IFERROR(VALUE(RIGHT(Rawdata!KU22,1)),"N/A")</f>
        <v>N/A</v>
      </c>
      <c r="KV22" t="str">
        <f>IFERROR(VALUE(RIGHT(Rawdata!KV22,1)),"N/A")</f>
        <v>N/A</v>
      </c>
      <c r="KW22" t="str">
        <f>IFERROR(VALUE(RIGHT(Rawdata!KW22,1)),"N/A")</f>
        <v>N/A</v>
      </c>
      <c r="KX22" t="str">
        <f>IFERROR(VALUE(RIGHT(Rawdata!KX22,1)),"N/A")</f>
        <v>N/A</v>
      </c>
    </row>
    <row r="23" spans="1:310" x14ac:dyDescent="0.25">
      <c r="A23">
        <f>Rawdata!A23</f>
        <v>4</v>
      </c>
      <c r="B23" t="str">
        <f>Rawdata!B23</f>
        <v>T2</v>
      </c>
      <c r="C23" t="str">
        <f>Rawdata!C23</f>
        <v>2022-06-08 11:36:32</v>
      </c>
      <c r="D23" t="str">
        <f>Rawdata!D23</f>
        <v>806-200</v>
      </c>
      <c r="E23" t="str">
        <f>IF(Rawdata!E23="","",Rawdata!E23)</f>
        <v>206-156</v>
      </c>
      <c r="F23" cm="1">
        <f t="array" ref="F23">IFERROR(_xlfn.IFS(Rawdata!F23="A1",100,Rawdata!F23="A2",75,Rawdata!F23="A3",50,Rawdata!F23="A4",25,Rawdata!F23="A5",0),"N/A")</f>
        <v>75</v>
      </c>
      <c r="G23" cm="1">
        <f t="array" ref="G23">IFERROR(_xlfn.IFS(Rawdata!G23="A1",100,Rawdata!G23="A2",75,Rawdata!G23="A3",50,Rawdata!G23="A4",25,Rawdata!G23="A5",0),"N/A")</f>
        <v>100</v>
      </c>
      <c r="H23" cm="1">
        <f t="array" ref="H23">IFERROR(_xlfn.IFS(Rawdata!H23="A1",100,Rawdata!H23="A2",75,Rawdata!H23="A3",50,Rawdata!H23="A4",25,Rawdata!H23="A5",0),"N/A")</f>
        <v>25</v>
      </c>
      <c r="I23" cm="1">
        <f t="array" ref="I23">IFERROR(_xlfn.IFS(Rawdata!I23="A1",100,Rawdata!I23="A2",75,Rawdata!I23="A3",50,Rawdata!I23="A4",25,Rawdata!I23="A5",0),"N/A")</f>
        <v>25</v>
      </c>
      <c r="J23" cm="1">
        <f t="array" ref="J23">IFERROR(_xlfn.IFS(Rawdata!J23="A1",100,Rawdata!J23="A2",75,Rawdata!J23="A3",50,Rawdata!J23="A4",25,Rawdata!J23="A5",0),"N/A")</f>
        <v>75</v>
      </c>
      <c r="K23" cm="1">
        <f t="array" ref="K23">IFERROR(_xlfn.IFS(Rawdata!K23="A1",100,Rawdata!K23="A2",75,Rawdata!K23="A3",50,Rawdata!K23="A4",25,Rawdata!K23="A5",0),"N/A")</f>
        <v>100</v>
      </c>
      <c r="L23" cm="1">
        <f t="array" ref="L23">IFERROR(_xlfn.IFS(Rawdata!L23="A1",100,Rawdata!L23="A2",75,Rawdata!L23="A3",50,Rawdata!L23="A4",25,Rawdata!L23="A5",0),"N/A")</f>
        <v>100</v>
      </c>
      <c r="M23" cm="1">
        <f t="array" ref="M23">IFERROR(_xlfn.IFS(Rawdata!M23="A1",100,Rawdata!M23="A2",75,Rawdata!M23="A3",50,Rawdata!M23="A4",25,Rawdata!M23="A5",0),"N/A")</f>
        <v>100</v>
      </c>
      <c r="N23" cm="1">
        <f t="array" ref="N23">IFERROR(_xlfn.IFS(Rawdata!N23="A1",100,Rawdata!N23="A2",75,Rawdata!N23="A3",50,Rawdata!N23="A4",25,Rawdata!N23="A5",0),"N/A")</f>
        <v>100</v>
      </c>
      <c r="O23" cm="1">
        <f t="array" ref="O23">IFERROR(_xlfn.IFS(Rawdata!O23="A1",100,Rawdata!O23="A2",75,Rawdata!O23="A3",50,Rawdata!O23="A4",25,Rawdata!O23="A5",0),"N/A")</f>
        <v>100</v>
      </c>
      <c r="P23" cm="1">
        <f t="array" ref="P23">IFERROR(_xlfn.IFS(Rawdata!P23="A1",100,Rawdata!P23="A2",75,Rawdata!P23="A3",50,Rawdata!P23="A4",25,Rawdata!P23="A5",0),"N/A")</f>
        <v>50</v>
      </c>
      <c r="Q23" cm="1">
        <f t="array" ref="Q23">IFERROR(_xlfn.IFS(Rawdata!Q23="A1",100,Rawdata!Q23="A2",75,Rawdata!Q23="A3",50,Rawdata!Q23="A4",25,Rawdata!Q23="A5",0),"N/A")</f>
        <v>50</v>
      </c>
      <c r="R23" cm="1">
        <f t="array" ref="R23">IFERROR(_xlfn.IFS(Rawdata!R23="A1",100,Rawdata!R23="A2",75,Rawdata!R23="A3",50,Rawdata!R23="A4",25,Rawdata!R23="A5",0),"N/A")</f>
        <v>50</v>
      </c>
      <c r="S23" cm="1">
        <f t="array" ref="S23">IFERROR(_xlfn.IFS(Rawdata!S23="A1",100,Rawdata!S23="A2",75,Rawdata!S23="A3",50,Rawdata!S23="A4",25,Rawdata!S23="A5",0),"N/A")</f>
        <v>0</v>
      </c>
      <c r="T23" cm="1">
        <f t="array" ref="T23">IFERROR(_xlfn.IFS(Rawdata!T23="A1",100,Rawdata!T23="A2",75,Rawdata!T23="A3",50,Rawdata!T23="A4",25,Rawdata!T23="A5",0),"N/A")</f>
        <v>25</v>
      </c>
      <c r="U23" cm="1">
        <f t="array" ref="U23">IFERROR(_xlfn.IFS(Rawdata!U23="A1",100,Rawdata!U23="A2",75,Rawdata!U23="A3",50,Rawdata!U23="A4",25,Rawdata!U23="A5",0),"N/A")</f>
        <v>50</v>
      </c>
      <c r="V23" cm="1">
        <f t="array" ref="V23">IFERROR(_xlfn.IFS(Rawdata!V23="A1",100,Rawdata!V23="A2",75,Rawdata!V23="A3",50,Rawdata!V23="A4",25,Rawdata!V23="A5",0),"N/A")</f>
        <v>25</v>
      </c>
      <c r="W23" cm="1">
        <f t="array" ref="W23">IFERROR(_xlfn.IFS(Rawdata!W23="A1",100,Rawdata!W23="A2",75,Rawdata!W23="A3",50,Rawdata!W23="A4",25,Rawdata!W23="A5",0),"N/A")</f>
        <v>25</v>
      </c>
      <c r="X23" cm="1">
        <f t="array" ref="X23">IFERROR(_xlfn.IFS(Rawdata!X23="A1",100,Rawdata!X23="A2",75,Rawdata!X23="A3",50,Rawdata!X23="A4",25,Rawdata!X23="A5",0),"N/A")</f>
        <v>50</v>
      </c>
      <c r="Y23" cm="1">
        <f t="array" ref="Y23">IFERROR(_xlfn.IFS(Rawdata!Y23="A1",100,Rawdata!Y23="A2",75,Rawdata!Y23="A3",50,Rawdata!Y23="A4",25,Rawdata!Y23="A5",0),"N/A")</f>
        <v>0</v>
      </c>
      <c r="Z23" cm="1">
        <f t="array" ref="Z23">IFERROR(_xlfn.IFS(Rawdata!Z23="A1",100,Rawdata!Z23="A2",75,Rawdata!Z23="A3",50,Rawdata!Z23="A4",25,Rawdata!Z23="A5",0),"N/A")</f>
        <v>50</v>
      </c>
      <c r="AA23" cm="1">
        <f t="array" ref="AA23">IFERROR(_xlfn.IFS(Rawdata!AA23="A1",100,Rawdata!AA23="A2",75,Rawdata!AA23="A3",50,Rawdata!AA23="A4",25,Rawdata!AA23="A5",0),"N/A")</f>
        <v>75</v>
      </c>
      <c r="AB23" cm="1">
        <f t="array" ref="AB23">IFERROR(_xlfn.IFS(Rawdata!AB23="A1",100,Rawdata!AB23="A2",75,Rawdata!AB23="A3",50,Rawdata!AB23="A4",25,Rawdata!AB23="A5",0),"N/A")</f>
        <v>100</v>
      </c>
      <c r="AC23">
        <f>IFERROR(VALUE(RIGHT(Rawdata!AC23,1)),"N/A")</f>
        <v>5</v>
      </c>
      <c r="AD23">
        <f>IFERROR(6-VALUE(RIGHT(Rawdata!AD23,1)),"N/A")</f>
        <v>5</v>
      </c>
      <c r="AE23">
        <f>IFERROR(VALUE(RIGHT(Rawdata!AE23,1)),"N/A")</f>
        <v>5</v>
      </c>
      <c r="AF23">
        <f>IFERROR(6-VALUE(RIGHT(Rawdata!AF23,1)),"N/A")</f>
        <v>4</v>
      </c>
      <c r="AG23">
        <f>IFERROR(VALUE(RIGHT(Rawdata!AG23,1)),"N/A")</f>
        <v>5</v>
      </c>
      <c r="AH23">
        <f>IFERROR(VALUE(RIGHT(Rawdata!AH23,1)),"N/A")</f>
        <v>5</v>
      </c>
      <c r="AI23">
        <f>IFERROR(VALUE(RIGHT(Rawdata!AI23,1)),"N/A")</f>
        <v>3</v>
      </c>
      <c r="AJ23">
        <f>IFERROR(6-VALUE(RIGHT(Rawdata!AJ23,1)),"N/A")</f>
        <v>5</v>
      </c>
      <c r="AK23">
        <f>IFERROR(6-VALUE(RIGHT(Rawdata!AK23,1)),"N/A")</f>
        <v>5</v>
      </c>
      <c r="AL23">
        <f>IFERROR(VALUE(RIGHT(Rawdata!AL23,1)),"N/A")</f>
        <v>5</v>
      </c>
      <c r="AM23">
        <f>IFERROR(6-VALUE(RIGHT(Rawdata!AM23,1)),"N/A")</f>
        <v>5</v>
      </c>
      <c r="AN23">
        <f>IFERROR(6-VALUE(RIGHT(Rawdata!AN23,1)),"N/A")</f>
        <v>5</v>
      </c>
      <c r="AO23">
        <f>IFERROR(VALUE(RIGHT(Rawdata!AO23,1)),"N/A")</f>
        <v>4</v>
      </c>
      <c r="AP23">
        <f>IFERROR(6-VALUE(RIGHT(Rawdata!AP23,1)),"N/A")</f>
        <v>3</v>
      </c>
      <c r="AQ23">
        <f>IFERROR(VALUE(RIGHT(Rawdata!AQ23,1)),"N/A")</f>
        <v>4</v>
      </c>
      <c r="AR23">
        <f>IFERROR(6-VALUE(RIGHT(Rawdata!AR23,1)),"N/A")</f>
        <v>3</v>
      </c>
      <c r="AS23">
        <f>IFERROR(VALUE(RIGHT(Rawdata!AS23,1)),"N/A")</f>
        <v>4</v>
      </c>
      <c r="AT23">
        <f>IFERROR(VALUE(RIGHT(Rawdata!AT23,1)),"N/A")</f>
        <v>3</v>
      </c>
      <c r="AU23">
        <f>IFERROR(6-VALUE(RIGHT(Rawdata!AU23,1)),"N/A")</f>
        <v>5</v>
      </c>
      <c r="AV23">
        <f>IFERROR(VALUE(RIGHT(Rawdata!AV23,1)),"N/A")</f>
        <v>3</v>
      </c>
      <c r="AW23">
        <f>IFERROR(VALUE(RIGHT(Rawdata!AW23,1)),"N/A")</f>
        <v>3</v>
      </c>
      <c r="AX23">
        <f>IFERROR(VALUE(RIGHT(Rawdata!AX23,1)),"N/A")</f>
        <v>1</v>
      </c>
      <c r="AY23">
        <f>IFERROR(VALUE(RIGHT(Rawdata!AY23,1)),"N/A")</f>
        <v>3</v>
      </c>
      <c r="AZ23">
        <f>IFERROR(VALUE(RIGHT(Rawdata!AZ23,1)),"N/A")</f>
        <v>1</v>
      </c>
      <c r="BA23">
        <f>IFERROR(VALUE(RIGHT(Rawdata!BA23,1)-1),"N/A")</f>
        <v>4</v>
      </c>
      <c r="BB23">
        <f>IFERROR(VALUE(RIGHT(Rawdata!BB23,1)-1),"N/A")</f>
        <v>4</v>
      </c>
      <c r="BC23">
        <f>IFERROR(VALUE(RIGHT(Rawdata!BC23,1)-1),"N/A")</f>
        <v>2</v>
      </c>
      <c r="BD23">
        <f>IFERROR(VALUE(RIGHT(Rawdata!BD23,1)-1),"N/A")</f>
        <v>2</v>
      </c>
      <c r="BE23">
        <f>IFERROR(VALUE(RIGHT(Rawdata!BE23,1)-1),"N/A")</f>
        <v>2</v>
      </c>
      <c r="BF23">
        <f>IFERROR(VALUE(RIGHT(Rawdata!BF23,1)-1),"N/A")</f>
        <v>3</v>
      </c>
      <c r="BG23">
        <f>IFERROR(VALUE(RIGHT(Rawdata!BG23,1)-1),"N/A")</f>
        <v>2</v>
      </c>
      <c r="BH23">
        <f>IFERROR(VALUE(RIGHT(Rawdata!BH23,1)-1),"N/A")</f>
        <v>1</v>
      </c>
      <c r="BI23">
        <f>IFERROR(VALUE(RIGHT(Rawdata!BI23,1)-1),"N/A")</f>
        <v>2</v>
      </c>
      <c r="BJ23">
        <f>IFERROR(VALUE(RIGHT(Rawdata!BJ23,1)-1),"N/A")</f>
        <v>2</v>
      </c>
      <c r="BK23">
        <f>IFERROR(VALUE(RIGHT(Rawdata!BK23,1)-1),"N/A")</f>
        <v>3</v>
      </c>
      <c r="BL23">
        <f>IFERROR(VALUE(RIGHT(Rawdata!BL23,1)-1),"N/A")</f>
        <v>1</v>
      </c>
      <c r="BM23">
        <f>IFERROR(VALUE(RIGHT(Rawdata!BM23,1)),"N/A")</f>
        <v>2</v>
      </c>
      <c r="BN23">
        <f>IFERROR(VALUE(RIGHT(Rawdata!BN23,1)),"N/A")</f>
        <v>3</v>
      </c>
      <c r="BO23">
        <f>IFERROR(VALUE(RIGHT(Rawdata!BO23,1)),"N/A")</f>
        <v>4</v>
      </c>
      <c r="BP23">
        <f>IFERROR(VALUE(RIGHT(Rawdata!BP23,1)),"N/A")</f>
        <v>2</v>
      </c>
      <c r="BQ23">
        <f>IFERROR(6-VALUE(RIGHT(Rawdata!BQ23,1)),"N/A")</f>
        <v>2</v>
      </c>
      <c r="BR23">
        <f>IFERROR(6-VALUE(RIGHT(Rawdata!BR23,1)),"N/A")</f>
        <v>2</v>
      </c>
      <c r="BS23">
        <f>IFERROR(6-VALUE(RIGHT(Rawdata!BS23,1)),"N/A")</f>
        <v>1</v>
      </c>
      <c r="BT23">
        <f>IFERROR(6-VALUE(RIGHT(Rawdata!BT23,1)),"N/A")</f>
        <v>1</v>
      </c>
      <c r="BU23">
        <f>IFERROR(VALUE(RIGHT(Rawdata!BU23,1)),"N/A")</f>
        <v>3</v>
      </c>
      <c r="BV23">
        <f>IFERROR(VALUE(RIGHT(Rawdata!BV23,1)),"N/A")</f>
        <v>5</v>
      </c>
      <c r="BW23">
        <f>IFERROR(VALUE(RIGHT(Rawdata!BW23,1)),"N/A")</f>
        <v>5</v>
      </c>
      <c r="BX23">
        <f>IFERROR(VALUE(RIGHT(Rawdata!BX23,1)),"N/A")</f>
        <v>5</v>
      </c>
      <c r="BY23">
        <f>IFERROR(6-VALUE(RIGHT(Rawdata!BY23,1)),"N/A")</f>
        <v>5</v>
      </c>
      <c r="BZ23">
        <f>IFERROR(6-VALUE(RIGHT(Rawdata!BZ23,1)),"N/A")</f>
        <v>5</v>
      </c>
      <c r="CA23">
        <f>IFERROR(6-VALUE(RIGHT(Rawdata!CA23,1)),"N/A")</f>
        <v>5</v>
      </c>
      <c r="CB23">
        <f>IFERROR(VALUE(RIGHT(Rawdata!CB23,1)),"N/A")</f>
        <v>3</v>
      </c>
      <c r="CC23">
        <f>IFERROR(VALUE(RIGHT(Rawdata!CC23,1)),"N/A")</f>
        <v>4</v>
      </c>
      <c r="CD23">
        <f>IFERROR(VALUE(RIGHT(Rawdata!CD23,1)),"N/A")</f>
        <v>4</v>
      </c>
      <c r="CE23">
        <f>IFERROR(VALUE(RIGHT(Rawdata!CE23,1)),"N/A")</f>
        <v>3</v>
      </c>
      <c r="CF23">
        <f>IFERROR(6-VALUE(RIGHT(Rawdata!CF23,1)),"N/A")</f>
        <v>3</v>
      </c>
      <c r="CG23">
        <f>IFERROR(6-VALUE(RIGHT(Rawdata!CG23,1)),"N/A")</f>
        <v>4</v>
      </c>
      <c r="CH23">
        <f>IFERROR(6-VALUE(RIGHT(Rawdata!CH23,1)),"N/A")</f>
        <v>3</v>
      </c>
      <c r="CI23">
        <f>IFERROR(6-VALUE(RIGHT(Rawdata!CI23,1)),"N/A")</f>
        <v>5</v>
      </c>
      <c r="CJ23">
        <f>IFERROR(VALUE(RIGHT(Rawdata!CJ23,1)),"N/A")</f>
        <v>3</v>
      </c>
      <c r="CK23">
        <f>IFERROR(VALUE(RIGHT(Rawdata!CK23,1)),"N/A")</f>
        <v>2</v>
      </c>
      <c r="CL23">
        <f>IFERROR(VALUE(RIGHT(Rawdata!CL23,1)),"N/A")</f>
        <v>2</v>
      </c>
      <c r="CM23">
        <f>IFERROR(VALUE(RIGHT(Rawdata!CM23,1)),"N/A")</f>
        <v>4</v>
      </c>
      <c r="CN23">
        <f>IFERROR(VALUE(RIGHT(Rawdata!CN23,1)),"N/A")</f>
        <v>4</v>
      </c>
      <c r="CO23">
        <f>IFERROR(VALUE(RIGHT(Rawdata!CO23,1)),"N/A")</f>
        <v>2</v>
      </c>
      <c r="CP23">
        <f>IFERROR(VALUE(RIGHT(Rawdata!CP23,1)),"N/A")</f>
        <v>2</v>
      </c>
      <c r="CQ23">
        <f>IFERROR(VALUE(RIGHT(Rawdata!CQ23,1)),"N/A")</f>
        <v>4</v>
      </c>
      <c r="CR23">
        <f>IFERROR(VALUE(RIGHT(Rawdata!CR23,1)),"N/A")</f>
        <v>5</v>
      </c>
      <c r="CS23">
        <f>IFERROR(VALUE(RIGHT(Rawdata!CS23,1)),"N/A")</f>
        <v>3</v>
      </c>
      <c r="CT23">
        <f>IFERROR(VALUE(RIGHT(Rawdata!CT23,1)),"N/A")</f>
        <v>2</v>
      </c>
      <c r="CU23">
        <f>IFERROR(VALUE(RIGHT(Rawdata!CU23,1)),"N/A")</f>
        <v>4</v>
      </c>
      <c r="CV23">
        <f>IFERROR(VALUE(RIGHT(Rawdata!CV23,1)),"N/A")</f>
        <v>2</v>
      </c>
      <c r="CW23">
        <f>IFERROR(6-VALUE(RIGHT(Rawdata!CW23,1)),"N/A")</f>
        <v>1</v>
      </c>
      <c r="CX23">
        <f>IFERROR(VALUE(RIGHT(Rawdata!CX23,1)),"N/A")</f>
        <v>3</v>
      </c>
      <c r="CY23">
        <f>IFERROR(VALUE(RIGHT(Rawdata!CY23,1)),"N/A")</f>
        <v>5</v>
      </c>
      <c r="CZ23">
        <f>IFERROR(VALUE(RIGHT(Rawdata!CZ23,1)),"N/A")</f>
        <v>4</v>
      </c>
      <c r="DA23">
        <f>IFERROR(VALUE(RIGHT(Rawdata!DA23,1)),"N/A")</f>
        <v>1</v>
      </c>
      <c r="DB23">
        <f>IFERROR(VALUE(RIGHT(Rawdata!DB23,1)),"N/A")</f>
        <v>1</v>
      </c>
      <c r="DC23">
        <f>IFERROR(VALUE(RIGHT(Rawdata!DC23,1)),"N/A")</f>
        <v>4</v>
      </c>
      <c r="DD23">
        <f>IFERROR(VALUE(RIGHT(Rawdata!DD23,1)),"N/A")</f>
        <v>4</v>
      </c>
      <c r="DE23">
        <f>IFERROR(VALUE(RIGHT(Rawdata!DE23,1)-1),"N/A")</f>
        <v>4</v>
      </c>
      <c r="DF23">
        <f>IFERROR(VALUE(RIGHT(Rawdata!DF23,1)-1),"N/A")</f>
        <v>3</v>
      </c>
      <c r="DG23">
        <f>IFERROR(VALUE(RIGHT(Rawdata!DG23,1)-1),"N/A")</f>
        <v>3</v>
      </c>
      <c r="DH23">
        <f>IFERROR(VALUE(RIGHT(Rawdata!DH23,1)-1),"N/A")</f>
        <v>5</v>
      </c>
      <c r="DI23">
        <f>IFERROR(VALUE(RIGHT(Rawdata!DI23,1)-1),"N/A")</f>
        <v>4</v>
      </c>
      <c r="DJ23">
        <f>IFERROR(VALUE(RIGHT(Rawdata!DJ23,1)-1),"N/A")</f>
        <v>3</v>
      </c>
      <c r="DK23">
        <f>IFERROR(VALUE(RIGHT(Rawdata!DK23,1)-1),"N/A")</f>
        <v>3</v>
      </c>
      <c r="DL23">
        <f>IFERROR(VALUE(RIGHT(Rawdata!DL23,1)-1),"N/A")</f>
        <v>5</v>
      </c>
      <c r="DM23">
        <f>IFERROR(VALUE(RIGHT(Rawdata!DM23,1)-1),"N/A")</f>
        <v>6</v>
      </c>
      <c r="DN23">
        <f>IFERROR(VALUE(RIGHT(Rawdata!DN23,1)-1),"N/A")</f>
        <v>5</v>
      </c>
      <c r="DO23">
        <f>IFERROR(VALUE(RIGHT(Rawdata!DO23,1)-1),"N/A")</f>
        <v>5</v>
      </c>
      <c r="DP23">
        <f>IFERROR(VALUE(RIGHT(Rawdata!DP23,1)-1),"N/A")</f>
        <v>6</v>
      </c>
      <c r="DQ23">
        <f>IFERROR(VALUE(RIGHT(Rawdata!DQ23,1)-1),"N/A")</f>
        <v>4</v>
      </c>
      <c r="DR23">
        <f>IFERROR(VALUE(RIGHT(Rawdata!DR23,1)-1),"N/A")</f>
        <v>4</v>
      </c>
      <c r="DS23">
        <f>IFERROR(VALUE(RIGHT(Rawdata!DS23,1)-1),"N/A")</f>
        <v>3</v>
      </c>
      <c r="DT23">
        <f>IFERROR(VALUE(RIGHT(Rawdata!DT23,1)-1),"N/A")</f>
        <v>1</v>
      </c>
      <c r="DU23">
        <f>IFERROR(6-VALUE(RIGHT(Rawdata!DU23,1)-1),"N/A")</f>
        <v>2</v>
      </c>
      <c r="DV23">
        <f>IFERROR(6-VALUE(RIGHT(Rawdata!DV23,1)-1),"N/A")</f>
        <v>0</v>
      </c>
      <c r="DW23">
        <f>IFERROR(6-VALUE(RIGHT(Rawdata!DW23,1)-1),"N/A")</f>
        <v>1</v>
      </c>
      <c r="DX23">
        <f>IFERROR(6-VALUE(RIGHT(Rawdata!DX23,1)-1),"N/A")</f>
        <v>2</v>
      </c>
      <c r="DY23">
        <f>IFERROR(6-VALUE(RIGHT(Rawdata!DY23,1)-1),"N/A")</f>
        <v>0</v>
      </c>
      <c r="DZ23">
        <f>IFERROR(6-VALUE(RIGHT(Rawdata!DZ23,1)-1),"N/A")</f>
        <v>2</v>
      </c>
      <c r="EA23">
        <f>IFERROR(VALUE(RIGHT(Rawdata!EA23,1)),"N/A")</f>
        <v>4</v>
      </c>
      <c r="EB23">
        <f>IFERROR(VALUE(RIGHT(Rawdata!EB23,1)),"N/A")</f>
        <v>2</v>
      </c>
      <c r="EC23">
        <f>IFERROR(6-VALUE(RIGHT(Rawdata!EC23,1)),"N/A")</f>
        <v>5</v>
      </c>
      <c r="ED23">
        <f>IFERROR(6-VALUE(RIGHT(Rawdata!ED23,1)),"N/A")</f>
        <v>5</v>
      </c>
      <c r="EE23">
        <f>IFERROR(VALUE(RIGHT(Rawdata!EE23,1)),"N/A")</f>
        <v>3</v>
      </c>
      <c r="EF23">
        <f>IFERROR(VALUE(RIGHT(Rawdata!EF23,1)),"N/A")</f>
        <v>4</v>
      </c>
      <c r="EG23">
        <f>IFERROR(VALUE(RIGHT(Rawdata!EG23,1)),"N/A")</f>
        <v>1</v>
      </c>
      <c r="EH23">
        <f>IFERROR(VALUE(RIGHT(Rawdata!EH23,1)),"N/A")</f>
        <v>3</v>
      </c>
      <c r="EI23">
        <f>IFERROR(VALUE(RIGHT(Rawdata!EI23,1)),"N/A")</f>
        <v>4</v>
      </c>
      <c r="EJ23">
        <f>IFERROR(VALUE(RIGHT(Rawdata!EJ23,1)),"N/A")</f>
        <v>3</v>
      </c>
      <c r="EK23">
        <f>IFERROR(VALUE(RIGHT(Rawdata!EK23,1)),"N/A")</f>
        <v>2</v>
      </c>
      <c r="EL23">
        <f>IFERROR(VALUE(RIGHT(Rawdata!EL23,1)),"N/A")</f>
        <v>3</v>
      </c>
      <c r="EM23">
        <f>IFERROR(VALUE(RIGHT(Rawdata!EM23,1)),"N/A")</f>
        <v>4</v>
      </c>
      <c r="EN23">
        <f>IFERROR(VALUE(RIGHT(Rawdata!EN23,1)),"N/A")</f>
        <v>2</v>
      </c>
      <c r="EO23">
        <f>IFERROR(VALUE(RIGHT(Rawdata!EO23,1)),"N/A")</f>
        <v>5</v>
      </c>
      <c r="EP23">
        <f>IFERROR(VALUE(RIGHT(Rawdata!EP23,1)),"N/A")</f>
        <v>3</v>
      </c>
      <c r="EQ23">
        <f>IFERROR(VALUE(RIGHT(Rawdata!EQ23,1)),"N/A")</f>
        <v>3</v>
      </c>
      <c r="ER23">
        <f>IFERROR(VALUE(RIGHT(Rawdata!ER23,1)),"N/A")</f>
        <v>3</v>
      </c>
      <c r="ES23">
        <f>IFERROR(VALUE(RIGHT(Rawdata!ES23,1)),"N/A")</f>
        <v>3</v>
      </c>
      <c r="ET23">
        <f>IFERROR(VALUE(RIGHT(Rawdata!ET23,1)),"N/A")</f>
        <v>4</v>
      </c>
      <c r="EU23">
        <f>IFERROR(VALUE(RIGHT(Rawdata!EU23,1)),"N/A")</f>
        <v>3</v>
      </c>
      <c r="EV23">
        <f>IFERROR(VALUE(RIGHT(Rawdata!EV23,1)),"N/A")</f>
        <v>5</v>
      </c>
      <c r="EW23">
        <f>IFERROR(VALUE(RIGHT(Rawdata!EW23,1)),"N/A")</f>
        <v>5</v>
      </c>
      <c r="EX23">
        <f>IFERROR(VALUE(RIGHT(Rawdata!EX23,1)),"N/A")</f>
        <v>5</v>
      </c>
      <c r="EY23">
        <f>IFERROR(VALUE(RIGHT(Rawdata!EY23,1)),"N/A")</f>
        <v>5</v>
      </c>
      <c r="EZ23">
        <f>IFERROR(6-VALUE(RIGHT(Rawdata!EZ23,1)),"N/A")</f>
        <v>2</v>
      </c>
      <c r="FA23">
        <f>IFERROR(IF(Rawdata!FA23="A1",VALUE(RIGHT(Rawdata!FA23,1)),VALUE(RIGHT(Rawdata!FA23,1))-1),"N/A")</f>
        <v>5</v>
      </c>
      <c r="FB23">
        <f>IFERROR(VALUE(RIGHT(Rawdata!FB23,1))-3,"N/A")</f>
        <v>2</v>
      </c>
      <c r="FC23">
        <f>IFERROR(IF(Rawdata!FC23="A1",VALUE(RIGHT(Rawdata!FC23,1)),VALUE(RIGHT(Rawdata!FC23,1))-1),"N/A")</f>
        <v>4</v>
      </c>
      <c r="FD23">
        <f>IFERROR(VALUE(RIGHT(Rawdata!FD23,1))-3,"N/A")</f>
        <v>4</v>
      </c>
      <c r="FE23">
        <f>IFERROR(IF(Rawdata!FE23="A1",VALUE(RIGHT(Rawdata!FE23,1)),VALUE(RIGHT(Rawdata!FE23,1))-1),"N/A")</f>
        <v>5</v>
      </c>
      <c r="FF23">
        <f>IFERROR(VALUE(RIGHT(Rawdata!FF23,1))-3,"N/A")</f>
        <v>2</v>
      </c>
      <c r="FG23">
        <f>IFERROR(IF(Rawdata!FG23="A1",VALUE(RIGHT(Rawdata!FG23,1)),VALUE(RIGHT(Rawdata!FG23,1))-1),"N/A")</f>
        <v>5</v>
      </c>
      <c r="FH23">
        <f>IFERROR(VALUE(RIGHT(Rawdata!FH23,1))-3,"N/A")</f>
        <v>2</v>
      </c>
      <c r="FI23">
        <f>IFERROR(IF(Rawdata!FI23="A1",VALUE(RIGHT(Rawdata!FI23,1)),VALUE(RIGHT(Rawdata!FI23,1))-1),"N/A")</f>
        <v>3</v>
      </c>
      <c r="FJ23">
        <f>IFERROR(VALUE(RIGHT(Rawdata!FJ23,1))-3,"N/A")</f>
        <v>1</v>
      </c>
      <c r="FK23">
        <f>IFERROR(IF(Rawdata!FK23="A1",VALUE(RIGHT(Rawdata!FK23,1)),VALUE(RIGHT(Rawdata!FK23,1))-1),"N/A")</f>
        <v>5</v>
      </c>
      <c r="FL23">
        <f>IFERROR(VALUE(RIGHT(Rawdata!FL23,1))-3,"N/A")</f>
        <v>2</v>
      </c>
      <c r="FM23">
        <f>IFERROR(IF(Rawdata!FM23="A1",VALUE(RIGHT(Rawdata!FM23,1)),VALUE(RIGHT(Rawdata!FM23,1))-1),"N/A")</f>
        <v>3</v>
      </c>
      <c r="FN23">
        <f>IFERROR(VALUE(RIGHT(Rawdata!FN23,1))-3,"N/A")</f>
        <v>2</v>
      </c>
      <c r="FO23">
        <f>IFERROR(IF(Rawdata!FO23="A1",VALUE(RIGHT(Rawdata!FO23,1)),VALUE(RIGHT(Rawdata!FO23,1))-1),"N/A")</f>
        <v>4</v>
      </c>
      <c r="FP23">
        <f>IFERROR(VALUE(RIGHT(Rawdata!FP23,1))-3,"N/A")</f>
        <v>4</v>
      </c>
      <c r="FQ23">
        <f>IFERROR(IF(Rawdata!FQ23="A1",VALUE(RIGHT(Rawdata!FQ23,1)),VALUE(RIGHT(Rawdata!FQ23,1))-1),"N/A")</f>
        <v>5</v>
      </c>
      <c r="FR23">
        <f>IFERROR(VALUE(RIGHT(Rawdata!FR23,1))-3,"N/A")</f>
        <v>1</v>
      </c>
      <c r="FS23">
        <f>IFERROR(IF(Rawdata!FS23="A1",VALUE(RIGHT(Rawdata!FS23,1)),VALUE(RIGHT(Rawdata!FS23,1))-1),"N/A")</f>
        <v>4</v>
      </c>
      <c r="FT23">
        <f>IFERROR(VALUE(RIGHT(Rawdata!FT23,1))-3,"N/A")</f>
        <v>2</v>
      </c>
      <c r="FU23">
        <f>IFERROR(IF(Rawdata!FU23="A1",VALUE(RIGHT(Rawdata!FU23,1)),VALUE(RIGHT(Rawdata!FU23,1))-1),"N/A")</f>
        <v>5</v>
      </c>
      <c r="FV23">
        <f>IFERROR(VALUE(RIGHT(Rawdata!FV23,1))-3,"N/A")</f>
        <v>2</v>
      </c>
      <c r="FW23">
        <f>IFERROR(IF(Rawdata!FW23="A1",VALUE(RIGHT(Rawdata!FW23,1)),VALUE(RIGHT(Rawdata!FW23,1))-1),"N/A")</f>
        <v>5</v>
      </c>
      <c r="FX23">
        <f>IFERROR(VALUE(RIGHT(Rawdata!FX23,1))-3,"N/A")</f>
        <v>1</v>
      </c>
      <c r="FY23">
        <f>IFERROR(IF(Rawdata!FY23="A1",VALUE(RIGHT(Rawdata!FY23,1)),VALUE(RIGHT(Rawdata!FY23,1))-1),"N/A")</f>
        <v>4</v>
      </c>
      <c r="FZ23">
        <f>IFERROR(VALUE(RIGHT(Rawdata!FZ23,1))-3,"N/A")</f>
        <v>1</v>
      </c>
      <c r="GA23">
        <f>IFERROR(IF(Rawdata!GA23="A1",VALUE(RIGHT(Rawdata!GA23,1)),VALUE(RIGHT(Rawdata!GA23,1))-1),"N/A")</f>
        <v>4</v>
      </c>
      <c r="GB23">
        <f>IFERROR(VALUE(RIGHT(Rawdata!GB23,1))-3,"N/A")</f>
        <v>3</v>
      </c>
      <c r="GC23">
        <f>IFERROR(IF(Rawdata!GC23="A1",VALUE(RIGHT(Rawdata!GC23,1)),VALUE(RIGHT(Rawdata!GC23,1))-1),"N/A")</f>
        <v>5</v>
      </c>
      <c r="GD23">
        <f>IFERROR(VALUE(RIGHT(Rawdata!GD23,1))-3,"N/A")</f>
        <v>5</v>
      </c>
      <c r="GE23">
        <f>IFERROR(IF(Rawdata!GE23="A1",VALUE(RIGHT(Rawdata!GE23,1)),VALUE(RIGHT(Rawdata!GE23,1))-1),"N/A")</f>
        <v>5</v>
      </c>
      <c r="GF23">
        <f>IFERROR(VALUE(RIGHT(Rawdata!GF23,1))-3,"N/A")</f>
        <v>5</v>
      </c>
      <c r="GG23">
        <f>IFERROR(IF(Rawdata!GG23="A1",VALUE(RIGHT(Rawdata!GG23,1)),VALUE(RIGHT(Rawdata!GG23,1))-1),"N/A")</f>
        <v>3</v>
      </c>
      <c r="GH23">
        <f>IFERROR(VALUE(RIGHT(Rawdata!GH23,1))-3,"N/A")</f>
        <v>1</v>
      </c>
      <c r="GI23">
        <f>IFERROR(IF(Rawdata!GI23="A1",VALUE(RIGHT(Rawdata!GI23,1)),VALUE(RIGHT(Rawdata!GI23,1))-1),"N/A")</f>
        <v>3</v>
      </c>
      <c r="GJ23">
        <f>IFERROR(VALUE(RIGHT(Rawdata!GJ23,1))-3,"N/A")</f>
        <v>4</v>
      </c>
      <c r="GK23">
        <f>IFERROR(IF(Rawdata!GK23="A1",VALUE(RIGHT(Rawdata!GK23,1)),VALUE(RIGHT(Rawdata!GK23,1))-1),"N/A")</f>
        <v>3</v>
      </c>
      <c r="GL23">
        <f>IFERROR(VALUE(RIGHT(Rawdata!GL23,1))-3,"N/A")</f>
        <v>2</v>
      </c>
      <c r="GM23">
        <f>IFERROR(IF(Rawdata!GM23="A1",VALUE(RIGHT(Rawdata!GM23,1)),VALUE(RIGHT(Rawdata!GM23,1))-1),"N/A")</f>
        <v>5</v>
      </c>
      <c r="GN23">
        <f>IFERROR(VALUE(RIGHT(Rawdata!GN23,1))-3,"N/A")</f>
        <v>5</v>
      </c>
      <c r="GO23">
        <f>IFERROR(IF(Rawdata!GO23="A1",VALUE(RIGHT(Rawdata!GO23,1)),VALUE(RIGHT(Rawdata!GO23,1))-1),"N/A")</f>
        <v>5</v>
      </c>
      <c r="GP23">
        <f>IFERROR(VALUE(RIGHT(Rawdata!GP23,1))-3,"N/A")</f>
        <v>5</v>
      </c>
      <c r="GQ23">
        <f>IFERROR(IF(Rawdata!GQ23="A1",VALUE(RIGHT(Rawdata!GQ23,1)),VALUE(RIGHT(Rawdata!GQ23,1))-1),"N/A")</f>
        <v>5</v>
      </c>
      <c r="GR23">
        <f>IFERROR(VALUE(RIGHT(Rawdata!GR23,1))-3,"N/A")</f>
        <v>4</v>
      </c>
      <c r="GS23">
        <f>IFERROR(IF(Rawdata!GS23="A1",VALUE(RIGHT(Rawdata!GS23,1)),VALUE(RIGHT(Rawdata!GS23,1))-1),"N/A")</f>
        <v>4</v>
      </c>
      <c r="GT23">
        <f>IFERROR(VALUE(RIGHT(Rawdata!GT23,1))-3,"N/A")</f>
        <v>3</v>
      </c>
      <c r="GU23">
        <f>IFERROR(IF(Rawdata!GU23="A1",VALUE(RIGHT(Rawdata!GU23,1)),VALUE(RIGHT(Rawdata!GU23,1))-1),"N/A")</f>
        <v>4</v>
      </c>
      <c r="GV23">
        <f>IFERROR(VALUE(RIGHT(Rawdata!GV23,1))-3,"N/A")</f>
        <v>2</v>
      </c>
      <c r="GW23">
        <f>IFERROR(IF(Rawdata!GW23="A1",VALUE(RIGHT(Rawdata!GW23,1)),VALUE(RIGHT(Rawdata!GW23,1))-1),"N/A")</f>
        <v>4</v>
      </c>
      <c r="GX23">
        <f>IFERROR(VALUE(RIGHT(Rawdata!GX23,1))-3,"N/A")</f>
        <v>4</v>
      </c>
      <c r="GY23">
        <f>IFERROR(VALUE(RIGHT(Rawdata!GY23,1)),"N/A")</f>
        <v>5</v>
      </c>
      <c r="GZ23">
        <f>IFERROR(7-VALUE(RIGHT(Rawdata!GZ23,1)),"N/A")</f>
        <v>6</v>
      </c>
      <c r="HA23">
        <f>IFERROR(VALUE(RIGHT(Rawdata!HA23,1)),"N/A")</f>
        <v>6</v>
      </c>
      <c r="HB23">
        <f>IFERROR(VALUE(RIGHT(Rawdata!HB23,1)),"N/A")</f>
        <v>5</v>
      </c>
      <c r="HC23">
        <f>IFERROR(VALUE(RIGHT(Rawdata!HC23,1)),"N/A")</f>
        <v>5</v>
      </c>
      <c r="HD23">
        <f>IFERROR(7-VALUE(RIGHT(Rawdata!HD23,1)),"N/A")</f>
        <v>3</v>
      </c>
      <c r="HE23">
        <f>IFERROR(VALUE(RIGHT(Rawdata!HE23,1)),"N/A")</f>
        <v>5</v>
      </c>
      <c r="HF23">
        <f>IFERROR(7-VALUE(RIGHT(Rawdata!HF23,1)),"N/A")</f>
        <v>6</v>
      </c>
      <c r="HG23">
        <f>IFERROR(VALUE(RIGHT(Rawdata!HG23,1)),"N/A")</f>
        <v>6</v>
      </c>
      <c r="HH23">
        <f>IFERROR(VALUE(RIGHT(Rawdata!HH23,1)),"N/A")</f>
        <v>5</v>
      </c>
      <c r="HI23">
        <f>IFERROR(VALUE(RIGHT(Rawdata!HI23,1)),"N/A")</f>
        <v>5</v>
      </c>
      <c r="HJ23">
        <f>IFERROR(VALUE(RIGHT(Rawdata!HJ23,1)),"N/A")</f>
        <v>3</v>
      </c>
      <c r="HK23">
        <f>IFERROR(7-VALUE(RIGHT(Rawdata!HK23,1)),"N/A")</f>
        <v>2</v>
      </c>
      <c r="HL23">
        <f>IFERROR(VALUE(RIGHT(Rawdata!HL23,1)),"N/A")</f>
        <v>2</v>
      </c>
      <c r="HM23">
        <f>IFERROR(VALUE(RIGHT(Rawdata!HM23,1)),"N/A")</f>
        <v>4</v>
      </c>
      <c r="HN23">
        <f>IFERROR(IF(Rawdata!HN23="A13",5,VALUE(RIGHT(Rawdata!HN23,1))-1),"N/A")</f>
        <v>4</v>
      </c>
      <c r="HO23">
        <f>IFERROR(IF(Rawdata!HO23="A13",5,VALUE(RIGHT(Rawdata!HO23,1))-1),"N/A")</f>
        <v>4</v>
      </c>
      <c r="HP23">
        <f>IFERROR(IF(Rawdata!HP23="A13",5,VALUE(RIGHT(Rawdata!HP23,1))-1),"N/A")</f>
        <v>5</v>
      </c>
      <c r="HQ23">
        <f>IFERROR(IF(Rawdata!HQ23="A13",5,VALUE(RIGHT(Rawdata!HQ23,1))-1),"N/A")</f>
        <v>5</v>
      </c>
      <c r="HR23">
        <f>IFERROR(IF(Rawdata!HR23="A13",5,VALUE(RIGHT(Rawdata!HR23,1))-1),"N/A")</f>
        <v>5</v>
      </c>
      <c r="HS23">
        <f>IFERROR(6-IF(Rawdata!HS23="A13",5,VALUE(RIGHT(Rawdata!HS23,1))-1),"N/A")</f>
        <v>2</v>
      </c>
      <c r="HT23">
        <f>IFERROR(6-IF(Rawdata!HT23="A13",5,VALUE(RIGHT(Rawdata!HT23,1))-1),"N/A")</f>
        <v>1</v>
      </c>
      <c r="HU23">
        <f>IFERROR(6-IF(Rawdata!HU23="A13",5,VALUE(RIGHT(Rawdata!HU23,1))-1),"N/A")</f>
        <v>3</v>
      </c>
      <c r="HV23">
        <f>IFERROR(IF(Rawdata!HV23="A13",5,VALUE(RIGHT(Rawdata!HV23,1))-1),"N/A")</f>
        <v>1</v>
      </c>
      <c r="HW23">
        <f>IFERROR(6-IF(Rawdata!HW23="A13",5,VALUE(RIGHT(Rawdata!HW23,1))-1),"N/A")</f>
        <v>5</v>
      </c>
      <c r="HX23">
        <f>IFERROR(6-IF(Rawdata!HX23="A13",5,VALUE(RIGHT(Rawdata!HX23,1))-1),"N/A")</f>
        <v>4</v>
      </c>
      <c r="HY23">
        <f>IFERROR(6-IF(Rawdata!HY23="A13",5,VALUE(RIGHT(Rawdata!HY23,1))-1),"N/A")</f>
        <v>3</v>
      </c>
      <c r="HZ23">
        <f>IFERROR(6-IF(Rawdata!HZ23="A13",5,VALUE(RIGHT(Rawdata!HZ23,1))-1),"N/A")</f>
        <v>2</v>
      </c>
      <c r="IA23">
        <f>IFERROR(6-IF(Rawdata!IA23="A13",5,VALUE(RIGHT(Rawdata!IA23,1))-1),"N/A")</f>
        <v>2</v>
      </c>
      <c r="IB23">
        <f>IFERROR(IF(Rawdata!IB23="A13",5,VALUE(RIGHT(Rawdata!IB23,1))-1),"N/A")</f>
        <v>5</v>
      </c>
      <c r="IC23">
        <f>IFERROR(6-IF(Rawdata!IC23="A13",5,VALUE(RIGHT(Rawdata!IC23,1))-1),"N/A")</f>
        <v>5</v>
      </c>
      <c r="ID23">
        <f>IFERROR(IF(Rawdata!ID23="A13",5,VALUE(RIGHT(Rawdata!ID23,1))-1),"N/A")</f>
        <v>5</v>
      </c>
      <c r="IE23">
        <f>IFERROR(6-IF(Rawdata!IE23="A13",5,VALUE(RIGHT(Rawdata!IE23,1))-1),"N/A")</f>
        <v>2</v>
      </c>
      <c r="IF23" t="str">
        <f>IFERROR(VALUE(RIGHT(Rawdata!IF23,1)),"N/A")</f>
        <v>N/A</v>
      </c>
      <c r="IG23" t="str">
        <f>IFERROR(VALUE(RIGHT(Rawdata!IG23,1)),"N/A")</f>
        <v>N/A</v>
      </c>
      <c r="IH23" t="str">
        <f>IFERROR(VALUE(RIGHT(Rawdata!IH23,1)),"N/A")</f>
        <v>N/A</v>
      </c>
      <c r="II23" t="str">
        <f>IFERROR(VALUE(RIGHT(Rawdata!II23,1)),"N/A")</f>
        <v>N/A</v>
      </c>
      <c r="IJ23" t="str">
        <f>IFERROR(VALUE(RIGHT(Rawdata!IJ23,1)),"N/A")</f>
        <v>N/A</v>
      </c>
      <c r="IK23" t="str">
        <f>IFERROR(VALUE(RIGHT(Rawdata!IK23,1)),"N/A")</f>
        <v>N/A</v>
      </c>
      <c r="IL23" t="str">
        <f>IFERROR(VALUE(RIGHT(Rawdata!IL23,1)),"N/A")</f>
        <v>N/A</v>
      </c>
      <c r="IM23" t="str">
        <f>IFERROR(VALUE(RIGHT(Rawdata!IM23,1)),"N/A")</f>
        <v>N/A</v>
      </c>
      <c r="IN23" t="str">
        <f>IFERROR(VALUE(RIGHT(Rawdata!IN23,1)),"N/A")</f>
        <v>N/A</v>
      </c>
      <c r="IO23" t="str">
        <f>IFERROR(VALUE(RIGHT(Rawdata!IO23,1)),"N/A")</f>
        <v>N/A</v>
      </c>
      <c r="IP23" t="str">
        <f>IFERROR(VALUE(RIGHT(Rawdata!IP23,1)),"N/A")</f>
        <v>N/A</v>
      </c>
      <c r="IQ23" t="str">
        <f>IFERROR(VALUE(RIGHT(Rawdata!IQ23,1)),"N/A")</f>
        <v>N/A</v>
      </c>
      <c r="IR23" t="str">
        <f>IFERROR(VALUE(RIGHT(Rawdata!IR23,1)),"N/A")</f>
        <v>N/A</v>
      </c>
      <c r="IS23" t="str">
        <f>IFERROR(VALUE(RIGHT(Rawdata!IS23,1)),"N/A")</f>
        <v>N/A</v>
      </c>
      <c r="IT23" t="str">
        <f>IFERROR(VALUE(RIGHT(Rawdata!IT23,1)),"N/A")</f>
        <v>N/A</v>
      </c>
      <c r="IU23" t="str">
        <f>IFERROR(VALUE(RIGHT(Rawdata!IU23,1)),"N/A")</f>
        <v>N/A</v>
      </c>
      <c r="IV23" t="str">
        <f>IFERROR(VALUE(RIGHT(Rawdata!IV23,1)),"N/A")</f>
        <v>N/A</v>
      </c>
      <c r="IW23" t="str">
        <f>IFERROR(VALUE(RIGHT(Rawdata!IW23,1)),"N/A")</f>
        <v>N/A</v>
      </c>
      <c r="IX23" t="str">
        <f>IFERROR(VALUE(RIGHT(Rawdata!IX23,1)),"N/A")</f>
        <v>N/A</v>
      </c>
      <c r="IY23" t="str">
        <f>IFERROR(VALUE(RIGHT(Rawdata!IY23,1)),"N/A")</f>
        <v>N/A</v>
      </c>
      <c r="IZ23" t="str">
        <f>IFERROR(VALUE(RIGHT(Rawdata!IZ23,1)),"N/A")</f>
        <v>N/A</v>
      </c>
      <c r="JA23" t="str">
        <f>IFERROR(VALUE(RIGHT(Rawdata!JA23,1)),"N/A")</f>
        <v>N/A</v>
      </c>
      <c r="JB23" t="str">
        <f>IFERROR(VALUE(RIGHT(Rawdata!JB23,1)),"N/A")</f>
        <v>N/A</v>
      </c>
      <c r="JC23" t="str">
        <f>IFERROR(VALUE(RIGHT(Rawdata!JC23,1)),"N/A")</f>
        <v>N/A</v>
      </c>
      <c r="JD23" t="str">
        <f>IFERROR(VALUE(RIGHT(Rawdata!JD23,1)),"N/A")</f>
        <v>N/A</v>
      </c>
      <c r="JE23" t="str">
        <f>IFERROR(VALUE(RIGHT(Rawdata!JE23,1)),"N/A")</f>
        <v>N/A</v>
      </c>
      <c r="JF23" t="str">
        <f>IFERROR(VALUE(RIGHT(Rawdata!JF23,1)),"N/A")</f>
        <v>N/A</v>
      </c>
      <c r="JG23" t="str">
        <f>IFERROR(VALUE(RIGHT(Rawdata!JG23,1)),"N/A")</f>
        <v>N/A</v>
      </c>
      <c r="JH23" t="str">
        <f>IFERROR(VALUE(RIGHT(Rawdata!JH23,1)),"N/A")</f>
        <v>N/A</v>
      </c>
      <c r="JI23" t="str">
        <f>IFERROR(VALUE(RIGHT(Rawdata!JI23,1)),"N/A")</f>
        <v>N/A</v>
      </c>
      <c r="JJ23" t="str">
        <f>IFERROR(VALUE(RIGHT(Rawdata!JJ23,1)),"N/A")</f>
        <v>N/A</v>
      </c>
      <c r="JK23" t="str">
        <f>IFERROR(VALUE(RIGHT(Rawdata!JK23,1)),"N/A")</f>
        <v>N/A</v>
      </c>
      <c r="JL23" t="str">
        <f>IFERROR(VALUE(RIGHT(Rawdata!JL23,1)),"N/A")</f>
        <v>N/A</v>
      </c>
      <c r="JM23" t="str">
        <f>IFERROR(VALUE(RIGHT(Rawdata!JM23,1)),"N/A")</f>
        <v>N/A</v>
      </c>
      <c r="JN23" t="str">
        <f>IFERROR(VALUE(RIGHT(Rawdata!JN23,1)),"N/A")</f>
        <v>N/A</v>
      </c>
      <c r="JO23" t="str">
        <f>IFERROR(VALUE(RIGHT(Rawdata!JO23,1)),"N/A")</f>
        <v>N/A</v>
      </c>
      <c r="JP23" t="str">
        <f>IFERROR(VALUE(RIGHT(Rawdata!JP23,1)-4),"N/A")</f>
        <v>N/A</v>
      </c>
      <c r="JQ23" t="str">
        <f>IFERROR(VALUE(RIGHT(Rawdata!JQ23,1)-4),"N/A")</f>
        <v>N/A</v>
      </c>
      <c r="JR23" t="str">
        <f>IFERROR(VALUE(RIGHT(Rawdata!JR23,1)-4),"N/A")</f>
        <v>N/A</v>
      </c>
      <c r="JS23" t="str">
        <f>IFERROR(VALUE(RIGHT(Rawdata!JS23,1)-4),"N/A")</f>
        <v>N/A</v>
      </c>
      <c r="JT23" t="str">
        <f>IFERROR(VALUE(RIGHT(Rawdata!JT23,1)-4),"N/A")</f>
        <v>N/A</v>
      </c>
      <c r="JU23" t="str">
        <f>IFERROR(VALUE(RIGHT(Rawdata!JU23,1)-4),"N/A")</f>
        <v>N/A</v>
      </c>
      <c r="JV23" t="str">
        <f>IFERROR(VALUE(RIGHT(Rawdata!JV23,1)-4),"N/A")</f>
        <v>N/A</v>
      </c>
      <c r="JW23" t="str">
        <f>IFERROR(VALUE(RIGHT(Rawdata!JW23,1)-4),"N/A")</f>
        <v>N/A</v>
      </c>
      <c r="JX23" t="str">
        <f>IFERROR(VALUE(RIGHT(Rawdata!JX23,1)),"N/A")</f>
        <v>N/A</v>
      </c>
      <c r="JY23" t="str">
        <f>IFERROR(VALUE(RIGHT(Rawdata!JY23,1)),"N/A")</f>
        <v>N/A</v>
      </c>
      <c r="JZ23" t="str">
        <f>IFERROR(6-VALUE(RIGHT(Rawdata!JZ23,1)),"N/A")</f>
        <v>N/A</v>
      </c>
      <c r="KA23" t="str">
        <f>IFERROR(6-VALUE(RIGHT(Rawdata!KA23,1)),"N/A")</f>
        <v>N/A</v>
      </c>
      <c r="KB23" t="str">
        <f>IFERROR(6-VALUE(RIGHT(Rawdata!KB23,1)),"N/A")</f>
        <v>N/A</v>
      </c>
      <c r="KC23" t="str">
        <f>IFERROR(6-VALUE(RIGHT(Rawdata!KC23,1)),"N/A")</f>
        <v>N/A</v>
      </c>
      <c r="KD23" t="str">
        <f>IFERROR(6-VALUE(RIGHT(Rawdata!KD23,1)),"N/A")</f>
        <v>N/A</v>
      </c>
      <c r="KE23" t="str">
        <f>IFERROR(6-VALUE(RIGHT(Rawdata!KE23,1)),"N/A")</f>
        <v>N/A</v>
      </c>
      <c r="KF23" t="str">
        <f>IFERROR(VALUE(RIGHT(Rawdata!KF23,1)),"N/A")</f>
        <v>N/A</v>
      </c>
      <c r="KG23" t="str">
        <f>IFERROR(VALUE(RIGHT(Rawdata!KG23,1)),"N/A")</f>
        <v>N/A</v>
      </c>
      <c r="KH23" t="str">
        <f>IFERROR(6-VALUE(RIGHT(Rawdata!KH23,1)),"N/A")</f>
        <v>N/A</v>
      </c>
      <c r="KI23" t="str">
        <f>IFERROR(6-VALUE(RIGHT(Rawdata!KI23,1)),"N/A")</f>
        <v>N/A</v>
      </c>
      <c r="KJ23" t="str">
        <f>IFERROR(VALUE(RIGHT(Rawdata!KJ23,1)),"N/A")</f>
        <v>N/A</v>
      </c>
      <c r="KK23" t="str">
        <f>IFERROR(VALUE(RIGHT(Rawdata!KK23,1)),"N/A")</f>
        <v>N/A</v>
      </c>
      <c r="KL23" t="str">
        <f>IFERROR(VALUE(RIGHT(Rawdata!KL23,1)),"N/A")</f>
        <v>N/A</v>
      </c>
      <c r="KM23" t="str">
        <f>IFERROR(VALUE(RIGHT(Rawdata!KM23,1)),"N/A")</f>
        <v>N/A</v>
      </c>
      <c r="KN23" t="str">
        <f>IFERROR(VALUE(RIGHT(Rawdata!KN23,1)),"N/A")</f>
        <v>N/A</v>
      </c>
      <c r="KO23" t="str">
        <f>IFERROR(VALUE(RIGHT(Rawdata!KO23,1)),"N/A")</f>
        <v>N/A</v>
      </c>
      <c r="KP23" t="str">
        <f>IFERROR(VALUE(RIGHT(Rawdata!KP23,1)),"N/A")</f>
        <v>N/A</v>
      </c>
      <c r="KQ23" t="str">
        <f>IFERROR(VALUE(RIGHT(Rawdata!KQ23,1)),"N/A")</f>
        <v>N/A</v>
      </c>
      <c r="KR23" t="str">
        <f>IFERROR(VALUE(RIGHT(Rawdata!KR23,1)),"N/A")</f>
        <v>N/A</v>
      </c>
      <c r="KS23" t="str">
        <f>IFERROR(VALUE(RIGHT(Rawdata!KS23,1)),"N/A")</f>
        <v>N/A</v>
      </c>
      <c r="KT23" t="str">
        <f>IFERROR(VALUE(RIGHT(Rawdata!KT23,1)),"N/A")</f>
        <v>N/A</v>
      </c>
      <c r="KU23" t="str">
        <f>IFERROR(VALUE(RIGHT(Rawdata!KU23,1)),"N/A")</f>
        <v>N/A</v>
      </c>
      <c r="KV23" t="str">
        <f>IFERROR(VALUE(RIGHT(Rawdata!KV23,1)),"N/A")</f>
        <v>N/A</v>
      </c>
      <c r="KW23" t="str">
        <f>IFERROR(VALUE(RIGHT(Rawdata!KW23,1)),"N/A")</f>
        <v>N/A</v>
      </c>
      <c r="KX23" t="str">
        <f>IFERROR(VALUE(RIGHT(Rawdata!KX23,1)),"N/A")</f>
        <v>N/A</v>
      </c>
    </row>
    <row r="24" spans="1:310" x14ac:dyDescent="0.25">
      <c r="A24">
        <f>Rawdata!A24</f>
        <v>5</v>
      </c>
      <c r="B24" t="str">
        <f>Rawdata!B24</f>
        <v>T2</v>
      </c>
      <c r="C24">
        <f>Rawdata!C24</f>
        <v>0</v>
      </c>
      <c r="D24" t="str">
        <f>Rawdata!D24</f>
        <v>803-206</v>
      </c>
      <c r="E24" t="str">
        <f>IF(Rawdata!E24="","",Rawdata!E24)</f>
        <v>203-152</v>
      </c>
      <c r="F24" cm="1">
        <f t="array" ref="F24">IFERROR(_xlfn.IFS(Rawdata!F24="A1",100,Rawdata!F24="A2",75,Rawdata!F24="A3",50,Rawdata!F24="A4",25,Rawdata!F24="A5",0),"N/A")</f>
        <v>25</v>
      </c>
      <c r="G24" cm="1">
        <f t="array" ref="G24">IFERROR(_xlfn.IFS(Rawdata!G24="A1",100,Rawdata!G24="A2",75,Rawdata!G24="A3",50,Rawdata!G24="A4",25,Rawdata!G24="A5",0),"N/A")</f>
        <v>50</v>
      </c>
      <c r="H24" cm="1">
        <f t="array" ref="H24">IFERROR(_xlfn.IFS(Rawdata!H24="A1",100,Rawdata!H24="A2",75,Rawdata!H24="A3",50,Rawdata!H24="A4",25,Rawdata!H24="A5",0),"N/A")</f>
        <v>25</v>
      </c>
      <c r="I24" cm="1">
        <f t="array" ref="I24">IFERROR(_xlfn.IFS(Rawdata!I24="A1",100,Rawdata!I24="A2",75,Rawdata!I24="A3",50,Rawdata!I24="A4",25,Rawdata!I24="A5",0),"N/A")</f>
        <v>25</v>
      </c>
      <c r="J24" cm="1">
        <f t="array" ref="J24">IFERROR(_xlfn.IFS(Rawdata!J24="A1",100,Rawdata!J24="A2",75,Rawdata!J24="A3",50,Rawdata!J24="A4",25,Rawdata!J24="A5",0),"N/A")</f>
        <v>25</v>
      </c>
      <c r="K24" cm="1">
        <f t="array" ref="K24">IFERROR(_xlfn.IFS(Rawdata!K24="A1",100,Rawdata!K24="A2",75,Rawdata!K24="A3",50,Rawdata!K24="A4",25,Rawdata!K24="A5",0),"N/A")</f>
        <v>100</v>
      </c>
      <c r="L24" cm="1">
        <f t="array" ref="L24">IFERROR(_xlfn.IFS(Rawdata!L24="A1",100,Rawdata!L24="A2",75,Rawdata!L24="A3",50,Rawdata!L24="A4",25,Rawdata!L24="A5",0),"N/A")</f>
        <v>100</v>
      </c>
      <c r="M24" cm="1">
        <f t="array" ref="M24">IFERROR(_xlfn.IFS(Rawdata!M24="A1",100,Rawdata!M24="A2",75,Rawdata!M24="A3",50,Rawdata!M24="A4",25,Rawdata!M24="A5",0),"N/A")</f>
        <v>100</v>
      </c>
      <c r="N24" cm="1">
        <f t="array" ref="N24">IFERROR(_xlfn.IFS(Rawdata!N24="A1",100,Rawdata!N24="A2",75,Rawdata!N24="A3",50,Rawdata!N24="A4",25,Rawdata!N24="A5",0),"N/A")</f>
        <v>100</v>
      </c>
      <c r="O24" cm="1">
        <f t="array" ref="O24">IFERROR(_xlfn.IFS(Rawdata!O24="A1",100,Rawdata!O24="A2",75,Rawdata!O24="A3",50,Rawdata!O24="A4",25,Rawdata!O24="A5",0),"N/A")</f>
        <v>100</v>
      </c>
      <c r="P24" cm="1">
        <f t="array" ref="P24">IFERROR(_xlfn.IFS(Rawdata!P24="A1",100,Rawdata!P24="A2",75,Rawdata!P24="A3",50,Rawdata!P24="A4",25,Rawdata!P24="A5",0),"N/A")</f>
        <v>0</v>
      </c>
      <c r="Q24" cm="1">
        <f t="array" ref="Q24">IFERROR(_xlfn.IFS(Rawdata!Q24="A1",100,Rawdata!Q24="A2",75,Rawdata!Q24="A3",50,Rawdata!Q24="A4",25,Rawdata!Q24="A5",0),"N/A")</f>
        <v>50</v>
      </c>
      <c r="R24" cm="1">
        <f t="array" ref="R24">IFERROR(_xlfn.IFS(Rawdata!R24="A1",100,Rawdata!R24="A2",75,Rawdata!R24="A3",50,Rawdata!R24="A4",25,Rawdata!R24="A5",0),"N/A")</f>
        <v>100</v>
      </c>
      <c r="S24" cm="1">
        <f t="array" ref="S24">IFERROR(_xlfn.IFS(Rawdata!S24="A1",100,Rawdata!S24="A2",75,Rawdata!S24="A3",50,Rawdata!S24="A4",25,Rawdata!S24="A5",0),"N/A")</f>
        <v>50</v>
      </c>
      <c r="T24" cm="1">
        <f t="array" ref="T24">IFERROR(_xlfn.IFS(Rawdata!T24="A1",100,Rawdata!T24="A2",75,Rawdata!T24="A3",50,Rawdata!T24="A4",25,Rawdata!T24="A5",0),"N/A")</f>
        <v>50</v>
      </c>
      <c r="U24" cm="1">
        <f t="array" ref="U24">IFERROR(_xlfn.IFS(Rawdata!U24="A1",100,Rawdata!U24="A2",75,Rawdata!U24="A3",50,Rawdata!U24="A4",25,Rawdata!U24="A5",0),"N/A")</f>
        <v>50</v>
      </c>
      <c r="V24" cm="1">
        <f t="array" ref="V24">IFERROR(_xlfn.IFS(Rawdata!V24="A1",100,Rawdata!V24="A2",75,Rawdata!V24="A3",50,Rawdata!V24="A4",25,Rawdata!V24="A5",0),"N/A")</f>
        <v>50</v>
      </c>
      <c r="W24" cm="1">
        <f t="array" ref="W24">IFERROR(_xlfn.IFS(Rawdata!W24="A1",100,Rawdata!W24="A2",75,Rawdata!W24="A3",50,Rawdata!W24="A4",25,Rawdata!W24="A5",0),"N/A")</f>
        <v>50</v>
      </c>
      <c r="X24" cm="1">
        <f t="array" ref="X24">IFERROR(_xlfn.IFS(Rawdata!X24="A1",100,Rawdata!X24="A2",75,Rawdata!X24="A3",50,Rawdata!X24="A4",25,Rawdata!X24="A5",0),"N/A")</f>
        <v>25</v>
      </c>
      <c r="Y24" cm="1">
        <f t="array" ref="Y24">IFERROR(_xlfn.IFS(Rawdata!Y24="A1",100,Rawdata!Y24="A2",75,Rawdata!Y24="A3",50,Rawdata!Y24="A4",25,Rawdata!Y24="A5",0),"N/A")</f>
        <v>25</v>
      </c>
      <c r="Z24" cm="1">
        <f t="array" ref="Z24">IFERROR(_xlfn.IFS(Rawdata!Z24="A1",100,Rawdata!Z24="A2",75,Rawdata!Z24="A3",50,Rawdata!Z24="A4",25,Rawdata!Z24="A5",0),"N/A")</f>
        <v>50</v>
      </c>
      <c r="AA24" cm="1">
        <f t="array" ref="AA24">IFERROR(_xlfn.IFS(Rawdata!AA24="A1",100,Rawdata!AA24="A2",75,Rawdata!AA24="A3",50,Rawdata!AA24="A4",25,Rawdata!AA24="A5",0),"N/A")</f>
        <v>75</v>
      </c>
      <c r="AB24" cm="1">
        <f t="array" ref="AB24">IFERROR(_xlfn.IFS(Rawdata!AB24="A1",100,Rawdata!AB24="A2",75,Rawdata!AB24="A3",50,Rawdata!AB24="A4",25,Rawdata!AB24="A5",0),"N/A")</f>
        <v>25</v>
      </c>
      <c r="AC24" t="str">
        <f>IFERROR(VALUE(RIGHT(Rawdata!AC24,1)),"N/A")</f>
        <v>N/A</v>
      </c>
      <c r="AD24" t="str">
        <f>IFERROR(6-VALUE(RIGHT(Rawdata!AD24,1)),"N/A")</f>
        <v>N/A</v>
      </c>
      <c r="AE24" t="str">
        <f>IFERROR(VALUE(RIGHT(Rawdata!AE24,1)),"N/A")</f>
        <v>N/A</v>
      </c>
      <c r="AF24" t="str">
        <f>IFERROR(6-VALUE(RIGHT(Rawdata!AF24,1)),"N/A")</f>
        <v>N/A</v>
      </c>
      <c r="AG24" t="str">
        <f>IFERROR(VALUE(RIGHT(Rawdata!AG24,1)),"N/A")</f>
        <v>N/A</v>
      </c>
      <c r="AH24" t="str">
        <f>IFERROR(VALUE(RIGHT(Rawdata!AH24,1)),"N/A")</f>
        <v>N/A</v>
      </c>
      <c r="AI24" t="str">
        <f>IFERROR(VALUE(RIGHT(Rawdata!AI24,1)),"N/A")</f>
        <v>N/A</v>
      </c>
      <c r="AJ24" t="str">
        <f>IFERROR(6-VALUE(RIGHT(Rawdata!AJ24,1)),"N/A")</f>
        <v>N/A</v>
      </c>
      <c r="AK24" t="str">
        <f>IFERROR(6-VALUE(RIGHT(Rawdata!AK24,1)),"N/A")</f>
        <v>N/A</v>
      </c>
      <c r="AL24" t="str">
        <f>IFERROR(VALUE(RIGHT(Rawdata!AL24,1)),"N/A")</f>
        <v>N/A</v>
      </c>
      <c r="AM24" t="str">
        <f>IFERROR(6-VALUE(RIGHT(Rawdata!AM24,1)),"N/A")</f>
        <v>N/A</v>
      </c>
      <c r="AN24" t="str">
        <f>IFERROR(6-VALUE(RIGHT(Rawdata!AN24,1)),"N/A")</f>
        <v>N/A</v>
      </c>
      <c r="AO24" t="str">
        <f>IFERROR(VALUE(RIGHT(Rawdata!AO24,1)),"N/A")</f>
        <v>N/A</v>
      </c>
      <c r="AP24" t="str">
        <f>IFERROR(6-VALUE(RIGHT(Rawdata!AP24,1)),"N/A")</f>
        <v>N/A</v>
      </c>
      <c r="AQ24" t="str">
        <f>IFERROR(VALUE(RIGHT(Rawdata!AQ24,1)),"N/A")</f>
        <v>N/A</v>
      </c>
      <c r="AR24" t="str">
        <f>IFERROR(6-VALUE(RIGHT(Rawdata!AR24,1)),"N/A")</f>
        <v>N/A</v>
      </c>
      <c r="AS24" t="str">
        <f>IFERROR(VALUE(RIGHT(Rawdata!AS24,1)),"N/A")</f>
        <v>N/A</v>
      </c>
      <c r="AT24" t="str">
        <f>IFERROR(VALUE(RIGHT(Rawdata!AT24,1)),"N/A")</f>
        <v>N/A</v>
      </c>
      <c r="AU24" t="str">
        <f>IFERROR(6-VALUE(RIGHT(Rawdata!AU24,1)),"N/A")</f>
        <v>N/A</v>
      </c>
      <c r="AV24" t="str">
        <f>IFERROR(VALUE(RIGHT(Rawdata!AV24,1)),"N/A")</f>
        <v>N/A</v>
      </c>
      <c r="AW24" t="str">
        <f>IFERROR(VALUE(RIGHT(Rawdata!AW24,1)),"N/A")</f>
        <v>N/A</v>
      </c>
      <c r="AX24" t="str">
        <f>IFERROR(VALUE(RIGHT(Rawdata!AX24,1)),"N/A")</f>
        <v>N/A</v>
      </c>
      <c r="AY24" t="str">
        <f>IFERROR(VALUE(RIGHT(Rawdata!AY24,1)),"N/A")</f>
        <v>N/A</v>
      </c>
      <c r="AZ24" t="str">
        <f>IFERROR(VALUE(RIGHT(Rawdata!AZ24,1)),"N/A")</f>
        <v>N/A</v>
      </c>
      <c r="BA24" t="str">
        <f>IFERROR(VALUE(RIGHT(Rawdata!BA24,1)-1),"N/A")</f>
        <v>N/A</v>
      </c>
      <c r="BB24" t="str">
        <f>IFERROR(VALUE(RIGHT(Rawdata!BB24,1)-1),"N/A")</f>
        <v>N/A</v>
      </c>
      <c r="BC24" t="str">
        <f>IFERROR(VALUE(RIGHT(Rawdata!BC24,1)-1),"N/A")</f>
        <v>N/A</v>
      </c>
      <c r="BD24" t="str">
        <f>IFERROR(VALUE(RIGHT(Rawdata!BD24,1)-1),"N/A")</f>
        <v>N/A</v>
      </c>
      <c r="BE24" t="str">
        <f>IFERROR(VALUE(RIGHT(Rawdata!BE24,1)-1),"N/A")</f>
        <v>N/A</v>
      </c>
      <c r="BF24" t="str">
        <f>IFERROR(VALUE(RIGHT(Rawdata!BF24,1)-1),"N/A")</f>
        <v>N/A</v>
      </c>
      <c r="BG24" t="str">
        <f>IFERROR(VALUE(RIGHT(Rawdata!BG24,1)-1),"N/A")</f>
        <v>N/A</v>
      </c>
      <c r="BH24" t="str">
        <f>IFERROR(VALUE(RIGHT(Rawdata!BH24,1)-1),"N/A")</f>
        <v>N/A</v>
      </c>
      <c r="BI24" t="str">
        <f>IFERROR(VALUE(RIGHT(Rawdata!BI24,1)-1),"N/A")</f>
        <v>N/A</v>
      </c>
      <c r="BJ24" t="str">
        <f>IFERROR(VALUE(RIGHT(Rawdata!BJ24,1)-1),"N/A")</f>
        <v>N/A</v>
      </c>
      <c r="BK24" t="str">
        <f>IFERROR(VALUE(RIGHT(Rawdata!BK24,1)-1),"N/A")</f>
        <v>N/A</v>
      </c>
      <c r="BL24" t="str">
        <f>IFERROR(VALUE(RIGHT(Rawdata!BL24,1)-1),"N/A")</f>
        <v>N/A</v>
      </c>
      <c r="BM24" t="str">
        <f>IFERROR(VALUE(RIGHT(Rawdata!BM24,1)),"N/A")</f>
        <v>N/A</v>
      </c>
      <c r="BN24" t="str">
        <f>IFERROR(VALUE(RIGHT(Rawdata!BN24,1)),"N/A")</f>
        <v>N/A</v>
      </c>
      <c r="BO24" t="str">
        <f>IFERROR(VALUE(RIGHT(Rawdata!BO24,1)),"N/A")</f>
        <v>N/A</v>
      </c>
      <c r="BP24" t="str">
        <f>IFERROR(VALUE(RIGHT(Rawdata!BP24,1)),"N/A")</f>
        <v>N/A</v>
      </c>
      <c r="BQ24" t="str">
        <f>IFERROR(6-VALUE(RIGHT(Rawdata!BQ24,1)),"N/A")</f>
        <v>N/A</v>
      </c>
      <c r="BR24" t="str">
        <f>IFERROR(6-VALUE(RIGHT(Rawdata!BR24,1)),"N/A")</f>
        <v>N/A</v>
      </c>
      <c r="BS24" t="str">
        <f>IFERROR(6-VALUE(RIGHT(Rawdata!BS24,1)),"N/A")</f>
        <v>N/A</v>
      </c>
      <c r="BT24" t="str">
        <f>IFERROR(6-VALUE(RIGHT(Rawdata!BT24,1)),"N/A")</f>
        <v>N/A</v>
      </c>
      <c r="BU24" t="str">
        <f>IFERROR(VALUE(RIGHT(Rawdata!BU24,1)),"N/A")</f>
        <v>N/A</v>
      </c>
      <c r="BV24" t="str">
        <f>IFERROR(VALUE(RIGHT(Rawdata!BV24,1)),"N/A")</f>
        <v>N/A</v>
      </c>
      <c r="BW24" t="str">
        <f>IFERROR(VALUE(RIGHT(Rawdata!BW24,1)),"N/A")</f>
        <v>N/A</v>
      </c>
      <c r="BX24" t="str">
        <f>IFERROR(VALUE(RIGHT(Rawdata!BX24,1)),"N/A")</f>
        <v>N/A</v>
      </c>
      <c r="BY24" t="str">
        <f>IFERROR(6-VALUE(RIGHT(Rawdata!BY24,1)),"N/A")</f>
        <v>N/A</v>
      </c>
      <c r="BZ24" t="str">
        <f>IFERROR(6-VALUE(RIGHT(Rawdata!BZ24,1)),"N/A")</f>
        <v>N/A</v>
      </c>
      <c r="CA24" t="str">
        <f>IFERROR(6-VALUE(RIGHT(Rawdata!CA24,1)),"N/A")</f>
        <v>N/A</v>
      </c>
      <c r="CB24" t="str">
        <f>IFERROR(VALUE(RIGHT(Rawdata!CB24,1)),"N/A")</f>
        <v>N/A</v>
      </c>
      <c r="CC24" t="str">
        <f>IFERROR(VALUE(RIGHT(Rawdata!CC24,1)),"N/A")</f>
        <v>N/A</v>
      </c>
      <c r="CD24" t="str">
        <f>IFERROR(VALUE(RIGHT(Rawdata!CD24,1)),"N/A")</f>
        <v>N/A</v>
      </c>
      <c r="CE24" t="str">
        <f>IFERROR(VALUE(RIGHT(Rawdata!CE24,1)),"N/A")</f>
        <v>N/A</v>
      </c>
      <c r="CF24" t="str">
        <f>IFERROR(6-VALUE(RIGHT(Rawdata!CF24,1)),"N/A")</f>
        <v>N/A</v>
      </c>
      <c r="CG24" t="str">
        <f>IFERROR(6-VALUE(RIGHT(Rawdata!CG24,1)),"N/A")</f>
        <v>N/A</v>
      </c>
      <c r="CH24" t="str">
        <f>IFERROR(6-VALUE(RIGHT(Rawdata!CH24,1)),"N/A")</f>
        <v>N/A</v>
      </c>
      <c r="CI24" t="str">
        <f>IFERROR(6-VALUE(RIGHT(Rawdata!CI24,1)),"N/A")</f>
        <v>N/A</v>
      </c>
      <c r="CJ24" t="str">
        <f>IFERROR(VALUE(RIGHT(Rawdata!CJ24,1)),"N/A")</f>
        <v>N/A</v>
      </c>
      <c r="CK24" t="str">
        <f>IFERROR(VALUE(RIGHT(Rawdata!CK24,1)),"N/A")</f>
        <v>N/A</v>
      </c>
      <c r="CL24" t="str">
        <f>IFERROR(VALUE(RIGHT(Rawdata!CL24,1)),"N/A")</f>
        <v>N/A</v>
      </c>
      <c r="CM24" t="str">
        <f>IFERROR(VALUE(RIGHT(Rawdata!CM24,1)),"N/A")</f>
        <v>N/A</v>
      </c>
      <c r="CN24" t="str">
        <f>IFERROR(VALUE(RIGHT(Rawdata!CN24,1)),"N/A")</f>
        <v>N/A</v>
      </c>
      <c r="CO24" t="str">
        <f>IFERROR(VALUE(RIGHT(Rawdata!CO24,1)),"N/A")</f>
        <v>N/A</v>
      </c>
      <c r="CP24" t="str">
        <f>IFERROR(VALUE(RIGHT(Rawdata!CP24,1)),"N/A")</f>
        <v>N/A</v>
      </c>
      <c r="CQ24" t="str">
        <f>IFERROR(VALUE(RIGHT(Rawdata!CQ24,1)),"N/A")</f>
        <v>N/A</v>
      </c>
      <c r="CR24" t="str">
        <f>IFERROR(VALUE(RIGHT(Rawdata!CR24,1)),"N/A")</f>
        <v>N/A</v>
      </c>
      <c r="CS24" t="str">
        <f>IFERROR(VALUE(RIGHT(Rawdata!CS24,1)),"N/A")</f>
        <v>N/A</v>
      </c>
      <c r="CT24" t="str">
        <f>IFERROR(VALUE(RIGHT(Rawdata!CT24,1)),"N/A")</f>
        <v>N/A</v>
      </c>
      <c r="CU24" t="str">
        <f>IFERROR(VALUE(RIGHT(Rawdata!CU24,1)),"N/A")</f>
        <v>N/A</v>
      </c>
      <c r="CV24" t="str">
        <f>IFERROR(VALUE(RIGHT(Rawdata!CV24,1)),"N/A")</f>
        <v>N/A</v>
      </c>
      <c r="CW24" t="str">
        <f>IFERROR(6-VALUE(RIGHT(Rawdata!CW24,1)),"N/A")</f>
        <v>N/A</v>
      </c>
      <c r="CX24" t="str">
        <f>IFERROR(VALUE(RIGHT(Rawdata!CX24,1)),"N/A")</f>
        <v>N/A</v>
      </c>
      <c r="CY24" t="str">
        <f>IFERROR(VALUE(RIGHT(Rawdata!CY24,1)),"N/A")</f>
        <v>N/A</v>
      </c>
      <c r="CZ24" t="str">
        <f>IFERROR(VALUE(RIGHT(Rawdata!CZ24,1)),"N/A")</f>
        <v>N/A</v>
      </c>
      <c r="DA24" t="str">
        <f>IFERROR(VALUE(RIGHT(Rawdata!DA24,1)),"N/A")</f>
        <v>N/A</v>
      </c>
      <c r="DB24" t="str">
        <f>IFERROR(VALUE(RIGHT(Rawdata!DB24,1)),"N/A")</f>
        <v>N/A</v>
      </c>
      <c r="DC24" t="str">
        <f>IFERROR(VALUE(RIGHT(Rawdata!DC24,1)),"N/A")</f>
        <v>N/A</v>
      </c>
      <c r="DD24" t="str">
        <f>IFERROR(VALUE(RIGHT(Rawdata!DD24,1)),"N/A")</f>
        <v>N/A</v>
      </c>
      <c r="DE24" t="str">
        <f>IFERROR(VALUE(RIGHT(Rawdata!DE24,1)-1),"N/A")</f>
        <v>N/A</v>
      </c>
      <c r="DF24" t="str">
        <f>IFERROR(VALUE(RIGHT(Rawdata!DF24,1)-1),"N/A")</f>
        <v>N/A</v>
      </c>
      <c r="DG24" t="str">
        <f>IFERROR(VALUE(RIGHT(Rawdata!DG24,1)-1),"N/A")</f>
        <v>N/A</v>
      </c>
      <c r="DH24" t="str">
        <f>IFERROR(VALUE(RIGHT(Rawdata!DH24,1)-1),"N/A")</f>
        <v>N/A</v>
      </c>
      <c r="DI24" t="str">
        <f>IFERROR(VALUE(RIGHT(Rawdata!DI24,1)-1),"N/A")</f>
        <v>N/A</v>
      </c>
      <c r="DJ24" t="str">
        <f>IFERROR(VALUE(RIGHT(Rawdata!DJ24,1)-1),"N/A")</f>
        <v>N/A</v>
      </c>
      <c r="DK24" t="str">
        <f>IFERROR(VALUE(RIGHT(Rawdata!DK24,1)-1),"N/A")</f>
        <v>N/A</v>
      </c>
      <c r="DL24" t="str">
        <f>IFERROR(VALUE(RIGHT(Rawdata!DL24,1)-1),"N/A")</f>
        <v>N/A</v>
      </c>
      <c r="DM24" t="str">
        <f>IFERROR(VALUE(RIGHT(Rawdata!DM24,1)-1),"N/A")</f>
        <v>N/A</v>
      </c>
      <c r="DN24" t="str">
        <f>IFERROR(VALUE(RIGHT(Rawdata!DN24,1)-1),"N/A")</f>
        <v>N/A</v>
      </c>
      <c r="DO24" t="str">
        <f>IFERROR(VALUE(RIGHT(Rawdata!DO24,1)-1),"N/A")</f>
        <v>N/A</v>
      </c>
      <c r="DP24" t="str">
        <f>IFERROR(VALUE(RIGHT(Rawdata!DP24,1)-1),"N/A")</f>
        <v>N/A</v>
      </c>
      <c r="DQ24" t="str">
        <f>IFERROR(VALUE(RIGHT(Rawdata!DQ24,1)-1),"N/A")</f>
        <v>N/A</v>
      </c>
      <c r="DR24" t="str">
        <f>IFERROR(VALUE(RIGHT(Rawdata!DR24,1)-1),"N/A")</f>
        <v>N/A</v>
      </c>
      <c r="DS24" t="str">
        <f>IFERROR(VALUE(RIGHT(Rawdata!DS24,1)-1),"N/A")</f>
        <v>N/A</v>
      </c>
      <c r="DT24" t="str">
        <f>IFERROR(VALUE(RIGHT(Rawdata!DT24,1)-1),"N/A")</f>
        <v>N/A</v>
      </c>
      <c r="DU24" t="str">
        <f>IFERROR(6-VALUE(RIGHT(Rawdata!DU24,1)-1),"N/A")</f>
        <v>N/A</v>
      </c>
      <c r="DV24" t="str">
        <f>IFERROR(6-VALUE(RIGHT(Rawdata!DV24,1)-1),"N/A")</f>
        <v>N/A</v>
      </c>
      <c r="DW24" t="str">
        <f>IFERROR(6-VALUE(RIGHT(Rawdata!DW24,1)-1),"N/A")</f>
        <v>N/A</v>
      </c>
      <c r="DX24" t="str">
        <f>IFERROR(6-VALUE(RIGHT(Rawdata!DX24,1)-1),"N/A")</f>
        <v>N/A</v>
      </c>
      <c r="DY24" t="str">
        <f>IFERROR(6-VALUE(RIGHT(Rawdata!DY24,1)-1),"N/A")</f>
        <v>N/A</v>
      </c>
      <c r="DZ24" t="str">
        <f>IFERROR(6-VALUE(RIGHT(Rawdata!DZ24,1)-1),"N/A")</f>
        <v>N/A</v>
      </c>
      <c r="EA24" t="str">
        <f>IFERROR(VALUE(RIGHT(Rawdata!EA24,1)),"N/A")</f>
        <v>N/A</v>
      </c>
      <c r="EB24" t="str">
        <f>IFERROR(VALUE(RIGHT(Rawdata!EB24,1)),"N/A")</f>
        <v>N/A</v>
      </c>
      <c r="EC24" t="str">
        <f>IFERROR(6-VALUE(RIGHT(Rawdata!EC24,1)),"N/A")</f>
        <v>N/A</v>
      </c>
      <c r="ED24" t="str">
        <f>IFERROR(6-VALUE(RIGHT(Rawdata!ED24,1)),"N/A")</f>
        <v>N/A</v>
      </c>
      <c r="EE24" t="str">
        <f>IFERROR(VALUE(RIGHT(Rawdata!EE24,1)),"N/A")</f>
        <v>N/A</v>
      </c>
      <c r="EF24" t="str">
        <f>IFERROR(VALUE(RIGHT(Rawdata!EF24,1)),"N/A")</f>
        <v>N/A</v>
      </c>
      <c r="EG24" t="str">
        <f>IFERROR(VALUE(RIGHT(Rawdata!EG24,1)),"N/A")</f>
        <v>N/A</v>
      </c>
      <c r="EH24" t="str">
        <f>IFERROR(VALUE(RIGHT(Rawdata!EH24,1)),"N/A")</f>
        <v>N/A</v>
      </c>
      <c r="EI24" t="str">
        <f>IFERROR(VALUE(RIGHT(Rawdata!EI24,1)),"N/A")</f>
        <v>N/A</v>
      </c>
      <c r="EJ24" t="str">
        <f>IFERROR(VALUE(RIGHT(Rawdata!EJ24,1)),"N/A")</f>
        <v>N/A</v>
      </c>
      <c r="EK24" t="str">
        <f>IFERROR(VALUE(RIGHT(Rawdata!EK24,1)),"N/A")</f>
        <v>N/A</v>
      </c>
      <c r="EL24" t="str">
        <f>IFERROR(VALUE(RIGHT(Rawdata!EL24,1)),"N/A")</f>
        <v>N/A</v>
      </c>
      <c r="EM24" t="str">
        <f>IFERROR(VALUE(RIGHT(Rawdata!EM24,1)),"N/A")</f>
        <v>N/A</v>
      </c>
      <c r="EN24" t="str">
        <f>IFERROR(VALUE(RIGHT(Rawdata!EN24,1)),"N/A")</f>
        <v>N/A</v>
      </c>
      <c r="EO24" t="str">
        <f>IFERROR(VALUE(RIGHT(Rawdata!EO24,1)),"N/A")</f>
        <v>N/A</v>
      </c>
      <c r="EP24" t="str">
        <f>IFERROR(VALUE(RIGHT(Rawdata!EP24,1)),"N/A")</f>
        <v>N/A</v>
      </c>
      <c r="EQ24" t="str">
        <f>IFERROR(VALUE(RIGHT(Rawdata!EQ24,1)),"N/A")</f>
        <v>N/A</v>
      </c>
      <c r="ER24" t="str">
        <f>IFERROR(VALUE(RIGHT(Rawdata!ER24,1)),"N/A")</f>
        <v>N/A</v>
      </c>
      <c r="ES24" t="str">
        <f>IFERROR(VALUE(RIGHT(Rawdata!ES24,1)),"N/A")</f>
        <v>N/A</v>
      </c>
      <c r="ET24" t="str">
        <f>IFERROR(VALUE(RIGHT(Rawdata!ET24,1)),"N/A")</f>
        <v>N/A</v>
      </c>
      <c r="EU24" t="str">
        <f>IFERROR(VALUE(RIGHT(Rawdata!EU24,1)),"N/A")</f>
        <v>N/A</v>
      </c>
      <c r="EV24" t="str">
        <f>IFERROR(VALUE(RIGHT(Rawdata!EV24,1)),"N/A")</f>
        <v>N/A</v>
      </c>
      <c r="EW24" t="str">
        <f>IFERROR(VALUE(RIGHT(Rawdata!EW24,1)),"N/A")</f>
        <v>N/A</v>
      </c>
      <c r="EX24" t="str">
        <f>IFERROR(VALUE(RIGHT(Rawdata!EX24,1)),"N/A")</f>
        <v>N/A</v>
      </c>
      <c r="EY24" t="str">
        <f>IFERROR(VALUE(RIGHT(Rawdata!EY24,1)),"N/A")</f>
        <v>N/A</v>
      </c>
      <c r="EZ24" t="str">
        <f>IFERROR(6-VALUE(RIGHT(Rawdata!EZ24,1)),"N/A")</f>
        <v>N/A</v>
      </c>
      <c r="FA24" t="str">
        <f>IFERROR(IF(Rawdata!FA24="A1",VALUE(RIGHT(Rawdata!FA24,1)),VALUE(RIGHT(Rawdata!FA24,1))-1),"N/A")</f>
        <v>N/A</v>
      </c>
      <c r="FB24" t="str">
        <f>IFERROR(VALUE(RIGHT(Rawdata!FB24,1))-3,"N/A")</f>
        <v>N/A</v>
      </c>
      <c r="FC24" t="str">
        <f>IFERROR(IF(Rawdata!FC24="A1",VALUE(RIGHT(Rawdata!FC24,1)),VALUE(RIGHT(Rawdata!FC24,1))-1),"N/A")</f>
        <v>N/A</v>
      </c>
      <c r="FD24" t="str">
        <f>IFERROR(VALUE(RIGHT(Rawdata!FD24,1))-3,"N/A")</f>
        <v>N/A</v>
      </c>
      <c r="FE24" t="str">
        <f>IFERROR(IF(Rawdata!FE24="A1",VALUE(RIGHT(Rawdata!FE24,1)),VALUE(RIGHT(Rawdata!FE24,1))-1),"N/A")</f>
        <v>N/A</v>
      </c>
      <c r="FF24" t="str">
        <f>IFERROR(VALUE(RIGHT(Rawdata!FF24,1))-3,"N/A")</f>
        <v>N/A</v>
      </c>
      <c r="FG24" t="str">
        <f>IFERROR(IF(Rawdata!FG24="A1",VALUE(RIGHT(Rawdata!FG24,1)),VALUE(RIGHT(Rawdata!FG24,1))-1),"N/A")</f>
        <v>N/A</v>
      </c>
      <c r="FH24" t="str">
        <f>IFERROR(VALUE(RIGHT(Rawdata!FH24,1))-3,"N/A")</f>
        <v>N/A</v>
      </c>
      <c r="FI24" t="str">
        <f>IFERROR(IF(Rawdata!FI24="A1",VALUE(RIGHT(Rawdata!FI24,1)),VALUE(RIGHT(Rawdata!FI24,1))-1),"N/A")</f>
        <v>N/A</v>
      </c>
      <c r="FJ24" t="str">
        <f>IFERROR(VALUE(RIGHT(Rawdata!FJ24,1))-3,"N/A")</f>
        <v>N/A</v>
      </c>
      <c r="FK24" t="str">
        <f>IFERROR(IF(Rawdata!FK24="A1",VALUE(RIGHT(Rawdata!FK24,1)),VALUE(RIGHT(Rawdata!FK24,1))-1),"N/A")</f>
        <v>N/A</v>
      </c>
      <c r="FL24" t="str">
        <f>IFERROR(VALUE(RIGHT(Rawdata!FL24,1))-3,"N/A")</f>
        <v>N/A</v>
      </c>
      <c r="FM24" t="str">
        <f>IFERROR(IF(Rawdata!FM24="A1",VALUE(RIGHT(Rawdata!FM24,1)),VALUE(RIGHT(Rawdata!FM24,1))-1),"N/A")</f>
        <v>N/A</v>
      </c>
      <c r="FN24" t="str">
        <f>IFERROR(VALUE(RIGHT(Rawdata!FN24,1))-3,"N/A")</f>
        <v>N/A</v>
      </c>
      <c r="FO24" t="str">
        <f>IFERROR(IF(Rawdata!FO24="A1",VALUE(RIGHT(Rawdata!FO24,1)),VALUE(RIGHT(Rawdata!FO24,1))-1),"N/A")</f>
        <v>N/A</v>
      </c>
      <c r="FP24" t="str">
        <f>IFERROR(VALUE(RIGHT(Rawdata!FP24,1))-3,"N/A")</f>
        <v>N/A</v>
      </c>
      <c r="FQ24" t="str">
        <f>IFERROR(IF(Rawdata!FQ24="A1",VALUE(RIGHT(Rawdata!FQ24,1)),VALUE(RIGHT(Rawdata!FQ24,1))-1),"N/A")</f>
        <v>N/A</v>
      </c>
      <c r="FR24" t="str">
        <f>IFERROR(VALUE(RIGHT(Rawdata!FR24,1))-3,"N/A")</f>
        <v>N/A</v>
      </c>
      <c r="FS24" t="str">
        <f>IFERROR(IF(Rawdata!FS24="A1",VALUE(RIGHT(Rawdata!FS24,1)),VALUE(RIGHT(Rawdata!FS24,1))-1),"N/A")</f>
        <v>N/A</v>
      </c>
      <c r="FT24" t="str">
        <f>IFERROR(VALUE(RIGHT(Rawdata!FT24,1))-3,"N/A")</f>
        <v>N/A</v>
      </c>
      <c r="FU24" t="str">
        <f>IFERROR(IF(Rawdata!FU24="A1",VALUE(RIGHT(Rawdata!FU24,1)),VALUE(RIGHT(Rawdata!FU24,1))-1),"N/A")</f>
        <v>N/A</v>
      </c>
      <c r="FV24" t="str">
        <f>IFERROR(VALUE(RIGHT(Rawdata!FV24,1))-3,"N/A")</f>
        <v>N/A</v>
      </c>
      <c r="FW24" t="str">
        <f>IFERROR(IF(Rawdata!FW24="A1",VALUE(RIGHT(Rawdata!FW24,1)),VALUE(RIGHT(Rawdata!FW24,1))-1),"N/A")</f>
        <v>N/A</v>
      </c>
      <c r="FX24" t="str">
        <f>IFERROR(VALUE(RIGHT(Rawdata!FX24,1))-3,"N/A")</f>
        <v>N/A</v>
      </c>
      <c r="FY24" t="str">
        <f>IFERROR(IF(Rawdata!FY24="A1",VALUE(RIGHT(Rawdata!FY24,1)),VALUE(RIGHT(Rawdata!FY24,1))-1),"N/A")</f>
        <v>N/A</v>
      </c>
      <c r="FZ24" t="str">
        <f>IFERROR(VALUE(RIGHT(Rawdata!FZ24,1))-3,"N/A")</f>
        <v>N/A</v>
      </c>
      <c r="GA24" t="str">
        <f>IFERROR(IF(Rawdata!GA24="A1",VALUE(RIGHT(Rawdata!GA24,1)),VALUE(RIGHT(Rawdata!GA24,1))-1),"N/A")</f>
        <v>N/A</v>
      </c>
      <c r="GB24" t="str">
        <f>IFERROR(VALUE(RIGHT(Rawdata!GB24,1))-3,"N/A")</f>
        <v>N/A</v>
      </c>
      <c r="GC24" t="str">
        <f>IFERROR(IF(Rawdata!GC24="A1",VALUE(RIGHT(Rawdata!GC24,1)),VALUE(RIGHT(Rawdata!GC24,1))-1),"N/A")</f>
        <v>N/A</v>
      </c>
      <c r="GD24" t="str">
        <f>IFERROR(VALUE(RIGHT(Rawdata!GD24,1))-3,"N/A")</f>
        <v>N/A</v>
      </c>
      <c r="GE24" t="str">
        <f>IFERROR(IF(Rawdata!GE24="A1",VALUE(RIGHT(Rawdata!GE24,1)),VALUE(RIGHT(Rawdata!GE24,1))-1),"N/A")</f>
        <v>N/A</v>
      </c>
      <c r="GF24" t="str">
        <f>IFERROR(VALUE(RIGHT(Rawdata!GF24,1))-3,"N/A")</f>
        <v>N/A</v>
      </c>
      <c r="GG24" t="str">
        <f>IFERROR(IF(Rawdata!GG24="A1",VALUE(RIGHT(Rawdata!GG24,1)),VALUE(RIGHT(Rawdata!GG24,1))-1),"N/A")</f>
        <v>N/A</v>
      </c>
      <c r="GH24" t="str">
        <f>IFERROR(VALUE(RIGHT(Rawdata!GH24,1))-3,"N/A")</f>
        <v>N/A</v>
      </c>
      <c r="GI24" t="str">
        <f>IFERROR(IF(Rawdata!GI24="A1",VALUE(RIGHT(Rawdata!GI24,1)),VALUE(RIGHT(Rawdata!GI24,1))-1),"N/A")</f>
        <v>N/A</v>
      </c>
      <c r="GJ24" t="str">
        <f>IFERROR(VALUE(RIGHT(Rawdata!GJ24,1))-3,"N/A")</f>
        <v>N/A</v>
      </c>
      <c r="GK24" t="str">
        <f>IFERROR(IF(Rawdata!GK24="A1",VALUE(RIGHT(Rawdata!GK24,1)),VALUE(RIGHT(Rawdata!GK24,1))-1),"N/A")</f>
        <v>N/A</v>
      </c>
      <c r="GL24" t="str">
        <f>IFERROR(VALUE(RIGHT(Rawdata!GL24,1))-3,"N/A")</f>
        <v>N/A</v>
      </c>
      <c r="GM24" t="str">
        <f>IFERROR(IF(Rawdata!GM24="A1",VALUE(RIGHT(Rawdata!GM24,1)),VALUE(RIGHT(Rawdata!GM24,1))-1),"N/A")</f>
        <v>N/A</v>
      </c>
      <c r="GN24" t="str">
        <f>IFERROR(VALUE(RIGHT(Rawdata!GN24,1))-3,"N/A")</f>
        <v>N/A</v>
      </c>
      <c r="GO24" t="str">
        <f>IFERROR(IF(Rawdata!GO24="A1",VALUE(RIGHT(Rawdata!GO24,1)),VALUE(RIGHT(Rawdata!GO24,1))-1),"N/A")</f>
        <v>N/A</v>
      </c>
      <c r="GP24" t="str">
        <f>IFERROR(VALUE(RIGHT(Rawdata!GP24,1))-3,"N/A")</f>
        <v>N/A</v>
      </c>
      <c r="GQ24" t="str">
        <f>IFERROR(IF(Rawdata!GQ24="A1",VALUE(RIGHT(Rawdata!GQ24,1)),VALUE(RIGHT(Rawdata!GQ24,1))-1),"N/A")</f>
        <v>N/A</v>
      </c>
      <c r="GR24" t="str">
        <f>IFERROR(VALUE(RIGHT(Rawdata!GR24,1))-3,"N/A")</f>
        <v>N/A</v>
      </c>
      <c r="GS24" t="str">
        <f>IFERROR(IF(Rawdata!GS24="A1",VALUE(RIGHT(Rawdata!GS24,1)),VALUE(RIGHT(Rawdata!GS24,1))-1),"N/A")</f>
        <v>N/A</v>
      </c>
      <c r="GT24" t="str">
        <f>IFERROR(VALUE(RIGHT(Rawdata!GT24,1))-3,"N/A")</f>
        <v>N/A</v>
      </c>
      <c r="GU24" t="str">
        <f>IFERROR(IF(Rawdata!GU24="A1",VALUE(RIGHT(Rawdata!GU24,1)),VALUE(RIGHT(Rawdata!GU24,1))-1),"N/A")</f>
        <v>N/A</v>
      </c>
      <c r="GV24" t="str">
        <f>IFERROR(VALUE(RIGHT(Rawdata!GV24,1))-3,"N/A")</f>
        <v>N/A</v>
      </c>
      <c r="GW24" t="str">
        <f>IFERROR(IF(Rawdata!GW24="A1",VALUE(RIGHT(Rawdata!GW24,1)),VALUE(RIGHT(Rawdata!GW24,1))-1),"N/A")</f>
        <v>N/A</v>
      </c>
      <c r="GX24" t="str">
        <f>IFERROR(VALUE(RIGHT(Rawdata!GX24,1))-3,"N/A")</f>
        <v>N/A</v>
      </c>
      <c r="GY24" t="str">
        <f>IFERROR(VALUE(RIGHT(Rawdata!GY24,1)),"N/A")</f>
        <v>N/A</v>
      </c>
      <c r="GZ24" t="str">
        <f>IFERROR(7-VALUE(RIGHT(Rawdata!GZ24,1)),"N/A")</f>
        <v>N/A</v>
      </c>
      <c r="HA24" t="str">
        <f>IFERROR(VALUE(RIGHT(Rawdata!HA24,1)),"N/A")</f>
        <v>N/A</v>
      </c>
      <c r="HB24" t="str">
        <f>IFERROR(VALUE(RIGHT(Rawdata!HB24,1)),"N/A")</f>
        <v>N/A</v>
      </c>
      <c r="HC24" t="str">
        <f>IFERROR(VALUE(RIGHT(Rawdata!HC24,1)),"N/A")</f>
        <v>N/A</v>
      </c>
      <c r="HD24" t="str">
        <f>IFERROR(7-VALUE(RIGHT(Rawdata!HD24,1)),"N/A")</f>
        <v>N/A</v>
      </c>
      <c r="HE24" t="str">
        <f>IFERROR(VALUE(RIGHT(Rawdata!HE24,1)),"N/A")</f>
        <v>N/A</v>
      </c>
      <c r="HF24" t="str">
        <f>IFERROR(7-VALUE(RIGHT(Rawdata!HF24,1)),"N/A")</f>
        <v>N/A</v>
      </c>
      <c r="HG24" t="str">
        <f>IFERROR(VALUE(RIGHT(Rawdata!HG24,1)),"N/A")</f>
        <v>N/A</v>
      </c>
      <c r="HH24" t="str">
        <f>IFERROR(VALUE(RIGHT(Rawdata!HH24,1)),"N/A")</f>
        <v>N/A</v>
      </c>
      <c r="HI24" t="str">
        <f>IFERROR(VALUE(RIGHT(Rawdata!HI24,1)),"N/A")</f>
        <v>N/A</v>
      </c>
      <c r="HJ24" t="str">
        <f>IFERROR(VALUE(RIGHT(Rawdata!HJ24,1)),"N/A")</f>
        <v>N/A</v>
      </c>
      <c r="HK24" t="str">
        <f>IFERROR(7-VALUE(RIGHT(Rawdata!HK24,1)),"N/A")</f>
        <v>N/A</v>
      </c>
      <c r="HL24" t="str">
        <f>IFERROR(VALUE(RIGHT(Rawdata!HL24,1)),"N/A")</f>
        <v>N/A</v>
      </c>
      <c r="HM24" t="str">
        <f>IFERROR(VALUE(RIGHT(Rawdata!HM24,1)),"N/A")</f>
        <v>N/A</v>
      </c>
      <c r="HN24" t="str">
        <f>IFERROR(IF(Rawdata!HN24="A13",5,VALUE(RIGHT(Rawdata!HN24,1))-1),"N/A")</f>
        <v>N/A</v>
      </c>
      <c r="HO24" t="str">
        <f>IFERROR(IF(Rawdata!HO24="A13",5,VALUE(RIGHT(Rawdata!HO24,1))-1),"N/A")</f>
        <v>N/A</v>
      </c>
      <c r="HP24" t="str">
        <f>IFERROR(IF(Rawdata!HP24="A13",5,VALUE(RIGHT(Rawdata!HP24,1))-1),"N/A")</f>
        <v>N/A</v>
      </c>
      <c r="HQ24" t="str">
        <f>IFERROR(IF(Rawdata!HQ24="A13",5,VALUE(RIGHT(Rawdata!HQ24,1))-1),"N/A")</f>
        <v>N/A</v>
      </c>
      <c r="HR24" t="str">
        <f>IFERROR(IF(Rawdata!HR24="A13",5,VALUE(RIGHT(Rawdata!HR24,1))-1),"N/A")</f>
        <v>N/A</v>
      </c>
      <c r="HS24" t="str">
        <f>IFERROR(6-IF(Rawdata!HS24="A13",5,VALUE(RIGHT(Rawdata!HS24,1))-1),"N/A")</f>
        <v>N/A</v>
      </c>
      <c r="HT24" t="str">
        <f>IFERROR(6-IF(Rawdata!HT24="A13",5,VALUE(RIGHT(Rawdata!HT24,1))-1),"N/A")</f>
        <v>N/A</v>
      </c>
      <c r="HU24" t="str">
        <f>IFERROR(6-IF(Rawdata!HU24="A13",5,VALUE(RIGHT(Rawdata!HU24,1))-1),"N/A")</f>
        <v>N/A</v>
      </c>
      <c r="HV24" t="str">
        <f>IFERROR(IF(Rawdata!HV24="A13",5,VALUE(RIGHT(Rawdata!HV24,1))-1),"N/A")</f>
        <v>N/A</v>
      </c>
      <c r="HW24" t="str">
        <f>IFERROR(6-IF(Rawdata!HW24="A13",5,VALUE(RIGHT(Rawdata!HW24,1))-1),"N/A")</f>
        <v>N/A</v>
      </c>
      <c r="HX24" t="str">
        <f>IFERROR(6-IF(Rawdata!HX24="A13",5,VALUE(RIGHT(Rawdata!HX24,1))-1),"N/A")</f>
        <v>N/A</v>
      </c>
      <c r="HY24" t="str">
        <f>IFERROR(6-IF(Rawdata!HY24="A13",5,VALUE(RIGHT(Rawdata!HY24,1))-1),"N/A")</f>
        <v>N/A</v>
      </c>
      <c r="HZ24" t="str">
        <f>IFERROR(6-IF(Rawdata!HZ24="A13",5,VALUE(RIGHT(Rawdata!HZ24,1))-1),"N/A")</f>
        <v>N/A</v>
      </c>
      <c r="IA24" t="str">
        <f>IFERROR(6-IF(Rawdata!IA24="A13",5,VALUE(RIGHT(Rawdata!IA24,1))-1),"N/A")</f>
        <v>N/A</v>
      </c>
      <c r="IB24" t="str">
        <f>IFERROR(IF(Rawdata!IB24="A13",5,VALUE(RIGHT(Rawdata!IB24,1))-1),"N/A")</f>
        <v>N/A</v>
      </c>
      <c r="IC24" t="str">
        <f>IFERROR(6-IF(Rawdata!IC24="A13",5,VALUE(RIGHT(Rawdata!IC24,1))-1),"N/A")</f>
        <v>N/A</v>
      </c>
      <c r="ID24" t="str">
        <f>IFERROR(IF(Rawdata!ID24="A13",5,VALUE(RIGHT(Rawdata!ID24,1))-1),"N/A")</f>
        <v>N/A</v>
      </c>
      <c r="IE24" t="str">
        <f>IFERROR(6-IF(Rawdata!IE24="A13",5,VALUE(RIGHT(Rawdata!IE24,1))-1),"N/A")</f>
        <v>N/A</v>
      </c>
      <c r="IF24" t="str">
        <f>IFERROR(VALUE(RIGHT(Rawdata!IF24,1)),"N/A")</f>
        <v>N/A</v>
      </c>
      <c r="IG24" t="str">
        <f>IFERROR(VALUE(RIGHT(Rawdata!IG24,1)),"N/A")</f>
        <v>N/A</v>
      </c>
      <c r="IH24" t="str">
        <f>IFERROR(VALUE(RIGHT(Rawdata!IH24,1)),"N/A")</f>
        <v>N/A</v>
      </c>
      <c r="II24" t="str">
        <f>IFERROR(VALUE(RIGHT(Rawdata!II24,1)),"N/A")</f>
        <v>N/A</v>
      </c>
      <c r="IJ24" t="str">
        <f>IFERROR(VALUE(RIGHT(Rawdata!IJ24,1)),"N/A")</f>
        <v>N/A</v>
      </c>
      <c r="IK24" t="str">
        <f>IFERROR(VALUE(RIGHT(Rawdata!IK24,1)),"N/A")</f>
        <v>N/A</v>
      </c>
      <c r="IL24" t="str">
        <f>IFERROR(VALUE(RIGHT(Rawdata!IL24,1)),"N/A")</f>
        <v>N/A</v>
      </c>
      <c r="IM24" t="str">
        <f>IFERROR(VALUE(RIGHT(Rawdata!IM24,1)),"N/A")</f>
        <v>N/A</v>
      </c>
      <c r="IN24" t="str">
        <f>IFERROR(VALUE(RIGHT(Rawdata!IN24,1)),"N/A")</f>
        <v>N/A</v>
      </c>
      <c r="IO24" t="str">
        <f>IFERROR(VALUE(RIGHT(Rawdata!IO24,1)),"N/A")</f>
        <v>N/A</v>
      </c>
      <c r="IP24" t="str">
        <f>IFERROR(VALUE(RIGHT(Rawdata!IP24,1)),"N/A")</f>
        <v>N/A</v>
      </c>
      <c r="IQ24" t="str">
        <f>IFERROR(VALUE(RIGHT(Rawdata!IQ24,1)),"N/A")</f>
        <v>N/A</v>
      </c>
      <c r="IR24" t="str">
        <f>IFERROR(VALUE(RIGHT(Rawdata!IR24,1)),"N/A")</f>
        <v>N/A</v>
      </c>
      <c r="IS24" t="str">
        <f>IFERROR(VALUE(RIGHT(Rawdata!IS24,1)),"N/A")</f>
        <v>N/A</v>
      </c>
      <c r="IT24" t="str">
        <f>IFERROR(VALUE(RIGHT(Rawdata!IT24,1)),"N/A")</f>
        <v>N/A</v>
      </c>
      <c r="IU24" t="str">
        <f>IFERROR(VALUE(RIGHT(Rawdata!IU24,1)),"N/A")</f>
        <v>N/A</v>
      </c>
      <c r="IV24" t="str">
        <f>IFERROR(VALUE(RIGHT(Rawdata!IV24,1)),"N/A")</f>
        <v>N/A</v>
      </c>
      <c r="IW24" t="str">
        <f>IFERROR(VALUE(RIGHT(Rawdata!IW24,1)),"N/A")</f>
        <v>N/A</v>
      </c>
      <c r="IX24" t="str">
        <f>IFERROR(VALUE(RIGHT(Rawdata!IX24,1)),"N/A")</f>
        <v>N/A</v>
      </c>
      <c r="IY24" t="str">
        <f>IFERROR(VALUE(RIGHT(Rawdata!IY24,1)),"N/A")</f>
        <v>N/A</v>
      </c>
      <c r="IZ24" t="str">
        <f>IFERROR(VALUE(RIGHT(Rawdata!IZ24,1)),"N/A")</f>
        <v>N/A</v>
      </c>
      <c r="JA24" t="str">
        <f>IFERROR(VALUE(RIGHT(Rawdata!JA24,1)),"N/A")</f>
        <v>N/A</v>
      </c>
      <c r="JB24" t="str">
        <f>IFERROR(VALUE(RIGHT(Rawdata!JB24,1)),"N/A")</f>
        <v>N/A</v>
      </c>
      <c r="JC24" t="str">
        <f>IFERROR(VALUE(RIGHT(Rawdata!JC24,1)),"N/A")</f>
        <v>N/A</v>
      </c>
      <c r="JD24" t="str">
        <f>IFERROR(VALUE(RIGHT(Rawdata!JD24,1)),"N/A")</f>
        <v>N/A</v>
      </c>
      <c r="JE24" t="str">
        <f>IFERROR(VALUE(RIGHT(Rawdata!JE24,1)),"N/A")</f>
        <v>N/A</v>
      </c>
      <c r="JF24" t="str">
        <f>IFERROR(VALUE(RIGHT(Rawdata!JF24,1)),"N/A")</f>
        <v>N/A</v>
      </c>
      <c r="JG24" t="str">
        <f>IFERROR(VALUE(RIGHT(Rawdata!JG24,1)),"N/A")</f>
        <v>N/A</v>
      </c>
      <c r="JH24" t="str">
        <f>IFERROR(VALUE(RIGHT(Rawdata!JH24,1)),"N/A")</f>
        <v>N/A</v>
      </c>
      <c r="JI24" t="str">
        <f>IFERROR(VALUE(RIGHT(Rawdata!JI24,1)),"N/A")</f>
        <v>N/A</v>
      </c>
      <c r="JJ24" t="str">
        <f>IFERROR(VALUE(RIGHT(Rawdata!JJ24,1)),"N/A")</f>
        <v>N/A</v>
      </c>
      <c r="JK24" t="str">
        <f>IFERROR(VALUE(RIGHT(Rawdata!JK24,1)),"N/A")</f>
        <v>N/A</v>
      </c>
      <c r="JL24" t="str">
        <f>IFERROR(VALUE(RIGHT(Rawdata!JL24,1)),"N/A")</f>
        <v>N/A</v>
      </c>
      <c r="JM24" t="str">
        <f>IFERROR(VALUE(RIGHT(Rawdata!JM24,1)),"N/A")</f>
        <v>N/A</v>
      </c>
      <c r="JN24" t="str">
        <f>IFERROR(VALUE(RIGHT(Rawdata!JN24,1)),"N/A")</f>
        <v>N/A</v>
      </c>
      <c r="JO24" t="str">
        <f>IFERROR(VALUE(RIGHT(Rawdata!JO24,1)),"N/A")</f>
        <v>N/A</v>
      </c>
      <c r="JP24" t="str">
        <f>IFERROR(VALUE(RIGHT(Rawdata!JP24,1)-4),"N/A")</f>
        <v>N/A</v>
      </c>
      <c r="JQ24" t="str">
        <f>IFERROR(VALUE(RIGHT(Rawdata!JQ24,1)-4),"N/A")</f>
        <v>N/A</v>
      </c>
      <c r="JR24" t="str">
        <f>IFERROR(VALUE(RIGHT(Rawdata!JR24,1)-4),"N/A")</f>
        <v>N/A</v>
      </c>
      <c r="JS24" t="str">
        <f>IFERROR(VALUE(RIGHT(Rawdata!JS24,1)-4),"N/A")</f>
        <v>N/A</v>
      </c>
      <c r="JT24" t="str">
        <f>IFERROR(VALUE(RIGHT(Rawdata!JT24,1)-4),"N/A")</f>
        <v>N/A</v>
      </c>
      <c r="JU24" t="str">
        <f>IFERROR(VALUE(RIGHT(Rawdata!JU24,1)-4),"N/A")</f>
        <v>N/A</v>
      </c>
      <c r="JV24" t="str">
        <f>IFERROR(VALUE(RIGHT(Rawdata!JV24,1)-4),"N/A")</f>
        <v>N/A</v>
      </c>
      <c r="JW24" t="str">
        <f>IFERROR(VALUE(RIGHT(Rawdata!JW24,1)-4),"N/A")</f>
        <v>N/A</v>
      </c>
      <c r="JX24" t="str">
        <f>IFERROR(VALUE(RIGHT(Rawdata!JX24,1)),"N/A")</f>
        <v>N/A</v>
      </c>
      <c r="JY24" t="str">
        <f>IFERROR(VALUE(RIGHT(Rawdata!JY24,1)),"N/A")</f>
        <v>N/A</v>
      </c>
      <c r="JZ24" t="str">
        <f>IFERROR(6-VALUE(RIGHT(Rawdata!JZ24,1)),"N/A")</f>
        <v>N/A</v>
      </c>
      <c r="KA24" t="str">
        <f>IFERROR(6-VALUE(RIGHT(Rawdata!KA24,1)),"N/A")</f>
        <v>N/A</v>
      </c>
      <c r="KB24" t="str">
        <f>IFERROR(6-VALUE(RIGHT(Rawdata!KB24,1)),"N/A")</f>
        <v>N/A</v>
      </c>
      <c r="KC24" t="str">
        <f>IFERROR(6-VALUE(RIGHT(Rawdata!KC24,1)),"N/A")</f>
        <v>N/A</v>
      </c>
      <c r="KD24" t="str">
        <f>IFERROR(6-VALUE(RIGHT(Rawdata!KD24,1)),"N/A")</f>
        <v>N/A</v>
      </c>
      <c r="KE24" t="str">
        <f>IFERROR(6-VALUE(RIGHT(Rawdata!KE24,1)),"N/A")</f>
        <v>N/A</v>
      </c>
      <c r="KF24" t="str">
        <f>IFERROR(VALUE(RIGHT(Rawdata!KF24,1)),"N/A")</f>
        <v>N/A</v>
      </c>
      <c r="KG24" t="str">
        <f>IFERROR(VALUE(RIGHT(Rawdata!KG24,1)),"N/A")</f>
        <v>N/A</v>
      </c>
      <c r="KH24" t="str">
        <f>IFERROR(6-VALUE(RIGHT(Rawdata!KH24,1)),"N/A")</f>
        <v>N/A</v>
      </c>
      <c r="KI24" t="str">
        <f>IFERROR(6-VALUE(RIGHT(Rawdata!KI24,1)),"N/A")</f>
        <v>N/A</v>
      </c>
      <c r="KJ24" t="str">
        <f>IFERROR(VALUE(RIGHT(Rawdata!KJ24,1)),"N/A")</f>
        <v>N/A</v>
      </c>
      <c r="KK24" t="str">
        <f>IFERROR(VALUE(RIGHT(Rawdata!KK24,1)),"N/A")</f>
        <v>N/A</v>
      </c>
      <c r="KL24" t="str">
        <f>IFERROR(VALUE(RIGHT(Rawdata!KL24,1)),"N/A")</f>
        <v>N/A</v>
      </c>
      <c r="KM24" t="str">
        <f>IFERROR(VALUE(RIGHT(Rawdata!KM24,1)),"N/A")</f>
        <v>N/A</v>
      </c>
      <c r="KN24" t="str">
        <f>IFERROR(VALUE(RIGHT(Rawdata!KN24,1)),"N/A")</f>
        <v>N/A</v>
      </c>
      <c r="KO24" t="str">
        <f>IFERROR(VALUE(RIGHT(Rawdata!KO24,1)),"N/A")</f>
        <v>N/A</v>
      </c>
      <c r="KP24" t="str">
        <f>IFERROR(VALUE(RIGHT(Rawdata!KP24,1)),"N/A")</f>
        <v>N/A</v>
      </c>
      <c r="KQ24" t="str">
        <f>IFERROR(VALUE(RIGHT(Rawdata!KQ24,1)),"N/A")</f>
        <v>N/A</v>
      </c>
      <c r="KR24" t="str">
        <f>IFERROR(VALUE(RIGHT(Rawdata!KR24,1)),"N/A")</f>
        <v>N/A</v>
      </c>
      <c r="KS24" t="str">
        <f>IFERROR(VALUE(RIGHT(Rawdata!KS24,1)),"N/A")</f>
        <v>N/A</v>
      </c>
      <c r="KT24" t="str">
        <f>IFERROR(VALUE(RIGHT(Rawdata!KT24,1)),"N/A")</f>
        <v>N/A</v>
      </c>
      <c r="KU24" t="str">
        <f>IFERROR(VALUE(RIGHT(Rawdata!KU24,1)),"N/A")</f>
        <v>N/A</v>
      </c>
      <c r="KV24" t="str">
        <f>IFERROR(VALUE(RIGHT(Rawdata!KV24,1)),"N/A")</f>
        <v>N/A</v>
      </c>
      <c r="KW24" t="str">
        <f>IFERROR(VALUE(RIGHT(Rawdata!KW24,1)),"N/A")</f>
        <v>N/A</v>
      </c>
      <c r="KX24" t="str">
        <f>IFERROR(VALUE(RIGHT(Rawdata!KX24,1)),"N/A")</f>
        <v>N/A</v>
      </c>
    </row>
    <row r="25" spans="1:310" x14ac:dyDescent="0.25">
      <c r="A25">
        <f>Rawdata!A25</f>
        <v>6</v>
      </c>
      <c r="B25" t="str">
        <f>Rawdata!B25</f>
        <v>T2</v>
      </c>
      <c r="C25" t="str">
        <f>Rawdata!C25</f>
        <v>2022-06-15 15:45:23</v>
      </c>
      <c r="D25" t="str">
        <f>Rawdata!D25</f>
        <v>803-206</v>
      </c>
      <c r="E25" t="str">
        <f>IF(Rawdata!E25="","",Rawdata!E25)</f>
        <v>203-152</v>
      </c>
      <c r="F25" cm="1">
        <f t="array" ref="F25">IFERROR(_xlfn.IFS(Rawdata!F25="A1",100,Rawdata!F25="A2",75,Rawdata!F25="A3",50,Rawdata!F25="A4",25,Rawdata!F25="A5",0),"N/A")</f>
        <v>25</v>
      </c>
      <c r="G25" cm="1">
        <f t="array" ref="G25">IFERROR(_xlfn.IFS(Rawdata!G25="A1",100,Rawdata!G25="A2",75,Rawdata!G25="A3",50,Rawdata!G25="A4",25,Rawdata!G25="A5",0),"N/A")</f>
        <v>50</v>
      </c>
      <c r="H25" cm="1">
        <f t="array" ref="H25">IFERROR(_xlfn.IFS(Rawdata!H25="A1",100,Rawdata!H25="A2",75,Rawdata!H25="A3",50,Rawdata!H25="A4",25,Rawdata!H25="A5",0),"N/A")</f>
        <v>25</v>
      </c>
      <c r="I25" cm="1">
        <f t="array" ref="I25">IFERROR(_xlfn.IFS(Rawdata!I25="A1",100,Rawdata!I25="A2",75,Rawdata!I25="A3",50,Rawdata!I25="A4",25,Rawdata!I25="A5",0),"N/A")</f>
        <v>0</v>
      </c>
      <c r="J25" cm="1">
        <f t="array" ref="J25">IFERROR(_xlfn.IFS(Rawdata!J25="A1",100,Rawdata!J25="A2",75,Rawdata!J25="A3",50,Rawdata!J25="A4",25,Rawdata!J25="A5",0),"N/A")</f>
        <v>0</v>
      </c>
      <c r="K25" cm="1">
        <f t="array" ref="K25">IFERROR(_xlfn.IFS(Rawdata!K25="A1",100,Rawdata!K25="A2",75,Rawdata!K25="A3",50,Rawdata!K25="A4",25,Rawdata!K25="A5",0),"N/A")</f>
        <v>100</v>
      </c>
      <c r="L25" cm="1">
        <f t="array" ref="L25">IFERROR(_xlfn.IFS(Rawdata!L25="A1",100,Rawdata!L25="A2",75,Rawdata!L25="A3",50,Rawdata!L25="A4",25,Rawdata!L25="A5",0),"N/A")</f>
        <v>100</v>
      </c>
      <c r="M25" cm="1">
        <f t="array" ref="M25">IFERROR(_xlfn.IFS(Rawdata!M25="A1",100,Rawdata!M25="A2",75,Rawdata!M25="A3",50,Rawdata!M25="A4",25,Rawdata!M25="A5",0),"N/A")</f>
        <v>50</v>
      </c>
      <c r="N25" cm="1">
        <f t="array" ref="N25">IFERROR(_xlfn.IFS(Rawdata!N25="A1",100,Rawdata!N25="A2",75,Rawdata!N25="A3",50,Rawdata!N25="A4",25,Rawdata!N25="A5",0),"N/A")</f>
        <v>100</v>
      </c>
      <c r="O25" cm="1">
        <f t="array" ref="O25">IFERROR(_xlfn.IFS(Rawdata!O25="A1",100,Rawdata!O25="A2",75,Rawdata!O25="A3",50,Rawdata!O25="A4",25,Rawdata!O25="A5",0),"N/A")</f>
        <v>100</v>
      </c>
      <c r="P25" cm="1">
        <f t="array" ref="P25">IFERROR(_xlfn.IFS(Rawdata!P25="A1",100,Rawdata!P25="A2",75,Rawdata!P25="A3",50,Rawdata!P25="A4",25,Rawdata!P25="A5",0),"N/A")</f>
        <v>25</v>
      </c>
      <c r="Q25" cm="1">
        <f t="array" ref="Q25">IFERROR(_xlfn.IFS(Rawdata!Q25="A1",100,Rawdata!Q25="A2",75,Rawdata!Q25="A3",50,Rawdata!Q25="A4",25,Rawdata!Q25="A5",0),"N/A")</f>
        <v>50</v>
      </c>
      <c r="R25" cm="1">
        <f t="array" ref="R25">IFERROR(_xlfn.IFS(Rawdata!R25="A1",100,Rawdata!R25="A2",75,Rawdata!R25="A3",50,Rawdata!R25="A4",25,Rawdata!R25="A5",0),"N/A")</f>
        <v>100</v>
      </c>
      <c r="S25" cm="1">
        <f t="array" ref="S25">IFERROR(_xlfn.IFS(Rawdata!S25="A1",100,Rawdata!S25="A2",75,Rawdata!S25="A3",50,Rawdata!S25="A4",25,Rawdata!S25="A5",0),"N/A")</f>
        <v>50</v>
      </c>
      <c r="T25" cm="1">
        <f t="array" ref="T25">IFERROR(_xlfn.IFS(Rawdata!T25="A1",100,Rawdata!T25="A2",75,Rawdata!T25="A3",50,Rawdata!T25="A4",25,Rawdata!T25="A5",0),"N/A")</f>
        <v>50</v>
      </c>
      <c r="U25" cm="1">
        <f t="array" ref="U25">IFERROR(_xlfn.IFS(Rawdata!U25="A1",100,Rawdata!U25="A2",75,Rawdata!U25="A3",50,Rawdata!U25="A4",25,Rawdata!U25="A5",0),"N/A")</f>
        <v>50</v>
      </c>
      <c r="V25" cm="1">
        <f t="array" ref="V25">IFERROR(_xlfn.IFS(Rawdata!V25="A1",100,Rawdata!V25="A2",75,Rawdata!V25="A3",50,Rawdata!V25="A4",25,Rawdata!V25="A5",0),"N/A")</f>
        <v>50</v>
      </c>
      <c r="W25" cm="1">
        <f t="array" ref="W25">IFERROR(_xlfn.IFS(Rawdata!W25="A1",100,Rawdata!W25="A2",75,Rawdata!W25="A3",50,Rawdata!W25="A4",25,Rawdata!W25="A5",0),"N/A")</f>
        <v>50</v>
      </c>
      <c r="X25" cm="1">
        <f t="array" ref="X25">IFERROR(_xlfn.IFS(Rawdata!X25="A1",100,Rawdata!X25="A2",75,Rawdata!X25="A3",50,Rawdata!X25="A4",25,Rawdata!X25="A5",0),"N/A")</f>
        <v>25</v>
      </c>
      <c r="Y25" cm="1">
        <f t="array" ref="Y25">IFERROR(_xlfn.IFS(Rawdata!Y25="A1",100,Rawdata!Y25="A2",75,Rawdata!Y25="A3",50,Rawdata!Y25="A4",25,Rawdata!Y25="A5",0),"N/A")</f>
        <v>25</v>
      </c>
      <c r="Z25" cm="1">
        <f t="array" ref="Z25">IFERROR(_xlfn.IFS(Rawdata!Z25="A1",100,Rawdata!Z25="A2",75,Rawdata!Z25="A3",50,Rawdata!Z25="A4",25,Rawdata!Z25="A5",0),"N/A")</f>
        <v>50</v>
      </c>
      <c r="AA25" cm="1">
        <f t="array" ref="AA25">IFERROR(_xlfn.IFS(Rawdata!AA25="A1",100,Rawdata!AA25="A2",75,Rawdata!AA25="A3",50,Rawdata!AA25="A4",25,Rawdata!AA25="A5",0),"N/A")</f>
        <v>75</v>
      </c>
      <c r="AB25" cm="1">
        <f t="array" ref="AB25">IFERROR(_xlfn.IFS(Rawdata!AB25="A1",100,Rawdata!AB25="A2",75,Rawdata!AB25="A3",50,Rawdata!AB25="A4",25,Rawdata!AB25="A5",0),"N/A")</f>
        <v>25</v>
      </c>
      <c r="AC25">
        <f>IFERROR(VALUE(RIGHT(Rawdata!AC25,1)),"N/A")</f>
        <v>5</v>
      </c>
      <c r="AD25">
        <f>IFERROR(6-VALUE(RIGHT(Rawdata!AD25,1)),"N/A")</f>
        <v>5</v>
      </c>
      <c r="AE25">
        <f>IFERROR(VALUE(RIGHT(Rawdata!AE25,1)),"N/A")</f>
        <v>5</v>
      </c>
      <c r="AF25">
        <f>IFERROR(6-VALUE(RIGHT(Rawdata!AF25,1)),"N/A")</f>
        <v>5</v>
      </c>
      <c r="AG25">
        <f>IFERROR(VALUE(RIGHT(Rawdata!AG25,1)),"N/A")</f>
        <v>5</v>
      </c>
      <c r="AH25">
        <f>IFERROR(VALUE(RIGHT(Rawdata!AH25,1)),"N/A")</f>
        <v>5</v>
      </c>
      <c r="AI25">
        <f>IFERROR(VALUE(RIGHT(Rawdata!AI25,1)),"N/A")</f>
        <v>5</v>
      </c>
      <c r="AJ25">
        <f>IFERROR(6-VALUE(RIGHT(Rawdata!AJ25,1)),"N/A")</f>
        <v>4</v>
      </c>
      <c r="AK25">
        <f>IFERROR(6-VALUE(RIGHT(Rawdata!AK25,1)),"N/A")</f>
        <v>5</v>
      </c>
      <c r="AL25">
        <f>IFERROR(VALUE(RIGHT(Rawdata!AL25,1)),"N/A")</f>
        <v>5</v>
      </c>
      <c r="AM25">
        <f>IFERROR(6-VALUE(RIGHT(Rawdata!AM25,1)),"N/A")</f>
        <v>4</v>
      </c>
      <c r="AN25">
        <f>IFERROR(6-VALUE(RIGHT(Rawdata!AN25,1)),"N/A")</f>
        <v>5</v>
      </c>
      <c r="AO25">
        <f>IFERROR(VALUE(RIGHT(Rawdata!AO25,1)),"N/A")</f>
        <v>5</v>
      </c>
      <c r="AP25">
        <f>IFERROR(6-VALUE(RIGHT(Rawdata!AP25,1)),"N/A")</f>
        <v>3</v>
      </c>
      <c r="AQ25">
        <f>IFERROR(VALUE(RIGHT(Rawdata!AQ25,1)),"N/A")</f>
        <v>5</v>
      </c>
      <c r="AR25">
        <f>IFERROR(6-VALUE(RIGHT(Rawdata!AR25,1)),"N/A")</f>
        <v>5</v>
      </c>
      <c r="AS25">
        <f>IFERROR(VALUE(RIGHT(Rawdata!AS25,1)),"N/A")</f>
        <v>5</v>
      </c>
      <c r="AT25">
        <f>IFERROR(VALUE(RIGHT(Rawdata!AT25,1)),"N/A")</f>
        <v>5</v>
      </c>
      <c r="AU25">
        <f>IFERROR(6-VALUE(RIGHT(Rawdata!AU25,1)),"N/A")</f>
        <v>5</v>
      </c>
      <c r="AV25">
        <f>IFERROR(VALUE(RIGHT(Rawdata!AV25,1)),"N/A")</f>
        <v>5</v>
      </c>
      <c r="AW25">
        <f>IFERROR(VALUE(RIGHT(Rawdata!AW25,1)),"N/A")</f>
        <v>5</v>
      </c>
      <c r="AX25">
        <f>IFERROR(VALUE(RIGHT(Rawdata!AX25,1)),"N/A")</f>
        <v>5</v>
      </c>
      <c r="AY25">
        <f>IFERROR(VALUE(RIGHT(Rawdata!AY25,1)),"N/A")</f>
        <v>5</v>
      </c>
      <c r="AZ25">
        <f>IFERROR(VALUE(RIGHT(Rawdata!AZ25,1)),"N/A")</f>
        <v>3</v>
      </c>
      <c r="BA25">
        <f>IFERROR(VALUE(RIGHT(Rawdata!BA25,1)-1),"N/A")</f>
        <v>3</v>
      </c>
      <c r="BB25">
        <f>IFERROR(VALUE(RIGHT(Rawdata!BB25,1)-1),"N/A")</f>
        <v>3</v>
      </c>
      <c r="BC25">
        <f>IFERROR(VALUE(RIGHT(Rawdata!BC25,1)-1),"N/A")</f>
        <v>2</v>
      </c>
      <c r="BD25">
        <f>IFERROR(VALUE(RIGHT(Rawdata!BD25,1)-1),"N/A")</f>
        <v>3</v>
      </c>
      <c r="BE25">
        <f>IFERROR(VALUE(RIGHT(Rawdata!BE25,1)-1),"N/A")</f>
        <v>2</v>
      </c>
      <c r="BF25">
        <f>IFERROR(VALUE(RIGHT(Rawdata!BF25,1)-1),"N/A")</f>
        <v>3</v>
      </c>
      <c r="BG25">
        <f>IFERROR(VALUE(RIGHT(Rawdata!BG25,1)-1),"N/A")</f>
        <v>3</v>
      </c>
      <c r="BH25">
        <f>IFERROR(VALUE(RIGHT(Rawdata!BH25,1)-1),"N/A")</f>
        <v>3</v>
      </c>
      <c r="BI25">
        <f>IFERROR(VALUE(RIGHT(Rawdata!BI25,1)-1),"N/A")</f>
        <v>2</v>
      </c>
      <c r="BJ25">
        <f>IFERROR(VALUE(RIGHT(Rawdata!BJ25,1)-1),"N/A")</f>
        <v>2</v>
      </c>
      <c r="BK25">
        <f>IFERROR(VALUE(RIGHT(Rawdata!BK25,1)-1),"N/A")</f>
        <v>2</v>
      </c>
      <c r="BL25">
        <f>IFERROR(VALUE(RIGHT(Rawdata!BL25,1)-1),"N/A")</f>
        <v>2</v>
      </c>
      <c r="BM25">
        <f>IFERROR(VALUE(RIGHT(Rawdata!BM25,1)),"N/A")</f>
        <v>2</v>
      </c>
      <c r="BN25">
        <f>IFERROR(VALUE(RIGHT(Rawdata!BN25,1)),"N/A")</f>
        <v>3</v>
      </c>
      <c r="BO25">
        <f>IFERROR(VALUE(RIGHT(Rawdata!BO25,1)),"N/A")</f>
        <v>3</v>
      </c>
      <c r="BP25">
        <f>IFERROR(VALUE(RIGHT(Rawdata!BP25,1)),"N/A")</f>
        <v>1</v>
      </c>
      <c r="BQ25">
        <f>IFERROR(6-VALUE(RIGHT(Rawdata!BQ25,1)),"N/A")</f>
        <v>3</v>
      </c>
      <c r="BR25">
        <f>IFERROR(6-VALUE(RIGHT(Rawdata!BR25,1)),"N/A")</f>
        <v>3</v>
      </c>
      <c r="BS25">
        <f>IFERROR(6-VALUE(RIGHT(Rawdata!BS25,1)),"N/A")</f>
        <v>1</v>
      </c>
      <c r="BT25">
        <f>IFERROR(6-VALUE(RIGHT(Rawdata!BT25,1)),"N/A")</f>
        <v>1</v>
      </c>
      <c r="BU25">
        <f>IFERROR(VALUE(RIGHT(Rawdata!BU25,1)),"N/A")</f>
        <v>5</v>
      </c>
      <c r="BV25">
        <f>IFERROR(VALUE(RIGHT(Rawdata!BV25,1)),"N/A")</f>
        <v>5</v>
      </c>
      <c r="BW25">
        <f>IFERROR(VALUE(RIGHT(Rawdata!BW25,1)),"N/A")</f>
        <v>5</v>
      </c>
      <c r="BX25">
        <f>IFERROR(VALUE(RIGHT(Rawdata!BX25,1)),"N/A")</f>
        <v>5</v>
      </c>
      <c r="BY25">
        <f>IFERROR(6-VALUE(RIGHT(Rawdata!BY25,1)),"N/A")</f>
        <v>3</v>
      </c>
      <c r="BZ25">
        <f>IFERROR(6-VALUE(RIGHT(Rawdata!BZ25,1)),"N/A")</f>
        <v>5</v>
      </c>
      <c r="CA25">
        <f>IFERROR(6-VALUE(RIGHT(Rawdata!CA25,1)),"N/A")</f>
        <v>5</v>
      </c>
      <c r="CB25">
        <f>IFERROR(VALUE(RIGHT(Rawdata!CB25,1)),"N/A")</f>
        <v>4</v>
      </c>
      <c r="CC25">
        <f>IFERROR(VALUE(RIGHT(Rawdata!CC25,1)),"N/A")</f>
        <v>3</v>
      </c>
      <c r="CD25">
        <f>IFERROR(VALUE(RIGHT(Rawdata!CD25,1)),"N/A")</f>
        <v>3</v>
      </c>
      <c r="CE25">
        <f>IFERROR(VALUE(RIGHT(Rawdata!CE25,1)),"N/A")</f>
        <v>3</v>
      </c>
      <c r="CF25">
        <f>IFERROR(6-VALUE(RIGHT(Rawdata!CF25,1)),"N/A")</f>
        <v>3</v>
      </c>
      <c r="CG25">
        <f>IFERROR(6-VALUE(RIGHT(Rawdata!CG25,1)),"N/A")</f>
        <v>4</v>
      </c>
      <c r="CH25">
        <f>IFERROR(6-VALUE(RIGHT(Rawdata!CH25,1)),"N/A")</f>
        <v>3</v>
      </c>
      <c r="CI25">
        <f>IFERROR(6-VALUE(RIGHT(Rawdata!CI25,1)),"N/A")</f>
        <v>3</v>
      </c>
      <c r="CJ25">
        <f>IFERROR(VALUE(RIGHT(Rawdata!CJ25,1)),"N/A")</f>
        <v>4</v>
      </c>
      <c r="CK25">
        <f>IFERROR(VALUE(RIGHT(Rawdata!CK25,1)),"N/A")</f>
        <v>3</v>
      </c>
      <c r="CL25">
        <f>IFERROR(VALUE(RIGHT(Rawdata!CL25,1)),"N/A")</f>
        <v>4</v>
      </c>
      <c r="CM25">
        <f>IFERROR(VALUE(RIGHT(Rawdata!CM25,1)),"N/A")</f>
        <v>5</v>
      </c>
      <c r="CN25">
        <f>IFERROR(VALUE(RIGHT(Rawdata!CN25,1)),"N/A")</f>
        <v>3</v>
      </c>
      <c r="CO25">
        <f>IFERROR(VALUE(RIGHT(Rawdata!CO25,1)),"N/A")</f>
        <v>4</v>
      </c>
      <c r="CP25">
        <f>IFERROR(VALUE(RIGHT(Rawdata!CP25,1)),"N/A")</f>
        <v>4</v>
      </c>
      <c r="CQ25">
        <f>IFERROR(VALUE(RIGHT(Rawdata!CQ25,1)),"N/A")</f>
        <v>5</v>
      </c>
      <c r="CR25">
        <f>IFERROR(VALUE(RIGHT(Rawdata!CR25,1)),"N/A")</f>
        <v>3</v>
      </c>
      <c r="CS25">
        <f>IFERROR(VALUE(RIGHT(Rawdata!CS25,1)),"N/A")</f>
        <v>4</v>
      </c>
      <c r="CT25">
        <f>IFERROR(VALUE(RIGHT(Rawdata!CT25,1)),"N/A")</f>
        <v>4</v>
      </c>
      <c r="CU25">
        <f>IFERROR(VALUE(RIGHT(Rawdata!CU25,1)),"N/A")</f>
        <v>4</v>
      </c>
      <c r="CV25">
        <f>IFERROR(VALUE(RIGHT(Rawdata!CV25,1)),"N/A")</f>
        <v>4</v>
      </c>
      <c r="CW25">
        <f>IFERROR(6-VALUE(RIGHT(Rawdata!CW25,1)),"N/A")</f>
        <v>1</v>
      </c>
      <c r="CX25">
        <f>IFERROR(VALUE(RIGHT(Rawdata!CX25,1)),"N/A")</f>
        <v>4</v>
      </c>
      <c r="CY25">
        <f>IFERROR(VALUE(RIGHT(Rawdata!CY25,1)),"N/A")</f>
        <v>5</v>
      </c>
      <c r="CZ25">
        <f>IFERROR(VALUE(RIGHT(Rawdata!CZ25,1)),"N/A")</f>
        <v>5</v>
      </c>
      <c r="DA25">
        <f>IFERROR(VALUE(RIGHT(Rawdata!DA25,1)),"N/A")</f>
        <v>4</v>
      </c>
      <c r="DB25">
        <f>IFERROR(VALUE(RIGHT(Rawdata!DB25,1)),"N/A")</f>
        <v>4</v>
      </c>
      <c r="DC25">
        <f>IFERROR(VALUE(RIGHT(Rawdata!DC25,1)),"N/A")</f>
        <v>5</v>
      </c>
      <c r="DD25">
        <f>IFERROR(VALUE(RIGHT(Rawdata!DD25,1)),"N/A")</f>
        <v>5</v>
      </c>
      <c r="DE25">
        <f>IFERROR(VALUE(RIGHT(Rawdata!DE25,1)-1),"N/A")</f>
        <v>0</v>
      </c>
      <c r="DF25">
        <f>IFERROR(VALUE(RIGHT(Rawdata!DF25,1)-1),"N/A")</f>
        <v>0</v>
      </c>
      <c r="DG25">
        <f>IFERROR(VALUE(RIGHT(Rawdata!DG25,1)-1),"N/A")</f>
        <v>0</v>
      </c>
      <c r="DH25">
        <f>IFERROR(VALUE(RIGHT(Rawdata!DH25,1)-1),"N/A")</f>
        <v>0</v>
      </c>
      <c r="DI25">
        <f>IFERROR(VALUE(RIGHT(Rawdata!DI25,1)-1),"N/A")</f>
        <v>0</v>
      </c>
      <c r="DJ25">
        <f>IFERROR(VALUE(RIGHT(Rawdata!DJ25,1)-1),"N/A")</f>
        <v>0</v>
      </c>
      <c r="DK25">
        <f>IFERROR(VALUE(RIGHT(Rawdata!DK25,1)-1),"N/A")</f>
        <v>2</v>
      </c>
      <c r="DL25">
        <f>IFERROR(VALUE(RIGHT(Rawdata!DL25,1)-1),"N/A")</f>
        <v>0</v>
      </c>
      <c r="DM25">
        <f>IFERROR(VALUE(RIGHT(Rawdata!DM25,1)-1),"N/A")</f>
        <v>3</v>
      </c>
      <c r="DN25">
        <f>IFERROR(VALUE(RIGHT(Rawdata!DN25,1)-1),"N/A")</f>
        <v>4</v>
      </c>
      <c r="DO25">
        <f>IFERROR(VALUE(RIGHT(Rawdata!DO25,1)-1),"N/A")</f>
        <v>4</v>
      </c>
      <c r="DP25">
        <f>IFERROR(VALUE(RIGHT(Rawdata!DP25,1)-1),"N/A")</f>
        <v>6</v>
      </c>
      <c r="DQ25">
        <f>IFERROR(VALUE(RIGHT(Rawdata!DQ25,1)-1),"N/A")</f>
        <v>3</v>
      </c>
      <c r="DR25">
        <f>IFERROR(VALUE(RIGHT(Rawdata!DR25,1)-1),"N/A")</f>
        <v>3</v>
      </c>
      <c r="DS25">
        <f>IFERROR(VALUE(RIGHT(Rawdata!DS25,1)-1),"N/A")</f>
        <v>1</v>
      </c>
      <c r="DT25">
        <f>IFERROR(VALUE(RIGHT(Rawdata!DT25,1)-1),"N/A")</f>
        <v>1</v>
      </c>
      <c r="DU25">
        <f>IFERROR(6-VALUE(RIGHT(Rawdata!DU25,1)-1),"N/A")</f>
        <v>1</v>
      </c>
      <c r="DV25">
        <f>IFERROR(6-VALUE(RIGHT(Rawdata!DV25,1)-1),"N/A")</f>
        <v>0</v>
      </c>
      <c r="DW25">
        <f>IFERROR(6-VALUE(RIGHT(Rawdata!DW25,1)-1),"N/A")</f>
        <v>1</v>
      </c>
      <c r="DX25">
        <f>IFERROR(6-VALUE(RIGHT(Rawdata!DX25,1)-1),"N/A")</f>
        <v>1</v>
      </c>
      <c r="DY25">
        <f>IFERROR(6-VALUE(RIGHT(Rawdata!DY25,1)-1),"N/A")</f>
        <v>1</v>
      </c>
      <c r="DZ25">
        <f>IFERROR(6-VALUE(RIGHT(Rawdata!DZ25,1)-1),"N/A")</f>
        <v>1</v>
      </c>
      <c r="EA25">
        <f>IFERROR(VALUE(RIGHT(Rawdata!EA25,1)),"N/A")</f>
        <v>3</v>
      </c>
      <c r="EB25">
        <f>IFERROR(VALUE(RIGHT(Rawdata!EB25,1)),"N/A")</f>
        <v>2</v>
      </c>
      <c r="EC25">
        <f>IFERROR(6-VALUE(RIGHT(Rawdata!EC25,1)),"N/A")</f>
        <v>2</v>
      </c>
      <c r="ED25">
        <f>IFERROR(6-VALUE(RIGHT(Rawdata!ED25,1)),"N/A")</f>
        <v>1</v>
      </c>
      <c r="EE25">
        <f>IFERROR(VALUE(RIGHT(Rawdata!EE25,1)),"N/A")</f>
        <v>3</v>
      </c>
      <c r="EF25">
        <f>IFERROR(VALUE(RIGHT(Rawdata!EF25,1)),"N/A")</f>
        <v>4</v>
      </c>
      <c r="EG25">
        <f>IFERROR(VALUE(RIGHT(Rawdata!EG25,1)),"N/A")</f>
        <v>3</v>
      </c>
      <c r="EH25">
        <f>IFERROR(VALUE(RIGHT(Rawdata!EH25,1)),"N/A")</f>
        <v>4</v>
      </c>
      <c r="EI25">
        <f>IFERROR(VALUE(RIGHT(Rawdata!EI25,1)),"N/A")</f>
        <v>4</v>
      </c>
      <c r="EJ25">
        <f>IFERROR(VALUE(RIGHT(Rawdata!EJ25,1)),"N/A")</f>
        <v>3</v>
      </c>
      <c r="EK25">
        <f>IFERROR(VALUE(RIGHT(Rawdata!EK25,1)),"N/A")</f>
        <v>1</v>
      </c>
      <c r="EL25">
        <f>IFERROR(VALUE(RIGHT(Rawdata!EL25,1)),"N/A")</f>
        <v>3</v>
      </c>
      <c r="EM25">
        <f>IFERROR(VALUE(RIGHT(Rawdata!EM25,1)),"N/A")</f>
        <v>3</v>
      </c>
      <c r="EN25">
        <f>IFERROR(VALUE(RIGHT(Rawdata!EN25,1)),"N/A")</f>
        <v>1</v>
      </c>
      <c r="EO25">
        <f>IFERROR(VALUE(RIGHT(Rawdata!EO25,1)),"N/A")</f>
        <v>3</v>
      </c>
      <c r="EP25">
        <f>IFERROR(VALUE(RIGHT(Rawdata!EP25,1)),"N/A")</f>
        <v>1</v>
      </c>
      <c r="EQ25">
        <f>IFERROR(VALUE(RIGHT(Rawdata!EQ25,1)),"N/A")</f>
        <v>4</v>
      </c>
      <c r="ER25">
        <f>IFERROR(VALUE(RIGHT(Rawdata!ER25,1)),"N/A")</f>
        <v>4</v>
      </c>
      <c r="ES25">
        <f>IFERROR(VALUE(RIGHT(Rawdata!ES25,1)),"N/A")</f>
        <v>3</v>
      </c>
      <c r="ET25">
        <f>IFERROR(VALUE(RIGHT(Rawdata!ET25,1)),"N/A")</f>
        <v>3</v>
      </c>
      <c r="EU25">
        <f>IFERROR(VALUE(RIGHT(Rawdata!EU25,1)),"N/A")</f>
        <v>1</v>
      </c>
      <c r="EV25">
        <f>IFERROR(VALUE(RIGHT(Rawdata!EV25,1)),"N/A")</f>
        <v>4</v>
      </c>
      <c r="EW25">
        <f>IFERROR(VALUE(RIGHT(Rawdata!EW25,1)),"N/A")</f>
        <v>5</v>
      </c>
      <c r="EX25">
        <f>IFERROR(VALUE(RIGHT(Rawdata!EX25,1)),"N/A")</f>
        <v>3</v>
      </c>
      <c r="EY25">
        <f>IFERROR(VALUE(RIGHT(Rawdata!EY25,1)),"N/A")</f>
        <v>3</v>
      </c>
      <c r="EZ25">
        <f>IFERROR(6-VALUE(RIGHT(Rawdata!EZ25,1)),"N/A")</f>
        <v>4</v>
      </c>
      <c r="FA25">
        <f>IFERROR(IF(Rawdata!FA25="A1",VALUE(RIGHT(Rawdata!FA25,1)),VALUE(RIGHT(Rawdata!FA25,1))-1),"N/A")</f>
        <v>2</v>
      </c>
      <c r="FB25">
        <f>IFERROR(VALUE(RIGHT(Rawdata!FB25,1))-3,"N/A")</f>
        <v>2</v>
      </c>
      <c r="FC25">
        <f>IFERROR(IF(Rawdata!FC25="A1",VALUE(RIGHT(Rawdata!FC25,1)),VALUE(RIGHT(Rawdata!FC25,1))-1),"N/A")</f>
        <v>5</v>
      </c>
      <c r="FD25">
        <f>IFERROR(VALUE(RIGHT(Rawdata!FD25,1))-3,"N/A")</f>
        <v>4</v>
      </c>
      <c r="FE25">
        <f>IFERROR(IF(Rawdata!FE25="A1",VALUE(RIGHT(Rawdata!FE25,1)),VALUE(RIGHT(Rawdata!FE25,1))-1),"N/A")</f>
        <v>4</v>
      </c>
      <c r="FF25">
        <f>IFERROR(VALUE(RIGHT(Rawdata!FF25,1))-3,"N/A")</f>
        <v>2</v>
      </c>
      <c r="FG25">
        <f>IFERROR(IF(Rawdata!FG25="A1",VALUE(RIGHT(Rawdata!FG25,1)),VALUE(RIGHT(Rawdata!FG25,1))-1),"N/A")</f>
        <v>5</v>
      </c>
      <c r="FH25">
        <f>IFERROR(VALUE(RIGHT(Rawdata!FH25,1))-3,"N/A")</f>
        <v>5</v>
      </c>
      <c r="FI25">
        <f>IFERROR(IF(Rawdata!FI25="A1",VALUE(RIGHT(Rawdata!FI25,1)),VALUE(RIGHT(Rawdata!FI25,1))-1),"N/A")</f>
        <v>1</v>
      </c>
      <c r="FJ25">
        <f>IFERROR(VALUE(RIGHT(Rawdata!FJ25,1))-3,"N/A")</f>
        <v>1</v>
      </c>
      <c r="FK25">
        <f>IFERROR(IF(Rawdata!FK25="A1",VALUE(RIGHT(Rawdata!FK25,1)),VALUE(RIGHT(Rawdata!FK25,1))-1),"N/A")</f>
        <v>5</v>
      </c>
      <c r="FL25">
        <f>IFERROR(VALUE(RIGHT(Rawdata!FL25,1))-3,"N/A")</f>
        <v>4</v>
      </c>
      <c r="FM25">
        <f>IFERROR(IF(Rawdata!FM25="A1",VALUE(RIGHT(Rawdata!FM25,1)),VALUE(RIGHT(Rawdata!FM25,1))-1),"N/A")</f>
        <v>5</v>
      </c>
      <c r="FN25">
        <f>IFERROR(VALUE(RIGHT(Rawdata!FN25,1))-3,"N/A")</f>
        <v>5</v>
      </c>
      <c r="FO25">
        <f>IFERROR(IF(Rawdata!FO25="A1",VALUE(RIGHT(Rawdata!FO25,1)),VALUE(RIGHT(Rawdata!FO25,1))-1),"N/A")</f>
        <v>5</v>
      </c>
      <c r="FP25">
        <f>IFERROR(VALUE(RIGHT(Rawdata!FP25,1))-3,"N/A")</f>
        <v>4</v>
      </c>
      <c r="FQ25">
        <f>IFERROR(IF(Rawdata!FQ25="A1",VALUE(RIGHT(Rawdata!FQ25,1)),VALUE(RIGHT(Rawdata!FQ25,1))-1),"N/A")</f>
        <v>5</v>
      </c>
      <c r="FR25">
        <f>IFERROR(VALUE(RIGHT(Rawdata!FR25,1))-3,"N/A")</f>
        <v>2</v>
      </c>
      <c r="FS25">
        <f>IFERROR(IF(Rawdata!FS25="A1",VALUE(RIGHT(Rawdata!FS25,1)),VALUE(RIGHT(Rawdata!FS25,1))-1),"N/A")</f>
        <v>4</v>
      </c>
      <c r="FT25">
        <f>IFERROR(VALUE(RIGHT(Rawdata!FT25,1))-3,"N/A")</f>
        <v>3</v>
      </c>
      <c r="FU25">
        <f>IFERROR(IF(Rawdata!FU25="A1",VALUE(RIGHT(Rawdata!FU25,1)),VALUE(RIGHT(Rawdata!FU25,1))-1),"N/A")</f>
        <v>3</v>
      </c>
      <c r="FV25">
        <f>IFERROR(VALUE(RIGHT(Rawdata!FV25,1))-3,"N/A")</f>
        <v>2</v>
      </c>
      <c r="FW25">
        <f>IFERROR(IF(Rawdata!FW25="A1",VALUE(RIGHT(Rawdata!FW25,1)),VALUE(RIGHT(Rawdata!FW25,1))-1),"N/A")</f>
        <v>5</v>
      </c>
      <c r="FX25">
        <f>IFERROR(VALUE(RIGHT(Rawdata!FX25,1))-3,"N/A")</f>
        <v>2</v>
      </c>
      <c r="FY25">
        <f>IFERROR(IF(Rawdata!FY25="A1",VALUE(RIGHT(Rawdata!FY25,1)),VALUE(RIGHT(Rawdata!FY25,1))-1),"N/A")</f>
        <v>3</v>
      </c>
      <c r="FZ25">
        <f>IFERROR(VALUE(RIGHT(Rawdata!FZ25,1))-3,"N/A")</f>
        <v>3</v>
      </c>
      <c r="GA25">
        <f>IFERROR(IF(Rawdata!GA25="A1",VALUE(RIGHT(Rawdata!GA25,1)),VALUE(RIGHT(Rawdata!GA25,1))-1),"N/A")</f>
        <v>5</v>
      </c>
      <c r="GB25">
        <f>IFERROR(VALUE(RIGHT(Rawdata!GB25,1))-3,"N/A")</f>
        <v>5</v>
      </c>
      <c r="GC25">
        <f>IFERROR(IF(Rawdata!GC25="A1",VALUE(RIGHT(Rawdata!GC25,1)),VALUE(RIGHT(Rawdata!GC25,1))-1),"N/A")</f>
        <v>5</v>
      </c>
      <c r="GD25">
        <f>IFERROR(VALUE(RIGHT(Rawdata!GD25,1))-3,"N/A")</f>
        <v>2</v>
      </c>
      <c r="GE25">
        <f>IFERROR(IF(Rawdata!GE25="A1",VALUE(RIGHT(Rawdata!GE25,1)),VALUE(RIGHT(Rawdata!GE25,1))-1),"N/A")</f>
        <v>5</v>
      </c>
      <c r="GF25">
        <f>IFERROR(VALUE(RIGHT(Rawdata!GF25,1))-3,"N/A")</f>
        <v>2</v>
      </c>
      <c r="GG25">
        <f>IFERROR(IF(Rawdata!GG25="A1",VALUE(RIGHT(Rawdata!GG25,1)),VALUE(RIGHT(Rawdata!GG25,1))-1),"N/A")</f>
        <v>5</v>
      </c>
      <c r="GH25">
        <f>IFERROR(VALUE(RIGHT(Rawdata!GH25,1))-3,"N/A")</f>
        <v>5</v>
      </c>
      <c r="GI25">
        <f>IFERROR(IF(Rawdata!GI25="A1",VALUE(RIGHT(Rawdata!GI25,1)),VALUE(RIGHT(Rawdata!GI25,1))-1),"N/A")</f>
        <v>5</v>
      </c>
      <c r="GJ25">
        <f>IFERROR(VALUE(RIGHT(Rawdata!GJ25,1))-3,"N/A")</f>
        <v>5</v>
      </c>
      <c r="GK25">
        <f>IFERROR(IF(Rawdata!GK25="A1",VALUE(RIGHT(Rawdata!GK25,1)),VALUE(RIGHT(Rawdata!GK25,1))-1),"N/A")</f>
        <v>3</v>
      </c>
      <c r="GL25">
        <f>IFERROR(VALUE(RIGHT(Rawdata!GL25,1))-3,"N/A")</f>
        <v>1</v>
      </c>
      <c r="GM25">
        <f>IFERROR(IF(Rawdata!GM25="A1",VALUE(RIGHT(Rawdata!GM25,1)),VALUE(RIGHT(Rawdata!GM25,1))-1),"N/A")</f>
        <v>5</v>
      </c>
      <c r="GN25">
        <f>IFERROR(VALUE(RIGHT(Rawdata!GN25,1))-3,"N/A")</f>
        <v>5</v>
      </c>
      <c r="GO25">
        <f>IFERROR(IF(Rawdata!GO25="A1",VALUE(RIGHT(Rawdata!GO25,1)),VALUE(RIGHT(Rawdata!GO25,1))-1),"N/A")</f>
        <v>5</v>
      </c>
      <c r="GP25">
        <f>IFERROR(VALUE(RIGHT(Rawdata!GP25,1))-3,"N/A")</f>
        <v>5</v>
      </c>
      <c r="GQ25">
        <f>IFERROR(IF(Rawdata!GQ25="A1",VALUE(RIGHT(Rawdata!GQ25,1)),VALUE(RIGHT(Rawdata!GQ25,1))-1),"N/A")</f>
        <v>5</v>
      </c>
      <c r="GR25">
        <f>IFERROR(VALUE(RIGHT(Rawdata!GR25,1))-3,"N/A")</f>
        <v>4</v>
      </c>
      <c r="GS25">
        <f>IFERROR(IF(Rawdata!GS25="A1",VALUE(RIGHT(Rawdata!GS25,1)),VALUE(RIGHT(Rawdata!GS25,1))-1),"N/A")</f>
        <v>5</v>
      </c>
      <c r="GT25">
        <f>IFERROR(VALUE(RIGHT(Rawdata!GT25,1))-3,"N/A")</f>
        <v>2</v>
      </c>
      <c r="GU25">
        <f>IFERROR(IF(Rawdata!GU25="A1",VALUE(RIGHT(Rawdata!GU25,1)),VALUE(RIGHT(Rawdata!GU25,1))-1),"N/A")</f>
        <v>5</v>
      </c>
      <c r="GV25">
        <f>IFERROR(VALUE(RIGHT(Rawdata!GV25,1))-3,"N/A")</f>
        <v>4</v>
      </c>
      <c r="GW25">
        <f>IFERROR(IF(Rawdata!GW25="A1",VALUE(RIGHT(Rawdata!GW25,1)),VALUE(RIGHT(Rawdata!GW25,1))-1),"N/A")</f>
        <v>5</v>
      </c>
      <c r="GX25">
        <f>IFERROR(VALUE(RIGHT(Rawdata!GX25,1))-3,"N/A")</f>
        <v>5</v>
      </c>
      <c r="GY25">
        <f>IFERROR(VALUE(RIGHT(Rawdata!GY25,1)),"N/A")</f>
        <v>6</v>
      </c>
      <c r="GZ25">
        <f>IFERROR(7-VALUE(RIGHT(Rawdata!GZ25,1)),"N/A")</f>
        <v>5</v>
      </c>
      <c r="HA25">
        <f>IFERROR(VALUE(RIGHT(Rawdata!HA25,1)),"N/A")</f>
        <v>6</v>
      </c>
      <c r="HB25">
        <f>IFERROR(VALUE(RIGHT(Rawdata!HB25,1)),"N/A")</f>
        <v>6</v>
      </c>
      <c r="HC25">
        <f>IFERROR(VALUE(RIGHT(Rawdata!HC25,1)),"N/A")</f>
        <v>4</v>
      </c>
      <c r="HD25">
        <f>IFERROR(7-VALUE(RIGHT(Rawdata!HD25,1)),"N/A")</f>
        <v>3</v>
      </c>
      <c r="HE25">
        <f>IFERROR(VALUE(RIGHT(Rawdata!HE25,1)),"N/A")</f>
        <v>4</v>
      </c>
      <c r="HF25">
        <f>IFERROR(7-VALUE(RIGHT(Rawdata!HF25,1)),"N/A")</f>
        <v>6</v>
      </c>
      <c r="HG25">
        <f>IFERROR(VALUE(RIGHT(Rawdata!HG25,1)),"N/A")</f>
        <v>6</v>
      </c>
      <c r="HH25">
        <f>IFERROR(VALUE(RIGHT(Rawdata!HH25,1)),"N/A")</f>
        <v>6</v>
      </c>
      <c r="HI25">
        <f>IFERROR(VALUE(RIGHT(Rawdata!HI25,1)),"N/A")</f>
        <v>6</v>
      </c>
      <c r="HJ25">
        <f>IFERROR(VALUE(RIGHT(Rawdata!HJ25,1)),"N/A")</f>
        <v>2</v>
      </c>
      <c r="HK25">
        <f>IFERROR(7-VALUE(RIGHT(Rawdata!HK25,1)),"N/A")</f>
        <v>1</v>
      </c>
      <c r="HL25">
        <f>IFERROR(VALUE(RIGHT(Rawdata!HL25,1)),"N/A")</f>
        <v>4</v>
      </c>
      <c r="HM25">
        <f>IFERROR(VALUE(RIGHT(Rawdata!HM25,1)),"N/A")</f>
        <v>4</v>
      </c>
      <c r="HN25">
        <f>IFERROR(IF(Rawdata!HN25="A13",5,VALUE(RIGHT(Rawdata!HN25,1))-1),"N/A")</f>
        <v>5</v>
      </c>
      <c r="HO25">
        <f>IFERROR(IF(Rawdata!HO25="A13",5,VALUE(RIGHT(Rawdata!HO25,1))-1),"N/A")</f>
        <v>5</v>
      </c>
      <c r="HP25">
        <f>IFERROR(IF(Rawdata!HP25="A13",5,VALUE(RIGHT(Rawdata!HP25,1))-1),"N/A")</f>
        <v>5</v>
      </c>
      <c r="HQ25">
        <f>IFERROR(IF(Rawdata!HQ25="A13",5,VALUE(RIGHT(Rawdata!HQ25,1))-1),"N/A")</f>
        <v>5</v>
      </c>
      <c r="HR25">
        <f>IFERROR(IF(Rawdata!HR25="A13",5,VALUE(RIGHT(Rawdata!HR25,1))-1),"N/A")</f>
        <v>5</v>
      </c>
      <c r="HS25">
        <f>IFERROR(6-IF(Rawdata!HS25="A13",5,VALUE(RIGHT(Rawdata!HS25,1))-1),"N/A")</f>
        <v>3</v>
      </c>
      <c r="HT25">
        <f>IFERROR(6-IF(Rawdata!HT25="A13",5,VALUE(RIGHT(Rawdata!HT25,1))-1),"N/A")</f>
        <v>3</v>
      </c>
      <c r="HU25">
        <f>IFERROR(6-IF(Rawdata!HU25="A13",5,VALUE(RIGHT(Rawdata!HU25,1))-1),"N/A")</f>
        <v>3</v>
      </c>
      <c r="HV25">
        <f>IFERROR(IF(Rawdata!HV25="A13",5,VALUE(RIGHT(Rawdata!HV25,1))-1),"N/A")</f>
        <v>2</v>
      </c>
      <c r="HW25">
        <f>IFERROR(6-IF(Rawdata!HW25="A13",5,VALUE(RIGHT(Rawdata!HW25,1))-1),"N/A")</f>
        <v>2</v>
      </c>
      <c r="HX25">
        <f>IFERROR(6-IF(Rawdata!HX25="A13",5,VALUE(RIGHT(Rawdata!HX25,1))-1),"N/A")</f>
        <v>3</v>
      </c>
      <c r="HY25">
        <f>IFERROR(6-IF(Rawdata!HY25="A13",5,VALUE(RIGHT(Rawdata!HY25,1))-1),"N/A")</f>
        <v>1</v>
      </c>
      <c r="HZ25">
        <f>IFERROR(6-IF(Rawdata!HZ25="A13",5,VALUE(RIGHT(Rawdata!HZ25,1))-1),"N/A")</f>
        <v>4</v>
      </c>
      <c r="IA25">
        <f>IFERROR(6-IF(Rawdata!IA25="A13",5,VALUE(RIGHT(Rawdata!IA25,1))-1),"N/A")</f>
        <v>4</v>
      </c>
      <c r="IB25">
        <f>IFERROR(IF(Rawdata!IB25="A13",5,VALUE(RIGHT(Rawdata!IB25,1))-1),"N/A")</f>
        <v>5</v>
      </c>
      <c r="IC25">
        <f>IFERROR(6-IF(Rawdata!IC25="A13",5,VALUE(RIGHT(Rawdata!IC25,1))-1),"N/A")</f>
        <v>3</v>
      </c>
      <c r="ID25">
        <f>IFERROR(IF(Rawdata!ID25="A13",5,VALUE(RIGHT(Rawdata!ID25,1))-1),"N/A")</f>
        <v>5</v>
      </c>
      <c r="IE25">
        <f>IFERROR(6-IF(Rawdata!IE25="A13",5,VALUE(RIGHT(Rawdata!IE25,1))-1),"N/A")</f>
        <v>2</v>
      </c>
      <c r="IF25" t="str">
        <f>IFERROR(VALUE(RIGHT(Rawdata!IF25,1)),"N/A")</f>
        <v>N/A</v>
      </c>
      <c r="IG25" t="str">
        <f>IFERROR(VALUE(RIGHT(Rawdata!IG25,1)),"N/A")</f>
        <v>N/A</v>
      </c>
      <c r="IH25" t="str">
        <f>IFERROR(VALUE(RIGHT(Rawdata!IH25,1)),"N/A")</f>
        <v>N/A</v>
      </c>
      <c r="II25" t="str">
        <f>IFERROR(VALUE(RIGHT(Rawdata!II25,1)),"N/A")</f>
        <v>N/A</v>
      </c>
      <c r="IJ25" t="str">
        <f>IFERROR(VALUE(RIGHT(Rawdata!IJ25,1)),"N/A")</f>
        <v>N/A</v>
      </c>
      <c r="IK25" t="str">
        <f>IFERROR(VALUE(RIGHT(Rawdata!IK25,1)),"N/A")</f>
        <v>N/A</v>
      </c>
      <c r="IL25" t="str">
        <f>IFERROR(VALUE(RIGHT(Rawdata!IL25,1)),"N/A")</f>
        <v>N/A</v>
      </c>
      <c r="IM25" t="str">
        <f>IFERROR(VALUE(RIGHT(Rawdata!IM25,1)),"N/A")</f>
        <v>N/A</v>
      </c>
      <c r="IN25" t="str">
        <f>IFERROR(VALUE(RIGHT(Rawdata!IN25,1)),"N/A")</f>
        <v>N/A</v>
      </c>
      <c r="IO25" t="str">
        <f>IFERROR(VALUE(RIGHT(Rawdata!IO25,1)),"N/A")</f>
        <v>N/A</v>
      </c>
      <c r="IP25" t="str">
        <f>IFERROR(VALUE(RIGHT(Rawdata!IP25,1)),"N/A")</f>
        <v>N/A</v>
      </c>
      <c r="IQ25" t="str">
        <f>IFERROR(VALUE(RIGHT(Rawdata!IQ25,1)),"N/A")</f>
        <v>N/A</v>
      </c>
      <c r="IR25" t="str">
        <f>IFERROR(VALUE(RIGHT(Rawdata!IR25,1)),"N/A")</f>
        <v>N/A</v>
      </c>
      <c r="IS25" t="str">
        <f>IFERROR(VALUE(RIGHT(Rawdata!IS25,1)),"N/A")</f>
        <v>N/A</v>
      </c>
      <c r="IT25" t="str">
        <f>IFERROR(VALUE(RIGHT(Rawdata!IT25,1)),"N/A")</f>
        <v>N/A</v>
      </c>
      <c r="IU25" t="str">
        <f>IFERROR(VALUE(RIGHT(Rawdata!IU25,1)),"N/A")</f>
        <v>N/A</v>
      </c>
      <c r="IV25" t="str">
        <f>IFERROR(VALUE(RIGHT(Rawdata!IV25,1)),"N/A")</f>
        <v>N/A</v>
      </c>
      <c r="IW25" t="str">
        <f>IFERROR(VALUE(RIGHT(Rawdata!IW25,1)),"N/A")</f>
        <v>N/A</v>
      </c>
      <c r="IX25" t="str">
        <f>IFERROR(VALUE(RIGHT(Rawdata!IX25,1)),"N/A")</f>
        <v>N/A</v>
      </c>
      <c r="IY25" t="str">
        <f>IFERROR(VALUE(RIGHT(Rawdata!IY25,1)),"N/A")</f>
        <v>N/A</v>
      </c>
      <c r="IZ25" t="str">
        <f>IFERROR(VALUE(RIGHT(Rawdata!IZ25,1)),"N/A")</f>
        <v>N/A</v>
      </c>
      <c r="JA25" t="str">
        <f>IFERROR(VALUE(RIGHT(Rawdata!JA25,1)),"N/A")</f>
        <v>N/A</v>
      </c>
      <c r="JB25" t="str">
        <f>IFERROR(VALUE(RIGHT(Rawdata!JB25,1)),"N/A")</f>
        <v>N/A</v>
      </c>
      <c r="JC25" t="str">
        <f>IFERROR(VALUE(RIGHT(Rawdata!JC25,1)),"N/A")</f>
        <v>N/A</v>
      </c>
      <c r="JD25" t="str">
        <f>IFERROR(VALUE(RIGHT(Rawdata!JD25,1)),"N/A")</f>
        <v>N/A</v>
      </c>
      <c r="JE25" t="str">
        <f>IFERROR(VALUE(RIGHT(Rawdata!JE25,1)),"N/A")</f>
        <v>N/A</v>
      </c>
      <c r="JF25" t="str">
        <f>IFERROR(VALUE(RIGHT(Rawdata!JF25,1)),"N/A")</f>
        <v>N/A</v>
      </c>
      <c r="JG25" t="str">
        <f>IFERROR(VALUE(RIGHT(Rawdata!JG25,1)),"N/A")</f>
        <v>N/A</v>
      </c>
      <c r="JH25" t="str">
        <f>IFERROR(VALUE(RIGHT(Rawdata!JH25,1)),"N/A")</f>
        <v>N/A</v>
      </c>
      <c r="JI25" t="str">
        <f>IFERROR(VALUE(RIGHT(Rawdata!JI25,1)),"N/A")</f>
        <v>N/A</v>
      </c>
      <c r="JJ25" t="str">
        <f>IFERROR(VALUE(RIGHT(Rawdata!JJ25,1)),"N/A")</f>
        <v>N/A</v>
      </c>
      <c r="JK25" t="str">
        <f>IFERROR(VALUE(RIGHT(Rawdata!JK25,1)),"N/A")</f>
        <v>N/A</v>
      </c>
      <c r="JL25" t="str">
        <f>IFERROR(VALUE(RIGHT(Rawdata!JL25,1)),"N/A")</f>
        <v>N/A</v>
      </c>
      <c r="JM25" t="str">
        <f>IFERROR(VALUE(RIGHT(Rawdata!JM25,1)),"N/A")</f>
        <v>N/A</v>
      </c>
      <c r="JN25" t="str">
        <f>IFERROR(VALUE(RIGHT(Rawdata!JN25,1)),"N/A")</f>
        <v>N/A</v>
      </c>
      <c r="JO25" t="str">
        <f>IFERROR(VALUE(RIGHT(Rawdata!JO25,1)),"N/A")</f>
        <v>N/A</v>
      </c>
      <c r="JP25" t="str">
        <f>IFERROR(VALUE(RIGHT(Rawdata!JP25,1)-4),"N/A")</f>
        <v>N/A</v>
      </c>
      <c r="JQ25" t="str">
        <f>IFERROR(VALUE(RIGHT(Rawdata!JQ25,1)-4),"N/A")</f>
        <v>N/A</v>
      </c>
      <c r="JR25" t="str">
        <f>IFERROR(VALUE(RIGHT(Rawdata!JR25,1)-4),"N/A")</f>
        <v>N/A</v>
      </c>
      <c r="JS25" t="str">
        <f>IFERROR(VALUE(RIGHT(Rawdata!JS25,1)-4),"N/A")</f>
        <v>N/A</v>
      </c>
      <c r="JT25" t="str">
        <f>IFERROR(VALUE(RIGHT(Rawdata!JT25,1)-4),"N/A")</f>
        <v>N/A</v>
      </c>
      <c r="JU25" t="str">
        <f>IFERROR(VALUE(RIGHT(Rawdata!JU25,1)-4),"N/A")</f>
        <v>N/A</v>
      </c>
      <c r="JV25" t="str">
        <f>IFERROR(VALUE(RIGHT(Rawdata!JV25,1)-4),"N/A")</f>
        <v>N/A</v>
      </c>
      <c r="JW25" t="str">
        <f>IFERROR(VALUE(RIGHT(Rawdata!JW25,1)-4),"N/A")</f>
        <v>N/A</v>
      </c>
      <c r="JX25" t="str">
        <f>IFERROR(VALUE(RIGHT(Rawdata!JX25,1)),"N/A")</f>
        <v>N/A</v>
      </c>
      <c r="JY25" t="str">
        <f>IFERROR(VALUE(RIGHT(Rawdata!JY25,1)),"N/A")</f>
        <v>N/A</v>
      </c>
      <c r="JZ25" t="str">
        <f>IFERROR(6-VALUE(RIGHT(Rawdata!JZ25,1)),"N/A")</f>
        <v>N/A</v>
      </c>
      <c r="KA25" t="str">
        <f>IFERROR(6-VALUE(RIGHT(Rawdata!KA25,1)),"N/A")</f>
        <v>N/A</v>
      </c>
      <c r="KB25" t="str">
        <f>IFERROR(6-VALUE(RIGHT(Rawdata!KB25,1)),"N/A")</f>
        <v>N/A</v>
      </c>
      <c r="KC25" t="str">
        <f>IFERROR(6-VALUE(RIGHT(Rawdata!KC25,1)),"N/A")</f>
        <v>N/A</v>
      </c>
      <c r="KD25" t="str">
        <f>IFERROR(6-VALUE(RIGHT(Rawdata!KD25,1)),"N/A")</f>
        <v>N/A</v>
      </c>
      <c r="KE25" t="str">
        <f>IFERROR(6-VALUE(RIGHT(Rawdata!KE25,1)),"N/A")</f>
        <v>N/A</v>
      </c>
      <c r="KF25" t="str">
        <f>IFERROR(VALUE(RIGHT(Rawdata!KF25,1)),"N/A")</f>
        <v>N/A</v>
      </c>
      <c r="KG25" t="str">
        <f>IFERROR(VALUE(RIGHT(Rawdata!KG25,1)),"N/A")</f>
        <v>N/A</v>
      </c>
      <c r="KH25" t="str">
        <f>IFERROR(6-VALUE(RIGHT(Rawdata!KH25,1)),"N/A")</f>
        <v>N/A</v>
      </c>
      <c r="KI25" t="str">
        <f>IFERROR(6-VALUE(RIGHT(Rawdata!KI25,1)),"N/A")</f>
        <v>N/A</v>
      </c>
      <c r="KJ25" t="str">
        <f>IFERROR(VALUE(RIGHT(Rawdata!KJ25,1)),"N/A")</f>
        <v>N/A</v>
      </c>
      <c r="KK25" t="str">
        <f>IFERROR(VALUE(RIGHT(Rawdata!KK25,1)),"N/A")</f>
        <v>N/A</v>
      </c>
      <c r="KL25" t="str">
        <f>IFERROR(VALUE(RIGHT(Rawdata!KL25,1)),"N/A")</f>
        <v>N/A</v>
      </c>
      <c r="KM25" t="str">
        <f>IFERROR(VALUE(RIGHT(Rawdata!KM25,1)),"N/A")</f>
        <v>N/A</v>
      </c>
      <c r="KN25" t="str">
        <f>IFERROR(VALUE(RIGHT(Rawdata!KN25,1)),"N/A")</f>
        <v>N/A</v>
      </c>
      <c r="KO25" t="str">
        <f>IFERROR(VALUE(RIGHT(Rawdata!KO25,1)),"N/A")</f>
        <v>N/A</v>
      </c>
      <c r="KP25" t="str">
        <f>IFERROR(VALUE(RIGHT(Rawdata!KP25,1)),"N/A")</f>
        <v>N/A</v>
      </c>
      <c r="KQ25" t="str">
        <f>IFERROR(VALUE(RIGHT(Rawdata!KQ25,1)),"N/A")</f>
        <v>N/A</v>
      </c>
      <c r="KR25" t="str">
        <f>IFERROR(VALUE(RIGHT(Rawdata!KR25,1)),"N/A")</f>
        <v>N/A</v>
      </c>
      <c r="KS25" t="str">
        <f>IFERROR(VALUE(RIGHT(Rawdata!KS25,1)),"N/A")</f>
        <v>N/A</v>
      </c>
      <c r="KT25" t="str">
        <f>IFERROR(VALUE(RIGHT(Rawdata!KT25,1)),"N/A")</f>
        <v>N/A</v>
      </c>
      <c r="KU25" t="str">
        <f>IFERROR(VALUE(RIGHT(Rawdata!KU25,1)),"N/A")</f>
        <v>N/A</v>
      </c>
      <c r="KV25" t="str">
        <f>IFERROR(VALUE(RIGHT(Rawdata!KV25,1)),"N/A")</f>
        <v>N/A</v>
      </c>
      <c r="KW25" t="str">
        <f>IFERROR(VALUE(RIGHT(Rawdata!KW25,1)),"N/A")</f>
        <v>N/A</v>
      </c>
      <c r="KX25" t="str">
        <f>IFERROR(VALUE(RIGHT(Rawdata!KX25,1)),"N/A")</f>
        <v>N/A</v>
      </c>
    </row>
    <row r="26" spans="1:310" x14ac:dyDescent="0.25">
      <c r="A26">
        <f>Rawdata!A26</f>
        <v>7</v>
      </c>
      <c r="B26" t="str">
        <f>Rawdata!B26</f>
        <v>T2</v>
      </c>
      <c r="C26" t="str">
        <f>Rawdata!C26</f>
        <v>2022-06-15 16:25:08</v>
      </c>
      <c r="D26" t="str">
        <f>Rawdata!D26</f>
        <v>700-212</v>
      </c>
      <c r="E26" t="str">
        <f>IF(Rawdata!E26="","",Rawdata!E26)</f>
        <v>100-100</v>
      </c>
      <c r="F26" cm="1">
        <f t="array" ref="F26">IFERROR(_xlfn.IFS(Rawdata!F26="A1",100,Rawdata!F26="A2",75,Rawdata!F26="A3",50,Rawdata!F26="A4",25,Rawdata!F26="A5",0),"N/A")</f>
        <v>50</v>
      </c>
      <c r="G26" cm="1">
        <f t="array" ref="G26">IFERROR(_xlfn.IFS(Rawdata!G26="A1",100,Rawdata!G26="A2",75,Rawdata!G26="A3",50,Rawdata!G26="A4",25,Rawdata!G26="A5",0),"N/A")</f>
        <v>50</v>
      </c>
      <c r="H26" cm="1">
        <f t="array" ref="H26">IFERROR(_xlfn.IFS(Rawdata!H26="A1",100,Rawdata!H26="A2",75,Rawdata!H26="A3",50,Rawdata!H26="A4",25,Rawdata!H26="A5",0),"N/A")</f>
        <v>25</v>
      </c>
      <c r="I26" cm="1">
        <f t="array" ref="I26">IFERROR(_xlfn.IFS(Rawdata!I26="A1",100,Rawdata!I26="A2",75,Rawdata!I26="A3",50,Rawdata!I26="A4",25,Rawdata!I26="A5",0),"N/A")</f>
        <v>75</v>
      </c>
      <c r="J26" cm="1">
        <f t="array" ref="J26">IFERROR(_xlfn.IFS(Rawdata!J26="A1",100,Rawdata!J26="A2",75,Rawdata!J26="A3",50,Rawdata!J26="A4",25,Rawdata!J26="A5",0),"N/A")</f>
        <v>50</v>
      </c>
      <c r="K26" cm="1">
        <f t="array" ref="K26">IFERROR(_xlfn.IFS(Rawdata!K26="A1",100,Rawdata!K26="A2",75,Rawdata!K26="A3",50,Rawdata!K26="A4",25,Rawdata!K26="A5",0),"N/A")</f>
        <v>100</v>
      </c>
      <c r="L26" cm="1">
        <f t="array" ref="L26">IFERROR(_xlfn.IFS(Rawdata!L26="A1",100,Rawdata!L26="A2",75,Rawdata!L26="A3",50,Rawdata!L26="A4",25,Rawdata!L26="A5",0),"N/A")</f>
        <v>100</v>
      </c>
      <c r="M26" cm="1">
        <f t="array" ref="M26">IFERROR(_xlfn.IFS(Rawdata!M26="A1",100,Rawdata!M26="A2",75,Rawdata!M26="A3",50,Rawdata!M26="A4",25,Rawdata!M26="A5",0),"N/A")</f>
        <v>50</v>
      </c>
      <c r="N26" cm="1">
        <f t="array" ref="N26">IFERROR(_xlfn.IFS(Rawdata!N26="A1",100,Rawdata!N26="A2",75,Rawdata!N26="A3",50,Rawdata!N26="A4",25,Rawdata!N26="A5",0),"N/A")</f>
        <v>100</v>
      </c>
      <c r="O26" cm="1">
        <f t="array" ref="O26">IFERROR(_xlfn.IFS(Rawdata!O26="A1",100,Rawdata!O26="A2",75,Rawdata!O26="A3",50,Rawdata!O26="A4",25,Rawdata!O26="A5",0),"N/A")</f>
        <v>100</v>
      </c>
      <c r="P26" cm="1">
        <f t="array" ref="P26">IFERROR(_xlfn.IFS(Rawdata!P26="A1",100,Rawdata!P26="A2",75,Rawdata!P26="A3",50,Rawdata!P26="A4",25,Rawdata!P26="A5",0),"N/A")</f>
        <v>50</v>
      </c>
      <c r="Q26" cm="1">
        <f t="array" ref="Q26">IFERROR(_xlfn.IFS(Rawdata!Q26="A1",100,Rawdata!Q26="A2",75,Rawdata!Q26="A3",50,Rawdata!Q26="A4",25,Rawdata!Q26="A5",0),"N/A")</f>
        <v>75</v>
      </c>
      <c r="R26" cm="1">
        <f t="array" ref="R26">IFERROR(_xlfn.IFS(Rawdata!R26="A1",100,Rawdata!R26="A2",75,Rawdata!R26="A3",50,Rawdata!R26="A4",25,Rawdata!R26="A5",0),"N/A")</f>
        <v>25</v>
      </c>
      <c r="S26" cm="1">
        <f t="array" ref="S26">IFERROR(_xlfn.IFS(Rawdata!S26="A1",100,Rawdata!S26="A2",75,Rawdata!S26="A3",50,Rawdata!S26="A4",25,Rawdata!S26="A5",0),"N/A")</f>
        <v>50</v>
      </c>
      <c r="T26" cm="1">
        <f t="array" ref="T26">IFERROR(_xlfn.IFS(Rawdata!T26="A1",100,Rawdata!T26="A2",75,Rawdata!T26="A3",50,Rawdata!T26="A4",25,Rawdata!T26="A5",0),"N/A")</f>
        <v>25</v>
      </c>
      <c r="U26" cm="1">
        <f t="array" ref="U26">IFERROR(_xlfn.IFS(Rawdata!U26="A1",100,Rawdata!U26="A2",75,Rawdata!U26="A3",50,Rawdata!U26="A4",25,Rawdata!U26="A5",0),"N/A")</f>
        <v>25</v>
      </c>
      <c r="V26" cm="1">
        <f t="array" ref="V26">IFERROR(_xlfn.IFS(Rawdata!V26="A1",100,Rawdata!V26="A2",75,Rawdata!V26="A3",50,Rawdata!V26="A4",25,Rawdata!V26="A5",0),"N/A")</f>
        <v>25</v>
      </c>
      <c r="W26" cm="1">
        <f t="array" ref="W26">IFERROR(_xlfn.IFS(Rawdata!W26="A1",100,Rawdata!W26="A2",75,Rawdata!W26="A3",50,Rawdata!W26="A4",25,Rawdata!W26="A5",0),"N/A")</f>
        <v>0</v>
      </c>
      <c r="X26" cm="1">
        <f t="array" ref="X26">IFERROR(_xlfn.IFS(Rawdata!X26="A1",100,Rawdata!X26="A2",75,Rawdata!X26="A3",50,Rawdata!X26="A4",25,Rawdata!X26="A5",0),"N/A")</f>
        <v>0</v>
      </c>
      <c r="Y26" cm="1">
        <f t="array" ref="Y26">IFERROR(_xlfn.IFS(Rawdata!Y26="A1",100,Rawdata!Y26="A2",75,Rawdata!Y26="A3",50,Rawdata!Y26="A4",25,Rawdata!Y26="A5",0),"N/A")</f>
        <v>25</v>
      </c>
      <c r="Z26" cm="1">
        <f t="array" ref="Z26">IFERROR(_xlfn.IFS(Rawdata!Z26="A1",100,Rawdata!Z26="A2",75,Rawdata!Z26="A3",50,Rawdata!Z26="A4",25,Rawdata!Z26="A5",0),"N/A")</f>
        <v>0</v>
      </c>
      <c r="AA26" cm="1">
        <f t="array" ref="AA26">IFERROR(_xlfn.IFS(Rawdata!AA26="A1",100,Rawdata!AA26="A2",75,Rawdata!AA26="A3",50,Rawdata!AA26="A4",25,Rawdata!AA26="A5",0),"N/A")</f>
        <v>50</v>
      </c>
      <c r="AB26" cm="1">
        <f t="array" ref="AB26">IFERROR(_xlfn.IFS(Rawdata!AB26="A1",100,Rawdata!AB26="A2",75,Rawdata!AB26="A3",50,Rawdata!AB26="A4",25,Rawdata!AB26="A5",0),"N/A")</f>
        <v>50</v>
      </c>
      <c r="AC26">
        <f>IFERROR(VALUE(RIGHT(Rawdata!AC26,1)),"N/A")</f>
        <v>4</v>
      </c>
      <c r="AD26">
        <f>IFERROR(6-VALUE(RIGHT(Rawdata!AD26,1)),"N/A")</f>
        <v>3</v>
      </c>
      <c r="AE26">
        <f>IFERROR(VALUE(RIGHT(Rawdata!AE26,1)),"N/A")</f>
        <v>4</v>
      </c>
      <c r="AF26">
        <f>IFERROR(6-VALUE(RIGHT(Rawdata!AF26,1)),"N/A")</f>
        <v>4</v>
      </c>
      <c r="AG26">
        <f>IFERROR(VALUE(RIGHT(Rawdata!AG26,1)),"N/A")</f>
        <v>5</v>
      </c>
      <c r="AH26">
        <f>IFERROR(VALUE(RIGHT(Rawdata!AH26,1)),"N/A")</f>
        <v>5</v>
      </c>
      <c r="AI26">
        <f>IFERROR(VALUE(RIGHT(Rawdata!AI26,1)),"N/A")</f>
        <v>4</v>
      </c>
      <c r="AJ26">
        <f>IFERROR(6-VALUE(RIGHT(Rawdata!AJ26,1)),"N/A")</f>
        <v>3</v>
      </c>
      <c r="AK26">
        <f>IFERROR(6-VALUE(RIGHT(Rawdata!AK26,1)),"N/A")</f>
        <v>5</v>
      </c>
      <c r="AL26">
        <f>IFERROR(VALUE(RIGHT(Rawdata!AL26,1)),"N/A")</f>
        <v>5</v>
      </c>
      <c r="AM26">
        <f>IFERROR(6-VALUE(RIGHT(Rawdata!AM26,1)),"N/A")</f>
        <v>3</v>
      </c>
      <c r="AN26">
        <f>IFERROR(6-VALUE(RIGHT(Rawdata!AN26,1)),"N/A")</f>
        <v>3</v>
      </c>
      <c r="AO26">
        <f>IFERROR(VALUE(RIGHT(Rawdata!AO26,1)),"N/A")</f>
        <v>4</v>
      </c>
      <c r="AP26">
        <f>IFERROR(6-VALUE(RIGHT(Rawdata!AP26,1)),"N/A")</f>
        <v>3</v>
      </c>
      <c r="AQ26">
        <f>IFERROR(VALUE(RIGHT(Rawdata!AQ26,1)),"N/A")</f>
        <v>4</v>
      </c>
      <c r="AR26">
        <f>IFERROR(6-VALUE(RIGHT(Rawdata!AR26,1)),"N/A")</f>
        <v>3</v>
      </c>
      <c r="AS26">
        <f>IFERROR(VALUE(RIGHT(Rawdata!AS26,1)),"N/A")</f>
        <v>4</v>
      </c>
      <c r="AT26">
        <f>IFERROR(VALUE(RIGHT(Rawdata!AT26,1)),"N/A")</f>
        <v>3</v>
      </c>
      <c r="AU26">
        <f>IFERROR(6-VALUE(RIGHT(Rawdata!AU26,1)),"N/A")</f>
        <v>5</v>
      </c>
      <c r="AV26">
        <f>IFERROR(VALUE(RIGHT(Rawdata!AV26,1)),"N/A")</f>
        <v>3</v>
      </c>
      <c r="AW26">
        <f>IFERROR(VALUE(RIGHT(Rawdata!AW26,1)),"N/A")</f>
        <v>4</v>
      </c>
      <c r="AX26">
        <f>IFERROR(VALUE(RIGHT(Rawdata!AX26,1)),"N/A")</f>
        <v>4</v>
      </c>
      <c r="AY26">
        <f>IFERROR(VALUE(RIGHT(Rawdata!AY26,1)),"N/A")</f>
        <v>3</v>
      </c>
      <c r="AZ26">
        <f>IFERROR(VALUE(RIGHT(Rawdata!AZ26,1)),"N/A")</f>
        <v>2</v>
      </c>
      <c r="BA26">
        <f>IFERROR(VALUE(RIGHT(Rawdata!BA26,1)-1),"N/A")</f>
        <v>3</v>
      </c>
      <c r="BB26">
        <f>IFERROR(VALUE(RIGHT(Rawdata!BB26,1)-1),"N/A")</f>
        <v>2</v>
      </c>
      <c r="BC26">
        <f>IFERROR(VALUE(RIGHT(Rawdata!BC26,1)-1),"N/A")</f>
        <v>2</v>
      </c>
      <c r="BD26">
        <f>IFERROR(VALUE(RIGHT(Rawdata!BD26,1)-1),"N/A")</f>
        <v>2</v>
      </c>
      <c r="BE26">
        <f>IFERROR(VALUE(RIGHT(Rawdata!BE26,1)-1),"N/A")</f>
        <v>2</v>
      </c>
      <c r="BF26">
        <f>IFERROR(VALUE(RIGHT(Rawdata!BF26,1)-1),"N/A")</f>
        <v>2</v>
      </c>
      <c r="BG26">
        <f>IFERROR(VALUE(RIGHT(Rawdata!BG26,1)-1),"N/A")</f>
        <v>1</v>
      </c>
      <c r="BH26">
        <f>IFERROR(VALUE(RIGHT(Rawdata!BH26,1)-1),"N/A")</f>
        <v>2</v>
      </c>
      <c r="BI26">
        <f>IFERROR(VALUE(RIGHT(Rawdata!BI26,1)-1),"N/A")</f>
        <v>1</v>
      </c>
      <c r="BJ26">
        <f>IFERROR(VALUE(RIGHT(Rawdata!BJ26,1)-1),"N/A")</f>
        <v>2</v>
      </c>
      <c r="BK26">
        <f>IFERROR(VALUE(RIGHT(Rawdata!BK26,1)-1),"N/A")</f>
        <v>2</v>
      </c>
      <c r="BL26">
        <f>IFERROR(VALUE(RIGHT(Rawdata!BL26,1)-1),"N/A")</f>
        <v>2</v>
      </c>
      <c r="BM26">
        <f>IFERROR(VALUE(RIGHT(Rawdata!BM26,1)),"N/A")</f>
        <v>4</v>
      </c>
      <c r="BN26">
        <f>IFERROR(VALUE(RIGHT(Rawdata!BN26,1)),"N/A")</f>
        <v>4</v>
      </c>
      <c r="BO26">
        <f>IFERROR(VALUE(RIGHT(Rawdata!BO26,1)),"N/A")</f>
        <v>4</v>
      </c>
      <c r="BP26">
        <f>IFERROR(VALUE(RIGHT(Rawdata!BP26,1)),"N/A")</f>
        <v>4</v>
      </c>
      <c r="BQ26">
        <f>IFERROR(6-VALUE(RIGHT(Rawdata!BQ26,1)),"N/A")</f>
        <v>4</v>
      </c>
      <c r="BR26">
        <f>IFERROR(6-VALUE(RIGHT(Rawdata!BR26,1)),"N/A")</f>
        <v>4</v>
      </c>
      <c r="BS26">
        <f>IFERROR(6-VALUE(RIGHT(Rawdata!BS26,1)),"N/A")</f>
        <v>3</v>
      </c>
      <c r="BT26">
        <f>IFERROR(6-VALUE(RIGHT(Rawdata!BT26,1)),"N/A")</f>
        <v>3</v>
      </c>
      <c r="BU26">
        <f>IFERROR(VALUE(RIGHT(Rawdata!BU26,1)),"N/A")</f>
        <v>4</v>
      </c>
      <c r="BV26">
        <f>IFERROR(VALUE(RIGHT(Rawdata!BV26,1)),"N/A")</f>
        <v>4</v>
      </c>
      <c r="BW26">
        <f>IFERROR(VALUE(RIGHT(Rawdata!BW26,1)),"N/A")</f>
        <v>4</v>
      </c>
      <c r="BX26">
        <f>IFERROR(VALUE(RIGHT(Rawdata!BX26,1)),"N/A")</f>
        <v>4</v>
      </c>
      <c r="BY26">
        <f>IFERROR(6-VALUE(RIGHT(Rawdata!BY26,1)),"N/A")</f>
        <v>5</v>
      </c>
      <c r="BZ26">
        <f>IFERROR(6-VALUE(RIGHT(Rawdata!BZ26,1)),"N/A")</f>
        <v>5</v>
      </c>
      <c r="CA26">
        <f>IFERROR(6-VALUE(RIGHT(Rawdata!CA26,1)),"N/A")</f>
        <v>4</v>
      </c>
      <c r="CB26">
        <f>IFERROR(VALUE(RIGHT(Rawdata!CB26,1)),"N/A")</f>
        <v>4</v>
      </c>
      <c r="CC26">
        <f>IFERROR(VALUE(RIGHT(Rawdata!CC26,1)),"N/A")</f>
        <v>4</v>
      </c>
      <c r="CD26">
        <f>IFERROR(VALUE(RIGHT(Rawdata!CD26,1)),"N/A")</f>
        <v>4</v>
      </c>
      <c r="CE26">
        <f>IFERROR(VALUE(RIGHT(Rawdata!CE26,1)),"N/A")</f>
        <v>5</v>
      </c>
      <c r="CF26">
        <f>IFERROR(6-VALUE(RIGHT(Rawdata!CF26,1)),"N/A")</f>
        <v>4</v>
      </c>
      <c r="CG26">
        <f>IFERROR(6-VALUE(RIGHT(Rawdata!CG26,1)),"N/A")</f>
        <v>4</v>
      </c>
      <c r="CH26">
        <f>IFERROR(6-VALUE(RIGHT(Rawdata!CH26,1)),"N/A")</f>
        <v>4</v>
      </c>
      <c r="CI26">
        <f>IFERROR(6-VALUE(RIGHT(Rawdata!CI26,1)),"N/A")</f>
        <v>1</v>
      </c>
      <c r="CJ26">
        <f>IFERROR(VALUE(RIGHT(Rawdata!CJ26,1)),"N/A")</f>
        <v>3</v>
      </c>
      <c r="CK26">
        <f>IFERROR(VALUE(RIGHT(Rawdata!CK26,1)),"N/A")</f>
        <v>3</v>
      </c>
      <c r="CL26">
        <f>IFERROR(VALUE(RIGHT(Rawdata!CL26,1)),"N/A")</f>
        <v>4</v>
      </c>
      <c r="CM26">
        <f>IFERROR(VALUE(RIGHT(Rawdata!CM26,1)),"N/A")</f>
        <v>1</v>
      </c>
      <c r="CN26">
        <f>IFERROR(VALUE(RIGHT(Rawdata!CN26,1)),"N/A")</f>
        <v>1</v>
      </c>
      <c r="CO26">
        <f>IFERROR(VALUE(RIGHT(Rawdata!CO26,1)),"N/A")</f>
        <v>4</v>
      </c>
      <c r="CP26">
        <f>IFERROR(VALUE(RIGHT(Rawdata!CP26,1)),"N/A")</f>
        <v>1</v>
      </c>
      <c r="CQ26">
        <f>IFERROR(VALUE(RIGHT(Rawdata!CQ26,1)),"N/A")</f>
        <v>1</v>
      </c>
      <c r="CR26">
        <f>IFERROR(VALUE(RIGHT(Rawdata!CR26,1)),"N/A")</f>
        <v>1</v>
      </c>
      <c r="CS26">
        <f>IFERROR(VALUE(RIGHT(Rawdata!CS26,1)),"N/A")</f>
        <v>1</v>
      </c>
      <c r="CT26">
        <f>IFERROR(VALUE(RIGHT(Rawdata!CT26,1)),"N/A")</f>
        <v>3</v>
      </c>
      <c r="CU26">
        <f>IFERROR(VALUE(RIGHT(Rawdata!CU26,1)),"N/A")</f>
        <v>2</v>
      </c>
      <c r="CV26">
        <f>IFERROR(VALUE(RIGHT(Rawdata!CV26,1)),"N/A")</f>
        <v>3</v>
      </c>
      <c r="CW26">
        <f>IFERROR(6-VALUE(RIGHT(Rawdata!CW26,1)),"N/A")</f>
        <v>2</v>
      </c>
      <c r="CX26">
        <f>IFERROR(VALUE(RIGHT(Rawdata!CX26,1)),"N/A")</f>
        <v>2</v>
      </c>
      <c r="CY26">
        <f>IFERROR(VALUE(RIGHT(Rawdata!CY26,1)),"N/A")</f>
        <v>5</v>
      </c>
      <c r="CZ26">
        <f>IFERROR(VALUE(RIGHT(Rawdata!CZ26,1)),"N/A")</f>
        <v>1</v>
      </c>
      <c r="DA26">
        <f>IFERROR(VALUE(RIGHT(Rawdata!DA26,1)),"N/A")</f>
        <v>1</v>
      </c>
      <c r="DB26">
        <f>IFERROR(VALUE(RIGHT(Rawdata!DB26,1)),"N/A")</f>
        <v>2</v>
      </c>
      <c r="DC26">
        <f>IFERROR(VALUE(RIGHT(Rawdata!DC26,1)),"N/A")</f>
        <v>4</v>
      </c>
      <c r="DD26">
        <f>IFERROR(VALUE(RIGHT(Rawdata!DD26,1)),"N/A")</f>
        <v>3</v>
      </c>
      <c r="DE26">
        <f>IFERROR(VALUE(RIGHT(Rawdata!DE26,1)-1),"N/A")</f>
        <v>2</v>
      </c>
      <c r="DF26">
        <f>IFERROR(VALUE(RIGHT(Rawdata!DF26,1)-1),"N/A")</f>
        <v>3</v>
      </c>
      <c r="DG26">
        <f>IFERROR(VALUE(RIGHT(Rawdata!DG26,1)-1),"N/A")</f>
        <v>1</v>
      </c>
      <c r="DH26">
        <f>IFERROR(VALUE(RIGHT(Rawdata!DH26,1)-1),"N/A")</f>
        <v>2</v>
      </c>
      <c r="DI26">
        <f>IFERROR(VALUE(RIGHT(Rawdata!DI26,1)-1),"N/A")</f>
        <v>2</v>
      </c>
      <c r="DJ26">
        <f>IFERROR(VALUE(RIGHT(Rawdata!DJ26,1)-1),"N/A")</f>
        <v>2</v>
      </c>
      <c r="DK26">
        <f>IFERROR(VALUE(RIGHT(Rawdata!DK26,1)-1),"N/A")</f>
        <v>3</v>
      </c>
      <c r="DL26">
        <f>IFERROR(VALUE(RIGHT(Rawdata!DL26,1)-1),"N/A")</f>
        <v>2</v>
      </c>
      <c r="DM26">
        <f>IFERROR(VALUE(RIGHT(Rawdata!DM26,1)-1),"N/A")</f>
        <v>3</v>
      </c>
      <c r="DN26">
        <f>IFERROR(VALUE(RIGHT(Rawdata!DN26,1)-1),"N/A")</f>
        <v>3</v>
      </c>
      <c r="DO26">
        <f>IFERROR(VALUE(RIGHT(Rawdata!DO26,1)-1),"N/A")</f>
        <v>1</v>
      </c>
      <c r="DP26">
        <f>IFERROR(VALUE(RIGHT(Rawdata!DP26,1)-1),"N/A")</f>
        <v>4</v>
      </c>
      <c r="DQ26">
        <f>IFERROR(VALUE(RIGHT(Rawdata!DQ26,1)-1),"N/A")</f>
        <v>1</v>
      </c>
      <c r="DR26">
        <f>IFERROR(VALUE(RIGHT(Rawdata!DR26,1)-1),"N/A")</f>
        <v>1</v>
      </c>
      <c r="DS26">
        <f>IFERROR(VALUE(RIGHT(Rawdata!DS26,1)-1),"N/A")</f>
        <v>2</v>
      </c>
      <c r="DT26">
        <f>IFERROR(VALUE(RIGHT(Rawdata!DT26,1)-1),"N/A")</f>
        <v>2</v>
      </c>
      <c r="DU26">
        <f>IFERROR(6-VALUE(RIGHT(Rawdata!DU26,1)-1),"N/A")</f>
        <v>0</v>
      </c>
      <c r="DV26">
        <f>IFERROR(6-VALUE(RIGHT(Rawdata!DV26,1)-1),"N/A")</f>
        <v>1</v>
      </c>
      <c r="DW26">
        <f>IFERROR(6-VALUE(RIGHT(Rawdata!DW26,1)-1),"N/A")</f>
        <v>1</v>
      </c>
      <c r="DX26">
        <f>IFERROR(6-VALUE(RIGHT(Rawdata!DX26,1)-1),"N/A")</f>
        <v>1</v>
      </c>
      <c r="DY26">
        <f>IFERROR(6-VALUE(RIGHT(Rawdata!DY26,1)-1),"N/A")</f>
        <v>0</v>
      </c>
      <c r="DZ26">
        <f>IFERROR(6-VALUE(RIGHT(Rawdata!DZ26,1)-1),"N/A")</f>
        <v>1</v>
      </c>
      <c r="EA26">
        <f>IFERROR(VALUE(RIGHT(Rawdata!EA26,1)),"N/A")</f>
        <v>4</v>
      </c>
      <c r="EB26">
        <f>IFERROR(VALUE(RIGHT(Rawdata!EB26,1)),"N/A")</f>
        <v>4</v>
      </c>
      <c r="EC26">
        <f>IFERROR(6-VALUE(RIGHT(Rawdata!EC26,1)),"N/A")</f>
        <v>5</v>
      </c>
      <c r="ED26">
        <f>IFERROR(6-VALUE(RIGHT(Rawdata!ED26,1)),"N/A")</f>
        <v>5</v>
      </c>
      <c r="EE26">
        <f>IFERROR(VALUE(RIGHT(Rawdata!EE26,1)),"N/A")</f>
        <v>4</v>
      </c>
      <c r="EF26">
        <f>IFERROR(VALUE(RIGHT(Rawdata!EF26,1)),"N/A")</f>
        <v>5</v>
      </c>
      <c r="EG26">
        <f>IFERROR(VALUE(RIGHT(Rawdata!EG26,1)),"N/A")</f>
        <v>4</v>
      </c>
      <c r="EH26">
        <f>IFERROR(VALUE(RIGHT(Rawdata!EH26,1)),"N/A")</f>
        <v>3</v>
      </c>
      <c r="EI26">
        <f>IFERROR(VALUE(RIGHT(Rawdata!EI26,1)),"N/A")</f>
        <v>5</v>
      </c>
      <c r="EJ26">
        <f>IFERROR(VALUE(RIGHT(Rawdata!EJ26,1)),"N/A")</f>
        <v>4</v>
      </c>
      <c r="EK26">
        <f>IFERROR(VALUE(RIGHT(Rawdata!EK26,1)),"N/A")</f>
        <v>4</v>
      </c>
      <c r="EL26">
        <f>IFERROR(VALUE(RIGHT(Rawdata!EL26,1)),"N/A")</f>
        <v>3</v>
      </c>
      <c r="EM26">
        <f>IFERROR(VALUE(RIGHT(Rawdata!EM26,1)),"N/A")</f>
        <v>4</v>
      </c>
      <c r="EN26">
        <f>IFERROR(VALUE(RIGHT(Rawdata!EN26,1)),"N/A")</f>
        <v>3</v>
      </c>
      <c r="EO26">
        <f>IFERROR(VALUE(RIGHT(Rawdata!EO26,1)),"N/A")</f>
        <v>4</v>
      </c>
      <c r="EP26">
        <f>IFERROR(VALUE(RIGHT(Rawdata!EP26,1)),"N/A")</f>
        <v>4</v>
      </c>
      <c r="EQ26">
        <f>IFERROR(VALUE(RIGHT(Rawdata!EQ26,1)),"N/A")</f>
        <v>3</v>
      </c>
      <c r="ER26">
        <f>IFERROR(VALUE(RIGHT(Rawdata!ER26,1)),"N/A")</f>
        <v>4</v>
      </c>
      <c r="ES26">
        <f>IFERROR(VALUE(RIGHT(Rawdata!ES26,1)),"N/A")</f>
        <v>4</v>
      </c>
      <c r="ET26">
        <f>IFERROR(VALUE(RIGHT(Rawdata!ET26,1)),"N/A")</f>
        <v>4</v>
      </c>
      <c r="EU26">
        <f>IFERROR(VALUE(RIGHT(Rawdata!EU26,1)),"N/A")</f>
        <v>4</v>
      </c>
      <c r="EV26">
        <f>IFERROR(VALUE(RIGHT(Rawdata!EV26,1)),"N/A")</f>
        <v>4</v>
      </c>
      <c r="EW26">
        <f>IFERROR(VALUE(RIGHT(Rawdata!EW26,1)),"N/A")</f>
        <v>4</v>
      </c>
      <c r="EX26">
        <f>IFERROR(VALUE(RIGHT(Rawdata!EX26,1)),"N/A")</f>
        <v>4</v>
      </c>
      <c r="EY26">
        <f>IFERROR(VALUE(RIGHT(Rawdata!EY26,1)),"N/A")</f>
        <v>3</v>
      </c>
      <c r="EZ26">
        <f>IFERROR(6-VALUE(RIGHT(Rawdata!EZ26,1)),"N/A")</f>
        <v>4</v>
      </c>
      <c r="FA26">
        <f>IFERROR(IF(Rawdata!FA26="A1",VALUE(RIGHT(Rawdata!FA26,1)),VALUE(RIGHT(Rawdata!FA26,1))-1),"N/A")</f>
        <v>3</v>
      </c>
      <c r="FB26">
        <f>IFERROR(VALUE(RIGHT(Rawdata!FB26,1))-3,"N/A")</f>
        <v>3</v>
      </c>
      <c r="FC26">
        <f>IFERROR(IF(Rawdata!FC26="A1",VALUE(RIGHT(Rawdata!FC26,1)),VALUE(RIGHT(Rawdata!FC26,1))-1),"N/A")</f>
        <v>5</v>
      </c>
      <c r="FD26">
        <f>IFERROR(VALUE(RIGHT(Rawdata!FD26,1))-3,"N/A")</f>
        <v>4</v>
      </c>
      <c r="FE26">
        <f>IFERROR(IF(Rawdata!FE26="A1",VALUE(RIGHT(Rawdata!FE26,1)),VALUE(RIGHT(Rawdata!FE26,1))-1),"N/A")</f>
        <v>4</v>
      </c>
      <c r="FF26">
        <f>IFERROR(VALUE(RIGHT(Rawdata!FF26,1))-3,"N/A")</f>
        <v>4</v>
      </c>
      <c r="FG26">
        <f>IFERROR(IF(Rawdata!FG26="A1",VALUE(RIGHT(Rawdata!FG26,1)),VALUE(RIGHT(Rawdata!FG26,1))-1),"N/A")</f>
        <v>4</v>
      </c>
      <c r="FH26">
        <f>IFERROR(VALUE(RIGHT(Rawdata!FH26,1))-3,"N/A")</f>
        <v>4</v>
      </c>
      <c r="FI26">
        <f>IFERROR(IF(Rawdata!FI26="A1",VALUE(RIGHT(Rawdata!FI26,1)),VALUE(RIGHT(Rawdata!FI26,1))-1),"N/A")</f>
        <v>3</v>
      </c>
      <c r="FJ26">
        <f>IFERROR(VALUE(RIGHT(Rawdata!FJ26,1))-3,"N/A")</f>
        <v>3</v>
      </c>
      <c r="FK26">
        <f>IFERROR(IF(Rawdata!FK26="A1",VALUE(RIGHT(Rawdata!FK26,1)),VALUE(RIGHT(Rawdata!FK26,1))-1),"N/A")</f>
        <v>5</v>
      </c>
      <c r="FL26">
        <f>IFERROR(VALUE(RIGHT(Rawdata!FL26,1))-3,"N/A")</f>
        <v>5</v>
      </c>
      <c r="FM26">
        <f>IFERROR(IF(Rawdata!FM26="A1",VALUE(RIGHT(Rawdata!FM26,1)),VALUE(RIGHT(Rawdata!FM26,1))-1),"N/A")</f>
        <v>5</v>
      </c>
      <c r="FN26">
        <f>IFERROR(VALUE(RIGHT(Rawdata!FN26,1))-3,"N/A")</f>
        <v>4</v>
      </c>
      <c r="FO26">
        <f>IFERROR(IF(Rawdata!FO26="A1",VALUE(RIGHT(Rawdata!FO26,1)),VALUE(RIGHT(Rawdata!FO26,1))-1),"N/A")</f>
        <v>4</v>
      </c>
      <c r="FP26">
        <f>IFERROR(VALUE(RIGHT(Rawdata!FP26,1))-3,"N/A")</f>
        <v>4</v>
      </c>
      <c r="FQ26">
        <f>IFERROR(IF(Rawdata!FQ26="A1",VALUE(RIGHT(Rawdata!FQ26,1)),VALUE(RIGHT(Rawdata!FQ26,1))-1),"N/A")</f>
        <v>4</v>
      </c>
      <c r="FR26">
        <f>IFERROR(VALUE(RIGHT(Rawdata!FR26,1))-3,"N/A")</f>
        <v>3</v>
      </c>
      <c r="FS26">
        <f>IFERROR(IF(Rawdata!FS26="A1",VALUE(RIGHT(Rawdata!FS26,1)),VALUE(RIGHT(Rawdata!FS26,1))-1),"N/A")</f>
        <v>3</v>
      </c>
      <c r="FT26">
        <f>IFERROR(VALUE(RIGHT(Rawdata!FT26,1))-3,"N/A")</f>
        <v>3</v>
      </c>
      <c r="FU26">
        <f>IFERROR(IF(Rawdata!FU26="A1",VALUE(RIGHT(Rawdata!FU26,1)),VALUE(RIGHT(Rawdata!FU26,1))-1),"N/A")</f>
        <v>4</v>
      </c>
      <c r="FV26">
        <f>IFERROR(VALUE(RIGHT(Rawdata!FV26,1))-3,"N/A")</f>
        <v>4</v>
      </c>
      <c r="FW26">
        <f>IFERROR(IF(Rawdata!FW26="A1",VALUE(RIGHT(Rawdata!FW26,1)),VALUE(RIGHT(Rawdata!FW26,1))-1),"N/A")</f>
        <v>4</v>
      </c>
      <c r="FX26">
        <f>IFERROR(VALUE(RIGHT(Rawdata!FX26,1))-3,"N/A")</f>
        <v>4</v>
      </c>
      <c r="FY26">
        <f>IFERROR(IF(Rawdata!FY26="A1",VALUE(RIGHT(Rawdata!FY26,1)),VALUE(RIGHT(Rawdata!FY26,1))-1),"N/A")</f>
        <v>2</v>
      </c>
      <c r="FZ26">
        <f>IFERROR(VALUE(RIGHT(Rawdata!FZ26,1))-3,"N/A")</f>
        <v>4</v>
      </c>
      <c r="GA26">
        <f>IFERROR(IF(Rawdata!GA26="A1",VALUE(RIGHT(Rawdata!GA26,1)),VALUE(RIGHT(Rawdata!GA26,1))-1),"N/A")</f>
        <v>5</v>
      </c>
      <c r="GB26">
        <f>IFERROR(VALUE(RIGHT(Rawdata!GB26,1))-3,"N/A")</f>
        <v>4</v>
      </c>
      <c r="GC26">
        <f>IFERROR(IF(Rawdata!GC26="A1",VALUE(RIGHT(Rawdata!GC26,1)),VALUE(RIGHT(Rawdata!GC26,1))-1),"N/A")</f>
        <v>4</v>
      </c>
      <c r="GD26">
        <f>IFERROR(VALUE(RIGHT(Rawdata!GD26,1))-3,"N/A")</f>
        <v>4</v>
      </c>
      <c r="GE26">
        <f>IFERROR(IF(Rawdata!GE26="A1",VALUE(RIGHT(Rawdata!GE26,1)),VALUE(RIGHT(Rawdata!GE26,1))-1),"N/A")</f>
        <v>5</v>
      </c>
      <c r="GF26">
        <f>IFERROR(VALUE(RIGHT(Rawdata!GF26,1))-3,"N/A")</f>
        <v>3</v>
      </c>
      <c r="GG26">
        <f>IFERROR(IF(Rawdata!GG26="A1",VALUE(RIGHT(Rawdata!GG26,1)),VALUE(RIGHT(Rawdata!GG26,1))-1),"N/A")</f>
        <v>3</v>
      </c>
      <c r="GH26">
        <f>IFERROR(VALUE(RIGHT(Rawdata!GH26,1))-3,"N/A")</f>
        <v>3</v>
      </c>
      <c r="GI26">
        <f>IFERROR(IF(Rawdata!GI26="A1",VALUE(RIGHT(Rawdata!GI26,1)),VALUE(RIGHT(Rawdata!GI26,1))-1),"N/A")</f>
        <v>4</v>
      </c>
      <c r="GJ26">
        <f>IFERROR(VALUE(RIGHT(Rawdata!GJ26,1))-3,"N/A")</f>
        <v>4</v>
      </c>
      <c r="GK26">
        <f>IFERROR(IF(Rawdata!GK26="A1",VALUE(RIGHT(Rawdata!GK26,1)),VALUE(RIGHT(Rawdata!GK26,1))-1),"N/A")</f>
        <v>4</v>
      </c>
      <c r="GL26">
        <f>IFERROR(VALUE(RIGHT(Rawdata!GL26,1))-3,"N/A")</f>
        <v>3</v>
      </c>
      <c r="GM26">
        <f>IFERROR(IF(Rawdata!GM26="A1",VALUE(RIGHT(Rawdata!GM26,1)),VALUE(RIGHT(Rawdata!GM26,1))-1),"N/A")</f>
        <v>4</v>
      </c>
      <c r="GN26">
        <f>IFERROR(VALUE(RIGHT(Rawdata!GN26,1))-3,"N/A")</f>
        <v>4</v>
      </c>
      <c r="GO26">
        <f>IFERROR(IF(Rawdata!GO26="A1",VALUE(RIGHT(Rawdata!GO26,1)),VALUE(RIGHT(Rawdata!GO26,1))-1),"N/A")</f>
        <v>5</v>
      </c>
      <c r="GP26">
        <f>IFERROR(VALUE(RIGHT(Rawdata!GP26,1))-3,"N/A")</f>
        <v>4</v>
      </c>
      <c r="GQ26">
        <f>IFERROR(IF(Rawdata!GQ26="A1",VALUE(RIGHT(Rawdata!GQ26,1)),VALUE(RIGHT(Rawdata!GQ26,1))-1),"N/A")</f>
        <v>5</v>
      </c>
      <c r="GR26">
        <f>IFERROR(VALUE(RIGHT(Rawdata!GR26,1))-3,"N/A")</f>
        <v>4</v>
      </c>
      <c r="GS26">
        <f>IFERROR(IF(Rawdata!GS26="A1",VALUE(RIGHT(Rawdata!GS26,1)),VALUE(RIGHT(Rawdata!GS26,1))-1),"N/A")</f>
        <v>5</v>
      </c>
      <c r="GT26">
        <f>IFERROR(VALUE(RIGHT(Rawdata!GT26,1))-3,"N/A")</f>
        <v>4</v>
      </c>
      <c r="GU26">
        <f>IFERROR(IF(Rawdata!GU26="A1",VALUE(RIGHT(Rawdata!GU26,1)),VALUE(RIGHT(Rawdata!GU26,1))-1),"N/A")</f>
        <v>5</v>
      </c>
      <c r="GV26">
        <f>IFERROR(VALUE(RIGHT(Rawdata!GV26,1))-3,"N/A")</f>
        <v>2</v>
      </c>
      <c r="GW26">
        <f>IFERROR(IF(Rawdata!GW26="A1",VALUE(RIGHT(Rawdata!GW26,1)),VALUE(RIGHT(Rawdata!GW26,1))-1),"N/A")</f>
        <v>5</v>
      </c>
      <c r="GX26">
        <f>IFERROR(VALUE(RIGHT(Rawdata!GX26,1))-3,"N/A")</f>
        <v>3</v>
      </c>
      <c r="GY26">
        <f>IFERROR(VALUE(RIGHT(Rawdata!GY26,1)),"N/A")</f>
        <v>5</v>
      </c>
      <c r="GZ26">
        <f>IFERROR(7-VALUE(RIGHT(Rawdata!GZ26,1)),"N/A")</f>
        <v>5</v>
      </c>
      <c r="HA26">
        <f>IFERROR(VALUE(RIGHT(Rawdata!HA26,1)),"N/A")</f>
        <v>5</v>
      </c>
      <c r="HB26">
        <f>IFERROR(VALUE(RIGHT(Rawdata!HB26,1)),"N/A")</f>
        <v>4</v>
      </c>
      <c r="HC26">
        <f>IFERROR(VALUE(RIGHT(Rawdata!HC26,1)),"N/A")</f>
        <v>2</v>
      </c>
      <c r="HD26">
        <f>IFERROR(7-VALUE(RIGHT(Rawdata!HD26,1)),"N/A")</f>
        <v>2</v>
      </c>
      <c r="HE26">
        <f>IFERROR(VALUE(RIGHT(Rawdata!HE26,1)),"N/A")</f>
        <v>5</v>
      </c>
      <c r="HF26">
        <f>IFERROR(7-VALUE(RIGHT(Rawdata!HF26,1)),"N/A")</f>
        <v>5</v>
      </c>
      <c r="HG26">
        <f>IFERROR(VALUE(RIGHT(Rawdata!HG26,1)),"N/A")</f>
        <v>6</v>
      </c>
      <c r="HH26">
        <f>IFERROR(VALUE(RIGHT(Rawdata!HH26,1)),"N/A")</f>
        <v>4</v>
      </c>
      <c r="HI26">
        <f>IFERROR(VALUE(RIGHT(Rawdata!HI26,1)),"N/A")</f>
        <v>5</v>
      </c>
      <c r="HJ26">
        <f>IFERROR(VALUE(RIGHT(Rawdata!HJ26,1)),"N/A")</f>
        <v>4</v>
      </c>
      <c r="HK26">
        <f>IFERROR(7-VALUE(RIGHT(Rawdata!HK26,1)),"N/A")</f>
        <v>2</v>
      </c>
      <c r="HL26">
        <f>IFERROR(VALUE(RIGHT(Rawdata!HL26,1)),"N/A")</f>
        <v>3</v>
      </c>
      <c r="HM26">
        <f>IFERROR(VALUE(RIGHT(Rawdata!HM26,1)),"N/A")</f>
        <v>3</v>
      </c>
      <c r="HN26">
        <f>IFERROR(IF(Rawdata!HN26="A13",5,VALUE(RIGHT(Rawdata!HN26,1))-1),"N/A")</f>
        <v>4</v>
      </c>
      <c r="HO26">
        <f>IFERROR(IF(Rawdata!HO26="A13",5,VALUE(RIGHT(Rawdata!HO26,1))-1),"N/A")</f>
        <v>3</v>
      </c>
      <c r="HP26">
        <f>IFERROR(IF(Rawdata!HP26="A13",5,VALUE(RIGHT(Rawdata!HP26,1))-1),"N/A")</f>
        <v>4</v>
      </c>
      <c r="HQ26">
        <f>IFERROR(IF(Rawdata!HQ26="A13",5,VALUE(RIGHT(Rawdata!HQ26,1))-1),"N/A")</f>
        <v>5</v>
      </c>
      <c r="HR26">
        <f>IFERROR(IF(Rawdata!HR26="A13",5,VALUE(RIGHT(Rawdata!HR26,1))-1),"N/A")</f>
        <v>5</v>
      </c>
      <c r="HS26">
        <f>IFERROR(6-IF(Rawdata!HS26="A13",5,VALUE(RIGHT(Rawdata!HS26,1))-1),"N/A")</f>
        <v>3</v>
      </c>
      <c r="HT26">
        <f>IFERROR(6-IF(Rawdata!HT26="A13",5,VALUE(RIGHT(Rawdata!HT26,1))-1),"N/A")</f>
        <v>3</v>
      </c>
      <c r="HU26">
        <f>IFERROR(6-IF(Rawdata!HU26="A13",5,VALUE(RIGHT(Rawdata!HU26,1))-1),"N/A")</f>
        <v>4</v>
      </c>
      <c r="HV26">
        <f>IFERROR(IF(Rawdata!HV26="A13",5,VALUE(RIGHT(Rawdata!HV26,1))-1),"N/A")</f>
        <v>3</v>
      </c>
      <c r="HW26">
        <f>IFERROR(6-IF(Rawdata!HW26="A13",5,VALUE(RIGHT(Rawdata!HW26,1))-1),"N/A")</f>
        <v>2</v>
      </c>
      <c r="HX26">
        <f>IFERROR(6-IF(Rawdata!HX26="A13",5,VALUE(RIGHT(Rawdata!HX26,1))-1),"N/A")</f>
        <v>3</v>
      </c>
      <c r="HY26">
        <f>IFERROR(6-IF(Rawdata!HY26="A13",5,VALUE(RIGHT(Rawdata!HY26,1))-1),"N/A")</f>
        <v>1</v>
      </c>
      <c r="HZ26">
        <f>IFERROR(6-IF(Rawdata!HZ26="A13",5,VALUE(RIGHT(Rawdata!HZ26,1))-1),"N/A")</f>
        <v>3</v>
      </c>
      <c r="IA26">
        <f>IFERROR(6-IF(Rawdata!IA26="A13",5,VALUE(RIGHT(Rawdata!IA26,1))-1),"N/A")</f>
        <v>3</v>
      </c>
      <c r="IB26">
        <f>IFERROR(IF(Rawdata!IB26="A13",5,VALUE(RIGHT(Rawdata!IB26,1))-1),"N/A")</f>
        <v>5</v>
      </c>
      <c r="IC26">
        <f>IFERROR(6-IF(Rawdata!IC26="A13",5,VALUE(RIGHT(Rawdata!IC26,1))-1),"N/A")</f>
        <v>2</v>
      </c>
      <c r="ID26">
        <f>IFERROR(IF(Rawdata!ID26="A13",5,VALUE(RIGHT(Rawdata!ID26,1))-1),"N/A")</f>
        <v>3</v>
      </c>
      <c r="IE26">
        <f>IFERROR(6-IF(Rawdata!IE26="A13",5,VALUE(RIGHT(Rawdata!IE26,1))-1),"N/A")</f>
        <v>3</v>
      </c>
      <c r="IF26" t="str">
        <f>IFERROR(VALUE(RIGHT(Rawdata!IF26,1)),"N/A")</f>
        <v>N/A</v>
      </c>
      <c r="IG26" t="str">
        <f>IFERROR(VALUE(RIGHT(Rawdata!IG26,1)),"N/A")</f>
        <v>N/A</v>
      </c>
      <c r="IH26" t="str">
        <f>IFERROR(VALUE(RIGHT(Rawdata!IH26,1)),"N/A")</f>
        <v>N/A</v>
      </c>
      <c r="II26" t="str">
        <f>IFERROR(VALUE(RIGHT(Rawdata!II26,1)),"N/A")</f>
        <v>N/A</v>
      </c>
      <c r="IJ26" t="str">
        <f>IFERROR(VALUE(RIGHT(Rawdata!IJ26,1)),"N/A")</f>
        <v>N/A</v>
      </c>
      <c r="IK26" t="str">
        <f>IFERROR(VALUE(RIGHT(Rawdata!IK26,1)),"N/A")</f>
        <v>N/A</v>
      </c>
      <c r="IL26" t="str">
        <f>IFERROR(VALUE(RIGHT(Rawdata!IL26,1)),"N/A")</f>
        <v>N/A</v>
      </c>
      <c r="IM26" t="str">
        <f>IFERROR(VALUE(RIGHT(Rawdata!IM26,1)),"N/A")</f>
        <v>N/A</v>
      </c>
      <c r="IN26" t="str">
        <f>IFERROR(VALUE(RIGHT(Rawdata!IN26,1)),"N/A")</f>
        <v>N/A</v>
      </c>
      <c r="IO26" t="str">
        <f>IFERROR(VALUE(RIGHT(Rawdata!IO26,1)),"N/A")</f>
        <v>N/A</v>
      </c>
      <c r="IP26" t="str">
        <f>IFERROR(VALUE(RIGHT(Rawdata!IP26,1)),"N/A")</f>
        <v>N/A</v>
      </c>
      <c r="IQ26" t="str">
        <f>IFERROR(VALUE(RIGHT(Rawdata!IQ26,1)),"N/A")</f>
        <v>N/A</v>
      </c>
      <c r="IR26" t="str">
        <f>IFERROR(VALUE(RIGHT(Rawdata!IR26,1)),"N/A")</f>
        <v>N/A</v>
      </c>
      <c r="IS26" t="str">
        <f>IFERROR(VALUE(RIGHT(Rawdata!IS26,1)),"N/A")</f>
        <v>N/A</v>
      </c>
      <c r="IT26" t="str">
        <f>IFERROR(VALUE(RIGHT(Rawdata!IT26,1)),"N/A")</f>
        <v>N/A</v>
      </c>
      <c r="IU26" t="str">
        <f>IFERROR(VALUE(RIGHT(Rawdata!IU26,1)),"N/A")</f>
        <v>N/A</v>
      </c>
      <c r="IV26" t="str">
        <f>IFERROR(VALUE(RIGHT(Rawdata!IV26,1)),"N/A")</f>
        <v>N/A</v>
      </c>
      <c r="IW26" t="str">
        <f>IFERROR(VALUE(RIGHT(Rawdata!IW26,1)),"N/A")</f>
        <v>N/A</v>
      </c>
      <c r="IX26" t="str">
        <f>IFERROR(VALUE(RIGHT(Rawdata!IX26,1)),"N/A")</f>
        <v>N/A</v>
      </c>
      <c r="IY26" t="str">
        <f>IFERROR(VALUE(RIGHT(Rawdata!IY26,1)),"N/A")</f>
        <v>N/A</v>
      </c>
      <c r="IZ26" t="str">
        <f>IFERROR(VALUE(RIGHT(Rawdata!IZ26,1)),"N/A")</f>
        <v>N/A</v>
      </c>
      <c r="JA26" t="str">
        <f>IFERROR(VALUE(RIGHT(Rawdata!JA26,1)),"N/A")</f>
        <v>N/A</v>
      </c>
      <c r="JB26" t="str">
        <f>IFERROR(VALUE(RIGHT(Rawdata!JB26,1)),"N/A")</f>
        <v>N/A</v>
      </c>
      <c r="JC26" t="str">
        <f>IFERROR(VALUE(RIGHT(Rawdata!JC26,1)),"N/A")</f>
        <v>N/A</v>
      </c>
      <c r="JD26" t="str">
        <f>IFERROR(VALUE(RIGHT(Rawdata!JD26,1)),"N/A")</f>
        <v>N/A</v>
      </c>
      <c r="JE26" t="str">
        <f>IFERROR(VALUE(RIGHT(Rawdata!JE26,1)),"N/A")</f>
        <v>N/A</v>
      </c>
      <c r="JF26" t="str">
        <f>IFERROR(VALUE(RIGHT(Rawdata!JF26,1)),"N/A")</f>
        <v>N/A</v>
      </c>
      <c r="JG26" t="str">
        <f>IFERROR(VALUE(RIGHT(Rawdata!JG26,1)),"N/A")</f>
        <v>N/A</v>
      </c>
      <c r="JH26" t="str">
        <f>IFERROR(VALUE(RIGHT(Rawdata!JH26,1)),"N/A")</f>
        <v>N/A</v>
      </c>
      <c r="JI26" t="str">
        <f>IFERROR(VALUE(RIGHT(Rawdata!JI26,1)),"N/A")</f>
        <v>N/A</v>
      </c>
      <c r="JJ26" t="str">
        <f>IFERROR(VALUE(RIGHT(Rawdata!JJ26,1)),"N/A")</f>
        <v>N/A</v>
      </c>
      <c r="JK26" t="str">
        <f>IFERROR(VALUE(RIGHT(Rawdata!JK26,1)),"N/A")</f>
        <v>N/A</v>
      </c>
      <c r="JL26" t="str">
        <f>IFERROR(VALUE(RIGHT(Rawdata!JL26,1)),"N/A")</f>
        <v>N/A</v>
      </c>
      <c r="JM26" t="str">
        <f>IFERROR(VALUE(RIGHT(Rawdata!JM26,1)),"N/A")</f>
        <v>N/A</v>
      </c>
      <c r="JN26" t="str">
        <f>IFERROR(VALUE(RIGHT(Rawdata!JN26,1)),"N/A")</f>
        <v>N/A</v>
      </c>
      <c r="JO26" t="str">
        <f>IFERROR(VALUE(RIGHT(Rawdata!JO26,1)),"N/A")</f>
        <v>N/A</v>
      </c>
      <c r="JP26">
        <f>IFERROR(VALUE(RIGHT(Rawdata!JP26,1)-4),"N/A")</f>
        <v>0</v>
      </c>
      <c r="JQ26">
        <f>IFERROR(VALUE(RIGHT(Rawdata!JQ26,1)-4),"N/A")</f>
        <v>0</v>
      </c>
      <c r="JR26">
        <f>IFERROR(VALUE(RIGHT(Rawdata!JR26,1)-4),"N/A")</f>
        <v>0</v>
      </c>
      <c r="JS26">
        <f>IFERROR(VALUE(RIGHT(Rawdata!JS26,1)-4),"N/A")</f>
        <v>0</v>
      </c>
      <c r="JT26">
        <f>IFERROR(VALUE(RIGHT(Rawdata!JT26,1)-4),"N/A")</f>
        <v>0</v>
      </c>
      <c r="JU26">
        <f>IFERROR(VALUE(RIGHT(Rawdata!JU26,1)-4),"N/A")</f>
        <v>0</v>
      </c>
      <c r="JV26">
        <f>IFERROR(VALUE(RIGHT(Rawdata!JV26,1)-4),"N/A")</f>
        <v>0</v>
      </c>
      <c r="JW26">
        <f>IFERROR(VALUE(RIGHT(Rawdata!JW26,1)-4),"N/A")</f>
        <v>0</v>
      </c>
      <c r="JX26">
        <f>IFERROR(VALUE(RIGHT(Rawdata!JX26,1)),"N/A")</f>
        <v>3</v>
      </c>
      <c r="JY26">
        <f>IFERROR(VALUE(RIGHT(Rawdata!JY26,1)),"N/A")</f>
        <v>3</v>
      </c>
      <c r="JZ26">
        <f>IFERROR(6-VALUE(RIGHT(Rawdata!JZ26,1)),"N/A")</f>
        <v>3</v>
      </c>
      <c r="KA26">
        <f>IFERROR(6-VALUE(RIGHT(Rawdata!KA26,1)),"N/A")</f>
        <v>3</v>
      </c>
      <c r="KB26">
        <f>IFERROR(6-VALUE(RIGHT(Rawdata!KB26,1)),"N/A")</f>
        <v>3</v>
      </c>
      <c r="KC26">
        <f>IFERROR(6-VALUE(RIGHT(Rawdata!KC26,1)),"N/A")</f>
        <v>3</v>
      </c>
      <c r="KD26">
        <f>IFERROR(6-VALUE(RIGHT(Rawdata!KD26,1)),"N/A")</f>
        <v>3</v>
      </c>
      <c r="KE26">
        <f>IFERROR(6-VALUE(RIGHT(Rawdata!KE26,1)),"N/A")</f>
        <v>3</v>
      </c>
      <c r="KF26">
        <f>IFERROR(VALUE(RIGHT(Rawdata!KF26,1)),"N/A")</f>
        <v>3</v>
      </c>
      <c r="KG26">
        <f>IFERROR(VALUE(RIGHT(Rawdata!KG26,1)),"N/A")</f>
        <v>3</v>
      </c>
      <c r="KH26">
        <f>IFERROR(6-VALUE(RIGHT(Rawdata!KH26,1)),"N/A")</f>
        <v>3</v>
      </c>
      <c r="KI26">
        <f>IFERROR(6-VALUE(RIGHT(Rawdata!KI26,1)),"N/A")</f>
        <v>3</v>
      </c>
      <c r="KJ26" t="str">
        <f>IFERROR(VALUE(RIGHT(Rawdata!KJ26,1)),"N/A")</f>
        <v>N/A</v>
      </c>
      <c r="KK26" t="str">
        <f>IFERROR(VALUE(RIGHT(Rawdata!KK26,1)),"N/A")</f>
        <v>N/A</v>
      </c>
      <c r="KL26" t="str">
        <f>IFERROR(VALUE(RIGHT(Rawdata!KL26,1)),"N/A")</f>
        <v>N/A</v>
      </c>
      <c r="KM26" t="str">
        <f>IFERROR(VALUE(RIGHT(Rawdata!KM26,1)),"N/A")</f>
        <v>N/A</v>
      </c>
      <c r="KN26" t="str">
        <f>IFERROR(VALUE(RIGHT(Rawdata!KN26,1)),"N/A")</f>
        <v>N/A</v>
      </c>
      <c r="KO26" t="str">
        <f>IFERROR(VALUE(RIGHT(Rawdata!KO26,1)),"N/A")</f>
        <v>N/A</v>
      </c>
      <c r="KP26" t="str">
        <f>IFERROR(VALUE(RIGHT(Rawdata!KP26,1)),"N/A")</f>
        <v>N/A</v>
      </c>
      <c r="KQ26" t="str">
        <f>IFERROR(VALUE(RIGHT(Rawdata!KQ26,1)),"N/A")</f>
        <v>N/A</v>
      </c>
      <c r="KR26" t="str">
        <f>IFERROR(VALUE(RIGHT(Rawdata!KR26,1)),"N/A")</f>
        <v>N/A</v>
      </c>
      <c r="KS26" t="str">
        <f>IFERROR(VALUE(RIGHT(Rawdata!KS26,1)),"N/A")</f>
        <v>N/A</v>
      </c>
      <c r="KT26" t="str">
        <f>IFERROR(VALUE(RIGHT(Rawdata!KT26,1)),"N/A")</f>
        <v>N/A</v>
      </c>
      <c r="KU26" t="str">
        <f>IFERROR(VALUE(RIGHT(Rawdata!KU26,1)),"N/A")</f>
        <v>N/A</v>
      </c>
      <c r="KV26" t="str">
        <f>IFERROR(VALUE(RIGHT(Rawdata!KV26,1)),"N/A")</f>
        <v>N/A</v>
      </c>
      <c r="KW26" t="str">
        <f>IFERROR(VALUE(RIGHT(Rawdata!KW26,1)),"N/A")</f>
        <v>N/A</v>
      </c>
      <c r="KX26" t="str">
        <f>IFERROR(VALUE(RIGHT(Rawdata!KX26,1)),"N/A")</f>
        <v>N/A</v>
      </c>
    </row>
    <row r="27" spans="1:310" x14ac:dyDescent="0.25">
      <c r="A27">
        <f>Rawdata!A27</f>
        <v>8</v>
      </c>
      <c r="B27" t="str">
        <f>Rawdata!B27</f>
        <v>T2</v>
      </c>
      <c r="C27" t="str">
        <f>Rawdata!C27</f>
        <v>2022-06-17 17:17:58</v>
      </c>
      <c r="D27" t="str">
        <f>Rawdata!D27</f>
        <v>804-211</v>
      </c>
      <c r="E27" t="str">
        <f>IF(Rawdata!E27="","",Rawdata!E27)</f>
        <v>204-153</v>
      </c>
      <c r="F27" cm="1">
        <f t="array" ref="F27">IFERROR(_xlfn.IFS(Rawdata!F27="A1",100,Rawdata!F27="A2",75,Rawdata!F27="A3",50,Rawdata!F27="A4",25,Rawdata!F27="A5",0),"N/A")</f>
        <v>50</v>
      </c>
      <c r="G27" cm="1">
        <f t="array" ref="G27">IFERROR(_xlfn.IFS(Rawdata!G27="A1",100,Rawdata!G27="A2",75,Rawdata!G27="A3",50,Rawdata!G27="A4",25,Rawdata!G27="A5",0),"N/A")</f>
        <v>50</v>
      </c>
      <c r="H27" cm="1">
        <f t="array" ref="H27">IFERROR(_xlfn.IFS(Rawdata!H27="A1",100,Rawdata!H27="A2",75,Rawdata!H27="A3",50,Rawdata!H27="A4",25,Rawdata!H27="A5",0),"N/A")</f>
        <v>25</v>
      </c>
      <c r="I27" cm="1">
        <f t="array" ref="I27">IFERROR(_xlfn.IFS(Rawdata!I27="A1",100,Rawdata!I27="A2",75,Rawdata!I27="A3",50,Rawdata!I27="A4",25,Rawdata!I27="A5",0),"N/A")</f>
        <v>50</v>
      </c>
      <c r="J27" cm="1">
        <f t="array" ref="J27">IFERROR(_xlfn.IFS(Rawdata!J27="A1",100,Rawdata!J27="A2",75,Rawdata!J27="A3",50,Rawdata!J27="A4",25,Rawdata!J27="A5",0),"N/A")</f>
        <v>50</v>
      </c>
      <c r="K27" cm="1">
        <f t="array" ref="K27">IFERROR(_xlfn.IFS(Rawdata!K27="A1",100,Rawdata!K27="A2",75,Rawdata!K27="A3",50,Rawdata!K27="A4",25,Rawdata!K27="A5",0),"N/A")</f>
        <v>75</v>
      </c>
      <c r="L27" cm="1">
        <f t="array" ref="L27">IFERROR(_xlfn.IFS(Rawdata!L27="A1",100,Rawdata!L27="A2",75,Rawdata!L27="A3",50,Rawdata!L27="A4",25,Rawdata!L27="A5",0),"N/A")</f>
        <v>75</v>
      </c>
      <c r="M27" cm="1">
        <f t="array" ref="M27">IFERROR(_xlfn.IFS(Rawdata!M27="A1",100,Rawdata!M27="A2",75,Rawdata!M27="A3",50,Rawdata!M27="A4",25,Rawdata!M27="A5",0),"N/A")</f>
        <v>75</v>
      </c>
      <c r="N27" cm="1">
        <f t="array" ref="N27">IFERROR(_xlfn.IFS(Rawdata!N27="A1",100,Rawdata!N27="A2",75,Rawdata!N27="A3",50,Rawdata!N27="A4",25,Rawdata!N27="A5",0),"N/A")</f>
        <v>75</v>
      </c>
      <c r="O27" cm="1">
        <f t="array" ref="O27">IFERROR(_xlfn.IFS(Rawdata!O27="A1",100,Rawdata!O27="A2",75,Rawdata!O27="A3",50,Rawdata!O27="A4",25,Rawdata!O27="A5",0),"N/A")</f>
        <v>100</v>
      </c>
      <c r="P27" cm="1">
        <f t="array" ref="P27">IFERROR(_xlfn.IFS(Rawdata!P27="A1",100,Rawdata!P27="A2",75,Rawdata!P27="A3",50,Rawdata!P27="A4",25,Rawdata!P27="A5",0),"N/A")</f>
        <v>25</v>
      </c>
      <c r="Q27" cm="1">
        <f t="array" ref="Q27">IFERROR(_xlfn.IFS(Rawdata!Q27="A1",100,Rawdata!Q27="A2",75,Rawdata!Q27="A3",50,Rawdata!Q27="A4",25,Rawdata!Q27="A5",0),"N/A")</f>
        <v>50</v>
      </c>
      <c r="R27" cm="1">
        <f t="array" ref="R27">IFERROR(_xlfn.IFS(Rawdata!R27="A1",100,Rawdata!R27="A2",75,Rawdata!R27="A3",50,Rawdata!R27="A4",25,Rawdata!R27="A5",0),"N/A")</f>
        <v>50</v>
      </c>
      <c r="S27" cm="1">
        <f t="array" ref="S27">IFERROR(_xlfn.IFS(Rawdata!S27="A1",100,Rawdata!S27="A2",75,Rawdata!S27="A3",50,Rawdata!S27="A4",25,Rawdata!S27="A5",0),"N/A")</f>
        <v>50</v>
      </c>
      <c r="T27" cm="1">
        <f t="array" ref="T27">IFERROR(_xlfn.IFS(Rawdata!T27="A1",100,Rawdata!T27="A2",75,Rawdata!T27="A3",50,Rawdata!T27="A4",25,Rawdata!T27="A5",0),"N/A")</f>
        <v>50</v>
      </c>
      <c r="U27" cm="1">
        <f t="array" ref="U27">IFERROR(_xlfn.IFS(Rawdata!U27="A1",100,Rawdata!U27="A2",75,Rawdata!U27="A3",50,Rawdata!U27="A4",25,Rawdata!U27="A5",0),"N/A")</f>
        <v>25</v>
      </c>
      <c r="V27" cm="1">
        <f t="array" ref="V27">IFERROR(_xlfn.IFS(Rawdata!V27="A1",100,Rawdata!V27="A2",75,Rawdata!V27="A3",50,Rawdata!V27="A4",25,Rawdata!V27="A5",0),"N/A")</f>
        <v>50</v>
      </c>
      <c r="W27" cm="1">
        <f t="array" ref="W27">IFERROR(_xlfn.IFS(Rawdata!W27="A1",100,Rawdata!W27="A2",75,Rawdata!W27="A3",50,Rawdata!W27="A4",25,Rawdata!W27="A5",0),"N/A")</f>
        <v>25</v>
      </c>
      <c r="X27" cm="1">
        <f t="array" ref="X27">IFERROR(_xlfn.IFS(Rawdata!X27="A1",100,Rawdata!X27="A2",75,Rawdata!X27="A3",50,Rawdata!X27="A4",25,Rawdata!X27="A5",0),"N/A")</f>
        <v>25</v>
      </c>
      <c r="Y27" cm="1">
        <f t="array" ref="Y27">IFERROR(_xlfn.IFS(Rawdata!Y27="A1",100,Rawdata!Y27="A2",75,Rawdata!Y27="A3",50,Rawdata!Y27="A4",25,Rawdata!Y27="A5",0),"N/A")</f>
        <v>25</v>
      </c>
      <c r="Z27" cm="1">
        <f t="array" ref="Z27">IFERROR(_xlfn.IFS(Rawdata!Z27="A1",100,Rawdata!Z27="A2",75,Rawdata!Z27="A3",50,Rawdata!Z27="A4",25,Rawdata!Z27="A5",0),"N/A")</f>
        <v>25</v>
      </c>
      <c r="AA27" cm="1">
        <f t="array" ref="AA27">IFERROR(_xlfn.IFS(Rawdata!AA27="A1",100,Rawdata!AA27="A2",75,Rawdata!AA27="A3",50,Rawdata!AA27="A4",25,Rawdata!AA27="A5",0),"N/A")</f>
        <v>50</v>
      </c>
      <c r="AB27" cm="1">
        <f t="array" ref="AB27">IFERROR(_xlfn.IFS(Rawdata!AB27="A1",100,Rawdata!AB27="A2",75,Rawdata!AB27="A3",50,Rawdata!AB27="A4",25,Rawdata!AB27="A5",0),"N/A")</f>
        <v>100</v>
      </c>
      <c r="AC27">
        <f>IFERROR(VALUE(RIGHT(Rawdata!AC27,1)),"N/A")</f>
        <v>3</v>
      </c>
      <c r="AD27">
        <f>IFERROR(6-VALUE(RIGHT(Rawdata!AD27,1)),"N/A")</f>
        <v>3</v>
      </c>
      <c r="AE27">
        <f>IFERROR(VALUE(RIGHT(Rawdata!AE27,1)),"N/A")</f>
        <v>3</v>
      </c>
      <c r="AF27">
        <f>IFERROR(6-VALUE(RIGHT(Rawdata!AF27,1)),"N/A")</f>
        <v>5</v>
      </c>
      <c r="AG27">
        <f>IFERROR(VALUE(RIGHT(Rawdata!AG27,1)),"N/A")</f>
        <v>5</v>
      </c>
      <c r="AH27">
        <f>IFERROR(VALUE(RIGHT(Rawdata!AH27,1)),"N/A")</f>
        <v>5</v>
      </c>
      <c r="AI27">
        <f>IFERROR(VALUE(RIGHT(Rawdata!AI27,1)),"N/A")</f>
        <v>5</v>
      </c>
      <c r="AJ27">
        <f>IFERROR(6-VALUE(RIGHT(Rawdata!AJ27,1)),"N/A")</f>
        <v>5</v>
      </c>
      <c r="AK27">
        <f>IFERROR(6-VALUE(RIGHT(Rawdata!AK27,1)),"N/A")</f>
        <v>3</v>
      </c>
      <c r="AL27">
        <f>IFERROR(VALUE(RIGHT(Rawdata!AL27,1)),"N/A")</f>
        <v>3</v>
      </c>
      <c r="AM27">
        <f>IFERROR(6-VALUE(RIGHT(Rawdata!AM27,1)),"N/A")</f>
        <v>5</v>
      </c>
      <c r="AN27">
        <f>IFERROR(6-VALUE(RIGHT(Rawdata!AN27,1)),"N/A")</f>
        <v>3</v>
      </c>
      <c r="AO27">
        <f>IFERROR(VALUE(RIGHT(Rawdata!AO27,1)),"N/A")</f>
        <v>4</v>
      </c>
      <c r="AP27">
        <f>IFERROR(6-VALUE(RIGHT(Rawdata!AP27,1)),"N/A")</f>
        <v>3</v>
      </c>
      <c r="AQ27">
        <f>IFERROR(VALUE(RIGHT(Rawdata!AQ27,1)),"N/A")</f>
        <v>3</v>
      </c>
      <c r="AR27">
        <f>IFERROR(6-VALUE(RIGHT(Rawdata!AR27,1)),"N/A")</f>
        <v>5</v>
      </c>
      <c r="AS27">
        <f>IFERROR(VALUE(RIGHT(Rawdata!AS27,1)),"N/A")</f>
        <v>2</v>
      </c>
      <c r="AT27">
        <f>IFERROR(VALUE(RIGHT(Rawdata!AT27,1)),"N/A")</f>
        <v>2</v>
      </c>
      <c r="AU27">
        <f>IFERROR(6-VALUE(RIGHT(Rawdata!AU27,1)),"N/A")</f>
        <v>5</v>
      </c>
      <c r="AV27">
        <f>IFERROR(VALUE(RIGHT(Rawdata!AV27,1)),"N/A")</f>
        <v>1</v>
      </c>
      <c r="AW27">
        <f>IFERROR(VALUE(RIGHT(Rawdata!AW27,1)),"N/A")</f>
        <v>2</v>
      </c>
      <c r="AX27">
        <f>IFERROR(VALUE(RIGHT(Rawdata!AX27,1)),"N/A")</f>
        <v>2</v>
      </c>
      <c r="AY27">
        <f>IFERROR(VALUE(RIGHT(Rawdata!AY27,1)),"N/A")</f>
        <v>1</v>
      </c>
      <c r="AZ27">
        <f>IFERROR(VALUE(RIGHT(Rawdata!AZ27,1)),"N/A")</f>
        <v>1</v>
      </c>
      <c r="BA27">
        <f>IFERROR(VALUE(RIGHT(Rawdata!BA27,1)-1),"N/A")</f>
        <v>2</v>
      </c>
      <c r="BB27">
        <f>IFERROR(VALUE(RIGHT(Rawdata!BB27,1)-1),"N/A")</f>
        <v>2</v>
      </c>
      <c r="BC27">
        <f>IFERROR(VALUE(RIGHT(Rawdata!BC27,1)-1),"N/A")</f>
        <v>3</v>
      </c>
      <c r="BD27">
        <f>IFERROR(VALUE(RIGHT(Rawdata!BD27,1)-1),"N/A")</f>
        <v>4</v>
      </c>
      <c r="BE27">
        <f>IFERROR(VALUE(RIGHT(Rawdata!BE27,1)-1),"N/A")</f>
        <v>4</v>
      </c>
      <c r="BF27">
        <f>IFERROR(VALUE(RIGHT(Rawdata!BF27,1)-1),"N/A")</f>
        <v>3</v>
      </c>
      <c r="BG27">
        <f>IFERROR(VALUE(RIGHT(Rawdata!BG27,1)-1),"N/A")</f>
        <v>3</v>
      </c>
      <c r="BH27">
        <f>IFERROR(VALUE(RIGHT(Rawdata!BH27,1)-1),"N/A")</f>
        <v>2</v>
      </c>
      <c r="BI27">
        <f>IFERROR(VALUE(RIGHT(Rawdata!BI27,1)-1),"N/A")</f>
        <v>4</v>
      </c>
      <c r="BJ27">
        <f>IFERROR(VALUE(RIGHT(Rawdata!BJ27,1)-1),"N/A")</f>
        <v>3</v>
      </c>
      <c r="BK27">
        <f>IFERROR(VALUE(RIGHT(Rawdata!BK27,1)-1),"N/A")</f>
        <v>3</v>
      </c>
      <c r="BL27">
        <f>IFERROR(VALUE(RIGHT(Rawdata!BL27,1)-1),"N/A")</f>
        <v>3</v>
      </c>
      <c r="BM27">
        <f>IFERROR(VALUE(RIGHT(Rawdata!BM27,1)),"N/A")</f>
        <v>1</v>
      </c>
      <c r="BN27">
        <f>IFERROR(VALUE(RIGHT(Rawdata!BN27,1)),"N/A")</f>
        <v>3</v>
      </c>
      <c r="BO27">
        <f>IFERROR(VALUE(RIGHT(Rawdata!BO27,1)),"N/A")</f>
        <v>3</v>
      </c>
      <c r="BP27">
        <f>IFERROR(VALUE(RIGHT(Rawdata!BP27,1)),"N/A")</f>
        <v>3</v>
      </c>
      <c r="BQ27">
        <f>IFERROR(6-VALUE(RIGHT(Rawdata!BQ27,1)),"N/A")</f>
        <v>1</v>
      </c>
      <c r="BR27">
        <f>IFERROR(6-VALUE(RIGHT(Rawdata!BR27,1)),"N/A")</f>
        <v>1</v>
      </c>
      <c r="BS27">
        <f>IFERROR(6-VALUE(RIGHT(Rawdata!BS27,1)),"N/A")</f>
        <v>1</v>
      </c>
      <c r="BT27">
        <f>IFERROR(6-VALUE(RIGHT(Rawdata!BT27,1)),"N/A")</f>
        <v>1</v>
      </c>
      <c r="BU27">
        <f>IFERROR(VALUE(RIGHT(Rawdata!BU27,1)),"N/A")</f>
        <v>4</v>
      </c>
      <c r="BV27">
        <f>IFERROR(VALUE(RIGHT(Rawdata!BV27,1)),"N/A")</f>
        <v>5</v>
      </c>
      <c r="BW27">
        <f>IFERROR(VALUE(RIGHT(Rawdata!BW27,1)),"N/A")</f>
        <v>5</v>
      </c>
      <c r="BX27">
        <f>IFERROR(VALUE(RIGHT(Rawdata!BX27,1)),"N/A")</f>
        <v>5</v>
      </c>
      <c r="BY27">
        <f>IFERROR(6-VALUE(RIGHT(Rawdata!BY27,1)),"N/A")</f>
        <v>5</v>
      </c>
      <c r="BZ27">
        <f>IFERROR(6-VALUE(RIGHT(Rawdata!BZ27,1)),"N/A")</f>
        <v>4</v>
      </c>
      <c r="CA27">
        <f>IFERROR(6-VALUE(RIGHT(Rawdata!CA27,1)),"N/A")</f>
        <v>4</v>
      </c>
      <c r="CB27">
        <f>IFERROR(VALUE(RIGHT(Rawdata!CB27,1)),"N/A")</f>
        <v>4</v>
      </c>
      <c r="CC27">
        <f>IFERROR(VALUE(RIGHT(Rawdata!CC27,1)),"N/A")</f>
        <v>4</v>
      </c>
      <c r="CD27">
        <f>IFERROR(VALUE(RIGHT(Rawdata!CD27,1)),"N/A")</f>
        <v>3</v>
      </c>
      <c r="CE27">
        <f>IFERROR(VALUE(RIGHT(Rawdata!CE27,1)),"N/A")</f>
        <v>4</v>
      </c>
      <c r="CF27">
        <f>IFERROR(6-VALUE(RIGHT(Rawdata!CF27,1)),"N/A")</f>
        <v>4</v>
      </c>
      <c r="CG27">
        <f>IFERROR(6-VALUE(RIGHT(Rawdata!CG27,1)),"N/A")</f>
        <v>5</v>
      </c>
      <c r="CH27">
        <f>IFERROR(6-VALUE(RIGHT(Rawdata!CH27,1)),"N/A")</f>
        <v>3</v>
      </c>
      <c r="CI27">
        <f>IFERROR(6-VALUE(RIGHT(Rawdata!CI27,1)),"N/A")</f>
        <v>5</v>
      </c>
      <c r="CJ27">
        <f>IFERROR(VALUE(RIGHT(Rawdata!CJ27,1)),"N/A")</f>
        <v>1</v>
      </c>
      <c r="CK27">
        <f>IFERROR(VALUE(RIGHT(Rawdata!CK27,1)),"N/A")</f>
        <v>2</v>
      </c>
      <c r="CL27">
        <f>IFERROR(VALUE(RIGHT(Rawdata!CL27,1)),"N/A")</f>
        <v>2</v>
      </c>
      <c r="CM27">
        <f>IFERROR(VALUE(RIGHT(Rawdata!CM27,1)),"N/A")</f>
        <v>3</v>
      </c>
      <c r="CN27">
        <f>IFERROR(VALUE(RIGHT(Rawdata!CN27,1)),"N/A")</f>
        <v>5</v>
      </c>
      <c r="CO27">
        <f>IFERROR(VALUE(RIGHT(Rawdata!CO27,1)),"N/A")</f>
        <v>5</v>
      </c>
      <c r="CP27">
        <f>IFERROR(VALUE(RIGHT(Rawdata!CP27,1)),"N/A")</f>
        <v>1</v>
      </c>
      <c r="CQ27">
        <f>IFERROR(VALUE(RIGHT(Rawdata!CQ27,1)),"N/A")</f>
        <v>5</v>
      </c>
      <c r="CR27">
        <f>IFERROR(VALUE(RIGHT(Rawdata!CR27,1)),"N/A")</f>
        <v>5</v>
      </c>
      <c r="CS27">
        <f>IFERROR(VALUE(RIGHT(Rawdata!CS27,1)),"N/A")</f>
        <v>4</v>
      </c>
      <c r="CT27">
        <f>IFERROR(VALUE(RIGHT(Rawdata!CT27,1)),"N/A")</f>
        <v>3</v>
      </c>
      <c r="CU27">
        <f>IFERROR(VALUE(RIGHT(Rawdata!CU27,1)),"N/A")</f>
        <v>4</v>
      </c>
      <c r="CV27">
        <f>IFERROR(VALUE(RIGHT(Rawdata!CV27,1)),"N/A")</f>
        <v>5</v>
      </c>
      <c r="CW27">
        <f>IFERROR(6-VALUE(RIGHT(Rawdata!CW27,1)),"N/A")</f>
        <v>2</v>
      </c>
      <c r="CX27">
        <f>IFERROR(VALUE(RIGHT(Rawdata!CX27,1)),"N/A")</f>
        <v>4</v>
      </c>
      <c r="CY27">
        <f>IFERROR(VALUE(RIGHT(Rawdata!CY27,1)),"N/A")</f>
        <v>5</v>
      </c>
      <c r="CZ27">
        <f>IFERROR(VALUE(RIGHT(Rawdata!CZ27,1)),"N/A")</f>
        <v>5</v>
      </c>
      <c r="DA27">
        <f>IFERROR(VALUE(RIGHT(Rawdata!DA27,1)),"N/A")</f>
        <v>3</v>
      </c>
      <c r="DB27">
        <f>IFERROR(VALUE(RIGHT(Rawdata!DB27,1)),"N/A")</f>
        <v>4</v>
      </c>
      <c r="DC27">
        <f>IFERROR(VALUE(RIGHT(Rawdata!DC27,1)),"N/A")</f>
        <v>4</v>
      </c>
      <c r="DD27">
        <f>IFERROR(VALUE(RIGHT(Rawdata!DD27,1)),"N/A")</f>
        <v>5</v>
      </c>
      <c r="DE27">
        <f>IFERROR(VALUE(RIGHT(Rawdata!DE27,1)-1),"N/A")</f>
        <v>4</v>
      </c>
      <c r="DF27">
        <f>IFERROR(VALUE(RIGHT(Rawdata!DF27,1)-1),"N/A")</f>
        <v>4</v>
      </c>
      <c r="DG27">
        <f>IFERROR(VALUE(RIGHT(Rawdata!DG27,1)-1),"N/A")</f>
        <v>4</v>
      </c>
      <c r="DH27">
        <f>IFERROR(VALUE(RIGHT(Rawdata!DH27,1)-1),"N/A")</f>
        <v>2</v>
      </c>
      <c r="DI27">
        <f>IFERROR(VALUE(RIGHT(Rawdata!DI27,1)-1),"N/A")</f>
        <v>3</v>
      </c>
      <c r="DJ27">
        <f>IFERROR(VALUE(RIGHT(Rawdata!DJ27,1)-1),"N/A")</f>
        <v>5</v>
      </c>
      <c r="DK27">
        <f>IFERROR(VALUE(RIGHT(Rawdata!DK27,1)-1),"N/A")</f>
        <v>5</v>
      </c>
      <c r="DL27">
        <f>IFERROR(VALUE(RIGHT(Rawdata!DL27,1)-1),"N/A")</f>
        <v>1</v>
      </c>
      <c r="DM27">
        <f>IFERROR(VALUE(RIGHT(Rawdata!DM27,1)-1),"N/A")</f>
        <v>5</v>
      </c>
      <c r="DN27">
        <f>IFERROR(VALUE(RIGHT(Rawdata!DN27,1)-1),"N/A")</f>
        <v>5</v>
      </c>
      <c r="DO27">
        <f>IFERROR(VALUE(RIGHT(Rawdata!DO27,1)-1),"N/A")</f>
        <v>5</v>
      </c>
      <c r="DP27">
        <f>IFERROR(VALUE(RIGHT(Rawdata!DP27,1)-1),"N/A")</f>
        <v>6</v>
      </c>
      <c r="DQ27">
        <f>IFERROR(VALUE(RIGHT(Rawdata!DQ27,1)-1),"N/A")</f>
        <v>4</v>
      </c>
      <c r="DR27">
        <f>IFERROR(VALUE(RIGHT(Rawdata!DR27,1)-1),"N/A")</f>
        <v>4</v>
      </c>
      <c r="DS27">
        <f>IFERROR(VALUE(RIGHT(Rawdata!DS27,1)-1),"N/A")</f>
        <v>4</v>
      </c>
      <c r="DT27">
        <f>IFERROR(VALUE(RIGHT(Rawdata!DT27,1)-1),"N/A")</f>
        <v>3</v>
      </c>
      <c r="DU27">
        <f>IFERROR(6-VALUE(RIGHT(Rawdata!DU27,1)-1),"N/A")</f>
        <v>0</v>
      </c>
      <c r="DV27">
        <f>IFERROR(6-VALUE(RIGHT(Rawdata!DV27,1)-1),"N/A")</f>
        <v>2</v>
      </c>
      <c r="DW27">
        <f>IFERROR(6-VALUE(RIGHT(Rawdata!DW27,1)-1),"N/A")</f>
        <v>2</v>
      </c>
      <c r="DX27">
        <f>IFERROR(6-VALUE(RIGHT(Rawdata!DX27,1)-1),"N/A")</f>
        <v>1</v>
      </c>
      <c r="DY27">
        <f>IFERROR(6-VALUE(RIGHT(Rawdata!DY27,1)-1),"N/A")</f>
        <v>4</v>
      </c>
      <c r="DZ27">
        <f>IFERROR(6-VALUE(RIGHT(Rawdata!DZ27,1)-1),"N/A")</f>
        <v>1</v>
      </c>
      <c r="EA27">
        <f>IFERROR(VALUE(RIGHT(Rawdata!EA27,1)),"N/A")</f>
        <v>3</v>
      </c>
      <c r="EB27">
        <f>IFERROR(VALUE(RIGHT(Rawdata!EB27,1)),"N/A")</f>
        <v>2</v>
      </c>
      <c r="EC27">
        <f>IFERROR(6-VALUE(RIGHT(Rawdata!EC27,1)),"N/A")</f>
        <v>2</v>
      </c>
      <c r="ED27">
        <f>IFERROR(6-VALUE(RIGHT(Rawdata!ED27,1)),"N/A")</f>
        <v>1</v>
      </c>
      <c r="EE27">
        <f>IFERROR(VALUE(RIGHT(Rawdata!EE27,1)),"N/A")</f>
        <v>3</v>
      </c>
      <c r="EF27">
        <f>IFERROR(VALUE(RIGHT(Rawdata!EF27,1)),"N/A")</f>
        <v>1</v>
      </c>
      <c r="EG27">
        <f>IFERROR(VALUE(RIGHT(Rawdata!EG27,1)),"N/A")</f>
        <v>5</v>
      </c>
      <c r="EH27">
        <f>IFERROR(VALUE(RIGHT(Rawdata!EH27,1)),"N/A")</f>
        <v>3</v>
      </c>
      <c r="EI27">
        <f>IFERROR(VALUE(RIGHT(Rawdata!EI27,1)),"N/A")</f>
        <v>4</v>
      </c>
      <c r="EJ27">
        <f>IFERROR(VALUE(RIGHT(Rawdata!EJ27,1)),"N/A")</f>
        <v>3</v>
      </c>
      <c r="EK27">
        <f>IFERROR(VALUE(RIGHT(Rawdata!EK27,1)),"N/A")</f>
        <v>5</v>
      </c>
      <c r="EL27">
        <f>IFERROR(VALUE(RIGHT(Rawdata!EL27,1)),"N/A")</f>
        <v>5</v>
      </c>
      <c r="EM27">
        <f>IFERROR(VALUE(RIGHT(Rawdata!EM27,1)),"N/A")</f>
        <v>5</v>
      </c>
      <c r="EN27">
        <f>IFERROR(VALUE(RIGHT(Rawdata!EN27,1)),"N/A")</f>
        <v>4</v>
      </c>
      <c r="EO27">
        <f>IFERROR(VALUE(RIGHT(Rawdata!EO27,1)),"N/A")</f>
        <v>5</v>
      </c>
      <c r="EP27">
        <f>IFERROR(VALUE(RIGHT(Rawdata!EP27,1)),"N/A")</f>
        <v>4</v>
      </c>
      <c r="EQ27">
        <f>IFERROR(VALUE(RIGHT(Rawdata!EQ27,1)),"N/A")</f>
        <v>3</v>
      </c>
      <c r="ER27">
        <f>IFERROR(VALUE(RIGHT(Rawdata!ER27,1)),"N/A")</f>
        <v>5</v>
      </c>
      <c r="ES27">
        <f>IFERROR(VALUE(RIGHT(Rawdata!ES27,1)),"N/A")</f>
        <v>4</v>
      </c>
      <c r="ET27">
        <f>IFERROR(VALUE(RIGHT(Rawdata!ET27,1)),"N/A")</f>
        <v>5</v>
      </c>
      <c r="EU27">
        <f>IFERROR(VALUE(RIGHT(Rawdata!EU27,1)),"N/A")</f>
        <v>1</v>
      </c>
      <c r="EV27">
        <f>IFERROR(VALUE(RIGHT(Rawdata!EV27,1)),"N/A")</f>
        <v>4</v>
      </c>
      <c r="EW27">
        <f>IFERROR(VALUE(RIGHT(Rawdata!EW27,1)),"N/A")</f>
        <v>4</v>
      </c>
      <c r="EX27">
        <f>IFERROR(VALUE(RIGHT(Rawdata!EX27,1)),"N/A")</f>
        <v>5</v>
      </c>
      <c r="EY27">
        <f>IFERROR(VALUE(RIGHT(Rawdata!EY27,1)),"N/A")</f>
        <v>5</v>
      </c>
      <c r="EZ27">
        <f>IFERROR(6-VALUE(RIGHT(Rawdata!EZ27,1)),"N/A")</f>
        <v>2</v>
      </c>
      <c r="FA27">
        <f>IFERROR(IF(Rawdata!FA27="A1",VALUE(RIGHT(Rawdata!FA27,1)),VALUE(RIGHT(Rawdata!FA27,1))-1),"N/A")</f>
        <v>5</v>
      </c>
      <c r="FB27">
        <f>IFERROR(VALUE(RIGHT(Rawdata!FB27,1))-3,"N/A")</f>
        <v>2</v>
      </c>
      <c r="FC27">
        <f>IFERROR(IF(Rawdata!FC27="A1",VALUE(RIGHT(Rawdata!FC27,1)),VALUE(RIGHT(Rawdata!FC27,1))-1),"N/A")</f>
        <v>5</v>
      </c>
      <c r="FD27">
        <f>IFERROR(VALUE(RIGHT(Rawdata!FD27,1))-3,"N/A")</f>
        <v>3</v>
      </c>
      <c r="FE27">
        <f>IFERROR(IF(Rawdata!FE27="A1",VALUE(RIGHT(Rawdata!FE27,1)),VALUE(RIGHT(Rawdata!FE27,1))-1),"N/A")</f>
        <v>5</v>
      </c>
      <c r="FF27">
        <f>IFERROR(VALUE(RIGHT(Rawdata!FF27,1))-3,"N/A")</f>
        <v>2</v>
      </c>
      <c r="FG27">
        <f>IFERROR(IF(Rawdata!FG27="A1",VALUE(RIGHT(Rawdata!FG27,1)),VALUE(RIGHT(Rawdata!FG27,1))-1),"N/A")</f>
        <v>5</v>
      </c>
      <c r="FH27">
        <f>IFERROR(VALUE(RIGHT(Rawdata!FH27,1))-3,"N/A")</f>
        <v>4</v>
      </c>
      <c r="FI27">
        <f>IFERROR(IF(Rawdata!FI27="A1",VALUE(RIGHT(Rawdata!FI27,1)),VALUE(RIGHT(Rawdata!FI27,1))-1),"N/A")</f>
        <v>1</v>
      </c>
      <c r="FJ27">
        <f>IFERROR(VALUE(RIGHT(Rawdata!FJ27,1))-3,"N/A")</f>
        <v>3</v>
      </c>
      <c r="FK27">
        <f>IFERROR(IF(Rawdata!FK27="A1",VALUE(RIGHT(Rawdata!FK27,1)),VALUE(RIGHT(Rawdata!FK27,1))-1),"N/A")</f>
        <v>5</v>
      </c>
      <c r="FL27">
        <f>IFERROR(VALUE(RIGHT(Rawdata!FL27,1))-3,"N/A")</f>
        <v>5</v>
      </c>
      <c r="FM27">
        <f>IFERROR(IF(Rawdata!FM27="A1",VALUE(RIGHT(Rawdata!FM27,1)),VALUE(RIGHT(Rawdata!FM27,1))-1),"N/A")</f>
        <v>5</v>
      </c>
      <c r="FN27">
        <f>IFERROR(VALUE(RIGHT(Rawdata!FN27,1))-3,"N/A")</f>
        <v>4</v>
      </c>
      <c r="FO27">
        <f>IFERROR(IF(Rawdata!FO27="A1",VALUE(RIGHT(Rawdata!FO27,1)),VALUE(RIGHT(Rawdata!FO27,1))-1),"N/A")</f>
        <v>5</v>
      </c>
      <c r="FP27">
        <f>IFERROR(VALUE(RIGHT(Rawdata!FP27,1))-3,"N/A")</f>
        <v>3</v>
      </c>
      <c r="FQ27">
        <f>IFERROR(IF(Rawdata!FQ27="A1",VALUE(RIGHT(Rawdata!FQ27,1)),VALUE(RIGHT(Rawdata!FQ27,1))-1),"N/A")</f>
        <v>5</v>
      </c>
      <c r="FR27">
        <f>IFERROR(VALUE(RIGHT(Rawdata!FR27,1))-3,"N/A")</f>
        <v>4</v>
      </c>
      <c r="FS27">
        <f>IFERROR(IF(Rawdata!FS27="A1",VALUE(RIGHT(Rawdata!FS27,1)),VALUE(RIGHT(Rawdata!FS27,1))-1),"N/A")</f>
        <v>3</v>
      </c>
      <c r="FT27">
        <f>IFERROR(VALUE(RIGHT(Rawdata!FT27,1))-3,"N/A")</f>
        <v>3</v>
      </c>
      <c r="FU27">
        <f>IFERROR(IF(Rawdata!FU27="A1",VALUE(RIGHT(Rawdata!FU27,1)),VALUE(RIGHT(Rawdata!FU27,1))-1),"N/A")</f>
        <v>5</v>
      </c>
      <c r="FV27">
        <f>IFERROR(VALUE(RIGHT(Rawdata!FV27,1))-3,"N/A")</f>
        <v>4</v>
      </c>
      <c r="FW27">
        <f>IFERROR(IF(Rawdata!FW27="A1",VALUE(RIGHT(Rawdata!FW27,1)),VALUE(RIGHT(Rawdata!FW27,1))-1),"N/A")</f>
        <v>5</v>
      </c>
      <c r="FX27">
        <f>IFERROR(VALUE(RIGHT(Rawdata!FX27,1))-3,"N/A")</f>
        <v>4</v>
      </c>
      <c r="FY27">
        <f>IFERROR(IF(Rawdata!FY27="A1",VALUE(RIGHT(Rawdata!FY27,1)),VALUE(RIGHT(Rawdata!FY27,1))-1),"N/A")</f>
        <v>5</v>
      </c>
      <c r="FZ27">
        <f>IFERROR(VALUE(RIGHT(Rawdata!FZ27,1))-3,"N/A")</f>
        <v>4</v>
      </c>
      <c r="GA27">
        <f>IFERROR(IF(Rawdata!GA27="A1",VALUE(RIGHT(Rawdata!GA27,1)),VALUE(RIGHT(Rawdata!GA27,1))-1),"N/A")</f>
        <v>5</v>
      </c>
      <c r="GB27">
        <f>IFERROR(VALUE(RIGHT(Rawdata!GB27,1))-3,"N/A")</f>
        <v>3</v>
      </c>
      <c r="GC27">
        <f>IFERROR(IF(Rawdata!GC27="A1",VALUE(RIGHT(Rawdata!GC27,1)),VALUE(RIGHT(Rawdata!GC27,1))-1),"N/A")</f>
        <v>5</v>
      </c>
      <c r="GD27">
        <f>IFERROR(VALUE(RIGHT(Rawdata!GD27,1))-3,"N/A")</f>
        <v>5</v>
      </c>
      <c r="GE27">
        <f>IFERROR(IF(Rawdata!GE27="A1",VALUE(RIGHT(Rawdata!GE27,1)),VALUE(RIGHT(Rawdata!GE27,1))-1),"N/A")</f>
        <v>5</v>
      </c>
      <c r="GF27">
        <f>IFERROR(VALUE(RIGHT(Rawdata!GF27,1))-3,"N/A")</f>
        <v>5</v>
      </c>
      <c r="GG27">
        <f>IFERROR(IF(Rawdata!GG27="A1",VALUE(RIGHT(Rawdata!GG27,1)),VALUE(RIGHT(Rawdata!GG27,1))-1),"N/A")</f>
        <v>3</v>
      </c>
      <c r="GH27">
        <f>IFERROR(VALUE(RIGHT(Rawdata!GH27,1))-3,"N/A")</f>
        <v>3</v>
      </c>
      <c r="GI27">
        <f>IFERROR(IF(Rawdata!GI27="A1",VALUE(RIGHT(Rawdata!GI27,1)),VALUE(RIGHT(Rawdata!GI27,1))-1),"N/A")</f>
        <v>5</v>
      </c>
      <c r="GJ27">
        <f>IFERROR(VALUE(RIGHT(Rawdata!GJ27,1))-3,"N/A")</f>
        <v>3</v>
      </c>
      <c r="GK27">
        <f>IFERROR(IF(Rawdata!GK27="A1",VALUE(RIGHT(Rawdata!GK27,1)),VALUE(RIGHT(Rawdata!GK27,1))-1),"N/A")</f>
        <v>5</v>
      </c>
      <c r="GL27">
        <f>IFERROR(VALUE(RIGHT(Rawdata!GL27,1))-3,"N/A")</f>
        <v>3</v>
      </c>
      <c r="GM27">
        <f>IFERROR(IF(Rawdata!GM27="A1",VALUE(RIGHT(Rawdata!GM27,1)),VALUE(RIGHT(Rawdata!GM27,1))-1),"N/A")</f>
        <v>5</v>
      </c>
      <c r="GN27">
        <f>IFERROR(VALUE(RIGHT(Rawdata!GN27,1))-3,"N/A")</f>
        <v>5</v>
      </c>
      <c r="GO27">
        <f>IFERROR(IF(Rawdata!GO27="A1",VALUE(RIGHT(Rawdata!GO27,1)),VALUE(RIGHT(Rawdata!GO27,1))-1),"N/A")</f>
        <v>5</v>
      </c>
      <c r="GP27">
        <f>IFERROR(VALUE(RIGHT(Rawdata!GP27,1))-3,"N/A")</f>
        <v>3</v>
      </c>
      <c r="GQ27">
        <f>IFERROR(IF(Rawdata!GQ27="A1",VALUE(RIGHT(Rawdata!GQ27,1)),VALUE(RIGHT(Rawdata!GQ27,1))-1),"N/A")</f>
        <v>5</v>
      </c>
      <c r="GR27">
        <f>IFERROR(VALUE(RIGHT(Rawdata!GR27,1))-3,"N/A")</f>
        <v>3</v>
      </c>
      <c r="GS27">
        <f>IFERROR(IF(Rawdata!GS27="A1",VALUE(RIGHT(Rawdata!GS27,1)),VALUE(RIGHT(Rawdata!GS27,1))-1),"N/A")</f>
        <v>5</v>
      </c>
      <c r="GT27">
        <f>IFERROR(VALUE(RIGHT(Rawdata!GT27,1))-3,"N/A")</f>
        <v>4</v>
      </c>
      <c r="GU27">
        <f>IFERROR(IF(Rawdata!GU27="A1",VALUE(RIGHT(Rawdata!GU27,1)),VALUE(RIGHT(Rawdata!GU27,1))-1),"N/A")</f>
        <v>3</v>
      </c>
      <c r="GV27">
        <f>IFERROR(VALUE(RIGHT(Rawdata!GV27,1))-3,"N/A")</f>
        <v>3</v>
      </c>
      <c r="GW27">
        <f>IFERROR(IF(Rawdata!GW27="A1",VALUE(RIGHT(Rawdata!GW27,1)),VALUE(RIGHT(Rawdata!GW27,1))-1),"N/A")</f>
        <v>5</v>
      </c>
      <c r="GX27">
        <f>IFERROR(VALUE(RIGHT(Rawdata!GX27,1))-3,"N/A")</f>
        <v>5</v>
      </c>
      <c r="GY27">
        <f>IFERROR(VALUE(RIGHT(Rawdata!GY27,1)),"N/A")</f>
        <v>5</v>
      </c>
      <c r="GZ27">
        <f>IFERROR(7-VALUE(RIGHT(Rawdata!GZ27,1)),"N/A")</f>
        <v>6</v>
      </c>
      <c r="HA27">
        <f>IFERROR(VALUE(RIGHT(Rawdata!HA27,1)),"N/A")</f>
        <v>4</v>
      </c>
      <c r="HB27">
        <f>IFERROR(VALUE(RIGHT(Rawdata!HB27,1)),"N/A")</f>
        <v>4</v>
      </c>
      <c r="HC27">
        <f>IFERROR(VALUE(RIGHT(Rawdata!HC27,1)),"N/A")</f>
        <v>3</v>
      </c>
      <c r="HD27">
        <f>IFERROR(7-VALUE(RIGHT(Rawdata!HD27,1)),"N/A")</f>
        <v>3</v>
      </c>
      <c r="HE27">
        <f>IFERROR(VALUE(RIGHT(Rawdata!HE27,1)),"N/A")</f>
        <v>4</v>
      </c>
      <c r="HF27">
        <f>IFERROR(7-VALUE(RIGHT(Rawdata!HF27,1)),"N/A")</f>
        <v>6</v>
      </c>
      <c r="HG27">
        <f>IFERROR(VALUE(RIGHT(Rawdata!HG27,1)),"N/A")</f>
        <v>6</v>
      </c>
      <c r="HH27">
        <f>IFERROR(VALUE(RIGHT(Rawdata!HH27,1)),"N/A")</f>
        <v>5</v>
      </c>
      <c r="HI27">
        <f>IFERROR(VALUE(RIGHT(Rawdata!HI27,1)),"N/A")</f>
        <v>5</v>
      </c>
      <c r="HJ27">
        <f>IFERROR(VALUE(RIGHT(Rawdata!HJ27,1)),"N/A")</f>
        <v>4</v>
      </c>
      <c r="HK27">
        <f>IFERROR(7-VALUE(RIGHT(Rawdata!HK27,1)),"N/A")</f>
        <v>3</v>
      </c>
      <c r="HL27">
        <f>IFERROR(VALUE(RIGHT(Rawdata!HL27,1)),"N/A")</f>
        <v>2</v>
      </c>
      <c r="HM27">
        <f>IFERROR(VALUE(RIGHT(Rawdata!HM27,1)),"N/A")</f>
        <v>3</v>
      </c>
      <c r="HN27">
        <f>IFERROR(IF(Rawdata!HN27="A13",5,VALUE(RIGHT(Rawdata!HN27,1))-1),"N/A")</f>
        <v>4</v>
      </c>
      <c r="HO27">
        <f>IFERROR(IF(Rawdata!HO27="A13",5,VALUE(RIGHT(Rawdata!HO27,1))-1),"N/A")</f>
        <v>1</v>
      </c>
      <c r="HP27">
        <f>IFERROR(IF(Rawdata!HP27="A13",5,VALUE(RIGHT(Rawdata!HP27,1))-1),"N/A")</f>
        <v>3</v>
      </c>
      <c r="HQ27">
        <f>IFERROR(IF(Rawdata!HQ27="A13",5,VALUE(RIGHT(Rawdata!HQ27,1))-1),"N/A")</f>
        <v>5</v>
      </c>
      <c r="HR27">
        <f>IFERROR(IF(Rawdata!HR27="A13",5,VALUE(RIGHT(Rawdata!HR27,1))-1),"N/A")</f>
        <v>5</v>
      </c>
      <c r="HS27">
        <f>IFERROR(6-IF(Rawdata!HS27="A13",5,VALUE(RIGHT(Rawdata!HS27,1))-1),"N/A")</f>
        <v>2</v>
      </c>
      <c r="HT27">
        <f>IFERROR(6-IF(Rawdata!HT27="A13",5,VALUE(RIGHT(Rawdata!HT27,1))-1),"N/A")</f>
        <v>4</v>
      </c>
      <c r="HU27">
        <f>IFERROR(6-IF(Rawdata!HU27="A13",5,VALUE(RIGHT(Rawdata!HU27,1))-1),"N/A")</f>
        <v>3</v>
      </c>
      <c r="HV27">
        <f>IFERROR(IF(Rawdata!HV27="A13",5,VALUE(RIGHT(Rawdata!HV27,1))-1),"N/A")</f>
        <v>2</v>
      </c>
      <c r="HW27">
        <f>IFERROR(6-IF(Rawdata!HW27="A13",5,VALUE(RIGHT(Rawdata!HW27,1))-1),"N/A")</f>
        <v>2</v>
      </c>
      <c r="HX27">
        <f>IFERROR(6-IF(Rawdata!HX27="A13",5,VALUE(RIGHT(Rawdata!HX27,1))-1),"N/A")</f>
        <v>3</v>
      </c>
      <c r="HY27">
        <f>IFERROR(6-IF(Rawdata!HY27="A13",5,VALUE(RIGHT(Rawdata!HY27,1))-1),"N/A")</f>
        <v>2</v>
      </c>
      <c r="HZ27">
        <f>IFERROR(6-IF(Rawdata!HZ27="A13",5,VALUE(RIGHT(Rawdata!HZ27,1))-1),"N/A")</f>
        <v>1</v>
      </c>
      <c r="IA27">
        <f>IFERROR(6-IF(Rawdata!IA27="A13",5,VALUE(RIGHT(Rawdata!IA27,1))-1),"N/A")</f>
        <v>2</v>
      </c>
      <c r="IB27">
        <f>IFERROR(IF(Rawdata!IB27="A13",5,VALUE(RIGHT(Rawdata!IB27,1))-1),"N/A")</f>
        <v>2</v>
      </c>
      <c r="IC27">
        <f>IFERROR(6-IF(Rawdata!IC27="A13",5,VALUE(RIGHT(Rawdata!IC27,1))-1),"N/A")</f>
        <v>3</v>
      </c>
      <c r="ID27">
        <f>IFERROR(IF(Rawdata!ID27="A13",5,VALUE(RIGHT(Rawdata!ID27,1))-1),"N/A")</f>
        <v>3</v>
      </c>
      <c r="IE27">
        <f>IFERROR(6-IF(Rawdata!IE27="A13",5,VALUE(RIGHT(Rawdata!IE27,1))-1),"N/A")</f>
        <v>3</v>
      </c>
      <c r="IF27" t="str">
        <f>IFERROR(VALUE(RIGHT(Rawdata!IF27,1)),"N/A")</f>
        <v>N/A</v>
      </c>
      <c r="IG27" t="str">
        <f>IFERROR(VALUE(RIGHT(Rawdata!IG27,1)),"N/A")</f>
        <v>N/A</v>
      </c>
      <c r="IH27" t="str">
        <f>IFERROR(VALUE(RIGHT(Rawdata!IH27,1)),"N/A")</f>
        <v>N/A</v>
      </c>
      <c r="II27" t="str">
        <f>IFERROR(VALUE(RIGHT(Rawdata!II27,1)),"N/A")</f>
        <v>N/A</v>
      </c>
      <c r="IJ27" t="str">
        <f>IFERROR(VALUE(RIGHT(Rawdata!IJ27,1)),"N/A")</f>
        <v>N/A</v>
      </c>
      <c r="IK27" t="str">
        <f>IFERROR(VALUE(RIGHT(Rawdata!IK27,1)),"N/A")</f>
        <v>N/A</v>
      </c>
      <c r="IL27" t="str">
        <f>IFERROR(VALUE(RIGHT(Rawdata!IL27,1)),"N/A")</f>
        <v>N/A</v>
      </c>
      <c r="IM27" t="str">
        <f>IFERROR(VALUE(RIGHT(Rawdata!IM27,1)),"N/A")</f>
        <v>N/A</v>
      </c>
      <c r="IN27" t="str">
        <f>IFERROR(VALUE(RIGHT(Rawdata!IN27,1)),"N/A")</f>
        <v>N/A</v>
      </c>
      <c r="IO27" t="str">
        <f>IFERROR(VALUE(RIGHT(Rawdata!IO27,1)),"N/A")</f>
        <v>N/A</v>
      </c>
      <c r="IP27" t="str">
        <f>IFERROR(VALUE(RIGHT(Rawdata!IP27,1)),"N/A")</f>
        <v>N/A</v>
      </c>
      <c r="IQ27" t="str">
        <f>IFERROR(VALUE(RIGHT(Rawdata!IQ27,1)),"N/A")</f>
        <v>N/A</v>
      </c>
      <c r="IR27" t="str">
        <f>IFERROR(VALUE(RIGHT(Rawdata!IR27,1)),"N/A")</f>
        <v>N/A</v>
      </c>
      <c r="IS27" t="str">
        <f>IFERROR(VALUE(RIGHT(Rawdata!IS27,1)),"N/A")</f>
        <v>N/A</v>
      </c>
      <c r="IT27" t="str">
        <f>IFERROR(VALUE(RIGHT(Rawdata!IT27,1)),"N/A")</f>
        <v>N/A</v>
      </c>
      <c r="IU27" t="str">
        <f>IFERROR(VALUE(RIGHT(Rawdata!IU27,1)),"N/A")</f>
        <v>N/A</v>
      </c>
      <c r="IV27" t="str">
        <f>IFERROR(VALUE(RIGHT(Rawdata!IV27,1)),"N/A")</f>
        <v>N/A</v>
      </c>
      <c r="IW27" t="str">
        <f>IFERROR(VALUE(RIGHT(Rawdata!IW27,1)),"N/A")</f>
        <v>N/A</v>
      </c>
      <c r="IX27" t="str">
        <f>IFERROR(VALUE(RIGHT(Rawdata!IX27,1)),"N/A")</f>
        <v>N/A</v>
      </c>
      <c r="IY27" t="str">
        <f>IFERROR(VALUE(RIGHT(Rawdata!IY27,1)),"N/A")</f>
        <v>N/A</v>
      </c>
      <c r="IZ27" t="str">
        <f>IFERROR(VALUE(RIGHT(Rawdata!IZ27,1)),"N/A")</f>
        <v>N/A</v>
      </c>
      <c r="JA27" t="str">
        <f>IFERROR(VALUE(RIGHT(Rawdata!JA27,1)),"N/A")</f>
        <v>N/A</v>
      </c>
      <c r="JB27" t="str">
        <f>IFERROR(VALUE(RIGHT(Rawdata!JB27,1)),"N/A")</f>
        <v>N/A</v>
      </c>
      <c r="JC27" t="str">
        <f>IFERROR(VALUE(RIGHT(Rawdata!JC27,1)),"N/A")</f>
        <v>N/A</v>
      </c>
      <c r="JD27" t="str">
        <f>IFERROR(VALUE(RIGHT(Rawdata!JD27,1)),"N/A")</f>
        <v>N/A</v>
      </c>
      <c r="JE27" t="str">
        <f>IFERROR(VALUE(RIGHT(Rawdata!JE27,1)),"N/A")</f>
        <v>N/A</v>
      </c>
      <c r="JF27" t="str">
        <f>IFERROR(VALUE(RIGHT(Rawdata!JF27,1)),"N/A")</f>
        <v>N/A</v>
      </c>
      <c r="JG27" t="str">
        <f>IFERROR(VALUE(RIGHT(Rawdata!JG27,1)),"N/A")</f>
        <v>N/A</v>
      </c>
      <c r="JH27" t="str">
        <f>IFERROR(VALUE(RIGHT(Rawdata!JH27,1)),"N/A")</f>
        <v>N/A</v>
      </c>
      <c r="JI27" t="str">
        <f>IFERROR(VALUE(RIGHT(Rawdata!JI27,1)),"N/A")</f>
        <v>N/A</v>
      </c>
      <c r="JJ27" t="str">
        <f>IFERROR(VALUE(RIGHT(Rawdata!JJ27,1)),"N/A")</f>
        <v>N/A</v>
      </c>
      <c r="JK27" t="str">
        <f>IFERROR(VALUE(RIGHT(Rawdata!JK27,1)),"N/A")</f>
        <v>N/A</v>
      </c>
      <c r="JL27" t="str">
        <f>IFERROR(VALUE(RIGHT(Rawdata!JL27,1)),"N/A")</f>
        <v>N/A</v>
      </c>
      <c r="JM27" t="str">
        <f>IFERROR(VALUE(RIGHT(Rawdata!JM27,1)),"N/A")</f>
        <v>N/A</v>
      </c>
      <c r="JN27" t="str">
        <f>IFERROR(VALUE(RIGHT(Rawdata!JN27,1)),"N/A")</f>
        <v>N/A</v>
      </c>
      <c r="JO27" t="str">
        <f>IFERROR(VALUE(RIGHT(Rawdata!JO27,1)),"N/A")</f>
        <v>N/A</v>
      </c>
      <c r="JP27" t="str">
        <f>IFERROR(VALUE(RIGHT(Rawdata!JP27,1)-4),"N/A")</f>
        <v>N/A</v>
      </c>
      <c r="JQ27" t="str">
        <f>IFERROR(VALUE(RIGHT(Rawdata!JQ27,1)-4),"N/A")</f>
        <v>N/A</v>
      </c>
      <c r="JR27" t="str">
        <f>IFERROR(VALUE(RIGHT(Rawdata!JR27,1)-4),"N/A")</f>
        <v>N/A</v>
      </c>
      <c r="JS27" t="str">
        <f>IFERROR(VALUE(RIGHT(Rawdata!JS27,1)-4),"N/A")</f>
        <v>N/A</v>
      </c>
      <c r="JT27" t="str">
        <f>IFERROR(VALUE(RIGHT(Rawdata!JT27,1)-4),"N/A")</f>
        <v>N/A</v>
      </c>
      <c r="JU27" t="str">
        <f>IFERROR(VALUE(RIGHT(Rawdata!JU27,1)-4),"N/A")</f>
        <v>N/A</v>
      </c>
      <c r="JV27" t="str">
        <f>IFERROR(VALUE(RIGHT(Rawdata!JV27,1)-4),"N/A")</f>
        <v>N/A</v>
      </c>
      <c r="JW27" t="str">
        <f>IFERROR(VALUE(RIGHT(Rawdata!JW27,1)-4),"N/A")</f>
        <v>N/A</v>
      </c>
      <c r="JX27" t="str">
        <f>IFERROR(VALUE(RIGHT(Rawdata!JX27,1)),"N/A")</f>
        <v>N/A</v>
      </c>
      <c r="JY27" t="str">
        <f>IFERROR(VALUE(RIGHT(Rawdata!JY27,1)),"N/A")</f>
        <v>N/A</v>
      </c>
      <c r="JZ27" t="str">
        <f>IFERROR(6-VALUE(RIGHT(Rawdata!JZ27,1)),"N/A")</f>
        <v>N/A</v>
      </c>
      <c r="KA27" t="str">
        <f>IFERROR(6-VALUE(RIGHT(Rawdata!KA27,1)),"N/A")</f>
        <v>N/A</v>
      </c>
      <c r="KB27" t="str">
        <f>IFERROR(6-VALUE(RIGHT(Rawdata!KB27,1)),"N/A")</f>
        <v>N/A</v>
      </c>
      <c r="KC27" t="str">
        <f>IFERROR(6-VALUE(RIGHT(Rawdata!KC27,1)),"N/A")</f>
        <v>N/A</v>
      </c>
      <c r="KD27" t="str">
        <f>IFERROR(6-VALUE(RIGHT(Rawdata!KD27,1)),"N/A")</f>
        <v>N/A</v>
      </c>
      <c r="KE27" t="str">
        <f>IFERROR(6-VALUE(RIGHT(Rawdata!KE27,1)),"N/A")</f>
        <v>N/A</v>
      </c>
      <c r="KF27" t="str">
        <f>IFERROR(VALUE(RIGHT(Rawdata!KF27,1)),"N/A")</f>
        <v>N/A</v>
      </c>
      <c r="KG27" t="str">
        <f>IFERROR(VALUE(RIGHT(Rawdata!KG27,1)),"N/A")</f>
        <v>N/A</v>
      </c>
      <c r="KH27" t="str">
        <f>IFERROR(6-VALUE(RIGHT(Rawdata!KH27,1)),"N/A")</f>
        <v>N/A</v>
      </c>
      <c r="KI27" t="str">
        <f>IFERROR(6-VALUE(RIGHT(Rawdata!KI27,1)),"N/A")</f>
        <v>N/A</v>
      </c>
      <c r="KJ27" t="str">
        <f>IFERROR(VALUE(RIGHT(Rawdata!KJ27,1)),"N/A")</f>
        <v>N/A</v>
      </c>
      <c r="KK27" t="str">
        <f>IFERROR(VALUE(RIGHT(Rawdata!KK27,1)),"N/A")</f>
        <v>N/A</v>
      </c>
      <c r="KL27" t="str">
        <f>IFERROR(VALUE(RIGHT(Rawdata!KL27,1)),"N/A")</f>
        <v>N/A</v>
      </c>
      <c r="KM27" t="str">
        <f>IFERROR(VALUE(RIGHT(Rawdata!KM27,1)),"N/A")</f>
        <v>N/A</v>
      </c>
      <c r="KN27" t="str">
        <f>IFERROR(VALUE(RIGHT(Rawdata!KN27,1)),"N/A")</f>
        <v>N/A</v>
      </c>
      <c r="KO27" t="str">
        <f>IFERROR(VALUE(RIGHT(Rawdata!KO27,1)),"N/A")</f>
        <v>N/A</v>
      </c>
      <c r="KP27" t="str">
        <f>IFERROR(VALUE(RIGHT(Rawdata!KP27,1)),"N/A")</f>
        <v>N/A</v>
      </c>
      <c r="KQ27" t="str">
        <f>IFERROR(VALUE(RIGHT(Rawdata!KQ27,1)),"N/A")</f>
        <v>N/A</v>
      </c>
      <c r="KR27" t="str">
        <f>IFERROR(VALUE(RIGHT(Rawdata!KR27,1)),"N/A")</f>
        <v>N/A</v>
      </c>
      <c r="KS27" t="str">
        <f>IFERROR(VALUE(RIGHT(Rawdata!KS27,1)),"N/A")</f>
        <v>N/A</v>
      </c>
      <c r="KT27" t="str">
        <f>IFERROR(VALUE(RIGHT(Rawdata!KT27,1)),"N/A")</f>
        <v>N/A</v>
      </c>
      <c r="KU27" t="str">
        <f>IFERROR(VALUE(RIGHT(Rawdata!KU27,1)),"N/A")</f>
        <v>N/A</v>
      </c>
      <c r="KV27" t="str">
        <f>IFERROR(VALUE(RIGHT(Rawdata!KV27,1)),"N/A")</f>
        <v>N/A</v>
      </c>
      <c r="KW27" t="str">
        <f>IFERROR(VALUE(RIGHT(Rawdata!KW27,1)),"N/A")</f>
        <v>N/A</v>
      </c>
      <c r="KX27" t="str">
        <f>IFERROR(VALUE(RIGHT(Rawdata!KX27,1)),"N/A")</f>
        <v>N/A</v>
      </c>
    </row>
    <row r="28" spans="1:310" x14ac:dyDescent="0.25">
      <c r="A28">
        <f>Rawdata!A28</f>
        <v>10</v>
      </c>
      <c r="B28" t="str">
        <f>Rawdata!B28</f>
        <v>T2</v>
      </c>
      <c r="C28" t="str">
        <f>Rawdata!C28</f>
        <v>2022-07-01 12:07:28</v>
      </c>
      <c r="D28" t="str">
        <f>Rawdata!D28</f>
        <v>703-203</v>
      </c>
      <c r="E28" t="str">
        <f>IF(Rawdata!E28="","",Rawdata!E28)</f>
        <v>103-105</v>
      </c>
      <c r="F28" cm="1">
        <f t="array" ref="F28">IFERROR(_xlfn.IFS(Rawdata!F28="A1",100,Rawdata!F28="A2",75,Rawdata!F28="A3",50,Rawdata!F28="A4",25,Rawdata!F28="A5",0),"N/A")</f>
        <v>100</v>
      </c>
      <c r="G28" cm="1">
        <f t="array" ref="G28">IFERROR(_xlfn.IFS(Rawdata!G28="A1",100,Rawdata!G28="A2",75,Rawdata!G28="A3",50,Rawdata!G28="A4",25,Rawdata!G28="A5",0),"N/A")</f>
        <v>100</v>
      </c>
      <c r="H28" cm="1">
        <f t="array" ref="H28">IFERROR(_xlfn.IFS(Rawdata!H28="A1",100,Rawdata!H28="A2",75,Rawdata!H28="A3",50,Rawdata!H28="A4",25,Rawdata!H28="A5",0),"N/A")</f>
        <v>50</v>
      </c>
      <c r="I28" cm="1">
        <f t="array" ref="I28">IFERROR(_xlfn.IFS(Rawdata!I28="A1",100,Rawdata!I28="A2",75,Rawdata!I28="A3",50,Rawdata!I28="A4",25,Rawdata!I28="A5",0),"N/A")</f>
        <v>100</v>
      </c>
      <c r="J28" cm="1">
        <f t="array" ref="J28">IFERROR(_xlfn.IFS(Rawdata!J28="A1",100,Rawdata!J28="A2",75,Rawdata!J28="A3",50,Rawdata!J28="A4",25,Rawdata!J28="A5",0),"N/A")</f>
        <v>75</v>
      </c>
      <c r="K28" cm="1">
        <f t="array" ref="K28">IFERROR(_xlfn.IFS(Rawdata!K28="A1",100,Rawdata!K28="A2",75,Rawdata!K28="A3",50,Rawdata!K28="A4",25,Rawdata!K28="A5",0),"N/A")</f>
        <v>100</v>
      </c>
      <c r="L28" cm="1">
        <f t="array" ref="L28">IFERROR(_xlfn.IFS(Rawdata!L28="A1",100,Rawdata!L28="A2",75,Rawdata!L28="A3",50,Rawdata!L28="A4",25,Rawdata!L28="A5",0),"N/A")</f>
        <v>75</v>
      </c>
      <c r="M28" cm="1">
        <f t="array" ref="M28">IFERROR(_xlfn.IFS(Rawdata!M28="A1",100,Rawdata!M28="A2",75,Rawdata!M28="A3",50,Rawdata!M28="A4",25,Rawdata!M28="A5",0),"N/A")</f>
        <v>75</v>
      </c>
      <c r="N28" cm="1">
        <f t="array" ref="N28">IFERROR(_xlfn.IFS(Rawdata!N28="A1",100,Rawdata!N28="A2",75,Rawdata!N28="A3",50,Rawdata!N28="A4",25,Rawdata!N28="A5",0),"N/A")</f>
        <v>100</v>
      </c>
      <c r="O28" cm="1">
        <f t="array" ref="O28">IFERROR(_xlfn.IFS(Rawdata!O28="A1",100,Rawdata!O28="A2",75,Rawdata!O28="A3",50,Rawdata!O28="A4",25,Rawdata!O28="A5",0),"N/A")</f>
        <v>100</v>
      </c>
      <c r="P28" cm="1">
        <f t="array" ref="P28">IFERROR(_xlfn.IFS(Rawdata!P28="A1",100,Rawdata!P28="A2",75,Rawdata!P28="A3",50,Rawdata!P28="A4",25,Rawdata!P28="A5",0),"N/A")</f>
        <v>0</v>
      </c>
      <c r="Q28" cm="1">
        <f t="array" ref="Q28">IFERROR(_xlfn.IFS(Rawdata!Q28="A1",100,Rawdata!Q28="A2",75,Rawdata!Q28="A3",50,Rawdata!Q28="A4",25,Rawdata!Q28="A5",0),"N/A")</f>
        <v>100</v>
      </c>
      <c r="R28" cm="1">
        <f t="array" ref="R28">IFERROR(_xlfn.IFS(Rawdata!R28="A1",100,Rawdata!R28="A2",75,Rawdata!R28="A3",50,Rawdata!R28="A4",25,Rawdata!R28="A5",0),"N/A")</f>
        <v>25</v>
      </c>
      <c r="S28" cm="1">
        <f t="array" ref="S28">IFERROR(_xlfn.IFS(Rawdata!S28="A1",100,Rawdata!S28="A2",75,Rawdata!S28="A3",50,Rawdata!S28="A4",25,Rawdata!S28="A5",0),"N/A")</f>
        <v>25</v>
      </c>
      <c r="T28" cm="1">
        <f t="array" ref="T28">IFERROR(_xlfn.IFS(Rawdata!T28="A1",100,Rawdata!T28="A2",75,Rawdata!T28="A3",50,Rawdata!T28="A4",25,Rawdata!T28="A5",0),"N/A")</f>
        <v>25</v>
      </c>
      <c r="U28" cm="1">
        <f t="array" ref="U28">IFERROR(_xlfn.IFS(Rawdata!U28="A1",100,Rawdata!U28="A2",75,Rawdata!U28="A3",50,Rawdata!U28="A4",25,Rawdata!U28="A5",0),"N/A")</f>
        <v>25</v>
      </c>
      <c r="V28" cm="1">
        <f t="array" ref="V28">IFERROR(_xlfn.IFS(Rawdata!V28="A1",100,Rawdata!V28="A2",75,Rawdata!V28="A3",50,Rawdata!V28="A4",25,Rawdata!V28="A5",0),"N/A")</f>
        <v>25</v>
      </c>
      <c r="W28" cm="1">
        <f t="array" ref="W28">IFERROR(_xlfn.IFS(Rawdata!W28="A1",100,Rawdata!W28="A2",75,Rawdata!W28="A3",50,Rawdata!W28="A4",25,Rawdata!W28="A5",0),"N/A")</f>
        <v>50</v>
      </c>
      <c r="X28" cm="1">
        <f t="array" ref="X28">IFERROR(_xlfn.IFS(Rawdata!X28="A1",100,Rawdata!X28="A2",75,Rawdata!X28="A3",50,Rawdata!X28="A4",25,Rawdata!X28="A5",0),"N/A")</f>
        <v>75</v>
      </c>
      <c r="Y28" cm="1">
        <f t="array" ref="Y28">IFERROR(_xlfn.IFS(Rawdata!Y28="A1",100,Rawdata!Y28="A2",75,Rawdata!Y28="A3",50,Rawdata!Y28="A4",25,Rawdata!Y28="A5",0),"N/A")</f>
        <v>50</v>
      </c>
      <c r="Z28" cm="1">
        <f t="array" ref="Z28">IFERROR(_xlfn.IFS(Rawdata!Z28="A1",100,Rawdata!Z28="A2",75,Rawdata!Z28="A3",50,Rawdata!Z28="A4",25,Rawdata!Z28="A5",0),"N/A")</f>
        <v>25</v>
      </c>
      <c r="AA28" cm="1">
        <f t="array" ref="AA28">IFERROR(_xlfn.IFS(Rawdata!AA28="A1",100,Rawdata!AA28="A2",75,Rawdata!AA28="A3",50,Rawdata!AA28="A4",25,Rawdata!AA28="A5",0),"N/A")</f>
        <v>100</v>
      </c>
      <c r="AB28" cm="1">
        <f t="array" ref="AB28">IFERROR(_xlfn.IFS(Rawdata!AB28="A1",100,Rawdata!AB28="A2",75,Rawdata!AB28="A3",50,Rawdata!AB28="A4",25,Rawdata!AB28="A5",0),"N/A")</f>
        <v>100</v>
      </c>
      <c r="AC28">
        <f>IFERROR(VALUE(RIGHT(Rawdata!AC28,1)),"N/A")</f>
        <v>5</v>
      </c>
      <c r="AD28">
        <f>IFERROR(6-VALUE(RIGHT(Rawdata!AD28,1)),"N/A")</f>
        <v>5</v>
      </c>
      <c r="AE28">
        <f>IFERROR(VALUE(RIGHT(Rawdata!AE28,1)),"N/A")</f>
        <v>5</v>
      </c>
      <c r="AF28">
        <f>IFERROR(6-VALUE(RIGHT(Rawdata!AF28,1)),"N/A")</f>
        <v>5</v>
      </c>
      <c r="AG28">
        <f>IFERROR(VALUE(RIGHT(Rawdata!AG28,1)),"N/A")</f>
        <v>5</v>
      </c>
      <c r="AH28">
        <f>IFERROR(VALUE(RIGHT(Rawdata!AH28,1)),"N/A")</f>
        <v>5</v>
      </c>
      <c r="AI28">
        <f>IFERROR(VALUE(RIGHT(Rawdata!AI28,1)),"N/A")</f>
        <v>5</v>
      </c>
      <c r="AJ28">
        <f>IFERROR(6-VALUE(RIGHT(Rawdata!AJ28,1)),"N/A")</f>
        <v>5</v>
      </c>
      <c r="AK28">
        <f>IFERROR(6-VALUE(RIGHT(Rawdata!AK28,1)),"N/A")</f>
        <v>5</v>
      </c>
      <c r="AL28">
        <f>IFERROR(VALUE(RIGHT(Rawdata!AL28,1)),"N/A")</f>
        <v>5</v>
      </c>
      <c r="AM28">
        <f>IFERROR(6-VALUE(RIGHT(Rawdata!AM28,1)),"N/A")</f>
        <v>4</v>
      </c>
      <c r="AN28">
        <f>IFERROR(6-VALUE(RIGHT(Rawdata!AN28,1)),"N/A")</f>
        <v>4</v>
      </c>
      <c r="AO28">
        <f>IFERROR(VALUE(RIGHT(Rawdata!AO28,1)),"N/A")</f>
        <v>5</v>
      </c>
      <c r="AP28">
        <f>IFERROR(6-VALUE(RIGHT(Rawdata!AP28,1)),"N/A")</f>
        <v>4</v>
      </c>
      <c r="AQ28">
        <f>IFERROR(VALUE(RIGHT(Rawdata!AQ28,1)),"N/A")</f>
        <v>5</v>
      </c>
      <c r="AR28">
        <f>IFERROR(6-VALUE(RIGHT(Rawdata!AR28,1)),"N/A")</f>
        <v>3</v>
      </c>
      <c r="AS28">
        <f>IFERROR(VALUE(RIGHT(Rawdata!AS28,1)),"N/A")</f>
        <v>4</v>
      </c>
      <c r="AT28">
        <f>IFERROR(VALUE(RIGHT(Rawdata!AT28,1)),"N/A")</f>
        <v>3</v>
      </c>
      <c r="AU28">
        <f>IFERROR(6-VALUE(RIGHT(Rawdata!AU28,1)),"N/A")</f>
        <v>5</v>
      </c>
      <c r="AV28">
        <f>IFERROR(VALUE(RIGHT(Rawdata!AV28,1)),"N/A")</f>
        <v>1</v>
      </c>
      <c r="AW28">
        <f>IFERROR(VALUE(RIGHT(Rawdata!AW28,1)),"N/A")</f>
        <v>3</v>
      </c>
      <c r="AX28">
        <f>IFERROR(VALUE(RIGHT(Rawdata!AX28,1)),"N/A")</f>
        <v>2</v>
      </c>
      <c r="AY28">
        <f>IFERROR(VALUE(RIGHT(Rawdata!AY28,1)),"N/A")</f>
        <v>3</v>
      </c>
      <c r="AZ28">
        <f>IFERROR(VALUE(RIGHT(Rawdata!AZ28,1)),"N/A")</f>
        <v>3</v>
      </c>
      <c r="BA28">
        <f>IFERROR(VALUE(RIGHT(Rawdata!BA28,1)-1),"N/A")</f>
        <v>3</v>
      </c>
      <c r="BB28">
        <f>IFERROR(VALUE(RIGHT(Rawdata!BB28,1)-1),"N/A")</f>
        <v>4</v>
      </c>
      <c r="BC28">
        <f>IFERROR(VALUE(RIGHT(Rawdata!BC28,1)-1),"N/A")</f>
        <v>2</v>
      </c>
      <c r="BD28">
        <f>IFERROR(VALUE(RIGHT(Rawdata!BD28,1)-1),"N/A")</f>
        <v>2</v>
      </c>
      <c r="BE28">
        <f>IFERROR(VALUE(RIGHT(Rawdata!BE28,1)-1),"N/A")</f>
        <v>3</v>
      </c>
      <c r="BF28">
        <f>IFERROR(VALUE(RIGHT(Rawdata!BF28,1)-1),"N/A")</f>
        <v>3</v>
      </c>
      <c r="BG28">
        <f>IFERROR(VALUE(RIGHT(Rawdata!BG28,1)-1),"N/A")</f>
        <v>2</v>
      </c>
      <c r="BH28">
        <f>IFERROR(VALUE(RIGHT(Rawdata!BH28,1)-1),"N/A")</f>
        <v>3</v>
      </c>
      <c r="BI28">
        <f>IFERROR(VALUE(RIGHT(Rawdata!BI28,1)-1),"N/A")</f>
        <v>2</v>
      </c>
      <c r="BJ28">
        <f>IFERROR(VALUE(RIGHT(Rawdata!BJ28,1)-1),"N/A")</f>
        <v>2</v>
      </c>
      <c r="BK28">
        <f>IFERROR(VALUE(RIGHT(Rawdata!BK28,1)-1),"N/A")</f>
        <v>3</v>
      </c>
      <c r="BL28">
        <f>IFERROR(VALUE(RIGHT(Rawdata!BL28,1)-1),"N/A")</f>
        <v>2</v>
      </c>
      <c r="BM28">
        <f>IFERROR(VALUE(RIGHT(Rawdata!BM28,1)),"N/A")</f>
        <v>1</v>
      </c>
      <c r="BN28">
        <f>IFERROR(VALUE(RIGHT(Rawdata!BN28,1)),"N/A")</f>
        <v>2</v>
      </c>
      <c r="BO28">
        <f>IFERROR(VALUE(RIGHT(Rawdata!BO28,1)),"N/A")</f>
        <v>2</v>
      </c>
      <c r="BP28">
        <f>IFERROR(VALUE(RIGHT(Rawdata!BP28,1)),"N/A")</f>
        <v>3</v>
      </c>
      <c r="BQ28">
        <f>IFERROR(6-VALUE(RIGHT(Rawdata!BQ28,1)),"N/A")</f>
        <v>1</v>
      </c>
      <c r="BR28">
        <f>IFERROR(6-VALUE(RIGHT(Rawdata!BR28,1)),"N/A")</f>
        <v>2</v>
      </c>
      <c r="BS28">
        <f>IFERROR(6-VALUE(RIGHT(Rawdata!BS28,1)),"N/A")</f>
        <v>1</v>
      </c>
      <c r="BT28">
        <f>IFERROR(6-VALUE(RIGHT(Rawdata!BT28,1)),"N/A")</f>
        <v>1</v>
      </c>
      <c r="BU28">
        <f>IFERROR(VALUE(RIGHT(Rawdata!BU28,1)),"N/A")</f>
        <v>3</v>
      </c>
      <c r="BV28">
        <f>IFERROR(VALUE(RIGHT(Rawdata!BV28,1)),"N/A")</f>
        <v>4</v>
      </c>
      <c r="BW28">
        <f>IFERROR(VALUE(RIGHT(Rawdata!BW28,1)),"N/A")</f>
        <v>4</v>
      </c>
      <c r="BX28">
        <f>IFERROR(VALUE(RIGHT(Rawdata!BX28,1)),"N/A")</f>
        <v>5</v>
      </c>
      <c r="BY28">
        <f>IFERROR(6-VALUE(RIGHT(Rawdata!BY28,1)),"N/A")</f>
        <v>2</v>
      </c>
      <c r="BZ28">
        <f>IFERROR(6-VALUE(RIGHT(Rawdata!BZ28,1)),"N/A")</f>
        <v>5</v>
      </c>
      <c r="CA28">
        <f>IFERROR(6-VALUE(RIGHT(Rawdata!CA28,1)),"N/A")</f>
        <v>4</v>
      </c>
      <c r="CB28">
        <f>IFERROR(VALUE(RIGHT(Rawdata!CB28,1)),"N/A")</f>
        <v>4</v>
      </c>
      <c r="CC28">
        <f>IFERROR(VALUE(RIGHT(Rawdata!CC28,1)),"N/A")</f>
        <v>4</v>
      </c>
      <c r="CD28">
        <f>IFERROR(VALUE(RIGHT(Rawdata!CD28,1)),"N/A")</f>
        <v>3</v>
      </c>
      <c r="CE28">
        <f>IFERROR(VALUE(RIGHT(Rawdata!CE28,1)),"N/A")</f>
        <v>4</v>
      </c>
      <c r="CF28">
        <f>IFERROR(6-VALUE(RIGHT(Rawdata!CF28,1)),"N/A")</f>
        <v>3</v>
      </c>
      <c r="CG28">
        <f>IFERROR(6-VALUE(RIGHT(Rawdata!CG28,1)),"N/A")</f>
        <v>4</v>
      </c>
      <c r="CH28">
        <f>IFERROR(6-VALUE(RIGHT(Rawdata!CH28,1)),"N/A")</f>
        <v>4</v>
      </c>
      <c r="CI28">
        <f>IFERROR(6-VALUE(RIGHT(Rawdata!CI28,1)),"N/A")</f>
        <v>5</v>
      </c>
      <c r="CJ28">
        <f>IFERROR(VALUE(RIGHT(Rawdata!CJ28,1)),"N/A")</f>
        <v>5</v>
      </c>
      <c r="CK28">
        <f>IFERROR(VALUE(RIGHT(Rawdata!CK28,1)),"N/A")</f>
        <v>4</v>
      </c>
      <c r="CL28">
        <f>IFERROR(VALUE(RIGHT(Rawdata!CL28,1)),"N/A")</f>
        <v>2</v>
      </c>
      <c r="CM28">
        <f>IFERROR(VALUE(RIGHT(Rawdata!CM28,1)),"N/A")</f>
        <v>4</v>
      </c>
      <c r="CN28">
        <f>IFERROR(VALUE(RIGHT(Rawdata!CN28,1)),"N/A")</f>
        <v>1</v>
      </c>
      <c r="CO28">
        <f>IFERROR(VALUE(RIGHT(Rawdata!CO28,1)),"N/A")</f>
        <v>1</v>
      </c>
      <c r="CP28">
        <f>IFERROR(VALUE(RIGHT(Rawdata!CP28,1)),"N/A")</f>
        <v>1</v>
      </c>
      <c r="CQ28">
        <f>IFERROR(VALUE(RIGHT(Rawdata!CQ28,1)),"N/A")</f>
        <v>2</v>
      </c>
      <c r="CR28">
        <f>IFERROR(VALUE(RIGHT(Rawdata!CR28,1)),"N/A")</f>
        <v>2</v>
      </c>
      <c r="CS28">
        <f>IFERROR(VALUE(RIGHT(Rawdata!CS28,1)),"N/A")</f>
        <v>2</v>
      </c>
      <c r="CT28">
        <f>IFERROR(VALUE(RIGHT(Rawdata!CT28,1)),"N/A")</f>
        <v>3</v>
      </c>
      <c r="CU28">
        <f>IFERROR(VALUE(RIGHT(Rawdata!CU28,1)),"N/A")</f>
        <v>3</v>
      </c>
      <c r="CV28">
        <f>IFERROR(VALUE(RIGHT(Rawdata!CV28,1)),"N/A")</f>
        <v>3</v>
      </c>
      <c r="CW28">
        <f>IFERROR(6-VALUE(RIGHT(Rawdata!CW28,1)),"N/A")</f>
        <v>4</v>
      </c>
      <c r="CX28">
        <f>IFERROR(VALUE(RIGHT(Rawdata!CX28,1)),"N/A")</f>
        <v>2</v>
      </c>
      <c r="CY28">
        <f>IFERROR(VALUE(RIGHT(Rawdata!CY28,1)),"N/A")</f>
        <v>5</v>
      </c>
      <c r="CZ28">
        <f>IFERROR(VALUE(RIGHT(Rawdata!CZ28,1)),"N/A")</f>
        <v>4</v>
      </c>
      <c r="DA28">
        <f>IFERROR(VALUE(RIGHT(Rawdata!DA28,1)),"N/A")</f>
        <v>1</v>
      </c>
      <c r="DB28">
        <f>IFERROR(VALUE(RIGHT(Rawdata!DB28,1)),"N/A")</f>
        <v>2</v>
      </c>
      <c r="DC28">
        <f>IFERROR(VALUE(RIGHT(Rawdata!DC28,1)),"N/A")</f>
        <v>5</v>
      </c>
      <c r="DD28">
        <f>IFERROR(VALUE(RIGHT(Rawdata!DD28,1)),"N/A")</f>
        <v>4</v>
      </c>
      <c r="DE28">
        <f>IFERROR(VALUE(RIGHT(Rawdata!DE28,1)-1),"N/A")</f>
        <v>3</v>
      </c>
      <c r="DF28">
        <f>IFERROR(VALUE(RIGHT(Rawdata!DF28,1)-1),"N/A")</f>
        <v>3</v>
      </c>
      <c r="DG28">
        <f>IFERROR(VALUE(RIGHT(Rawdata!DG28,1)-1),"N/A")</f>
        <v>0</v>
      </c>
      <c r="DH28">
        <f>IFERROR(VALUE(RIGHT(Rawdata!DH28,1)-1),"N/A")</f>
        <v>3</v>
      </c>
      <c r="DI28">
        <f>IFERROR(VALUE(RIGHT(Rawdata!DI28,1)-1),"N/A")</f>
        <v>2</v>
      </c>
      <c r="DJ28">
        <f>IFERROR(VALUE(RIGHT(Rawdata!DJ28,1)-1),"N/A")</f>
        <v>0</v>
      </c>
      <c r="DK28">
        <f>IFERROR(VALUE(RIGHT(Rawdata!DK28,1)-1),"N/A")</f>
        <v>5</v>
      </c>
      <c r="DL28">
        <f>IFERROR(VALUE(RIGHT(Rawdata!DL28,1)-1),"N/A")</f>
        <v>3</v>
      </c>
      <c r="DM28">
        <f>IFERROR(VALUE(RIGHT(Rawdata!DM28,1)-1),"N/A")</f>
        <v>4</v>
      </c>
      <c r="DN28">
        <f>IFERROR(VALUE(RIGHT(Rawdata!DN28,1)-1),"N/A")</f>
        <v>5</v>
      </c>
      <c r="DO28">
        <f>IFERROR(VALUE(RIGHT(Rawdata!DO28,1)-1),"N/A")</f>
        <v>3</v>
      </c>
      <c r="DP28">
        <f>IFERROR(VALUE(RIGHT(Rawdata!DP28,1)-1),"N/A")</f>
        <v>3</v>
      </c>
      <c r="DQ28">
        <f>IFERROR(VALUE(RIGHT(Rawdata!DQ28,1)-1),"N/A")</f>
        <v>5</v>
      </c>
      <c r="DR28">
        <f>IFERROR(VALUE(RIGHT(Rawdata!DR28,1)-1),"N/A")</f>
        <v>4</v>
      </c>
      <c r="DS28">
        <f>IFERROR(VALUE(RIGHT(Rawdata!DS28,1)-1),"N/A")</f>
        <v>4</v>
      </c>
      <c r="DT28">
        <f>IFERROR(VALUE(RIGHT(Rawdata!DT28,1)-1),"N/A")</f>
        <v>0</v>
      </c>
      <c r="DU28">
        <f>IFERROR(6-VALUE(RIGHT(Rawdata!DU28,1)-1),"N/A")</f>
        <v>5</v>
      </c>
      <c r="DV28">
        <f>IFERROR(6-VALUE(RIGHT(Rawdata!DV28,1)-1),"N/A")</f>
        <v>1</v>
      </c>
      <c r="DW28">
        <f>IFERROR(6-VALUE(RIGHT(Rawdata!DW28,1)-1),"N/A")</f>
        <v>4</v>
      </c>
      <c r="DX28">
        <f>IFERROR(6-VALUE(RIGHT(Rawdata!DX28,1)-1),"N/A")</f>
        <v>5</v>
      </c>
      <c r="DY28">
        <f>IFERROR(6-VALUE(RIGHT(Rawdata!DY28,1)-1),"N/A")</f>
        <v>4</v>
      </c>
      <c r="DZ28">
        <f>IFERROR(6-VALUE(RIGHT(Rawdata!DZ28,1)-1),"N/A")</f>
        <v>3</v>
      </c>
      <c r="EA28">
        <f>IFERROR(VALUE(RIGHT(Rawdata!EA28,1)),"N/A")</f>
        <v>3</v>
      </c>
      <c r="EB28">
        <f>IFERROR(VALUE(RIGHT(Rawdata!EB28,1)),"N/A")</f>
        <v>2</v>
      </c>
      <c r="EC28">
        <f>IFERROR(6-VALUE(RIGHT(Rawdata!EC28,1)),"N/A")</f>
        <v>5</v>
      </c>
      <c r="ED28">
        <f>IFERROR(6-VALUE(RIGHT(Rawdata!ED28,1)),"N/A")</f>
        <v>4</v>
      </c>
      <c r="EE28">
        <f>IFERROR(VALUE(RIGHT(Rawdata!EE28,1)),"N/A")</f>
        <v>3</v>
      </c>
      <c r="EF28">
        <f>IFERROR(VALUE(RIGHT(Rawdata!EF28,1)),"N/A")</f>
        <v>3</v>
      </c>
      <c r="EG28">
        <f>IFERROR(VALUE(RIGHT(Rawdata!EG28,1)),"N/A")</f>
        <v>2</v>
      </c>
      <c r="EH28">
        <f>IFERROR(VALUE(RIGHT(Rawdata!EH28,1)),"N/A")</f>
        <v>3</v>
      </c>
      <c r="EI28">
        <f>IFERROR(VALUE(RIGHT(Rawdata!EI28,1)),"N/A")</f>
        <v>5</v>
      </c>
      <c r="EJ28">
        <f>IFERROR(VALUE(RIGHT(Rawdata!EJ28,1)),"N/A")</f>
        <v>3</v>
      </c>
      <c r="EK28">
        <f>IFERROR(VALUE(RIGHT(Rawdata!EK28,1)),"N/A")</f>
        <v>2</v>
      </c>
      <c r="EL28">
        <f>IFERROR(VALUE(RIGHT(Rawdata!EL28,1)),"N/A")</f>
        <v>4</v>
      </c>
      <c r="EM28">
        <f>IFERROR(VALUE(RIGHT(Rawdata!EM28,1)),"N/A")</f>
        <v>4</v>
      </c>
      <c r="EN28">
        <f>IFERROR(VALUE(RIGHT(Rawdata!EN28,1)),"N/A")</f>
        <v>3</v>
      </c>
      <c r="EO28">
        <f>IFERROR(VALUE(RIGHT(Rawdata!EO28,1)),"N/A")</f>
        <v>4</v>
      </c>
      <c r="EP28">
        <f>IFERROR(VALUE(RIGHT(Rawdata!EP28,1)),"N/A")</f>
        <v>3</v>
      </c>
      <c r="EQ28">
        <f>IFERROR(VALUE(RIGHT(Rawdata!EQ28,1)),"N/A")</f>
        <v>3</v>
      </c>
      <c r="ER28">
        <f>IFERROR(VALUE(RIGHT(Rawdata!ER28,1)),"N/A")</f>
        <v>3</v>
      </c>
      <c r="ES28">
        <f>IFERROR(VALUE(RIGHT(Rawdata!ES28,1)),"N/A")</f>
        <v>3</v>
      </c>
      <c r="ET28">
        <f>IFERROR(VALUE(RIGHT(Rawdata!ET28,1)),"N/A")</f>
        <v>3</v>
      </c>
      <c r="EU28">
        <f>IFERROR(VALUE(RIGHT(Rawdata!EU28,1)),"N/A")</f>
        <v>3</v>
      </c>
      <c r="EV28">
        <f>IFERROR(VALUE(RIGHT(Rawdata!EV28,1)),"N/A")</f>
        <v>4</v>
      </c>
      <c r="EW28">
        <f>IFERROR(VALUE(RIGHT(Rawdata!EW28,1)),"N/A")</f>
        <v>3</v>
      </c>
      <c r="EX28">
        <f>IFERROR(VALUE(RIGHT(Rawdata!EX28,1)),"N/A")</f>
        <v>4</v>
      </c>
      <c r="EY28">
        <f>IFERROR(VALUE(RIGHT(Rawdata!EY28,1)),"N/A")</f>
        <v>5</v>
      </c>
      <c r="EZ28">
        <f>IFERROR(6-VALUE(RIGHT(Rawdata!EZ28,1)),"N/A")</f>
        <v>4</v>
      </c>
      <c r="FA28">
        <f>IFERROR(IF(Rawdata!FA28="A1",VALUE(RIGHT(Rawdata!FA28,1)),VALUE(RIGHT(Rawdata!FA28,1))-1),"N/A")</f>
        <v>5</v>
      </c>
      <c r="FB28">
        <f>IFERROR(VALUE(RIGHT(Rawdata!FB28,1))-3,"N/A")</f>
        <v>4</v>
      </c>
      <c r="FC28">
        <f>IFERROR(IF(Rawdata!FC28="A1",VALUE(RIGHT(Rawdata!FC28,1)),VALUE(RIGHT(Rawdata!FC28,1))-1),"N/A")</f>
        <v>3</v>
      </c>
      <c r="FD28">
        <f>IFERROR(VALUE(RIGHT(Rawdata!FD28,1))-3,"N/A")</f>
        <v>2</v>
      </c>
      <c r="FE28">
        <f>IFERROR(IF(Rawdata!FE28="A1",VALUE(RIGHT(Rawdata!FE28,1)),VALUE(RIGHT(Rawdata!FE28,1))-1),"N/A")</f>
        <v>5</v>
      </c>
      <c r="FF28">
        <f>IFERROR(VALUE(RIGHT(Rawdata!FF28,1))-3,"N/A")</f>
        <v>3</v>
      </c>
      <c r="FG28">
        <f>IFERROR(IF(Rawdata!FG28="A1",VALUE(RIGHT(Rawdata!FG28,1)),VALUE(RIGHT(Rawdata!FG28,1))-1),"N/A")</f>
        <v>5</v>
      </c>
      <c r="FH28">
        <f>IFERROR(VALUE(RIGHT(Rawdata!FH28,1))-3,"N/A")</f>
        <v>2</v>
      </c>
      <c r="FI28">
        <f>IFERROR(IF(Rawdata!FI28="A1",VALUE(RIGHT(Rawdata!FI28,1)),VALUE(RIGHT(Rawdata!FI28,1))-1),"N/A")</f>
        <v>5</v>
      </c>
      <c r="FJ28">
        <f>IFERROR(VALUE(RIGHT(Rawdata!FJ28,1))-3,"N/A")</f>
        <v>4</v>
      </c>
      <c r="FK28">
        <f>IFERROR(IF(Rawdata!FK28="A1",VALUE(RIGHT(Rawdata!FK28,1)),VALUE(RIGHT(Rawdata!FK28,1))-1),"N/A")</f>
        <v>5</v>
      </c>
      <c r="FL28">
        <f>IFERROR(VALUE(RIGHT(Rawdata!FL28,1))-3,"N/A")</f>
        <v>5</v>
      </c>
      <c r="FM28">
        <f>IFERROR(IF(Rawdata!FM28="A1",VALUE(RIGHT(Rawdata!FM28,1)),VALUE(RIGHT(Rawdata!FM28,1))-1),"N/A")</f>
        <v>4</v>
      </c>
      <c r="FN28">
        <f>IFERROR(VALUE(RIGHT(Rawdata!FN28,1))-3,"N/A")</f>
        <v>2</v>
      </c>
      <c r="FO28">
        <f>IFERROR(IF(Rawdata!FO28="A1",VALUE(RIGHT(Rawdata!FO28,1)),VALUE(RIGHT(Rawdata!FO28,1))-1),"N/A")</f>
        <v>4</v>
      </c>
      <c r="FP28">
        <f>IFERROR(VALUE(RIGHT(Rawdata!FP28,1))-3,"N/A")</f>
        <v>3</v>
      </c>
      <c r="FQ28">
        <f>IFERROR(IF(Rawdata!FQ28="A1",VALUE(RIGHT(Rawdata!FQ28,1)),VALUE(RIGHT(Rawdata!FQ28,1))-1),"N/A")</f>
        <v>5</v>
      </c>
      <c r="FR28">
        <f>IFERROR(VALUE(RIGHT(Rawdata!FR28,1))-3,"N/A")</f>
        <v>2</v>
      </c>
      <c r="FS28">
        <f>IFERROR(IF(Rawdata!FS28="A1",VALUE(RIGHT(Rawdata!FS28,1)),VALUE(RIGHT(Rawdata!FS28,1))-1),"N/A")</f>
        <v>3</v>
      </c>
      <c r="FT28">
        <f>IFERROR(VALUE(RIGHT(Rawdata!FT28,1))-3,"N/A")</f>
        <v>2</v>
      </c>
      <c r="FU28">
        <f>IFERROR(IF(Rawdata!FU28="A1",VALUE(RIGHT(Rawdata!FU28,1)),VALUE(RIGHT(Rawdata!FU28,1))-1),"N/A")</f>
        <v>5</v>
      </c>
      <c r="FV28">
        <f>IFERROR(VALUE(RIGHT(Rawdata!FV28,1))-3,"N/A")</f>
        <v>3</v>
      </c>
      <c r="FW28">
        <f>IFERROR(IF(Rawdata!FW28="A1",VALUE(RIGHT(Rawdata!FW28,1)),VALUE(RIGHT(Rawdata!FW28,1))-1),"N/A")</f>
        <v>4</v>
      </c>
      <c r="FX28">
        <f>IFERROR(VALUE(RIGHT(Rawdata!FX28,1))-3,"N/A")</f>
        <v>3</v>
      </c>
      <c r="FY28">
        <f>IFERROR(IF(Rawdata!FY28="A1",VALUE(RIGHT(Rawdata!FY28,1)),VALUE(RIGHT(Rawdata!FY28,1))-1),"N/A")</f>
        <v>5</v>
      </c>
      <c r="FZ28">
        <f>IFERROR(VALUE(RIGHT(Rawdata!FZ28,1))-3,"N/A")</f>
        <v>2</v>
      </c>
      <c r="GA28">
        <f>IFERROR(IF(Rawdata!GA28="A1",VALUE(RIGHT(Rawdata!GA28,1)),VALUE(RIGHT(Rawdata!GA28,1))-1),"N/A")</f>
        <v>5</v>
      </c>
      <c r="GB28">
        <f>IFERROR(VALUE(RIGHT(Rawdata!GB28,1))-3,"N/A")</f>
        <v>4</v>
      </c>
      <c r="GC28">
        <f>IFERROR(IF(Rawdata!GC28="A1",VALUE(RIGHT(Rawdata!GC28,1)),VALUE(RIGHT(Rawdata!GC28,1))-1),"N/A")</f>
        <v>5</v>
      </c>
      <c r="GD28">
        <f>IFERROR(VALUE(RIGHT(Rawdata!GD28,1))-3,"N/A")</f>
        <v>4</v>
      </c>
      <c r="GE28">
        <f>IFERROR(IF(Rawdata!GE28="A1",VALUE(RIGHT(Rawdata!GE28,1)),VALUE(RIGHT(Rawdata!GE28,1))-1),"N/A")</f>
        <v>5</v>
      </c>
      <c r="GF28">
        <f>IFERROR(VALUE(RIGHT(Rawdata!GF28,1))-3,"N/A")</f>
        <v>4</v>
      </c>
      <c r="GG28">
        <f>IFERROR(IF(Rawdata!GG28="A1",VALUE(RIGHT(Rawdata!GG28,1)),VALUE(RIGHT(Rawdata!GG28,1))-1),"N/A")</f>
        <v>5</v>
      </c>
      <c r="GH28">
        <f>IFERROR(VALUE(RIGHT(Rawdata!GH28,1))-3,"N/A")</f>
        <v>3</v>
      </c>
      <c r="GI28">
        <f>IFERROR(IF(Rawdata!GI28="A1",VALUE(RIGHT(Rawdata!GI28,1)),VALUE(RIGHT(Rawdata!GI28,1))-1),"N/A")</f>
        <v>5</v>
      </c>
      <c r="GJ28">
        <f>IFERROR(VALUE(RIGHT(Rawdata!GJ28,1))-3,"N/A")</f>
        <v>3</v>
      </c>
      <c r="GK28">
        <f>IFERROR(IF(Rawdata!GK28="A1",VALUE(RIGHT(Rawdata!GK28,1)),VALUE(RIGHT(Rawdata!GK28,1))-1),"N/A")</f>
        <v>4</v>
      </c>
      <c r="GL28">
        <f>IFERROR(VALUE(RIGHT(Rawdata!GL28,1))-3,"N/A")</f>
        <v>2</v>
      </c>
      <c r="GM28">
        <f>IFERROR(IF(Rawdata!GM28="A1",VALUE(RIGHT(Rawdata!GM28,1)),VALUE(RIGHT(Rawdata!GM28,1))-1),"N/A")</f>
        <v>5</v>
      </c>
      <c r="GN28">
        <f>IFERROR(VALUE(RIGHT(Rawdata!GN28,1))-3,"N/A")</f>
        <v>5</v>
      </c>
      <c r="GO28">
        <f>IFERROR(IF(Rawdata!GO28="A1",VALUE(RIGHT(Rawdata!GO28,1)),VALUE(RIGHT(Rawdata!GO28,1))-1),"N/A")</f>
        <v>5</v>
      </c>
      <c r="GP28">
        <f>IFERROR(VALUE(RIGHT(Rawdata!GP28,1))-3,"N/A")</f>
        <v>5</v>
      </c>
      <c r="GQ28">
        <f>IFERROR(IF(Rawdata!GQ28="A1",VALUE(RIGHT(Rawdata!GQ28,1)),VALUE(RIGHT(Rawdata!GQ28,1))-1),"N/A")</f>
        <v>5</v>
      </c>
      <c r="GR28">
        <f>IFERROR(VALUE(RIGHT(Rawdata!GR28,1))-3,"N/A")</f>
        <v>4</v>
      </c>
      <c r="GS28">
        <f>IFERROR(IF(Rawdata!GS28="A1",VALUE(RIGHT(Rawdata!GS28,1)),VALUE(RIGHT(Rawdata!GS28,1))-1),"N/A")</f>
        <v>3</v>
      </c>
      <c r="GT28">
        <f>IFERROR(VALUE(RIGHT(Rawdata!GT28,1))-3,"N/A")</f>
        <v>3</v>
      </c>
      <c r="GU28">
        <f>IFERROR(IF(Rawdata!GU28="A1",VALUE(RIGHT(Rawdata!GU28,1)),VALUE(RIGHT(Rawdata!GU28,1))-1),"N/A")</f>
        <v>5</v>
      </c>
      <c r="GV28">
        <f>IFERROR(VALUE(RIGHT(Rawdata!GV28,1))-3,"N/A")</f>
        <v>2</v>
      </c>
      <c r="GW28">
        <f>IFERROR(IF(Rawdata!GW28="A1",VALUE(RIGHT(Rawdata!GW28,1)),VALUE(RIGHT(Rawdata!GW28,1))-1),"N/A")</f>
        <v>5</v>
      </c>
      <c r="GX28">
        <f>IFERROR(VALUE(RIGHT(Rawdata!GX28,1))-3,"N/A")</f>
        <v>5</v>
      </c>
      <c r="GY28">
        <f>IFERROR(VALUE(RIGHT(Rawdata!GY28,1)),"N/A")</f>
        <v>5</v>
      </c>
      <c r="GZ28">
        <f>IFERROR(7-VALUE(RIGHT(Rawdata!GZ28,1)),"N/A")</f>
        <v>6</v>
      </c>
      <c r="HA28">
        <f>IFERROR(VALUE(RIGHT(Rawdata!HA28,1)),"N/A")</f>
        <v>5</v>
      </c>
      <c r="HB28">
        <f>IFERROR(VALUE(RIGHT(Rawdata!HB28,1)),"N/A")</f>
        <v>5</v>
      </c>
      <c r="HC28">
        <f>IFERROR(VALUE(RIGHT(Rawdata!HC28,1)),"N/A")</f>
        <v>3</v>
      </c>
      <c r="HD28">
        <f>IFERROR(7-VALUE(RIGHT(Rawdata!HD28,1)),"N/A")</f>
        <v>3</v>
      </c>
      <c r="HE28">
        <f>IFERROR(VALUE(RIGHT(Rawdata!HE28,1)),"N/A")</f>
        <v>4</v>
      </c>
      <c r="HF28">
        <f>IFERROR(7-VALUE(RIGHT(Rawdata!HF28,1)),"N/A")</f>
        <v>5</v>
      </c>
      <c r="HG28">
        <f>IFERROR(VALUE(RIGHT(Rawdata!HG28,1)),"N/A")</f>
        <v>5</v>
      </c>
      <c r="HH28">
        <f>IFERROR(VALUE(RIGHT(Rawdata!HH28,1)),"N/A")</f>
        <v>5</v>
      </c>
      <c r="HI28">
        <f>IFERROR(VALUE(RIGHT(Rawdata!HI28,1)),"N/A")</f>
        <v>5</v>
      </c>
      <c r="HJ28">
        <f>IFERROR(VALUE(RIGHT(Rawdata!HJ28,1)),"N/A")</f>
        <v>3</v>
      </c>
      <c r="HK28">
        <f>IFERROR(7-VALUE(RIGHT(Rawdata!HK28,1)),"N/A")</f>
        <v>2</v>
      </c>
      <c r="HL28">
        <f>IFERROR(VALUE(RIGHT(Rawdata!HL28,1)),"N/A")</f>
        <v>5</v>
      </c>
      <c r="HM28">
        <f>IFERROR(VALUE(RIGHT(Rawdata!HM28,1)),"N/A")</f>
        <v>5</v>
      </c>
      <c r="HN28">
        <f>IFERROR(IF(Rawdata!HN28="A13",5,VALUE(RIGHT(Rawdata!HN28,1))-1),"N/A")</f>
        <v>5</v>
      </c>
      <c r="HO28">
        <f>IFERROR(IF(Rawdata!HO28="A13",5,VALUE(RIGHT(Rawdata!HO28,1))-1),"N/A")</f>
        <v>2</v>
      </c>
      <c r="HP28">
        <f>IFERROR(IF(Rawdata!HP28="A13",5,VALUE(RIGHT(Rawdata!HP28,1))-1),"N/A")</f>
        <v>4</v>
      </c>
      <c r="HQ28">
        <f>IFERROR(IF(Rawdata!HQ28="A13",5,VALUE(RIGHT(Rawdata!HQ28,1))-1),"N/A")</f>
        <v>4</v>
      </c>
      <c r="HR28">
        <f>IFERROR(IF(Rawdata!HR28="A13",5,VALUE(RIGHT(Rawdata!HR28,1))-1),"N/A")</f>
        <v>5</v>
      </c>
      <c r="HS28">
        <f>IFERROR(6-IF(Rawdata!HS28="A13",5,VALUE(RIGHT(Rawdata!HS28,1))-1),"N/A")</f>
        <v>2</v>
      </c>
      <c r="HT28">
        <f>IFERROR(6-IF(Rawdata!HT28="A13",5,VALUE(RIGHT(Rawdata!HT28,1))-1),"N/A")</f>
        <v>3</v>
      </c>
      <c r="HU28">
        <f>IFERROR(6-IF(Rawdata!HU28="A13",5,VALUE(RIGHT(Rawdata!HU28,1))-1),"N/A")</f>
        <v>3</v>
      </c>
      <c r="HV28">
        <f>IFERROR(IF(Rawdata!HV28="A13",5,VALUE(RIGHT(Rawdata!HV28,1))-1),"N/A")</f>
        <v>3</v>
      </c>
      <c r="HW28">
        <f>IFERROR(6-IF(Rawdata!HW28="A13",5,VALUE(RIGHT(Rawdata!HW28,1))-1),"N/A")</f>
        <v>2</v>
      </c>
      <c r="HX28">
        <f>IFERROR(6-IF(Rawdata!HX28="A13",5,VALUE(RIGHT(Rawdata!HX28,1))-1),"N/A")</f>
        <v>3</v>
      </c>
      <c r="HY28">
        <f>IFERROR(6-IF(Rawdata!HY28="A13",5,VALUE(RIGHT(Rawdata!HY28,1))-1),"N/A")</f>
        <v>1</v>
      </c>
      <c r="HZ28">
        <f>IFERROR(6-IF(Rawdata!HZ28="A13",5,VALUE(RIGHT(Rawdata!HZ28,1))-1),"N/A")</f>
        <v>2</v>
      </c>
      <c r="IA28">
        <f>IFERROR(6-IF(Rawdata!IA28="A13",5,VALUE(RIGHT(Rawdata!IA28,1))-1),"N/A")</f>
        <v>1</v>
      </c>
      <c r="IB28">
        <f>IFERROR(IF(Rawdata!IB28="A13",5,VALUE(RIGHT(Rawdata!IB28,1))-1),"N/A")</f>
        <v>3</v>
      </c>
      <c r="IC28">
        <f>IFERROR(6-IF(Rawdata!IC28="A13",5,VALUE(RIGHT(Rawdata!IC28,1))-1),"N/A")</f>
        <v>3</v>
      </c>
      <c r="ID28">
        <f>IFERROR(IF(Rawdata!ID28="A13",5,VALUE(RIGHT(Rawdata!ID28,1))-1),"N/A")</f>
        <v>5</v>
      </c>
      <c r="IE28">
        <f>IFERROR(6-IF(Rawdata!IE28="A13",5,VALUE(RIGHT(Rawdata!IE28,1))-1),"N/A")</f>
        <v>3</v>
      </c>
      <c r="IF28" t="str">
        <f>IFERROR(VALUE(RIGHT(Rawdata!IF28,1)),"N/A")</f>
        <v>N/A</v>
      </c>
      <c r="IG28" t="str">
        <f>IFERROR(VALUE(RIGHT(Rawdata!IG28,1)),"N/A")</f>
        <v>N/A</v>
      </c>
      <c r="IH28" t="str">
        <f>IFERROR(VALUE(RIGHT(Rawdata!IH28,1)),"N/A")</f>
        <v>N/A</v>
      </c>
      <c r="II28" t="str">
        <f>IFERROR(VALUE(RIGHT(Rawdata!II28,1)),"N/A")</f>
        <v>N/A</v>
      </c>
      <c r="IJ28" t="str">
        <f>IFERROR(VALUE(RIGHT(Rawdata!IJ28,1)),"N/A")</f>
        <v>N/A</v>
      </c>
      <c r="IK28" t="str">
        <f>IFERROR(VALUE(RIGHT(Rawdata!IK28,1)),"N/A")</f>
        <v>N/A</v>
      </c>
      <c r="IL28" t="str">
        <f>IFERROR(VALUE(RIGHT(Rawdata!IL28,1)),"N/A")</f>
        <v>N/A</v>
      </c>
      <c r="IM28" t="str">
        <f>IFERROR(VALUE(RIGHT(Rawdata!IM28,1)),"N/A")</f>
        <v>N/A</v>
      </c>
      <c r="IN28" t="str">
        <f>IFERROR(VALUE(RIGHT(Rawdata!IN28,1)),"N/A")</f>
        <v>N/A</v>
      </c>
      <c r="IO28" t="str">
        <f>IFERROR(VALUE(RIGHT(Rawdata!IO28,1)),"N/A")</f>
        <v>N/A</v>
      </c>
      <c r="IP28" t="str">
        <f>IFERROR(VALUE(RIGHT(Rawdata!IP28,1)),"N/A")</f>
        <v>N/A</v>
      </c>
      <c r="IQ28" t="str">
        <f>IFERROR(VALUE(RIGHT(Rawdata!IQ28,1)),"N/A")</f>
        <v>N/A</v>
      </c>
      <c r="IR28" t="str">
        <f>IFERROR(VALUE(RIGHT(Rawdata!IR28,1)),"N/A")</f>
        <v>N/A</v>
      </c>
      <c r="IS28" t="str">
        <f>IFERROR(VALUE(RIGHT(Rawdata!IS28,1)),"N/A")</f>
        <v>N/A</v>
      </c>
      <c r="IT28" t="str">
        <f>IFERROR(VALUE(RIGHT(Rawdata!IT28,1)),"N/A")</f>
        <v>N/A</v>
      </c>
      <c r="IU28" t="str">
        <f>IFERROR(VALUE(RIGHT(Rawdata!IU28,1)),"N/A")</f>
        <v>N/A</v>
      </c>
      <c r="IV28" t="str">
        <f>IFERROR(VALUE(RIGHT(Rawdata!IV28,1)),"N/A")</f>
        <v>N/A</v>
      </c>
      <c r="IW28" t="str">
        <f>IFERROR(VALUE(RIGHT(Rawdata!IW28,1)),"N/A")</f>
        <v>N/A</v>
      </c>
      <c r="IX28" t="str">
        <f>IFERROR(VALUE(RIGHT(Rawdata!IX28,1)),"N/A")</f>
        <v>N/A</v>
      </c>
      <c r="IY28" t="str">
        <f>IFERROR(VALUE(RIGHT(Rawdata!IY28,1)),"N/A")</f>
        <v>N/A</v>
      </c>
      <c r="IZ28" t="str">
        <f>IFERROR(VALUE(RIGHT(Rawdata!IZ28,1)),"N/A")</f>
        <v>N/A</v>
      </c>
      <c r="JA28" t="str">
        <f>IFERROR(VALUE(RIGHT(Rawdata!JA28,1)),"N/A")</f>
        <v>N/A</v>
      </c>
      <c r="JB28" t="str">
        <f>IFERROR(VALUE(RIGHT(Rawdata!JB28,1)),"N/A")</f>
        <v>N/A</v>
      </c>
      <c r="JC28" t="str">
        <f>IFERROR(VALUE(RIGHT(Rawdata!JC28,1)),"N/A")</f>
        <v>N/A</v>
      </c>
      <c r="JD28" t="str">
        <f>IFERROR(VALUE(RIGHT(Rawdata!JD28,1)),"N/A")</f>
        <v>N/A</v>
      </c>
      <c r="JE28" t="str">
        <f>IFERROR(VALUE(RIGHT(Rawdata!JE28,1)),"N/A")</f>
        <v>N/A</v>
      </c>
      <c r="JF28" t="str">
        <f>IFERROR(VALUE(RIGHT(Rawdata!JF28,1)),"N/A")</f>
        <v>N/A</v>
      </c>
      <c r="JG28" t="str">
        <f>IFERROR(VALUE(RIGHT(Rawdata!JG28,1)),"N/A")</f>
        <v>N/A</v>
      </c>
      <c r="JH28" t="str">
        <f>IFERROR(VALUE(RIGHT(Rawdata!JH28,1)),"N/A")</f>
        <v>N/A</v>
      </c>
      <c r="JI28" t="str">
        <f>IFERROR(VALUE(RIGHT(Rawdata!JI28,1)),"N/A")</f>
        <v>N/A</v>
      </c>
      <c r="JJ28" t="str">
        <f>IFERROR(VALUE(RIGHT(Rawdata!JJ28,1)),"N/A")</f>
        <v>N/A</v>
      </c>
      <c r="JK28" t="str">
        <f>IFERROR(VALUE(RIGHT(Rawdata!JK28,1)),"N/A")</f>
        <v>N/A</v>
      </c>
      <c r="JL28" t="str">
        <f>IFERROR(VALUE(RIGHT(Rawdata!JL28,1)),"N/A")</f>
        <v>N/A</v>
      </c>
      <c r="JM28" t="str">
        <f>IFERROR(VALUE(RIGHT(Rawdata!JM28,1)),"N/A")</f>
        <v>N/A</v>
      </c>
      <c r="JN28" t="str">
        <f>IFERROR(VALUE(RIGHT(Rawdata!JN28,1)),"N/A")</f>
        <v>N/A</v>
      </c>
      <c r="JO28" t="str">
        <f>IFERROR(VALUE(RIGHT(Rawdata!JO28,1)),"N/A")</f>
        <v>N/A</v>
      </c>
      <c r="JP28">
        <f>IFERROR(VALUE(RIGHT(Rawdata!JP28,1)-4),"N/A")</f>
        <v>1</v>
      </c>
      <c r="JQ28">
        <f>IFERROR(VALUE(RIGHT(Rawdata!JQ28,1)-4),"N/A")</f>
        <v>0</v>
      </c>
      <c r="JR28">
        <f>IFERROR(VALUE(RIGHT(Rawdata!JR28,1)-4),"N/A")</f>
        <v>-1</v>
      </c>
      <c r="JS28">
        <f>IFERROR(VALUE(RIGHT(Rawdata!JS28,1)-4),"N/A")</f>
        <v>0</v>
      </c>
      <c r="JT28">
        <f>IFERROR(VALUE(RIGHT(Rawdata!JT28,1)-4),"N/A")</f>
        <v>1</v>
      </c>
      <c r="JU28">
        <f>IFERROR(VALUE(RIGHT(Rawdata!JU28,1)-4),"N/A")</f>
        <v>3</v>
      </c>
      <c r="JV28">
        <f>IFERROR(VALUE(RIGHT(Rawdata!JV28,1)-4),"N/A")</f>
        <v>1</v>
      </c>
      <c r="JW28">
        <f>IFERROR(VALUE(RIGHT(Rawdata!JW28,1)-4),"N/A")</f>
        <v>2</v>
      </c>
      <c r="JX28">
        <f>IFERROR(VALUE(RIGHT(Rawdata!JX28,1)),"N/A")</f>
        <v>2</v>
      </c>
      <c r="JY28">
        <f>IFERROR(VALUE(RIGHT(Rawdata!JY28,1)),"N/A")</f>
        <v>3</v>
      </c>
      <c r="JZ28">
        <f>IFERROR(6-VALUE(RIGHT(Rawdata!JZ28,1)),"N/A")</f>
        <v>5</v>
      </c>
      <c r="KA28">
        <f>IFERROR(6-VALUE(RIGHT(Rawdata!KA28,1)),"N/A")</f>
        <v>4</v>
      </c>
      <c r="KB28">
        <f>IFERROR(6-VALUE(RIGHT(Rawdata!KB28,1)),"N/A")</f>
        <v>1</v>
      </c>
      <c r="KC28">
        <f>IFERROR(6-VALUE(RIGHT(Rawdata!KC28,1)),"N/A")</f>
        <v>1</v>
      </c>
      <c r="KD28">
        <f>IFERROR(6-VALUE(RIGHT(Rawdata!KD28,1)),"N/A")</f>
        <v>1</v>
      </c>
      <c r="KE28">
        <f>IFERROR(6-VALUE(RIGHT(Rawdata!KE28,1)),"N/A")</f>
        <v>1</v>
      </c>
      <c r="KF28">
        <f>IFERROR(VALUE(RIGHT(Rawdata!KF28,1)),"N/A")</f>
        <v>1</v>
      </c>
      <c r="KG28">
        <f>IFERROR(VALUE(RIGHT(Rawdata!KG28,1)),"N/A")</f>
        <v>3</v>
      </c>
      <c r="KH28">
        <f>IFERROR(6-VALUE(RIGHT(Rawdata!KH28,1)),"N/A")</f>
        <v>2</v>
      </c>
      <c r="KI28">
        <f>IFERROR(6-VALUE(RIGHT(Rawdata!KI28,1)),"N/A")</f>
        <v>5</v>
      </c>
      <c r="KJ28" t="str">
        <f>IFERROR(VALUE(RIGHT(Rawdata!KJ28,1)),"N/A")</f>
        <v>N/A</v>
      </c>
      <c r="KK28" t="str">
        <f>IFERROR(VALUE(RIGHT(Rawdata!KK28,1)),"N/A")</f>
        <v>N/A</v>
      </c>
      <c r="KL28" t="str">
        <f>IFERROR(VALUE(RIGHT(Rawdata!KL28,1)),"N/A")</f>
        <v>N/A</v>
      </c>
      <c r="KM28" t="str">
        <f>IFERROR(VALUE(RIGHT(Rawdata!KM28,1)),"N/A")</f>
        <v>N/A</v>
      </c>
      <c r="KN28" t="str">
        <f>IFERROR(VALUE(RIGHT(Rawdata!KN28,1)),"N/A")</f>
        <v>N/A</v>
      </c>
      <c r="KO28" t="str">
        <f>IFERROR(VALUE(RIGHT(Rawdata!KO28,1)),"N/A")</f>
        <v>N/A</v>
      </c>
      <c r="KP28" t="str">
        <f>IFERROR(VALUE(RIGHT(Rawdata!KP28,1)),"N/A")</f>
        <v>N/A</v>
      </c>
      <c r="KQ28" t="str">
        <f>IFERROR(VALUE(RIGHT(Rawdata!KQ28,1)),"N/A")</f>
        <v>N/A</v>
      </c>
      <c r="KR28" t="str">
        <f>IFERROR(VALUE(RIGHT(Rawdata!KR28,1)),"N/A")</f>
        <v>N/A</v>
      </c>
      <c r="KS28" t="str">
        <f>IFERROR(VALUE(RIGHT(Rawdata!KS28,1)),"N/A")</f>
        <v>N/A</v>
      </c>
      <c r="KT28" t="str">
        <f>IFERROR(VALUE(RIGHT(Rawdata!KT28,1)),"N/A")</f>
        <v>N/A</v>
      </c>
      <c r="KU28" t="str">
        <f>IFERROR(VALUE(RIGHT(Rawdata!KU28,1)),"N/A")</f>
        <v>N/A</v>
      </c>
      <c r="KV28" t="str">
        <f>IFERROR(VALUE(RIGHT(Rawdata!KV28,1)),"N/A")</f>
        <v>N/A</v>
      </c>
      <c r="KW28" t="str">
        <f>IFERROR(VALUE(RIGHT(Rawdata!KW28,1)),"N/A")</f>
        <v>N/A</v>
      </c>
      <c r="KX28" t="str">
        <f>IFERROR(VALUE(RIGHT(Rawdata!KX28,1)),"N/A")</f>
        <v>N/A</v>
      </c>
    </row>
    <row r="29" spans="1:310" x14ac:dyDescent="0.25">
      <c r="A29">
        <f>Rawdata!A29</f>
        <v>11</v>
      </c>
      <c r="B29" t="str">
        <f>Rawdata!B29</f>
        <v>T2</v>
      </c>
      <c r="C29" t="str">
        <f>Rawdata!C29</f>
        <v>2022-07-03 08:44:48</v>
      </c>
      <c r="D29" t="str">
        <f>Rawdata!D29</f>
        <v>710-210</v>
      </c>
      <c r="E29" t="str">
        <f>IF(Rawdata!E29="","",Rawdata!E29)</f>
        <v>110-115</v>
      </c>
      <c r="F29" cm="1">
        <f t="array" ref="F29">IFERROR(_xlfn.IFS(Rawdata!F29="A1",100,Rawdata!F29="A2",75,Rawdata!F29="A3",50,Rawdata!F29="A4",25,Rawdata!F29="A5",0),"N/A")</f>
        <v>75</v>
      </c>
      <c r="G29" cm="1">
        <f t="array" ref="G29">IFERROR(_xlfn.IFS(Rawdata!G29="A1",100,Rawdata!G29="A2",75,Rawdata!G29="A3",50,Rawdata!G29="A4",25,Rawdata!G29="A5",0),"N/A")</f>
        <v>100</v>
      </c>
      <c r="H29" cm="1">
        <f t="array" ref="H29">IFERROR(_xlfn.IFS(Rawdata!H29="A1",100,Rawdata!H29="A2",75,Rawdata!H29="A3",50,Rawdata!H29="A4",25,Rawdata!H29="A5",0),"N/A")</f>
        <v>50</v>
      </c>
      <c r="I29" cm="1">
        <f t="array" ref="I29">IFERROR(_xlfn.IFS(Rawdata!I29="A1",100,Rawdata!I29="A2",75,Rawdata!I29="A3",50,Rawdata!I29="A4",25,Rawdata!I29="A5",0),"N/A")</f>
        <v>75</v>
      </c>
      <c r="J29" cm="1">
        <f t="array" ref="J29">IFERROR(_xlfn.IFS(Rawdata!J29="A1",100,Rawdata!J29="A2",75,Rawdata!J29="A3",50,Rawdata!J29="A4",25,Rawdata!J29="A5",0),"N/A")</f>
        <v>25</v>
      </c>
      <c r="K29" cm="1">
        <f t="array" ref="K29">IFERROR(_xlfn.IFS(Rawdata!K29="A1",100,Rawdata!K29="A2",75,Rawdata!K29="A3",50,Rawdata!K29="A4",25,Rawdata!K29="A5",0),"N/A")</f>
        <v>100</v>
      </c>
      <c r="L29" cm="1">
        <f t="array" ref="L29">IFERROR(_xlfn.IFS(Rawdata!L29="A1",100,Rawdata!L29="A2",75,Rawdata!L29="A3",50,Rawdata!L29="A4",25,Rawdata!L29="A5",0),"N/A")</f>
        <v>100</v>
      </c>
      <c r="M29" cm="1">
        <f t="array" ref="M29">IFERROR(_xlfn.IFS(Rawdata!M29="A1",100,Rawdata!M29="A2",75,Rawdata!M29="A3",50,Rawdata!M29="A4",25,Rawdata!M29="A5",0),"N/A")</f>
        <v>100</v>
      </c>
      <c r="N29" cm="1">
        <f t="array" ref="N29">IFERROR(_xlfn.IFS(Rawdata!N29="A1",100,Rawdata!N29="A2",75,Rawdata!N29="A3",50,Rawdata!N29="A4",25,Rawdata!N29="A5",0),"N/A")</f>
        <v>50</v>
      </c>
      <c r="O29" cm="1">
        <f t="array" ref="O29">IFERROR(_xlfn.IFS(Rawdata!O29="A1",100,Rawdata!O29="A2",75,Rawdata!O29="A3",50,Rawdata!O29="A4",25,Rawdata!O29="A5",0),"N/A")</f>
        <v>100</v>
      </c>
      <c r="P29" cm="1">
        <f t="array" ref="P29">IFERROR(_xlfn.IFS(Rawdata!P29="A1",100,Rawdata!P29="A2",75,Rawdata!P29="A3",50,Rawdata!P29="A4",25,Rawdata!P29="A5",0),"N/A")</f>
        <v>25</v>
      </c>
      <c r="Q29" cm="1">
        <f t="array" ref="Q29">IFERROR(_xlfn.IFS(Rawdata!Q29="A1",100,Rawdata!Q29="A2",75,Rawdata!Q29="A3",50,Rawdata!Q29="A4",25,Rawdata!Q29="A5",0),"N/A")</f>
        <v>100</v>
      </c>
      <c r="R29" cm="1">
        <f t="array" ref="R29">IFERROR(_xlfn.IFS(Rawdata!R29="A1",100,Rawdata!R29="A2",75,Rawdata!R29="A3",50,Rawdata!R29="A4",25,Rawdata!R29="A5",0),"N/A")</f>
        <v>100</v>
      </c>
      <c r="S29" cm="1">
        <f t="array" ref="S29">IFERROR(_xlfn.IFS(Rawdata!S29="A1",100,Rawdata!S29="A2",75,Rawdata!S29="A3",50,Rawdata!S29="A4",25,Rawdata!S29="A5",0),"N/A")</f>
        <v>50</v>
      </c>
      <c r="T29" cm="1">
        <f t="array" ref="T29">IFERROR(_xlfn.IFS(Rawdata!T29="A1",100,Rawdata!T29="A2",75,Rawdata!T29="A3",50,Rawdata!T29="A4",25,Rawdata!T29="A5",0),"N/A")</f>
        <v>50</v>
      </c>
      <c r="U29" cm="1">
        <f t="array" ref="U29">IFERROR(_xlfn.IFS(Rawdata!U29="A1",100,Rawdata!U29="A2",75,Rawdata!U29="A3",50,Rawdata!U29="A4",25,Rawdata!U29="A5",0),"N/A")</f>
        <v>50</v>
      </c>
      <c r="V29" cm="1">
        <f t="array" ref="V29">IFERROR(_xlfn.IFS(Rawdata!V29="A1",100,Rawdata!V29="A2",75,Rawdata!V29="A3",50,Rawdata!V29="A4",25,Rawdata!V29="A5",0),"N/A")</f>
        <v>50</v>
      </c>
      <c r="W29" cm="1">
        <f t="array" ref="W29">IFERROR(_xlfn.IFS(Rawdata!W29="A1",100,Rawdata!W29="A2",75,Rawdata!W29="A3",50,Rawdata!W29="A4",25,Rawdata!W29="A5",0),"N/A")</f>
        <v>25</v>
      </c>
      <c r="X29" cm="1">
        <f t="array" ref="X29">IFERROR(_xlfn.IFS(Rawdata!X29="A1",100,Rawdata!X29="A2",75,Rawdata!X29="A3",50,Rawdata!X29="A4",25,Rawdata!X29="A5",0),"N/A")</f>
        <v>25</v>
      </c>
      <c r="Y29" cm="1">
        <f t="array" ref="Y29">IFERROR(_xlfn.IFS(Rawdata!Y29="A1",100,Rawdata!Y29="A2",75,Rawdata!Y29="A3",50,Rawdata!Y29="A4",25,Rawdata!Y29="A5",0),"N/A")</f>
        <v>50</v>
      </c>
      <c r="Z29" cm="1">
        <f t="array" ref="Z29">IFERROR(_xlfn.IFS(Rawdata!Z29="A1",100,Rawdata!Z29="A2",75,Rawdata!Z29="A3",50,Rawdata!Z29="A4",25,Rawdata!Z29="A5",0),"N/A")</f>
        <v>25</v>
      </c>
      <c r="AA29" cm="1">
        <f t="array" ref="AA29">IFERROR(_xlfn.IFS(Rawdata!AA29="A1",100,Rawdata!AA29="A2",75,Rawdata!AA29="A3",50,Rawdata!AA29="A4",25,Rawdata!AA29="A5",0),"N/A")</f>
        <v>100</v>
      </c>
      <c r="AB29" cm="1">
        <f t="array" ref="AB29">IFERROR(_xlfn.IFS(Rawdata!AB29="A1",100,Rawdata!AB29="A2",75,Rawdata!AB29="A3",50,Rawdata!AB29="A4",25,Rawdata!AB29="A5",0),"N/A")</f>
        <v>75</v>
      </c>
      <c r="AC29">
        <f>IFERROR(VALUE(RIGHT(Rawdata!AC29,1)),"N/A")</f>
        <v>5</v>
      </c>
      <c r="AD29">
        <f>IFERROR(6-VALUE(RIGHT(Rawdata!AD29,1)),"N/A")</f>
        <v>5</v>
      </c>
      <c r="AE29">
        <f>IFERROR(VALUE(RIGHT(Rawdata!AE29,1)),"N/A")</f>
        <v>5</v>
      </c>
      <c r="AF29">
        <f>IFERROR(6-VALUE(RIGHT(Rawdata!AF29,1)),"N/A")</f>
        <v>5</v>
      </c>
      <c r="AG29">
        <f>IFERROR(VALUE(RIGHT(Rawdata!AG29,1)),"N/A")</f>
        <v>5</v>
      </c>
      <c r="AH29">
        <f>IFERROR(VALUE(RIGHT(Rawdata!AH29,1)),"N/A")</f>
        <v>5</v>
      </c>
      <c r="AI29">
        <f>IFERROR(VALUE(RIGHT(Rawdata!AI29,1)),"N/A")</f>
        <v>5</v>
      </c>
      <c r="AJ29">
        <f>IFERROR(6-VALUE(RIGHT(Rawdata!AJ29,1)),"N/A")</f>
        <v>5</v>
      </c>
      <c r="AK29">
        <f>IFERROR(6-VALUE(RIGHT(Rawdata!AK29,1)),"N/A")</f>
        <v>5</v>
      </c>
      <c r="AL29">
        <f>IFERROR(VALUE(RIGHT(Rawdata!AL29,1)),"N/A")</f>
        <v>5</v>
      </c>
      <c r="AM29">
        <f>IFERROR(6-VALUE(RIGHT(Rawdata!AM29,1)),"N/A")</f>
        <v>5</v>
      </c>
      <c r="AN29">
        <f>IFERROR(6-VALUE(RIGHT(Rawdata!AN29,1)),"N/A")</f>
        <v>5</v>
      </c>
      <c r="AO29">
        <f>IFERROR(VALUE(RIGHT(Rawdata!AO29,1)),"N/A")</f>
        <v>5</v>
      </c>
      <c r="AP29">
        <f>IFERROR(6-VALUE(RIGHT(Rawdata!AP29,1)),"N/A")</f>
        <v>5</v>
      </c>
      <c r="AQ29">
        <f>IFERROR(VALUE(RIGHT(Rawdata!AQ29,1)),"N/A")</f>
        <v>5</v>
      </c>
      <c r="AR29">
        <f>IFERROR(6-VALUE(RIGHT(Rawdata!AR29,1)),"N/A")</f>
        <v>5</v>
      </c>
      <c r="AS29">
        <f>IFERROR(VALUE(RIGHT(Rawdata!AS29,1)),"N/A")</f>
        <v>5</v>
      </c>
      <c r="AT29">
        <f>IFERROR(VALUE(RIGHT(Rawdata!AT29,1)),"N/A")</f>
        <v>5</v>
      </c>
      <c r="AU29">
        <f>IFERROR(6-VALUE(RIGHT(Rawdata!AU29,1)),"N/A")</f>
        <v>5</v>
      </c>
      <c r="AV29">
        <f>IFERROR(VALUE(RIGHT(Rawdata!AV29,1)),"N/A")</f>
        <v>5</v>
      </c>
      <c r="AW29">
        <f>IFERROR(VALUE(RIGHT(Rawdata!AW29,1)),"N/A")</f>
        <v>3</v>
      </c>
      <c r="AX29">
        <f>IFERROR(VALUE(RIGHT(Rawdata!AX29,1)),"N/A")</f>
        <v>3</v>
      </c>
      <c r="AY29">
        <f>IFERROR(VALUE(RIGHT(Rawdata!AY29,1)),"N/A")</f>
        <v>5</v>
      </c>
      <c r="AZ29">
        <f>IFERROR(VALUE(RIGHT(Rawdata!AZ29,1)),"N/A")</f>
        <v>4</v>
      </c>
      <c r="BA29">
        <f>IFERROR(VALUE(RIGHT(Rawdata!BA29,1)-1),"N/A")</f>
        <v>2</v>
      </c>
      <c r="BB29">
        <f>IFERROR(VALUE(RIGHT(Rawdata!BB29,1)-1),"N/A")</f>
        <v>2</v>
      </c>
      <c r="BC29">
        <f>IFERROR(VALUE(RIGHT(Rawdata!BC29,1)-1),"N/A")</f>
        <v>0</v>
      </c>
      <c r="BD29">
        <f>IFERROR(VALUE(RIGHT(Rawdata!BD29,1)-1),"N/A")</f>
        <v>0</v>
      </c>
      <c r="BE29">
        <f>IFERROR(VALUE(RIGHT(Rawdata!BE29,1)-1),"N/A")</f>
        <v>0</v>
      </c>
      <c r="BF29">
        <f>IFERROR(VALUE(RIGHT(Rawdata!BF29,1)-1),"N/A")</f>
        <v>0</v>
      </c>
      <c r="BG29">
        <f>IFERROR(VALUE(RIGHT(Rawdata!BG29,1)-1),"N/A")</f>
        <v>0</v>
      </c>
      <c r="BH29">
        <f>IFERROR(VALUE(RIGHT(Rawdata!BH29,1)-1),"N/A")</f>
        <v>0</v>
      </c>
      <c r="BI29">
        <f>IFERROR(VALUE(RIGHT(Rawdata!BI29,1)-1),"N/A")</f>
        <v>0</v>
      </c>
      <c r="BJ29">
        <f>IFERROR(VALUE(RIGHT(Rawdata!BJ29,1)-1),"N/A")</f>
        <v>2</v>
      </c>
      <c r="BK29">
        <f>IFERROR(VALUE(RIGHT(Rawdata!BK29,1)-1),"N/A")</f>
        <v>0</v>
      </c>
      <c r="BL29">
        <f>IFERROR(VALUE(RIGHT(Rawdata!BL29,1)-1),"N/A")</f>
        <v>0</v>
      </c>
      <c r="BM29">
        <f>IFERROR(VALUE(RIGHT(Rawdata!BM29,1)),"N/A")</f>
        <v>3</v>
      </c>
      <c r="BN29">
        <f>IFERROR(VALUE(RIGHT(Rawdata!BN29,1)),"N/A")</f>
        <v>4</v>
      </c>
      <c r="BO29">
        <f>IFERROR(VALUE(RIGHT(Rawdata!BO29,1)),"N/A")</f>
        <v>4</v>
      </c>
      <c r="BP29">
        <f>IFERROR(VALUE(RIGHT(Rawdata!BP29,1)),"N/A")</f>
        <v>2</v>
      </c>
      <c r="BQ29">
        <f>IFERROR(6-VALUE(RIGHT(Rawdata!BQ29,1)),"N/A")</f>
        <v>2</v>
      </c>
      <c r="BR29">
        <f>IFERROR(6-VALUE(RIGHT(Rawdata!BR29,1)),"N/A")</f>
        <v>2</v>
      </c>
      <c r="BS29">
        <f>IFERROR(6-VALUE(RIGHT(Rawdata!BS29,1)),"N/A")</f>
        <v>3</v>
      </c>
      <c r="BT29">
        <f>IFERROR(6-VALUE(RIGHT(Rawdata!BT29,1)),"N/A")</f>
        <v>4</v>
      </c>
      <c r="BU29">
        <f>IFERROR(VALUE(RIGHT(Rawdata!BU29,1)),"N/A")</f>
        <v>4</v>
      </c>
      <c r="BV29">
        <f>IFERROR(VALUE(RIGHT(Rawdata!BV29,1)),"N/A")</f>
        <v>4</v>
      </c>
      <c r="BW29">
        <f>IFERROR(VALUE(RIGHT(Rawdata!BW29,1)),"N/A")</f>
        <v>4</v>
      </c>
      <c r="BX29">
        <f>IFERROR(VALUE(RIGHT(Rawdata!BX29,1)),"N/A")</f>
        <v>4</v>
      </c>
      <c r="BY29">
        <f>IFERROR(6-VALUE(RIGHT(Rawdata!BY29,1)),"N/A")</f>
        <v>4</v>
      </c>
      <c r="BZ29">
        <f>IFERROR(6-VALUE(RIGHT(Rawdata!BZ29,1)),"N/A")</f>
        <v>4</v>
      </c>
      <c r="CA29">
        <f>IFERROR(6-VALUE(RIGHT(Rawdata!CA29,1)),"N/A")</f>
        <v>4</v>
      </c>
      <c r="CB29">
        <f>IFERROR(VALUE(RIGHT(Rawdata!CB29,1)),"N/A")</f>
        <v>4</v>
      </c>
      <c r="CC29">
        <f>IFERROR(VALUE(RIGHT(Rawdata!CC29,1)),"N/A")</f>
        <v>4</v>
      </c>
      <c r="CD29">
        <f>IFERROR(VALUE(RIGHT(Rawdata!CD29,1)),"N/A")</f>
        <v>4</v>
      </c>
      <c r="CE29">
        <f>IFERROR(VALUE(RIGHT(Rawdata!CE29,1)),"N/A")</f>
        <v>4</v>
      </c>
      <c r="CF29">
        <f>IFERROR(6-VALUE(RIGHT(Rawdata!CF29,1)),"N/A")</f>
        <v>5</v>
      </c>
      <c r="CG29">
        <f>IFERROR(6-VALUE(RIGHT(Rawdata!CG29,1)),"N/A")</f>
        <v>4</v>
      </c>
      <c r="CH29">
        <f>IFERROR(6-VALUE(RIGHT(Rawdata!CH29,1)),"N/A")</f>
        <v>5</v>
      </c>
      <c r="CI29">
        <f>IFERROR(6-VALUE(RIGHT(Rawdata!CI29,1)),"N/A")</f>
        <v>4</v>
      </c>
      <c r="CJ29">
        <f>IFERROR(VALUE(RIGHT(Rawdata!CJ29,1)),"N/A")</f>
        <v>1</v>
      </c>
      <c r="CK29">
        <f>IFERROR(VALUE(RIGHT(Rawdata!CK29,1)),"N/A")</f>
        <v>1</v>
      </c>
      <c r="CL29">
        <f>IFERROR(VALUE(RIGHT(Rawdata!CL29,1)),"N/A")</f>
        <v>1</v>
      </c>
      <c r="CM29">
        <f>IFERROR(VALUE(RIGHT(Rawdata!CM29,1)),"N/A")</f>
        <v>1</v>
      </c>
      <c r="CN29">
        <f>IFERROR(VALUE(RIGHT(Rawdata!CN29,1)),"N/A")</f>
        <v>1</v>
      </c>
      <c r="CO29">
        <f>IFERROR(VALUE(RIGHT(Rawdata!CO29,1)),"N/A")</f>
        <v>2</v>
      </c>
      <c r="CP29">
        <f>IFERROR(VALUE(RIGHT(Rawdata!CP29,1)),"N/A")</f>
        <v>1</v>
      </c>
      <c r="CQ29">
        <f>IFERROR(VALUE(RIGHT(Rawdata!CQ29,1)),"N/A")</f>
        <v>2</v>
      </c>
      <c r="CR29">
        <f>IFERROR(VALUE(RIGHT(Rawdata!CR29,1)),"N/A")</f>
        <v>1</v>
      </c>
      <c r="CS29">
        <f>IFERROR(VALUE(RIGHT(Rawdata!CS29,1)),"N/A")</f>
        <v>1</v>
      </c>
      <c r="CT29">
        <f>IFERROR(VALUE(RIGHT(Rawdata!CT29,1)),"N/A")</f>
        <v>1</v>
      </c>
      <c r="CU29">
        <f>IFERROR(VALUE(RIGHT(Rawdata!CU29,1)),"N/A")</f>
        <v>1</v>
      </c>
      <c r="CV29">
        <f>IFERROR(VALUE(RIGHT(Rawdata!CV29,1)),"N/A")</f>
        <v>1</v>
      </c>
      <c r="CW29">
        <f>IFERROR(6-VALUE(RIGHT(Rawdata!CW29,1)),"N/A")</f>
        <v>1</v>
      </c>
      <c r="CX29">
        <f>IFERROR(VALUE(RIGHT(Rawdata!CX29,1)),"N/A")</f>
        <v>3</v>
      </c>
      <c r="CY29">
        <f>IFERROR(VALUE(RIGHT(Rawdata!CY29,1)),"N/A")</f>
        <v>3</v>
      </c>
      <c r="CZ29">
        <f>IFERROR(VALUE(RIGHT(Rawdata!CZ29,1)),"N/A")</f>
        <v>2</v>
      </c>
      <c r="DA29">
        <f>IFERROR(VALUE(RIGHT(Rawdata!DA29,1)),"N/A")</f>
        <v>1</v>
      </c>
      <c r="DB29">
        <f>IFERROR(VALUE(RIGHT(Rawdata!DB29,1)),"N/A")</f>
        <v>1</v>
      </c>
      <c r="DC29">
        <f>IFERROR(VALUE(RIGHT(Rawdata!DC29,1)),"N/A")</f>
        <v>3</v>
      </c>
      <c r="DD29">
        <f>IFERROR(VALUE(RIGHT(Rawdata!DD29,1)),"N/A")</f>
        <v>1</v>
      </c>
      <c r="DE29">
        <f>IFERROR(VALUE(RIGHT(Rawdata!DE29,1)-1),"N/A")</f>
        <v>0</v>
      </c>
      <c r="DF29">
        <f>IFERROR(VALUE(RIGHT(Rawdata!DF29,1)-1),"N/A")</f>
        <v>1</v>
      </c>
      <c r="DG29">
        <f>IFERROR(VALUE(RIGHT(Rawdata!DG29,1)-1),"N/A")</f>
        <v>0</v>
      </c>
      <c r="DH29">
        <f>IFERROR(VALUE(RIGHT(Rawdata!DH29,1)-1),"N/A")</f>
        <v>0</v>
      </c>
      <c r="DI29">
        <f>IFERROR(VALUE(RIGHT(Rawdata!DI29,1)-1),"N/A")</f>
        <v>0</v>
      </c>
      <c r="DJ29">
        <f>IFERROR(VALUE(RIGHT(Rawdata!DJ29,1)-1),"N/A")</f>
        <v>0</v>
      </c>
      <c r="DK29">
        <f>IFERROR(VALUE(RIGHT(Rawdata!DK29,1)-1),"N/A")</f>
        <v>0</v>
      </c>
      <c r="DL29">
        <f>IFERROR(VALUE(RIGHT(Rawdata!DL29,1)-1),"N/A")</f>
        <v>3</v>
      </c>
      <c r="DM29">
        <f>IFERROR(VALUE(RIGHT(Rawdata!DM29,1)-1),"N/A")</f>
        <v>0</v>
      </c>
      <c r="DN29">
        <f>IFERROR(VALUE(RIGHT(Rawdata!DN29,1)-1),"N/A")</f>
        <v>1</v>
      </c>
      <c r="DO29">
        <f>IFERROR(VALUE(RIGHT(Rawdata!DO29,1)-1),"N/A")</f>
        <v>0</v>
      </c>
      <c r="DP29">
        <f>IFERROR(VALUE(RIGHT(Rawdata!DP29,1)-1),"N/A")</f>
        <v>6</v>
      </c>
      <c r="DQ29">
        <f>IFERROR(VALUE(RIGHT(Rawdata!DQ29,1)-1),"N/A")</f>
        <v>0</v>
      </c>
      <c r="DR29">
        <f>IFERROR(VALUE(RIGHT(Rawdata!DR29,1)-1),"N/A")</f>
        <v>0</v>
      </c>
      <c r="DS29">
        <f>IFERROR(VALUE(RIGHT(Rawdata!DS29,1)-1),"N/A")</f>
        <v>0</v>
      </c>
      <c r="DT29">
        <f>IFERROR(VALUE(RIGHT(Rawdata!DT29,1)-1),"N/A")</f>
        <v>0</v>
      </c>
      <c r="DU29">
        <f>IFERROR(6-VALUE(RIGHT(Rawdata!DU29,1)-1),"N/A")</f>
        <v>1</v>
      </c>
      <c r="DV29">
        <f>IFERROR(6-VALUE(RIGHT(Rawdata!DV29,1)-1),"N/A")</f>
        <v>1</v>
      </c>
      <c r="DW29">
        <f>IFERROR(6-VALUE(RIGHT(Rawdata!DW29,1)-1),"N/A")</f>
        <v>0</v>
      </c>
      <c r="DX29">
        <f>IFERROR(6-VALUE(RIGHT(Rawdata!DX29,1)-1),"N/A")</f>
        <v>3</v>
      </c>
      <c r="DY29">
        <f>IFERROR(6-VALUE(RIGHT(Rawdata!DY29,1)-1),"N/A")</f>
        <v>0</v>
      </c>
      <c r="DZ29">
        <f>IFERROR(6-VALUE(RIGHT(Rawdata!DZ29,1)-1),"N/A")</f>
        <v>3</v>
      </c>
      <c r="EA29">
        <f>IFERROR(VALUE(RIGHT(Rawdata!EA29,1)),"N/A")</f>
        <v>4</v>
      </c>
      <c r="EB29">
        <f>IFERROR(VALUE(RIGHT(Rawdata!EB29,1)),"N/A")</f>
        <v>4</v>
      </c>
      <c r="EC29">
        <f>IFERROR(6-VALUE(RIGHT(Rawdata!EC29,1)),"N/A")</f>
        <v>5</v>
      </c>
      <c r="ED29">
        <f>IFERROR(6-VALUE(RIGHT(Rawdata!ED29,1)),"N/A")</f>
        <v>5</v>
      </c>
      <c r="EE29">
        <f>IFERROR(VALUE(RIGHT(Rawdata!EE29,1)),"N/A")</f>
        <v>4</v>
      </c>
      <c r="EF29">
        <f>IFERROR(VALUE(RIGHT(Rawdata!EF29,1)),"N/A")</f>
        <v>4</v>
      </c>
      <c r="EG29">
        <f>IFERROR(VALUE(RIGHT(Rawdata!EG29,1)),"N/A")</f>
        <v>4</v>
      </c>
      <c r="EH29">
        <f>IFERROR(VALUE(RIGHT(Rawdata!EH29,1)),"N/A")</f>
        <v>4</v>
      </c>
      <c r="EI29">
        <f>IFERROR(VALUE(RIGHT(Rawdata!EI29,1)),"N/A")</f>
        <v>4</v>
      </c>
      <c r="EJ29">
        <f>IFERROR(VALUE(RIGHT(Rawdata!EJ29,1)),"N/A")</f>
        <v>4</v>
      </c>
      <c r="EK29">
        <f>IFERROR(VALUE(RIGHT(Rawdata!EK29,1)),"N/A")</f>
        <v>3</v>
      </c>
      <c r="EL29">
        <f>IFERROR(VALUE(RIGHT(Rawdata!EL29,1)),"N/A")</f>
        <v>3</v>
      </c>
      <c r="EM29">
        <f>IFERROR(VALUE(RIGHT(Rawdata!EM29,1)),"N/A")</f>
        <v>4</v>
      </c>
      <c r="EN29">
        <f>IFERROR(VALUE(RIGHT(Rawdata!EN29,1)),"N/A")</f>
        <v>3</v>
      </c>
      <c r="EO29">
        <f>IFERROR(VALUE(RIGHT(Rawdata!EO29,1)),"N/A")</f>
        <v>4</v>
      </c>
      <c r="EP29">
        <f>IFERROR(VALUE(RIGHT(Rawdata!EP29,1)),"N/A")</f>
        <v>3</v>
      </c>
      <c r="EQ29">
        <f>IFERROR(VALUE(RIGHT(Rawdata!EQ29,1)),"N/A")</f>
        <v>3</v>
      </c>
      <c r="ER29">
        <f>IFERROR(VALUE(RIGHT(Rawdata!ER29,1)),"N/A")</f>
        <v>3</v>
      </c>
      <c r="ES29">
        <f>IFERROR(VALUE(RIGHT(Rawdata!ES29,1)),"N/A")</f>
        <v>5</v>
      </c>
      <c r="ET29">
        <f>IFERROR(VALUE(RIGHT(Rawdata!ET29,1)),"N/A")</f>
        <v>4</v>
      </c>
      <c r="EU29">
        <f>IFERROR(VALUE(RIGHT(Rawdata!EU29,1)),"N/A")</f>
        <v>5</v>
      </c>
      <c r="EV29">
        <f>IFERROR(VALUE(RIGHT(Rawdata!EV29,1)),"N/A")</f>
        <v>4</v>
      </c>
      <c r="EW29">
        <f>IFERROR(VALUE(RIGHT(Rawdata!EW29,1)),"N/A")</f>
        <v>4</v>
      </c>
      <c r="EX29">
        <f>IFERROR(VALUE(RIGHT(Rawdata!EX29,1)),"N/A")</f>
        <v>3</v>
      </c>
      <c r="EY29">
        <f>IFERROR(VALUE(RIGHT(Rawdata!EY29,1)),"N/A")</f>
        <v>3</v>
      </c>
      <c r="EZ29">
        <f>IFERROR(6-VALUE(RIGHT(Rawdata!EZ29,1)),"N/A")</f>
        <v>5</v>
      </c>
      <c r="FA29">
        <f>IFERROR(IF(Rawdata!FA29="A1",VALUE(RIGHT(Rawdata!FA29,1)),VALUE(RIGHT(Rawdata!FA29,1))-1),"N/A")</f>
        <v>3</v>
      </c>
      <c r="FB29">
        <f>IFERROR(VALUE(RIGHT(Rawdata!FB29,1))-3,"N/A")</f>
        <v>3</v>
      </c>
      <c r="FC29">
        <f>IFERROR(IF(Rawdata!FC29="A1",VALUE(RIGHT(Rawdata!FC29,1)),VALUE(RIGHT(Rawdata!FC29,1))-1),"N/A")</f>
        <v>1</v>
      </c>
      <c r="FD29">
        <f>IFERROR(VALUE(RIGHT(Rawdata!FD29,1))-3,"N/A")</f>
        <v>3</v>
      </c>
      <c r="FE29">
        <f>IFERROR(IF(Rawdata!FE29="A1",VALUE(RIGHT(Rawdata!FE29,1)),VALUE(RIGHT(Rawdata!FE29,1))-1),"N/A")</f>
        <v>3</v>
      </c>
      <c r="FF29">
        <f>IFERROR(VALUE(RIGHT(Rawdata!FF29,1))-3,"N/A")</f>
        <v>3</v>
      </c>
      <c r="FG29">
        <f>IFERROR(IF(Rawdata!FG29="A1",VALUE(RIGHT(Rawdata!FG29,1)),VALUE(RIGHT(Rawdata!FG29,1))-1),"N/A")</f>
        <v>4</v>
      </c>
      <c r="FH29">
        <f>IFERROR(VALUE(RIGHT(Rawdata!FH29,1))-3,"N/A")</f>
        <v>4</v>
      </c>
      <c r="FI29">
        <f>IFERROR(IF(Rawdata!FI29="A1",VALUE(RIGHT(Rawdata!FI29,1)),VALUE(RIGHT(Rawdata!FI29,1))-1),"N/A")</f>
        <v>1</v>
      </c>
      <c r="FJ29">
        <f>IFERROR(VALUE(RIGHT(Rawdata!FJ29,1))-3,"N/A")</f>
        <v>4</v>
      </c>
      <c r="FK29">
        <f>IFERROR(IF(Rawdata!FK29="A1",VALUE(RIGHT(Rawdata!FK29,1)),VALUE(RIGHT(Rawdata!FK29,1))-1),"N/A")</f>
        <v>4</v>
      </c>
      <c r="FL29">
        <f>IFERROR(VALUE(RIGHT(Rawdata!FL29,1))-3,"N/A")</f>
        <v>4</v>
      </c>
      <c r="FM29">
        <f>IFERROR(IF(Rawdata!FM29="A1",VALUE(RIGHT(Rawdata!FM29,1)),VALUE(RIGHT(Rawdata!FM29,1))-1),"N/A")</f>
        <v>3</v>
      </c>
      <c r="FN29">
        <f>IFERROR(VALUE(RIGHT(Rawdata!FN29,1))-3,"N/A")</f>
        <v>2</v>
      </c>
      <c r="FO29">
        <f>IFERROR(IF(Rawdata!FO29="A1",VALUE(RIGHT(Rawdata!FO29,1)),VALUE(RIGHT(Rawdata!FO29,1))-1),"N/A")</f>
        <v>4</v>
      </c>
      <c r="FP29">
        <f>IFERROR(VALUE(RIGHT(Rawdata!FP29,1))-3,"N/A")</f>
        <v>3</v>
      </c>
      <c r="FQ29">
        <f>IFERROR(IF(Rawdata!FQ29="A1",VALUE(RIGHT(Rawdata!FQ29,1)),VALUE(RIGHT(Rawdata!FQ29,1))-1),"N/A")</f>
        <v>4</v>
      </c>
      <c r="FR29">
        <f>IFERROR(VALUE(RIGHT(Rawdata!FR29,1))-3,"N/A")</f>
        <v>4</v>
      </c>
      <c r="FS29">
        <f>IFERROR(IF(Rawdata!FS29="A1",VALUE(RIGHT(Rawdata!FS29,1)),VALUE(RIGHT(Rawdata!FS29,1))-1),"N/A")</f>
        <v>4</v>
      </c>
      <c r="FT29">
        <f>IFERROR(VALUE(RIGHT(Rawdata!FT29,1))-3,"N/A")</f>
        <v>2</v>
      </c>
      <c r="FU29">
        <f>IFERROR(IF(Rawdata!FU29="A1",VALUE(RIGHT(Rawdata!FU29,1)),VALUE(RIGHT(Rawdata!FU29,1))-1),"N/A")</f>
        <v>4</v>
      </c>
      <c r="FV29">
        <f>IFERROR(VALUE(RIGHT(Rawdata!FV29,1))-3,"N/A")</f>
        <v>4</v>
      </c>
      <c r="FW29">
        <f>IFERROR(IF(Rawdata!FW29="A1",VALUE(RIGHT(Rawdata!FW29,1)),VALUE(RIGHT(Rawdata!FW29,1))-1),"N/A")</f>
        <v>4</v>
      </c>
      <c r="FX29">
        <f>IFERROR(VALUE(RIGHT(Rawdata!FX29,1))-3,"N/A")</f>
        <v>4</v>
      </c>
      <c r="FY29">
        <f>IFERROR(IF(Rawdata!FY29="A1",VALUE(RIGHT(Rawdata!FY29,1)),VALUE(RIGHT(Rawdata!FY29,1))-1),"N/A")</f>
        <v>1</v>
      </c>
      <c r="FZ29">
        <f>IFERROR(VALUE(RIGHT(Rawdata!FZ29,1))-3,"N/A")</f>
        <v>2</v>
      </c>
      <c r="GA29">
        <f>IFERROR(IF(Rawdata!GA29="A1",VALUE(RIGHT(Rawdata!GA29,1)),VALUE(RIGHT(Rawdata!GA29,1))-1),"N/A")</f>
        <v>4</v>
      </c>
      <c r="GB29">
        <f>IFERROR(VALUE(RIGHT(Rawdata!GB29,1))-3,"N/A")</f>
        <v>4</v>
      </c>
      <c r="GC29">
        <f>IFERROR(IF(Rawdata!GC29="A1",VALUE(RIGHT(Rawdata!GC29,1)),VALUE(RIGHT(Rawdata!GC29,1))-1),"N/A")</f>
        <v>5</v>
      </c>
      <c r="GD29">
        <f>IFERROR(VALUE(RIGHT(Rawdata!GD29,1))-3,"N/A")</f>
        <v>4</v>
      </c>
      <c r="GE29">
        <f>IFERROR(IF(Rawdata!GE29="A1",VALUE(RIGHT(Rawdata!GE29,1)),VALUE(RIGHT(Rawdata!GE29,1))-1),"N/A")</f>
        <v>5</v>
      </c>
      <c r="GF29">
        <f>IFERROR(VALUE(RIGHT(Rawdata!GF29,1))-3,"N/A")</f>
        <v>4</v>
      </c>
      <c r="GG29">
        <f>IFERROR(IF(Rawdata!GG29="A1",VALUE(RIGHT(Rawdata!GG29,1)),VALUE(RIGHT(Rawdata!GG29,1))-1),"N/A")</f>
        <v>1</v>
      </c>
      <c r="GH29">
        <f>IFERROR(VALUE(RIGHT(Rawdata!GH29,1))-3,"N/A")</f>
        <v>3</v>
      </c>
      <c r="GI29">
        <f>IFERROR(IF(Rawdata!GI29="A1",VALUE(RIGHT(Rawdata!GI29,1)),VALUE(RIGHT(Rawdata!GI29,1))-1),"N/A")</f>
        <v>4</v>
      </c>
      <c r="GJ29">
        <f>IFERROR(VALUE(RIGHT(Rawdata!GJ29,1))-3,"N/A")</f>
        <v>4</v>
      </c>
      <c r="GK29">
        <f>IFERROR(IF(Rawdata!GK29="A1",VALUE(RIGHT(Rawdata!GK29,1)),VALUE(RIGHT(Rawdata!GK29,1))-1),"N/A")</f>
        <v>4</v>
      </c>
      <c r="GL29">
        <f>IFERROR(VALUE(RIGHT(Rawdata!GL29,1))-3,"N/A")</f>
        <v>3</v>
      </c>
      <c r="GM29">
        <f>IFERROR(IF(Rawdata!GM29="A1",VALUE(RIGHT(Rawdata!GM29,1)),VALUE(RIGHT(Rawdata!GM29,1))-1),"N/A")</f>
        <v>5</v>
      </c>
      <c r="GN29">
        <f>IFERROR(VALUE(RIGHT(Rawdata!GN29,1))-3,"N/A")</f>
        <v>4</v>
      </c>
      <c r="GO29">
        <f>IFERROR(IF(Rawdata!GO29="A1",VALUE(RIGHT(Rawdata!GO29,1)),VALUE(RIGHT(Rawdata!GO29,1))-1),"N/A")</f>
        <v>5</v>
      </c>
      <c r="GP29">
        <f>IFERROR(VALUE(RIGHT(Rawdata!GP29,1))-3,"N/A")</f>
        <v>4</v>
      </c>
      <c r="GQ29">
        <f>IFERROR(IF(Rawdata!GQ29="A1",VALUE(RIGHT(Rawdata!GQ29,1)),VALUE(RIGHT(Rawdata!GQ29,1))-1),"N/A")</f>
        <v>4</v>
      </c>
      <c r="GR29">
        <f>IFERROR(VALUE(RIGHT(Rawdata!GR29,1))-3,"N/A")</f>
        <v>4</v>
      </c>
      <c r="GS29">
        <f>IFERROR(IF(Rawdata!GS29="A1",VALUE(RIGHT(Rawdata!GS29,1)),VALUE(RIGHT(Rawdata!GS29,1))-1),"N/A")</f>
        <v>4</v>
      </c>
      <c r="GT29">
        <f>IFERROR(VALUE(RIGHT(Rawdata!GT29,1))-3,"N/A")</f>
        <v>4</v>
      </c>
      <c r="GU29">
        <f>IFERROR(IF(Rawdata!GU29="A1",VALUE(RIGHT(Rawdata!GU29,1)),VALUE(RIGHT(Rawdata!GU29,1))-1),"N/A")</f>
        <v>4</v>
      </c>
      <c r="GV29">
        <f>IFERROR(VALUE(RIGHT(Rawdata!GV29,1))-3,"N/A")</f>
        <v>2</v>
      </c>
      <c r="GW29">
        <f>IFERROR(IF(Rawdata!GW29="A1",VALUE(RIGHT(Rawdata!GW29,1)),VALUE(RIGHT(Rawdata!GW29,1))-1),"N/A")</f>
        <v>5</v>
      </c>
      <c r="GX29">
        <f>IFERROR(VALUE(RIGHT(Rawdata!GX29,1))-3,"N/A")</f>
        <v>4</v>
      </c>
      <c r="GY29">
        <f>IFERROR(VALUE(RIGHT(Rawdata!GY29,1)),"N/A")</f>
        <v>6</v>
      </c>
      <c r="GZ29">
        <f>IFERROR(7-VALUE(RIGHT(Rawdata!GZ29,1)),"N/A")</f>
        <v>6</v>
      </c>
      <c r="HA29">
        <f>IFERROR(VALUE(RIGHT(Rawdata!HA29,1)),"N/A")</f>
        <v>6</v>
      </c>
      <c r="HB29">
        <f>IFERROR(VALUE(RIGHT(Rawdata!HB29,1)),"N/A")</f>
        <v>6</v>
      </c>
      <c r="HC29">
        <f>IFERROR(VALUE(RIGHT(Rawdata!HC29,1)),"N/A")</f>
        <v>4</v>
      </c>
      <c r="HD29">
        <f>IFERROR(7-VALUE(RIGHT(Rawdata!HD29,1)),"N/A")</f>
        <v>3</v>
      </c>
      <c r="HE29">
        <f>IFERROR(VALUE(RIGHT(Rawdata!HE29,1)),"N/A")</f>
        <v>6</v>
      </c>
      <c r="HF29">
        <f>IFERROR(7-VALUE(RIGHT(Rawdata!HF29,1)),"N/A")</f>
        <v>6</v>
      </c>
      <c r="HG29">
        <f>IFERROR(VALUE(RIGHT(Rawdata!HG29,1)),"N/A")</f>
        <v>6</v>
      </c>
      <c r="HH29">
        <f>IFERROR(VALUE(RIGHT(Rawdata!HH29,1)),"N/A")</f>
        <v>6</v>
      </c>
      <c r="HI29">
        <f>IFERROR(VALUE(RIGHT(Rawdata!HI29,1)),"N/A")</f>
        <v>6</v>
      </c>
      <c r="HJ29">
        <f>IFERROR(VALUE(RIGHT(Rawdata!HJ29,1)),"N/A")</f>
        <v>4</v>
      </c>
      <c r="HK29">
        <f>IFERROR(7-VALUE(RIGHT(Rawdata!HK29,1)),"N/A")</f>
        <v>3</v>
      </c>
      <c r="HL29">
        <f>IFERROR(VALUE(RIGHT(Rawdata!HL29,1)),"N/A")</f>
        <v>3</v>
      </c>
      <c r="HM29">
        <f>IFERROR(VALUE(RIGHT(Rawdata!HM29,1)),"N/A")</f>
        <v>4</v>
      </c>
      <c r="HN29">
        <f>IFERROR(IF(Rawdata!HN29="A13",5,VALUE(RIGHT(Rawdata!HN29,1))-1),"N/A")</f>
        <v>4</v>
      </c>
      <c r="HO29">
        <f>IFERROR(IF(Rawdata!HO29="A13",5,VALUE(RIGHT(Rawdata!HO29,1))-1),"N/A")</f>
        <v>2</v>
      </c>
      <c r="HP29">
        <f>IFERROR(IF(Rawdata!HP29="A13",5,VALUE(RIGHT(Rawdata!HP29,1))-1),"N/A")</f>
        <v>4</v>
      </c>
      <c r="HQ29">
        <f>IFERROR(IF(Rawdata!HQ29="A13",5,VALUE(RIGHT(Rawdata!HQ29,1))-1),"N/A")</f>
        <v>4</v>
      </c>
      <c r="HR29">
        <f>IFERROR(IF(Rawdata!HR29="A13",5,VALUE(RIGHT(Rawdata!HR29,1))-1),"N/A")</f>
        <v>5</v>
      </c>
      <c r="HS29">
        <f>IFERROR(6-IF(Rawdata!HS29="A13",5,VALUE(RIGHT(Rawdata!HS29,1))-1),"N/A")</f>
        <v>1</v>
      </c>
      <c r="HT29">
        <f>IFERROR(6-IF(Rawdata!HT29="A13",5,VALUE(RIGHT(Rawdata!HT29,1))-1),"N/A")</f>
        <v>4</v>
      </c>
      <c r="HU29">
        <f>IFERROR(6-IF(Rawdata!HU29="A13",5,VALUE(RIGHT(Rawdata!HU29,1))-1),"N/A")</f>
        <v>1</v>
      </c>
      <c r="HV29">
        <f>IFERROR(IF(Rawdata!HV29="A13",5,VALUE(RIGHT(Rawdata!HV29,1))-1),"N/A")</f>
        <v>2</v>
      </c>
      <c r="HW29">
        <f>IFERROR(6-IF(Rawdata!HW29="A13",5,VALUE(RIGHT(Rawdata!HW29,1))-1),"N/A")</f>
        <v>2</v>
      </c>
      <c r="HX29">
        <f>IFERROR(6-IF(Rawdata!HX29="A13",5,VALUE(RIGHT(Rawdata!HX29,1))-1),"N/A")</f>
        <v>2</v>
      </c>
      <c r="HY29">
        <f>IFERROR(6-IF(Rawdata!HY29="A13",5,VALUE(RIGHT(Rawdata!HY29,1))-1),"N/A")</f>
        <v>1</v>
      </c>
      <c r="HZ29">
        <f>IFERROR(6-IF(Rawdata!HZ29="A13",5,VALUE(RIGHT(Rawdata!HZ29,1))-1),"N/A")</f>
        <v>1</v>
      </c>
      <c r="IA29">
        <f>IFERROR(6-IF(Rawdata!IA29="A13",5,VALUE(RIGHT(Rawdata!IA29,1))-1),"N/A")</f>
        <v>2</v>
      </c>
      <c r="IB29">
        <f>IFERROR(IF(Rawdata!IB29="A13",5,VALUE(RIGHT(Rawdata!IB29,1))-1),"N/A")</f>
        <v>4</v>
      </c>
      <c r="IC29">
        <f>IFERROR(6-IF(Rawdata!IC29="A13",5,VALUE(RIGHT(Rawdata!IC29,1))-1),"N/A")</f>
        <v>2</v>
      </c>
      <c r="ID29">
        <f>IFERROR(IF(Rawdata!ID29="A13",5,VALUE(RIGHT(Rawdata!ID29,1))-1),"N/A")</f>
        <v>3</v>
      </c>
      <c r="IE29">
        <f>IFERROR(6-IF(Rawdata!IE29="A13",5,VALUE(RIGHT(Rawdata!IE29,1))-1),"N/A")</f>
        <v>2</v>
      </c>
      <c r="IF29" t="str">
        <f>IFERROR(VALUE(RIGHT(Rawdata!IF29,1)),"N/A")</f>
        <v>N/A</v>
      </c>
      <c r="IG29" t="str">
        <f>IFERROR(VALUE(RIGHT(Rawdata!IG29,1)),"N/A")</f>
        <v>N/A</v>
      </c>
      <c r="IH29" t="str">
        <f>IFERROR(VALUE(RIGHT(Rawdata!IH29,1)),"N/A")</f>
        <v>N/A</v>
      </c>
      <c r="II29" t="str">
        <f>IFERROR(VALUE(RIGHT(Rawdata!II29,1)),"N/A")</f>
        <v>N/A</v>
      </c>
      <c r="IJ29" t="str">
        <f>IFERROR(VALUE(RIGHT(Rawdata!IJ29,1)),"N/A")</f>
        <v>N/A</v>
      </c>
      <c r="IK29" t="str">
        <f>IFERROR(VALUE(RIGHT(Rawdata!IK29,1)),"N/A")</f>
        <v>N/A</v>
      </c>
      <c r="IL29" t="str">
        <f>IFERROR(VALUE(RIGHT(Rawdata!IL29,1)),"N/A")</f>
        <v>N/A</v>
      </c>
      <c r="IM29" t="str">
        <f>IFERROR(VALUE(RIGHT(Rawdata!IM29,1)),"N/A")</f>
        <v>N/A</v>
      </c>
      <c r="IN29" t="str">
        <f>IFERROR(VALUE(RIGHT(Rawdata!IN29,1)),"N/A")</f>
        <v>N/A</v>
      </c>
      <c r="IO29" t="str">
        <f>IFERROR(VALUE(RIGHT(Rawdata!IO29,1)),"N/A")</f>
        <v>N/A</v>
      </c>
      <c r="IP29" t="str">
        <f>IFERROR(VALUE(RIGHT(Rawdata!IP29,1)),"N/A")</f>
        <v>N/A</v>
      </c>
      <c r="IQ29" t="str">
        <f>IFERROR(VALUE(RIGHT(Rawdata!IQ29,1)),"N/A")</f>
        <v>N/A</v>
      </c>
      <c r="IR29" t="str">
        <f>IFERROR(VALUE(RIGHT(Rawdata!IR29,1)),"N/A")</f>
        <v>N/A</v>
      </c>
      <c r="IS29" t="str">
        <f>IFERROR(VALUE(RIGHT(Rawdata!IS29,1)),"N/A")</f>
        <v>N/A</v>
      </c>
      <c r="IT29" t="str">
        <f>IFERROR(VALUE(RIGHT(Rawdata!IT29,1)),"N/A")</f>
        <v>N/A</v>
      </c>
      <c r="IU29" t="str">
        <f>IFERROR(VALUE(RIGHT(Rawdata!IU29,1)),"N/A")</f>
        <v>N/A</v>
      </c>
      <c r="IV29" t="str">
        <f>IFERROR(VALUE(RIGHT(Rawdata!IV29,1)),"N/A")</f>
        <v>N/A</v>
      </c>
      <c r="IW29" t="str">
        <f>IFERROR(VALUE(RIGHT(Rawdata!IW29,1)),"N/A")</f>
        <v>N/A</v>
      </c>
      <c r="IX29" t="str">
        <f>IFERROR(VALUE(RIGHT(Rawdata!IX29,1)),"N/A")</f>
        <v>N/A</v>
      </c>
      <c r="IY29" t="str">
        <f>IFERROR(VALUE(RIGHT(Rawdata!IY29,1)),"N/A")</f>
        <v>N/A</v>
      </c>
      <c r="IZ29" t="str">
        <f>IFERROR(VALUE(RIGHT(Rawdata!IZ29,1)),"N/A")</f>
        <v>N/A</v>
      </c>
      <c r="JA29" t="str">
        <f>IFERROR(VALUE(RIGHT(Rawdata!JA29,1)),"N/A")</f>
        <v>N/A</v>
      </c>
      <c r="JB29" t="str">
        <f>IFERROR(VALUE(RIGHT(Rawdata!JB29,1)),"N/A")</f>
        <v>N/A</v>
      </c>
      <c r="JC29" t="str">
        <f>IFERROR(VALUE(RIGHT(Rawdata!JC29,1)),"N/A")</f>
        <v>N/A</v>
      </c>
      <c r="JD29" t="str">
        <f>IFERROR(VALUE(RIGHT(Rawdata!JD29,1)),"N/A")</f>
        <v>N/A</v>
      </c>
      <c r="JE29" t="str">
        <f>IFERROR(VALUE(RIGHT(Rawdata!JE29,1)),"N/A")</f>
        <v>N/A</v>
      </c>
      <c r="JF29" t="str">
        <f>IFERROR(VALUE(RIGHT(Rawdata!JF29,1)),"N/A")</f>
        <v>N/A</v>
      </c>
      <c r="JG29" t="str">
        <f>IFERROR(VALUE(RIGHT(Rawdata!JG29,1)),"N/A")</f>
        <v>N/A</v>
      </c>
      <c r="JH29" t="str">
        <f>IFERROR(VALUE(RIGHT(Rawdata!JH29,1)),"N/A")</f>
        <v>N/A</v>
      </c>
      <c r="JI29" t="str">
        <f>IFERROR(VALUE(RIGHT(Rawdata!JI29,1)),"N/A")</f>
        <v>N/A</v>
      </c>
      <c r="JJ29" t="str">
        <f>IFERROR(VALUE(RIGHT(Rawdata!JJ29,1)),"N/A")</f>
        <v>N/A</v>
      </c>
      <c r="JK29" t="str">
        <f>IFERROR(VALUE(RIGHT(Rawdata!JK29,1)),"N/A")</f>
        <v>N/A</v>
      </c>
      <c r="JL29" t="str">
        <f>IFERROR(VALUE(RIGHT(Rawdata!JL29,1)),"N/A")</f>
        <v>N/A</v>
      </c>
      <c r="JM29" t="str">
        <f>IFERROR(VALUE(RIGHT(Rawdata!JM29,1)),"N/A")</f>
        <v>N/A</v>
      </c>
      <c r="JN29" t="str">
        <f>IFERROR(VALUE(RIGHT(Rawdata!JN29,1)),"N/A")</f>
        <v>N/A</v>
      </c>
      <c r="JO29" t="str">
        <f>IFERROR(VALUE(RIGHT(Rawdata!JO29,1)),"N/A")</f>
        <v>N/A</v>
      </c>
      <c r="JP29">
        <f>IFERROR(VALUE(RIGHT(Rawdata!JP29,1)-4),"N/A")</f>
        <v>-2</v>
      </c>
      <c r="JQ29">
        <f>IFERROR(VALUE(RIGHT(Rawdata!JQ29,1)-4),"N/A")</f>
        <v>-3</v>
      </c>
      <c r="JR29">
        <f>IFERROR(VALUE(RIGHT(Rawdata!JR29,1)-4),"N/A")</f>
        <v>0</v>
      </c>
      <c r="JS29">
        <f>IFERROR(VALUE(RIGHT(Rawdata!JS29,1)-4),"N/A")</f>
        <v>-3</v>
      </c>
      <c r="JT29">
        <f>IFERROR(VALUE(RIGHT(Rawdata!JT29,1)-4),"N/A")</f>
        <v>-2</v>
      </c>
      <c r="JU29">
        <f>IFERROR(VALUE(RIGHT(Rawdata!JU29,1)-4),"N/A")</f>
        <v>0</v>
      </c>
      <c r="JV29">
        <f>IFERROR(VALUE(RIGHT(Rawdata!JV29,1)-4),"N/A")</f>
        <v>1</v>
      </c>
      <c r="JW29">
        <f>IFERROR(VALUE(RIGHT(Rawdata!JW29,1)-4),"N/A")</f>
        <v>1</v>
      </c>
      <c r="JX29">
        <f>IFERROR(VALUE(RIGHT(Rawdata!JX29,1)),"N/A")</f>
        <v>3</v>
      </c>
      <c r="JY29">
        <f>IFERROR(VALUE(RIGHT(Rawdata!JY29,1)),"N/A")</f>
        <v>1</v>
      </c>
      <c r="JZ29">
        <f>IFERROR(6-VALUE(RIGHT(Rawdata!JZ29,1)),"N/A")</f>
        <v>1</v>
      </c>
      <c r="KA29">
        <f>IFERROR(6-VALUE(RIGHT(Rawdata!KA29,1)),"N/A")</f>
        <v>3</v>
      </c>
      <c r="KB29">
        <f>IFERROR(6-VALUE(RIGHT(Rawdata!KB29,1)),"N/A")</f>
        <v>4</v>
      </c>
      <c r="KC29">
        <f>IFERROR(6-VALUE(RIGHT(Rawdata!KC29,1)),"N/A")</f>
        <v>3</v>
      </c>
      <c r="KD29">
        <f>IFERROR(6-VALUE(RIGHT(Rawdata!KD29,1)),"N/A")</f>
        <v>3</v>
      </c>
      <c r="KE29">
        <f>IFERROR(6-VALUE(RIGHT(Rawdata!KE29,1)),"N/A")</f>
        <v>3</v>
      </c>
      <c r="KF29">
        <f>IFERROR(VALUE(RIGHT(Rawdata!KF29,1)),"N/A")</f>
        <v>2</v>
      </c>
      <c r="KG29">
        <f>IFERROR(VALUE(RIGHT(Rawdata!KG29,1)),"N/A")</f>
        <v>1</v>
      </c>
      <c r="KH29">
        <f>IFERROR(6-VALUE(RIGHT(Rawdata!KH29,1)),"N/A")</f>
        <v>4</v>
      </c>
      <c r="KI29">
        <f>IFERROR(6-VALUE(RIGHT(Rawdata!KI29,1)),"N/A")</f>
        <v>3</v>
      </c>
      <c r="KJ29" t="str">
        <f>IFERROR(VALUE(RIGHT(Rawdata!KJ29,1)),"N/A")</f>
        <v>N/A</v>
      </c>
      <c r="KK29" t="str">
        <f>IFERROR(VALUE(RIGHT(Rawdata!KK29,1)),"N/A")</f>
        <v>N/A</v>
      </c>
      <c r="KL29" t="str">
        <f>IFERROR(VALUE(RIGHT(Rawdata!KL29,1)),"N/A")</f>
        <v>N/A</v>
      </c>
      <c r="KM29" t="str">
        <f>IFERROR(VALUE(RIGHT(Rawdata!KM29,1)),"N/A")</f>
        <v>N/A</v>
      </c>
      <c r="KN29" t="str">
        <f>IFERROR(VALUE(RIGHT(Rawdata!KN29,1)),"N/A")</f>
        <v>N/A</v>
      </c>
      <c r="KO29" t="str">
        <f>IFERROR(VALUE(RIGHT(Rawdata!KO29,1)),"N/A")</f>
        <v>N/A</v>
      </c>
      <c r="KP29" t="str">
        <f>IFERROR(VALUE(RIGHT(Rawdata!KP29,1)),"N/A")</f>
        <v>N/A</v>
      </c>
      <c r="KQ29" t="str">
        <f>IFERROR(VALUE(RIGHT(Rawdata!KQ29,1)),"N/A")</f>
        <v>N/A</v>
      </c>
      <c r="KR29" t="str">
        <f>IFERROR(VALUE(RIGHT(Rawdata!KR29,1)),"N/A")</f>
        <v>N/A</v>
      </c>
      <c r="KS29" t="str">
        <f>IFERROR(VALUE(RIGHT(Rawdata!KS29,1)),"N/A")</f>
        <v>N/A</v>
      </c>
      <c r="KT29" t="str">
        <f>IFERROR(VALUE(RIGHT(Rawdata!KT29,1)),"N/A")</f>
        <v>N/A</v>
      </c>
      <c r="KU29" t="str">
        <f>IFERROR(VALUE(RIGHT(Rawdata!KU29,1)),"N/A")</f>
        <v>N/A</v>
      </c>
      <c r="KV29" t="str">
        <f>IFERROR(VALUE(RIGHT(Rawdata!KV29,1)),"N/A")</f>
        <v>N/A</v>
      </c>
      <c r="KW29" t="str">
        <f>IFERROR(VALUE(RIGHT(Rawdata!KW29,1)),"N/A")</f>
        <v>N/A</v>
      </c>
      <c r="KX29" t="str">
        <f>IFERROR(VALUE(RIGHT(Rawdata!KX29,1)),"N/A")</f>
        <v>N/A</v>
      </c>
    </row>
    <row r="30" spans="1:310" x14ac:dyDescent="0.25">
      <c r="A30">
        <f>Rawdata!A30</f>
        <v>12</v>
      </c>
      <c r="B30" t="str">
        <f>Rawdata!B30</f>
        <v>T2</v>
      </c>
      <c r="C30" t="str">
        <f>Rawdata!C30</f>
        <v>2022-06-24 07:24:19</v>
      </c>
      <c r="D30" t="str">
        <f>Rawdata!D30</f>
        <v>704-201</v>
      </c>
      <c r="E30" t="str">
        <f>IF(Rawdata!E30="","",Rawdata!E30)</f>
        <v>104-106</v>
      </c>
      <c r="F30" cm="1">
        <f t="array" ref="F30">IFERROR(_xlfn.IFS(Rawdata!F30="A1",100,Rawdata!F30="A2",75,Rawdata!F30="A3",50,Rawdata!F30="A4",25,Rawdata!F30="A5",0),"N/A")</f>
        <v>75</v>
      </c>
      <c r="G30" cm="1">
        <f t="array" ref="G30">IFERROR(_xlfn.IFS(Rawdata!G30="A1",100,Rawdata!G30="A2",75,Rawdata!G30="A3",50,Rawdata!G30="A4",25,Rawdata!G30="A5",0),"N/A")</f>
        <v>50</v>
      </c>
      <c r="H30" cm="1">
        <f t="array" ref="H30">IFERROR(_xlfn.IFS(Rawdata!H30="A1",100,Rawdata!H30="A2",75,Rawdata!H30="A3",50,Rawdata!H30="A4",25,Rawdata!H30="A5",0),"N/A")</f>
        <v>50</v>
      </c>
      <c r="I30" cm="1">
        <f t="array" ref="I30">IFERROR(_xlfn.IFS(Rawdata!I30="A1",100,Rawdata!I30="A2",75,Rawdata!I30="A3",50,Rawdata!I30="A4",25,Rawdata!I30="A5",0),"N/A")</f>
        <v>75</v>
      </c>
      <c r="J30" cm="1">
        <f t="array" ref="J30">IFERROR(_xlfn.IFS(Rawdata!J30="A1",100,Rawdata!J30="A2",75,Rawdata!J30="A3",50,Rawdata!J30="A4",25,Rawdata!J30="A5",0),"N/A")</f>
        <v>50</v>
      </c>
      <c r="K30" cm="1">
        <f t="array" ref="K30">IFERROR(_xlfn.IFS(Rawdata!K30="A1",100,Rawdata!K30="A2",75,Rawdata!K30="A3",50,Rawdata!K30="A4",25,Rawdata!K30="A5",0),"N/A")</f>
        <v>100</v>
      </c>
      <c r="L30" cm="1">
        <f t="array" ref="L30">IFERROR(_xlfn.IFS(Rawdata!L30="A1",100,Rawdata!L30="A2",75,Rawdata!L30="A3",50,Rawdata!L30="A4",25,Rawdata!L30="A5",0),"N/A")</f>
        <v>75</v>
      </c>
      <c r="M30" cm="1">
        <f t="array" ref="M30">IFERROR(_xlfn.IFS(Rawdata!M30="A1",100,Rawdata!M30="A2",75,Rawdata!M30="A3",50,Rawdata!M30="A4",25,Rawdata!M30="A5",0),"N/A")</f>
        <v>75</v>
      </c>
      <c r="N30" cm="1">
        <f t="array" ref="N30">IFERROR(_xlfn.IFS(Rawdata!N30="A1",100,Rawdata!N30="A2",75,Rawdata!N30="A3",50,Rawdata!N30="A4",25,Rawdata!N30="A5",0),"N/A")</f>
        <v>75</v>
      </c>
      <c r="O30" cm="1">
        <f t="array" ref="O30">IFERROR(_xlfn.IFS(Rawdata!O30="A1",100,Rawdata!O30="A2",75,Rawdata!O30="A3",50,Rawdata!O30="A4",25,Rawdata!O30="A5",0),"N/A")</f>
        <v>25</v>
      </c>
      <c r="P30" cm="1">
        <f t="array" ref="P30">IFERROR(_xlfn.IFS(Rawdata!P30="A1",100,Rawdata!P30="A2",75,Rawdata!P30="A3",50,Rawdata!P30="A4",25,Rawdata!P30="A5",0),"N/A")</f>
        <v>75</v>
      </c>
      <c r="Q30" cm="1">
        <f t="array" ref="Q30">IFERROR(_xlfn.IFS(Rawdata!Q30="A1",100,Rawdata!Q30="A2",75,Rawdata!Q30="A3",50,Rawdata!Q30="A4",25,Rawdata!Q30="A5",0),"N/A")</f>
        <v>50</v>
      </c>
      <c r="R30" cm="1">
        <f t="array" ref="R30">IFERROR(_xlfn.IFS(Rawdata!R30="A1",100,Rawdata!R30="A2",75,Rawdata!R30="A3",50,Rawdata!R30="A4",25,Rawdata!R30="A5",0),"N/A")</f>
        <v>50</v>
      </c>
      <c r="S30" cm="1">
        <f t="array" ref="S30">IFERROR(_xlfn.IFS(Rawdata!S30="A1",100,Rawdata!S30="A2",75,Rawdata!S30="A3",50,Rawdata!S30="A4",25,Rawdata!S30="A5",0),"N/A")</f>
        <v>25</v>
      </c>
      <c r="T30" cm="1">
        <f t="array" ref="T30">IFERROR(_xlfn.IFS(Rawdata!T30="A1",100,Rawdata!T30="A2",75,Rawdata!T30="A3",50,Rawdata!T30="A4",25,Rawdata!T30="A5",0),"N/A")</f>
        <v>50</v>
      </c>
      <c r="U30" cm="1">
        <f t="array" ref="U30">IFERROR(_xlfn.IFS(Rawdata!U30="A1",100,Rawdata!U30="A2",75,Rawdata!U30="A3",50,Rawdata!U30="A4",25,Rawdata!U30="A5",0),"N/A")</f>
        <v>75</v>
      </c>
      <c r="V30" cm="1">
        <f t="array" ref="V30">IFERROR(_xlfn.IFS(Rawdata!V30="A1",100,Rawdata!V30="A2",75,Rawdata!V30="A3",50,Rawdata!V30="A4",25,Rawdata!V30="A5",0),"N/A")</f>
        <v>50</v>
      </c>
      <c r="W30" cm="1">
        <f t="array" ref="W30">IFERROR(_xlfn.IFS(Rawdata!W30="A1",100,Rawdata!W30="A2",75,Rawdata!W30="A3",50,Rawdata!W30="A4",25,Rawdata!W30="A5",0),"N/A")</f>
        <v>25</v>
      </c>
      <c r="X30" cm="1">
        <f t="array" ref="X30">IFERROR(_xlfn.IFS(Rawdata!X30="A1",100,Rawdata!X30="A2",75,Rawdata!X30="A3",50,Rawdata!X30="A4",25,Rawdata!X30="A5",0),"N/A")</f>
        <v>25</v>
      </c>
      <c r="Y30" cm="1">
        <f t="array" ref="Y30">IFERROR(_xlfn.IFS(Rawdata!Y30="A1",100,Rawdata!Y30="A2",75,Rawdata!Y30="A3",50,Rawdata!Y30="A4",25,Rawdata!Y30="A5",0),"N/A")</f>
        <v>25</v>
      </c>
      <c r="Z30" cm="1">
        <f t="array" ref="Z30">IFERROR(_xlfn.IFS(Rawdata!Z30="A1",100,Rawdata!Z30="A2",75,Rawdata!Z30="A3",50,Rawdata!Z30="A4",25,Rawdata!Z30="A5",0),"N/A")</f>
        <v>50</v>
      </c>
      <c r="AA30" cm="1">
        <f t="array" ref="AA30">IFERROR(_xlfn.IFS(Rawdata!AA30="A1",100,Rawdata!AA30="A2",75,Rawdata!AA30="A3",50,Rawdata!AA30="A4",25,Rawdata!AA30="A5",0),"N/A")</f>
        <v>100</v>
      </c>
      <c r="AB30" cm="1">
        <f t="array" ref="AB30">IFERROR(_xlfn.IFS(Rawdata!AB30="A1",100,Rawdata!AB30="A2",75,Rawdata!AB30="A3",50,Rawdata!AB30="A4",25,Rawdata!AB30="A5",0),"N/A")</f>
        <v>75</v>
      </c>
      <c r="AC30">
        <f>IFERROR(VALUE(RIGHT(Rawdata!AC30,1)),"N/A")</f>
        <v>3</v>
      </c>
      <c r="AD30">
        <f>IFERROR(6-VALUE(RIGHT(Rawdata!AD30,1)),"N/A")</f>
        <v>3</v>
      </c>
      <c r="AE30">
        <f>IFERROR(VALUE(RIGHT(Rawdata!AE30,1)),"N/A")</f>
        <v>4</v>
      </c>
      <c r="AF30">
        <f>IFERROR(6-VALUE(RIGHT(Rawdata!AF30,1)),"N/A")</f>
        <v>5</v>
      </c>
      <c r="AG30">
        <f>IFERROR(VALUE(RIGHT(Rawdata!AG30,1)),"N/A")</f>
        <v>5</v>
      </c>
      <c r="AH30">
        <f>IFERROR(VALUE(RIGHT(Rawdata!AH30,1)),"N/A")</f>
        <v>5</v>
      </c>
      <c r="AI30">
        <f>IFERROR(VALUE(RIGHT(Rawdata!AI30,1)),"N/A")</f>
        <v>4</v>
      </c>
      <c r="AJ30">
        <f>IFERROR(6-VALUE(RIGHT(Rawdata!AJ30,1)),"N/A")</f>
        <v>3</v>
      </c>
      <c r="AK30">
        <f>IFERROR(6-VALUE(RIGHT(Rawdata!AK30,1)),"N/A")</f>
        <v>5</v>
      </c>
      <c r="AL30">
        <f>IFERROR(VALUE(RIGHT(Rawdata!AL30,1)),"N/A")</f>
        <v>5</v>
      </c>
      <c r="AM30">
        <f>IFERROR(6-VALUE(RIGHT(Rawdata!AM30,1)),"N/A")</f>
        <v>5</v>
      </c>
      <c r="AN30">
        <f>IFERROR(6-VALUE(RIGHT(Rawdata!AN30,1)),"N/A")</f>
        <v>3</v>
      </c>
      <c r="AO30">
        <f>IFERROR(VALUE(RIGHT(Rawdata!AO30,1)),"N/A")</f>
        <v>3</v>
      </c>
      <c r="AP30">
        <f>IFERROR(6-VALUE(RIGHT(Rawdata!AP30,1)),"N/A")</f>
        <v>3</v>
      </c>
      <c r="AQ30">
        <f>IFERROR(VALUE(RIGHT(Rawdata!AQ30,1)),"N/A")</f>
        <v>4</v>
      </c>
      <c r="AR30">
        <f>IFERROR(6-VALUE(RIGHT(Rawdata!AR30,1)),"N/A")</f>
        <v>3</v>
      </c>
      <c r="AS30">
        <f>IFERROR(VALUE(RIGHT(Rawdata!AS30,1)),"N/A")</f>
        <v>4</v>
      </c>
      <c r="AT30">
        <f>IFERROR(VALUE(RIGHT(Rawdata!AT30,1)),"N/A")</f>
        <v>5</v>
      </c>
      <c r="AU30">
        <f>IFERROR(6-VALUE(RIGHT(Rawdata!AU30,1)),"N/A")</f>
        <v>5</v>
      </c>
      <c r="AV30">
        <f>IFERROR(VALUE(RIGHT(Rawdata!AV30,1)),"N/A")</f>
        <v>5</v>
      </c>
      <c r="AW30">
        <f>IFERROR(VALUE(RIGHT(Rawdata!AW30,1)),"N/A")</f>
        <v>5</v>
      </c>
      <c r="AX30">
        <f>IFERROR(VALUE(RIGHT(Rawdata!AX30,1)),"N/A")</f>
        <v>5</v>
      </c>
      <c r="AY30">
        <f>IFERROR(VALUE(RIGHT(Rawdata!AY30,1)),"N/A")</f>
        <v>5</v>
      </c>
      <c r="AZ30">
        <f>IFERROR(VALUE(RIGHT(Rawdata!AZ30,1)),"N/A")</f>
        <v>3</v>
      </c>
      <c r="BA30">
        <f>IFERROR(VALUE(RIGHT(Rawdata!BA30,1)-1),"N/A")</f>
        <v>3</v>
      </c>
      <c r="BB30">
        <f>IFERROR(VALUE(RIGHT(Rawdata!BB30,1)-1),"N/A")</f>
        <v>4</v>
      </c>
      <c r="BC30">
        <f>IFERROR(VALUE(RIGHT(Rawdata!BC30,1)-1),"N/A")</f>
        <v>1</v>
      </c>
      <c r="BD30">
        <f>IFERROR(VALUE(RIGHT(Rawdata!BD30,1)-1),"N/A")</f>
        <v>1</v>
      </c>
      <c r="BE30">
        <f>IFERROR(VALUE(RIGHT(Rawdata!BE30,1)-1),"N/A")</f>
        <v>1</v>
      </c>
      <c r="BF30">
        <f>IFERROR(VALUE(RIGHT(Rawdata!BF30,1)-1),"N/A")</f>
        <v>0</v>
      </c>
      <c r="BG30">
        <f>IFERROR(VALUE(RIGHT(Rawdata!BG30,1)-1),"N/A")</f>
        <v>0</v>
      </c>
      <c r="BH30">
        <f>IFERROR(VALUE(RIGHT(Rawdata!BH30,1)-1),"N/A")</f>
        <v>0</v>
      </c>
      <c r="BI30">
        <f>IFERROR(VALUE(RIGHT(Rawdata!BI30,1)-1),"N/A")</f>
        <v>1</v>
      </c>
      <c r="BJ30">
        <f>IFERROR(VALUE(RIGHT(Rawdata!BJ30,1)-1),"N/A")</f>
        <v>0</v>
      </c>
      <c r="BK30">
        <f>IFERROR(VALUE(RIGHT(Rawdata!BK30,1)-1),"N/A")</f>
        <v>2</v>
      </c>
      <c r="BL30">
        <f>IFERROR(VALUE(RIGHT(Rawdata!BL30,1)-1),"N/A")</f>
        <v>2</v>
      </c>
      <c r="BM30">
        <f>IFERROR(VALUE(RIGHT(Rawdata!BM30,1)),"N/A")</f>
        <v>3</v>
      </c>
      <c r="BN30">
        <f>IFERROR(VALUE(RIGHT(Rawdata!BN30,1)),"N/A")</f>
        <v>4</v>
      </c>
      <c r="BO30">
        <f>IFERROR(VALUE(RIGHT(Rawdata!BO30,1)),"N/A")</f>
        <v>4</v>
      </c>
      <c r="BP30">
        <f>IFERROR(VALUE(RIGHT(Rawdata!BP30,1)),"N/A")</f>
        <v>5</v>
      </c>
      <c r="BQ30">
        <f>IFERROR(6-VALUE(RIGHT(Rawdata!BQ30,1)),"N/A")</f>
        <v>2</v>
      </c>
      <c r="BR30">
        <f>IFERROR(6-VALUE(RIGHT(Rawdata!BR30,1)),"N/A")</f>
        <v>3</v>
      </c>
      <c r="BS30">
        <f>IFERROR(6-VALUE(RIGHT(Rawdata!BS30,1)),"N/A")</f>
        <v>3</v>
      </c>
      <c r="BT30">
        <f>IFERROR(6-VALUE(RIGHT(Rawdata!BT30,1)),"N/A")</f>
        <v>2</v>
      </c>
      <c r="BU30">
        <f>IFERROR(VALUE(RIGHT(Rawdata!BU30,1)),"N/A")</f>
        <v>4</v>
      </c>
      <c r="BV30">
        <f>IFERROR(VALUE(RIGHT(Rawdata!BV30,1)),"N/A")</f>
        <v>4</v>
      </c>
      <c r="BW30">
        <f>IFERROR(VALUE(RIGHT(Rawdata!BW30,1)),"N/A")</f>
        <v>4</v>
      </c>
      <c r="BX30">
        <f>IFERROR(VALUE(RIGHT(Rawdata!BX30,1)),"N/A")</f>
        <v>5</v>
      </c>
      <c r="BY30">
        <f>IFERROR(6-VALUE(RIGHT(Rawdata!BY30,1)),"N/A")</f>
        <v>5</v>
      </c>
      <c r="BZ30">
        <f>IFERROR(6-VALUE(RIGHT(Rawdata!BZ30,1)),"N/A")</f>
        <v>5</v>
      </c>
      <c r="CA30">
        <f>IFERROR(6-VALUE(RIGHT(Rawdata!CA30,1)),"N/A")</f>
        <v>5</v>
      </c>
      <c r="CB30">
        <f>IFERROR(VALUE(RIGHT(Rawdata!CB30,1)),"N/A")</f>
        <v>4</v>
      </c>
      <c r="CC30">
        <f>IFERROR(VALUE(RIGHT(Rawdata!CC30,1)),"N/A")</f>
        <v>4</v>
      </c>
      <c r="CD30">
        <f>IFERROR(VALUE(RIGHT(Rawdata!CD30,1)),"N/A")</f>
        <v>4</v>
      </c>
      <c r="CE30">
        <f>IFERROR(VALUE(RIGHT(Rawdata!CE30,1)),"N/A")</f>
        <v>4</v>
      </c>
      <c r="CF30">
        <f>IFERROR(6-VALUE(RIGHT(Rawdata!CF30,1)),"N/A")</f>
        <v>5</v>
      </c>
      <c r="CG30">
        <f>IFERROR(6-VALUE(RIGHT(Rawdata!CG30,1)),"N/A")</f>
        <v>5</v>
      </c>
      <c r="CH30">
        <f>IFERROR(6-VALUE(RIGHT(Rawdata!CH30,1)),"N/A")</f>
        <v>5</v>
      </c>
      <c r="CI30">
        <f>IFERROR(6-VALUE(RIGHT(Rawdata!CI30,1)),"N/A")</f>
        <v>5</v>
      </c>
      <c r="CJ30">
        <f>IFERROR(VALUE(RIGHT(Rawdata!CJ30,1)),"N/A")</f>
        <v>1</v>
      </c>
      <c r="CK30">
        <f>IFERROR(VALUE(RIGHT(Rawdata!CK30,1)),"N/A")</f>
        <v>1</v>
      </c>
      <c r="CL30">
        <f>IFERROR(VALUE(RIGHT(Rawdata!CL30,1)),"N/A")</f>
        <v>2</v>
      </c>
      <c r="CM30">
        <f>IFERROR(VALUE(RIGHT(Rawdata!CM30,1)),"N/A")</f>
        <v>1</v>
      </c>
      <c r="CN30">
        <f>IFERROR(VALUE(RIGHT(Rawdata!CN30,1)),"N/A")</f>
        <v>1</v>
      </c>
      <c r="CO30">
        <f>IFERROR(VALUE(RIGHT(Rawdata!CO30,1)),"N/A")</f>
        <v>2</v>
      </c>
      <c r="CP30">
        <f>IFERROR(VALUE(RIGHT(Rawdata!CP30,1)),"N/A")</f>
        <v>2</v>
      </c>
      <c r="CQ30">
        <f>IFERROR(VALUE(RIGHT(Rawdata!CQ30,1)),"N/A")</f>
        <v>2</v>
      </c>
      <c r="CR30">
        <f>IFERROR(VALUE(RIGHT(Rawdata!CR30,1)),"N/A")</f>
        <v>2</v>
      </c>
      <c r="CS30">
        <f>IFERROR(VALUE(RIGHT(Rawdata!CS30,1)),"N/A")</f>
        <v>2</v>
      </c>
      <c r="CT30">
        <f>IFERROR(VALUE(RIGHT(Rawdata!CT30,1)),"N/A")</f>
        <v>1</v>
      </c>
      <c r="CU30">
        <f>IFERROR(VALUE(RIGHT(Rawdata!CU30,1)),"N/A")</f>
        <v>3</v>
      </c>
      <c r="CV30">
        <f>IFERROR(VALUE(RIGHT(Rawdata!CV30,1)),"N/A")</f>
        <v>2</v>
      </c>
      <c r="CW30">
        <f>IFERROR(6-VALUE(RIGHT(Rawdata!CW30,1)),"N/A")</f>
        <v>1</v>
      </c>
      <c r="CX30">
        <f>IFERROR(VALUE(RIGHT(Rawdata!CX30,1)),"N/A")</f>
        <v>2</v>
      </c>
      <c r="CY30">
        <f>IFERROR(VALUE(RIGHT(Rawdata!CY30,1)),"N/A")</f>
        <v>4</v>
      </c>
      <c r="CZ30">
        <f>IFERROR(VALUE(RIGHT(Rawdata!CZ30,1)),"N/A")</f>
        <v>3</v>
      </c>
      <c r="DA30">
        <f>IFERROR(VALUE(RIGHT(Rawdata!DA30,1)),"N/A")</f>
        <v>1</v>
      </c>
      <c r="DB30">
        <f>IFERROR(VALUE(RIGHT(Rawdata!DB30,1)),"N/A")</f>
        <v>1</v>
      </c>
      <c r="DC30">
        <f>IFERROR(VALUE(RIGHT(Rawdata!DC30,1)),"N/A")</f>
        <v>3</v>
      </c>
      <c r="DD30">
        <f>IFERROR(VALUE(RIGHT(Rawdata!DD30,1)),"N/A")</f>
        <v>1</v>
      </c>
      <c r="DE30">
        <f>IFERROR(VALUE(RIGHT(Rawdata!DE30,1)-1),"N/A")</f>
        <v>0</v>
      </c>
      <c r="DF30">
        <f>IFERROR(VALUE(RIGHT(Rawdata!DF30,1)-1),"N/A")</f>
        <v>0</v>
      </c>
      <c r="DG30">
        <f>IFERROR(VALUE(RIGHT(Rawdata!DG30,1)-1),"N/A")</f>
        <v>0</v>
      </c>
      <c r="DH30">
        <f>IFERROR(VALUE(RIGHT(Rawdata!DH30,1)-1),"N/A")</f>
        <v>1</v>
      </c>
      <c r="DI30">
        <f>IFERROR(VALUE(RIGHT(Rawdata!DI30,1)-1),"N/A")</f>
        <v>0</v>
      </c>
      <c r="DJ30">
        <f>IFERROR(VALUE(RIGHT(Rawdata!DJ30,1)-1),"N/A")</f>
        <v>0</v>
      </c>
      <c r="DK30">
        <f>IFERROR(VALUE(RIGHT(Rawdata!DK30,1)-1),"N/A")</f>
        <v>1</v>
      </c>
      <c r="DL30">
        <f>IFERROR(VALUE(RIGHT(Rawdata!DL30,1)-1),"N/A")</f>
        <v>0</v>
      </c>
      <c r="DM30">
        <f>IFERROR(VALUE(RIGHT(Rawdata!DM30,1)-1),"N/A")</f>
        <v>2</v>
      </c>
      <c r="DN30">
        <f>IFERROR(VALUE(RIGHT(Rawdata!DN30,1)-1),"N/A")</f>
        <v>3</v>
      </c>
      <c r="DO30">
        <f>IFERROR(VALUE(RIGHT(Rawdata!DO30,1)-1),"N/A")</f>
        <v>3</v>
      </c>
      <c r="DP30">
        <f>IFERROR(VALUE(RIGHT(Rawdata!DP30,1)-1),"N/A")</f>
        <v>5</v>
      </c>
      <c r="DQ30">
        <f>IFERROR(VALUE(RIGHT(Rawdata!DQ30,1)-1),"N/A")</f>
        <v>0</v>
      </c>
      <c r="DR30">
        <f>IFERROR(VALUE(RIGHT(Rawdata!DR30,1)-1),"N/A")</f>
        <v>1</v>
      </c>
      <c r="DS30">
        <f>IFERROR(VALUE(RIGHT(Rawdata!DS30,1)-1),"N/A")</f>
        <v>0</v>
      </c>
      <c r="DT30">
        <f>IFERROR(VALUE(RIGHT(Rawdata!DT30,1)-1),"N/A")</f>
        <v>0</v>
      </c>
      <c r="DU30">
        <f>IFERROR(6-VALUE(RIGHT(Rawdata!DU30,1)-1),"N/A")</f>
        <v>1</v>
      </c>
      <c r="DV30">
        <f>IFERROR(6-VALUE(RIGHT(Rawdata!DV30,1)-1),"N/A")</f>
        <v>1</v>
      </c>
      <c r="DW30">
        <f>IFERROR(6-VALUE(RIGHT(Rawdata!DW30,1)-1),"N/A")</f>
        <v>1</v>
      </c>
      <c r="DX30">
        <f>IFERROR(6-VALUE(RIGHT(Rawdata!DX30,1)-1),"N/A")</f>
        <v>1</v>
      </c>
      <c r="DY30">
        <f>IFERROR(6-VALUE(RIGHT(Rawdata!DY30,1)-1),"N/A")</f>
        <v>1</v>
      </c>
      <c r="DZ30">
        <f>IFERROR(6-VALUE(RIGHT(Rawdata!DZ30,1)-1),"N/A")</f>
        <v>2</v>
      </c>
      <c r="EA30">
        <f>IFERROR(VALUE(RIGHT(Rawdata!EA30,1)),"N/A")</f>
        <v>4</v>
      </c>
      <c r="EB30">
        <f>IFERROR(VALUE(RIGHT(Rawdata!EB30,1)),"N/A")</f>
        <v>4</v>
      </c>
      <c r="EC30">
        <f>IFERROR(6-VALUE(RIGHT(Rawdata!EC30,1)),"N/A")</f>
        <v>4</v>
      </c>
      <c r="ED30">
        <f>IFERROR(6-VALUE(RIGHT(Rawdata!ED30,1)),"N/A")</f>
        <v>1</v>
      </c>
      <c r="EE30">
        <f>IFERROR(VALUE(RIGHT(Rawdata!EE30,1)),"N/A")</f>
        <v>5</v>
      </c>
      <c r="EF30">
        <f>IFERROR(VALUE(RIGHT(Rawdata!EF30,1)),"N/A")</f>
        <v>5</v>
      </c>
      <c r="EG30">
        <f>IFERROR(VALUE(RIGHT(Rawdata!EG30,1)),"N/A")</f>
        <v>4</v>
      </c>
      <c r="EH30">
        <f>IFERROR(VALUE(RIGHT(Rawdata!EH30,1)),"N/A")</f>
        <v>4</v>
      </c>
      <c r="EI30">
        <f>IFERROR(VALUE(RIGHT(Rawdata!EI30,1)),"N/A")</f>
        <v>4</v>
      </c>
      <c r="EJ30">
        <f>IFERROR(VALUE(RIGHT(Rawdata!EJ30,1)),"N/A")</f>
        <v>4</v>
      </c>
      <c r="EK30">
        <f>IFERROR(VALUE(RIGHT(Rawdata!EK30,1)),"N/A")</f>
        <v>3</v>
      </c>
      <c r="EL30">
        <f>IFERROR(VALUE(RIGHT(Rawdata!EL30,1)),"N/A")</f>
        <v>4</v>
      </c>
      <c r="EM30">
        <f>IFERROR(VALUE(RIGHT(Rawdata!EM30,1)),"N/A")</f>
        <v>3</v>
      </c>
      <c r="EN30">
        <f>IFERROR(VALUE(RIGHT(Rawdata!EN30,1)),"N/A")</f>
        <v>3</v>
      </c>
      <c r="EO30">
        <f>IFERROR(VALUE(RIGHT(Rawdata!EO30,1)),"N/A")</f>
        <v>4</v>
      </c>
      <c r="EP30">
        <f>IFERROR(VALUE(RIGHT(Rawdata!EP30,1)),"N/A")</f>
        <v>3</v>
      </c>
      <c r="EQ30">
        <f>IFERROR(VALUE(RIGHT(Rawdata!EQ30,1)),"N/A")</f>
        <v>4</v>
      </c>
      <c r="ER30">
        <f>IFERROR(VALUE(RIGHT(Rawdata!ER30,1)),"N/A")</f>
        <v>4</v>
      </c>
      <c r="ES30">
        <f>IFERROR(VALUE(RIGHT(Rawdata!ES30,1)),"N/A")</f>
        <v>4</v>
      </c>
      <c r="ET30">
        <f>IFERROR(VALUE(RIGHT(Rawdata!ET30,1)),"N/A")</f>
        <v>4</v>
      </c>
      <c r="EU30">
        <f>IFERROR(VALUE(RIGHT(Rawdata!EU30,1)),"N/A")</f>
        <v>4</v>
      </c>
      <c r="EV30">
        <f>IFERROR(VALUE(RIGHT(Rawdata!EV30,1)),"N/A")</f>
        <v>4</v>
      </c>
      <c r="EW30">
        <f>IFERROR(VALUE(RIGHT(Rawdata!EW30,1)),"N/A")</f>
        <v>3</v>
      </c>
      <c r="EX30">
        <f>IFERROR(VALUE(RIGHT(Rawdata!EX30,1)),"N/A")</f>
        <v>4</v>
      </c>
      <c r="EY30">
        <f>IFERROR(VALUE(RIGHT(Rawdata!EY30,1)),"N/A")</f>
        <v>4</v>
      </c>
      <c r="EZ30">
        <f>IFERROR(6-VALUE(RIGHT(Rawdata!EZ30,1)),"N/A")</f>
        <v>4</v>
      </c>
      <c r="FA30">
        <f>IFERROR(IF(Rawdata!FA30="A1",VALUE(RIGHT(Rawdata!FA30,1)),VALUE(RIGHT(Rawdata!FA30,1))-1),"N/A")</f>
        <v>5</v>
      </c>
      <c r="FB30">
        <f>IFERROR(VALUE(RIGHT(Rawdata!FB30,1))-3,"N/A")</f>
        <v>5</v>
      </c>
      <c r="FC30">
        <f>IFERROR(IF(Rawdata!FC30="A1",VALUE(RIGHT(Rawdata!FC30,1)),VALUE(RIGHT(Rawdata!FC30,1))-1),"N/A")</f>
        <v>5</v>
      </c>
      <c r="FD30">
        <f>IFERROR(VALUE(RIGHT(Rawdata!FD30,1))-3,"N/A")</f>
        <v>4</v>
      </c>
      <c r="FE30">
        <f>IFERROR(IF(Rawdata!FE30="A1",VALUE(RIGHT(Rawdata!FE30,1)),VALUE(RIGHT(Rawdata!FE30,1))-1),"N/A")</f>
        <v>4</v>
      </c>
      <c r="FF30">
        <f>IFERROR(VALUE(RIGHT(Rawdata!FF30,1))-3,"N/A")</f>
        <v>4</v>
      </c>
      <c r="FG30">
        <f>IFERROR(IF(Rawdata!FG30="A1",VALUE(RIGHT(Rawdata!FG30,1)),VALUE(RIGHT(Rawdata!FG30,1))-1),"N/A")</f>
        <v>5</v>
      </c>
      <c r="FH30">
        <f>IFERROR(VALUE(RIGHT(Rawdata!FH30,1))-3,"N/A")</f>
        <v>4</v>
      </c>
      <c r="FI30">
        <f>IFERROR(IF(Rawdata!FI30="A1",VALUE(RIGHT(Rawdata!FI30,1)),VALUE(RIGHT(Rawdata!FI30,1))-1),"N/A")</f>
        <v>5</v>
      </c>
      <c r="FJ30">
        <f>IFERROR(VALUE(RIGHT(Rawdata!FJ30,1))-3,"N/A")</f>
        <v>4</v>
      </c>
      <c r="FK30">
        <f>IFERROR(IF(Rawdata!FK30="A1",VALUE(RIGHT(Rawdata!FK30,1)),VALUE(RIGHT(Rawdata!FK30,1))-1),"N/A")</f>
        <v>5</v>
      </c>
      <c r="FL30">
        <f>IFERROR(VALUE(RIGHT(Rawdata!FL30,1))-3,"N/A")</f>
        <v>4</v>
      </c>
      <c r="FM30">
        <f>IFERROR(IF(Rawdata!FM30="A1",VALUE(RIGHT(Rawdata!FM30,1)),VALUE(RIGHT(Rawdata!FM30,1))-1),"N/A")</f>
        <v>5</v>
      </c>
      <c r="FN30">
        <f>IFERROR(VALUE(RIGHT(Rawdata!FN30,1))-3,"N/A")</f>
        <v>5</v>
      </c>
      <c r="FO30">
        <f>IFERROR(IF(Rawdata!FO30="A1",VALUE(RIGHT(Rawdata!FO30,1)),VALUE(RIGHT(Rawdata!FO30,1))-1),"N/A")</f>
        <v>5</v>
      </c>
      <c r="FP30">
        <f>IFERROR(VALUE(RIGHT(Rawdata!FP30,1))-3,"N/A")</f>
        <v>4</v>
      </c>
      <c r="FQ30">
        <f>IFERROR(IF(Rawdata!FQ30="A1",VALUE(RIGHT(Rawdata!FQ30,1)),VALUE(RIGHT(Rawdata!FQ30,1))-1),"N/A")</f>
        <v>5</v>
      </c>
      <c r="FR30">
        <f>IFERROR(VALUE(RIGHT(Rawdata!FR30,1))-3,"N/A")</f>
        <v>4</v>
      </c>
      <c r="FS30">
        <f>IFERROR(IF(Rawdata!FS30="A1",VALUE(RIGHT(Rawdata!FS30,1)),VALUE(RIGHT(Rawdata!FS30,1))-1),"N/A")</f>
        <v>5</v>
      </c>
      <c r="FT30">
        <f>IFERROR(VALUE(RIGHT(Rawdata!FT30,1))-3,"N/A")</f>
        <v>4</v>
      </c>
      <c r="FU30">
        <f>IFERROR(IF(Rawdata!FU30="A1",VALUE(RIGHT(Rawdata!FU30,1)),VALUE(RIGHT(Rawdata!FU30,1))-1),"N/A")</f>
        <v>5</v>
      </c>
      <c r="FV30">
        <f>IFERROR(VALUE(RIGHT(Rawdata!FV30,1))-3,"N/A")</f>
        <v>4</v>
      </c>
      <c r="FW30">
        <f>IFERROR(IF(Rawdata!FW30="A1",VALUE(RIGHT(Rawdata!FW30,1)),VALUE(RIGHT(Rawdata!FW30,1))-1),"N/A")</f>
        <v>5</v>
      </c>
      <c r="FX30">
        <f>IFERROR(VALUE(RIGHT(Rawdata!FX30,1))-3,"N/A")</f>
        <v>4</v>
      </c>
      <c r="FY30">
        <f>IFERROR(IF(Rawdata!FY30="A1",VALUE(RIGHT(Rawdata!FY30,1)),VALUE(RIGHT(Rawdata!FY30,1))-1),"N/A")</f>
        <v>5</v>
      </c>
      <c r="FZ30">
        <f>IFERROR(VALUE(RIGHT(Rawdata!FZ30,1))-3,"N/A")</f>
        <v>4</v>
      </c>
      <c r="GA30">
        <f>IFERROR(IF(Rawdata!GA30="A1",VALUE(RIGHT(Rawdata!GA30,1)),VALUE(RIGHT(Rawdata!GA30,1))-1),"N/A")</f>
        <v>5</v>
      </c>
      <c r="GB30">
        <f>IFERROR(VALUE(RIGHT(Rawdata!GB30,1))-3,"N/A")</f>
        <v>4</v>
      </c>
      <c r="GC30">
        <f>IFERROR(IF(Rawdata!GC30="A1",VALUE(RIGHT(Rawdata!GC30,1)),VALUE(RIGHT(Rawdata!GC30,1))-1),"N/A")</f>
        <v>5</v>
      </c>
      <c r="GD30">
        <f>IFERROR(VALUE(RIGHT(Rawdata!GD30,1))-3,"N/A")</f>
        <v>4</v>
      </c>
      <c r="GE30">
        <f>IFERROR(IF(Rawdata!GE30="A1",VALUE(RIGHT(Rawdata!GE30,1)),VALUE(RIGHT(Rawdata!GE30,1))-1),"N/A")</f>
        <v>5</v>
      </c>
      <c r="GF30">
        <f>IFERROR(VALUE(RIGHT(Rawdata!GF30,1))-3,"N/A")</f>
        <v>4</v>
      </c>
      <c r="GG30">
        <f>IFERROR(IF(Rawdata!GG30="A1",VALUE(RIGHT(Rawdata!GG30,1)),VALUE(RIGHT(Rawdata!GG30,1))-1),"N/A")</f>
        <v>5</v>
      </c>
      <c r="GH30">
        <f>IFERROR(VALUE(RIGHT(Rawdata!GH30,1))-3,"N/A")</f>
        <v>4</v>
      </c>
      <c r="GI30">
        <f>IFERROR(IF(Rawdata!GI30="A1",VALUE(RIGHT(Rawdata!GI30,1)),VALUE(RIGHT(Rawdata!GI30,1))-1),"N/A")</f>
        <v>5</v>
      </c>
      <c r="GJ30">
        <f>IFERROR(VALUE(RIGHT(Rawdata!GJ30,1))-3,"N/A")</f>
        <v>5</v>
      </c>
      <c r="GK30">
        <f>IFERROR(IF(Rawdata!GK30="A1",VALUE(RIGHT(Rawdata!GK30,1)),VALUE(RIGHT(Rawdata!GK30,1))-1),"N/A")</f>
        <v>5</v>
      </c>
      <c r="GL30">
        <f>IFERROR(VALUE(RIGHT(Rawdata!GL30,1))-3,"N/A")</f>
        <v>4</v>
      </c>
      <c r="GM30">
        <f>IFERROR(IF(Rawdata!GM30="A1",VALUE(RIGHT(Rawdata!GM30,1)),VALUE(RIGHT(Rawdata!GM30,1))-1),"N/A")</f>
        <v>5</v>
      </c>
      <c r="GN30">
        <f>IFERROR(VALUE(RIGHT(Rawdata!GN30,1))-3,"N/A")</f>
        <v>4</v>
      </c>
      <c r="GO30">
        <f>IFERROR(IF(Rawdata!GO30="A1",VALUE(RIGHT(Rawdata!GO30,1)),VALUE(RIGHT(Rawdata!GO30,1))-1),"N/A")</f>
        <v>5</v>
      </c>
      <c r="GP30">
        <f>IFERROR(VALUE(RIGHT(Rawdata!GP30,1))-3,"N/A")</f>
        <v>4</v>
      </c>
      <c r="GQ30">
        <f>IFERROR(IF(Rawdata!GQ30="A1",VALUE(RIGHT(Rawdata!GQ30,1)),VALUE(RIGHT(Rawdata!GQ30,1))-1),"N/A")</f>
        <v>5</v>
      </c>
      <c r="GR30">
        <f>IFERROR(VALUE(RIGHT(Rawdata!GR30,1))-3,"N/A")</f>
        <v>4</v>
      </c>
      <c r="GS30">
        <f>IFERROR(IF(Rawdata!GS30="A1",VALUE(RIGHT(Rawdata!GS30,1)),VALUE(RIGHT(Rawdata!GS30,1))-1),"N/A")</f>
        <v>5</v>
      </c>
      <c r="GT30">
        <f>IFERROR(VALUE(RIGHT(Rawdata!GT30,1))-3,"N/A")</f>
        <v>4</v>
      </c>
      <c r="GU30">
        <f>IFERROR(IF(Rawdata!GU30="A1",VALUE(RIGHT(Rawdata!GU30,1)),VALUE(RIGHT(Rawdata!GU30,1))-1),"N/A")</f>
        <v>5</v>
      </c>
      <c r="GV30">
        <f>IFERROR(VALUE(RIGHT(Rawdata!GV30,1))-3,"N/A")</f>
        <v>4</v>
      </c>
      <c r="GW30">
        <f>IFERROR(IF(Rawdata!GW30="A1",VALUE(RIGHT(Rawdata!GW30,1)),VALUE(RIGHT(Rawdata!GW30,1))-1),"N/A")</f>
        <v>5</v>
      </c>
      <c r="GX30">
        <f>IFERROR(VALUE(RIGHT(Rawdata!GX30,1))-3,"N/A")</f>
        <v>4</v>
      </c>
      <c r="GY30">
        <f>IFERROR(VALUE(RIGHT(Rawdata!GY30,1)),"N/A")</f>
        <v>5</v>
      </c>
      <c r="GZ30">
        <f>IFERROR(7-VALUE(RIGHT(Rawdata!GZ30,1)),"N/A")</f>
        <v>6</v>
      </c>
      <c r="HA30">
        <f>IFERROR(VALUE(RIGHT(Rawdata!HA30,1)),"N/A")</f>
        <v>6</v>
      </c>
      <c r="HB30">
        <f>IFERROR(VALUE(RIGHT(Rawdata!HB30,1)),"N/A")</f>
        <v>4</v>
      </c>
      <c r="HC30">
        <f>IFERROR(VALUE(RIGHT(Rawdata!HC30,1)),"N/A")</f>
        <v>5</v>
      </c>
      <c r="HD30">
        <f>IFERROR(7-VALUE(RIGHT(Rawdata!HD30,1)),"N/A")</f>
        <v>6</v>
      </c>
      <c r="HE30">
        <f>IFERROR(VALUE(RIGHT(Rawdata!HE30,1)),"N/A")</f>
        <v>5</v>
      </c>
      <c r="HF30">
        <f>IFERROR(7-VALUE(RIGHT(Rawdata!HF30,1)),"N/A")</f>
        <v>6</v>
      </c>
      <c r="HG30">
        <f>IFERROR(VALUE(RIGHT(Rawdata!HG30,1)),"N/A")</f>
        <v>6</v>
      </c>
      <c r="HH30">
        <f>IFERROR(VALUE(RIGHT(Rawdata!HH30,1)),"N/A")</f>
        <v>5</v>
      </c>
      <c r="HI30">
        <f>IFERROR(VALUE(RIGHT(Rawdata!HI30,1)),"N/A")</f>
        <v>5</v>
      </c>
      <c r="HJ30">
        <f>IFERROR(VALUE(RIGHT(Rawdata!HJ30,1)),"N/A")</f>
        <v>5</v>
      </c>
      <c r="HK30">
        <f>IFERROR(7-VALUE(RIGHT(Rawdata!HK30,1)),"N/A")</f>
        <v>5</v>
      </c>
      <c r="HL30">
        <f>IFERROR(VALUE(RIGHT(Rawdata!HL30,1)),"N/A")</f>
        <v>5</v>
      </c>
      <c r="HM30">
        <f>IFERROR(VALUE(RIGHT(Rawdata!HM30,1)),"N/A")</f>
        <v>5</v>
      </c>
      <c r="HN30">
        <f>IFERROR(IF(Rawdata!HN30="A13",5,VALUE(RIGHT(Rawdata!HN30,1))-1),"N/A")</f>
        <v>3</v>
      </c>
      <c r="HO30">
        <f>IFERROR(IF(Rawdata!HO30="A13",5,VALUE(RIGHT(Rawdata!HO30,1))-1),"N/A")</f>
        <v>3</v>
      </c>
      <c r="HP30">
        <f>IFERROR(IF(Rawdata!HP30="A13",5,VALUE(RIGHT(Rawdata!HP30,1))-1),"N/A")</f>
        <v>2</v>
      </c>
      <c r="HQ30">
        <f>IFERROR(IF(Rawdata!HQ30="A13",5,VALUE(RIGHT(Rawdata!HQ30,1))-1),"N/A")</f>
        <v>3</v>
      </c>
      <c r="HR30">
        <f>IFERROR(IF(Rawdata!HR30="A13",5,VALUE(RIGHT(Rawdata!HR30,1))-1),"N/A")</f>
        <v>4</v>
      </c>
      <c r="HS30">
        <f>IFERROR(6-IF(Rawdata!HS30="A13",5,VALUE(RIGHT(Rawdata!HS30,1))-1),"N/A")</f>
        <v>2</v>
      </c>
      <c r="HT30">
        <f>IFERROR(6-IF(Rawdata!HT30="A13",5,VALUE(RIGHT(Rawdata!HT30,1))-1),"N/A")</f>
        <v>2</v>
      </c>
      <c r="HU30">
        <f>IFERROR(6-IF(Rawdata!HU30="A13",5,VALUE(RIGHT(Rawdata!HU30,1))-1),"N/A")</f>
        <v>3</v>
      </c>
      <c r="HV30">
        <f>IFERROR(IF(Rawdata!HV30="A13",5,VALUE(RIGHT(Rawdata!HV30,1))-1),"N/A")</f>
        <v>2</v>
      </c>
      <c r="HW30">
        <f>IFERROR(6-IF(Rawdata!HW30="A13",5,VALUE(RIGHT(Rawdata!HW30,1))-1),"N/A")</f>
        <v>2</v>
      </c>
      <c r="HX30">
        <f>IFERROR(6-IF(Rawdata!HX30="A13",5,VALUE(RIGHT(Rawdata!HX30,1))-1),"N/A")</f>
        <v>3</v>
      </c>
      <c r="HY30">
        <f>IFERROR(6-IF(Rawdata!HY30="A13",5,VALUE(RIGHT(Rawdata!HY30,1))-1),"N/A")</f>
        <v>3</v>
      </c>
      <c r="HZ30">
        <f>IFERROR(6-IF(Rawdata!HZ30="A13",5,VALUE(RIGHT(Rawdata!HZ30,1))-1),"N/A")</f>
        <v>2</v>
      </c>
      <c r="IA30">
        <f>IFERROR(6-IF(Rawdata!IA30="A13",5,VALUE(RIGHT(Rawdata!IA30,1))-1),"N/A")</f>
        <v>3</v>
      </c>
      <c r="IB30">
        <f>IFERROR(IF(Rawdata!IB30="A13",5,VALUE(RIGHT(Rawdata!IB30,1))-1),"N/A")</f>
        <v>4</v>
      </c>
      <c r="IC30">
        <f>IFERROR(6-IF(Rawdata!IC30="A13",5,VALUE(RIGHT(Rawdata!IC30,1))-1),"N/A")</f>
        <v>3</v>
      </c>
      <c r="ID30">
        <f>IFERROR(IF(Rawdata!ID30="A13",5,VALUE(RIGHT(Rawdata!ID30,1))-1),"N/A")</f>
        <v>4</v>
      </c>
      <c r="IE30">
        <f>IFERROR(6-IF(Rawdata!IE30="A13",5,VALUE(RIGHT(Rawdata!IE30,1))-1),"N/A")</f>
        <v>4</v>
      </c>
      <c r="IF30" t="str">
        <f>IFERROR(VALUE(RIGHT(Rawdata!IF30,1)),"N/A")</f>
        <v>N/A</v>
      </c>
      <c r="IG30" t="str">
        <f>IFERROR(VALUE(RIGHT(Rawdata!IG30,1)),"N/A")</f>
        <v>N/A</v>
      </c>
      <c r="IH30" t="str">
        <f>IFERROR(VALUE(RIGHT(Rawdata!IH30,1)),"N/A")</f>
        <v>N/A</v>
      </c>
      <c r="II30" t="str">
        <f>IFERROR(VALUE(RIGHT(Rawdata!II30,1)),"N/A")</f>
        <v>N/A</v>
      </c>
      <c r="IJ30" t="str">
        <f>IFERROR(VALUE(RIGHT(Rawdata!IJ30,1)),"N/A")</f>
        <v>N/A</v>
      </c>
      <c r="IK30" t="str">
        <f>IFERROR(VALUE(RIGHT(Rawdata!IK30,1)),"N/A")</f>
        <v>N/A</v>
      </c>
      <c r="IL30" t="str">
        <f>IFERROR(VALUE(RIGHT(Rawdata!IL30,1)),"N/A")</f>
        <v>N/A</v>
      </c>
      <c r="IM30" t="str">
        <f>IFERROR(VALUE(RIGHT(Rawdata!IM30,1)),"N/A")</f>
        <v>N/A</v>
      </c>
      <c r="IN30" t="str">
        <f>IFERROR(VALUE(RIGHT(Rawdata!IN30,1)),"N/A")</f>
        <v>N/A</v>
      </c>
      <c r="IO30" t="str">
        <f>IFERROR(VALUE(RIGHT(Rawdata!IO30,1)),"N/A")</f>
        <v>N/A</v>
      </c>
      <c r="IP30" t="str">
        <f>IFERROR(VALUE(RIGHT(Rawdata!IP30,1)),"N/A")</f>
        <v>N/A</v>
      </c>
      <c r="IQ30" t="str">
        <f>IFERROR(VALUE(RIGHT(Rawdata!IQ30,1)),"N/A")</f>
        <v>N/A</v>
      </c>
      <c r="IR30" t="str">
        <f>IFERROR(VALUE(RIGHT(Rawdata!IR30,1)),"N/A")</f>
        <v>N/A</v>
      </c>
      <c r="IS30" t="str">
        <f>IFERROR(VALUE(RIGHT(Rawdata!IS30,1)),"N/A")</f>
        <v>N/A</v>
      </c>
      <c r="IT30" t="str">
        <f>IFERROR(VALUE(RIGHT(Rawdata!IT30,1)),"N/A")</f>
        <v>N/A</v>
      </c>
      <c r="IU30" t="str">
        <f>IFERROR(VALUE(RIGHT(Rawdata!IU30,1)),"N/A")</f>
        <v>N/A</v>
      </c>
      <c r="IV30" t="str">
        <f>IFERROR(VALUE(RIGHT(Rawdata!IV30,1)),"N/A")</f>
        <v>N/A</v>
      </c>
      <c r="IW30" t="str">
        <f>IFERROR(VALUE(RIGHT(Rawdata!IW30,1)),"N/A")</f>
        <v>N/A</v>
      </c>
      <c r="IX30" t="str">
        <f>IFERROR(VALUE(RIGHT(Rawdata!IX30,1)),"N/A")</f>
        <v>N/A</v>
      </c>
      <c r="IY30" t="str">
        <f>IFERROR(VALUE(RIGHT(Rawdata!IY30,1)),"N/A")</f>
        <v>N/A</v>
      </c>
      <c r="IZ30" t="str">
        <f>IFERROR(VALUE(RIGHT(Rawdata!IZ30,1)),"N/A")</f>
        <v>N/A</v>
      </c>
      <c r="JA30" t="str">
        <f>IFERROR(VALUE(RIGHT(Rawdata!JA30,1)),"N/A")</f>
        <v>N/A</v>
      </c>
      <c r="JB30" t="str">
        <f>IFERROR(VALUE(RIGHT(Rawdata!JB30,1)),"N/A")</f>
        <v>N/A</v>
      </c>
      <c r="JC30" t="str">
        <f>IFERROR(VALUE(RIGHT(Rawdata!JC30,1)),"N/A")</f>
        <v>N/A</v>
      </c>
      <c r="JD30" t="str">
        <f>IFERROR(VALUE(RIGHT(Rawdata!JD30,1)),"N/A")</f>
        <v>N/A</v>
      </c>
      <c r="JE30" t="str">
        <f>IFERROR(VALUE(RIGHT(Rawdata!JE30,1)),"N/A")</f>
        <v>N/A</v>
      </c>
      <c r="JF30" t="str">
        <f>IFERROR(VALUE(RIGHT(Rawdata!JF30,1)),"N/A")</f>
        <v>N/A</v>
      </c>
      <c r="JG30" t="str">
        <f>IFERROR(VALUE(RIGHT(Rawdata!JG30,1)),"N/A")</f>
        <v>N/A</v>
      </c>
      <c r="JH30" t="str">
        <f>IFERROR(VALUE(RIGHT(Rawdata!JH30,1)),"N/A")</f>
        <v>N/A</v>
      </c>
      <c r="JI30" t="str">
        <f>IFERROR(VALUE(RIGHT(Rawdata!JI30,1)),"N/A")</f>
        <v>N/A</v>
      </c>
      <c r="JJ30" t="str">
        <f>IFERROR(VALUE(RIGHT(Rawdata!JJ30,1)),"N/A")</f>
        <v>N/A</v>
      </c>
      <c r="JK30" t="str">
        <f>IFERROR(VALUE(RIGHT(Rawdata!JK30,1)),"N/A")</f>
        <v>N/A</v>
      </c>
      <c r="JL30" t="str">
        <f>IFERROR(VALUE(RIGHT(Rawdata!JL30,1)),"N/A")</f>
        <v>N/A</v>
      </c>
      <c r="JM30" t="str">
        <f>IFERROR(VALUE(RIGHT(Rawdata!JM30,1)),"N/A")</f>
        <v>N/A</v>
      </c>
      <c r="JN30" t="str">
        <f>IFERROR(VALUE(RIGHT(Rawdata!JN30,1)),"N/A")</f>
        <v>N/A</v>
      </c>
      <c r="JO30" t="str">
        <f>IFERROR(VALUE(RIGHT(Rawdata!JO30,1)),"N/A")</f>
        <v>N/A</v>
      </c>
      <c r="JP30">
        <f>IFERROR(VALUE(RIGHT(Rawdata!JP30,1)-4),"N/A")</f>
        <v>-2</v>
      </c>
      <c r="JQ30">
        <f>IFERROR(VALUE(RIGHT(Rawdata!JQ30,1)-4),"N/A")</f>
        <v>2</v>
      </c>
      <c r="JR30">
        <f>IFERROR(VALUE(RIGHT(Rawdata!JR30,1)-4),"N/A")</f>
        <v>1</v>
      </c>
      <c r="JS30">
        <f>IFERROR(VALUE(RIGHT(Rawdata!JS30,1)-4),"N/A")</f>
        <v>-2</v>
      </c>
      <c r="JT30">
        <f>IFERROR(VALUE(RIGHT(Rawdata!JT30,1)-4),"N/A")</f>
        <v>-2</v>
      </c>
      <c r="JU30">
        <f>IFERROR(VALUE(RIGHT(Rawdata!JU30,1)-4),"N/A")</f>
        <v>1</v>
      </c>
      <c r="JV30">
        <f>IFERROR(VALUE(RIGHT(Rawdata!JV30,1)-4),"N/A")</f>
        <v>-2</v>
      </c>
      <c r="JW30">
        <f>IFERROR(VALUE(RIGHT(Rawdata!JW30,1)-4),"N/A")</f>
        <v>-3</v>
      </c>
      <c r="JX30">
        <f>IFERROR(VALUE(RIGHT(Rawdata!JX30,1)),"N/A")</f>
        <v>3</v>
      </c>
      <c r="JY30">
        <f>IFERROR(VALUE(RIGHT(Rawdata!JY30,1)),"N/A")</f>
        <v>4</v>
      </c>
      <c r="JZ30">
        <f>IFERROR(6-VALUE(RIGHT(Rawdata!JZ30,1)),"N/A")</f>
        <v>4</v>
      </c>
      <c r="KA30">
        <f>IFERROR(6-VALUE(RIGHT(Rawdata!KA30,1)),"N/A")</f>
        <v>3</v>
      </c>
      <c r="KB30">
        <f>IFERROR(6-VALUE(RIGHT(Rawdata!KB30,1)),"N/A")</f>
        <v>3</v>
      </c>
      <c r="KC30">
        <f>IFERROR(6-VALUE(RIGHT(Rawdata!KC30,1)),"N/A")</f>
        <v>4</v>
      </c>
      <c r="KD30">
        <f>IFERROR(6-VALUE(RIGHT(Rawdata!KD30,1)),"N/A")</f>
        <v>4</v>
      </c>
      <c r="KE30">
        <f>IFERROR(6-VALUE(RIGHT(Rawdata!KE30,1)),"N/A")</f>
        <v>3</v>
      </c>
      <c r="KF30">
        <f>IFERROR(VALUE(RIGHT(Rawdata!KF30,1)),"N/A")</f>
        <v>1</v>
      </c>
      <c r="KG30">
        <f>IFERROR(VALUE(RIGHT(Rawdata!KG30,1)),"N/A")</f>
        <v>1</v>
      </c>
      <c r="KH30">
        <f>IFERROR(6-VALUE(RIGHT(Rawdata!KH30,1)),"N/A")</f>
        <v>3</v>
      </c>
      <c r="KI30">
        <f>IFERROR(6-VALUE(RIGHT(Rawdata!KI30,1)),"N/A")</f>
        <v>3</v>
      </c>
      <c r="KJ30" t="str">
        <f>IFERROR(VALUE(RIGHT(Rawdata!KJ30,1)),"N/A")</f>
        <v>N/A</v>
      </c>
      <c r="KK30" t="str">
        <f>IFERROR(VALUE(RIGHT(Rawdata!KK30,1)),"N/A")</f>
        <v>N/A</v>
      </c>
      <c r="KL30" t="str">
        <f>IFERROR(VALUE(RIGHT(Rawdata!KL30,1)),"N/A")</f>
        <v>N/A</v>
      </c>
      <c r="KM30" t="str">
        <f>IFERROR(VALUE(RIGHT(Rawdata!KM30,1)),"N/A")</f>
        <v>N/A</v>
      </c>
      <c r="KN30" t="str">
        <f>IFERROR(VALUE(RIGHT(Rawdata!KN30,1)),"N/A")</f>
        <v>N/A</v>
      </c>
      <c r="KO30" t="str">
        <f>IFERROR(VALUE(RIGHT(Rawdata!KO30,1)),"N/A")</f>
        <v>N/A</v>
      </c>
      <c r="KP30" t="str">
        <f>IFERROR(VALUE(RIGHT(Rawdata!KP30,1)),"N/A")</f>
        <v>N/A</v>
      </c>
      <c r="KQ30" t="str">
        <f>IFERROR(VALUE(RIGHT(Rawdata!KQ30,1)),"N/A")</f>
        <v>N/A</v>
      </c>
      <c r="KR30" t="str">
        <f>IFERROR(VALUE(RIGHT(Rawdata!KR30,1)),"N/A")</f>
        <v>N/A</v>
      </c>
      <c r="KS30" t="str">
        <f>IFERROR(VALUE(RIGHT(Rawdata!KS30,1)),"N/A")</f>
        <v>N/A</v>
      </c>
      <c r="KT30" t="str">
        <f>IFERROR(VALUE(RIGHT(Rawdata!KT30,1)),"N/A")</f>
        <v>N/A</v>
      </c>
      <c r="KU30" t="str">
        <f>IFERROR(VALUE(RIGHT(Rawdata!KU30,1)),"N/A")</f>
        <v>N/A</v>
      </c>
      <c r="KV30" t="str">
        <f>IFERROR(VALUE(RIGHT(Rawdata!KV30,1)),"N/A")</f>
        <v>N/A</v>
      </c>
      <c r="KW30" t="str">
        <f>IFERROR(VALUE(RIGHT(Rawdata!KW30,1)),"N/A")</f>
        <v>N/A</v>
      </c>
      <c r="KX30" t="str">
        <f>IFERROR(VALUE(RIGHT(Rawdata!KX30,1)),"N/A")</f>
        <v>N/A</v>
      </c>
    </row>
    <row r="31" spans="1:310" x14ac:dyDescent="0.25">
      <c r="A31">
        <f>Rawdata!A31</f>
        <v>13</v>
      </c>
      <c r="B31" t="str">
        <f>Rawdata!B31</f>
        <v>T2</v>
      </c>
      <c r="C31" t="str">
        <f>Rawdata!C31</f>
        <v>2022-06-24 22:45:59</v>
      </c>
      <c r="D31" t="str">
        <f>Rawdata!D31</f>
        <v>806-215</v>
      </c>
      <c r="E31" t="str">
        <f>IF(Rawdata!E31="","",Rawdata!E31)</f>
        <v>206-157</v>
      </c>
      <c r="F31" cm="1">
        <f t="array" ref="F31">IFERROR(_xlfn.IFS(Rawdata!F31="A1",100,Rawdata!F31="A2",75,Rawdata!F31="A3",50,Rawdata!F31="A4",25,Rawdata!F31="A5",0),"N/A")</f>
        <v>50</v>
      </c>
      <c r="G31" cm="1">
        <f t="array" ref="G31">IFERROR(_xlfn.IFS(Rawdata!G31="A1",100,Rawdata!G31="A2",75,Rawdata!G31="A3",50,Rawdata!G31="A4",25,Rawdata!G31="A5",0),"N/A")</f>
        <v>50</v>
      </c>
      <c r="H31" cm="1">
        <f t="array" ref="H31">IFERROR(_xlfn.IFS(Rawdata!H31="A1",100,Rawdata!H31="A2",75,Rawdata!H31="A3",50,Rawdata!H31="A4",25,Rawdata!H31="A5",0),"N/A")</f>
        <v>25</v>
      </c>
      <c r="I31" cm="1">
        <f t="array" ref="I31">IFERROR(_xlfn.IFS(Rawdata!I31="A1",100,Rawdata!I31="A2",75,Rawdata!I31="A3",50,Rawdata!I31="A4",25,Rawdata!I31="A5",0),"N/A")</f>
        <v>50</v>
      </c>
      <c r="J31" cm="1">
        <f t="array" ref="J31">IFERROR(_xlfn.IFS(Rawdata!J31="A1",100,Rawdata!J31="A2",75,Rawdata!J31="A3",50,Rawdata!J31="A4",25,Rawdata!J31="A5",0),"N/A")</f>
        <v>25</v>
      </c>
      <c r="K31" cm="1">
        <f t="array" ref="K31">IFERROR(_xlfn.IFS(Rawdata!K31="A1",100,Rawdata!K31="A2",75,Rawdata!K31="A3",50,Rawdata!K31="A4",25,Rawdata!K31="A5",0),"N/A")</f>
        <v>25</v>
      </c>
      <c r="L31" cm="1">
        <f t="array" ref="L31">IFERROR(_xlfn.IFS(Rawdata!L31="A1",100,Rawdata!L31="A2",75,Rawdata!L31="A3",50,Rawdata!L31="A4",25,Rawdata!L31="A5",0),"N/A")</f>
        <v>25</v>
      </c>
      <c r="M31" cm="1">
        <f t="array" ref="M31">IFERROR(_xlfn.IFS(Rawdata!M31="A1",100,Rawdata!M31="A2",75,Rawdata!M31="A3",50,Rawdata!M31="A4",25,Rawdata!M31="A5",0),"N/A")</f>
        <v>25</v>
      </c>
      <c r="N31" cm="1">
        <f t="array" ref="N31">IFERROR(_xlfn.IFS(Rawdata!N31="A1",100,Rawdata!N31="A2",75,Rawdata!N31="A3",50,Rawdata!N31="A4",25,Rawdata!N31="A5",0),"N/A")</f>
        <v>50</v>
      </c>
      <c r="O31" cm="1">
        <f t="array" ref="O31">IFERROR(_xlfn.IFS(Rawdata!O31="A1",100,Rawdata!O31="A2",75,Rawdata!O31="A3",50,Rawdata!O31="A4",25,Rawdata!O31="A5",0),"N/A")</f>
        <v>0</v>
      </c>
      <c r="P31" cm="1">
        <f t="array" ref="P31">IFERROR(_xlfn.IFS(Rawdata!P31="A1",100,Rawdata!P31="A2",75,Rawdata!P31="A3",50,Rawdata!P31="A4",25,Rawdata!P31="A5",0),"N/A")</f>
        <v>50</v>
      </c>
      <c r="Q31" cm="1">
        <f t="array" ref="Q31">IFERROR(_xlfn.IFS(Rawdata!Q31="A1",100,Rawdata!Q31="A2",75,Rawdata!Q31="A3",50,Rawdata!Q31="A4",25,Rawdata!Q31="A5",0),"N/A")</f>
        <v>50</v>
      </c>
      <c r="R31" cm="1">
        <f t="array" ref="R31">IFERROR(_xlfn.IFS(Rawdata!R31="A1",100,Rawdata!R31="A2",75,Rawdata!R31="A3",50,Rawdata!R31="A4",25,Rawdata!R31="A5",0),"N/A")</f>
        <v>75</v>
      </c>
      <c r="S31" cm="1">
        <f t="array" ref="S31">IFERROR(_xlfn.IFS(Rawdata!S31="A1",100,Rawdata!S31="A2",75,Rawdata!S31="A3",50,Rawdata!S31="A4",25,Rawdata!S31="A5",0),"N/A")</f>
        <v>75</v>
      </c>
      <c r="T31" cm="1">
        <f t="array" ref="T31">IFERROR(_xlfn.IFS(Rawdata!T31="A1",100,Rawdata!T31="A2",75,Rawdata!T31="A3",50,Rawdata!T31="A4",25,Rawdata!T31="A5",0),"N/A")</f>
        <v>25</v>
      </c>
      <c r="U31" cm="1">
        <f t="array" ref="U31">IFERROR(_xlfn.IFS(Rawdata!U31="A1",100,Rawdata!U31="A2",75,Rawdata!U31="A3",50,Rawdata!U31="A4",25,Rawdata!U31="A5",0),"N/A")</f>
        <v>50</v>
      </c>
      <c r="V31" cm="1">
        <f t="array" ref="V31">IFERROR(_xlfn.IFS(Rawdata!V31="A1",100,Rawdata!V31="A2",75,Rawdata!V31="A3",50,Rawdata!V31="A4",25,Rawdata!V31="A5",0),"N/A")</f>
        <v>50</v>
      </c>
      <c r="W31" cm="1">
        <f t="array" ref="W31">IFERROR(_xlfn.IFS(Rawdata!W31="A1",100,Rawdata!W31="A2",75,Rawdata!W31="A3",50,Rawdata!W31="A4",25,Rawdata!W31="A5",0),"N/A")</f>
        <v>50</v>
      </c>
      <c r="X31" cm="1">
        <f t="array" ref="X31">IFERROR(_xlfn.IFS(Rawdata!X31="A1",100,Rawdata!X31="A2",75,Rawdata!X31="A3",50,Rawdata!X31="A4",25,Rawdata!X31="A5",0),"N/A")</f>
        <v>25</v>
      </c>
      <c r="Y31" cm="1">
        <f t="array" ref="Y31">IFERROR(_xlfn.IFS(Rawdata!Y31="A1",100,Rawdata!Y31="A2",75,Rawdata!Y31="A3",50,Rawdata!Y31="A4",25,Rawdata!Y31="A5",0),"N/A")</f>
        <v>50</v>
      </c>
      <c r="Z31" cm="1">
        <f t="array" ref="Z31">IFERROR(_xlfn.IFS(Rawdata!Z31="A1",100,Rawdata!Z31="A2",75,Rawdata!Z31="A3",50,Rawdata!Z31="A4",25,Rawdata!Z31="A5",0),"N/A")</f>
        <v>50</v>
      </c>
      <c r="AA31" cm="1">
        <f t="array" ref="AA31">IFERROR(_xlfn.IFS(Rawdata!AA31="A1",100,Rawdata!AA31="A2",75,Rawdata!AA31="A3",50,Rawdata!AA31="A4",25,Rawdata!AA31="A5",0),"N/A")</f>
        <v>75</v>
      </c>
      <c r="AB31" cm="1">
        <f t="array" ref="AB31">IFERROR(_xlfn.IFS(Rawdata!AB31="A1",100,Rawdata!AB31="A2",75,Rawdata!AB31="A3",50,Rawdata!AB31="A4",25,Rawdata!AB31="A5",0),"N/A")</f>
        <v>50</v>
      </c>
      <c r="AC31">
        <f>IFERROR(VALUE(RIGHT(Rawdata!AC31,1)),"N/A")</f>
        <v>3</v>
      </c>
      <c r="AD31">
        <f>IFERROR(6-VALUE(RIGHT(Rawdata!AD31,1)),"N/A")</f>
        <v>3</v>
      </c>
      <c r="AE31">
        <f>IFERROR(VALUE(RIGHT(Rawdata!AE31,1)),"N/A")</f>
        <v>4</v>
      </c>
      <c r="AF31">
        <f>IFERROR(6-VALUE(RIGHT(Rawdata!AF31,1)),"N/A")</f>
        <v>5</v>
      </c>
      <c r="AG31">
        <f>IFERROR(VALUE(RIGHT(Rawdata!AG31,1)),"N/A")</f>
        <v>5</v>
      </c>
      <c r="AH31">
        <f>IFERROR(VALUE(RIGHT(Rawdata!AH31,1)),"N/A")</f>
        <v>5</v>
      </c>
      <c r="AI31">
        <f>IFERROR(VALUE(RIGHT(Rawdata!AI31,1)),"N/A")</f>
        <v>5</v>
      </c>
      <c r="AJ31">
        <f>IFERROR(6-VALUE(RIGHT(Rawdata!AJ31,1)),"N/A")</f>
        <v>2</v>
      </c>
      <c r="AK31">
        <f>IFERROR(6-VALUE(RIGHT(Rawdata!AK31,1)),"N/A")</f>
        <v>5</v>
      </c>
      <c r="AL31">
        <f>IFERROR(VALUE(RIGHT(Rawdata!AL31,1)),"N/A")</f>
        <v>5</v>
      </c>
      <c r="AM31">
        <f>IFERROR(6-VALUE(RIGHT(Rawdata!AM31,1)),"N/A")</f>
        <v>5</v>
      </c>
      <c r="AN31">
        <f>IFERROR(6-VALUE(RIGHT(Rawdata!AN31,1)),"N/A")</f>
        <v>5</v>
      </c>
      <c r="AO31">
        <f>IFERROR(VALUE(RIGHT(Rawdata!AO31,1)),"N/A")</f>
        <v>5</v>
      </c>
      <c r="AP31">
        <f>IFERROR(6-VALUE(RIGHT(Rawdata!AP31,1)),"N/A")</f>
        <v>4</v>
      </c>
      <c r="AQ31">
        <f>IFERROR(VALUE(RIGHT(Rawdata!AQ31,1)),"N/A")</f>
        <v>5</v>
      </c>
      <c r="AR31">
        <f>IFERROR(6-VALUE(RIGHT(Rawdata!AR31,1)),"N/A")</f>
        <v>5</v>
      </c>
      <c r="AS31">
        <f>IFERROR(VALUE(RIGHT(Rawdata!AS31,1)),"N/A")</f>
        <v>5</v>
      </c>
      <c r="AT31">
        <f>IFERROR(VALUE(RIGHT(Rawdata!AT31,1)),"N/A")</f>
        <v>4</v>
      </c>
      <c r="AU31">
        <f>IFERROR(6-VALUE(RIGHT(Rawdata!AU31,1)),"N/A")</f>
        <v>5</v>
      </c>
      <c r="AV31">
        <f>IFERROR(VALUE(RIGHT(Rawdata!AV31,1)),"N/A")</f>
        <v>4</v>
      </c>
      <c r="AW31">
        <f>IFERROR(VALUE(RIGHT(Rawdata!AW31,1)),"N/A")</f>
        <v>3</v>
      </c>
      <c r="AX31">
        <f>IFERROR(VALUE(RIGHT(Rawdata!AX31,1)),"N/A")</f>
        <v>1</v>
      </c>
      <c r="AY31">
        <f>IFERROR(VALUE(RIGHT(Rawdata!AY31,1)),"N/A")</f>
        <v>3</v>
      </c>
      <c r="AZ31">
        <f>IFERROR(VALUE(RIGHT(Rawdata!AZ31,1)),"N/A")</f>
        <v>3</v>
      </c>
      <c r="BA31">
        <f>IFERROR(VALUE(RIGHT(Rawdata!BA31,1)-1),"N/A")</f>
        <v>2</v>
      </c>
      <c r="BB31">
        <f>IFERROR(VALUE(RIGHT(Rawdata!BB31,1)-1),"N/A")</f>
        <v>2</v>
      </c>
      <c r="BC31">
        <f>IFERROR(VALUE(RIGHT(Rawdata!BC31,1)-1),"N/A")</f>
        <v>3</v>
      </c>
      <c r="BD31">
        <f>IFERROR(VALUE(RIGHT(Rawdata!BD31,1)-1),"N/A")</f>
        <v>0</v>
      </c>
      <c r="BE31">
        <f>IFERROR(VALUE(RIGHT(Rawdata!BE31,1)-1),"N/A")</f>
        <v>2</v>
      </c>
      <c r="BF31">
        <f>IFERROR(VALUE(RIGHT(Rawdata!BF31,1)-1),"N/A")</f>
        <v>0</v>
      </c>
      <c r="BG31">
        <f>IFERROR(VALUE(RIGHT(Rawdata!BG31,1)-1),"N/A")</f>
        <v>2</v>
      </c>
      <c r="BH31">
        <f>IFERROR(VALUE(RIGHT(Rawdata!BH31,1)-1),"N/A")</f>
        <v>0</v>
      </c>
      <c r="BI31">
        <f>IFERROR(VALUE(RIGHT(Rawdata!BI31,1)-1),"N/A")</f>
        <v>2</v>
      </c>
      <c r="BJ31">
        <f>IFERROR(VALUE(RIGHT(Rawdata!BJ31,1)-1),"N/A")</f>
        <v>2</v>
      </c>
      <c r="BK31">
        <f>IFERROR(VALUE(RIGHT(Rawdata!BK31,1)-1),"N/A")</f>
        <v>4</v>
      </c>
      <c r="BL31">
        <f>IFERROR(VALUE(RIGHT(Rawdata!BL31,1)-1),"N/A")</f>
        <v>4</v>
      </c>
      <c r="BM31">
        <f>IFERROR(VALUE(RIGHT(Rawdata!BM31,1)),"N/A")</f>
        <v>2</v>
      </c>
      <c r="BN31">
        <f>IFERROR(VALUE(RIGHT(Rawdata!BN31,1)),"N/A")</f>
        <v>2</v>
      </c>
      <c r="BO31">
        <f>IFERROR(VALUE(RIGHT(Rawdata!BO31,1)),"N/A")</f>
        <v>1</v>
      </c>
      <c r="BP31">
        <f>IFERROR(VALUE(RIGHT(Rawdata!BP31,1)),"N/A")</f>
        <v>3</v>
      </c>
      <c r="BQ31">
        <f>IFERROR(6-VALUE(RIGHT(Rawdata!BQ31,1)),"N/A")</f>
        <v>2</v>
      </c>
      <c r="BR31">
        <f>IFERROR(6-VALUE(RIGHT(Rawdata!BR31,1)),"N/A")</f>
        <v>2</v>
      </c>
      <c r="BS31">
        <f>IFERROR(6-VALUE(RIGHT(Rawdata!BS31,1)),"N/A")</f>
        <v>2</v>
      </c>
      <c r="BT31">
        <f>IFERROR(6-VALUE(RIGHT(Rawdata!BT31,1)),"N/A")</f>
        <v>3</v>
      </c>
      <c r="BU31">
        <f>IFERROR(VALUE(RIGHT(Rawdata!BU31,1)),"N/A")</f>
        <v>2</v>
      </c>
      <c r="BV31">
        <f>IFERROR(VALUE(RIGHT(Rawdata!BV31,1)),"N/A")</f>
        <v>2</v>
      </c>
      <c r="BW31">
        <f>IFERROR(VALUE(RIGHT(Rawdata!BW31,1)),"N/A")</f>
        <v>3</v>
      </c>
      <c r="BX31">
        <f>IFERROR(VALUE(RIGHT(Rawdata!BX31,1)),"N/A")</f>
        <v>3</v>
      </c>
      <c r="BY31">
        <f>IFERROR(6-VALUE(RIGHT(Rawdata!BY31,1)),"N/A")</f>
        <v>5</v>
      </c>
      <c r="BZ31">
        <f>IFERROR(6-VALUE(RIGHT(Rawdata!BZ31,1)),"N/A")</f>
        <v>4</v>
      </c>
      <c r="CA31">
        <f>IFERROR(6-VALUE(RIGHT(Rawdata!CA31,1)),"N/A")</f>
        <v>4</v>
      </c>
      <c r="CB31">
        <f>IFERROR(VALUE(RIGHT(Rawdata!CB31,1)),"N/A")</f>
        <v>3</v>
      </c>
      <c r="CC31">
        <f>IFERROR(VALUE(RIGHT(Rawdata!CC31,1)),"N/A")</f>
        <v>4</v>
      </c>
      <c r="CD31">
        <f>IFERROR(VALUE(RIGHT(Rawdata!CD31,1)),"N/A")</f>
        <v>3</v>
      </c>
      <c r="CE31">
        <f>IFERROR(VALUE(RIGHT(Rawdata!CE31,1)),"N/A")</f>
        <v>4</v>
      </c>
      <c r="CF31">
        <f>IFERROR(6-VALUE(RIGHT(Rawdata!CF31,1)),"N/A")</f>
        <v>3</v>
      </c>
      <c r="CG31">
        <f>IFERROR(6-VALUE(RIGHT(Rawdata!CG31,1)),"N/A")</f>
        <v>3</v>
      </c>
      <c r="CH31">
        <f>IFERROR(6-VALUE(RIGHT(Rawdata!CH31,1)),"N/A")</f>
        <v>3</v>
      </c>
      <c r="CI31">
        <f>IFERROR(6-VALUE(RIGHT(Rawdata!CI31,1)),"N/A")</f>
        <v>4</v>
      </c>
      <c r="CJ31">
        <f>IFERROR(VALUE(RIGHT(Rawdata!CJ31,1)),"N/A")</f>
        <v>1</v>
      </c>
      <c r="CK31">
        <f>IFERROR(VALUE(RIGHT(Rawdata!CK31,1)),"N/A")</f>
        <v>1</v>
      </c>
      <c r="CL31">
        <f>IFERROR(VALUE(RIGHT(Rawdata!CL31,1)),"N/A")</f>
        <v>3</v>
      </c>
      <c r="CM31">
        <f>IFERROR(VALUE(RIGHT(Rawdata!CM31,1)),"N/A")</f>
        <v>4</v>
      </c>
      <c r="CN31">
        <f>IFERROR(VALUE(RIGHT(Rawdata!CN31,1)),"N/A")</f>
        <v>4</v>
      </c>
      <c r="CO31">
        <f>IFERROR(VALUE(RIGHT(Rawdata!CO31,1)),"N/A")</f>
        <v>2</v>
      </c>
      <c r="CP31">
        <f>IFERROR(VALUE(RIGHT(Rawdata!CP31,1)),"N/A")</f>
        <v>1</v>
      </c>
      <c r="CQ31">
        <f>IFERROR(VALUE(RIGHT(Rawdata!CQ31,1)),"N/A")</f>
        <v>4</v>
      </c>
      <c r="CR31">
        <f>IFERROR(VALUE(RIGHT(Rawdata!CR31,1)),"N/A")</f>
        <v>4</v>
      </c>
      <c r="CS31">
        <f>IFERROR(VALUE(RIGHT(Rawdata!CS31,1)),"N/A")</f>
        <v>1</v>
      </c>
      <c r="CT31">
        <f>IFERROR(VALUE(RIGHT(Rawdata!CT31,1)),"N/A")</f>
        <v>1</v>
      </c>
      <c r="CU31">
        <f>IFERROR(VALUE(RIGHT(Rawdata!CU31,1)),"N/A")</f>
        <v>2</v>
      </c>
      <c r="CV31">
        <f>IFERROR(VALUE(RIGHT(Rawdata!CV31,1)),"N/A")</f>
        <v>3</v>
      </c>
      <c r="CW31">
        <f>IFERROR(6-VALUE(RIGHT(Rawdata!CW31,1)),"N/A")</f>
        <v>3</v>
      </c>
      <c r="CX31">
        <f>IFERROR(VALUE(RIGHT(Rawdata!CX31,1)),"N/A")</f>
        <v>5</v>
      </c>
      <c r="CY31">
        <f>IFERROR(VALUE(RIGHT(Rawdata!CY31,1)),"N/A")</f>
        <v>5</v>
      </c>
      <c r="CZ31">
        <f>IFERROR(VALUE(RIGHT(Rawdata!CZ31,1)),"N/A")</f>
        <v>3</v>
      </c>
      <c r="DA31">
        <f>IFERROR(VALUE(RIGHT(Rawdata!DA31,1)),"N/A")</f>
        <v>4</v>
      </c>
      <c r="DB31">
        <f>IFERROR(VALUE(RIGHT(Rawdata!DB31,1)),"N/A")</f>
        <v>2</v>
      </c>
      <c r="DC31">
        <f>IFERROR(VALUE(RIGHT(Rawdata!DC31,1)),"N/A")</f>
        <v>3</v>
      </c>
      <c r="DD31">
        <f>IFERROR(VALUE(RIGHT(Rawdata!DD31,1)),"N/A")</f>
        <v>2</v>
      </c>
      <c r="DE31">
        <f>IFERROR(VALUE(RIGHT(Rawdata!DE31,1)-1),"N/A")</f>
        <v>2</v>
      </c>
      <c r="DF31">
        <f>IFERROR(VALUE(RIGHT(Rawdata!DF31,1)-1),"N/A")</f>
        <v>3</v>
      </c>
      <c r="DG31">
        <f>IFERROR(VALUE(RIGHT(Rawdata!DG31,1)-1),"N/A")</f>
        <v>1</v>
      </c>
      <c r="DH31">
        <f>IFERROR(VALUE(RIGHT(Rawdata!DH31,1)-1),"N/A")</f>
        <v>3</v>
      </c>
      <c r="DI31">
        <f>IFERROR(VALUE(RIGHT(Rawdata!DI31,1)-1),"N/A")</f>
        <v>4</v>
      </c>
      <c r="DJ31">
        <f>IFERROR(VALUE(RIGHT(Rawdata!DJ31,1)-1),"N/A")</f>
        <v>3</v>
      </c>
      <c r="DK31">
        <f>IFERROR(VALUE(RIGHT(Rawdata!DK31,1)-1),"N/A")</f>
        <v>2</v>
      </c>
      <c r="DL31">
        <f>IFERROR(VALUE(RIGHT(Rawdata!DL31,1)-1),"N/A")</f>
        <v>1</v>
      </c>
      <c r="DM31">
        <f>IFERROR(VALUE(RIGHT(Rawdata!DM31,1)-1),"N/A")</f>
        <v>1</v>
      </c>
      <c r="DN31">
        <f>IFERROR(VALUE(RIGHT(Rawdata!DN31,1)-1),"N/A")</f>
        <v>3</v>
      </c>
      <c r="DO31">
        <f>IFERROR(VALUE(RIGHT(Rawdata!DO31,1)-1),"N/A")</f>
        <v>1</v>
      </c>
      <c r="DP31">
        <f>IFERROR(VALUE(RIGHT(Rawdata!DP31,1)-1),"N/A")</f>
        <v>2</v>
      </c>
      <c r="DQ31">
        <f>IFERROR(VALUE(RIGHT(Rawdata!DQ31,1)-1),"N/A")</f>
        <v>2</v>
      </c>
      <c r="DR31">
        <f>IFERROR(VALUE(RIGHT(Rawdata!DR31,1)-1),"N/A")</f>
        <v>0</v>
      </c>
      <c r="DS31">
        <f>IFERROR(VALUE(RIGHT(Rawdata!DS31,1)-1),"N/A")</f>
        <v>2</v>
      </c>
      <c r="DT31">
        <f>IFERROR(VALUE(RIGHT(Rawdata!DT31,1)-1),"N/A")</f>
        <v>1</v>
      </c>
      <c r="DU31">
        <f>IFERROR(6-VALUE(RIGHT(Rawdata!DU31,1)-1),"N/A")</f>
        <v>5</v>
      </c>
      <c r="DV31">
        <f>IFERROR(6-VALUE(RIGHT(Rawdata!DV31,1)-1),"N/A")</f>
        <v>3</v>
      </c>
      <c r="DW31">
        <f>IFERROR(6-VALUE(RIGHT(Rawdata!DW31,1)-1),"N/A")</f>
        <v>5</v>
      </c>
      <c r="DX31">
        <f>IFERROR(6-VALUE(RIGHT(Rawdata!DX31,1)-1),"N/A")</f>
        <v>6</v>
      </c>
      <c r="DY31">
        <f>IFERROR(6-VALUE(RIGHT(Rawdata!DY31,1)-1),"N/A")</f>
        <v>4</v>
      </c>
      <c r="DZ31">
        <f>IFERROR(6-VALUE(RIGHT(Rawdata!DZ31,1)-1),"N/A")</f>
        <v>6</v>
      </c>
      <c r="EA31">
        <f>IFERROR(VALUE(RIGHT(Rawdata!EA31,1)),"N/A")</f>
        <v>3</v>
      </c>
      <c r="EB31">
        <f>IFERROR(VALUE(RIGHT(Rawdata!EB31,1)),"N/A")</f>
        <v>2</v>
      </c>
      <c r="EC31">
        <f>IFERROR(6-VALUE(RIGHT(Rawdata!EC31,1)),"N/A")</f>
        <v>4</v>
      </c>
      <c r="ED31">
        <f>IFERROR(6-VALUE(RIGHT(Rawdata!ED31,1)),"N/A")</f>
        <v>4</v>
      </c>
      <c r="EE31">
        <f>IFERROR(VALUE(RIGHT(Rawdata!EE31,1)),"N/A")</f>
        <v>3</v>
      </c>
      <c r="EF31">
        <f>IFERROR(VALUE(RIGHT(Rawdata!EF31,1)),"N/A")</f>
        <v>3</v>
      </c>
      <c r="EG31">
        <f>IFERROR(VALUE(RIGHT(Rawdata!EG31,1)),"N/A")</f>
        <v>2</v>
      </c>
      <c r="EH31">
        <f>IFERROR(VALUE(RIGHT(Rawdata!EH31,1)),"N/A")</f>
        <v>3</v>
      </c>
      <c r="EI31">
        <f>IFERROR(VALUE(RIGHT(Rawdata!EI31,1)),"N/A")</f>
        <v>3</v>
      </c>
      <c r="EJ31">
        <f>IFERROR(VALUE(RIGHT(Rawdata!EJ31,1)),"N/A")</f>
        <v>3</v>
      </c>
      <c r="EK31">
        <f>IFERROR(VALUE(RIGHT(Rawdata!EK31,1)),"N/A")</f>
        <v>3</v>
      </c>
      <c r="EL31">
        <f>IFERROR(VALUE(RIGHT(Rawdata!EL31,1)),"N/A")</f>
        <v>4</v>
      </c>
      <c r="EM31">
        <f>IFERROR(VALUE(RIGHT(Rawdata!EM31,1)),"N/A")</f>
        <v>3</v>
      </c>
      <c r="EN31">
        <f>IFERROR(VALUE(RIGHT(Rawdata!EN31,1)),"N/A")</f>
        <v>3</v>
      </c>
      <c r="EO31">
        <f>IFERROR(VALUE(RIGHT(Rawdata!EO31,1)),"N/A")</f>
        <v>4</v>
      </c>
      <c r="EP31">
        <f>IFERROR(VALUE(RIGHT(Rawdata!EP31,1)),"N/A")</f>
        <v>2</v>
      </c>
      <c r="EQ31">
        <f>IFERROR(VALUE(RIGHT(Rawdata!EQ31,1)),"N/A")</f>
        <v>2</v>
      </c>
      <c r="ER31">
        <f>IFERROR(VALUE(RIGHT(Rawdata!ER31,1)),"N/A")</f>
        <v>4</v>
      </c>
      <c r="ES31">
        <f>IFERROR(VALUE(RIGHT(Rawdata!ES31,1)),"N/A")</f>
        <v>3</v>
      </c>
      <c r="ET31">
        <f>IFERROR(VALUE(RIGHT(Rawdata!ET31,1)),"N/A")</f>
        <v>3</v>
      </c>
      <c r="EU31">
        <f>IFERROR(VALUE(RIGHT(Rawdata!EU31,1)),"N/A")</f>
        <v>3</v>
      </c>
      <c r="EV31">
        <f>IFERROR(VALUE(RIGHT(Rawdata!EV31,1)),"N/A")</f>
        <v>3</v>
      </c>
      <c r="EW31">
        <f>IFERROR(VALUE(RIGHT(Rawdata!EW31,1)),"N/A")</f>
        <v>1</v>
      </c>
      <c r="EX31">
        <f>IFERROR(VALUE(RIGHT(Rawdata!EX31,1)),"N/A")</f>
        <v>3</v>
      </c>
      <c r="EY31">
        <f>IFERROR(VALUE(RIGHT(Rawdata!EY31,1)),"N/A")</f>
        <v>4</v>
      </c>
      <c r="EZ31">
        <f>IFERROR(6-VALUE(RIGHT(Rawdata!EZ31,1)),"N/A")</f>
        <v>3</v>
      </c>
      <c r="FA31">
        <f>IFERROR(IF(Rawdata!FA31="A1",VALUE(RIGHT(Rawdata!FA31,1)),VALUE(RIGHT(Rawdata!FA31,1))-1),"N/A")</f>
        <v>2</v>
      </c>
      <c r="FB31">
        <f>IFERROR(VALUE(RIGHT(Rawdata!FB31,1))-3,"N/A")</f>
        <v>1</v>
      </c>
      <c r="FC31">
        <f>IFERROR(IF(Rawdata!FC31="A1",VALUE(RIGHT(Rawdata!FC31,1)),VALUE(RIGHT(Rawdata!FC31,1))-1),"N/A")</f>
        <v>5</v>
      </c>
      <c r="FD31">
        <f>IFERROR(VALUE(RIGHT(Rawdata!FD31,1))-3,"N/A")</f>
        <v>1</v>
      </c>
      <c r="FE31">
        <f>IFERROR(IF(Rawdata!FE31="A1",VALUE(RIGHT(Rawdata!FE31,1)),VALUE(RIGHT(Rawdata!FE31,1))-1),"N/A")</f>
        <v>4</v>
      </c>
      <c r="FF31">
        <f>IFERROR(VALUE(RIGHT(Rawdata!FF31,1))-3,"N/A")</f>
        <v>1</v>
      </c>
      <c r="FG31">
        <f>IFERROR(IF(Rawdata!FG31="A1",VALUE(RIGHT(Rawdata!FG31,1)),VALUE(RIGHT(Rawdata!FG31,1))-1),"N/A")</f>
        <v>4</v>
      </c>
      <c r="FH31">
        <f>IFERROR(VALUE(RIGHT(Rawdata!FH31,1))-3,"N/A")</f>
        <v>2</v>
      </c>
      <c r="FI31">
        <f>IFERROR(IF(Rawdata!FI31="A1",VALUE(RIGHT(Rawdata!FI31,1)),VALUE(RIGHT(Rawdata!FI31,1))-1),"N/A")</f>
        <v>5</v>
      </c>
      <c r="FJ31">
        <f>IFERROR(VALUE(RIGHT(Rawdata!FJ31,1))-3,"N/A")</f>
        <v>3</v>
      </c>
      <c r="FK31">
        <f>IFERROR(IF(Rawdata!FK31="A1",VALUE(RIGHT(Rawdata!FK31,1)),VALUE(RIGHT(Rawdata!FK31,1))-1),"N/A")</f>
        <v>5</v>
      </c>
      <c r="FL31">
        <f>IFERROR(VALUE(RIGHT(Rawdata!FL31,1))-3,"N/A")</f>
        <v>3</v>
      </c>
      <c r="FM31">
        <f>IFERROR(IF(Rawdata!FM31="A1",VALUE(RIGHT(Rawdata!FM31,1)),VALUE(RIGHT(Rawdata!FM31,1))-1),"N/A")</f>
        <v>4</v>
      </c>
      <c r="FN31">
        <f>IFERROR(VALUE(RIGHT(Rawdata!FN31,1))-3,"N/A")</f>
        <v>3</v>
      </c>
      <c r="FO31">
        <f>IFERROR(IF(Rawdata!FO31="A1",VALUE(RIGHT(Rawdata!FO31,1)),VALUE(RIGHT(Rawdata!FO31,1))-1),"N/A")</f>
        <v>4</v>
      </c>
      <c r="FP31">
        <f>IFERROR(VALUE(RIGHT(Rawdata!FP31,1))-3,"N/A")</f>
        <v>3</v>
      </c>
      <c r="FQ31">
        <f>IFERROR(IF(Rawdata!FQ31="A1",VALUE(RIGHT(Rawdata!FQ31,1)),VALUE(RIGHT(Rawdata!FQ31,1))-1),"N/A")</f>
        <v>5</v>
      </c>
      <c r="FR31">
        <f>IFERROR(VALUE(RIGHT(Rawdata!FR31,1))-3,"N/A")</f>
        <v>4</v>
      </c>
      <c r="FS31">
        <f>IFERROR(IF(Rawdata!FS31="A1",VALUE(RIGHT(Rawdata!FS31,1)),VALUE(RIGHT(Rawdata!FS31,1))-1),"N/A")</f>
        <v>4</v>
      </c>
      <c r="FT31">
        <f>IFERROR(VALUE(RIGHT(Rawdata!FT31,1))-3,"N/A")</f>
        <v>2</v>
      </c>
      <c r="FU31">
        <f>IFERROR(IF(Rawdata!FU31="A1",VALUE(RIGHT(Rawdata!FU31,1)),VALUE(RIGHT(Rawdata!FU31,1))-1),"N/A")</f>
        <v>4</v>
      </c>
      <c r="FV31">
        <f>IFERROR(VALUE(RIGHT(Rawdata!FV31,1))-3,"N/A")</f>
        <v>3</v>
      </c>
      <c r="FW31">
        <f>IFERROR(IF(Rawdata!FW31="A1",VALUE(RIGHT(Rawdata!FW31,1)),VALUE(RIGHT(Rawdata!FW31,1))-1),"N/A")</f>
        <v>5</v>
      </c>
      <c r="FX31">
        <f>IFERROR(VALUE(RIGHT(Rawdata!FX31,1))-3,"N/A")</f>
        <v>3</v>
      </c>
      <c r="FY31">
        <f>IFERROR(IF(Rawdata!FY31="A1",VALUE(RIGHT(Rawdata!FY31,1)),VALUE(RIGHT(Rawdata!FY31,1))-1),"N/A")</f>
        <v>4</v>
      </c>
      <c r="FZ31">
        <f>IFERROR(VALUE(RIGHT(Rawdata!FZ31,1))-3,"N/A")</f>
        <v>3</v>
      </c>
      <c r="GA31">
        <f>IFERROR(IF(Rawdata!GA31="A1",VALUE(RIGHT(Rawdata!GA31,1)),VALUE(RIGHT(Rawdata!GA31,1))-1),"N/A")</f>
        <v>4</v>
      </c>
      <c r="GB31">
        <f>IFERROR(VALUE(RIGHT(Rawdata!GB31,1))-3,"N/A")</f>
        <v>3</v>
      </c>
      <c r="GC31">
        <f>IFERROR(IF(Rawdata!GC31="A1",VALUE(RIGHT(Rawdata!GC31,1)),VALUE(RIGHT(Rawdata!GC31,1))-1),"N/A")</f>
        <v>5</v>
      </c>
      <c r="GD31">
        <f>IFERROR(VALUE(RIGHT(Rawdata!GD31,1))-3,"N/A")</f>
        <v>4</v>
      </c>
      <c r="GE31">
        <f>IFERROR(IF(Rawdata!GE31="A1",VALUE(RIGHT(Rawdata!GE31,1)),VALUE(RIGHT(Rawdata!GE31,1))-1),"N/A")</f>
        <v>4</v>
      </c>
      <c r="GF31">
        <f>IFERROR(VALUE(RIGHT(Rawdata!GF31,1))-3,"N/A")</f>
        <v>4</v>
      </c>
      <c r="GG31">
        <f>IFERROR(IF(Rawdata!GG31="A1",VALUE(RIGHT(Rawdata!GG31,1)),VALUE(RIGHT(Rawdata!GG31,1))-1),"N/A")</f>
        <v>4</v>
      </c>
      <c r="GH31">
        <f>IFERROR(VALUE(RIGHT(Rawdata!GH31,1))-3,"N/A")</f>
        <v>3</v>
      </c>
      <c r="GI31">
        <f>IFERROR(IF(Rawdata!GI31="A1",VALUE(RIGHT(Rawdata!GI31,1)),VALUE(RIGHT(Rawdata!GI31,1))-1),"N/A")</f>
        <v>4</v>
      </c>
      <c r="GJ31">
        <f>IFERROR(VALUE(RIGHT(Rawdata!GJ31,1))-3,"N/A")</f>
        <v>3</v>
      </c>
      <c r="GK31">
        <f>IFERROR(IF(Rawdata!GK31="A1",VALUE(RIGHT(Rawdata!GK31,1)),VALUE(RIGHT(Rawdata!GK31,1))-1),"N/A")</f>
        <v>4</v>
      </c>
      <c r="GL31">
        <f>IFERROR(VALUE(RIGHT(Rawdata!GL31,1))-3,"N/A")</f>
        <v>3</v>
      </c>
      <c r="GM31">
        <f>IFERROR(IF(Rawdata!GM31="A1",VALUE(RIGHT(Rawdata!GM31,1)),VALUE(RIGHT(Rawdata!GM31,1))-1),"N/A")</f>
        <v>5</v>
      </c>
      <c r="GN31">
        <f>IFERROR(VALUE(RIGHT(Rawdata!GN31,1))-3,"N/A")</f>
        <v>4</v>
      </c>
      <c r="GO31">
        <f>IFERROR(IF(Rawdata!GO31="A1",VALUE(RIGHT(Rawdata!GO31,1)),VALUE(RIGHT(Rawdata!GO31,1))-1),"N/A")</f>
        <v>5</v>
      </c>
      <c r="GP31">
        <f>IFERROR(VALUE(RIGHT(Rawdata!GP31,1))-3,"N/A")</f>
        <v>3</v>
      </c>
      <c r="GQ31">
        <f>IFERROR(IF(Rawdata!GQ31="A1",VALUE(RIGHT(Rawdata!GQ31,1)),VALUE(RIGHT(Rawdata!GQ31,1))-1),"N/A")</f>
        <v>5</v>
      </c>
      <c r="GR31">
        <f>IFERROR(VALUE(RIGHT(Rawdata!GR31,1))-3,"N/A")</f>
        <v>3</v>
      </c>
      <c r="GS31">
        <f>IFERROR(IF(Rawdata!GS31="A1",VALUE(RIGHT(Rawdata!GS31,1)),VALUE(RIGHT(Rawdata!GS31,1))-1),"N/A")</f>
        <v>4</v>
      </c>
      <c r="GT31">
        <f>IFERROR(VALUE(RIGHT(Rawdata!GT31,1))-3,"N/A")</f>
        <v>3</v>
      </c>
      <c r="GU31">
        <f>IFERROR(IF(Rawdata!GU31="A1",VALUE(RIGHT(Rawdata!GU31,1)),VALUE(RIGHT(Rawdata!GU31,1))-1),"N/A")</f>
        <v>4</v>
      </c>
      <c r="GV31">
        <f>IFERROR(VALUE(RIGHT(Rawdata!GV31,1))-3,"N/A")</f>
        <v>2</v>
      </c>
      <c r="GW31">
        <f>IFERROR(IF(Rawdata!GW31="A1",VALUE(RIGHT(Rawdata!GW31,1)),VALUE(RIGHT(Rawdata!GW31,1))-1),"N/A")</f>
        <v>4</v>
      </c>
      <c r="GX31">
        <f>IFERROR(VALUE(RIGHT(Rawdata!GX31,1))-3,"N/A")</f>
        <v>4</v>
      </c>
      <c r="GY31">
        <f>IFERROR(VALUE(RIGHT(Rawdata!GY31,1)),"N/A")</f>
        <v>6</v>
      </c>
      <c r="GZ31">
        <f>IFERROR(7-VALUE(RIGHT(Rawdata!GZ31,1)),"N/A")</f>
        <v>5</v>
      </c>
      <c r="HA31">
        <f>IFERROR(VALUE(RIGHT(Rawdata!HA31,1)),"N/A")</f>
        <v>5</v>
      </c>
      <c r="HB31">
        <f>IFERROR(VALUE(RIGHT(Rawdata!HB31,1)),"N/A")</f>
        <v>5</v>
      </c>
      <c r="HC31">
        <f>IFERROR(VALUE(RIGHT(Rawdata!HC31,1)),"N/A")</f>
        <v>5</v>
      </c>
      <c r="HD31">
        <f>IFERROR(7-VALUE(RIGHT(Rawdata!HD31,1)),"N/A")</f>
        <v>5</v>
      </c>
      <c r="HE31">
        <f>IFERROR(VALUE(RIGHT(Rawdata!HE31,1)),"N/A")</f>
        <v>5</v>
      </c>
      <c r="HF31">
        <f>IFERROR(7-VALUE(RIGHT(Rawdata!HF31,1)),"N/A")</f>
        <v>6</v>
      </c>
      <c r="HG31">
        <f>IFERROR(VALUE(RIGHT(Rawdata!HG31,1)),"N/A")</f>
        <v>5</v>
      </c>
      <c r="HH31">
        <f>IFERROR(VALUE(RIGHT(Rawdata!HH31,1)),"N/A")</f>
        <v>5</v>
      </c>
      <c r="HI31">
        <f>IFERROR(VALUE(RIGHT(Rawdata!HI31,1)),"N/A")</f>
        <v>5</v>
      </c>
      <c r="HJ31">
        <f>IFERROR(VALUE(RIGHT(Rawdata!HJ31,1)),"N/A")</f>
        <v>5</v>
      </c>
      <c r="HK31">
        <f>IFERROR(7-VALUE(RIGHT(Rawdata!HK31,1)),"N/A")</f>
        <v>4</v>
      </c>
      <c r="HL31">
        <f>IFERROR(VALUE(RIGHT(Rawdata!HL31,1)),"N/A")</f>
        <v>3</v>
      </c>
      <c r="HM31">
        <f>IFERROR(VALUE(RIGHT(Rawdata!HM31,1)),"N/A")</f>
        <v>4</v>
      </c>
      <c r="HN31">
        <f>IFERROR(IF(Rawdata!HN31="A13",5,VALUE(RIGHT(Rawdata!HN31,1))-1),"N/A")</f>
        <v>5</v>
      </c>
      <c r="HO31">
        <f>IFERROR(IF(Rawdata!HO31="A13",5,VALUE(RIGHT(Rawdata!HO31,1))-1),"N/A")</f>
        <v>5</v>
      </c>
      <c r="HP31">
        <f>IFERROR(IF(Rawdata!HP31="A13",5,VALUE(RIGHT(Rawdata!HP31,1))-1),"N/A")</f>
        <v>5</v>
      </c>
      <c r="HQ31">
        <f>IFERROR(IF(Rawdata!HQ31="A13",5,VALUE(RIGHT(Rawdata!HQ31,1))-1),"N/A")</f>
        <v>5</v>
      </c>
      <c r="HR31">
        <f>IFERROR(IF(Rawdata!HR31="A13",5,VALUE(RIGHT(Rawdata!HR31,1))-1),"N/A")</f>
        <v>5</v>
      </c>
      <c r="HS31">
        <f>IFERROR(6-IF(Rawdata!HS31="A13",5,VALUE(RIGHT(Rawdata!HS31,1))-1),"N/A")</f>
        <v>3</v>
      </c>
      <c r="HT31">
        <f>IFERROR(6-IF(Rawdata!HT31="A13",5,VALUE(RIGHT(Rawdata!HT31,1))-1),"N/A")</f>
        <v>2</v>
      </c>
      <c r="HU31">
        <f>IFERROR(6-IF(Rawdata!HU31="A13",5,VALUE(RIGHT(Rawdata!HU31,1))-1),"N/A")</f>
        <v>3</v>
      </c>
      <c r="HV31">
        <f>IFERROR(IF(Rawdata!HV31="A13",5,VALUE(RIGHT(Rawdata!HV31,1))-1),"N/A")</f>
        <v>3</v>
      </c>
      <c r="HW31">
        <f>IFERROR(6-IF(Rawdata!HW31="A13",5,VALUE(RIGHT(Rawdata!HW31,1))-1),"N/A")</f>
        <v>2</v>
      </c>
      <c r="HX31">
        <f>IFERROR(6-IF(Rawdata!HX31="A13",5,VALUE(RIGHT(Rawdata!HX31,1))-1),"N/A")</f>
        <v>2</v>
      </c>
      <c r="HY31">
        <f>IFERROR(6-IF(Rawdata!HY31="A13",5,VALUE(RIGHT(Rawdata!HY31,1))-1),"N/A")</f>
        <v>1</v>
      </c>
      <c r="HZ31">
        <f>IFERROR(6-IF(Rawdata!HZ31="A13",5,VALUE(RIGHT(Rawdata!HZ31,1))-1),"N/A")</f>
        <v>3</v>
      </c>
      <c r="IA31">
        <f>IFERROR(6-IF(Rawdata!IA31="A13",5,VALUE(RIGHT(Rawdata!IA31,1))-1),"N/A")</f>
        <v>2</v>
      </c>
      <c r="IB31">
        <f>IFERROR(IF(Rawdata!IB31="A13",5,VALUE(RIGHT(Rawdata!IB31,1))-1),"N/A")</f>
        <v>5</v>
      </c>
      <c r="IC31">
        <f>IFERROR(6-IF(Rawdata!IC31="A13",5,VALUE(RIGHT(Rawdata!IC31,1))-1),"N/A")</f>
        <v>2</v>
      </c>
      <c r="ID31">
        <f>IFERROR(IF(Rawdata!ID31="A13",5,VALUE(RIGHT(Rawdata!ID31,1))-1),"N/A")</f>
        <v>5</v>
      </c>
      <c r="IE31">
        <f>IFERROR(6-IF(Rawdata!IE31="A13",5,VALUE(RIGHT(Rawdata!IE31,1))-1),"N/A")</f>
        <v>2</v>
      </c>
      <c r="IF31" t="str">
        <f>IFERROR(VALUE(RIGHT(Rawdata!IF31,1)),"N/A")</f>
        <v>N/A</v>
      </c>
      <c r="IG31" t="str">
        <f>IFERROR(VALUE(RIGHT(Rawdata!IG31,1)),"N/A")</f>
        <v>N/A</v>
      </c>
      <c r="IH31" t="str">
        <f>IFERROR(VALUE(RIGHT(Rawdata!IH31,1)),"N/A")</f>
        <v>N/A</v>
      </c>
      <c r="II31" t="str">
        <f>IFERROR(VALUE(RIGHT(Rawdata!II31,1)),"N/A")</f>
        <v>N/A</v>
      </c>
      <c r="IJ31" t="str">
        <f>IFERROR(VALUE(RIGHT(Rawdata!IJ31,1)),"N/A")</f>
        <v>N/A</v>
      </c>
      <c r="IK31" t="str">
        <f>IFERROR(VALUE(RIGHT(Rawdata!IK31,1)),"N/A")</f>
        <v>N/A</v>
      </c>
      <c r="IL31" t="str">
        <f>IFERROR(VALUE(RIGHT(Rawdata!IL31,1)),"N/A")</f>
        <v>N/A</v>
      </c>
      <c r="IM31" t="str">
        <f>IFERROR(VALUE(RIGHT(Rawdata!IM31,1)),"N/A")</f>
        <v>N/A</v>
      </c>
      <c r="IN31" t="str">
        <f>IFERROR(VALUE(RIGHT(Rawdata!IN31,1)),"N/A")</f>
        <v>N/A</v>
      </c>
      <c r="IO31" t="str">
        <f>IFERROR(VALUE(RIGHT(Rawdata!IO31,1)),"N/A")</f>
        <v>N/A</v>
      </c>
      <c r="IP31" t="str">
        <f>IFERROR(VALUE(RIGHT(Rawdata!IP31,1)),"N/A")</f>
        <v>N/A</v>
      </c>
      <c r="IQ31" t="str">
        <f>IFERROR(VALUE(RIGHT(Rawdata!IQ31,1)),"N/A")</f>
        <v>N/A</v>
      </c>
      <c r="IR31" t="str">
        <f>IFERROR(VALUE(RIGHT(Rawdata!IR31,1)),"N/A")</f>
        <v>N/A</v>
      </c>
      <c r="IS31" t="str">
        <f>IFERROR(VALUE(RIGHT(Rawdata!IS31,1)),"N/A")</f>
        <v>N/A</v>
      </c>
      <c r="IT31" t="str">
        <f>IFERROR(VALUE(RIGHT(Rawdata!IT31,1)),"N/A")</f>
        <v>N/A</v>
      </c>
      <c r="IU31" t="str">
        <f>IFERROR(VALUE(RIGHT(Rawdata!IU31,1)),"N/A")</f>
        <v>N/A</v>
      </c>
      <c r="IV31" t="str">
        <f>IFERROR(VALUE(RIGHT(Rawdata!IV31,1)),"N/A")</f>
        <v>N/A</v>
      </c>
      <c r="IW31" t="str">
        <f>IFERROR(VALUE(RIGHT(Rawdata!IW31,1)),"N/A")</f>
        <v>N/A</v>
      </c>
      <c r="IX31" t="str">
        <f>IFERROR(VALUE(RIGHT(Rawdata!IX31,1)),"N/A")</f>
        <v>N/A</v>
      </c>
      <c r="IY31" t="str">
        <f>IFERROR(VALUE(RIGHT(Rawdata!IY31,1)),"N/A")</f>
        <v>N/A</v>
      </c>
      <c r="IZ31" t="str">
        <f>IFERROR(VALUE(RIGHT(Rawdata!IZ31,1)),"N/A")</f>
        <v>N/A</v>
      </c>
      <c r="JA31" t="str">
        <f>IFERROR(VALUE(RIGHT(Rawdata!JA31,1)),"N/A")</f>
        <v>N/A</v>
      </c>
      <c r="JB31" t="str">
        <f>IFERROR(VALUE(RIGHT(Rawdata!JB31,1)),"N/A")</f>
        <v>N/A</v>
      </c>
      <c r="JC31" t="str">
        <f>IFERROR(VALUE(RIGHT(Rawdata!JC31,1)),"N/A")</f>
        <v>N/A</v>
      </c>
      <c r="JD31" t="str">
        <f>IFERROR(VALUE(RIGHT(Rawdata!JD31,1)),"N/A")</f>
        <v>N/A</v>
      </c>
      <c r="JE31" t="str">
        <f>IFERROR(VALUE(RIGHT(Rawdata!JE31,1)),"N/A")</f>
        <v>N/A</v>
      </c>
      <c r="JF31" t="str">
        <f>IFERROR(VALUE(RIGHT(Rawdata!JF31,1)),"N/A")</f>
        <v>N/A</v>
      </c>
      <c r="JG31" t="str">
        <f>IFERROR(VALUE(RIGHT(Rawdata!JG31,1)),"N/A")</f>
        <v>N/A</v>
      </c>
      <c r="JH31" t="str">
        <f>IFERROR(VALUE(RIGHT(Rawdata!JH31,1)),"N/A")</f>
        <v>N/A</v>
      </c>
      <c r="JI31" t="str">
        <f>IFERROR(VALUE(RIGHT(Rawdata!JI31,1)),"N/A")</f>
        <v>N/A</v>
      </c>
      <c r="JJ31" t="str">
        <f>IFERROR(VALUE(RIGHT(Rawdata!JJ31,1)),"N/A")</f>
        <v>N/A</v>
      </c>
      <c r="JK31" t="str">
        <f>IFERROR(VALUE(RIGHT(Rawdata!JK31,1)),"N/A")</f>
        <v>N/A</v>
      </c>
      <c r="JL31" t="str">
        <f>IFERROR(VALUE(RIGHT(Rawdata!JL31,1)),"N/A")</f>
        <v>N/A</v>
      </c>
      <c r="JM31" t="str">
        <f>IFERROR(VALUE(RIGHT(Rawdata!JM31,1)),"N/A")</f>
        <v>N/A</v>
      </c>
      <c r="JN31" t="str">
        <f>IFERROR(VALUE(RIGHT(Rawdata!JN31,1)),"N/A")</f>
        <v>N/A</v>
      </c>
      <c r="JO31" t="str">
        <f>IFERROR(VALUE(RIGHT(Rawdata!JO31,1)),"N/A")</f>
        <v>N/A</v>
      </c>
      <c r="JP31" t="str">
        <f>IFERROR(VALUE(RIGHT(Rawdata!JP31,1)-4),"N/A")</f>
        <v>N/A</v>
      </c>
      <c r="JQ31" t="str">
        <f>IFERROR(VALUE(RIGHT(Rawdata!JQ31,1)-4),"N/A")</f>
        <v>N/A</v>
      </c>
      <c r="JR31" t="str">
        <f>IFERROR(VALUE(RIGHT(Rawdata!JR31,1)-4),"N/A")</f>
        <v>N/A</v>
      </c>
      <c r="JS31" t="str">
        <f>IFERROR(VALUE(RIGHT(Rawdata!JS31,1)-4),"N/A")</f>
        <v>N/A</v>
      </c>
      <c r="JT31" t="str">
        <f>IFERROR(VALUE(RIGHT(Rawdata!JT31,1)-4),"N/A")</f>
        <v>N/A</v>
      </c>
      <c r="JU31" t="str">
        <f>IFERROR(VALUE(RIGHT(Rawdata!JU31,1)-4),"N/A")</f>
        <v>N/A</v>
      </c>
      <c r="JV31" t="str">
        <f>IFERROR(VALUE(RIGHT(Rawdata!JV31,1)-4),"N/A")</f>
        <v>N/A</v>
      </c>
      <c r="JW31" t="str">
        <f>IFERROR(VALUE(RIGHT(Rawdata!JW31,1)-4),"N/A")</f>
        <v>N/A</v>
      </c>
      <c r="JX31" t="str">
        <f>IFERROR(VALUE(RIGHT(Rawdata!JX31,1)),"N/A")</f>
        <v>N/A</v>
      </c>
      <c r="JY31" t="str">
        <f>IFERROR(VALUE(RIGHT(Rawdata!JY31,1)),"N/A")</f>
        <v>N/A</v>
      </c>
      <c r="JZ31" t="str">
        <f>IFERROR(6-VALUE(RIGHT(Rawdata!JZ31,1)),"N/A")</f>
        <v>N/A</v>
      </c>
      <c r="KA31" t="str">
        <f>IFERROR(6-VALUE(RIGHT(Rawdata!KA31,1)),"N/A")</f>
        <v>N/A</v>
      </c>
      <c r="KB31" t="str">
        <f>IFERROR(6-VALUE(RIGHT(Rawdata!KB31,1)),"N/A")</f>
        <v>N/A</v>
      </c>
      <c r="KC31" t="str">
        <f>IFERROR(6-VALUE(RIGHT(Rawdata!KC31,1)),"N/A")</f>
        <v>N/A</v>
      </c>
      <c r="KD31" t="str">
        <f>IFERROR(6-VALUE(RIGHT(Rawdata!KD31,1)),"N/A")</f>
        <v>N/A</v>
      </c>
      <c r="KE31" t="str">
        <f>IFERROR(6-VALUE(RIGHT(Rawdata!KE31,1)),"N/A")</f>
        <v>N/A</v>
      </c>
      <c r="KF31" t="str">
        <f>IFERROR(VALUE(RIGHT(Rawdata!KF31,1)),"N/A")</f>
        <v>N/A</v>
      </c>
      <c r="KG31" t="str">
        <f>IFERROR(VALUE(RIGHT(Rawdata!KG31,1)),"N/A")</f>
        <v>N/A</v>
      </c>
      <c r="KH31" t="str">
        <f>IFERROR(6-VALUE(RIGHT(Rawdata!KH31,1)),"N/A")</f>
        <v>N/A</v>
      </c>
      <c r="KI31" t="str">
        <f>IFERROR(6-VALUE(RIGHT(Rawdata!KI31,1)),"N/A")</f>
        <v>N/A</v>
      </c>
      <c r="KJ31" t="str">
        <f>IFERROR(VALUE(RIGHT(Rawdata!KJ31,1)),"N/A")</f>
        <v>N/A</v>
      </c>
      <c r="KK31" t="str">
        <f>IFERROR(VALUE(RIGHT(Rawdata!KK31,1)),"N/A")</f>
        <v>N/A</v>
      </c>
      <c r="KL31" t="str">
        <f>IFERROR(VALUE(RIGHT(Rawdata!KL31,1)),"N/A")</f>
        <v>N/A</v>
      </c>
      <c r="KM31" t="str">
        <f>IFERROR(VALUE(RIGHT(Rawdata!KM31,1)),"N/A")</f>
        <v>N/A</v>
      </c>
      <c r="KN31" t="str">
        <f>IFERROR(VALUE(RIGHT(Rawdata!KN31,1)),"N/A")</f>
        <v>N/A</v>
      </c>
      <c r="KO31" t="str">
        <f>IFERROR(VALUE(RIGHT(Rawdata!KO31,1)),"N/A")</f>
        <v>N/A</v>
      </c>
      <c r="KP31" t="str">
        <f>IFERROR(VALUE(RIGHT(Rawdata!KP31,1)),"N/A")</f>
        <v>N/A</v>
      </c>
      <c r="KQ31" t="str">
        <f>IFERROR(VALUE(RIGHT(Rawdata!KQ31,1)),"N/A")</f>
        <v>N/A</v>
      </c>
      <c r="KR31" t="str">
        <f>IFERROR(VALUE(RIGHT(Rawdata!KR31,1)),"N/A")</f>
        <v>N/A</v>
      </c>
      <c r="KS31" t="str">
        <f>IFERROR(VALUE(RIGHT(Rawdata!KS31,1)),"N/A")</f>
        <v>N/A</v>
      </c>
      <c r="KT31" t="str">
        <f>IFERROR(VALUE(RIGHT(Rawdata!KT31,1)),"N/A")</f>
        <v>N/A</v>
      </c>
      <c r="KU31" t="str">
        <f>IFERROR(VALUE(RIGHT(Rawdata!KU31,1)),"N/A")</f>
        <v>N/A</v>
      </c>
      <c r="KV31" t="str">
        <f>IFERROR(VALUE(RIGHT(Rawdata!KV31,1)),"N/A")</f>
        <v>N/A</v>
      </c>
      <c r="KW31" t="str">
        <f>IFERROR(VALUE(RIGHT(Rawdata!KW31,1)),"N/A")</f>
        <v>N/A</v>
      </c>
      <c r="KX31" t="str">
        <f>IFERROR(VALUE(RIGHT(Rawdata!KX31,1)),"N/A")</f>
        <v>N/A</v>
      </c>
    </row>
    <row r="32" spans="1:310" x14ac:dyDescent="0.25">
      <c r="A32">
        <f>Rawdata!A32</f>
        <v>15</v>
      </c>
      <c r="B32" t="str">
        <f>Rawdata!B32</f>
        <v>T2</v>
      </c>
      <c r="C32" t="str">
        <f>Rawdata!C32</f>
        <v>2022-06-25 18:12:33</v>
      </c>
      <c r="D32" t="str">
        <f>Rawdata!D32</f>
        <v>802-214</v>
      </c>
      <c r="E32" t="str">
        <f>IF(Rawdata!E32="","",Rawdata!E32)</f>
        <v>202-151</v>
      </c>
      <c r="F32" cm="1">
        <f t="array" ref="F32">IFERROR(_xlfn.IFS(Rawdata!F32="A1",100,Rawdata!F32="A2",75,Rawdata!F32="A3",50,Rawdata!F32="A4",25,Rawdata!F32="A5",0),"N/A")</f>
        <v>50</v>
      </c>
      <c r="G32" cm="1">
        <f t="array" ref="G32">IFERROR(_xlfn.IFS(Rawdata!G32="A1",100,Rawdata!G32="A2",75,Rawdata!G32="A3",50,Rawdata!G32="A4",25,Rawdata!G32="A5",0),"N/A")</f>
        <v>75</v>
      </c>
      <c r="H32" cm="1">
        <f t="array" ref="H32">IFERROR(_xlfn.IFS(Rawdata!H32="A1",100,Rawdata!H32="A2",75,Rawdata!H32="A3",50,Rawdata!H32="A4",25,Rawdata!H32="A5",0),"N/A")</f>
        <v>0</v>
      </c>
      <c r="I32" cm="1">
        <f t="array" ref="I32">IFERROR(_xlfn.IFS(Rawdata!I32="A1",100,Rawdata!I32="A2",75,Rawdata!I32="A3",50,Rawdata!I32="A4",25,Rawdata!I32="A5",0),"N/A")</f>
        <v>50</v>
      </c>
      <c r="J32" cm="1">
        <f t="array" ref="J32">IFERROR(_xlfn.IFS(Rawdata!J32="A1",100,Rawdata!J32="A2",75,Rawdata!J32="A3",50,Rawdata!J32="A4",25,Rawdata!J32="A5",0),"N/A")</f>
        <v>0</v>
      </c>
      <c r="K32" cm="1">
        <f t="array" ref="K32">IFERROR(_xlfn.IFS(Rawdata!K32="A1",100,Rawdata!K32="A2",75,Rawdata!K32="A3",50,Rawdata!K32="A4",25,Rawdata!K32="A5",0),"N/A")</f>
        <v>75</v>
      </c>
      <c r="L32" cm="1">
        <f t="array" ref="L32">IFERROR(_xlfn.IFS(Rawdata!L32="A1",100,Rawdata!L32="A2",75,Rawdata!L32="A3",50,Rawdata!L32="A4",25,Rawdata!L32="A5",0),"N/A")</f>
        <v>100</v>
      </c>
      <c r="M32" cm="1">
        <f t="array" ref="M32">IFERROR(_xlfn.IFS(Rawdata!M32="A1",100,Rawdata!M32="A2",75,Rawdata!M32="A3",50,Rawdata!M32="A4",25,Rawdata!M32="A5",0),"N/A")</f>
        <v>100</v>
      </c>
      <c r="N32" cm="1">
        <f t="array" ref="N32">IFERROR(_xlfn.IFS(Rawdata!N32="A1",100,Rawdata!N32="A2",75,Rawdata!N32="A3",50,Rawdata!N32="A4",25,Rawdata!N32="A5",0),"N/A")</f>
        <v>75</v>
      </c>
      <c r="O32" cm="1">
        <f t="array" ref="O32">IFERROR(_xlfn.IFS(Rawdata!O32="A1",100,Rawdata!O32="A2",75,Rawdata!O32="A3",50,Rawdata!O32="A4",25,Rawdata!O32="A5",0),"N/A")</f>
        <v>100</v>
      </c>
      <c r="P32" cm="1">
        <f t="array" ref="P32">IFERROR(_xlfn.IFS(Rawdata!P32="A1",100,Rawdata!P32="A2",75,Rawdata!P32="A3",50,Rawdata!P32="A4",25,Rawdata!P32="A5",0),"N/A")</f>
        <v>50</v>
      </c>
      <c r="Q32" cm="1">
        <f t="array" ref="Q32">IFERROR(_xlfn.IFS(Rawdata!Q32="A1",100,Rawdata!Q32="A2",75,Rawdata!Q32="A3",50,Rawdata!Q32="A4",25,Rawdata!Q32="A5",0),"N/A")</f>
        <v>0</v>
      </c>
      <c r="R32" cm="1">
        <f t="array" ref="R32">IFERROR(_xlfn.IFS(Rawdata!R32="A1",100,Rawdata!R32="A2",75,Rawdata!R32="A3",50,Rawdata!R32="A4",25,Rawdata!R32="A5",0),"N/A")</f>
        <v>50</v>
      </c>
      <c r="S32" cm="1">
        <f t="array" ref="S32">IFERROR(_xlfn.IFS(Rawdata!S32="A1",100,Rawdata!S32="A2",75,Rawdata!S32="A3",50,Rawdata!S32="A4",25,Rawdata!S32="A5",0),"N/A")</f>
        <v>25</v>
      </c>
      <c r="T32" cm="1">
        <f t="array" ref="T32">IFERROR(_xlfn.IFS(Rawdata!T32="A1",100,Rawdata!T32="A2",75,Rawdata!T32="A3",50,Rawdata!T32="A4",25,Rawdata!T32="A5",0),"N/A")</f>
        <v>25</v>
      </c>
      <c r="U32" cm="1">
        <f t="array" ref="U32">IFERROR(_xlfn.IFS(Rawdata!U32="A1",100,Rawdata!U32="A2",75,Rawdata!U32="A3",50,Rawdata!U32="A4",25,Rawdata!U32="A5",0),"N/A")</f>
        <v>0</v>
      </c>
      <c r="V32" cm="1">
        <f t="array" ref="V32">IFERROR(_xlfn.IFS(Rawdata!V32="A1",100,Rawdata!V32="A2",75,Rawdata!V32="A3",50,Rawdata!V32="A4",25,Rawdata!V32="A5",0),"N/A")</f>
        <v>50</v>
      </c>
      <c r="W32" cm="1">
        <f t="array" ref="W32">IFERROR(_xlfn.IFS(Rawdata!W32="A1",100,Rawdata!W32="A2",75,Rawdata!W32="A3",50,Rawdata!W32="A4",25,Rawdata!W32="A5",0),"N/A")</f>
        <v>50</v>
      </c>
      <c r="X32" cm="1">
        <f t="array" ref="X32">IFERROR(_xlfn.IFS(Rawdata!X32="A1",100,Rawdata!X32="A2",75,Rawdata!X32="A3",50,Rawdata!X32="A4",25,Rawdata!X32="A5",0),"N/A")</f>
        <v>0</v>
      </c>
      <c r="Y32" cm="1">
        <f t="array" ref="Y32">IFERROR(_xlfn.IFS(Rawdata!Y32="A1",100,Rawdata!Y32="A2",75,Rawdata!Y32="A3",50,Rawdata!Y32="A4",25,Rawdata!Y32="A5",0),"N/A")</f>
        <v>25</v>
      </c>
      <c r="Z32" cm="1">
        <f t="array" ref="Z32">IFERROR(_xlfn.IFS(Rawdata!Z32="A1",100,Rawdata!Z32="A2",75,Rawdata!Z32="A3",50,Rawdata!Z32="A4",25,Rawdata!Z32="A5",0),"N/A")</f>
        <v>25</v>
      </c>
      <c r="AA32" cm="1">
        <f t="array" ref="AA32">IFERROR(_xlfn.IFS(Rawdata!AA32="A1",100,Rawdata!AA32="A2",75,Rawdata!AA32="A3",50,Rawdata!AA32="A4",25,Rawdata!AA32="A5",0),"N/A")</f>
        <v>75</v>
      </c>
      <c r="AB32" cm="1">
        <f t="array" ref="AB32">IFERROR(_xlfn.IFS(Rawdata!AB32="A1",100,Rawdata!AB32="A2",75,Rawdata!AB32="A3",50,Rawdata!AB32="A4",25,Rawdata!AB32="A5",0),"N/A")</f>
        <v>25</v>
      </c>
      <c r="AC32">
        <f>IFERROR(VALUE(RIGHT(Rawdata!AC32,1)),"N/A")</f>
        <v>5</v>
      </c>
      <c r="AD32">
        <f>IFERROR(6-VALUE(RIGHT(Rawdata!AD32,1)),"N/A")</f>
        <v>5</v>
      </c>
      <c r="AE32">
        <f>IFERROR(VALUE(RIGHT(Rawdata!AE32,1)),"N/A")</f>
        <v>5</v>
      </c>
      <c r="AF32">
        <f>IFERROR(6-VALUE(RIGHT(Rawdata!AF32,1)),"N/A")</f>
        <v>5</v>
      </c>
      <c r="AG32">
        <f>IFERROR(VALUE(RIGHT(Rawdata!AG32,1)),"N/A")</f>
        <v>5</v>
      </c>
      <c r="AH32">
        <f>IFERROR(VALUE(RIGHT(Rawdata!AH32,1)),"N/A")</f>
        <v>5</v>
      </c>
      <c r="AI32">
        <f>IFERROR(VALUE(RIGHT(Rawdata!AI32,1)),"N/A")</f>
        <v>4</v>
      </c>
      <c r="AJ32">
        <f>IFERROR(6-VALUE(RIGHT(Rawdata!AJ32,1)),"N/A")</f>
        <v>4</v>
      </c>
      <c r="AK32">
        <f>IFERROR(6-VALUE(RIGHT(Rawdata!AK32,1)),"N/A")</f>
        <v>5</v>
      </c>
      <c r="AL32">
        <f>IFERROR(VALUE(RIGHT(Rawdata!AL32,1)),"N/A")</f>
        <v>5</v>
      </c>
      <c r="AM32">
        <f>IFERROR(6-VALUE(RIGHT(Rawdata!AM32,1)),"N/A")</f>
        <v>4</v>
      </c>
      <c r="AN32">
        <f>IFERROR(6-VALUE(RIGHT(Rawdata!AN32,1)),"N/A")</f>
        <v>5</v>
      </c>
      <c r="AO32">
        <f>IFERROR(VALUE(RIGHT(Rawdata!AO32,1)),"N/A")</f>
        <v>5</v>
      </c>
      <c r="AP32">
        <f>IFERROR(6-VALUE(RIGHT(Rawdata!AP32,1)),"N/A")</f>
        <v>3</v>
      </c>
      <c r="AQ32">
        <f>IFERROR(VALUE(RIGHT(Rawdata!AQ32,1)),"N/A")</f>
        <v>5</v>
      </c>
      <c r="AR32">
        <f>IFERROR(6-VALUE(RIGHT(Rawdata!AR32,1)),"N/A")</f>
        <v>5</v>
      </c>
      <c r="AS32">
        <f>IFERROR(VALUE(RIGHT(Rawdata!AS32,1)),"N/A")</f>
        <v>5</v>
      </c>
      <c r="AT32">
        <f>IFERROR(VALUE(RIGHT(Rawdata!AT32,1)),"N/A")</f>
        <v>5</v>
      </c>
      <c r="AU32">
        <f>IFERROR(6-VALUE(RIGHT(Rawdata!AU32,1)),"N/A")</f>
        <v>5</v>
      </c>
      <c r="AV32">
        <f>IFERROR(VALUE(RIGHT(Rawdata!AV32,1)),"N/A")</f>
        <v>5</v>
      </c>
      <c r="AW32">
        <f>IFERROR(VALUE(RIGHT(Rawdata!AW32,1)),"N/A")</f>
        <v>5</v>
      </c>
      <c r="AX32">
        <f>IFERROR(VALUE(RIGHT(Rawdata!AX32,1)),"N/A")</f>
        <v>4</v>
      </c>
      <c r="AY32">
        <f>IFERROR(VALUE(RIGHT(Rawdata!AY32,1)),"N/A")</f>
        <v>4</v>
      </c>
      <c r="AZ32">
        <f>IFERROR(VALUE(RIGHT(Rawdata!AZ32,1)),"N/A")</f>
        <v>4</v>
      </c>
      <c r="BA32">
        <f>IFERROR(VALUE(RIGHT(Rawdata!BA32,1)-1),"N/A")</f>
        <v>1</v>
      </c>
      <c r="BB32">
        <f>IFERROR(VALUE(RIGHT(Rawdata!BB32,1)-1),"N/A")</f>
        <v>1</v>
      </c>
      <c r="BC32">
        <f>IFERROR(VALUE(RIGHT(Rawdata!BC32,1)-1),"N/A")</f>
        <v>0</v>
      </c>
      <c r="BD32">
        <f>IFERROR(VALUE(RIGHT(Rawdata!BD32,1)-1),"N/A")</f>
        <v>0</v>
      </c>
      <c r="BE32">
        <f>IFERROR(VALUE(RIGHT(Rawdata!BE32,1)-1),"N/A")</f>
        <v>1</v>
      </c>
      <c r="BF32">
        <f>IFERROR(VALUE(RIGHT(Rawdata!BF32,1)-1),"N/A")</f>
        <v>0</v>
      </c>
      <c r="BG32">
        <f>IFERROR(VALUE(RIGHT(Rawdata!BG32,1)-1),"N/A")</f>
        <v>0</v>
      </c>
      <c r="BH32">
        <f>IFERROR(VALUE(RIGHT(Rawdata!BH32,1)-1),"N/A")</f>
        <v>0</v>
      </c>
      <c r="BI32">
        <f>IFERROR(VALUE(RIGHT(Rawdata!BI32,1)-1),"N/A")</f>
        <v>0</v>
      </c>
      <c r="BJ32">
        <f>IFERROR(VALUE(RIGHT(Rawdata!BJ32,1)-1),"N/A")</f>
        <v>2</v>
      </c>
      <c r="BK32">
        <f>IFERROR(VALUE(RIGHT(Rawdata!BK32,1)-1),"N/A")</f>
        <v>3</v>
      </c>
      <c r="BL32">
        <f>IFERROR(VALUE(RIGHT(Rawdata!BL32,1)-1),"N/A")</f>
        <v>2</v>
      </c>
      <c r="BM32">
        <f>IFERROR(VALUE(RIGHT(Rawdata!BM32,1)),"N/A")</f>
        <v>3</v>
      </c>
      <c r="BN32">
        <f>IFERROR(VALUE(RIGHT(Rawdata!BN32,1)),"N/A")</f>
        <v>4</v>
      </c>
      <c r="BO32">
        <f>IFERROR(VALUE(RIGHT(Rawdata!BO32,1)),"N/A")</f>
        <v>4</v>
      </c>
      <c r="BP32">
        <f>IFERROR(VALUE(RIGHT(Rawdata!BP32,1)),"N/A")</f>
        <v>3</v>
      </c>
      <c r="BQ32">
        <f>IFERROR(6-VALUE(RIGHT(Rawdata!BQ32,1)),"N/A")</f>
        <v>2</v>
      </c>
      <c r="BR32">
        <f>IFERROR(6-VALUE(RIGHT(Rawdata!BR32,1)),"N/A")</f>
        <v>3</v>
      </c>
      <c r="BS32">
        <f>IFERROR(6-VALUE(RIGHT(Rawdata!BS32,1)),"N/A")</f>
        <v>2</v>
      </c>
      <c r="BT32">
        <f>IFERROR(6-VALUE(RIGHT(Rawdata!BT32,1)),"N/A")</f>
        <v>3</v>
      </c>
      <c r="BU32">
        <f>IFERROR(VALUE(RIGHT(Rawdata!BU32,1)),"N/A")</f>
        <v>2</v>
      </c>
      <c r="BV32">
        <f>IFERROR(VALUE(RIGHT(Rawdata!BV32,1)),"N/A")</f>
        <v>2</v>
      </c>
      <c r="BW32">
        <f>IFERROR(VALUE(RIGHT(Rawdata!BW32,1)),"N/A")</f>
        <v>2</v>
      </c>
      <c r="BX32">
        <f>IFERROR(VALUE(RIGHT(Rawdata!BX32,1)),"N/A")</f>
        <v>4</v>
      </c>
      <c r="BY32">
        <f>IFERROR(6-VALUE(RIGHT(Rawdata!BY32,1)),"N/A")</f>
        <v>2</v>
      </c>
      <c r="BZ32">
        <f>IFERROR(6-VALUE(RIGHT(Rawdata!BZ32,1)),"N/A")</f>
        <v>3</v>
      </c>
      <c r="CA32">
        <f>IFERROR(6-VALUE(RIGHT(Rawdata!CA32,1)),"N/A")</f>
        <v>1</v>
      </c>
      <c r="CB32">
        <f>IFERROR(VALUE(RIGHT(Rawdata!CB32,1)),"N/A")</f>
        <v>2</v>
      </c>
      <c r="CC32">
        <f>IFERROR(VALUE(RIGHT(Rawdata!CC32,1)),"N/A")</f>
        <v>4</v>
      </c>
      <c r="CD32">
        <f>IFERROR(VALUE(RIGHT(Rawdata!CD32,1)),"N/A")</f>
        <v>4</v>
      </c>
      <c r="CE32">
        <f>IFERROR(VALUE(RIGHT(Rawdata!CE32,1)),"N/A")</f>
        <v>5</v>
      </c>
      <c r="CF32">
        <f>IFERROR(6-VALUE(RIGHT(Rawdata!CF32,1)),"N/A")</f>
        <v>1</v>
      </c>
      <c r="CG32">
        <f>IFERROR(6-VALUE(RIGHT(Rawdata!CG32,1)),"N/A")</f>
        <v>1</v>
      </c>
      <c r="CH32">
        <f>IFERROR(6-VALUE(RIGHT(Rawdata!CH32,1)),"N/A")</f>
        <v>1</v>
      </c>
      <c r="CI32">
        <f>IFERROR(6-VALUE(RIGHT(Rawdata!CI32,1)),"N/A")</f>
        <v>2</v>
      </c>
      <c r="CJ32">
        <f>IFERROR(VALUE(RIGHT(Rawdata!CJ32,1)),"N/A")</f>
        <v>1</v>
      </c>
      <c r="CK32">
        <f>IFERROR(VALUE(RIGHT(Rawdata!CK32,1)),"N/A")</f>
        <v>2</v>
      </c>
      <c r="CL32">
        <f>IFERROR(VALUE(RIGHT(Rawdata!CL32,1)),"N/A")</f>
        <v>1</v>
      </c>
      <c r="CM32">
        <f>IFERROR(VALUE(RIGHT(Rawdata!CM32,1)),"N/A")</f>
        <v>1</v>
      </c>
      <c r="CN32">
        <f>IFERROR(VALUE(RIGHT(Rawdata!CN32,1)),"N/A")</f>
        <v>1</v>
      </c>
      <c r="CO32">
        <f>IFERROR(VALUE(RIGHT(Rawdata!CO32,1)),"N/A")</f>
        <v>1</v>
      </c>
      <c r="CP32">
        <f>IFERROR(VALUE(RIGHT(Rawdata!CP32,1)),"N/A")</f>
        <v>1</v>
      </c>
      <c r="CQ32">
        <f>IFERROR(VALUE(RIGHT(Rawdata!CQ32,1)),"N/A")</f>
        <v>1</v>
      </c>
      <c r="CR32">
        <f>IFERROR(VALUE(RIGHT(Rawdata!CR32,1)),"N/A")</f>
        <v>1</v>
      </c>
      <c r="CS32">
        <f>IFERROR(VALUE(RIGHT(Rawdata!CS32,1)),"N/A")</f>
        <v>1</v>
      </c>
      <c r="CT32">
        <f>IFERROR(VALUE(RIGHT(Rawdata!CT32,1)),"N/A")</f>
        <v>3</v>
      </c>
      <c r="CU32">
        <f>IFERROR(VALUE(RIGHT(Rawdata!CU32,1)),"N/A")</f>
        <v>3</v>
      </c>
      <c r="CV32">
        <f>IFERROR(VALUE(RIGHT(Rawdata!CV32,1)),"N/A")</f>
        <v>2</v>
      </c>
      <c r="CW32">
        <f>IFERROR(6-VALUE(RIGHT(Rawdata!CW32,1)),"N/A")</f>
        <v>1</v>
      </c>
      <c r="CX32">
        <f>IFERROR(VALUE(RIGHT(Rawdata!CX32,1)),"N/A")</f>
        <v>1</v>
      </c>
      <c r="CY32">
        <f>IFERROR(VALUE(RIGHT(Rawdata!CY32,1)),"N/A")</f>
        <v>5</v>
      </c>
      <c r="CZ32">
        <f>IFERROR(VALUE(RIGHT(Rawdata!CZ32,1)),"N/A")</f>
        <v>1</v>
      </c>
      <c r="DA32">
        <f>IFERROR(VALUE(RIGHT(Rawdata!DA32,1)),"N/A")</f>
        <v>5</v>
      </c>
      <c r="DB32">
        <f>IFERROR(VALUE(RIGHT(Rawdata!DB32,1)),"N/A")</f>
        <v>2</v>
      </c>
      <c r="DC32">
        <f>IFERROR(VALUE(RIGHT(Rawdata!DC32,1)),"N/A")</f>
        <v>1</v>
      </c>
      <c r="DD32">
        <f>IFERROR(VALUE(RIGHT(Rawdata!DD32,1)),"N/A")</f>
        <v>1</v>
      </c>
      <c r="DE32">
        <f>IFERROR(VALUE(RIGHT(Rawdata!DE32,1)-1),"N/A")</f>
        <v>0</v>
      </c>
      <c r="DF32">
        <f>IFERROR(VALUE(RIGHT(Rawdata!DF32,1)-1),"N/A")</f>
        <v>0</v>
      </c>
      <c r="DG32">
        <f>IFERROR(VALUE(RIGHT(Rawdata!DG32,1)-1),"N/A")</f>
        <v>0</v>
      </c>
      <c r="DH32">
        <f>IFERROR(VALUE(RIGHT(Rawdata!DH32,1)-1),"N/A")</f>
        <v>0</v>
      </c>
      <c r="DI32">
        <f>IFERROR(VALUE(RIGHT(Rawdata!DI32,1)-1),"N/A")</f>
        <v>0</v>
      </c>
      <c r="DJ32">
        <f>IFERROR(VALUE(RIGHT(Rawdata!DJ32,1)-1),"N/A")</f>
        <v>0</v>
      </c>
      <c r="DK32">
        <f>IFERROR(VALUE(RIGHT(Rawdata!DK32,1)-1),"N/A")</f>
        <v>0</v>
      </c>
      <c r="DL32">
        <f>IFERROR(VALUE(RIGHT(Rawdata!DL32,1)-1),"N/A")</f>
        <v>0</v>
      </c>
      <c r="DM32">
        <f>IFERROR(VALUE(RIGHT(Rawdata!DM32,1)-1),"N/A")</f>
        <v>1</v>
      </c>
      <c r="DN32">
        <f>IFERROR(VALUE(RIGHT(Rawdata!DN32,1)-1),"N/A")</f>
        <v>0</v>
      </c>
      <c r="DO32">
        <f>IFERROR(VALUE(RIGHT(Rawdata!DO32,1)-1),"N/A")</f>
        <v>0</v>
      </c>
      <c r="DP32">
        <f>IFERROR(VALUE(RIGHT(Rawdata!DP32,1)-1),"N/A")</f>
        <v>1</v>
      </c>
      <c r="DQ32">
        <f>IFERROR(VALUE(RIGHT(Rawdata!DQ32,1)-1),"N/A")</f>
        <v>0</v>
      </c>
      <c r="DR32">
        <f>IFERROR(VALUE(RIGHT(Rawdata!DR32,1)-1),"N/A")</f>
        <v>0</v>
      </c>
      <c r="DS32">
        <f>IFERROR(VALUE(RIGHT(Rawdata!DS32,1)-1),"N/A")</f>
        <v>0</v>
      </c>
      <c r="DT32">
        <f>IFERROR(VALUE(RIGHT(Rawdata!DT32,1)-1),"N/A")</f>
        <v>0</v>
      </c>
      <c r="DU32">
        <f>IFERROR(6-VALUE(RIGHT(Rawdata!DU32,1)-1),"N/A")</f>
        <v>0</v>
      </c>
      <c r="DV32">
        <f>IFERROR(6-VALUE(RIGHT(Rawdata!DV32,1)-1),"N/A")</f>
        <v>0</v>
      </c>
      <c r="DW32">
        <f>IFERROR(6-VALUE(RIGHT(Rawdata!DW32,1)-1),"N/A")</f>
        <v>0</v>
      </c>
      <c r="DX32">
        <f>IFERROR(6-VALUE(RIGHT(Rawdata!DX32,1)-1),"N/A")</f>
        <v>0</v>
      </c>
      <c r="DY32">
        <f>IFERROR(6-VALUE(RIGHT(Rawdata!DY32,1)-1),"N/A")</f>
        <v>0</v>
      </c>
      <c r="DZ32">
        <f>IFERROR(6-VALUE(RIGHT(Rawdata!DZ32,1)-1),"N/A")</f>
        <v>1</v>
      </c>
      <c r="EA32">
        <f>IFERROR(VALUE(RIGHT(Rawdata!EA32,1)),"N/A")</f>
        <v>4</v>
      </c>
      <c r="EB32">
        <f>IFERROR(VALUE(RIGHT(Rawdata!EB32,1)),"N/A")</f>
        <v>3</v>
      </c>
      <c r="EC32">
        <f>IFERROR(6-VALUE(RIGHT(Rawdata!EC32,1)),"N/A")</f>
        <v>5</v>
      </c>
      <c r="ED32">
        <f>IFERROR(6-VALUE(RIGHT(Rawdata!ED32,1)),"N/A")</f>
        <v>4</v>
      </c>
      <c r="EE32">
        <f>IFERROR(VALUE(RIGHT(Rawdata!EE32,1)),"N/A")</f>
        <v>4</v>
      </c>
      <c r="EF32">
        <f>IFERROR(VALUE(RIGHT(Rawdata!EF32,1)),"N/A")</f>
        <v>5</v>
      </c>
      <c r="EG32">
        <f>IFERROR(VALUE(RIGHT(Rawdata!EG32,1)),"N/A")</f>
        <v>4</v>
      </c>
      <c r="EH32">
        <f>IFERROR(VALUE(RIGHT(Rawdata!EH32,1)),"N/A")</f>
        <v>4</v>
      </c>
      <c r="EI32">
        <f>IFERROR(VALUE(RIGHT(Rawdata!EI32,1)),"N/A")</f>
        <v>5</v>
      </c>
      <c r="EJ32">
        <f>IFERROR(VALUE(RIGHT(Rawdata!EJ32,1)),"N/A")</f>
        <v>5</v>
      </c>
      <c r="EK32">
        <f>IFERROR(VALUE(RIGHT(Rawdata!EK32,1)),"N/A")</f>
        <v>3</v>
      </c>
      <c r="EL32">
        <f>IFERROR(VALUE(RIGHT(Rawdata!EL32,1)),"N/A")</f>
        <v>3</v>
      </c>
      <c r="EM32">
        <f>IFERROR(VALUE(RIGHT(Rawdata!EM32,1)),"N/A")</f>
        <v>4</v>
      </c>
      <c r="EN32">
        <f>IFERROR(VALUE(RIGHT(Rawdata!EN32,1)),"N/A")</f>
        <v>3</v>
      </c>
      <c r="EO32">
        <f>IFERROR(VALUE(RIGHT(Rawdata!EO32,1)),"N/A")</f>
        <v>4</v>
      </c>
      <c r="EP32">
        <f>IFERROR(VALUE(RIGHT(Rawdata!EP32,1)),"N/A")</f>
        <v>1</v>
      </c>
      <c r="EQ32">
        <f>IFERROR(VALUE(RIGHT(Rawdata!EQ32,1)),"N/A")</f>
        <v>4</v>
      </c>
      <c r="ER32">
        <f>IFERROR(VALUE(RIGHT(Rawdata!ER32,1)),"N/A")</f>
        <v>4</v>
      </c>
      <c r="ES32">
        <f>IFERROR(VALUE(RIGHT(Rawdata!ES32,1)),"N/A")</f>
        <v>2</v>
      </c>
      <c r="ET32">
        <f>IFERROR(VALUE(RIGHT(Rawdata!ET32,1)),"N/A")</f>
        <v>2</v>
      </c>
      <c r="EU32">
        <f>IFERROR(VALUE(RIGHT(Rawdata!EU32,1)),"N/A")</f>
        <v>3</v>
      </c>
      <c r="EV32">
        <f>IFERROR(VALUE(RIGHT(Rawdata!EV32,1)),"N/A")</f>
        <v>1</v>
      </c>
      <c r="EW32">
        <f>IFERROR(VALUE(RIGHT(Rawdata!EW32,1)),"N/A")</f>
        <v>3</v>
      </c>
      <c r="EX32">
        <f>IFERROR(VALUE(RIGHT(Rawdata!EX32,1)),"N/A")</f>
        <v>4</v>
      </c>
      <c r="EY32">
        <f>IFERROR(VALUE(RIGHT(Rawdata!EY32,1)),"N/A")</f>
        <v>4</v>
      </c>
      <c r="EZ32">
        <f>IFERROR(6-VALUE(RIGHT(Rawdata!EZ32,1)),"N/A")</f>
        <v>4</v>
      </c>
      <c r="FA32">
        <f>IFERROR(IF(Rawdata!FA32="A1",VALUE(RIGHT(Rawdata!FA32,1)),VALUE(RIGHT(Rawdata!FA32,1))-1),"N/A")</f>
        <v>5</v>
      </c>
      <c r="FB32">
        <f>IFERROR(VALUE(RIGHT(Rawdata!FB32,1))-3,"N/A")</f>
        <v>4</v>
      </c>
      <c r="FC32">
        <f>IFERROR(IF(Rawdata!FC32="A1",VALUE(RIGHT(Rawdata!FC32,1)),VALUE(RIGHT(Rawdata!FC32,1))-1),"N/A")</f>
        <v>4</v>
      </c>
      <c r="FD32">
        <f>IFERROR(VALUE(RIGHT(Rawdata!FD32,1))-3,"N/A")</f>
        <v>4</v>
      </c>
      <c r="FE32">
        <f>IFERROR(IF(Rawdata!FE32="A1",VALUE(RIGHT(Rawdata!FE32,1)),VALUE(RIGHT(Rawdata!FE32,1))-1),"N/A")</f>
        <v>4</v>
      </c>
      <c r="FF32">
        <f>IFERROR(VALUE(RIGHT(Rawdata!FF32,1))-3,"N/A")</f>
        <v>3</v>
      </c>
      <c r="FG32">
        <f>IFERROR(IF(Rawdata!FG32="A1",VALUE(RIGHT(Rawdata!FG32,1)),VALUE(RIGHT(Rawdata!FG32,1))-1),"N/A")</f>
        <v>4</v>
      </c>
      <c r="FH32">
        <f>IFERROR(VALUE(RIGHT(Rawdata!FH32,1))-3,"N/A")</f>
        <v>4</v>
      </c>
      <c r="FI32">
        <f>IFERROR(IF(Rawdata!FI32="A1",VALUE(RIGHT(Rawdata!FI32,1)),VALUE(RIGHT(Rawdata!FI32,1))-1),"N/A")</f>
        <v>3</v>
      </c>
      <c r="FJ32">
        <f>IFERROR(VALUE(RIGHT(Rawdata!FJ32,1))-3,"N/A")</f>
        <v>3</v>
      </c>
      <c r="FK32">
        <f>IFERROR(IF(Rawdata!FK32="A1",VALUE(RIGHT(Rawdata!FK32,1)),VALUE(RIGHT(Rawdata!FK32,1))-1),"N/A")</f>
        <v>2</v>
      </c>
      <c r="FL32">
        <f>IFERROR(VALUE(RIGHT(Rawdata!FL32,1))-3,"N/A")</f>
        <v>2</v>
      </c>
      <c r="FM32">
        <f>IFERROR(IF(Rawdata!FM32="A1",VALUE(RIGHT(Rawdata!FM32,1)),VALUE(RIGHT(Rawdata!FM32,1))-1),"N/A")</f>
        <v>4</v>
      </c>
      <c r="FN32">
        <f>IFERROR(VALUE(RIGHT(Rawdata!FN32,1))-3,"N/A")</f>
        <v>3</v>
      </c>
      <c r="FO32">
        <f>IFERROR(IF(Rawdata!FO32="A1",VALUE(RIGHT(Rawdata!FO32,1)),VALUE(RIGHT(Rawdata!FO32,1))-1),"N/A")</f>
        <v>3</v>
      </c>
      <c r="FP32">
        <f>IFERROR(VALUE(RIGHT(Rawdata!FP32,1))-3,"N/A")</f>
        <v>3</v>
      </c>
      <c r="FQ32">
        <f>IFERROR(IF(Rawdata!FQ32="A1",VALUE(RIGHT(Rawdata!FQ32,1)),VALUE(RIGHT(Rawdata!FQ32,1))-1),"N/A")</f>
        <v>3</v>
      </c>
      <c r="FR32">
        <f>IFERROR(VALUE(RIGHT(Rawdata!FR32,1))-3,"N/A")</f>
        <v>4</v>
      </c>
      <c r="FS32">
        <f>IFERROR(IF(Rawdata!FS32="A1",VALUE(RIGHT(Rawdata!FS32,1)),VALUE(RIGHT(Rawdata!FS32,1))-1),"N/A")</f>
        <v>5</v>
      </c>
      <c r="FT32">
        <f>IFERROR(VALUE(RIGHT(Rawdata!FT32,1))-3,"N/A")</f>
        <v>5</v>
      </c>
      <c r="FU32">
        <f>IFERROR(IF(Rawdata!FU32="A1",VALUE(RIGHT(Rawdata!FU32,1)),VALUE(RIGHT(Rawdata!FU32,1))-1),"N/A")</f>
        <v>5</v>
      </c>
      <c r="FV32">
        <f>IFERROR(VALUE(RIGHT(Rawdata!FV32,1))-3,"N/A")</f>
        <v>5</v>
      </c>
      <c r="FW32">
        <f>IFERROR(IF(Rawdata!FW32="A1",VALUE(RIGHT(Rawdata!FW32,1)),VALUE(RIGHT(Rawdata!FW32,1))-1),"N/A")</f>
        <v>5</v>
      </c>
      <c r="FX32">
        <f>IFERROR(VALUE(RIGHT(Rawdata!FX32,1))-3,"N/A")</f>
        <v>5</v>
      </c>
      <c r="FY32">
        <f>IFERROR(IF(Rawdata!FY32="A1",VALUE(RIGHT(Rawdata!FY32,1)),VALUE(RIGHT(Rawdata!FY32,1))-1),"N/A")</f>
        <v>2</v>
      </c>
      <c r="FZ32">
        <f>IFERROR(VALUE(RIGHT(Rawdata!FZ32,1))-3,"N/A")</f>
        <v>3</v>
      </c>
      <c r="GA32">
        <f>IFERROR(IF(Rawdata!GA32="A1",VALUE(RIGHT(Rawdata!GA32,1)),VALUE(RIGHT(Rawdata!GA32,1))-1),"N/A")</f>
        <v>4</v>
      </c>
      <c r="GB32">
        <f>IFERROR(VALUE(RIGHT(Rawdata!GB32,1))-3,"N/A")</f>
        <v>4</v>
      </c>
      <c r="GC32">
        <f>IFERROR(IF(Rawdata!GC32="A1",VALUE(RIGHT(Rawdata!GC32,1)),VALUE(RIGHT(Rawdata!GC32,1))-1),"N/A")</f>
        <v>5</v>
      </c>
      <c r="GD32">
        <f>IFERROR(VALUE(RIGHT(Rawdata!GD32,1))-3,"N/A")</f>
        <v>5</v>
      </c>
      <c r="GE32">
        <f>IFERROR(IF(Rawdata!GE32="A1",VALUE(RIGHT(Rawdata!GE32,1)),VALUE(RIGHT(Rawdata!GE32,1))-1),"N/A")</f>
        <v>3</v>
      </c>
      <c r="GF32">
        <f>IFERROR(VALUE(RIGHT(Rawdata!GF32,1))-3,"N/A")</f>
        <v>3</v>
      </c>
      <c r="GG32">
        <f>IFERROR(IF(Rawdata!GG32="A1",VALUE(RIGHT(Rawdata!GG32,1)),VALUE(RIGHT(Rawdata!GG32,1))-1),"N/A")</f>
        <v>3</v>
      </c>
      <c r="GH32">
        <f>IFERROR(VALUE(RIGHT(Rawdata!GH32,1))-3,"N/A")</f>
        <v>3</v>
      </c>
      <c r="GI32">
        <f>IFERROR(IF(Rawdata!GI32="A1",VALUE(RIGHT(Rawdata!GI32,1)),VALUE(RIGHT(Rawdata!GI32,1))-1),"N/A")</f>
        <v>5</v>
      </c>
      <c r="GJ32">
        <f>IFERROR(VALUE(RIGHT(Rawdata!GJ32,1))-3,"N/A")</f>
        <v>5</v>
      </c>
      <c r="GK32">
        <f>IFERROR(IF(Rawdata!GK32="A1",VALUE(RIGHT(Rawdata!GK32,1)),VALUE(RIGHT(Rawdata!GK32,1))-1),"N/A")</f>
        <v>3</v>
      </c>
      <c r="GL32">
        <f>IFERROR(VALUE(RIGHT(Rawdata!GL32,1))-3,"N/A")</f>
        <v>3</v>
      </c>
      <c r="GM32">
        <f>IFERROR(IF(Rawdata!GM32="A1",VALUE(RIGHT(Rawdata!GM32,1)),VALUE(RIGHT(Rawdata!GM32,1))-1),"N/A")</f>
        <v>5</v>
      </c>
      <c r="GN32">
        <f>IFERROR(VALUE(RIGHT(Rawdata!GN32,1))-3,"N/A")</f>
        <v>5</v>
      </c>
      <c r="GO32">
        <f>IFERROR(IF(Rawdata!GO32="A1",VALUE(RIGHT(Rawdata!GO32,1)),VALUE(RIGHT(Rawdata!GO32,1))-1),"N/A")</f>
        <v>4</v>
      </c>
      <c r="GP32">
        <f>IFERROR(VALUE(RIGHT(Rawdata!GP32,1))-3,"N/A")</f>
        <v>4</v>
      </c>
      <c r="GQ32">
        <f>IFERROR(IF(Rawdata!GQ32="A1",VALUE(RIGHT(Rawdata!GQ32,1)),VALUE(RIGHT(Rawdata!GQ32,1))-1),"N/A")</f>
        <v>5</v>
      </c>
      <c r="GR32">
        <f>IFERROR(VALUE(RIGHT(Rawdata!GR32,1))-3,"N/A")</f>
        <v>5</v>
      </c>
      <c r="GS32">
        <f>IFERROR(IF(Rawdata!GS32="A1",VALUE(RIGHT(Rawdata!GS32,1)),VALUE(RIGHT(Rawdata!GS32,1))-1),"N/A")</f>
        <v>5</v>
      </c>
      <c r="GT32">
        <f>IFERROR(VALUE(RIGHT(Rawdata!GT32,1))-3,"N/A")</f>
        <v>5</v>
      </c>
      <c r="GU32">
        <f>IFERROR(IF(Rawdata!GU32="A1",VALUE(RIGHT(Rawdata!GU32,1)),VALUE(RIGHT(Rawdata!GU32,1))-1),"N/A")</f>
        <v>4</v>
      </c>
      <c r="GV32">
        <f>IFERROR(VALUE(RIGHT(Rawdata!GV32,1))-3,"N/A")</f>
        <v>4</v>
      </c>
      <c r="GW32">
        <f>IFERROR(IF(Rawdata!GW32="A1",VALUE(RIGHT(Rawdata!GW32,1)),VALUE(RIGHT(Rawdata!GW32,1))-1),"N/A")</f>
        <v>5</v>
      </c>
      <c r="GX32">
        <f>IFERROR(VALUE(RIGHT(Rawdata!GX32,1))-3,"N/A")</f>
        <v>5</v>
      </c>
      <c r="GY32">
        <f>IFERROR(VALUE(RIGHT(Rawdata!GY32,1)),"N/A")</f>
        <v>5</v>
      </c>
      <c r="GZ32">
        <f>IFERROR(7-VALUE(RIGHT(Rawdata!GZ32,1)),"N/A")</f>
        <v>5</v>
      </c>
      <c r="HA32">
        <f>IFERROR(VALUE(RIGHT(Rawdata!HA32,1)),"N/A")</f>
        <v>4</v>
      </c>
      <c r="HB32">
        <f>IFERROR(VALUE(RIGHT(Rawdata!HB32,1)),"N/A")</f>
        <v>4</v>
      </c>
      <c r="HC32">
        <f>IFERROR(VALUE(RIGHT(Rawdata!HC32,1)),"N/A")</f>
        <v>4</v>
      </c>
      <c r="HD32">
        <f>IFERROR(7-VALUE(RIGHT(Rawdata!HD32,1)),"N/A")</f>
        <v>3</v>
      </c>
      <c r="HE32">
        <f>IFERROR(VALUE(RIGHT(Rawdata!HE32,1)),"N/A")</f>
        <v>6</v>
      </c>
      <c r="HF32">
        <f>IFERROR(7-VALUE(RIGHT(Rawdata!HF32,1)),"N/A")</f>
        <v>5</v>
      </c>
      <c r="HG32">
        <f>IFERROR(VALUE(RIGHT(Rawdata!HG32,1)),"N/A")</f>
        <v>6</v>
      </c>
      <c r="HH32">
        <f>IFERROR(VALUE(RIGHT(Rawdata!HH32,1)),"N/A")</f>
        <v>6</v>
      </c>
      <c r="HI32">
        <f>IFERROR(VALUE(RIGHT(Rawdata!HI32,1)),"N/A")</f>
        <v>5</v>
      </c>
      <c r="HJ32">
        <f>IFERROR(VALUE(RIGHT(Rawdata!HJ32,1)),"N/A")</f>
        <v>5</v>
      </c>
      <c r="HK32">
        <f>IFERROR(7-VALUE(RIGHT(Rawdata!HK32,1)),"N/A")</f>
        <v>2</v>
      </c>
      <c r="HL32">
        <f>IFERROR(VALUE(RIGHT(Rawdata!HL32,1)),"N/A")</f>
        <v>2</v>
      </c>
      <c r="HM32">
        <f>IFERROR(VALUE(RIGHT(Rawdata!HM32,1)),"N/A")</f>
        <v>4</v>
      </c>
      <c r="HN32">
        <f>IFERROR(IF(Rawdata!HN32="A13",5,VALUE(RIGHT(Rawdata!HN32,1))-1),"N/A")</f>
        <v>5</v>
      </c>
      <c r="HO32">
        <f>IFERROR(IF(Rawdata!HO32="A13",5,VALUE(RIGHT(Rawdata!HO32,1))-1),"N/A")</f>
        <v>3</v>
      </c>
      <c r="HP32">
        <f>IFERROR(IF(Rawdata!HP32="A13",5,VALUE(RIGHT(Rawdata!HP32,1))-1),"N/A")</f>
        <v>4</v>
      </c>
      <c r="HQ32">
        <f>IFERROR(IF(Rawdata!HQ32="A13",5,VALUE(RIGHT(Rawdata!HQ32,1))-1),"N/A")</f>
        <v>4</v>
      </c>
      <c r="HR32">
        <f>IFERROR(IF(Rawdata!HR32="A13",5,VALUE(RIGHT(Rawdata!HR32,1))-1),"N/A")</f>
        <v>4</v>
      </c>
      <c r="HS32">
        <f>IFERROR(6-IF(Rawdata!HS32="A13",5,VALUE(RIGHT(Rawdata!HS32,1))-1),"N/A")</f>
        <v>4</v>
      </c>
      <c r="HT32">
        <f>IFERROR(6-IF(Rawdata!HT32="A13",5,VALUE(RIGHT(Rawdata!HT32,1))-1),"N/A")</f>
        <v>5</v>
      </c>
      <c r="HU32">
        <f>IFERROR(6-IF(Rawdata!HU32="A13",5,VALUE(RIGHT(Rawdata!HU32,1))-1),"N/A")</f>
        <v>1</v>
      </c>
      <c r="HV32">
        <f>IFERROR(IF(Rawdata!HV32="A13",5,VALUE(RIGHT(Rawdata!HV32,1))-1),"N/A")</f>
        <v>5</v>
      </c>
      <c r="HW32">
        <f>IFERROR(6-IF(Rawdata!HW32="A13",5,VALUE(RIGHT(Rawdata!HW32,1))-1),"N/A")</f>
        <v>3</v>
      </c>
      <c r="HX32">
        <f>IFERROR(6-IF(Rawdata!HX32="A13",5,VALUE(RIGHT(Rawdata!HX32,1))-1),"N/A")</f>
        <v>3</v>
      </c>
      <c r="HY32">
        <f>IFERROR(6-IF(Rawdata!HY32="A13",5,VALUE(RIGHT(Rawdata!HY32,1))-1),"N/A")</f>
        <v>1</v>
      </c>
      <c r="HZ32">
        <f>IFERROR(6-IF(Rawdata!HZ32="A13",5,VALUE(RIGHT(Rawdata!HZ32,1))-1),"N/A")</f>
        <v>5</v>
      </c>
      <c r="IA32">
        <f>IFERROR(6-IF(Rawdata!IA32="A13",5,VALUE(RIGHT(Rawdata!IA32,1))-1),"N/A")</f>
        <v>5</v>
      </c>
      <c r="IB32">
        <f>IFERROR(IF(Rawdata!IB32="A13",5,VALUE(RIGHT(Rawdata!IB32,1))-1),"N/A")</f>
        <v>5</v>
      </c>
      <c r="IC32">
        <f>IFERROR(6-IF(Rawdata!IC32="A13",5,VALUE(RIGHT(Rawdata!IC32,1))-1),"N/A")</f>
        <v>2</v>
      </c>
      <c r="ID32">
        <f>IFERROR(IF(Rawdata!ID32="A13",5,VALUE(RIGHT(Rawdata!ID32,1))-1),"N/A")</f>
        <v>5</v>
      </c>
      <c r="IE32">
        <f>IFERROR(6-IF(Rawdata!IE32="A13",5,VALUE(RIGHT(Rawdata!IE32,1))-1),"N/A")</f>
        <v>2</v>
      </c>
      <c r="IF32" t="str">
        <f>IFERROR(VALUE(RIGHT(Rawdata!IF32,1)),"N/A")</f>
        <v>N/A</v>
      </c>
      <c r="IG32" t="str">
        <f>IFERROR(VALUE(RIGHT(Rawdata!IG32,1)),"N/A")</f>
        <v>N/A</v>
      </c>
      <c r="IH32" t="str">
        <f>IFERROR(VALUE(RIGHT(Rawdata!IH32,1)),"N/A")</f>
        <v>N/A</v>
      </c>
      <c r="II32" t="str">
        <f>IFERROR(VALUE(RIGHT(Rawdata!II32,1)),"N/A")</f>
        <v>N/A</v>
      </c>
      <c r="IJ32" t="str">
        <f>IFERROR(VALUE(RIGHT(Rawdata!IJ32,1)),"N/A")</f>
        <v>N/A</v>
      </c>
      <c r="IK32" t="str">
        <f>IFERROR(VALUE(RIGHT(Rawdata!IK32,1)),"N/A")</f>
        <v>N/A</v>
      </c>
      <c r="IL32" t="str">
        <f>IFERROR(VALUE(RIGHT(Rawdata!IL32,1)),"N/A")</f>
        <v>N/A</v>
      </c>
      <c r="IM32" t="str">
        <f>IFERROR(VALUE(RIGHT(Rawdata!IM32,1)),"N/A")</f>
        <v>N/A</v>
      </c>
      <c r="IN32" t="str">
        <f>IFERROR(VALUE(RIGHT(Rawdata!IN32,1)),"N/A")</f>
        <v>N/A</v>
      </c>
      <c r="IO32" t="str">
        <f>IFERROR(VALUE(RIGHT(Rawdata!IO32,1)),"N/A")</f>
        <v>N/A</v>
      </c>
      <c r="IP32" t="str">
        <f>IFERROR(VALUE(RIGHT(Rawdata!IP32,1)),"N/A")</f>
        <v>N/A</v>
      </c>
      <c r="IQ32" t="str">
        <f>IFERROR(VALUE(RIGHT(Rawdata!IQ32,1)),"N/A")</f>
        <v>N/A</v>
      </c>
      <c r="IR32" t="str">
        <f>IFERROR(VALUE(RIGHT(Rawdata!IR32,1)),"N/A")</f>
        <v>N/A</v>
      </c>
      <c r="IS32" t="str">
        <f>IFERROR(VALUE(RIGHT(Rawdata!IS32,1)),"N/A")</f>
        <v>N/A</v>
      </c>
      <c r="IT32" t="str">
        <f>IFERROR(VALUE(RIGHT(Rawdata!IT32,1)),"N/A")</f>
        <v>N/A</v>
      </c>
      <c r="IU32" t="str">
        <f>IFERROR(VALUE(RIGHT(Rawdata!IU32,1)),"N/A")</f>
        <v>N/A</v>
      </c>
      <c r="IV32" t="str">
        <f>IFERROR(VALUE(RIGHT(Rawdata!IV32,1)),"N/A")</f>
        <v>N/A</v>
      </c>
      <c r="IW32" t="str">
        <f>IFERROR(VALUE(RIGHT(Rawdata!IW32,1)),"N/A")</f>
        <v>N/A</v>
      </c>
      <c r="IX32" t="str">
        <f>IFERROR(VALUE(RIGHT(Rawdata!IX32,1)),"N/A")</f>
        <v>N/A</v>
      </c>
      <c r="IY32" t="str">
        <f>IFERROR(VALUE(RIGHT(Rawdata!IY32,1)),"N/A")</f>
        <v>N/A</v>
      </c>
      <c r="IZ32" t="str">
        <f>IFERROR(VALUE(RIGHT(Rawdata!IZ32,1)),"N/A")</f>
        <v>N/A</v>
      </c>
      <c r="JA32" t="str">
        <f>IFERROR(VALUE(RIGHT(Rawdata!JA32,1)),"N/A")</f>
        <v>N/A</v>
      </c>
      <c r="JB32" t="str">
        <f>IFERROR(VALUE(RIGHT(Rawdata!JB32,1)),"N/A")</f>
        <v>N/A</v>
      </c>
      <c r="JC32" t="str">
        <f>IFERROR(VALUE(RIGHT(Rawdata!JC32,1)),"N/A")</f>
        <v>N/A</v>
      </c>
      <c r="JD32" t="str">
        <f>IFERROR(VALUE(RIGHT(Rawdata!JD32,1)),"N/A")</f>
        <v>N/A</v>
      </c>
      <c r="JE32" t="str">
        <f>IFERROR(VALUE(RIGHT(Rawdata!JE32,1)),"N/A")</f>
        <v>N/A</v>
      </c>
      <c r="JF32" t="str">
        <f>IFERROR(VALUE(RIGHT(Rawdata!JF32,1)),"N/A")</f>
        <v>N/A</v>
      </c>
      <c r="JG32" t="str">
        <f>IFERROR(VALUE(RIGHT(Rawdata!JG32,1)),"N/A")</f>
        <v>N/A</v>
      </c>
      <c r="JH32" t="str">
        <f>IFERROR(VALUE(RIGHT(Rawdata!JH32,1)),"N/A")</f>
        <v>N/A</v>
      </c>
      <c r="JI32" t="str">
        <f>IFERROR(VALUE(RIGHT(Rawdata!JI32,1)),"N/A")</f>
        <v>N/A</v>
      </c>
      <c r="JJ32" t="str">
        <f>IFERROR(VALUE(RIGHT(Rawdata!JJ32,1)),"N/A")</f>
        <v>N/A</v>
      </c>
      <c r="JK32" t="str">
        <f>IFERROR(VALUE(RIGHT(Rawdata!JK32,1)),"N/A")</f>
        <v>N/A</v>
      </c>
      <c r="JL32" t="str">
        <f>IFERROR(VALUE(RIGHT(Rawdata!JL32,1)),"N/A")</f>
        <v>N/A</v>
      </c>
      <c r="JM32" t="str">
        <f>IFERROR(VALUE(RIGHT(Rawdata!JM32,1)),"N/A")</f>
        <v>N/A</v>
      </c>
      <c r="JN32" t="str">
        <f>IFERROR(VALUE(RIGHT(Rawdata!JN32,1)),"N/A")</f>
        <v>N/A</v>
      </c>
      <c r="JO32" t="str">
        <f>IFERROR(VALUE(RIGHT(Rawdata!JO32,1)),"N/A")</f>
        <v>N/A</v>
      </c>
      <c r="JP32" t="str">
        <f>IFERROR(VALUE(RIGHT(Rawdata!JP32,1)-4),"N/A")</f>
        <v>N/A</v>
      </c>
      <c r="JQ32" t="str">
        <f>IFERROR(VALUE(RIGHT(Rawdata!JQ32,1)-4),"N/A")</f>
        <v>N/A</v>
      </c>
      <c r="JR32" t="str">
        <f>IFERROR(VALUE(RIGHT(Rawdata!JR32,1)-4),"N/A")</f>
        <v>N/A</v>
      </c>
      <c r="JS32" t="str">
        <f>IFERROR(VALUE(RIGHT(Rawdata!JS32,1)-4),"N/A")</f>
        <v>N/A</v>
      </c>
      <c r="JT32" t="str">
        <f>IFERROR(VALUE(RIGHT(Rawdata!JT32,1)-4),"N/A")</f>
        <v>N/A</v>
      </c>
      <c r="JU32" t="str">
        <f>IFERROR(VALUE(RIGHT(Rawdata!JU32,1)-4),"N/A")</f>
        <v>N/A</v>
      </c>
      <c r="JV32" t="str">
        <f>IFERROR(VALUE(RIGHT(Rawdata!JV32,1)-4),"N/A")</f>
        <v>N/A</v>
      </c>
      <c r="JW32" t="str">
        <f>IFERROR(VALUE(RIGHT(Rawdata!JW32,1)-4),"N/A")</f>
        <v>N/A</v>
      </c>
      <c r="JX32" t="str">
        <f>IFERROR(VALUE(RIGHT(Rawdata!JX32,1)),"N/A")</f>
        <v>N/A</v>
      </c>
      <c r="JY32" t="str">
        <f>IFERROR(VALUE(RIGHT(Rawdata!JY32,1)),"N/A")</f>
        <v>N/A</v>
      </c>
      <c r="JZ32" t="str">
        <f>IFERROR(6-VALUE(RIGHT(Rawdata!JZ32,1)),"N/A")</f>
        <v>N/A</v>
      </c>
      <c r="KA32" t="str">
        <f>IFERROR(6-VALUE(RIGHT(Rawdata!KA32,1)),"N/A")</f>
        <v>N/A</v>
      </c>
      <c r="KB32" t="str">
        <f>IFERROR(6-VALUE(RIGHT(Rawdata!KB32,1)),"N/A")</f>
        <v>N/A</v>
      </c>
      <c r="KC32" t="str">
        <f>IFERROR(6-VALUE(RIGHT(Rawdata!KC32,1)),"N/A")</f>
        <v>N/A</v>
      </c>
      <c r="KD32" t="str">
        <f>IFERROR(6-VALUE(RIGHT(Rawdata!KD32,1)),"N/A")</f>
        <v>N/A</v>
      </c>
      <c r="KE32" t="str">
        <f>IFERROR(6-VALUE(RIGHT(Rawdata!KE32,1)),"N/A")</f>
        <v>N/A</v>
      </c>
      <c r="KF32" t="str">
        <f>IFERROR(VALUE(RIGHT(Rawdata!KF32,1)),"N/A")</f>
        <v>N/A</v>
      </c>
      <c r="KG32" t="str">
        <f>IFERROR(VALUE(RIGHT(Rawdata!KG32,1)),"N/A")</f>
        <v>N/A</v>
      </c>
      <c r="KH32" t="str">
        <f>IFERROR(6-VALUE(RIGHT(Rawdata!KH32,1)),"N/A")</f>
        <v>N/A</v>
      </c>
      <c r="KI32" t="str">
        <f>IFERROR(6-VALUE(RIGHT(Rawdata!KI32,1)),"N/A")</f>
        <v>N/A</v>
      </c>
      <c r="KJ32" t="str">
        <f>IFERROR(VALUE(RIGHT(Rawdata!KJ32,1)),"N/A")</f>
        <v>N/A</v>
      </c>
      <c r="KK32" t="str">
        <f>IFERROR(VALUE(RIGHT(Rawdata!KK32,1)),"N/A")</f>
        <v>N/A</v>
      </c>
      <c r="KL32" t="str">
        <f>IFERROR(VALUE(RIGHT(Rawdata!KL32,1)),"N/A")</f>
        <v>N/A</v>
      </c>
      <c r="KM32" t="str">
        <f>IFERROR(VALUE(RIGHT(Rawdata!KM32,1)),"N/A")</f>
        <v>N/A</v>
      </c>
      <c r="KN32" t="str">
        <f>IFERROR(VALUE(RIGHT(Rawdata!KN32,1)),"N/A")</f>
        <v>N/A</v>
      </c>
      <c r="KO32" t="str">
        <f>IFERROR(VALUE(RIGHT(Rawdata!KO32,1)),"N/A")</f>
        <v>N/A</v>
      </c>
      <c r="KP32" t="str">
        <f>IFERROR(VALUE(RIGHT(Rawdata!KP32,1)),"N/A")</f>
        <v>N/A</v>
      </c>
      <c r="KQ32" t="str">
        <f>IFERROR(VALUE(RIGHT(Rawdata!KQ32,1)),"N/A")</f>
        <v>N/A</v>
      </c>
      <c r="KR32" t="str">
        <f>IFERROR(VALUE(RIGHT(Rawdata!KR32,1)),"N/A")</f>
        <v>N/A</v>
      </c>
      <c r="KS32" t="str">
        <f>IFERROR(VALUE(RIGHT(Rawdata!KS32,1)),"N/A")</f>
        <v>N/A</v>
      </c>
      <c r="KT32" t="str">
        <f>IFERROR(VALUE(RIGHT(Rawdata!KT32,1)),"N/A")</f>
        <v>N/A</v>
      </c>
      <c r="KU32" t="str">
        <f>IFERROR(VALUE(RIGHT(Rawdata!KU32,1)),"N/A")</f>
        <v>N/A</v>
      </c>
      <c r="KV32" t="str">
        <f>IFERROR(VALUE(RIGHT(Rawdata!KV32,1)),"N/A")</f>
        <v>N/A</v>
      </c>
      <c r="KW32" t="str">
        <f>IFERROR(VALUE(RIGHT(Rawdata!KW32,1)),"N/A")</f>
        <v>N/A</v>
      </c>
      <c r="KX32" t="str">
        <f>IFERROR(VALUE(RIGHT(Rawdata!KX32,1)),"N/A")</f>
        <v>N/A</v>
      </c>
    </row>
    <row r="33" spans="1:310" x14ac:dyDescent="0.25">
      <c r="A33">
        <f>Rawdata!A33</f>
        <v>16</v>
      </c>
      <c r="B33" t="str">
        <f>Rawdata!B33</f>
        <v>T2</v>
      </c>
      <c r="C33" t="str">
        <f>Rawdata!C33</f>
        <v>2022-06-29 16:28:46</v>
      </c>
      <c r="D33" t="str">
        <f>Rawdata!D33</f>
        <v>805-204</v>
      </c>
      <c r="E33" t="str">
        <f>IF(Rawdata!E33="","",Rawdata!E33)</f>
        <v>205-155</v>
      </c>
      <c r="F33" cm="1">
        <f t="array" ref="F33">IFERROR(_xlfn.IFS(Rawdata!F33="A1",100,Rawdata!F33="A2",75,Rawdata!F33="A3",50,Rawdata!F33="A4",25,Rawdata!F33="A5",0),"N/A")</f>
        <v>75</v>
      </c>
      <c r="G33" cm="1">
        <f t="array" ref="G33">IFERROR(_xlfn.IFS(Rawdata!G33="A1",100,Rawdata!G33="A2",75,Rawdata!G33="A3",50,Rawdata!G33="A4",25,Rawdata!G33="A5",0),"N/A")</f>
        <v>75</v>
      </c>
      <c r="H33" cm="1">
        <f t="array" ref="H33">IFERROR(_xlfn.IFS(Rawdata!H33="A1",100,Rawdata!H33="A2",75,Rawdata!H33="A3",50,Rawdata!H33="A4",25,Rawdata!H33="A5",0),"N/A")</f>
        <v>50</v>
      </c>
      <c r="I33" cm="1">
        <f t="array" ref="I33">IFERROR(_xlfn.IFS(Rawdata!I33="A1",100,Rawdata!I33="A2",75,Rawdata!I33="A3",50,Rawdata!I33="A4",25,Rawdata!I33="A5",0),"N/A")</f>
        <v>25</v>
      </c>
      <c r="J33" cm="1">
        <f t="array" ref="J33">IFERROR(_xlfn.IFS(Rawdata!J33="A1",100,Rawdata!J33="A2",75,Rawdata!J33="A3",50,Rawdata!J33="A4",25,Rawdata!J33="A5",0),"N/A")</f>
        <v>50</v>
      </c>
      <c r="K33" cm="1">
        <f t="array" ref="K33">IFERROR(_xlfn.IFS(Rawdata!K33="A1",100,Rawdata!K33="A2",75,Rawdata!K33="A3",50,Rawdata!K33="A4",25,Rawdata!K33="A5",0),"N/A")</f>
        <v>100</v>
      </c>
      <c r="L33" cm="1">
        <f t="array" ref="L33">IFERROR(_xlfn.IFS(Rawdata!L33="A1",100,Rawdata!L33="A2",75,Rawdata!L33="A3",50,Rawdata!L33="A4",25,Rawdata!L33="A5",0),"N/A")</f>
        <v>100</v>
      </c>
      <c r="M33" cm="1">
        <f t="array" ref="M33">IFERROR(_xlfn.IFS(Rawdata!M33="A1",100,Rawdata!M33="A2",75,Rawdata!M33="A3",50,Rawdata!M33="A4",25,Rawdata!M33="A5",0),"N/A")</f>
        <v>100</v>
      </c>
      <c r="N33" cm="1">
        <f t="array" ref="N33">IFERROR(_xlfn.IFS(Rawdata!N33="A1",100,Rawdata!N33="A2",75,Rawdata!N33="A3",50,Rawdata!N33="A4",25,Rawdata!N33="A5",0),"N/A")</f>
        <v>100</v>
      </c>
      <c r="O33" cm="1">
        <f t="array" ref="O33">IFERROR(_xlfn.IFS(Rawdata!O33="A1",100,Rawdata!O33="A2",75,Rawdata!O33="A3",50,Rawdata!O33="A4",25,Rawdata!O33="A5",0),"N/A")</f>
        <v>100</v>
      </c>
      <c r="P33" cm="1">
        <f t="array" ref="P33">IFERROR(_xlfn.IFS(Rawdata!P33="A1",100,Rawdata!P33="A2",75,Rawdata!P33="A3",50,Rawdata!P33="A4",25,Rawdata!P33="A5",0),"N/A")</f>
        <v>0</v>
      </c>
      <c r="Q33" cm="1">
        <f t="array" ref="Q33">IFERROR(_xlfn.IFS(Rawdata!Q33="A1",100,Rawdata!Q33="A2",75,Rawdata!Q33="A3",50,Rawdata!Q33="A4",25,Rawdata!Q33="A5",0),"N/A")</f>
        <v>50</v>
      </c>
      <c r="R33" cm="1">
        <f t="array" ref="R33">IFERROR(_xlfn.IFS(Rawdata!R33="A1",100,Rawdata!R33="A2",75,Rawdata!R33="A3",50,Rawdata!R33="A4",25,Rawdata!R33="A5",0),"N/A")</f>
        <v>100</v>
      </c>
      <c r="S33" cm="1">
        <f t="array" ref="S33">IFERROR(_xlfn.IFS(Rawdata!S33="A1",100,Rawdata!S33="A2",75,Rawdata!S33="A3",50,Rawdata!S33="A4",25,Rawdata!S33="A5",0),"N/A")</f>
        <v>25</v>
      </c>
      <c r="T33" cm="1">
        <f t="array" ref="T33">IFERROR(_xlfn.IFS(Rawdata!T33="A1",100,Rawdata!T33="A2",75,Rawdata!T33="A3",50,Rawdata!T33="A4",25,Rawdata!T33="A5",0),"N/A")</f>
        <v>0</v>
      </c>
      <c r="U33" cm="1">
        <f t="array" ref="U33">IFERROR(_xlfn.IFS(Rawdata!U33="A1",100,Rawdata!U33="A2",75,Rawdata!U33="A3",50,Rawdata!U33="A4",25,Rawdata!U33="A5",0),"N/A")</f>
        <v>50</v>
      </c>
      <c r="V33" cm="1">
        <f t="array" ref="V33">IFERROR(_xlfn.IFS(Rawdata!V33="A1",100,Rawdata!V33="A2",75,Rawdata!V33="A3",50,Rawdata!V33="A4",25,Rawdata!V33="A5",0),"N/A")</f>
        <v>25</v>
      </c>
      <c r="W33" cm="1">
        <f t="array" ref="W33">IFERROR(_xlfn.IFS(Rawdata!W33="A1",100,Rawdata!W33="A2",75,Rawdata!W33="A3",50,Rawdata!W33="A4",25,Rawdata!W33="A5",0),"N/A")</f>
        <v>25</v>
      </c>
      <c r="X33" cm="1">
        <f t="array" ref="X33">IFERROR(_xlfn.IFS(Rawdata!X33="A1",100,Rawdata!X33="A2",75,Rawdata!X33="A3",50,Rawdata!X33="A4",25,Rawdata!X33="A5",0),"N/A")</f>
        <v>50</v>
      </c>
      <c r="Y33" cm="1">
        <f t="array" ref="Y33">IFERROR(_xlfn.IFS(Rawdata!Y33="A1",100,Rawdata!Y33="A2",75,Rawdata!Y33="A3",50,Rawdata!Y33="A4",25,Rawdata!Y33="A5",0),"N/A")</f>
        <v>50</v>
      </c>
      <c r="Z33" cm="1">
        <f t="array" ref="Z33">IFERROR(_xlfn.IFS(Rawdata!Z33="A1",100,Rawdata!Z33="A2",75,Rawdata!Z33="A3",50,Rawdata!Z33="A4",25,Rawdata!Z33="A5",0),"N/A")</f>
        <v>75</v>
      </c>
      <c r="AA33" cm="1">
        <f t="array" ref="AA33">IFERROR(_xlfn.IFS(Rawdata!AA33="A1",100,Rawdata!AA33="A2",75,Rawdata!AA33="A3",50,Rawdata!AA33="A4",25,Rawdata!AA33="A5",0),"N/A")</f>
        <v>100</v>
      </c>
      <c r="AB33" cm="1">
        <f t="array" ref="AB33">IFERROR(_xlfn.IFS(Rawdata!AB33="A1",100,Rawdata!AB33="A2",75,Rawdata!AB33="A3",50,Rawdata!AB33="A4",25,Rawdata!AB33="A5",0),"N/A")</f>
        <v>75</v>
      </c>
      <c r="AC33">
        <f>IFERROR(VALUE(RIGHT(Rawdata!AC33,1)),"N/A")</f>
        <v>5</v>
      </c>
      <c r="AD33">
        <f>IFERROR(6-VALUE(RIGHT(Rawdata!AD33,1)),"N/A")</f>
        <v>5</v>
      </c>
      <c r="AE33">
        <f>IFERROR(VALUE(RIGHT(Rawdata!AE33,1)),"N/A")</f>
        <v>4</v>
      </c>
      <c r="AF33">
        <f>IFERROR(6-VALUE(RIGHT(Rawdata!AF33,1)),"N/A")</f>
        <v>5</v>
      </c>
      <c r="AG33">
        <f>IFERROR(VALUE(RIGHT(Rawdata!AG33,1)),"N/A")</f>
        <v>5</v>
      </c>
      <c r="AH33">
        <f>IFERROR(VALUE(RIGHT(Rawdata!AH33,1)),"N/A")</f>
        <v>5</v>
      </c>
      <c r="AI33">
        <f>IFERROR(VALUE(RIGHT(Rawdata!AI33,1)),"N/A")</f>
        <v>5</v>
      </c>
      <c r="AJ33">
        <f>IFERROR(6-VALUE(RIGHT(Rawdata!AJ33,1)),"N/A")</f>
        <v>3</v>
      </c>
      <c r="AK33">
        <f>IFERROR(6-VALUE(RIGHT(Rawdata!AK33,1)),"N/A")</f>
        <v>5</v>
      </c>
      <c r="AL33">
        <f>IFERROR(VALUE(RIGHT(Rawdata!AL33,1)),"N/A")</f>
        <v>5</v>
      </c>
      <c r="AM33">
        <f>IFERROR(6-VALUE(RIGHT(Rawdata!AM33,1)),"N/A")</f>
        <v>3</v>
      </c>
      <c r="AN33">
        <f>IFERROR(6-VALUE(RIGHT(Rawdata!AN33,1)),"N/A")</f>
        <v>4</v>
      </c>
      <c r="AO33">
        <f>IFERROR(VALUE(RIGHT(Rawdata!AO33,1)),"N/A")</f>
        <v>4</v>
      </c>
      <c r="AP33">
        <f>IFERROR(6-VALUE(RIGHT(Rawdata!AP33,1)),"N/A")</f>
        <v>4</v>
      </c>
      <c r="AQ33">
        <f>IFERROR(VALUE(RIGHT(Rawdata!AQ33,1)),"N/A")</f>
        <v>5</v>
      </c>
      <c r="AR33">
        <f>IFERROR(6-VALUE(RIGHT(Rawdata!AR33,1)),"N/A")</f>
        <v>5</v>
      </c>
      <c r="AS33">
        <f>IFERROR(VALUE(RIGHT(Rawdata!AS33,1)),"N/A")</f>
        <v>4</v>
      </c>
      <c r="AT33">
        <f>IFERROR(VALUE(RIGHT(Rawdata!AT33,1)),"N/A")</f>
        <v>5</v>
      </c>
      <c r="AU33">
        <f>IFERROR(6-VALUE(RIGHT(Rawdata!AU33,1)),"N/A")</f>
        <v>5</v>
      </c>
      <c r="AV33">
        <f>IFERROR(VALUE(RIGHT(Rawdata!AV33,1)),"N/A")</f>
        <v>4</v>
      </c>
      <c r="AW33">
        <f>IFERROR(VALUE(RIGHT(Rawdata!AW33,1)),"N/A")</f>
        <v>4</v>
      </c>
      <c r="AX33">
        <f>IFERROR(VALUE(RIGHT(Rawdata!AX33,1)),"N/A")</f>
        <v>4</v>
      </c>
      <c r="AY33">
        <f>IFERROR(VALUE(RIGHT(Rawdata!AY33,1)),"N/A")</f>
        <v>3</v>
      </c>
      <c r="AZ33">
        <f>IFERROR(VALUE(RIGHT(Rawdata!AZ33,1)),"N/A")</f>
        <v>3</v>
      </c>
      <c r="BA33">
        <f>IFERROR(VALUE(RIGHT(Rawdata!BA33,1)-1),"N/A")</f>
        <v>3</v>
      </c>
      <c r="BB33">
        <f>IFERROR(VALUE(RIGHT(Rawdata!BB33,1)-1),"N/A")</f>
        <v>4</v>
      </c>
      <c r="BC33">
        <f>IFERROR(VALUE(RIGHT(Rawdata!BC33,1)-1),"N/A")</f>
        <v>2</v>
      </c>
      <c r="BD33">
        <f>IFERROR(VALUE(RIGHT(Rawdata!BD33,1)-1),"N/A")</f>
        <v>1</v>
      </c>
      <c r="BE33">
        <f>IFERROR(VALUE(RIGHT(Rawdata!BE33,1)-1),"N/A")</f>
        <v>3</v>
      </c>
      <c r="BF33">
        <f>IFERROR(VALUE(RIGHT(Rawdata!BF33,1)-1),"N/A")</f>
        <v>2</v>
      </c>
      <c r="BG33">
        <f>IFERROR(VALUE(RIGHT(Rawdata!BG33,1)-1),"N/A")</f>
        <v>2</v>
      </c>
      <c r="BH33">
        <f>IFERROR(VALUE(RIGHT(Rawdata!BH33,1)-1),"N/A")</f>
        <v>2</v>
      </c>
      <c r="BI33">
        <f>IFERROR(VALUE(RIGHT(Rawdata!BI33,1)-1),"N/A")</f>
        <v>2</v>
      </c>
      <c r="BJ33">
        <f>IFERROR(VALUE(RIGHT(Rawdata!BJ33,1)-1),"N/A")</f>
        <v>3</v>
      </c>
      <c r="BK33">
        <f>IFERROR(VALUE(RIGHT(Rawdata!BK33,1)-1),"N/A")</f>
        <v>3</v>
      </c>
      <c r="BL33">
        <f>IFERROR(VALUE(RIGHT(Rawdata!BL33,1)-1),"N/A")</f>
        <v>1</v>
      </c>
      <c r="BM33">
        <f>IFERROR(VALUE(RIGHT(Rawdata!BM33,1)),"N/A")</f>
        <v>4</v>
      </c>
      <c r="BN33">
        <f>IFERROR(VALUE(RIGHT(Rawdata!BN33,1)),"N/A")</f>
        <v>3</v>
      </c>
      <c r="BO33">
        <f>IFERROR(VALUE(RIGHT(Rawdata!BO33,1)),"N/A")</f>
        <v>4</v>
      </c>
      <c r="BP33">
        <f>IFERROR(VALUE(RIGHT(Rawdata!BP33,1)),"N/A")</f>
        <v>4</v>
      </c>
      <c r="BQ33">
        <f>IFERROR(6-VALUE(RIGHT(Rawdata!BQ33,1)),"N/A")</f>
        <v>3</v>
      </c>
      <c r="BR33">
        <f>IFERROR(6-VALUE(RIGHT(Rawdata!BR33,1)),"N/A")</f>
        <v>3</v>
      </c>
      <c r="BS33">
        <f>IFERROR(6-VALUE(RIGHT(Rawdata!BS33,1)),"N/A")</f>
        <v>1</v>
      </c>
      <c r="BT33">
        <f>IFERROR(6-VALUE(RIGHT(Rawdata!BT33,1)),"N/A")</f>
        <v>2</v>
      </c>
      <c r="BU33">
        <f>IFERROR(VALUE(RIGHT(Rawdata!BU33,1)),"N/A")</f>
        <v>3</v>
      </c>
      <c r="BV33">
        <f>IFERROR(VALUE(RIGHT(Rawdata!BV33,1)),"N/A")</f>
        <v>3</v>
      </c>
      <c r="BW33">
        <f>IFERROR(VALUE(RIGHT(Rawdata!BW33,1)),"N/A")</f>
        <v>4</v>
      </c>
      <c r="BX33">
        <f>IFERROR(VALUE(RIGHT(Rawdata!BX33,1)),"N/A")</f>
        <v>4</v>
      </c>
      <c r="BY33">
        <f>IFERROR(6-VALUE(RIGHT(Rawdata!BY33,1)),"N/A")</f>
        <v>4</v>
      </c>
      <c r="BZ33">
        <f>IFERROR(6-VALUE(RIGHT(Rawdata!BZ33,1)),"N/A")</f>
        <v>3</v>
      </c>
      <c r="CA33">
        <f>IFERROR(6-VALUE(RIGHT(Rawdata!CA33,1)),"N/A")</f>
        <v>2</v>
      </c>
      <c r="CB33">
        <f>IFERROR(VALUE(RIGHT(Rawdata!CB33,1)),"N/A")</f>
        <v>4</v>
      </c>
      <c r="CC33">
        <f>IFERROR(VALUE(RIGHT(Rawdata!CC33,1)),"N/A")</f>
        <v>4</v>
      </c>
      <c r="CD33">
        <f>IFERROR(VALUE(RIGHT(Rawdata!CD33,1)),"N/A")</f>
        <v>3</v>
      </c>
      <c r="CE33">
        <f>IFERROR(VALUE(RIGHT(Rawdata!CE33,1)),"N/A")</f>
        <v>3</v>
      </c>
      <c r="CF33">
        <f>IFERROR(6-VALUE(RIGHT(Rawdata!CF33,1)),"N/A")</f>
        <v>3</v>
      </c>
      <c r="CG33">
        <f>IFERROR(6-VALUE(RIGHT(Rawdata!CG33,1)),"N/A")</f>
        <v>3</v>
      </c>
      <c r="CH33">
        <f>IFERROR(6-VALUE(RIGHT(Rawdata!CH33,1)),"N/A")</f>
        <v>3</v>
      </c>
      <c r="CI33">
        <f>IFERROR(6-VALUE(RIGHT(Rawdata!CI33,1)),"N/A")</f>
        <v>3</v>
      </c>
      <c r="CJ33">
        <f>IFERROR(VALUE(RIGHT(Rawdata!CJ33,1)),"N/A")</f>
        <v>3</v>
      </c>
      <c r="CK33">
        <f>IFERROR(VALUE(RIGHT(Rawdata!CK33,1)),"N/A")</f>
        <v>3</v>
      </c>
      <c r="CL33">
        <f>IFERROR(VALUE(RIGHT(Rawdata!CL33,1)),"N/A")</f>
        <v>3</v>
      </c>
      <c r="CM33">
        <f>IFERROR(VALUE(RIGHT(Rawdata!CM33,1)),"N/A")</f>
        <v>2</v>
      </c>
      <c r="CN33">
        <f>IFERROR(VALUE(RIGHT(Rawdata!CN33,1)),"N/A")</f>
        <v>2</v>
      </c>
      <c r="CO33">
        <f>IFERROR(VALUE(RIGHT(Rawdata!CO33,1)),"N/A")</f>
        <v>3</v>
      </c>
      <c r="CP33">
        <f>IFERROR(VALUE(RIGHT(Rawdata!CP33,1)),"N/A")</f>
        <v>2</v>
      </c>
      <c r="CQ33">
        <f>IFERROR(VALUE(RIGHT(Rawdata!CQ33,1)),"N/A")</f>
        <v>3</v>
      </c>
      <c r="CR33">
        <f>IFERROR(VALUE(RIGHT(Rawdata!CR33,1)),"N/A")</f>
        <v>3</v>
      </c>
      <c r="CS33">
        <f>IFERROR(VALUE(RIGHT(Rawdata!CS33,1)),"N/A")</f>
        <v>4</v>
      </c>
      <c r="CT33">
        <f>IFERROR(VALUE(RIGHT(Rawdata!CT33,1)),"N/A")</f>
        <v>3</v>
      </c>
      <c r="CU33">
        <f>IFERROR(VALUE(RIGHT(Rawdata!CU33,1)),"N/A")</f>
        <v>3</v>
      </c>
      <c r="CV33">
        <f>IFERROR(VALUE(RIGHT(Rawdata!CV33,1)),"N/A")</f>
        <v>2</v>
      </c>
      <c r="CW33">
        <f>IFERROR(6-VALUE(RIGHT(Rawdata!CW33,1)),"N/A")</f>
        <v>1</v>
      </c>
      <c r="CX33">
        <f>IFERROR(VALUE(RIGHT(Rawdata!CX33,1)),"N/A")</f>
        <v>2</v>
      </c>
      <c r="CY33">
        <f>IFERROR(VALUE(RIGHT(Rawdata!CY33,1)),"N/A")</f>
        <v>5</v>
      </c>
      <c r="CZ33">
        <f>IFERROR(VALUE(RIGHT(Rawdata!CZ33,1)),"N/A")</f>
        <v>5</v>
      </c>
      <c r="DA33">
        <f>IFERROR(VALUE(RIGHT(Rawdata!DA33,1)),"N/A")</f>
        <v>2</v>
      </c>
      <c r="DB33">
        <f>IFERROR(VALUE(RIGHT(Rawdata!DB33,1)),"N/A")</f>
        <v>1</v>
      </c>
      <c r="DC33">
        <f>IFERROR(VALUE(RIGHT(Rawdata!DC33,1)),"N/A")</f>
        <v>4</v>
      </c>
      <c r="DD33">
        <f>IFERROR(VALUE(RIGHT(Rawdata!DD33,1)),"N/A")</f>
        <v>3</v>
      </c>
      <c r="DE33">
        <f>IFERROR(VALUE(RIGHT(Rawdata!DE33,1)-1),"N/A")</f>
        <v>0</v>
      </c>
      <c r="DF33">
        <f>IFERROR(VALUE(RIGHT(Rawdata!DF33,1)-1),"N/A")</f>
        <v>3</v>
      </c>
      <c r="DG33">
        <f>IFERROR(VALUE(RIGHT(Rawdata!DG33,1)-1),"N/A")</f>
        <v>1</v>
      </c>
      <c r="DH33">
        <f>IFERROR(VALUE(RIGHT(Rawdata!DH33,1)-1),"N/A")</f>
        <v>1</v>
      </c>
      <c r="DI33">
        <f>IFERROR(VALUE(RIGHT(Rawdata!DI33,1)-1),"N/A")</f>
        <v>1</v>
      </c>
      <c r="DJ33">
        <f>IFERROR(VALUE(RIGHT(Rawdata!DJ33,1)-1),"N/A")</f>
        <v>1</v>
      </c>
      <c r="DK33">
        <f>IFERROR(VALUE(RIGHT(Rawdata!DK33,1)-1),"N/A")</f>
        <v>4</v>
      </c>
      <c r="DL33">
        <f>IFERROR(VALUE(RIGHT(Rawdata!DL33,1)-1),"N/A")</f>
        <v>1</v>
      </c>
      <c r="DM33">
        <f>IFERROR(VALUE(RIGHT(Rawdata!DM33,1)-1),"N/A")</f>
        <v>3</v>
      </c>
      <c r="DN33">
        <f>IFERROR(VALUE(RIGHT(Rawdata!DN33,1)-1),"N/A")</f>
        <v>1</v>
      </c>
      <c r="DO33">
        <f>IFERROR(VALUE(RIGHT(Rawdata!DO33,1)-1),"N/A")</f>
        <v>0</v>
      </c>
      <c r="DP33">
        <f>IFERROR(VALUE(RIGHT(Rawdata!DP33,1)-1),"N/A")</f>
        <v>3</v>
      </c>
      <c r="DQ33">
        <f>IFERROR(VALUE(RIGHT(Rawdata!DQ33,1)-1),"N/A")</f>
        <v>2</v>
      </c>
      <c r="DR33">
        <f>IFERROR(VALUE(RIGHT(Rawdata!DR33,1)-1),"N/A")</f>
        <v>1</v>
      </c>
      <c r="DS33">
        <f>IFERROR(VALUE(RIGHT(Rawdata!DS33,1)-1),"N/A")</f>
        <v>1</v>
      </c>
      <c r="DT33">
        <f>IFERROR(VALUE(RIGHT(Rawdata!DT33,1)-1),"N/A")</f>
        <v>0</v>
      </c>
      <c r="DU33">
        <f>IFERROR(6-VALUE(RIGHT(Rawdata!DU33,1)-1),"N/A")</f>
        <v>2</v>
      </c>
      <c r="DV33">
        <f>IFERROR(6-VALUE(RIGHT(Rawdata!DV33,1)-1),"N/A")</f>
        <v>0</v>
      </c>
      <c r="DW33">
        <f>IFERROR(6-VALUE(RIGHT(Rawdata!DW33,1)-1),"N/A")</f>
        <v>2</v>
      </c>
      <c r="DX33">
        <f>IFERROR(6-VALUE(RIGHT(Rawdata!DX33,1)-1),"N/A")</f>
        <v>1</v>
      </c>
      <c r="DY33">
        <f>IFERROR(6-VALUE(RIGHT(Rawdata!DY33,1)-1),"N/A")</f>
        <v>1</v>
      </c>
      <c r="DZ33">
        <f>IFERROR(6-VALUE(RIGHT(Rawdata!DZ33,1)-1),"N/A")</f>
        <v>2</v>
      </c>
      <c r="EA33">
        <f>IFERROR(VALUE(RIGHT(Rawdata!EA33,1)),"N/A")</f>
        <v>4</v>
      </c>
      <c r="EB33">
        <f>IFERROR(VALUE(RIGHT(Rawdata!EB33,1)),"N/A")</f>
        <v>3</v>
      </c>
      <c r="EC33">
        <f>IFERROR(6-VALUE(RIGHT(Rawdata!EC33,1)),"N/A")</f>
        <v>5</v>
      </c>
      <c r="ED33">
        <f>IFERROR(6-VALUE(RIGHT(Rawdata!ED33,1)),"N/A")</f>
        <v>5</v>
      </c>
      <c r="EE33">
        <f>IFERROR(VALUE(RIGHT(Rawdata!EE33,1)),"N/A")</f>
        <v>5</v>
      </c>
      <c r="EF33">
        <f>IFERROR(VALUE(RIGHT(Rawdata!EF33,1)),"N/A")</f>
        <v>5</v>
      </c>
      <c r="EG33">
        <f>IFERROR(VALUE(RIGHT(Rawdata!EG33,1)),"N/A")</f>
        <v>4</v>
      </c>
      <c r="EH33">
        <f>IFERROR(VALUE(RIGHT(Rawdata!EH33,1)),"N/A")</f>
        <v>4</v>
      </c>
      <c r="EI33">
        <f>IFERROR(VALUE(RIGHT(Rawdata!EI33,1)),"N/A")</f>
        <v>4</v>
      </c>
      <c r="EJ33">
        <f>IFERROR(VALUE(RIGHT(Rawdata!EJ33,1)),"N/A")</f>
        <v>4</v>
      </c>
      <c r="EK33">
        <f>IFERROR(VALUE(RIGHT(Rawdata!EK33,1)),"N/A")</f>
        <v>4</v>
      </c>
      <c r="EL33">
        <f>IFERROR(VALUE(RIGHT(Rawdata!EL33,1)),"N/A")</f>
        <v>3</v>
      </c>
      <c r="EM33">
        <f>IFERROR(VALUE(RIGHT(Rawdata!EM33,1)),"N/A")</f>
        <v>4</v>
      </c>
      <c r="EN33">
        <f>IFERROR(VALUE(RIGHT(Rawdata!EN33,1)),"N/A")</f>
        <v>2</v>
      </c>
      <c r="EO33">
        <f>IFERROR(VALUE(RIGHT(Rawdata!EO33,1)),"N/A")</f>
        <v>4</v>
      </c>
      <c r="EP33">
        <f>IFERROR(VALUE(RIGHT(Rawdata!EP33,1)),"N/A")</f>
        <v>4</v>
      </c>
      <c r="EQ33">
        <f>IFERROR(VALUE(RIGHT(Rawdata!EQ33,1)),"N/A")</f>
        <v>3</v>
      </c>
      <c r="ER33">
        <f>IFERROR(VALUE(RIGHT(Rawdata!ER33,1)),"N/A")</f>
        <v>4</v>
      </c>
      <c r="ES33">
        <f>IFERROR(VALUE(RIGHT(Rawdata!ES33,1)),"N/A")</f>
        <v>3</v>
      </c>
      <c r="ET33">
        <f>IFERROR(VALUE(RIGHT(Rawdata!ET33,1)),"N/A")</f>
        <v>3</v>
      </c>
      <c r="EU33">
        <f>IFERROR(VALUE(RIGHT(Rawdata!EU33,1)),"N/A")</f>
        <v>3</v>
      </c>
      <c r="EV33">
        <f>IFERROR(VALUE(RIGHT(Rawdata!EV33,1)),"N/A")</f>
        <v>2</v>
      </c>
      <c r="EW33">
        <f>IFERROR(VALUE(RIGHT(Rawdata!EW33,1)),"N/A")</f>
        <v>3</v>
      </c>
      <c r="EX33">
        <f>IFERROR(VALUE(RIGHT(Rawdata!EX33,1)),"N/A")</f>
        <v>3</v>
      </c>
      <c r="EY33">
        <f>IFERROR(VALUE(RIGHT(Rawdata!EY33,1)),"N/A")</f>
        <v>3</v>
      </c>
      <c r="EZ33">
        <f>IFERROR(6-VALUE(RIGHT(Rawdata!EZ33,1)),"N/A")</f>
        <v>3</v>
      </c>
      <c r="FA33">
        <f>IFERROR(IF(Rawdata!FA33="A1",VALUE(RIGHT(Rawdata!FA33,1)),VALUE(RIGHT(Rawdata!FA33,1))-1),"N/A")</f>
        <v>5</v>
      </c>
      <c r="FB33">
        <f>IFERROR(VALUE(RIGHT(Rawdata!FB33,1))-3,"N/A")</f>
        <v>5</v>
      </c>
      <c r="FC33">
        <f>IFERROR(IF(Rawdata!FC33="A1",VALUE(RIGHT(Rawdata!FC33,1)),VALUE(RIGHT(Rawdata!FC33,1))-1),"N/A")</f>
        <v>5</v>
      </c>
      <c r="FD33">
        <f>IFERROR(VALUE(RIGHT(Rawdata!FD33,1))-3,"N/A")</f>
        <v>4</v>
      </c>
      <c r="FE33">
        <f>IFERROR(IF(Rawdata!FE33="A1",VALUE(RIGHT(Rawdata!FE33,1)),VALUE(RIGHT(Rawdata!FE33,1))-1),"N/A")</f>
        <v>5</v>
      </c>
      <c r="FF33">
        <f>IFERROR(VALUE(RIGHT(Rawdata!FF33,1))-3,"N/A")</f>
        <v>4</v>
      </c>
      <c r="FG33">
        <f>IFERROR(IF(Rawdata!FG33="A1",VALUE(RIGHT(Rawdata!FG33,1)),VALUE(RIGHT(Rawdata!FG33,1))-1),"N/A")</f>
        <v>5</v>
      </c>
      <c r="FH33">
        <f>IFERROR(VALUE(RIGHT(Rawdata!FH33,1))-3,"N/A")</f>
        <v>1</v>
      </c>
      <c r="FI33">
        <f>IFERROR(IF(Rawdata!FI33="A1",VALUE(RIGHT(Rawdata!FI33,1)),VALUE(RIGHT(Rawdata!FI33,1))-1),"N/A")</f>
        <v>2</v>
      </c>
      <c r="FJ33">
        <f>IFERROR(VALUE(RIGHT(Rawdata!FJ33,1))-3,"N/A")</f>
        <v>3</v>
      </c>
      <c r="FK33">
        <f>IFERROR(IF(Rawdata!FK33="A1",VALUE(RIGHT(Rawdata!FK33,1)),VALUE(RIGHT(Rawdata!FK33,1))-1),"N/A")</f>
        <v>4</v>
      </c>
      <c r="FL33">
        <f>IFERROR(VALUE(RIGHT(Rawdata!FL33,1))-3,"N/A")</f>
        <v>4</v>
      </c>
      <c r="FM33">
        <f>IFERROR(IF(Rawdata!FM33="A1",VALUE(RIGHT(Rawdata!FM33,1)),VALUE(RIGHT(Rawdata!FM33,1))-1),"N/A")</f>
        <v>5</v>
      </c>
      <c r="FN33">
        <f>IFERROR(VALUE(RIGHT(Rawdata!FN33,1))-3,"N/A")</f>
        <v>4</v>
      </c>
      <c r="FO33">
        <f>IFERROR(IF(Rawdata!FO33="A1",VALUE(RIGHT(Rawdata!FO33,1)),VALUE(RIGHT(Rawdata!FO33,1))-1),"N/A")</f>
        <v>3</v>
      </c>
      <c r="FP33">
        <f>IFERROR(VALUE(RIGHT(Rawdata!FP33,1))-3,"N/A")</f>
        <v>3</v>
      </c>
      <c r="FQ33">
        <f>IFERROR(IF(Rawdata!FQ33="A1",VALUE(RIGHT(Rawdata!FQ33,1)),VALUE(RIGHT(Rawdata!FQ33,1))-1),"N/A")</f>
        <v>4</v>
      </c>
      <c r="FR33">
        <f>IFERROR(VALUE(RIGHT(Rawdata!FR33,1))-3,"N/A")</f>
        <v>3</v>
      </c>
      <c r="FS33">
        <f>IFERROR(IF(Rawdata!FS33="A1",VALUE(RIGHT(Rawdata!FS33,1)),VALUE(RIGHT(Rawdata!FS33,1))-1),"N/A")</f>
        <v>5</v>
      </c>
      <c r="FT33">
        <f>IFERROR(VALUE(RIGHT(Rawdata!FT33,1))-3,"N/A")</f>
        <v>3</v>
      </c>
      <c r="FU33">
        <f>IFERROR(IF(Rawdata!FU33="A1",VALUE(RIGHT(Rawdata!FU33,1)),VALUE(RIGHT(Rawdata!FU33,1))-1),"N/A")</f>
        <v>4</v>
      </c>
      <c r="FV33">
        <f>IFERROR(VALUE(RIGHT(Rawdata!FV33,1))-3,"N/A")</f>
        <v>4</v>
      </c>
      <c r="FW33">
        <f>IFERROR(IF(Rawdata!FW33="A1",VALUE(RIGHT(Rawdata!FW33,1)),VALUE(RIGHT(Rawdata!FW33,1))-1),"N/A")</f>
        <v>5</v>
      </c>
      <c r="FX33">
        <f>IFERROR(VALUE(RIGHT(Rawdata!FX33,1))-3,"N/A")</f>
        <v>4</v>
      </c>
      <c r="FY33">
        <f>IFERROR(IF(Rawdata!FY33="A1",VALUE(RIGHT(Rawdata!FY33,1)),VALUE(RIGHT(Rawdata!FY33,1))-1),"N/A")</f>
        <v>3</v>
      </c>
      <c r="FZ33">
        <f>IFERROR(VALUE(RIGHT(Rawdata!FZ33,1))-3,"N/A")</f>
        <v>2</v>
      </c>
      <c r="GA33">
        <f>IFERROR(IF(Rawdata!GA33="A1",VALUE(RIGHT(Rawdata!GA33,1)),VALUE(RIGHT(Rawdata!GA33,1))-1),"N/A")</f>
        <v>4</v>
      </c>
      <c r="GB33">
        <f>IFERROR(VALUE(RIGHT(Rawdata!GB33,1))-3,"N/A")</f>
        <v>4</v>
      </c>
      <c r="GC33">
        <f>IFERROR(IF(Rawdata!GC33="A1",VALUE(RIGHT(Rawdata!GC33,1)),VALUE(RIGHT(Rawdata!GC33,1))-1),"N/A")</f>
        <v>4</v>
      </c>
      <c r="GD33">
        <f>IFERROR(VALUE(RIGHT(Rawdata!GD33,1))-3,"N/A")</f>
        <v>3</v>
      </c>
      <c r="GE33">
        <f>IFERROR(IF(Rawdata!GE33="A1",VALUE(RIGHT(Rawdata!GE33,1)),VALUE(RIGHT(Rawdata!GE33,1))-1),"N/A")</f>
        <v>4</v>
      </c>
      <c r="GF33">
        <f>IFERROR(VALUE(RIGHT(Rawdata!GF33,1))-3,"N/A")</f>
        <v>4</v>
      </c>
      <c r="GG33">
        <f>IFERROR(IF(Rawdata!GG33="A1",VALUE(RIGHT(Rawdata!GG33,1)),VALUE(RIGHT(Rawdata!GG33,1))-1),"N/A")</f>
        <v>2</v>
      </c>
      <c r="GH33">
        <f>IFERROR(VALUE(RIGHT(Rawdata!GH33,1))-3,"N/A")</f>
        <v>2</v>
      </c>
      <c r="GI33">
        <f>IFERROR(IF(Rawdata!GI33="A1",VALUE(RIGHT(Rawdata!GI33,1)),VALUE(RIGHT(Rawdata!GI33,1))-1),"N/A")</f>
        <v>4</v>
      </c>
      <c r="GJ33">
        <f>IFERROR(VALUE(RIGHT(Rawdata!GJ33,1))-3,"N/A")</f>
        <v>2</v>
      </c>
      <c r="GK33">
        <f>IFERROR(IF(Rawdata!GK33="A1",VALUE(RIGHT(Rawdata!GK33,1)),VALUE(RIGHT(Rawdata!GK33,1))-1),"N/A")</f>
        <v>4</v>
      </c>
      <c r="GL33">
        <f>IFERROR(VALUE(RIGHT(Rawdata!GL33,1))-3,"N/A")</f>
        <v>3</v>
      </c>
      <c r="GM33">
        <f>IFERROR(IF(Rawdata!GM33="A1",VALUE(RIGHT(Rawdata!GM33,1)),VALUE(RIGHT(Rawdata!GM33,1))-1),"N/A")</f>
        <v>4</v>
      </c>
      <c r="GN33">
        <f>IFERROR(VALUE(RIGHT(Rawdata!GN33,1))-3,"N/A")</f>
        <v>3</v>
      </c>
      <c r="GO33">
        <f>IFERROR(IF(Rawdata!GO33="A1",VALUE(RIGHT(Rawdata!GO33,1)),VALUE(RIGHT(Rawdata!GO33,1))-1),"N/A")</f>
        <v>5</v>
      </c>
      <c r="GP33">
        <f>IFERROR(VALUE(RIGHT(Rawdata!GP33,1))-3,"N/A")</f>
        <v>3</v>
      </c>
      <c r="GQ33">
        <f>IFERROR(IF(Rawdata!GQ33="A1",VALUE(RIGHT(Rawdata!GQ33,1)),VALUE(RIGHT(Rawdata!GQ33,1))-1),"N/A")</f>
        <v>5</v>
      </c>
      <c r="GR33">
        <f>IFERROR(VALUE(RIGHT(Rawdata!GR33,1))-3,"N/A")</f>
        <v>4</v>
      </c>
      <c r="GS33">
        <f>IFERROR(IF(Rawdata!GS33="A1",VALUE(RIGHT(Rawdata!GS33,1)),VALUE(RIGHT(Rawdata!GS33,1))-1),"N/A")</f>
        <v>5</v>
      </c>
      <c r="GT33">
        <f>IFERROR(VALUE(RIGHT(Rawdata!GT33,1))-3,"N/A")</f>
        <v>3</v>
      </c>
      <c r="GU33">
        <f>IFERROR(IF(Rawdata!GU33="A1",VALUE(RIGHT(Rawdata!GU33,1)),VALUE(RIGHT(Rawdata!GU33,1))-1),"N/A")</f>
        <v>4</v>
      </c>
      <c r="GV33">
        <f>IFERROR(VALUE(RIGHT(Rawdata!GV33,1))-3,"N/A")</f>
        <v>3</v>
      </c>
      <c r="GW33">
        <f>IFERROR(IF(Rawdata!GW33="A1",VALUE(RIGHT(Rawdata!GW33,1)),VALUE(RIGHT(Rawdata!GW33,1))-1),"N/A")</f>
        <v>4</v>
      </c>
      <c r="GX33">
        <f>IFERROR(VALUE(RIGHT(Rawdata!GX33,1))-3,"N/A")</f>
        <v>4</v>
      </c>
      <c r="GY33">
        <f>IFERROR(VALUE(RIGHT(Rawdata!GY33,1)),"N/A")</f>
        <v>5</v>
      </c>
      <c r="GZ33">
        <f>IFERROR(7-VALUE(RIGHT(Rawdata!GZ33,1)),"N/A")</f>
        <v>6</v>
      </c>
      <c r="HA33">
        <f>IFERROR(VALUE(RIGHT(Rawdata!HA33,1)),"N/A")</f>
        <v>5</v>
      </c>
      <c r="HB33">
        <f>IFERROR(VALUE(RIGHT(Rawdata!HB33,1)),"N/A")</f>
        <v>4</v>
      </c>
      <c r="HC33">
        <f>IFERROR(VALUE(RIGHT(Rawdata!HC33,1)),"N/A")</f>
        <v>4</v>
      </c>
      <c r="HD33">
        <f>IFERROR(7-VALUE(RIGHT(Rawdata!HD33,1)),"N/A")</f>
        <v>3</v>
      </c>
      <c r="HE33">
        <f>IFERROR(VALUE(RIGHT(Rawdata!HE33,1)),"N/A")</f>
        <v>5</v>
      </c>
      <c r="HF33">
        <f>IFERROR(7-VALUE(RIGHT(Rawdata!HF33,1)),"N/A")</f>
        <v>6</v>
      </c>
      <c r="HG33">
        <f>IFERROR(VALUE(RIGHT(Rawdata!HG33,1)),"N/A")</f>
        <v>6</v>
      </c>
      <c r="HH33">
        <f>IFERROR(VALUE(RIGHT(Rawdata!HH33,1)),"N/A")</f>
        <v>5</v>
      </c>
      <c r="HI33">
        <f>IFERROR(VALUE(RIGHT(Rawdata!HI33,1)),"N/A")</f>
        <v>5</v>
      </c>
      <c r="HJ33">
        <f>IFERROR(VALUE(RIGHT(Rawdata!HJ33,1)),"N/A")</f>
        <v>4</v>
      </c>
      <c r="HK33">
        <f>IFERROR(7-VALUE(RIGHT(Rawdata!HK33,1)),"N/A")</f>
        <v>3</v>
      </c>
      <c r="HL33">
        <f>IFERROR(VALUE(RIGHT(Rawdata!HL33,1)),"N/A")</f>
        <v>4</v>
      </c>
      <c r="HM33">
        <f>IFERROR(VALUE(RIGHT(Rawdata!HM33,1)),"N/A")</f>
        <v>4</v>
      </c>
      <c r="HN33">
        <f>IFERROR(IF(Rawdata!HN33="A13",5,VALUE(RIGHT(Rawdata!HN33,1))-1),"N/A")</f>
        <v>5</v>
      </c>
      <c r="HO33">
        <f>IFERROR(IF(Rawdata!HO33="A13",5,VALUE(RIGHT(Rawdata!HO33,1))-1),"N/A")</f>
        <v>5</v>
      </c>
      <c r="HP33">
        <f>IFERROR(IF(Rawdata!HP33="A13",5,VALUE(RIGHT(Rawdata!HP33,1))-1),"N/A")</f>
        <v>5</v>
      </c>
      <c r="HQ33">
        <f>IFERROR(IF(Rawdata!HQ33="A13",5,VALUE(RIGHT(Rawdata!HQ33,1))-1),"N/A")</f>
        <v>5</v>
      </c>
      <c r="HR33">
        <f>IFERROR(IF(Rawdata!HR33="A13",5,VALUE(RIGHT(Rawdata!HR33,1))-1),"N/A")</f>
        <v>5</v>
      </c>
      <c r="HS33">
        <f>IFERROR(6-IF(Rawdata!HS33="A13",5,VALUE(RIGHT(Rawdata!HS33,1))-1),"N/A")</f>
        <v>3</v>
      </c>
      <c r="HT33">
        <f>IFERROR(6-IF(Rawdata!HT33="A13",5,VALUE(RIGHT(Rawdata!HT33,1))-1),"N/A")</f>
        <v>3</v>
      </c>
      <c r="HU33">
        <f>IFERROR(6-IF(Rawdata!HU33="A13",5,VALUE(RIGHT(Rawdata!HU33,1))-1),"N/A")</f>
        <v>5</v>
      </c>
      <c r="HV33">
        <f>IFERROR(IF(Rawdata!HV33="A13",5,VALUE(RIGHT(Rawdata!HV33,1))-1),"N/A")</f>
        <v>3</v>
      </c>
      <c r="HW33">
        <f>IFERROR(6-IF(Rawdata!HW33="A13",5,VALUE(RIGHT(Rawdata!HW33,1))-1),"N/A")</f>
        <v>3</v>
      </c>
      <c r="HX33">
        <f>IFERROR(6-IF(Rawdata!HX33="A13",5,VALUE(RIGHT(Rawdata!HX33,1))-1),"N/A")</f>
        <v>4</v>
      </c>
      <c r="HY33">
        <f>IFERROR(6-IF(Rawdata!HY33="A13",5,VALUE(RIGHT(Rawdata!HY33,1))-1),"N/A")</f>
        <v>4</v>
      </c>
      <c r="HZ33">
        <f>IFERROR(6-IF(Rawdata!HZ33="A13",5,VALUE(RIGHT(Rawdata!HZ33,1))-1),"N/A")</f>
        <v>4</v>
      </c>
      <c r="IA33">
        <f>IFERROR(6-IF(Rawdata!IA33="A13",5,VALUE(RIGHT(Rawdata!IA33,1))-1),"N/A")</f>
        <v>3</v>
      </c>
      <c r="IB33">
        <f>IFERROR(IF(Rawdata!IB33="A13",5,VALUE(RIGHT(Rawdata!IB33,1))-1),"N/A")</f>
        <v>5</v>
      </c>
      <c r="IC33">
        <f>IFERROR(6-IF(Rawdata!IC33="A13",5,VALUE(RIGHT(Rawdata!IC33,1))-1),"N/A")</f>
        <v>3</v>
      </c>
      <c r="ID33">
        <f>IFERROR(IF(Rawdata!ID33="A13",5,VALUE(RIGHT(Rawdata!ID33,1))-1),"N/A")</f>
        <v>5</v>
      </c>
      <c r="IE33">
        <f>IFERROR(6-IF(Rawdata!IE33="A13",5,VALUE(RIGHT(Rawdata!IE33,1))-1),"N/A")</f>
        <v>1</v>
      </c>
      <c r="IF33" t="str">
        <f>IFERROR(VALUE(RIGHT(Rawdata!IF33,1)),"N/A")</f>
        <v>N/A</v>
      </c>
      <c r="IG33" t="str">
        <f>IFERROR(VALUE(RIGHT(Rawdata!IG33,1)),"N/A")</f>
        <v>N/A</v>
      </c>
      <c r="IH33" t="str">
        <f>IFERROR(VALUE(RIGHT(Rawdata!IH33,1)),"N/A")</f>
        <v>N/A</v>
      </c>
      <c r="II33" t="str">
        <f>IFERROR(VALUE(RIGHT(Rawdata!II33,1)),"N/A")</f>
        <v>N/A</v>
      </c>
      <c r="IJ33" t="str">
        <f>IFERROR(VALUE(RIGHT(Rawdata!IJ33,1)),"N/A")</f>
        <v>N/A</v>
      </c>
      <c r="IK33" t="str">
        <f>IFERROR(VALUE(RIGHT(Rawdata!IK33,1)),"N/A")</f>
        <v>N/A</v>
      </c>
      <c r="IL33" t="str">
        <f>IFERROR(VALUE(RIGHT(Rawdata!IL33,1)),"N/A")</f>
        <v>N/A</v>
      </c>
      <c r="IM33" t="str">
        <f>IFERROR(VALUE(RIGHT(Rawdata!IM33,1)),"N/A")</f>
        <v>N/A</v>
      </c>
      <c r="IN33" t="str">
        <f>IFERROR(VALUE(RIGHT(Rawdata!IN33,1)),"N/A")</f>
        <v>N/A</v>
      </c>
      <c r="IO33" t="str">
        <f>IFERROR(VALUE(RIGHT(Rawdata!IO33,1)),"N/A")</f>
        <v>N/A</v>
      </c>
      <c r="IP33" t="str">
        <f>IFERROR(VALUE(RIGHT(Rawdata!IP33,1)),"N/A")</f>
        <v>N/A</v>
      </c>
      <c r="IQ33" t="str">
        <f>IFERROR(VALUE(RIGHT(Rawdata!IQ33,1)),"N/A")</f>
        <v>N/A</v>
      </c>
      <c r="IR33" t="str">
        <f>IFERROR(VALUE(RIGHT(Rawdata!IR33,1)),"N/A")</f>
        <v>N/A</v>
      </c>
      <c r="IS33" t="str">
        <f>IFERROR(VALUE(RIGHT(Rawdata!IS33,1)),"N/A")</f>
        <v>N/A</v>
      </c>
      <c r="IT33" t="str">
        <f>IFERROR(VALUE(RIGHT(Rawdata!IT33,1)),"N/A")</f>
        <v>N/A</v>
      </c>
      <c r="IU33" t="str">
        <f>IFERROR(VALUE(RIGHT(Rawdata!IU33,1)),"N/A")</f>
        <v>N/A</v>
      </c>
      <c r="IV33" t="str">
        <f>IFERROR(VALUE(RIGHT(Rawdata!IV33,1)),"N/A")</f>
        <v>N/A</v>
      </c>
      <c r="IW33" t="str">
        <f>IFERROR(VALUE(RIGHT(Rawdata!IW33,1)),"N/A")</f>
        <v>N/A</v>
      </c>
      <c r="IX33" t="str">
        <f>IFERROR(VALUE(RIGHT(Rawdata!IX33,1)),"N/A")</f>
        <v>N/A</v>
      </c>
      <c r="IY33" t="str">
        <f>IFERROR(VALUE(RIGHT(Rawdata!IY33,1)),"N/A")</f>
        <v>N/A</v>
      </c>
      <c r="IZ33" t="str">
        <f>IFERROR(VALUE(RIGHT(Rawdata!IZ33,1)),"N/A")</f>
        <v>N/A</v>
      </c>
      <c r="JA33" t="str">
        <f>IFERROR(VALUE(RIGHT(Rawdata!JA33,1)),"N/A")</f>
        <v>N/A</v>
      </c>
      <c r="JB33" t="str">
        <f>IFERROR(VALUE(RIGHT(Rawdata!JB33,1)),"N/A")</f>
        <v>N/A</v>
      </c>
      <c r="JC33" t="str">
        <f>IFERROR(VALUE(RIGHT(Rawdata!JC33,1)),"N/A")</f>
        <v>N/A</v>
      </c>
      <c r="JD33" t="str">
        <f>IFERROR(VALUE(RIGHT(Rawdata!JD33,1)),"N/A")</f>
        <v>N/A</v>
      </c>
      <c r="JE33" t="str">
        <f>IFERROR(VALUE(RIGHT(Rawdata!JE33,1)),"N/A")</f>
        <v>N/A</v>
      </c>
      <c r="JF33" t="str">
        <f>IFERROR(VALUE(RIGHT(Rawdata!JF33,1)),"N/A")</f>
        <v>N/A</v>
      </c>
      <c r="JG33" t="str">
        <f>IFERROR(VALUE(RIGHT(Rawdata!JG33,1)),"N/A")</f>
        <v>N/A</v>
      </c>
      <c r="JH33" t="str">
        <f>IFERROR(VALUE(RIGHT(Rawdata!JH33,1)),"N/A")</f>
        <v>N/A</v>
      </c>
      <c r="JI33" t="str">
        <f>IFERROR(VALUE(RIGHT(Rawdata!JI33,1)),"N/A")</f>
        <v>N/A</v>
      </c>
      <c r="JJ33" t="str">
        <f>IFERROR(VALUE(RIGHT(Rawdata!JJ33,1)),"N/A")</f>
        <v>N/A</v>
      </c>
      <c r="JK33" t="str">
        <f>IFERROR(VALUE(RIGHT(Rawdata!JK33,1)),"N/A")</f>
        <v>N/A</v>
      </c>
      <c r="JL33" t="str">
        <f>IFERROR(VALUE(RIGHT(Rawdata!JL33,1)),"N/A")</f>
        <v>N/A</v>
      </c>
      <c r="JM33" t="str">
        <f>IFERROR(VALUE(RIGHT(Rawdata!JM33,1)),"N/A")</f>
        <v>N/A</v>
      </c>
      <c r="JN33" t="str">
        <f>IFERROR(VALUE(RIGHT(Rawdata!JN33,1)),"N/A")</f>
        <v>N/A</v>
      </c>
      <c r="JO33" t="str">
        <f>IFERROR(VALUE(RIGHT(Rawdata!JO33,1)),"N/A")</f>
        <v>N/A</v>
      </c>
      <c r="JP33" t="str">
        <f>IFERROR(VALUE(RIGHT(Rawdata!JP33,1)-4),"N/A")</f>
        <v>N/A</v>
      </c>
      <c r="JQ33" t="str">
        <f>IFERROR(VALUE(RIGHT(Rawdata!JQ33,1)-4),"N/A")</f>
        <v>N/A</v>
      </c>
      <c r="JR33" t="str">
        <f>IFERROR(VALUE(RIGHT(Rawdata!JR33,1)-4),"N/A")</f>
        <v>N/A</v>
      </c>
      <c r="JS33" t="str">
        <f>IFERROR(VALUE(RIGHT(Rawdata!JS33,1)-4),"N/A")</f>
        <v>N/A</v>
      </c>
      <c r="JT33" t="str">
        <f>IFERROR(VALUE(RIGHT(Rawdata!JT33,1)-4),"N/A")</f>
        <v>N/A</v>
      </c>
      <c r="JU33" t="str">
        <f>IFERROR(VALUE(RIGHT(Rawdata!JU33,1)-4),"N/A")</f>
        <v>N/A</v>
      </c>
      <c r="JV33" t="str">
        <f>IFERROR(VALUE(RIGHT(Rawdata!JV33,1)-4),"N/A")</f>
        <v>N/A</v>
      </c>
      <c r="JW33" t="str">
        <f>IFERROR(VALUE(RIGHT(Rawdata!JW33,1)-4),"N/A")</f>
        <v>N/A</v>
      </c>
      <c r="JX33" t="str">
        <f>IFERROR(VALUE(RIGHT(Rawdata!JX33,1)),"N/A")</f>
        <v>N/A</v>
      </c>
      <c r="JY33" t="str">
        <f>IFERROR(VALUE(RIGHT(Rawdata!JY33,1)),"N/A")</f>
        <v>N/A</v>
      </c>
      <c r="JZ33" t="str">
        <f>IFERROR(6-VALUE(RIGHT(Rawdata!JZ33,1)),"N/A")</f>
        <v>N/A</v>
      </c>
      <c r="KA33" t="str">
        <f>IFERROR(6-VALUE(RIGHT(Rawdata!KA33,1)),"N/A")</f>
        <v>N/A</v>
      </c>
      <c r="KB33" t="str">
        <f>IFERROR(6-VALUE(RIGHT(Rawdata!KB33,1)),"N/A")</f>
        <v>N/A</v>
      </c>
      <c r="KC33" t="str">
        <f>IFERROR(6-VALUE(RIGHT(Rawdata!KC33,1)),"N/A")</f>
        <v>N/A</v>
      </c>
      <c r="KD33" t="str">
        <f>IFERROR(6-VALUE(RIGHT(Rawdata!KD33,1)),"N/A")</f>
        <v>N/A</v>
      </c>
      <c r="KE33" t="str">
        <f>IFERROR(6-VALUE(RIGHT(Rawdata!KE33,1)),"N/A")</f>
        <v>N/A</v>
      </c>
      <c r="KF33" t="str">
        <f>IFERROR(VALUE(RIGHT(Rawdata!KF33,1)),"N/A")</f>
        <v>N/A</v>
      </c>
      <c r="KG33" t="str">
        <f>IFERROR(VALUE(RIGHT(Rawdata!KG33,1)),"N/A")</f>
        <v>N/A</v>
      </c>
      <c r="KH33" t="str">
        <f>IFERROR(6-VALUE(RIGHT(Rawdata!KH33,1)),"N/A")</f>
        <v>N/A</v>
      </c>
      <c r="KI33" t="str">
        <f>IFERROR(6-VALUE(RIGHT(Rawdata!KI33,1)),"N/A")</f>
        <v>N/A</v>
      </c>
      <c r="KJ33" t="str">
        <f>IFERROR(VALUE(RIGHT(Rawdata!KJ33,1)),"N/A")</f>
        <v>N/A</v>
      </c>
      <c r="KK33" t="str">
        <f>IFERROR(VALUE(RIGHT(Rawdata!KK33,1)),"N/A")</f>
        <v>N/A</v>
      </c>
      <c r="KL33" t="str">
        <f>IFERROR(VALUE(RIGHT(Rawdata!KL33,1)),"N/A")</f>
        <v>N/A</v>
      </c>
      <c r="KM33" t="str">
        <f>IFERROR(VALUE(RIGHT(Rawdata!KM33,1)),"N/A")</f>
        <v>N/A</v>
      </c>
      <c r="KN33" t="str">
        <f>IFERROR(VALUE(RIGHT(Rawdata!KN33,1)),"N/A")</f>
        <v>N/A</v>
      </c>
      <c r="KO33" t="str">
        <f>IFERROR(VALUE(RIGHT(Rawdata!KO33,1)),"N/A")</f>
        <v>N/A</v>
      </c>
      <c r="KP33" t="str">
        <f>IFERROR(VALUE(RIGHT(Rawdata!KP33,1)),"N/A")</f>
        <v>N/A</v>
      </c>
      <c r="KQ33" t="str">
        <f>IFERROR(VALUE(RIGHT(Rawdata!KQ33,1)),"N/A")</f>
        <v>N/A</v>
      </c>
      <c r="KR33" t="str">
        <f>IFERROR(VALUE(RIGHT(Rawdata!KR33,1)),"N/A")</f>
        <v>N/A</v>
      </c>
      <c r="KS33" t="str">
        <f>IFERROR(VALUE(RIGHT(Rawdata!KS33,1)),"N/A")</f>
        <v>N/A</v>
      </c>
      <c r="KT33" t="str">
        <f>IFERROR(VALUE(RIGHT(Rawdata!KT33,1)),"N/A")</f>
        <v>N/A</v>
      </c>
      <c r="KU33" t="str">
        <f>IFERROR(VALUE(RIGHT(Rawdata!KU33,1)),"N/A")</f>
        <v>N/A</v>
      </c>
      <c r="KV33" t="str">
        <f>IFERROR(VALUE(RIGHT(Rawdata!KV33,1)),"N/A")</f>
        <v>N/A</v>
      </c>
      <c r="KW33" t="str">
        <f>IFERROR(VALUE(RIGHT(Rawdata!KW33,1)),"N/A")</f>
        <v>N/A</v>
      </c>
      <c r="KX33" t="str">
        <f>IFERROR(VALUE(RIGHT(Rawdata!KX33,1)),"N/A")</f>
        <v>N/A</v>
      </c>
    </row>
    <row r="34" spans="1:310" x14ac:dyDescent="0.25">
      <c r="A34">
        <f>Rawdata!A34</f>
        <v>17</v>
      </c>
      <c r="B34" t="str">
        <f>Rawdata!B34</f>
        <v>T2</v>
      </c>
      <c r="C34" t="str">
        <f>Rawdata!C34</f>
        <v>2022-07-06 16:25:12</v>
      </c>
      <c r="D34" t="str">
        <f>Rawdata!D34</f>
        <v>801-207</v>
      </c>
      <c r="E34" t="str">
        <f>IF(Rawdata!E34="","",Rawdata!E34)</f>
        <v>201-150</v>
      </c>
      <c r="F34" cm="1">
        <f t="array" ref="F34">IFERROR(_xlfn.IFS(Rawdata!F34="A1",100,Rawdata!F34="A2",75,Rawdata!F34="A3",50,Rawdata!F34="A4",25,Rawdata!F34="A5",0),"N/A")</f>
        <v>50</v>
      </c>
      <c r="G34" cm="1">
        <f t="array" ref="G34">IFERROR(_xlfn.IFS(Rawdata!G34="A1",100,Rawdata!G34="A2",75,Rawdata!G34="A3",50,Rawdata!G34="A4",25,Rawdata!G34="A5",0),"N/A")</f>
        <v>100</v>
      </c>
      <c r="H34" cm="1">
        <f t="array" ref="H34">IFERROR(_xlfn.IFS(Rawdata!H34="A1",100,Rawdata!H34="A2",75,Rawdata!H34="A3",50,Rawdata!H34="A4",25,Rawdata!H34="A5",0),"N/A")</f>
        <v>75</v>
      </c>
      <c r="I34" cm="1">
        <f t="array" ref="I34">IFERROR(_xlfn.IFS(Rawdata!I34="A1",100,Rawdata!I34="A2",75,Rawdata!I34="A3",50,Rawdata!I34="A4",25,Rawdata!I34="A5",0),"N/A")</f>
        <v>100</v>
      </c>
      <c r="J34" cm="1">
        <f t="array" ref="J34">IFERROR(_xlfn.IFS(Rawdata!J34="A1",100,Rawdata!J34="A2",75,Rawdata!J34="A3",50,Rawdata!J34="A4",25,Rawdata!J34="A5",0),"N/A")</f>
        <v>100</v>
      </c>
      <c r="K34" cm="1">
        <f t="array" ref="K34">IFERROR(_xlfn.IFS(Rawdata!K34="A1",100,Rawdata!K34="A2",75,Rawdata!K34="A3",50,Rawdata!K34="A4",25,Rawdata!K34="A5",0),"N/A")</f>
        <v>100</v>
      </c>
      <c r="L34" cm="1">
        <f t="array" ref="L34">IFERROR(_xlfn.IFS(Rawdata!L34="A1",100,Rawdata!L34="A2",75,Rawdata!L34="A3",50,Rawdata!L34="A4",25,Rawdata!L34="A5",0),"N/A")</f>
        <v>75</v>
      </c>
      <c r="M34" cm="1">
        <f t="array" ref="M34">IFERROR(_xlfn.IFS(Rawdata!M34="A1",100,Rawdata!M34="A2",75,Rawdata!M34="A3",50,Rawdata!M34="A4",25,Rawdata!M34="A5",0),"N/A")</f>
        <v>75</v>
      </c>
      <c r="N34" cm="1">
        <f t="array" ref="N34">IFERROR(_xlfn.IFS(Rawdata!N34="A1",100,Rawdata!N34="A2",75,Rawdata!N34="A3",50,Rawdata!N34="A4",25,Rawdata!N34="A5",0),"N/A")</f>
        <v>100</v>
      </c>
      <c r="O34" cm="1">
        <f t="array" ref="O34">IFERROR(_xlfn.IFS(Rawdata!O34="A1",100,Rawdata!O34="A2",75,Rawdata!O34="A3",50,Rawdata!O34="A4",25,Rawdata!O34="A5",0),"N/A")</f>
        <v>100</v>
      </c>
      <c r="P34" cm="1">
        <f t="array" ref="P34">IFERROR(_xlfn.IFS(Rawdata!P34="A1",100,Rawdata!P34="A2",75,Rawdata!P34="A3",50,Rawdata!P34="A4",25,Rawdata!P34="A5",0),"N/A")</f>
        <v>100</v>
      </c>
      <c r="Q34" cm="1">
        <f t="array" ref="Q34">IFERROR(_xlfn.IFS(Rawdata!Q34="A1",100,Rawdata!Q34="A2",75,Rawdata!Q34="A3",50,Rawdata!Q34="A4",25,Rawdata!Q34="A5",0),"N/A")</f>
        <v>100</v>
      </c>
      <c r="R34" cm="1">
        <f t="array" ref="R34">IFERROR(_xlfn.IFS(Rawdata!R34="A1",100,Rawdata!R34="A2",75,Rawdata!R34="A3",50,Rawdata!R34="A4",25,Rawdata!R34="A5",0),"N/A")</f>
        <v>100</v>
      </c>
      <c r="S34" cm="1">
        <f t="array" ref="S34">IFERROR(_xlfn.IFS(Rawdata!S34="A1",100,Rawdata!S34="A2",75,Rawdata!S34="A3",50,Rawdata!S34="A4",25,Rawdata!S34="A5",0),"N/A")</f>
        <v>75</v>
      </c>
      <c r="T34" cm="1">
        <f t="array" ref="T34">IFERROR(_xlfn.IFS(Rawdata!T34="A1",100,Rawdata!T34="A2",75,Rawdata!T34="A3",50,Rawdata!T34="A4",25,Rawdata!T34="A5",0),"N/A")</f>
        <v>75</v>
      </c>
      <c r="U34" cm="1">
        <f t="array" ref="U34">IFERROR(_xlfn.IFS(Rawdata!U34="A1",100,Rawdata!U34="A2",75,Rawdata!U34="A3",50,Rawdata!U34="A4",25,Rawdata!U34="A5",0),"N/A")</f>
        <v>100</v>
      </c>
      <c r="V34" cm="1">
        <f t="array" ref="V34">IFERROR(_xlfn.IFS(Rawdata!V34="A1",100,Rawdata!V34="A2",75,Rawdata!V34="A3",50,Rawdata!V34="A4",25,Rawdata!V34="A5",0),"N/A")</f>
        <v>25</v>
      </c>
      <c r="W34" cm="1">
        <f t="array" ref="W34">IFERROR(_xlfn.IFS(Rawdata!W34="A1",100,Rawdata!W34="A2",75,Rawdata!W34="A3",50,Rawdata!W34="A4",25,Rawdata!W34="A5",0),"N/A")</f>
        <v>25</v>
      </c>
      <c r="X34" cm="1">
        <f t="array" ref="X34">IFERROR(_xlfn.IFS(Rawdata!X34="A1",100,Rawdata!X34="A2",75,Rawdata!X34="A3",50,Rawdata!X34="A4",25,Rawdata!X34="A5",0),"N/A")</f>
        <v>0</v>
      </c>
      <c r="Y34" cm="1">
        <f t="array" ref="Y34">IFERROR(_xlfn.IFS(Rawdata!Y34="A1",100,Rawdata!Y34="A2",75,Rawdata!Y34="A3",50,Rawdata!Y34="A4",25,Rawdata!Y34="A5",0),"N/A")</f>
        <v>100</v>
      </c>
      <c r="Z34" cm="1">
        <f t="array" ref="Z34">IFERROR(_xlfn.IFS(Rawdata!Z34="A1",100,Rawdata!Z34="A2",75,Rawdata!Z34="A3",50,Rawdata!Z34="A4",25,Rawdata!Z34="A5",0),"N/A")</f>
        <v>0</v>
      </c>
      <c r="AA34" cm="1">
        <f t="array" ref="AA34">IFERROR(_xlfn.IFS(Rawdata!AA34="A1",100,Rawdata!AA34="A2",75,Rawdata!AA34="A3",50,Rawdata!AA34="A4",25,Rawdata!AA34="A5",0),"N/A")</f>
        <v>100</v>
      </c>
      <c r="AB34" cm="1">
        <f t="array" ref="AB34">IFERROR(_xlfn.IFS(Rawdata!AB34="A1",100,Rawdata!AB34="A2",75,Rawdata!AB34="A3",50,Rawdata!AB34="A4",25,Rawdata!AB34="A5",0),"N/A")</f>
        <v>100</v>
      </c>
      <c r="AC34">
        <f>IFERROR(VALUE(RIGHT(Rawdata!AC34,1)),"N/A")</f>
        <v>5</v>
      </c>
      <c r="AD34">
        <f>IFERROR(6-VALUE(RIGHT(Rawdata!AD34,1)),"N/A")</f>
        <v>5</v>
      </c>
      <c r="AE34">
        <f>IFERROR(VALUE(RIGHT(Rawdata!AE34,1)),"N/A")</f>
        <v>5</v>
      </c>
      <c r="AF34">
        <f>IFERROR(6-VALUE(RIGHT(Rawdata!AF34,1)),"N/A")</f>
        <v>5</v>
      </c>
      <c r="AG34">
        <f>IFERROR(VALUE(RIGHT(Rawdata!AG34,1)),"N/A")</f>
        <v>5</v>
      </c>
      <c r="AH34">
        <f>IFERROR(VALUE(RIGHT(Rawdata!AH34,1)),"N/A")</f>
        <v>5</v>
      </c>
      <c r="AI34">
        <f>IFERROR(VALUE(RIGHT(Rawdata!AI34,1)),"N/A")</f>
        <v>4</v>
      </c>
      <c r="AJ34">
        <f>IFERROR(6-VALUE(RIGHT(Rawdata!AJ34,1)),"N/A")</f>
        <v>5</v>
      </c>
      <c r="AK34">
        <f>IFERROR(6-VALUE(RIGHT(Rawdata!AK34,1)),"N/A")</f>
        <v>5</v>
      </c>
      <c r="AL34">
        <f>IFERROR(VALUE(RIGHT(Rawdata!AL34,1)),"N/A")</f>
        <v>5</v>
      </c>
      <c r="AM34">
        <f>IFERROR(6-VALUE(RIGHT(Rawdata!AM34,1)),"N/A")</f>
        <v>5</v>
      </c>
      <c r="AN34">
        <f>IFERROR(6-VALUE(RIGHT(Rawdata!AN34,1)),"N/A")</f>
        <v>5</v>
      </c>
      <c r="AO34">
        <f>IFERROR(VALUE(RIGHT(Rawdata!AO34,1)),"N/A")</f>
        <v>5</v>
      </c>
      <c r="AP34">
        <f>IFERROR(6-VALUE(RIGHT(Rawdata!AP34,1)),"N/A")</f>
        <v>3</v>
      </c>
      <c r="AQ34">
        <f>IFERROR(VALUE(RIGHT(Rawdata!AQ34,1)),"N/A")</f>
        <v>5</v>
      </c>
      <c r="AR34">
        <f>IFERROR(6-VALUE(RIGHT(Rawdata!AR34,1)),"N/A")</f>
        <v>5</v>
      </c>
      <c r="AS34">
        <f>IFERROR(VALUE(RIGHT(Rawdata!AS34,1)),"N/A")</f>
        <v>5</v>
      </c>
      <c r="AT34">
        <f>IFERROR(VALUE(RIGHT(Rawdata!AT34,1)),"N/A")</f>
        <v>5</v>
      </c>
      <c r="AU34">
        <f>IFERROR(6-VALUE(RIGHT(Rawdata!AU34,1)),"N/A")</f>
        <v>5</v>
      </c>
      <c r="AV34">
        <f>IFERROR(VALUE(RIGHT(Rawdata!AV34,1)),"N/A")</f>
        <v>5</v>
      </c>
      <c r="AW34">
        <f>IFERROR(VALUE(RIGHT(Rawdata!AW34,1)),"N/A")</f>
        <v>5</v>
      </c>
      <c r="AX34">
        <f>IFERROR(VALUE(RIGHT(Rawdata!AX34,1)),"N/A")</f>
        <v>4</v>
      </c>
      <c r="AY34">
        <f>IFERROR(VALUE(RIGHT(Rawdata!AY34,1)),"N/A")</f>
        <v>4</v>
      </c>
      <c r="AZ34">
        <f>IFERROR(VALUE(RIGHT(Rawdata!AZ34,1)),"N/A")</f>
        <v>5</v>
      </c>
      <c r="BA34">
        <f>IFERROR(VALUE(RIGHT(Rawdata!BA34,1)-1),"N/A")</f>
        <v>4</v>
      </c>
      <c r="BB34">
        <f>IFERROR(VALUE(RIGHT(Rawdata!BB34,1)-1),"N/A")</f>
        <v>3</v>
      </c>
      <c r="BC34">
        <f>IFERROR(VALUE(RIGHT(Rawdata!BC34,1)-1),"N/A")</f>
        <v>0</v>
      </c>
      <c r="BD34">
        <f>IFERROR(VALUE(RIGHT(Rawdata!BD34,1)-1),"N/A")</f>
        <v>1</v>
      </c>
      <c r="BE34">
        <f>IFERROR(VALUE(RIGHT(Rawdata!BE34,1)-1),"N/A")</f>
        <v>0</v>
      </c>
      <c r="BF34">
        <f>IFERROR(VALUE(RIGHT(Rawdata!BF34,1)-1),"N/A")</f>
        <v>0</v>
      </c>
      <c r="BG34">
        <f>IFERROR(VALUE(RIGHT(Rawdata!BG34,1)-1),"N/A")</f>
        <v>0</v>
      </c>
      <c r="BH34">
        <f>IFERROR(VALUE(RIGHT(Rawdata!BH34,1)-1),"N/A")</f>
        <v>2</v>
      </c>
      <c r="BI34">
        <f>IFERROR(VALUE(RIGHT(Rawdata!BI34,1)-1),"N/A")</f>
        <v>0</v>
      </c>
      <c r="BJ34">
        <f>IFERROR(VALUE(RIGHT(Rawdata!BJ34,1)-1),"N/A")</f>
        <v>1</v>
      </c>
      <c r="BK34">
        <f>IFERROR(VALUE(RIGHT(Rawdata!BK34,1)-1),"N/A")</f>
        <v>3</v>
      </c>
      <c r="BL34">
        <f>IFERROR(VALUE(RIGHT(Rawdata!BL34,1)-1),"N/A")</f>
        <v>3</v>
      </c>
      <c r="BM34">
        <f>IFERROR(VALUE(RIGHT(Rawdata!BM34,1)),"N/A")</f>
        <v>5</v>
      </c>
      <c r="BN34">
        <f>IFERROR(VALUE(RIGHT(Rawdata!BN34,1)),"N/A")</f>
        <v>5</v>
      </c>
      <c r="BO34">
        <f>IFERROR(VALUE(RIGHT(Rawdata!BO34,1)),"N/A")</f>
        <v>5</v>
      </c>
      <c r="BP34">
        <f>IFERROR(VALUE(RIGHT(Rawdata!BP34,1)),"N/A")</f>
        <v>5</v>
      </c>
      <c r="BQ34">
        <f>IFERROR(6-VALUE(RIGHT(Rawdata!BQ34,1)),"N/A")</f>
        <v>1</v>
      </c>
      <c r="BR34">
        <f>IFERROR(6-VALUE(RIGHT(Rawdata!BR34,1)),"N/A")</f>
        <v>4</v>
      </c>
      <c r="BS34">
        <f>IFERROR(6-VALUE(RIGHT(Rawdata!BS34,1)),"N/A")</f>
        <v>3</v>
      </c>
      <c r="BT34">
        <f>IFERROR(6-VALUE(RIGHT(Rawdata!BT34,1)),"N/A")</f>
        <v>2</v>
      </c>
      <c r="BU34">
        <f>IFERROR(VALUE(RIGHT(Rawdata!BU34,1)),"N/A")</f>
        <v>3</v>
      </c>
      <c r="BV34">
        <f>IFERROR(VALUE(RIGHT(Rawdata!BV34,1)),"N/A")</f>
        <v>5</v>
      </c>
      <c r="BW34">
        <f>IFERROR(VALUE(RIGHT(Rawdata!BW34,1)),"N/A")</f>
        <v>5</v>
      </c>
      <c r="BX34">
        <f>IFERROR(VALUE(RIGHT(Rawdata!BX34,1)),"N/A")</f>
        <v>5</v>
      </c>
      <c r="BY34">
        <f>IFERROR(6-VALUE(RIGHT(Rawdata!BY34,1)),"N/A")</f>
        <v>3</v>
      </c>
      <c r="BZ34">
        <f>IFERROR(6-VALUE(RIGHT(Rawdata!BZ34,1)),"N/A")</f>
        <v>5</v>
      </c>
      <c r="CA34">
        <f>IFERROR(6-VALUE(RIGHT(Rawdata!CA34,1)),"N/A")</f>
        <v>3</v>
      </c>
      <c r="CB34">
        <f>IFERROR(VALUE(RIGHT(Rawdata!CB34,1)),"N/A")</f>
        <v>5</v>
      </c>
      <c r="CC34">
        <f>IFERROR(VALUE(RIGHT(Rawdata!CC34,1)),"N/A")</f>
        <v>5</v>
      </c>
      <c r="CD34">
        <f>IFERROR(VALUE(RIGHT(Rawdata!CD34,1)),"N/A")</f>
        <v>5</v>
      </c>
      <c r="CE34">
        <f>IFERROR(VALUE(RIGHT(Rawdata!CE34,1)),"N/A")</f>
        <v>5</v>
      </c>
      <c r="CF34">
        <f>IFERROR(6-VALUE(RIGHT(Rawdata!CF34,1)),"N/A")</f>
        <v>5</v>
      </c>
      <c r="CG34">
        <f>IFERROR(6-VALUE(RIGHT(Rawdata!CG34,1)),"N/A")</f>
        <v>2</v>
      </c>
      <c r="CH34">
        <f>IFERROR(6-VALUE(RIGHT(Rawdata!CH34,1)),"N/A")</f>
        <v>5</v>
      </c>
      <c r="CI34">
        <f>IFERROR(6-VALUE(RIGHT(Rawdata!CI34,1)),"N/A")</f>
        <v>5</v>
      </c>
      <c r="CJ34">
        <f>IFERROR(VALUE(RIGHT(Rawdata!CJ34,1)),"N/A")</f>
        <v>1</v>
      </c>
      <c r="CK34">
        <f>IFERROR(VALUE(RIGHT(Rawdata!CK34,1)),"N/A")</f>
        <v>1</v>
      </c>
      <c r="CL34">
        <f>IFERROR(VALUE(RIGHT(Rawdata!CL34,1)),"N/A")</f>
        <v>1</v>
      </c>
      <c r="CM34">
        <f>IFERROR(VALUE(RIGHT(Rawdata!CM34,1)),"N/A")</f>
        <v>1</v>
      </c>
      <c r="CN34">
        <f>IFERROR(VALUE(RIGHT(Rawdata!CN34,1)),"N/A")</f>
        <v>2</v>
      </c>
      <c r="CO34">
        <f>IFERROR(VALUE(RIGHT(Rawdata!CO34,1)),"N/A")</f>
        <v>1</v>
      </c>
      <c r="CP34">
        <f>IFERROR(VALUE(RIGHT(Rawdata!CP34,1)),"N/A")</f>
        <v>3</v>
      </c>
      <c r="CQ34">
        <f>IFERROR(VALUE(RIGHT(Rawdata!CQ34,1)),"N/A")</f>
        <v>1</v>
      </c>
      <c r="CR34">
        <f>IFERROR(VALUE(RIGHT(Rawdata!CR34,1)),"N/A")</f>
        <v>1</v>
      </c>
      <c r="CS34">
        <f>IFERROR(VALUE(RIGHT(Rawdata!CS34,1)),"N/A")</f>
        <v>2</v>
      </c>
      <c r="CT34">
        <f>IFERROR(VALUE(RIGHT(Rawdata!CT34,1)),"N/A")</f>
        <v>2</v>
      </c>
      <c r="CU34">
        <f>IFERROR(VALUE(RIGHT(Rawdata!CU34,1)),"N/A")</f>
        <v>1</v>
      </c>
      <c r="CV34">
        <f>IFERROR(VALUE(RIGHT(Rawdata!CV34,1)),"N/A")</f>
        <v>2</v>
      </c>
      <c r="CW34">
        <f>IFERROR(6-VALUE(RIGHT(Rawdata!CW34,1)),"N/A")</f>
        <v>1</v>
      </c>
      <c r="CX34">
        <f>IFERROR(VALUE(RIGHT(Rawdata!CX34,1)),"N/A")</f>
        <v>1</v>
      </c>
      <c r="CY34">
        <f>IFERROR(VALUE(RIGHT(Rawdata!CY34,1)),"N/A")</f>
        <v>4</v>
      </c>
      <c r="CZ34">
        <f>IFERROR(VALUE(RIGHT(Rawdata!CZ34,1)),"N/A")</f>
        <v>3</v>
      </c>
      <c r="DA34">
        <f>IFERROR(VALUE(RIGHT(Rawdata!DA34,1)),"N/A")</f>
        <v>1</v>
      </c>
      <c r="DB34">
        <f>IFERROR(VALUE(RIGHT(Rawdata!DB34,1)),"N/A")</f>
        <v>1</v>
      </c>
      <c r="DC34">
        <f>IFERROR(VALUE(RIGHT(Rawdata!DC34,1)),"N/A")</f>
        <v>5</v>
      </c>
      <c r="DD34">
        <f>IFERROR(VALUE(RIGHT(Rawdata!DD34,1)),"N/A")</f>
        <v>3</v>
      </c>
      <c r="DE34">
        <f>IFERROR(VALUE(RIGHT(Rawdata!DE34,1)-1),"N/A")</f>
        <v>1</v>
      </c>
      <c r="DF34">
        <f>IFERROR(VALUE(RIGHT(Rawdata!DF34,1)-1),"N/A")</f>
        <v>1</v>
      </c>
      <c r="DG34">
        <f>IFERROR(VALUE(RIGHT(Rawdata!DG34,1)-1),"N/A")</f>
        <v>0</v>
      </c>
      <c r="DH34">
        <f>IFERROR(VALUE(RIGHT(Rawdata!DH34,1)-1),"N/A")</f>
        <v>1</v>
      </c>
      <c r="DI34">
        <f>IFERROR(VALUE(RIGHT(Rawdata!DI34,1)-1),"N/A")</f>
        <v>0</v>
      </c>
      <c r="DJ34">
        <f>IFERROR(VALUE(RIGHT(Rawdata!DJ34,1)-1),"N/A")</f>
        <v>0</v>
      </c>
      <c r="DK34">
        <f>IFERROR(VALUE(RIGHT(Rawdata!DK34,1)-1),"N/A")</f>
        <v>1</v>
      </c>
      <c r="DL34">
        <f>IFERROR(VALUE(RIGHT(Rawdata!DL34,1)-1),"N/A")</f>
        <v>2</v>
      </c>
      <c r="DM34">
        <f>IFERROR(VALUE(RIGHT(Rawdata!DM34,1)-1),"N/A")</f>
        <v>6</v>
      </c>
      <c r="DN34">
        <f>IFERROR(VALUE(RIGHT(Rawdata!DN34,1)-1),"N/A")</f>
        <v>1</v>
      </c>
      <c r="DO34">
        <f>IFERROR(VALUE(RIGHT(Rawdata!DO34,1)-1),"N/A")</f>
        <v>2</v>
      </c>
      <c r="DP34">
        <f>IFERROR(VALUE(RIGHT(Rawdata!DP34,1)-1),"N/A")</f>
        <v>6</v>
      </c>
      <c r="DQ34">
        <f>IFERROR(VALUE(RIGHT(Rawdata!DQ34,1)-1),"N/A")</f>
        <v>1</v>
      </c>
      <c r="DR34">
        <f>IFERROR(VALUE(RIGHT(Rawdata!DR34,1)-1),"N/A")</f>
        <v>6</v>
      </c>
      <c r="DS34">
        <f>IFERROR(VALUE(RIGHT(Rawdata!DS34,1)-1),"N/A")</f>
        <v>3</v>
      </c>
      <c r="DT34">
        <f>IFERROR(VALUE(RIGHT(Rawdata!DT34,1)-1),"N/A")</f>
        <v>5</v>
      </c>
      <c r="DU34">
        <f>IFERROR(6-VALUE(RIGHT(Rawdata!DU34,1)-1),"N/A")</f>
        <v>5</v>
      </c>
      <c r="DV34">
        <f>IFERROR(6-VALUE(RIGHT(Rawdata!DV34,1)-1),"N/A")</f>
        <v>0</v>
      </c>
      <c r="DW34">
        <f>IFERROR(6-VALUE(RIGHT(Rawdata!DW34,1)-1),"N/A")</f>
        <v>1</v>
      </c>
      <c r="DX34">
        <f>IFERROR(6-VALUE(RIGHT(Rawdata!DX34,1)-1),"N/A")</f>
        <v>0</v>
      </c>
      <c r="DY34">
        <f>IFERROR(6-VALUE(RIGHT(Rawdata!DY34,1)-1),"N/A")</f>
        <v>0</v>
      </c>
      <c r="DZ34">
        <f>IFERROR(6-VALUE(RIGHT(Rawdata!DZ34,1)-1),"N/A")</f>
        <v>4</v>
      </c>
      <c r="EA34">
        <f>IFERROR(VALUE(RIGHT(Rawdata!EA34,1)),"N/A")</f>
        <v>2</v>
      </c>
      <c r="EB34">
        <f>IFERROR(VALUE(RIGHT(Rawdata!EB34,1)),"N/A")</f>
        <v>4</v>
      </c>
      <c r="EC34">
        <f>IFERROR(6-VALUE(RIGHT(Rawdata!EC34,1)),"N/A")</f>
        <v>5</v>
      </c>
      <c r="ED34">
        <f>IFERROR(6-VALUE(RIGHT(Rawdata!ED34,1)),"N/A")</f>
        <v>1</v>
      </c>
      <c r="EE34">
        <f>IFERROR(VALUE(RIGHT(Rawdata!EE34,1)),"N/A")</f>
        <v>4</v>
      </c>
      <c r="EF34">
        <f>IFERROR(VALUE(RIGHT(Rawdata!EF34,1)),"N/A")</f>
        <v>5</v>
      </c>
      <c r="EG34">
        <f>IFERROR(VALUE(RIGHT(Rawdata!EG34,1)),"N/A")</f>
        <v>4</v>
      </c>
      <c r="EH34">
        <f>IFERROR(VALUE(RIGHT(Rawdata!EH34,1)),"N/A")</f>
        <v>5</v>
      </c>
      <c r="EI34">
        <f>IFERROR(VALUE(RIGHT(Rawdata!EI34,1)),"N/A")</f>
        <v>4</v>
      </c>
      <c r="EJ34">
        <f>IFERROR(VALUE(RIGHT(Rawdata!EJ34,1)),"N/A")</f>
        <v>2</v>
      </c>
      <c r="EK34">
        <f>IFERROR(VALUE(RIGHT(Rawdata!EK34,1)),"N/A")</f>
        <v>5</v>
      </c>
      <c r="EL34">
        <f>IFERROR(VALUE(RIGHT(Rawdata!EL34,1)),"N/A")</f>
        <v>3</v>
      </c>
      <c r="EM34">
        <f>IFERROR(VALUE(RIGHT(Rawdata!EM34,1)),"N/A")</f>
        <v>4</v>
      </c>
      <c r="EN34">
        <f>IFERROR(VALUE(RIGHT(Rawdata!EN34,1)),"N/A")</f>
        <v>3</v>
      </c>
      <c r="EO34">
        <f>IFERROR(VALUE(RIGHT(Rawdata!EO34,1)),"N/A")</f>
        <v>4</v>
      </c>
      <c r="EP34">
        <f>IFERROR(VALUE(RIGHT(Rawdata!EP34,1)),"N/A")</f>
        <v>4</v>
      </c>
      <c r="EQ34">
        <f>IFERROR(VALUE(RIGHT(Rawdata!EQ34,1)),"N/A")</f>
        <v>3</v>
      </c>
      <c r="ER34">
        <f>IFERROR(VALUE(RIGHT(Rawdata!ER34,1)),"N/A")</f>
        <v>5</v>
      </c>
      <c r="ES34">
        <f>IFERROR(VALUE(RIGHT(Rawdata!ES34,1)),"N/A")</f>
        <v>4</v>
      </c>
      <c r="ET34">
        <f>IFERROR(VALUE(RIGHT(Rawdata!ET34,1)),"N/A")</f>
        <v>3</v>
      </c>
      <c r="EU34">
        <f>IFERROR(VALUE(RIGHT(Rawdata!EU34,1)),"N/A")</f>
        <v>4</v>
      </c>
      <c r="EV34">
        <f>IFERROR(VALUE(RIGHT(Rawdata!EV34,1)),"N/A")</f>
        <v>1</v>
      </c>
      <c r="EW34">
        <f>IFERROR(VALUE(RIGHT(Rawdata!EW34,1)),"N/A")</f>
        <v>4</v>
      </c>
      <c r="EX34">
        <f>IFERROR(VALUE(RIGHT(Rawdata!EX34,1)),"N/A")</f>
        <v>4</v>
      </c>
      <c r="EY34">
        <f>IFERROR(VALUE(RIGHT(Rawdata!EY34,1)),"N/A")</f>
        <v>4</v>
      </c>
      <c r="EZ34">
        <f>IFERROR(6-VALUE(RIGHT(Rawdata!EZ34,1)),"N/A")</f>
        <v>5</v>
      </c>
      <c r="FA34">
        <f>IFERROR(IF(Rawdata!FA34="A1",VALUE(RIGHT(Rawdata!FA34,1)),VALUE(RIGHT(Rawdata!FA34,1))-1),"N/A")</f>
        <v>4</v>
      </c>
      <c r="FB34">
        <f>IFERROR(VALUE(RIGHT(Rawdata!FB34,1))-3,"N/A")</f>
        <v>4</v>
      </c>
      <c r="FC34">
        <f>IFERROR(IF(Rawdata!FC34="A1",VALUE(RIGHT(Rawdata!FC34,1)),VALUE(RIGHT(Rawdata!FC34,1))-1),"N/A")</f>
        <v>5</v>
      </c>
      <c r="FD34">
        <f>IFERROR(VALUE(RIGHT(Rawdata!FD34,1))-3,"N/A")</f>
        <v>3</v>
      </c>
      <c r="FE34">
        <f>IFERROR(IF(Rawdata!FE34="A1",VALUE(RIGHT(Rawdata!FE34,1)),VALUE(RIGHT(Rawdata!FE34,1))-1),"N/A")</f>
        <v>5</v>
      </c>
      <c r="FF34">
        <f>IFERROR(VALUE(RIGHT(Rawdata!FF34,1))-3,"N/A")</f>
        <v>2</v>
      </c>
      <c r="FG34">
        <f>IFERROR(IF(Rawdata!FG34="A1",VALUE(RIGHT(Rawdata!FG34,1)),VALUE(RIGHT(Rawdata!FG34,1))-1),"N/A")</f>
        <v>4</v>
      </c>
      <c r="FH34">
        <f>IFERROR(VALUE(RIGHT(Rawdata!FH34,1))-3,"N/A")</f>
        <v>4</v>
      </c>
      <c r="FI34">
        <f>IFERROR(IF(Rawdata!FI34="A1",VALUE(RIGHT(Rawdata!FI34,1)),VALUE(RIGHT(Rawdata!FI34,1))-1),"N/A")</f>
        <v>5</v>
      </c>
      <c r="FJ34">
        <f>IFERROR(VALUE(RIGHT(Rawdata!FJ34,1))-3,"N/A")</f>
        <v>4</v>
      </c>
      <c r="FK34">
        <f>IFERROR(IF(Rawdata!FK34="A1",VALUE(RIGHT(Rawdata!FK34,1)),VALUE(RIGHT(Rawdata!FK34,1))-1),"N/A")</f>
        <v>5</v>
      </c>
      <c r="FL34">
        <f>IFERROR(VALUE(RIGHT(Rawdata!FL34,1))-3,"N/A")</f>
        <v>5</v>
      </c>
      <c r="FM34">
        <f>IFERROR(IF(Rawdata!FM34="A1",VALUE(RIGHT(Rawdata!FM34,1)),VALUE(RIGHT(Rawdata!FM34,1))-1),"N/A")</f>
        <v>5</v>
      </c>
      <c r="FN34">
        <f>IFERROR(VALUE(RIGHT(Rawdata!FN34,1))-3,"N/A")</f>
        <v>5</v>
      </c>
      <c r="FO34">
        <f>IFERROR(IF(Rawdata!FO34="A1",VALUE(RIGHT(Rawdata!FO34,1)),VALUE(RIGHT(Rawdata!FO34,1))-1),"N/A")</f>
        <v>5</v>
      </c>
      <c r="FP34">
        <f>IFERROR(VALUE(RIGHT(Rawdata!FP34,1))-3,"N/A")</f>
        <v>4</v>
      </c>
      <c r="FQ34">
        <f>IFERROR(IF(Rawdata!FQ34="A1",VALUE(RIGHT(Rawdata!FQ34,1)),VALUE(RIGHT(Rawdata!FQ34,1))-1),"N/A")</f>
        <v>5</v>
      </c>
      <c r="FR34">
        <f>IFERROR(VALUE(RIGHT(Rawdata!FR34,1))-3,"N/A")</f>
        <v>5</v>
      </c>
      <c r="FS34">
        <f>IFERROR(IF(Rawdata!FS34="A1",VALUE(RIGHT(Rawdata!FS34,1)),VALUE(RIGHT(Rawdata!FS34,1))-1),"N/A")</f>
        <v>5</v>
      </c>
      <c r="FT34">
        <f>IFERROR(VALUE(RIGHT(Rawdata!FT34,1))-3,"N/A")</f>
        <v>4</v>
      </c>
      <c r="FU34">
        <f>IFERROR(IF(Rawdata!FU34="A1",VALUE(RIGHT(Rawdata!FU34,1)),VALUE(RIGHT(Rawdata!FU34,1))-1),"N/A")</f>
        <v>5</v>
      </c>
      <c r="FV34">
        <f>IFERROR(VALUE(RIGHT(Rawdata!FV34,1))-3,"N/A")</f>
        <v>4</v>
      </c>
      <c r="FW34">
        <f>IFERROR(IF(Rawdata!FW34="A1",VALUE(RIGHT(Rawdata!FW34,1)),VALUE(RIGHT(Rawdata!FW34,1))-1),"N/A")</f>
        <v>5</v>
      </c>
      <c r="FX34">
        <f>IFERROR(VALUE(RIGHT(Rawdata!FX34,1))-3,"N/A")</f>
        <v>5</v>
      </c>
      <c r="FY34">
        <f>IFERROR(IF(Rawdata!FY34="A1",VALUE(RIGHT(Rawdata!FY34,1)),VALUE(RIGHT(Rawdata!FY34,1))-1),"N/A")</f>
        <v>5</v>
      </c>
      <c r="FZ34">
        <f>IFERROR(VALUE(RIGHT(Rawdata!FZ34,1))-3,"N/A")</f>
        <v>3</v>
      </c>
      <c r="GA34">
        <f>IFERROR(IF(Rawdata!GA34="A1",VALUE(RIGHT(Rawdata!GA34,1)),VALUE(RIGHT(Rawdata!GA34,1))-1),"N/A")</f>
        <v>5</v>
      </c>
      <c r="GB34">
        <f>IFERROR(VALUE(RIGHT(Rawdata!GB34,1))-3,"N/A")</f>
        <v>5</v>
      </c>
      <c r="GC34">
        <f>IFERROR(IF(Rawdata!GC34="A1",VALUE(RIGHT(Rawdata!GC34,1)),VALUE(RIGHT(Rawdata!GC34,1))-1),"N/A")</f>
        <v>5</v>
      </c>
      <c r="GD34">
        <f>IFERROR(VALUE(RIGHT(Rawdata!GD34,1))-3,"N/A")</f>
        <v>5</v>
      </c>
      <c r="GE34">
        <f>IFERROR(IF(Rawdata!GE34="A1",VALUE(RIGHT(Rawdata!GE34,1)),VALUE(RIGHT(Rawdata!GE34,1))-1),"N/A")</f>
        <v>5</v>
      </c>
      <c r="GF34">
        <f>IFERROR(VALUE(RIGHT(Rawdata!GF34,1))-3,"N/A")</f>
        <v>4</v>
      </c>
      <c r="GG34">
        <f>IFERROR(IF(Rawdata!GG34="A1",VALUE(RIGHT(Rawdata!GG34,1)),VALUE(RIGHT(Rawdata!GG34,1))-1),"N/A")</f>
        <v>3</v>
      </c>
      <c r="GH34">
        <f>IFERROR(VALUE(RIGHT(Rawdata!GH34,1))-3,"N/A")</f>
        <v>3</v>
      </c>
      <c r="GI34">
        <f>IFERROR(IF(Rawdata!GI34="A1",VALUE(RIGHT(Rawdata!GI34,1)),VALUE(RIGHT(Rawdata!GI34,1))-1),"N/A")</f>
        <v>5</v>
      </c>
      <c r="GJ34">
        <f>IFERROR(VALUE(RIGHT(Rawdata!GJ34,1))-3,"N/A")</f>
        <v>4</v>
      </c>
      <c r="GK34">
        <f>IFERROR(IF(Rawdata!GK34="A1",VALUE(RIGHT(Rawdata!GK34,1)),VALUE(RIGHT(Rawdata!GK34,1))-1),"N/A")</f>
        <v>5</v>
      </c>
      <c r="GL34">
        <f>IFERROR(VALUE(RIGHT(Rawdata!GL34,1))-3,"N/A")</f>
        <v>3</v>
      </c>
      <c r="GM34">
        <f>IFERROR(IF(Rawdata!GM34="A1",VALUE(RIGHT(Rawdata!GM34,1)),VALUE(RIGHT(Rawdata!GM34,1))-1),"N/A")</f>
        <v>5</v>
      </c>
      <c r="GN34">
        <f>IFERROR(VALUE(RIGHT(Rawdata!GN34,1))-3,"N/A")</f>
        <v>4</v>
      </c>
      <c r="GO34">
        <f>IFERROR(IF(Rawdata!GO34="A1",VALUE(RIGHT(Rawdata!GO34,1)),VALUE(RIGHT(Rawdata!GO34,1))-1),"N/A")</f>
        <v>5</v>
      </c>
      <c r="GP34">
        <f>IFERROR(VALUE(RIGHT(Rawdata!GP34,1))-3,"N/A")</f>
        <v>5</v>
      </c>
      <c r="GQ34">
        <f>IFERROR(IF(Rawdata!GQ34="A1",VALUE(RIGHT(Rawdata!GQ34,1)),VALUE(RIGHT(Rawdata!GQ34,1))-1),"N/A")</f>
        <v>5</v>
      </c>
      <c r="GR34">
        <f>IFERROR(VALUE(RIGHT(Rawdata!GR34,1))-3,"N/A")</f>
        <v>5</v>
      </c>
      <c r="GS34">
        <f>IFERROR(IF(Rawdata!GS34="A1",VALUE(RIGHT(Rawdata!GS34,1)),VALUE(RIGHT(Rawdata!GS34,1))-1),"N/A")</f>
        <v>5</v>
      </c>
      <c r="GT34">
        <f>IFERROR(VALUE(RIGHT(Rawdata!GT34,1))-3,"N/A")</f>
        <v>5</v>
      </c>
      <c r="GU34">
        <f>IFERROR(IF(Rawdata!GU34="A1",VALUE(RIGHT(Rawdata!GU34,1)),VALUE(RIGHT(Rawdata!GU34,1))-1),"N/A")</f>
        <v>5</v>
      </c>
      <c r="GV34">
        <f>IFERROR(VALUE(RIGHT(Rawdata!GV34,1))-3,"N/A")</f>
        <v>5</v>
      </c>
      <c r="GW34">
        <f>IFERROR(IF(Rawdata!GW34="A1",VALUE(RIGHT(Rawdata!GW34,1)),VALUE(RIGHT(Rawdata!GW34,1))-1),"N/A")</f>
        <v>5</v>
      </c>
      <c r="GX34">
        <f>IFERROR(VALUE(RIGHT(Rawdata!GX34,1))-3,"N/A")</f>
        <v>5</v>
      </c>
      <c r="GY34">
        <f>IFERROR(VALUE(RIGHT(Rawdata!GY34,1)),"N/A")</f>
        <v>6</v>
      </c>
      <c r="GZ34">
        <f>IFERROR(7-VALUE(RIGHT(Rawdata!GZ34,1)),"N/A")</f>
        <v>6</v>
      </c>
      <c r="HA34">
        <f>IFERROR(VALUE(RIGHT(Rawdata!HA34,1)),"N/A")</f>
        <v>6</v>
      </c>
      <c r="HB34">
        <f>IFERROR(VALUE(RIGHT(Rawdata!HB34,1)),"N/A")</f>
        <v>5</v>
      </c>
      <c r="HC34">
        <f>IFERROR(VALUE(RIGHT(Rawdata!HC34,1)),"N/A")</f>
        <v>4</v>
      </c>
      <c r="HD34">
        <f>IFERROR(7-VALUE(RIGHT(Rawdata!HD34,1)),"N/A")</f>
        <v>5</v>
      </c>
      <c r="HE34">
        <f>IFERROR(VALUE(RIGHT(Rawdata!HE34,1)),"N/A")</f>
        <v>6</v>
      </c>
      <c r="HF34">
        <f>IFERROR(7-VALUE(RIGHT(Rawdata!HF34,1)),"N/A")</f>
        <v>6</v>
      </c>
      <c r="HG34">
        <f>IFERROR(VALUE(RIGHT(Rawdata!HG34,1)),"N/A")</f>
        <v>6</v>
      </c>
      <c r="HH34">
        <f>IFERROR(VALUE(RIGHT(Rawdata!HH34,1)),"N/A")</f>
        <v>6</v>
      </c>
      <c r="HI34">
        <f>IFERROR(VALUE(RIGHT(Rawdata!HI34,1)),"N/A")</f>
        <v>6</v>
      </c>
      <c r="HJ34">
        <f>IFERROR(VALUE(RIGHT(Rawdata!HJ34,1)),"N/A")</f>
        <v>6</v>
      </c>
      <c r="HK34">
        <f>IFERROR(7-VALUE(RIGHT(Rawdata!HK34,1)),"N/A")</f>
        <v>6</v>
      </c>
      <c r="HL34">
        <f>IFERROR(VALUE(RIGHT(Rawdata!HL34,1)),"N/A")</f>
        <v>5</v>
      </c>
      <c r="HM34">
        <f>IFERROR(VALUE(RIGHT(Rawdata!HM34,1)),"N/A")</f>
        <v>5</v>
      </c>
      <c r="HN34">
        <f>IFERROR(IF(Rawdata!HN34="A13",5,VALUE(RIGHT(Rawdata!HN34,1))-1),"N/A")</f>
        <v>5</v>
      </c>
      <c r="HO34">
        <f>IFERROR(IF(Rawdata!HO34="A13",5,VALUE(RIGHT(Rawdata!HO34,1))-1),"N/A")</f>
        <v>5</v>
      </c>
      <c r="HP34">
        <f>IFERROR(IF(Rawdata!HP34="A13",5,VALUE(RIGHT(Rawdata!HP34,1))-1),"N/A")</f>
        <v>5</v>
      </c>
      <c r="HQ34">
        <f>IFERROR(IF(Rawdata!HQ34="A13",5,VALUE(RIGHT(Rawdata!HQ34,1))-1),"N/A")</f>
        <v>5</v>
      </c>
      <c r="HR34">
        <f>IFERROR(IF(Rawdata!HR34="A13",5,VALUE(RIGHT(Rawdata!HR34,1))-1),"N/A")</f>
        <v>5</v>
      </c>
      <c r="HS34">
        <f>IFERROR(6-IF(Rawdata!HS34="A13",5,VALUE(RIGHT(Rawdata!HS34,1))-1),"N/A")</f>
        <v>5</v>
      </c>
      <c r="HT34">
        <f>IFERROR(6-IF(Rawdata!HT34="A13",5,VALUE(RIGHT(Rawdata!HT34,1))-1),"N/A")</f>
        <v>5</v>
      </c>
      <c r="HU34">
        <f>IFERROR(6-IF(Rawdata!HU34="A13",5,VALUE(RIGHT(Rawdata!HU34,1))-1),"N/A")</f>
        <v>4</v>
      </c>
      <c r="HV34">
        <f>IFERROR(IF(Rawdata!HV34="A13",5,VALUE(RIGHT(Rawdata!HV34,1))-1),"N/A")</f>
        <v>4</v>
      </c>
      <c r="HW34">
        <f>IFERROR(6-IF(Rawdata!HW34="A13",5,VALUE(RIGHT(Rawdata!HW34,1))-1),"N/A")</f>
        <v>3</v>
      </c>
      <c r="HX34">
        <f>IFERROR(6-IF(Rawdata!HX34="A13",5,VALUE(RIGHT(Rawdata!HX34,1))-1),"N/A")</f>
        <v>4</v>
      </c>
      <c r="HY34">
        <f>IFERROR(6-IF(Rawdata!HY34="A13",5,VALUE(RIGHT(Rawdata!HY34,1))-1),"N/A")</f>
        <v>1</v>
      </c>
      <c r="HZ34">
        <f>IFERROR(6-IF(Rawdata!HZ34="A13",5,VALUE(RIGHT(Rawdata!HZ34,1))-1),"N/A")</f>
        <v>3</v>
      </c>
      <c r="IA34">
        <f>IFERROR(6-IF(Rawdata!IA34="A13",5,VALUE(RIGHT(Rawdata!IA34,1))-1),"N/A")</f>
        <v>5</v>
      </c>
      <c r="IB34">
        <f>IFERROR(IF(Rawdata!IB34="A13",5,VALUE(RIGHT(Rawdata!IB34,1))-1),"N/A")</f>
        <v>5</v>
      </c>
      <c r="IC34">
        <f>IFERROR(6-IF(Rawdata!IC34="A13",5,VALUE(RIGHT(Rawdata!IC34,1))-1),"N/A")</f>
        <v>3</v>
      </c>
      <c r="ID34">
        <f>IFERROR(IF(Rawdata!ID34="A13",5,VALUE(RIGHT(Rawdata!ID34,1))-1),"N/A")</f>
        <v>4</v>
      </c>
      <c r="IE34">
        <f>IFERROR(6-IF(Rawdata!IE34="A13",5,VALUE(RIGHT(Rawdata!IE34,1))-1),"N/A")</f>
        <v>5</v>
      </c>
      <c r="IF34" t="str">
        <f>IFERROR(VALUE(RIGHT(Rawdata!IF34,1)),"N/A")</f>
        <v>N/A</v>
      </c>
      <c r="IG34" t="str">
        <f>IFERROR(VALUE(RIGHT(Rawdata!IG34,1)),"N/A")</f>
        <v>N/A</v>
      </c>
      <c r="IH34" t="str">
        <f>IFERROR(VALUE(RIGHT(Rawdata!IH34,1)),"N/A")</f>
        <v>N/A</v>
      </c>
      <c r="II34" t="str">
        <f>IFERROR(VALUE(RIGHT(Rawdata!II34,1)),"N/A")</f>
        <v>N/A</v>
      </c>
      <c r="IJ34" t="str">
        <f>IFERROR(VALUE(RIGHT(Rawdata!IJ34,1)),"N/A")</f>
        <v>N/A</v>
      </c>
      <c r="IK34" t="str">
        <f>IFERROR(VALUE(RIGHT(Rawdata!IK34,1)),"N/A")</f>
        <v>N/A</v>
      </c>
      <c r="IL34" t="str">
        <f>IFERROR(VALUE(RIGHT(Rawdata!IL34,1)),"N/A")</f>
        <v>N/A</v>
      </c>
      <c r="IM34" t="str">
        <f>IFERROR(VALUE(RIGHT(Rawdata!IM34,1)),"N/A")</f>
        <v>N/A</v>
      </c>
      <c r="IN34" t="str">
        <f>IFERROR(VALUE(RIGHT(Rawdata!IN34,1)),"N/A")</f>
        <v>N/A</v>
      </c>
      <c r="IO34" t="str">
        <f>IFERROR(VALUE(RIGHT(Rawdata!IO34,1)),"N/A")</f>
        <v>N/A</v>
      </c>
      <c r="IP34" t="str">
        <f>IFERROR(VALUE(RIGHT(Rawdata!IP34,1)),"N/A")</f>
        <v>N/A</v>
      </c>
      <c r="IQ34" t="str">
        <f>IFERROR(VALUE(RIGHT(Rawdata!IQ34,1)),"N/A")</f>
        <v>N/A</v>
      </c>
      <c r="IR34" t="str">
        <f>IFERROR(VALUE(RIGHT(Rawdata!IR34,1)),"N/A")</f>
        <v>N/A</v>
      </c>
      <c r="IS34" t="str">
        <f>IFERROR(VALUE(RIGHT(Rawdata!IS34,1)),"N/A")</f>
        <v>N/A</v>
      </c>
      <c r="IT34" t="str">
        <f>IFERROR(VALUE(RIGHT(Rawdata!IT34,1)),"N/A")</f>
        <v>N/A</v>
      </c>
      <c r="IU34" t="str">
        <f>IFERROR(VALUE(RIGHT(Rawdata!IU34,1)),"N/A")</f>
        <v>N/A</v>
      </c>
      <c r="IV34" t="str">
        <f>IFERROR(VALUE(RIGHT(Rawdata!IV34,1)),"N/A")</f>
        <v>N/A</v>
      </c>
      <c r="IW34" t="str">
        <f>IFERROR(VALUE(RIGHT(Rawdata!IW34,1)),"N/A")</f>
        <v>N/A</v>
      </c>
      <c r="IX34" t="str">
        <f>IFERROR(VALUE(RIGHT(Rawdata!IX34,1)),"N/A")</f>
        <v>N/A</v>
      </c>
      <c r="IY34" t="str">
        <f>IFERROR(VALUE(RIGHT(Rawdata!IY34,1)),"N/A")</f>
        <v>N/A</v>
      </c>
      <c r="IZ34" t="str">
        <f>IFERROR(VALUE(RIGHT(Rawdata!IZ34,1)),"N/A")</f>
        <v>N/A</v>
      </c>
      <c r="JA34" t="str">
        <f>IFERROR(VALUE(RIGHT(Rawdata!JA34,1)),"N/A")</f>
        <v>N/A</v>
      </c>
      <c r="JB34" t="str">
        <f>IFERROR(VALUE(RIGHT(Rawdata!JB34,1)),"N/A")</f>
        <v>N/A</v>
      </c>
      <c r="JC34" t="str">
        <f>IFERROR(VALUE(RIGHT(Rawdata!JC34,1)),"N/A")</f>
        <v>N/A</v>
      </c>
      <c r="JD34" t="str">
        <f>IFERROR(VALUE(RIGHT(Rawdata!JD34,1)),"N/A")</f>
        <v>N/A</v>
      </c>
      <c r="JE34" t="str">
        <f>IFERROR(VALUE(RIGHT(Rawdata!JE34,1)),"N/A")</f>
        <v>N/A</v>
      </c>
      <c r="JF34" t="str">
        <f>IFERROR(VALUE(RIGHT(Rawdata!JF34,1)),"N/A")</f>
        <v>N/A</v>
      </c>
      <c r="JG34" t="str">
        <f>IFERROR(VALUE(RIGHT(Rawdata!JG34,1)),"N/A")</f>
        <v>N/A</v>
      </c>
      <c r="JH34" t="str">
        <f>IFERROR(VALUE(RIGHT(Rawdata!JH34,1)),"N/A")</f>
        <v>N/A</v>
      </c>
      <c r="JI34" t="str">
        <f>IFERROR(VALUE(RIGHT(Rawdata!JI34,1)),"N/A")</f>
        <v>N/A</v>
      </c>
      <c r="JJ34" t="str">
        <f>IFERROR(VALUE(RIGHT(Rawdata!JJ34,1)),"N/A")</f>
        <v>N/A</v>
      </c>
      <c r="JK34" t="str">
        <f>IFERROR(VALUE(RIGHT(Rawdata!JK34,1)),"N/A")</f>
        <v>N/A</v>
      </c>
      <c r="JL34" t="str">
        <f>IFERROR(VALUE(RIGHT(Rawdata!JL34,1)),"N/A")</f>
        <v>N/A</v>
      </c>
      <c r="JM34" t="str">
        <f>IFERROR(VALUE(RIGHT(Rawdata!JM34,1)),"N/A")</f>
        <v>N/A</v>
      </c>
      <c r="JN34" t="str">
        <f>IFERROR(VALUE(RIGHT(Rawdata!JN34,1)),"N/A")</f>
        <v>N/A</v>
      </c>
      <c r="JO34" t="str">
        <f>IFERROR(VALUE(RIGHT(Rawdata!JO34,1)),"N/A")</f>
        <v>N/A</v>
      </c>
      <c r="JP34" t="str">
        <f>IFERROR(VALUE(RIGHT(Rawdata!JP34,1)-4),"N/A")</f>
        <v>N/A</v>
      </c>
      <c r="JQ34" t="str">
        <f>IFERROR(VALUE(RIGHT(Rawdata!JQ34,1)-4),"N/A")</f>
        <v>N/A</v>
      </c>
      <c r="JR34" t="str">
        <f>IFERROR(VALUE(RIGHT(Rawdata!JR34,1)-4),"N/A")</f>
        <v>N/A</v>
      </c>
      <c r="JS34" t="str">
        <f>IFERROR(VALUE(RIGHT(Rawdata!JS34,1)-4),"N/A")</f>
        <v>N/A</v>
      </c>
      <c r="JT34" t="str">
        <f>IFERROR(VALUE(RIGHT(Rawdata!JT34,1)-4),"N/A")</f>
        <v>N/A</v>
      </c>
      <c r="JU34" t="str">
        <f>IFERROR(VALUE(RIGHT(Rawdata!JU34,1)-4),"N/A")</f>
        <v>N/A</v>
      </c>
      <c r="JV34" t="str">
        <f>IFERROR(VALUE(RIGHT(Rawdata!JV34,1)-4),"N/A")</f>
        <v>N/A</v>
      </c>
      <c r="JW34" t="str">
        <f>IFERROR(VALUE(RIGHT(Rawdata!JW34,1)-4),"N/A")</f>
        <v>N/A</v>
      </c>
      <c r="JX34" t="str">
        <f>IFERROR(VALUE(RIGHT(Rawdata!JX34,1)),"N/A")</f>
        <v>N/A</v>
      </c>
      <c r="JY34" t="str">
        <f>IFERROR(VALUE(RIGHT(Rawdata!JY34,1)),"N/A")</f>
        <v>N/A</v>
      </c>
      <c r="JZ34" t="str">
        <f>IFERROR(6-VALUE(RIGHT(Rawdata!JZ34,1)),"N/A")</f>
        <v>N/A</v>
      </c>
      <c r="KA34" t="str">
        <f>IFERROR(6-VALUE(RIGHT(Rawdata!KA34,1)),"N/A")</f>
        <v>N/A</v>
      </c>
      <c r="KB34" t="str">
        <f>IFERROR(6-VALUE(RIGHT(Rawdata!KB34,1)),"N/A")</f>
        <v>N/A</v>
      </c>
      <c r="KC34" t="str">
        <f>IFERROR(6-VALUE(RIGHT(Rawdata!KC34,1)),"N/A")</f>
        <v>N/A</v>
      </c>
      <c r="KD34" t="str">
        <f>IFERROR(6-VALUE(RIGHT(Rawdata!KD34,1)),"N/A")</f>
        <v>N/A</v>
      </c>
      <c r="KE34" t="str">
        <f>IFERROR(6-VALUE(RIGHT(Rawdata!KE34,1)),"N/A")</f>
        <v>N/A</v>
      </c>
      <c r="KF34" t="str">
        <f>IFERROR(VALUE(RIGHT(Rawdata!KF34,1)),"N/A")</f>
        <v>N/A</v>
      </c>
      <c r="KG34" t="str">
        <f>IFERROR(VALUE(RIGHT(Rawdata!KG34,1)),"N/A")</f>
        <v>N/A</v>
      </c>
      <c r="KH34" t="str">
        <f>IFERROR(6-VALUE(RIGHT(Rawdata!KH34,1)),"N/A")</f>
        <v>N/A</v>
      </c>
      <c r="KI34" t="str">
        <f>IFERROR(6-VALUE(RIGHT(Rawdata!KI34,1)),"N/A")</f>
        <v>N/A</v>
      </c>
      <c r="KJ34" t="str">
        <f>IFERROR(VALUE(RIGHT(Rawdata!KJ34,1)),"N/A")</f>
        <v>N/A</v>
      </c>
      <c r="KK34" t="str">
        <f>IFERROR(VALUE(RIGHT(Rawdata!KK34,1)),"N/A")</f>
        <v>N/A</v>
      </c>
      <c r="KL34" t="str">
        <f>IFERROR(VALUE(RIGHT(Rawdata!KL34,1)),"N/A")</f>
        <v>N/A</v>
      </c>
      <c r="KM34" t="str">
        <f>IFERROR(VALUE(RIGHT(Rawdata!KM34,1)),"N/A")</f>
        <v>N/A</v>
      </c>
      <c r="KN34" t="str">
        <f>IFERROR(VALUE(RIGHT(Rawdata!KN34,1)),"N/A")</f>
        <v>N/A</v>
      </c>
      <c r="KO34" t="str">
        <f>IFERROR(VALUE(RIGHT(Rawdata!KO34,1)),"N/A")</f>
        <v>N/A</v>
      </c>
      <c r="KP34" t="str">
        <f>IFERROR(VALUE(RIGHT(Rawdata!KP34,1)),"N/A")</f>
        <v>N/A</v>
      </c>
      <c r="KQ34" t="str">
        <f>IFERROR(VALUE(RIGHT(Rawdata!KQ34,1)),"N/A")</f>
        <v>N/A</v>
      </c>
      <c r="KR34" t="str">
        <f>IFERROR(VALUE(RIGHT(Rawdata!KR34,1)),"N/A")</f>
        <v>N/A</v>
      </c>
      <c r="KS34" t="str">
        <f>IFERROR(VALUE(RIGHT(Rawdata!KS34,1)),"N/A")</f>
        <v>N/A</v>
      </c>
      <c r="KT34" t="str">
        <f>IFERROR(VALUE(RIGHT(Rawdata!KT34,1)),"N/A")</f>
        <v>N/A</v>
      </c>
      <c r="KU34" t="str">
        <f>IFERROR(VALUE(RIGHT(Rawdata!KU34,1)),"N/A")</f>
        <v>N/A</v>
      </c>
      <c r="KV34" t="str">
        <f>IFERROR(VALUE(RIGHT(Rawdata!KV34,1)),"N/A")</f>
        <v>N/A</v>
      </c>
      <c r="KW34" t="str">
        <f>IFERROR(VALUE(RIGHT(Rawdata!KW34,1)),"N/A")</f>
        <v>N/A</v>
      </c>
      <c r="KX34" t="str">
        <f>IFERROR(VALUE(RIGHT(Rawdata!KX34,1)),"N/A")</f>
        <v>N/A</v>
      </c>
    </row>
    <row r="35" spans="1:310" x14ac:dyDescent="0.25">
      <c r="A35">
        <f>Rawdata!A35</f>
        <v>3</v>
      </c>
      <c r="B35" t="str">
        <f>Rawdata!B35</f>
        <v>T3</v>
      </c>
      <c r="C35" t="str">
        <f>Rawdata!C35</f>
        <v>2022-12-12 15:19:17</v>
      </c>
      <c r="D35" t="str">
        <f>Rawdata!D35</f>
        <v>704-201</v>
      </c>
      <c r="E35" t="str">
        <f>IF(Rawdata!E35="","",Rawdata!E35)</f>
        <v>104-106</v>
      </c>
      <c r="F35" cm="1">
        <f t="array" ref="F35">IFERROR(_xlfn.IFS(Rawdata!F35="A1",100,Rawdata!F35="A2",75,Rawdata!F35="A3",50,Rawdata!F35="A4",25,Rawdata!F35="A5",0),"N/A")</f>
        <v>25</v>
      </c>
      <c r="G35" cm="1">
        <f t="array" ref="G35">IFERROR(_xlfn.IFS(Rawdata!G35="A1",100,Rawdata!G35="A2",75,Rawdata!G35="A3",50,Rawdata!G35="A4",25,Rawdata!G35="A5",0),"N/A")</f>
        <v>50</v>
      </c>
      <c r="H35" cm="1">
        <f t="array" ref="H35">IFERROR(_xlfn.IFS(Rawdata!H35="A1",100,Rawdata!H35="A2",75,Rawdata!H35="A3",50,Rawdata!H35="A4",25,Rawdata!H35="A5",0),"N/A")</f>
        <v>50</v>
      </c>
      <c r="I35" cm="1">
        <f t="array" ref="I35">IFERROR(_xlfn.IFS(Rawdata!I35="A1",100,Rawdata!I35="A2",75,Rawdata!I35="A3",50,Rawdata!I35="A4",25,Rawdata!I35="A5",0),"N/A")</f>
        <v>50</v>
      </c>
      <c r="J35" cm="1">
        <f t="array" ref="J35">IFERROR(_xlfn.IFS(Rawdata!J35="A1",100,Rawdata!J35="A2",75,Rawdata!J35="A3",50,Rawdata!J35="A4",25,Rawdata!J35="A5",0),"N/A")</f>
        <v>25</v>
      </c>
      <c r="K35" cm="1">
        <f t="array" ref="K35">IFERROR(_xlfn.IFS(Rawdata!K35="A1",100,Rawdata!K35="A2",75,Rawdata!K35="A3",50,Rawdata!K35="A4",25,Rawdata!K35="A5",0),"N/A")</f>
        <v>0</v>
      </c>
      <c r="L35" cm="1">
        <f t="array" ref="L35">IFERROR(_xlfn.IFS(Rawdata!L35="A1",100,Rawdata!L35="A2",75,Rawdata!L35="A3",50,Rawdata!L35="A4",25,Rawdata!L35="A5",0),"N/A")</f>
        <v>50</v>
      </c>
      <c r="M35" cm="1">
        <f t="array" ref="M35">IFERROR(_xlfn.IFS(Rawdata!M35="A1",100,Rawdata!M35="A2",75,Rawdata!M35="A3",50,Rawdata!M35="A4",25,Rawdata!M35="A5",0),"N/A")</f>
        <v>50</v>
      </c>
      <c r="N35" cm="1">
        <f t="array" ref="N35">IFERROR(_xlfn.IFS(Rawdata!N35="A1",100,Rawdata!N35="A2",75,Rawdata!N35="A3",50,Rawdata!N35="A4",25,Rawdata!N35="A5",0),"N/A")</f>
        <v>25</v>
      </c>
      <c r="O35" cm="1">
        <f t="array" ref="O35">IFERROR(_xlfn.IFS(Rawdata!O35="A1",100,Rawdata!O35="A2",75,Rawdata!O35="A3",50,Rawdata!O35="A4",25,Rawdata!O35="A5",0),"N/A")</f>
        <v>0</v>
      </c>
      <c r="P35" cm="1">
        <f t="array" ref="P35">IFERROR(_xlfn.IFS(Rawdata!P35="A1",100,Rawdata!P35="A2",75,Rawdata!P35="A3",50,Rawdata!P35="A4",25,Rawdata!P35="A5",0),"N/A")</f>
        <v>50</v>
      </c>
      <c r="Q35" cm="1">
        <f t="array" ref="Q35">IFERROR(_xlfn.IFS(Rawdata!Q35="A1",100,Rawdata!Q35="A2",75,Rawdata!Q35="A3",50,Rawdata!Q35="A4",25,Rawdata!Q35="A5",0),"N/A")</f>
        <v>50</v>
      </c>
      <c r="R35" cm="1">
        <f t="array" ref="R35">IFERROR(_xlfn.IFS(Rawdata!R35="A1",100,Rawdata!R35="A2",75,Rawdata!R35="A3",50,Rawdata!R35="A4",25,Rawdata!R35="A5",0),"N/A")</f>
        <v>25</v>
      </c>
      <c r="S35" cm="1">
        <f t="array" ref="S35">IFERROR(_xlfn.IFS(Rawdata!S35="A1",100,Rawdata!S35="A2",75,Rawdata!S35="A3",50,Rawdata!S35="A4",25,Rawdata!S35="A5",0),"N/A")</f>
        <v>50</v>
      </c>
      <c r="T35" cm="1">
        <f t="array" ref="T35">IFERROR(_xlfn.IFS(Rawdata!T35="A1",100,Rawdata!T35="A2",75,Rawdata!T35="A3",50,Rawdata!T35="A4",25,Rawdata!T35="A5",0),"N/A")</f>
        <v>50</v>
      </c>
      <c r="U35" cm="1">
        <f t="array" ref="U35">IFERROR(_xlfn.IFS(Rawdata!U35="A1",100,Rawdata!U35="A2",75,Rawdata!U35="A3",50,Rawdata!U35="A4",25,Rawdata!U35="A5",0),"N/A")</f>
        <v>50</v>
      </c>
      <c r="V35" cm="1">
        <f t="array" ref="V35">IFERROR(_xlfn.IFS(Rawdata!V35="A1",100,Rawdata!V35="A2",75,Rawdata!V35="A3",50,Rawdata!V35="A4",25,Rawdata!V35="A5",0),"N/A")</f>
        <v>50</v>
      </c>
      <c r="W35" cm="1">
        <f t="array" ref="W35">IFERROR(_xlfn.IFS(Rawdata!W35="A1",100,Rawdata!W35="A2",75,Rawdata!W35="A3",50,Rawdata!W35="A4",25,Rawdata!W35="A5",0),"N/A")</f>
        <v>75</v>
      </c>
      <c r="X35" cm="1">
        <f t="array" ref="X35">IFERROR(_xlfn.IFS(Rawdata!X35="A1",100,Rawdata!X35="A2",75,Rawdata!X35="A3",50,Rawdata!X35="A4",25,Rawdata!X35="A5",0),"N/A")</f>
        <v>25</v>
      </c>
      <c r="Y35" cm="1">
        <f t="array" ref="Y35">IFERROR(_xlfn.IFS(Rawdata!Y35="A1",100,Rawdata!Y35="A2",75,Rawdata!Y35="A3",50,Rawdata!Y35="A4",25,Rawdata!Y35="A5",0),"N/A")</f>
        <v>50</v>
      </c>
      <c r="Z35" cm="1">
        <f t="array" ref="Z35">IFERROR(_xlfn.IFS(Rawdata!Z35="A1",100,Rawdata!Z35="A2",75,Rawdata!Z35="A3",50,Rawdata!Z35="A4",25,Rawdata!Z35="A5",0),"N/A")</f>
        <v>50</v>
      </c>
      <c r="AA35" cm="1">
        <f t="array" ref="AA35">IFERROR(_xlfn.IFS(Rawdata!AA35="A1",100,Rawdata!AA35="A2",75,Rawdata!AA35="A3",50,Rawdata!AA35="A4",25,Rawdata!AA35="A5",0),"N/A")</f>
        <v>100</v>
      </c>
      <c r="AB35" cm="1">
        <f t="array" ref="AB35">IFERROR(_xlfn.IFS(Rawdata!AB35="A1",100,Rawdata!AB35="A2",75,Rawdata!AB35="A3",50,Rawdata!AB35="A4",25,Rawdata!AB35="A5",0),"N/A")</f>
        <v>75</v>
      </c>
      <c r="AC35">
        <f>IFERROR(VALUE(RIGHT(Rawdata!AC35,1)),"N/A")</f>
        <v>4</v>
      </c>
      <c r="AD35">
        <f>IFERROR(6-VALUE(RIGHT(Rawdata!AD35,1)),"N/A")</f>
        <v>3</v>
      </c>
      <c r="AE35">
        <f>IFERROR(VALUE(RIGHT(Rawdata!AE35,1)),"N/A")</f>
        <v>3</v>
      </c>
      <c r="AF35">
        <f>IFERROR(6-VALUE(RIGHT(Rawdata!AF35,1)),"N/A")</f>
        <v>3</v>
      </c>
      <c r="AG35">
        <f>IFERROR(VALUE(RIGHT(Rawdata!AG35,1)),"N/A")</f>
        <v>4</v>
      </c>
      <c r="AH35">
        <f>IFERROR(VALUE(RIGHT(Rawdata!AH35,1)),"N/A")</f>
        <v>4</v>
      </c>
      <c r="AI35">
        <f>IFERROR(VALUE(RIGHT(Rawdata!AI35,1)),"N/A")</f>
        <v>3</v>
      </c>
      <c r="AJ35">
        <f>IFERROR(6-VALUE(RIGHT(Rawdata!AJ35,1)),"N/A")</f>
        <v>3</v>
      </c>
      <c r="AK35">
        <f>IFERROR(6-VALUE(RIGHT(Rawdata!AK35,1)),"N/A")</f>
        <v>5</v>
      </c>
      <c r="AL35">
        <f>IFERROR(VALUE(RIGHT(Rawdata!AL35,1)),"N/A")</f>
        <v>5</v>
      </c>
      <c r="AM35">
        <f>IFERROR(6-VALUE(RIGHT(Rawdata!AM35,1)),"N/A")</f>
        <v>4</v>
      </c>
      <c r="AN35">
        <f>IFERROR(6-VALUE(RIGHT(Rawdata!AN35,1)),"N/A")</f>
        <v>4</v>
      </c>
      <c r="AO35">
        <f>IFERROR(VALUE(RIGHT(Rawdata!AO35,1)),"N/A")</f>
        <v>3</v>
      </c>
      <c r="AP35">
        <f>IFERROR(6-VALUE(RIGHT(Rawdata!AP35,1)),"N/A")</f>
        <v>3</v>
      </c>
      <c r="AQ35">
        <f>IFERROR(VALUE(RIGHT(Rawdata!AQ35,1)),"N/A")</f>
        <v>4</v>
      </c>
      <c r="AR35">
        <f>IFERROR(6-VALUE(RIGHT(Rawdata!AR35,1)),"N/A")</f>
        <v>4</v>
      </c>
      <c r="AS35">
        <f>IFERROR(VALUE(RIGHT(Rawdata!AS35,1)),"N/A")</f>
        <v>3</v>
      </c>
      <c r="AT35">
        <f>IFERROR(VALUE(RIGHT(Rawdata!AT35,1)),"N/A")</f>
        <v>4</v>
      </c>
      <c r="AU35">
        <f>IFERROR(6-VALUE(RIGHT(Rawdata!AU35,1)),"N/A")</f>
        <v>5</v>
      </c>
      <c r="AV35">
        <f>IFERROR(VALUE(RIGHT(Rawdata!AV35,1)),"N/A")</f>
        <v>4</v>
      </c>
      <c r="AW35">
        <f>IFERROR(VALUE(RIGHT(Rawdata!AW35,1)),"N/A")</f>
        <v>4</v>
      </c>
      <c r="AX35">
        <f>IFERROR(VALUE(RIGHT(Rawdata!AX35,1)),"N/A")</f>
        <v>4</v>
      </c>
      <c r="AY35">
        <f>IFERROR(VALUE(RIGHT(Rawdata!AY35,1)),"N/A")</f>
        <v>4</v>
      </c>
      <c r="AZ35">
        <f>IFERROR(VALUE(RIGHT(Rawdata!AZ35,1)),"N/A")</f>
        <v>3</v>
      </c>
      <c r="BA35">
        <f>IFERROR(VALUE(RIGHT(Rawdata!BA35,1)-1),"N/A")</f>
        <v>3</v>
      </c>
      <c r="BB35">
        <f>IFERROR(VALUE(RIGHT(Rawdata!BB35,1)-1),"N/A")</f>
        <v>2</v>
      </c>
      <c r="BC35">
        <f>IFERROR(VALUE(RIGHT(Rawdata!BC35,1)-1),"N/A")</f>
        <v>1</v>
      </c>
      <c r="BD35">
        <f>IFERROR(VALUE(RIGHT(Rawdata!BD35,1)-1),"N/A")</f>
        <v>0</v>
      </c>
      <c r="BE35">
        <f>IFERROR(VALUE(RIGHT(Rawdata!BE35,1)-1),"N/A")</f>
        <v>1</v>
      </c>
      <c r="BF35">
        <f>IFERROR(VALUE(RIGHT(Rawdata!BF35,1)-1),"N/A")</f>
        <v>0</v>
      </c>
      <c r="BG35">
        <f>IFERROR(VALUE(RIGHT(Rawdata!BG35,1)-1),"N/A")</f>
        <v>0</v>
      </c>
      <c r="BH35">
        <f>IFERROR(VALUE(RIGHT(Rawdata!BH35,1)-1),"N/A")</f>
        <v>0</v>
      </c>
      <c r="BI35">
        <f>IFERROR(VALUE(RIGHT(Rawdata!BI35,1)-1),"N/A")</f>
        <v>0</v>
      </c>
      <c r="BJ35">
        <f>IFERROR(VALUE(RIGHT(Rawdata!BJ35,1)-1),"N/A")</f>
        <v>1</v>
      </c>
      <c r="BK35">
        <f>IFERROR(VALUE(RIGHT(Rawdata!BK35,1)-1),"N/A")</f>
        <v>2</v>
      </c>
      <c r="BL35">
        <f>IFERROR(VALUE(RIGHT(Rawdata!BL35,1)-1),"N/A")</f>
        <v>2</v>
      </c>
      <c r="BM35">
        <f>IFERROR(VALUE(RIGHT(Rawdata!BM35,1)),"N/A")</f>
        <v>4</v>
      </c>
      <c r="BN35">
        <f>IFERROR(VALUE(RIGHT(Rawdata!BN35,1)),"N/A")</f>
        <v>5</v>
      </c>
      <c r="BO35">
        <f>IFERROR(VALUE(RIGHT(Rawdata!BO35,1)),"N/A")</f>
        <v>5</v>
      </c>
      <c r="BP35">
        <f>IFERROR(VALUE(RIGHT(Rawdata!BP35,1)),"N/A")</f>
        <v>4</v>
      </c>
      <c r="BQ35">
        <f>IFERROR(6-VALUE(RIGHT(Rawdata!BQ35,1)),"N/A")</f>
        <v>4</v>
      </c>
      <c r="BR35">
        <f>IFERROR(6-VALUE(RIGHT(Rawdata!BR35,1)),"N/A")</f>
        <v>4</v>
      </c>
      <c r="BS35">
        <f>IFERROR(6-VALUE(RIGHT(Rawdata!BS35,1)),"N/A")</f>
        <v>4</v>
      </c>
      <c r="BT35">
        <f>IFERROR(6-VALUE(RIGHT(Rawdata!BT35,1)),"N/A")</f>
        <v>3</v>
      </c>
      <c r="BU35">
        <f>IFERROR(VALUE(RIGHT(Rawdata!BU35,1)),"N/A")</f>
        <v>5</v>
      </c>
      <c r="BV35">
        <f>IFERROR(VALUE(RIGHT(Rawdata!BV35,1)),"N/A")</f>
        <v>5</v>
      </c>
      <c r="BW35">
        <f>IFERROR(VALUE(RIGHT(Rawdata!BW35,1)),"N/A")</f>
        <v>5</v>
      </c>
      <c r="BX35">
        <f>IFERROR(VALUE(RIGHT(Rawdata!BX35,1)),"N/A")</f>
        <v>5</v>
      </c>
      <c r="BY35">
        <f>IFERROR(6-VALUE(RIGHT(Rawdata!BY35,1)),"N/A")</f>
        <v>5</v>
      </c>
      <c r="BZ35">
        <f>IFERROR(6-VALUE(RIGHT(Rawdata!BZ35,1)),"N/A")</f>
        <v>5</v>
      </c>
      <c r="CA35">
        <f>IFERROR(6-VALUE(RIGHT(Rawdata!CA35,1)),"N/A")</f>
        <v>5</v>
      </c>
      <c r="CB35">
        <f>IFERROR(VALUE(RIGHT(Rawdata!CB35,1)),"N/A")</f>
        <v>4</v>
      </c>
      <c r="CC35">
        <f>IFERROR(VALUE(RIGHT(Rawdata!CC35,1)),"N/A")</f>
        <v>4</v>
      </c>
      <c r="CD35">
        <f>IFERROR(VALUE(RIGHT(Rawdata!CD35,1)),"N/A")</f>
        <v>4</v>
      </c>
      <c r="CE35">
        <f>IFERROR(VALUE(RIGHT(Rawdata!CE35,1)),"N/A")</f>
        <v>4</v>
      </c>
      <c r="CF35">
        <f>IFERROR(6-VALUE(RIGHT(Rawdata!CF35,1)),"N/A")</f>
        <v>5</v>
      </c>
      <c r="CG35">
        <f>IFERROR(6-VALUE(RIGHT(Rawdata!CG35,1)),"N/A")</f>
        <v>5</v>
      </c>
      <c r="CH35">
        <f>IFERROR(6-VALUE(RIGHT(Rawdata!CH35,1)),"N/A")</f>
        <v>5</v>
      </c>
      <c r="CI35">
        <f>IFERROR(6-VALUE(RIGHT(Rawdata!CI35,1)),"N/A")</f>
        <v>5</v>
      </c>
      <c r="CJ35">
        <f>IFERROR(VALUE(RIGHT(Rawdata!CJ35,1)),"N/A")</f>
        <v>2</v>
      </c>
      <c r="CK35">
        <f>IFERROR(VALUE(RIGHT(Rawdata!CK35,1)),"N/A")</f>
        <v>1</v>
      </c>
      <c r="CL35">
        <f>IFERROR(VALUE(RIGHT(Rawdata!CL35,1)),"N/A")</f>
        <v>2</v>
      </c>
      <c r="CM35">
        <f>IFERROR(VALUE(RIGHT(Rawdata!CM35,1)),"N/A")</f>
        <v>2</v>
      </c>
      <c r="CN35">
        <f>IFERROR(VALUE(RIGHT(Rawdata!CN35,1)),"N/A")</f>
        <v>1</v>
      </c>
      <c r="CO35">
        <f>IFERROR(VALUE(RIGHT(Rawdata!CO35,1)),"N/A")</f>
        <v>2</v>
      </c>
      <c r="CP35">
        <f>IFERROR(VALUE(RIGHT(Rawdata!CP35,1)),"N/A")</f>
        <v>3</v>
      </c>
      <c r="CQ35">
        <f>IFERROR(VALUE(RIGHT(Rawdata!CQ35,1)),"N/A")</f>
        <v>2</v>
      </c>
      <c r="CR35">
        <f>IFERROR(VALUE(RIGHT(Rawdata!CR35,1)),"N/A")</f>
        <v>2</v>
      </c>
      <c r="CS35">
        <f>IFERROR(VALUE(RIGHT(Rawdata!CS35,1)),"N/A")</f>
        <v>2</v>
      </c>
      <c r="CT35">
        <f>IFERROR(VALUE(RIGHT(Rawdata!CT35,1)),"N/A")</f>
        <v>2</v>
      </c>
      <c r="CU35">
        <f>IFERROR(VALUE(RIGHT(Rawdata!CU35,1)),"N/A")</f>
        <v>2</v>
      </c>
      <c r="CV35">
        <f>IFERROR(VALUE(RIGHT(Rawdata!CV35,1)),"N/A")</f>
        <v>1</v>
      </c>
      <c r="CW35">
        <f>IFERROR(6-VALUE(RIGHT(Rawdata!CW35,1)),"N/A")</f>
        <v>1</v>
      </c>
      <c r="CX35">
        <f>IFERROR(VALUE(RIGHT(Rawdata!CX35,1)),"N/A")</f>
        <v>2</v>
      </c>
      <c r="CY35">
        <f>IFERROR(VALUE(RIGHT(Rawdata!CY35,1)),"N/A")</f>
        <v>4</v>
      </c>
      <c r="CZ35">
        <f>IFERROR(VALUE(RIGHT(Rawdata!CZ35,1)),"N/A")</f>
        <v>4</v>
      </c>
      <c r="DA35">
        <f>IFERROR(VALUE(RIGHT(Rawdata!DA35,1)),"N/A")</f>
        <v>1</v>
      </c>
      <c r="DB35">
        <f>IFERROR(VALUE(RIGHT(Rawdata!DB35,1)),"N/A")</f>
        <v>1</v>
      </c>
      <c r="DC35">
        <f>IFERROR(VALUE(RIGHT(Rawdata!DC35,1)),"N/A")</f>
        <v>2</v>
      </c>
      <c r="DD35">
        <f>IFERROR(VALUE(RIGHT(Rawdata!DD35,1)),"N/A")</f>
        <v>2</v>
      </c>
      <c r="DE35">
        <f>IFERROR(VALUE(RIGHT(Rawdata!DE35,1)-1),"N/A")</f>
        <v>0</v>
      </c>
      <c r="DF35">
        <f>IFERROR(VALUE(RIGHT(Rawdata!DF35,1)-1),"N/A")</f>
        <v>6</v>
      </c>
      <c r="DG35">
        <f>IFERROR(VALUE(RIGHT(Rawdata!DG35,1)-1),"N/A")</f>
        <v>0</v>
      </c>
      <c r="DH35">
        <f>IFERROR(VALUE(RIGHT(Rawdata!DH35,1)-1),"N/A")</f>
        <v>2</v>
      </c>
      <c r="DI35">
        <f>IFERROR(VALUE(RIGHT(Rawdata!DI35,1)-1),"N/A")</f>
        <v>0</v>
      </c>
      <c r="DJ35">
        <f>IFERROR(VALUE(RIGHT(Rawdata!DJ35,1)-1),"N/A")</f>
        <v>0</v>
      </c>
      <c r="DK35">
        <f>IFERROR(VALUE(RIGHT(Rawdata!DK35,1)-1),"N/A")</f>
        <v>3</v>
      </c>
      <c r="DL35">
        <f>IFERROR(VALUE(RIGHT(Rawdata!DL35,1)-1),"N/A")</f>
        <v>2</v>
      </c>
      <c r="DM35">
        <f>IFERROR(VALUE(RIGHT(Rawdata!DM35,1)-1),"N/A")</f>
        <v>3</v>
      </c>
      <c r="DN35">
        <f>IFERROR(VALUE(RIGHT(Rawdata!DN35,1)-1),"N/A")</f>
        <v>3</v>
      </c>
      <c r="DO35">
        <f>IFERROR(VALUE(RIGHT(Rawdata!DO35,1)-1),"N/A")</f>
        <v>3</v>
      </c>
      <c r="DP35">
        <f>IFERROR(VALUE(RIGHT(Rawdata!DP35,1)-1),"N/A")</f>
        <v>6</v>
      </c>
      <c r="DQ35">
        <f>IFERROR(VALUE(RIGHT(Rawdata!DQ35,1)-1),"N/A")</f>
        <v>0</v>
      </c>
      <c r="DR35">
        <f>IFERROR(VALUE(RIGHT(Rawdata!DR35,1)-1),"N/A")</f>
        <v>2</v>
      </c>
      <c r="DS35">
        <f>IFERROR(VALUE(RIGHT(Rawdata!DS35,1)-1),"N/A")</f>
        <v>1</v>
      </c>
      <c r="DT35">
        <f>IFERROR(VALUE(RIGHT(Rawdata!DT35,1)-1),"N/A")</f>
        <v>0</v>
      </c>
      <c r="DU35">
        <f>IFERROR(6-VALUE(RIGHT(Rawdata!DU35,1)-1),"N/A")</f>
        <v>0</v>
      </c>
      <c r="DV35">
        <f>IFERROR(6-VALUE(RIGHT(Rawdata!DV35,1)-1),"N/A")</f>
        <v>0</v>
      </c>
      <c r="DW35">
        <f>IFERROR(6-VALUE(RIGHT(Rawdata!DW35,1)-1),"N/A")</f>
        <v>0</v>
      </c>
      <c r="DX35">
        <f>IFERROR(6-VALUE(RIGHT(Rawdata!DX35,1)-1),"N/A")</f>
        <v>1</v>
      </c>
      <c r="DY35">
        <f>IFERROR(6-VALUE(RIGHT(Rawdata!DY35,1)-1),"N/A")</f>
        <v>0</v>
      </c>
      <c r="DZ35">
        <f>IFERROR(6-VALUE(RIGHT(Rawdata!DZ35,1)-1),"N/A")</f>
        <v>3</v>
      </c>
      <c r="EA35">
        <f>IFERROR(VALUE(RIGHT(Rawdata!EA35,1)),"N/A")</f>
        <v>4</v>
      </c>
      <c r="EB35">
        <f>IFERROR(VALUE(RIGHT(Rawdata!EB35,1)),"N/A")</f>
        <v>3</v>
      </c>
      <c r="EC35">
        <f>IFERROR(6-VALUE(RIGHT(Rawdata!EC35,1)),"N/A")</f>
        <v>4</v>
      </c>
      <c r="ED35">
        <f>IFERROR(6-VALUE(RIGHT(Rawdata!ED35,1)),"N/A")</f>
        <v>1</v>
      </c>
      <c r="EE35">
        <f>IFERROR(VALUE(RIGHT(Rawdata!EE35,1)),"N/A")</f>
        <v>5</v>
      </c>
      <c r="EF35">
        <f>IFERROR(VALUE(RIGHT(Rawdata!EF35,1)),"N/A")</f>
        <v>5</v>
      </c>
      <c r="EG35">
        <f>IFERROR(VALUE(RIGHT(Rawdata!EG35,1)),"N/A")</f>
        <v>4</v>
      </c>
      <c r="EH35">
        <f>IFERROR(VALUE(RIGHT(Rawdata!EH35,1)),"N/A")</f>
        <v>4</v>
      </c>
      <c r="EI35">
        <f>IFERROR(VALUE(RIGHT(Rawdata!EI35,1)),"N/A")</f>
        <v>4</v>
      </c>
      <c r="EJ35">
        <f>IFERROR(VALUE(RIGHT(Rawdata!EJ35,1)),"N/A")</f>
        <v>4</v>
      </c>
      <c r="EK35">
        <f>IFERROR(VALUE(RIGHT(Rawdata!EK35,1)),"N/A")</f>
        <v>4</v>
      </c>
      <c r="EL35">
        <f>IFERROR(VALUE(RIGHT(Rawdata!EL35,1)),"N/A")</f>
        <v>3</v>
      </c>
      <c r="EM35">
        <f>IFERROR(VALUE(RIGHT(Rawdata!EM35,1)),"N/A")</f>
        <v>4</v>
      </c>
      <c r="EN35">
        <f>IFERROR(VALUE(RIGHT(Rawdata!EN35,1)),"N/A")</f>
        <v>3</v>
      </c>
      <c r="EO35">
        <f>IFERROR(VALUE(RIGHT(Rawdata!EO35,1)),"N/A")</f>
        <v>4</v>
      </c>
      <c r="EP35">
        <f>IFERROR(VALUE(RIGHT(Rawdata!EP35,1)),"N/A")</f>
        <v>2</v>
      </c>
      <c r="EQ35">
        <f>IFERROR(VALUE(RIGHT(Rawdata!EQ35,1)),"N/A")</f>
        <v>4</v>
      </c>
      <c r="ER35">
        <f>IFERROR(VALUE(RIGHT(Rawdata!ER35,1)),"N/A")</f>
        <v>4</v>
      </c>
      <c r="ES35">
        <f>IFERROR(VALUE(RIGHT(Rawdata!ES35,1)),"N/A")</f>
        <v>4</v>
      </c>
      <c r="ET35">
        <f>IFERROR(VALUE(RIGHT(Rawdata!ET35,1)),"N/A")</f>
        <v>4</v>
      </c>
      <c r="EU35">
        <f>IFERROR(VALUE(RIGHT(Rawdata!EU35,1)),"N/A")</f>
        <v>4</v>
      </c>
      <c r="EV35">
        <f>IFERROR(VALUE(RIGHT(Rawdata!EV35,1)),"N/A")</f>
        <v>5</v>
      </c>
      <c r="EW35">
        <f>IFERROR(VALUE(RIGHT(Rawdata!EW35,1)),"N/A")</f>
        <v>3</v>
      </c>
      <c r="EX35">
        <f>IFERROR(VALUE(RIGHT(Rawdata!EX35,1)),"N/A")</f>
        <v>4</v>
      </c>
      <c r="EY35">
        <f>IFERROR(VALUE(RIGHT(Rawdata!EY35,1)),"N/A")</f>
        <v>4</v>
      </c>
      <c r="EZ35">
        <f>IFERROR(6-VALUE(RIGHT(Rawdata!EZ35,1)),"N/A")</f>
        <v>4</v>
      </c>
      <c r="FA35">
        <f>IFERROR(IF(Rawdata!FA35="A1",VALUE(RIGHT(Rawdata!FA35,1)),VALUE(RIGHT(Rawdata!FA35,1))-1),"N/A")</f>
        <v>5</v>
      </c>
      <c r="FB35">
        <f>IFERROR(VALUE(RIGHT(Rawdata!FB35,1))-3,"N/A")</f>
        <v>2</v>
      </c>
      <c r="FC35">
        <f>IFERROR(IF(Rawdata!FC35="A1",VALUE(RIGHT(Rawdata!FC35,1)),VALUE(RIGHT(Rawdata!FC35,1))-1),"N/A")</f>
        <v>5</v>
      </c>
      <c r="FD35">
        <f>IFERROR(VALUE(RIGHT(Rawdata!FD35,1))-3,"N/A")</f>
        <v>2</v>
      </c>
      <c r="FE35">
        <f>IFERROR(IF(Rawdata!FE35="A1",VALUE(RIGHT(Rawdata!FE35,1)),VALUE(RIGHT(Rawdata!FE35,1))-1),"N/A")</f>
        <v>5</v>
      </c>
      <c r="FF35">
        <f>IFERROR(VALUE(RIGHT(Rawdata!FF35,1))-3,"N/A")</f>
        <v>2</v>
      </c>
      <c r="FG35">
        <f>IFERROR(IF(Rawdata!FG35="A1",VALUE(RIGHT(Rawdata!FG35,1)),VALUE(RIGHT(Rawdata!FG35,1))-1),"N/A")</f>
        <v>5</v>
      </c>
      <c r="FH35">
        <f>IFERROR(VALUE(RIGHT(Rawdata!FH35,1))-3,"N/A")</f>
        <v>2</v>
      </c>
      <c r="FI35">
        <f>IFERROR(IF(Rawdata!FI35="A1",VALUE(RIGHT(Rawdata!FI35,1)),VALUE(RIGHT(Rawdata!FI35,1))-1),"N/A")</f>
        <v>5</v>
      </c>
      <c r="FJ35">
        <f>IFERROR(VALUE(RIGHT(Rawdata!FJ35,1))-3,"N/A")</f>
        <v>2</v>
      </c>
      <c r="FK35">
        <f>IFERROR(IF(Rawdata!FK35="A1",VALUE(RIGHT(Rawdata!FK35,1)),VALUE(RIGHT(Rawdata!FK35,1))-1),"N/A")</f>
        <v>5</v>
      </c>
      <c r="FL35">
        <f>IFERROR(VALUE(RIGHT(Rawdata!FL35,1))-3,"N/A")</f>
        <v>2</v>
      </c>
      <c r="FM35">
        <f>IFERROR(IF(Rawdata!FM35="A1",VALUE(RIGHT(Rawdata!FM35,1)),VALUE(RIGHT(Rawdata!FM35,1))-1),"N/A")</f>
        <v>5</v>
      </c>
      <c r="FN35">
        <f>IFERROR(VALUE(RIGHT(Rawdata!FN35,1))-3,"N/A")</f>
        <v>2</v>
      </c>
      <c r="FO35">
        <f>IFERROR(IF(Rawdata!FO35="A1",VALUE(RIGHT(Rawdata!FO35,1)),VALUE(RIGHT(Rawdata!FO35,1))-1),"N/A")</f>
        <v>5</v>
      </c>
      <c r="FP35">
        <f>IFERROR(VALUE(RIGHT(Rawdata!FP35,1))-3,"N/A")</f>
        <v>2</v>
      </c>
      <c r="FQ35">
        <f>IFERROR(IF(Rawdata!FQ35="A1",VALUE(RIGHT(Rawdata!FQ35,1)),VALUE(RIGHT(Rawdata!FQ35,1))-1),"N/A")</f>
        <v>5</v>
      </c>
      <c r="FR35">
        <f>IFERROR(VALUE(RIGHT(Rawdata!FR35,1))-3,"N/A")</f>
        <v>3</v>
      </c>
      <c r="FS35">
        <f>IFERROR(IF(Rawdata!FS35="A1",VALUE(RIGHT(Rawdata!FS35,1)),VALUE(RIGHT(Rawdata!FS35,1))-1),"N/A")</f>
        <v>5</v>
      </c>
      <c r="FT35">
        <f>IFERROR(VALUE(RIGHT(Rawdata!FT35,1))-3,"N/A")</f>
        <v>2</v>
      </c>
      <c r="FU35">
        <f>IFERROR(IF(Rawdata!FU35="A1",VALUE(RIGHT(Rawdata!FU35,1)),VALUE(RIGHT(Rawdata!FU35,1))-1),"N/A")</f>
        <v>5</v>
      </c>
      <c r="FV35">
        <f>IFERROR(VALUE(RIGHT(Rawdata!FV35,1))-3,"N/A")</f>
        <v>2</v>
      </c>
      <c r="FW35">
        <f>IFERROR(IF(Rawdata!FW35="A1",VALUE(RIGHT(Rawdata!FW35,1)),VALUE(RIGHT(Rawdata!FW35,1))-1),"N/A")</f>
        <v>5</v>
      </c>
      <c r="FX35">
        <f>IFERROR(VALUE(RIGHT(Rawdata!FX35,1))-3,"N/A")</f>
        <v>2</v>
      </c>
      <c r="FY35">
        <f>IFERROR(IF(Rawdata!FY35="A1",VALUE(RIGHT(Rawdata!FY35,1)),VALUE(RIGHT(Rawdata!FY35,1))-1),"N/A")</f>
        <v>5</v>
      </c>
      <c r="FZ35">
        <f>IFERROR(VALUE(RIGHT(Rawdata!FZ35,1))-3,"N/A")</f>
        <v>3</v>
      </c>
      <c r="GA35">
        <f>IFERROR(IF(Rawdata!GA35="A1",VALUE(RIGHT(Rawdata!GA35,1)),VALUE(RIGHT(Rawdata!GA35,1))-1),"N/A")</f>
        <v>5</v>
      </c>
      <c r="GB35">
        <f>IFERROR(VALUE(RIGHT(Rawdata!GB35,1))-3,"N/A")</f>
        <v>2</v>
      </c>
      <c r="GC35">
        <f>IFERROR(IF(Rawdata!GC35="A1",VALUE(RIGHT(Rawdata!GC35,1)),VALUE(RIGHT(Rawdata!GC35,1))-1),"N/A")</f>
        <v>5</v>
      </c>
      <c r="GD35">
        <f>IFERROR(VALUE(RIGHT(Rawdata!GD35,1))-3,"N/A")</f>
        <v>2</v>
      </c>
      <c r="GE35">
        <f>IFERROR(IF(Rawdata!GE35="A1",VALUE(RIGHT(Rawdata!GE35,1)),VALUE(RIGHT(Rawdata!GE35,1))-1),"N/A")</f>
        <v>5</v>
      </c>
      <c r="GF35">
        <f>IFERROR(VALUE(RIGHT(Rawdata!GF35,1))-3,"N/A")</f>
        <v>3</v>
      </c>
      <c r="GG35">
        <f>IFERROR(IF(Rawdata!GG35="A1",VALUE(RIGHT(Rawdata!GG35,1)),VALUE(RIGHT(Rawdata!GG35,1))-1),"N/A")</f>
        <v>5</v>
      </c>
      <c r="GH35">
        <f>IFERROR(VALUE(RIGHT(Rawdata!GH35,1))-3,"N/A")</f>
        <v>2</v>
      </c>
      <c r="GI35">
        <f>IFERROR(IF(Rawdata!GI35="A1",VALUE(RIGHT(Rawdata!GI35,1)),VALUE(RIGHT(Rawdata!GI35,1))-1),"N/A")</f>
        <v>5</v>
      </c>
      <c r="GJ35">
        <f>IFERROR(VALUE(RIGHT(Rawdata!GJ35,1))-3,"N/A")</f>
        <v>2</v>
      </c>
      <c r="GK35">
        <f>IFERROR(IF(Rawdata!GK35="A1",VALUE(RIGHT(Rawdata!GK35,1)),VALUE(RIGHT(Rawdata!GK35,1))-1),"N/A")</f>
        <v>5</v>
      </c>
      <c r="GL35">
        <f>IFERROR(VALUE(RIGHT(Rawdata!GL35,1))-3,"N/A")</f>
        <v>2</v>
      </c>
      <c r="GM35">
        <f>IFERROR(IF(Rawdata!GM35="A1",VALUE(RIGHT(Rawdata!GM35,1)),VALUE(RIGHT(Rawdata!GM35,1))-1),"N/A")</f>
        <v>5</v>
      </c>
      <c r="GN35">
        <f>IFERROR(VALUE(RIGHT(Rawdata!GN35,1))-3,"N/A")</f>
        <v>2</v>
      </c>
      <c r="GO35">
        <f>IFERROR(IF(Rawdata!GO35="A1",VALUE(RIGHT(Rawdata!GO35,1)),VALUE(RIGHT(Rawdata!GO35,1))-1),"N/A")</f>
        <v>5</v>
      </c>
      <c r="GP35">
        <f>IFERROR(VALUE(RIGHT(Rawdata!GP35,1))-3,"N/A")</f>
        <v>3</v>
      </c>
      <c r="GQ35">
        <f>IFERROR(IF(Rawdata!GQ35="A1",VALUE(RIGHT(Rawdata!GQ35,1)),VALUE(RIGHT(Rawdata!GQ35,1))-1),"N/A")</f>
        <v>5</v>
      </c>
      <c r="GR35">
        <f>IFERROR(VALUE(RIGHT(Rawdata!GR35,1))-3,"N/A")</f>
        <v>2</v>
      </c>
      <c r="GS35">
        <f>IFERROR(IF(Rawdata!GS35="A1",VALUE(RIGHT(Rawdata!GS35,1)),VALUE(RIGHT(Rawdata!GS35,1))-1),"N/A")</f>
        <v>5</v>
      </c>
      <c r="GT35">
        <f>IFERROR(VALUE(RIGHT(Rawdata!GT35,1))-3,"N/A")</f>
        <v>2</v>
      </c>
      <c r="GU35">
        <f>IFERROR(IF(Rawdata!GU35="A1",VALUE(RIGHT(Rawdata!GU35,1)),VALUE(RIGHT(Rawdata!GU35,1))-1),"N/A")</f>
        <v>5</v>
      </c>
      <c r="GV35">
        <f>IFERROR(VALUE(RIGHT(Rawdata!GV35,1))-3,"N/A")</f>
        <v>3</v>
      </c>
      <c r="GW35">
        <f>IFERROR(IF(Rawdata!GW35="A1",VALUE(RIGHT(Rawdata!GW35,1)),VALUE(RIGHT(Rawdata!GW35,1))-1),"N/A")</f>
        <v>5</v>
      </c>
      <c r="GX35">
        <f>IFERROR(VALUE(RIGHT(Rawdata!GX35,1))-3,"N/A")</f>
        <v>2</v>
      </c>
      <c r="GY35">
        <f>IFERROR(VALUE(RIGHT(Rawdata!GY35,1)),"N/A")</f>
        <v>5</v>
      </c>
      <c r="GZ35">
        <f>IFERROR(7-VALUE(RIGHT(Rawdata!GZ35,1)),"N/A")</f>
        <v>5</v>
      </c>
      <c r="HA35">
        <f>IFERROR(VALUE(RIGHT(Rawdata!HA35,1)),"N/A")</f>
        <v>5</v>
      </c>
      <c r="HB35">
        <f>IFERROR(VALUE(RIGHT(Rawdata!HB35,1)),"N/A")</f>
        <v>5</v>
      </c>
      <c r="HC35">
        <f>IFERROR(VALUE(RIGHT(Rawdata!HC35,1)),"N/A")</f>
        <v>4</v>
      </c>
      <c r="HD35">
        <f>IFERROR(7-VALUE(RIGHT(Rawdata!HD35,1)),"N/A")</f>
        <v>4</v>
      </c>
      <c r="HE35">
        <f>IFERROR(VALUE(RIGHT(Rawdata!HE35,1)),"N/A")</f>
        <v>5</v>
      </c>
      <c r="HF35">
        <f>IFERROR(7-VALUE(RIGHT(Rawdata!HF35,1)),"N/A")</f>
        <v>6</v>
      </c>
      <c r="HG35">
        <f>IFERROR(VALUE(RIGHT(Rawdata!HG35,1)),"N/A")</f>
        <v>5</v>
      </c>
      <c r="HH35">
        <f>IFERROR(VALUE(RIGHT(Rawdata!HH35,1)),"N/A")</f>
        <v>5</v>
      </c>
      <c r="HI35">
        <f>IFERROR(VALUE(RIGHT(Rawdata!HI35,1)),"N/A")</f>
        <v>5</v>
      </c>
      <c r="HJ35">
        <f>IFERROR(VALUE(RIGHT(Rawdata!HJ35,1)),"N/A")</f>
        <v>5</v>
      </c>
      <c r="HK35">
        <f>IFERROR(7-VALUE(RIGHT(Rawdata!HK35,1)),"N/A")</f>
        <v>6</v>
      </c>
      <c r="HL35">
        <f>IFERROR(VALUE(RIGHT(Rawdata!HL35,1)),"N/A")</f>
        <v>4</v>
      </c>
      <c r="HM35">
        <f>IFERROR(VALUE(RIGHT(Rawdata!HM35,1)),"N/A")</f>
        <v>4</v>
      </c>
      <c r="HN35">
        <f>IFERROR(IF(Rawdata!HN35="A13",5,VALUE(RIGHT(Rawdata!HN35,1))-1),"N/A")</f>
        <v>3</v>
      </c>
      <c r="HO35">
        <f>IFERROR(IF(Rawdata!HO35="A13",5,VALUE(RIGHT(Rawdata!HO35,1))-1),"N/A")</f>
        <v>3</v>
      </c>
      <c r="HP35">
        <f>IFERROR(IF(Rawdata!HP35="A13",5,VALUE(RIGHT(Rawdata!HP35,1))-1),"N/A")</f>
        <v>3</v>
      </c>
      <c r="HQ35">
        <f>IFERROR(IF(Rawdata!HQ35="A13",5,VALUE(RIGHT(Rawdata!HQ35,1))-1),"N/A")</f>
        <v>3</v>
      </c>
      <c r="HR35">
        <f>IFERROR(IF(Rawdata!HR35="A13",5,VALUE(RIGHT(Rawdata!HR35,1))-1),"N/A")</f>
        <v>3</v>
      </c>
      <c r="HS35">
        <f>IFERROR(6-IF(Rawdata!HS35="A13",5,VALUE(RIGHT(Rawdata!HS35,1))-1),"N/A")</f>
        <v>3</v>
      </c>
      <c r="HT35">
        <f>IFERROR(6-IF(Rawdata!HT35="A13",5,VALUE(RIGHT(Rawdata!HT35,1))-1),"N/A")</f>
        <v>1</v>
      </c>
      <c r="HU35">
        <f>IFERROR(6-IF(Rawdata!HU35="A13",5,VALUE(RIGHT(Rawdata!HU35,1))-1),"N/A")</f>
        <v>5</v>
      </c>
      <c r="HV35">
        <f>IFERROR(IF(Rawdata!HV35="A13",5,VALUE(RIGHT(Rawdata!HV35,1))-1),"N/A")</f>
        <v>3</v>
      </c>
      <c r="HW35">
        <f>IFERROR(6-IF(Rawdata!HW35="A13",5,VALUE(RIGHT(Rawdata!HW35,1))-1),"N/A")</f>
        <v>2</v>
      </c>
      <c r="HX35">
        <f>IFERROR(6-IF(Rawdata!HX35="A13",5,VALUE(RIGHT(Rawdata!HX35,1))-1),"N/A")</f>
        <v>5</v>
      </c>
      <c r="HY35">
        <f>IFERROR(6-IF(Rawdata!HY35="A13",5,VALUE(RIGHT(Rawdata!HY35,1))-1),"N/A")</f>
        <v>3</v>
      </c>
      <c r="HZ35">
        <f>IFERROR(6-IF(Rawdata!HZ35="A13",5,VALUE(RIGHT(Rawdata!HZ35,1))-1),"N/A")</f>
        <v>3</v>
      </c>
      <c r="IA35">
        <f>IFERROR(6-IF(Rawdata!IA35="A13",5,VALUE(RIGHT(Rawdata!IA35,1))-1),"N/A")</f>
        <v>2</v>
      </c>
      <c r="IB35">
        <f>IFERROR(IF(Rawdata!IB35="A13",5,VALUE(RIGHT(Rawdata!IB35,1))-1),"N/A")</f>
        <v>4</v>
      </c>
      <c r="IC35">
        <f>IFERROR(6-IF(Rawdata!IC35="A13",5,VALUE(RIGHT(Rawdata!IC35,1))-1),"N/A")</f>
        <v>2</v>
      </c>
      <c r="ID35">
        <f>IFERROR(IF(Rawdata!ID35="A13",5,VALUE(RIGHT(Rawdata!ID35,1))-1),"N/A")</f>
        <v>4</v>
      </c>
      <c r="IE35">
        <f>IFERROR(6-IF(Rawdata!IE35="A13",5,VALUE(RIGHT(Rawdata!IE35,1))-1),"N/A")</f>
        <v>3</v>
      </c>
      <c r="IF35">
        <f>IFERROR(VALUE(RIGHT(Rawdata!IF35,1)),"N/A")</f>
        <v>6</v>
      </c>
      <c r="IG35">
        <f>IFERROR(VALUE(RIGHT(Rawdata!IG35,1)),"N/A")</f>
        <v>6</v>
      </c>
      <c r="IH35">
        <f>IFERROR(VALUE(RIGHT(Rawdata!IH35,1)),"N/A")</f>
        <v>6</v>
      </c>
      <c r="II35">
        <f>IFERROR(VALUE(RIGHT(Rawdata!II35,1)),"N/A")</f>
        <v>6</v>
      </c>
      <c r="IJ35">
        <f>IFERROR(VALUE(RIGHT(Rawdata!IJ35,1)),"N/A")</f>
        <v>6</v>
      </c>
      <c r="IK35">
        <f>IFERROR(VALUE(RIGHT(Rawdata!IK35,1)),"N/A")</f>
        <v>5</v>
      </c>
      <c r="IL35">
        <f>IFERROR(VALUE(RIGHT(Rawdata!IL35,1)),"N/A")</f>
        <v>5</v>
      </c>
      <c r="IM35">
        <f>IFERROR(VALUE(RIGHT(Rawdata!IM35,1)),"N/A")</f>
        <v>5</v>
      </c>
      <c r="IN35">
        <f>IFERROR(VALUE(RIGHT(Rawdata!IN35,1)),"N/A")</f>
        <v>5</v>
      </c>
      <c r="IO35">
        <f>IFERROR(VALUE(RIGHT(Rawdata!IO35,1)),"N/A")</f>
        <v>5</v>
      </c>
      <c r="IP35">
        <f>IFERROR(VALUE(RIGHT(Rawdata!IP35,1)),"N/A")</f>
        <v>5</v>
      </c>
      <c r="IQ35">
        <f>IFERROR(VALUE(RIGHT(Rawdata!IQ35,1)),"N/A")</f>
        <v>5</v>
      </c>
      <c r="IR35">
        <f>IFERROR(VALUE(RIGHT(Rawdata!IR35,1)),"N/A")</f>
        <v>3</v>
      </c>
      <c r="IS35">
        <f>IFERROR(VALUE(RIGHT(Rawdata!IS35,1)),"N/A")</f>
        <v>3</v>
      </c>
      <c r="IT35">
        <f>IFERROR(VALUE(RIGHT(Rawdata!IT35,1)),"N/A")</f>
        <v>3</v>
      </c>
      <c r="IU35">
        <f>IFERROR(VALUE(RIGHT(Rawdata!IU35,1)),"N/A")</f>
        <v>3</v>
      </c>
      <c r="IV35">
        <f>IFERROR(VALUE(RIGHT(Rawdata!IV35,1)),"N/A")</f>
        <v>3</v>
      </c>
      <c r="IW35">
        <f>IFERROR(VALUE(RIGHT(Rawdata!IW35,1)),"N/A")</f>
        <v>3</v>
      </c>
      <c r="IX35">
        <f>IFERROR(VALUE(RIGHT(Rawdata!IX35,1)),"N/A")</f>
        <v>3</v>
      </c>
      <c r="IY35">
        <f>IFERROR(VALUE(RIGHT(Rawdata!IY35,1)),"N/A")</f>
        <v>5</v>
      </c>
      <c r="IZ35">
        <f>IFERROR(VALUE(RIGHT(Rawdata!IZ35,1)),"N/A")</f>
        <v>4</v>
      </c>
      <c r="JA35">
        <f>IFERROR(VALUE(RIGHT(Rawdata!JA35,1)),"N/A")</f>
        <v>1</v>
      </c>
      <c r="JB35">
        <f>IFERROR(VALUE(RIGHT(Rawdata!JB35,1)),"N/A")</f>
        <v>1</v>
      </c>
      <c r="JC35">
        <f>IFERROR(VALUE(RIGHT(Rawdata!JC35,1)),"N/A")</f>
        <v>2</v>
      </c>
      <c r="JD35">
        <f>IFERROR(VALUE(RIGHT(Rawdata!JD35,1)),"N/A")</f>
        <v>5</v>
      </c>
      <c r="JE35">
        <f>IFERROR(VALUE(RIGHT(Rawdata!JE35,1)),"N/A")</f>
        <v>4</v>
      </c>
      <c r="JF35">
        <f>IFERROR(VALUE(RIGHT(Rawdata!JF35,1)),"N/A")</f>
        <v>5</v>
      </c>
      <c r="JG35">
        <f>IFERROR(VALUE(RIGHT(Rawdata!JG35,1)),"N/A")</f>
        <v>1</v>
      </c>
      <c r="JH35">
        <f>IFERROR(VALUE(RIGHT(Rawdata!JH35,1)),"N/A")</f>
        <v>5</v>
      </c>
      <c r="JI35">
        <f>IFERROR(VALUE(RIGHT(Rawdata!JI35,1)),"N/A")</f>
        <v>5</v>
      </c>
      <c r="JJ35">
        <f>IFERROR(VALUE(RIGHT(Rawdata!JJ35,1)),"N/A")</f>
        <v>2</v>
      </c>
      <c r="JK35">
        <f>IFERROR(VALUE(RIGHT(Rawdata!JK35,1)),"N/A")</f>
        <v>5</v>
      </c>
      <c r="JL35">
        <f>IFERROR(VALUE(RIGHT(Rawdata!JL35,1)),"N/A")</f>
        <v>4</v>
      </c>
      <c r="JM35">
        <f>IFERROR(VALUE(RIGHT(Rawdata!JM35,1)),"N/A")</f>
        <v>5</v>
      </c>
      <c r="JN35">
        <f>IFERROR(VALUE(RIGHT(Rawdata!JN35,1)),"N/A")</f>
        <v>1</v>
      </c>
      <c r="JO35">
        <f>IFERROR(VALUE(RIGHT(Rawdata!JO35,1)),"N/A")</f>
        <v>1</v>
      </c>
      <c r="JP35" t="str">
        <f>IFERROR(VALUE(RIGHT(Rawdata!JP35,1)-4),"N/A")</f>
        <v>N/A</v>
      </c>
      <c r="JQ35" t="str">
        <f>IFERROR(VALUE(RIGHT(Rawdata!JQ35,1)-4),"N/A")</f>
        <v>N/A</v>
      </c>
      <c r="JR35" t="str">
        <f>IFERROR(VALUE(RIGHT(Rawdata!JR35,1)-4),"N/A")</f>
        <v>N/A</v>
      </c>
      <c r="JS35" t="str">
        <f>IFERROR(VALUE(RIGHT(Rawdata!JS35,1)-4),"N/A")</f>
        <v>N/A</v>
      </c>
      <c r="JT35" t="str">
        <f>IFERROR(VALUE(RIGHT(Rawdata!JT35,1)-4),"N/A")</f>
        <v>N/A</v>
      </c>
      <c r="JU35" t="str">
        <f>IFERROR(VALUE(RIGHT(Rawdata!JU35,1)-4),"N/A")</f>
        <v>N/A</v>
      </c>
      <c r="JV35" t="str">
        <f>IFERROR(VALUE(RIGHT(Rawdata!JV35,1)-4),"N/A")</f>
        <v>N/A</v>
      </c>
      <c r="JW35" t="str">
        <f>IFERROR(VALUE(RIGHT(Rawdata!JW35,1)-4),"N/A")</f>
        <v>N/A</v>
      </c>
      <c r="JX35" t="str">
        <f>IFERROR(VALUE(RIGHT(Rawdata!JX35,1)),"N/A")</f>
        <v>N/A</v>
      </c>
      <c r="JY35" t="str">
        <f>IFERROR(VALUE(RIGHT(Rawdata!JY35,1)),"N/A")</f>
        <v>N/A</v>
      </c>
      <c r="JZ35" t="str">
        <f>IFERROR(6-VALUE(RIGHT(Rawdata!JZ35,1)),"N/A")</f>
        <v>N/A</v>
      </c>
      <c r="KA35" t="str">
        <f>IFERROR(6-VALUE(RIGHT(Rawdata!KA35,1)),"N/A")</f>
        <v>N/A</v>
      </c>
      <c r="KB35" t="str">
        <f>IFERROR(6-VALUE(RIGHT(Rawdata!KB35,1)),"N/A")</f>
        <v>N/A</v>
      </c>
      <c r="KC35" t="str">
        <f>IFERROR(6-VALUE(RIGHT(Rawdata!KC35,1)),"N/A")</f>
        <v>N/A</v>
      </c>
      <c r="KD35" t="str">
        <f>IFERROR(6-VALUE(RIGHT(Rawdata!KD35,1)),"N/A")</f>
        <v>N/A</v>
      </c>
      <c r="KE35" t="str">
        <f>IFERROR(6-VALUE(RIGHT(Rawdata!KE35,1)),"N/A")</f>
        <v>N/A</v>
      </c>
      <c r="KF35" t="str">
        <f>IFERROR(VALUE(RIGHT(Rawdata!KF35,1)),"N/A")</f>
        <v>N/A</v>
      </c>
      <c r="KG35" t="str">
        <f>IFERROR(VALUE(RIGHT(Rawdata!KG35,1)),"N/A")</f>
        <v>N/A</v>
      </c>
      <c r="KH35" t="str">
        <f>IFERROR(6-VALUE(RIGHT(Rawdata!KH35,1)),"N/A")</f>
        <v>N/A</v>
      </c>
      <c r="KI35" t="str">
        <f>IFERROR(6-VALUE(RIGHT(Rawdata!KI35,1)),"N/A")</f>
        <v>N/A</v>
      </c>
      <c r="KJ35" t="str">
        <f>IFERROR(VALUE(RIGHT(Rawdata!KJ35,1)),"N/A")</f>
        <v>N/A</v>
      </c>
      <c r="KK35" t="str">
        <f>IFERROR(VALUE(RIGHT(Rawdata!KK35,1)),"N/A")</f>
        <v>N/A</v>
      </c>
      <c r="KL35" t="str">
        <f>IFERROR(VALUE(RIGHT(Rawdata!KL35,1)),"N/A")</f>
        <v>N/A</v>
      </c>
      <c r="KM35" t="str">
        <f>IFERROR(VALUE(RIGHT(Rawdata!KM35,1)),"N/A")</f>
        <v>N/A</v>
      </c>
      <c r="KN35" t="str">
        <f>IFERROR(VALUE(RIGHT(Rawdata!KN35,1)),"N/A")</f>
        <v>N/A</v>
      </c>
      <c r="KO35" t="str">
        <f>IFERROR(VALUE(RIGHT(Rawdata!KO35,1)),"N/A")</f>
        <v>N/A</v>
      </c>
      <c r="KP35" t="str">
        <f>IFERROR(VALUE(RIGHT(Rawdata!KP35,1)),"N/A")</f>
        <v>N/A</v>
      </c>
      <c r="KQ35" t="str">
        <f>IFERROR(VALUE(RIGHT(Rawdata!KQ35,1)),"N/A")</f>
        <v>N/A</v>
      </c>
      <c r="KR35" t="str">
        <f>IFERROR(VALUE(RIGHT(Rawdata!KR35,1)),"N/A")</f>
        <v>N/A</v>
      </c>
      <c r="KS35" t="str">
        <f>IFERROR(VALUE(RIGHT(Rawdata!KS35,1)),"N/A")</f>
        <v>N/A</v>
      </c>
      <c r="KT35" t="str">
        <f>IFERROR(VALUE(RIGHT(Rawdata!KT35,1)),"N/A")</f>
        <v>N/A</v>
      </c>
      <c r="KU35" t="str">
        <f>IFERROR(VALUE(RIGHT(Rawdata!KU35,1)),"N/A")</f>
        <v>N/A</v>
      </c>
      <c r="KV35" t="str">
        <f>IFERROR(VALUE(RIGHT(Rawdata!KV35,1)),"N/A")</f>
        <v>N/A</v>
      </c>
      <c r="KW35" t="str">
        <f>IFERROR(VALUE(RIGHT(Rawdata!KW35,1)),"N/A")</f>
        <v>N/A</v>
      </c>
      <c r="KX35" t="str">
        <f>IFERROR(VALUE(RIGHT(Rawdata!KX35,1)),"N/A")</f>
        <v>N/A</v>
      </c>
    </row>
    <row r="36" spans="1:310" x14ac:dyDescent="0.25">
      <c r="A36">
        <f>Rawdata!A36</f>
        <v>4</v>
      </c>
      <c r="B36" t="str">
        <f>Rawdata!B36</f>
        <v>T3</v>
      </c>
      <c r="C36">
        <f>Rawdata!C36</f>
        <v>0</v>
      </c>
      <c r="D36" t="str">
        <f>Rawdata!D36</f>
        <v>806-200</v>
      </c>
      <c r="E36" t="str">
        <f>IF(Rawdata!E36="","",Rawdata!E36)</f>
        <v>101-102</v>
      </c>
      <c r="F36" cm="1">
        <f t="array" ref="F36">IFERROR(_xlfn.IFS(Rawdata!F36="A1",100,Rawdata!F36="A2",75,Rawdata!F36="A3",50,Rawdata!F36="A4",25,Rawdata!F36="A5",0),"N/A")</f>
        <v>50</v>
      </c>
      <c r="G36" cm="1">
        <f t="array" ref="G36">IFERROR(_xlfn.IFS(Rawdata!G36="A1",100,Rawdata!G36="A2",75,Rawdata!G36="A3",50,Rawdata!G36="A4",25,Rawdata!G36="A5",0),"N/A")</f>
        <v>25</v>
      </c>
      <c r="H36" cm="1">
        <f t="array" ref="H36">IFERROR(_xlfn.IFS(Rawdata!H36="A1",100,Rawdata!H36="A2",75,Rawdata!H36="A3",50,Rawdata!H36="A4",25,Rawdata!H36="A5",0),"N/A")</f>
        <v>0</v>
      </c>
      <c r="I36" cm="1">
        <f t="array" ref="I36">IFERROR(_xlfn.IFS(Rawdata!I36="A1",100,Rawdata!I36="A2",75,Rawdata!I36="A3",50,Rawdata!I36="A4",25,Rawdata!I36="A5",0),"N/A")</f>
        <v>75</v>
      </c>
      <c r="J36" cm="1">
        <f t="array" ref="J36">IFERROR(_xlfn.IFS(Rawdata!J36="A1",100,Rawdata!J36="A2",75,Rawdata!J36="A3",50,Rawdata!J36="A4",25,Rawdata!J36="A5",0),"N/A")</f>
        <v>75</v>
      </c>
      <c r="K36" cm="1">
        <f t="array" ref="K36">IFERROR(_xlfn.IFS(Rawdata!K36="A1",100,Rawdata!K36="A2",75,Rawdata!K36="A3",50,Rawdata!K36="A4",25,Rawdata!K36="A5",0),"N/A")</f>
        <v>100</v>
      </c>
      <c r="L36" cm="1">
        <f t="array" ref="L36">IFERROR(_xlfn.IFS(Rawdata!L36="A1",100,Rawdata!L36="A2",75,Rawdata!L36="A3",50,Rawdata!L36="A4",25,Rawdata!L36="A5",0),"N/A")</f>
        <v>100</v>
      </c>
      <c r="M36" cm="1">
        <f t="array" ref="M36">IFERROR(_xlfn.IFS(Rawdata!M36="A1",100,Rawdata!M36="A2",75,Rawdata!M36="A3",50,Rawdata!M36="A4",25,Rawdata!M36="A5",0),"N/A")</f>
        <v>100</v>
      </c>
      <c r="N36" cm="1">
        <f t="array" ref="N36">IFERROR(_xlfn.IFS(Rawdata!N36="A1",100,Rawdata!N36="A2",75,Rawdata!N36="A3",50,Rawdata!N36="A4",25,Rawdata!N36="A5",0),"N/A")</f>
        <v>100</v>
      </c>
      <c r="O36" cm="1">
        <f t="array" ref="O36">IFERROR(_xlfn.IFS(Rawdata!O36="A1",100,Rawdata!O36="A2",75,Rawdata!O36="A3",50,Rawdata!O36="A4",25,Rawdata!O36="A5",0),"N/A")</f>
        <v>100</v>
      </c>
      <c r="P36" cm="1">
        <f t="array" ref="P36">IFERROR(_xlfn.IFS(Rawdata!P36="A1",100,Rawdata!P36="A2",75,Rawdata!P36="A3",50,Rawdata!P36="A4",25,Rawdata!P36="A5",0),"N/A")</f>
        <v>50</v>
      </c>
      <c r="Q36" cm="1">
        <f t="array" ref="Q36">IFERROR(_xlfn.IFS(Rawdata!Q36="A1",100,Rawdata!Q36="A2",75,Rawdata!Q36="A3",50,Rawdata!Q36="A4",25,Rawdata!Q36="A5",0),"N/A")</f>
        <v>75</v>
      </c>
      <c r="R36" cm="1">
        <f t="array" ref="R36">IFERROR(_xlfn.IFS(Rawdata!R36="A1",100,Rawdata!R36="A2",75,Rawdata!R36="A3",50,Rawdata!R36="A4",25,Rawdata!R36="A5",0),"N/A")</f>
        <v>75</v>
      </c>
      <c r="S36" cm="1">
        <f t="array" ref="S36">IFERROR(_xlfn.IFS(Rawdata!S36="A1",100,Rawdata!S36="A2",75,Rawdata!S36="A3",50,Rawdata!S36="A4",25,Rawdata!S36="A5",0),"N/A")</f>
        <v>0</v>
      </c>
      <c r="T36" cm="1">
        <f t="array" ref="T36">IFERROR(_xlfn.IFS(Rawdata!T36="A1",100,Rawdata!T36="A2",75,Rawdata!T36="A3",50,Rawdata!T36="A4",25,Rawdata!T36="A5",0),"N/A")</f>
        <v>0</v>
      </c>
      <c r="U36" cm="1">
        <f t="array" ref="U36">IFERROR(_xlfn.IFS(Rawdata!U36="A1",100,Rawdata!U36="A2",75,Rawdata!U36="A3",50,Rawdata!U36="A4",25,Rawdata!U36="A5",0),"N/A")</f>
        <v>25</v>
      </c>
      <c r="V36" cm="1">
        <f t="array" ref="V36">IFERROR(_xlfn.IFS(Rawdata!V36="A1",100,Rawdata!V36="A2",75,Rawdata!V36="A3",50,Rawdata!V36="A4",25,Rawdata!V36="A5",0),"N/A")</f>
        <v>0</v>
      </c>
      <c r="W36" cm="1">
        <f t="array" ref="W36">IFERROR(_xlfn.IFS(Rawdata!W36="A1",100,Rawdata!W36="A2",75,Rawdata!W36="A3",50,Rawdata!W36="A4",25,Rawdata!W36="A5",0),"N/A")</f>
        <v>0</v>
      </c>
      <c r="X36" cm="1">
        <f t="array" ref="X36">IFERROR(_xlfn.IFS(Rawdata!X36="A1",100,Rawdata!X36="A2",75,Rawdata!X36="A3",50,Rawdata!X36="A4",25,Rawdata!X36="A5",0),"N/A")</f>
        <v>0</v>
      </c>
      <c r="Y36" cm="1">
        <f t="array" ref="Y36">IFERROR(_xlfn.IFS(Rawdata!Y36="A1",100,Rawdata!Y36="A2",75,Rawdata!Y36="A3",50,Rawdata!Y36="A4",25,Rawdata!Y36="A5",0),"N/A")</f>
        <v>0</v>
      </c>
      <c r="Z36" cm="1">
        <f t="array" ref="Z36">IFERROR(_xlfn.IFS(Rawdata!Z36="A1",100,Rawdata!Z36="A2",75,Rawdata!Z36="A3",50,Rawdata!Z36="A4",25,Rawdata!Z36="A5",0),"N/A")</f>
        <v>0</v>
      </c>
      <c r="AA36" cm="1">
        <f t="array" ref="AA36">IFERROR(_xlfn.IFS(Rawdata!AA36="A1",100,Rawdata!AA36="A2",75,Rawdata!AA36="A3",50,Rawdata!AA36="A4",25,Rawdata!AA36="A5",0),"N/A")</f>
        <v>50</v>
      </c>
      <c r="AB36" cm="1">
        <f t="array" ref="AB36">IFERROR(_xlfn.IFS(Rawdata!AB36="A1",100,Rawdata!AB36="A2",75,Rawdata!AB36="A3",50,Rawdata!AB36="A4",25,Rawdata!AB36="A5",0),"N/A")</f>
        <v>100</v>
      </c>
      <c r="AC36">
        <f>IFERROR(VALUE(RIGHT(Rawdata!AC36,1)),"N/A")</f>
        <v>3</v>
      </c>
      <c r="AD36">
        <f>IFERROR(6-VALUE(RIGHT(Rawdata!AD36,1)),"N/A")</f>
        <v>2</v>
      </c>
      <c r="AE36">
        <f>IFERROR(VALUE(RIGHT(Rawdata!AE36,1)),"N/A")</f>
        <v>2</v>
      </c>
      <c r="AF36">
        <f>IFERROR(6-VALUE(RIGHT(Rawdata!AF36,1)),"N/A")</f>
        <v>2</v>
      </c>
      <c r="AG36">
        <f>IFERROR(VALUE(RIGHT(Rawdata!AG36,1)),"N/A")</f>
        <v>5</v>
      </c>
      <c r="AH36">
        <f>IFERROR(VALUE(RIGHT(Rawdata!AH36,1)),"N/A")</f>
        <v>5</v>
      </c>
      <c r="AI36">
        <f>IFERROR(VALUE(RIGHT(Rawdata!AI36,1)),"N/A")</f>
        <v>2</v>
      </c>
      <c r="AJ36">
        <f>IFERROR(6-VALUE(RIGHT(Rawdata!AJ36,1)),"N/A")</f>
        <v>5</v>
      </c>
      <c r="AK36">
        <f>IFERROR(6-VALUE(RIGHT(Rawdata!AK36,1)),"N/A")</f>
        <v>5</v>
      </c>
      <c r="AL36">
        <f>IFERROR(VALUE(RIGHT(Rawdata!AL36,1)),"N/A")</f>
        <v>4</v>
      </c>
      <c r="AM36">
        <f>IFERROR(6-VALUE(RIGHT(Rawdata!AM36,1)),"N/A")</f>
        <v>3</v>
      </c>
      <c r="AN36">
        <f>IFERROR(6-VALUE(RIGHT(Rawdata!AN36,1)),"N/A")</f>
        <v>4</v>
      </c>
      <c r="AO36">
        <f>IFERROR(VALUE(RIGHT(Rawdata!AO36,1)),"N/A")</f>
        <v>4</v>
      </c>
      <c r="AP36">
        <f>IFERROR(6-VALUE(RIGHT(Rawdata!AP36,1)),"N/A")</f>
        <v>5</v>
      </c>
      <c r="AQ36">
        <f>IFERROR(VALUE(RIGHT(Rawdata!AQ36,1)),"N/A")</f>
        <v>4</v>
      </c>
      <c r="AR36">
        <f>IFERROR(6-VALUE(RIGHT(Rawdata!AR36,1)),"N/A")</f>
        <v>2</v>
      </c>
      <c r="AS36">
        <f>IFERROR(VALUE(RIGHT(Rawdata!AS36,1)),"N/A")</f>
        <v>4</v>
      </c>
      <c r="AT36">
        <f>IFERROR(VALUE(RIGHT(Rawdata!AT36,1)),"N/A")</f>
        <v>1</v>
      </c>
      <c r="AU36">
        <f>IFERROR(6-VALUE(RIGHT(Rawdata!AU36,1)),"N/A")</f>
        <v>5</v>
      </c>
      <c r="AV36">
        <f>IFERROR(VALUE(RIGHT(Rawdata!AV36,1)),"N/A")</f>
        <v>1</v>
      </c>
      <c r="AW36">
        <f>IFERROR(VALUE(RIGHT(Rawdata!AW36,1)),"N/A")</f>
        <v>1</v>
      </c>
      <c r="AX36">
        <f>IFERROR(VALUE(RIGHT(Rawdata!AX36,1)),"N/A")</f>
        <v>1</v>
      </c>
      <c r="AY36">
        <f>IFERROR(VALUE(RIGHT(Rawdata!AY36,1)),"N/A")</f>
        <v>3</v>
      </c>
      <c r="AZ36">
        <f>IFERROR(VALUE(RIGHT(Rawdata!AZ36,1)),"N/A")</f>
        <v>1</v>
      </c>
      <c r="BA36">
        <f>IFERROR(VALUE(RIGHT(Rawdata!BA36,1)-1),"N/A")</f>
        <v>4</v>
      </c>
      <c r="BB36">
        <f>IFERROR(VALUE(RIGHT(Rawdata!BB36,1)-1),"N/A")</f>
        <v>4</v>
      </c>
      <c r="BC36">
        <f>IFERROR(VALUE(RIGHT(Rawdata!BC36,1)-1),"N/A")</f>
        <v>2</v>
      </c>
      <c r="BD36">
        <f>IFERROR(VALUE(RIGHT(Rawdata!BD36,1)-1),"N/A")</f>
        <v>3</v>
      </c>
      <c r="BE36">
        <f>IFERROR(VALUE(RIGHT(Rawdata!BE36,1)-1),"N/A")</f>
        <v>2</v>
      </c>
      <c r="BF36">
        <f>IFERROR(VALUE(RIGHT(Rawdata!BF36,1)-1),"N/A")</f>
        <v>1</v>
      </c>
      <c r="BG36">
        <f>IFERROR(VALUE(RIGHT(Rawdata!BG36,1)-1),"N/A")</f>
        <v>3</v>
      </c>
      <c r="BH36">
        <f>IFERROR(VALUE(RIGHT(Rawdata!BH36,1)-1),"N/A")</f>
        <v>3</v>
      </c>
      <c r="BI36">
        <f>IFERROR(VALUE(RIGHT(Rawdata!BI36,1)-1),"N/A")</f>
        <v>4</v>
      </c>
      <c r="BJ36">
        <f>IFERROR(VALUE(RIGHT(Rawdata!BJ36,1)-1),"N/A")</f>
        <v>3</v>
      </c>
      <c r="BK36">
        <f>IFERROR(VALUE(RIGHT(Rawdata!BK36,1)-1),"N/A")</f>
        <v>3</v>
      </c>
      <c r="BL36">
        <f>IFERROR(VALUE(RIGHT(Rawdata!BL36,1)-1),"N/A")</f>
        <v>2</v>
      </c>
      <c r="BM36" t="str">
        <f>IFERROR(VALUE(RIGHT(Rawdata!BM36,1)),"N/A")</f>
        <v>N/A</v>
      </c>
      <c r="BN36" t="str">
        <f>IFERROR(VALUE(RIGHT(Rawdata!BN36,1)),"N/A")</f>
        <v>N/A</v>
      </c>
      <c r="BO36" t="str">
        <f>IFERROR(VALUE(RIGHT(Rawdata!BO36,1)),"N/A")</f>
        <v>N/A</v>
      </c>
      <c r="BP36" t="str">
        <f>IFERROR(VALUE(RIGHT(Rawdata!BP36,1)),"N/A")</f>
        <v>N/A</v>
      </c>
      <c r="BQ36" t="str">
        <f>IFERROR(6-VALUE(RIGHT(Rawdata!BQ36,1)),"N/A")</f>
        <v>N/A</v>
      </c>
      <c r="BR36" t="str">
        <f>IFERROR(6-VALUE(RIGHT(Rawdata!BR36,1)),"N/A")</f>
        <v>N/A</v>
      </c>
      <c r="BS36" t="str">
        <f>IFERROR(6-VALUE(RIGHT(Rawdata!BS36,1)),"N/A")</f>
        <v>N/A</v>
      </c>
      <c r="BT36" t="str">
        <f>IFERROR(6-VALUE(RIGHT(Rawdata!BT36,1)),"N/A")</f>
        <v>N/A</v>
      </c>
      <c r="BU36" t="str">
        <f>IFERROR(VALUE(RIGHT(Rawdata!BU36,1)),"N/A")</f>
        <v>N/A</v>
      </c>
      <c r="BV36" t="str">
        <f>IFERROR(VALUE(RIGHT(Rawdata!BV36,1)),"N/A")</f>
        <v>N/A</v>
      </c>
      <c r="BW36" t="str">
        <f>IFERROR(VALUE(RIGHT(Rawdata!BW36,1)),"N/A")</f>
        <v>N/A</v>
      </c>
      <c r="BX36" t="str">
        <f>IFERROR(VALUE(RIGHT(Rawdata!BX36,1)),"N/A")</f>
        <v>N/A</v>
      </c>
      <c r="BY36" t="str">
        <f>IFERROR(6-VALUE(RIGHT(Rawdata!BY36,1)),"N/A")</f>
        <v>N/A</v>
      </c>
      <c r="BZ36" t="str">
        <f>IFERROR(6-VALUE(RIGHT(Rawdata!BZ36,1)),"N/A")</f>
        <v>N/A</v>
      </c>
      <c r="CA36" t="str">
        <f>IFERROR(6-VALUE(RIGHT(Rawdata!CA36,1)),"N/A")</f>
        <v>N/A</v>
      </c>
      <c r="CB36" t="str">
        <f>IFERROR(VALUE(RIGHT(Rawdata!CB36,1)),"N/A")</f>
        <v>N/A</v>
      </c>
      <c r="CC36" t="str">
        <f>IFERROR(VALUE(RIGHT(Rawdata!CC36,1)),"N/A")</f>
        <v>N/A</v>
      </c>
      <c r="CD36" t="str">
        <f>IFERROR(VALUE(RIGHT(Rawdata!CD36,1)),"N/A")</f>
        <v>N/A</v>
      </c>
      <c r="CE36" t="str">
        <f>IFERROR(VALUE(RIGHT(Rawdata!CE36,1)),"N/A")</f>
        <v>N/A</v>
      </c>
      <c r="CF36" t="str">
        <f>IFERROR(6-VALUE(RIGHT(Rawdata!CF36,1)),"N/A")</f>
        <v>N/A</v>
      </c>
      <c r="CG36" t="str">
        <f>IFERROR(6-VALUE(RIGHT(Rawdata!CG36,1)),"N/A")</f>
        <v>N/A</v>
      </c>
      <c r="CH36" t="str">
        <f>IFERROR(6-VALUE(RIGHT(Rawdata!CH36,1)),"N/A")</f>
        <v>N/A</v>
      </c>
      <c r="CI36" t="str">
        <f>IFERROR(6-VALUE(RIGHT(Rawdata!CI36,1)),"N/A")</f>
        <v>N/A</v>
      </c>
      <c r="CJ36" t="str">
        <f>IFERROR(VALUE(RIGHT(Rawdata!CJ36,1)),"N/A")</f>
        <v>N/A</v>
      </c>
      <c r="CK36" t="str">
        <f>IFERROR(VALUE(RIGHT(Rawdata!CK36,1)),"N/A")</f>
        <v>N/A</v>
      </c>
      <c r="CL36" t="str">
        <f>IFERROR(VALUE(RIGHT(Rawdata!CL36,1)),"N/A")</f>
        <v>N/A</v>
      </c>
      <c r="CM36" t="str">
        <f>IFERROR(VALUE(RIGHT(Rawdata!CM36,1)),"N/A")</f>
        <v>N/A</v>
      </c>
      <c r="CN36" t="str">
        <f>IFERROR(VALUE(RIGHT(Rawdata!CN36,1)),"N/A")</f>
        <v>N/A</v>
      </c>
      <c r="CO36" t="str">
        <f>IFERROR(VALUE(RIGHT(Rawdata!CO36,1)),"N/A")</f>
        <v>N/A</v>
      </c>
      <c r="CP36" t="str">
        <f>IFERROR(VALUE(RIGHT(Rawdata!CP36,1)),"N/A")</f>
        <v>N/A</v>
      </c>
      <c r="CQ36" t="str">
        <f>IFERROR(VALUE(RIGHT(Rawdata!CQ36,1)),"N/A")</f>
        <v>N/A</v>
      </c>
      <c r="CR36" t="str">
        <f>IFERROR(VALUE(RIGHT(Rawdata!CR36,1)),"N/A")</f>
        <v>N/A</v>
      </c>
      <c r="CS36" t="str">
        <f>IFERROR(VALUE(RIGHT(Rawdata!CS36,1)),"N/A")</f>
        <v>N/A</v>
      </c>
      <c r="CT36" t="str">
        <f>IFERROR(VALUE(RIGHT(Rawdata!CT36,1)),"N/A")</f>
        <v>N/A</v>
      </c>
      <c r="CU36" t="str">
        <f>IFERROR(VALUE(RIGHT(Rawdata!CU36,1)),"N/A")</f>
        <v>N/A</v>
      </c>
      <c r="CV36" t="str">
        <f>IFERROR(VALUE(RIGHT(Rawdata!CV36,1)),"N/A")</f>
        <v>N/A</v>
      </c>
      <c r="CW36" t="str">
        <f>IFERROR(6-VALUE(RIGHT(Rawdata!CW36,1)),"N/A")</f>
        <v>N/A</v>
      </c>
      <c r="CX36" t="str">
        <f>IFERROR(VALUE(RIGHT(Rawdata!CX36,1)),"N/A")</f>
        <v>N/A</v>
      </c>
      <c r="CY36" t="str">
        <f>IFERROR(VALUE(RIGHT(Rawdata!CY36,1)),"N/A")</f>
        <v>N/A</v>
      </c>
      <c r="CZ36" t="str">
        <f>IFERROR(VALUE(RIGHT(Rawdata!CZ36,1)),"N/A")</f>
        <v>N/A</v>
      </c>
      <c r="DA36" t="str">
        <f>IFERROR(VALUE(RIGHT(Rawdata!DA36,1)),"N/A")</f>
        <v>N/A</v>
      </c>
      <c r="DB36" t="str">
        <f>IFERROR(VALUE(RIGHT(Rawdata!DB36,1)),"N/A")</f>
        <v>N/A</v>
      </c>
      <c r="DC36" t="str">
        <f>IFERROR(VALUE(RIGHT(Rawdata!DC36,1)),"N/A")</f>
        <v>N/A</v>
      </c>
      <c r="DD36" t="str">
        <f>IFERROR(VALUE(RIGHT(Rawdata!DD36,1)),"N/A")</f>
        <v>N/A</v>
      </c>
      <c r="DE36" t="str">
        <f>IFERROR(VALUE(RIGHT(Rawdata!DE36,1)-1),"N/A")</f>
        <v>N/A</v>
      </c>
      <c r="DF36" t="str">
        <f>IFERROR(VALUE(RIGHT(Rawdata!DF36,1)-1),"N/A")</f>
        <v>N/A</v>
      </c>
      <c r="DG36" t="str">
        <f>IFERROR(VALUE(RIGHT(Rawdata!DG36,1)-1),"N/A")</f>
        <v>N/A</v>
      </c>
      <c r="DH36" t="str">
        <f>IFERROR(VALUE(RIGHT(Rawdata!DH36,1)-1),"N/A")</f>
        <v>N/A</v>
      </c>
      <c r="DI36" t="str">
        <f>IFERROR(VALUE(RIGHT(Rawdata!DI36,1)-1),"N/A")</f>
        <v>N/A</v>
      </c>
      <c r="DJ36" t="str">
        <f>IFERROR(VALUE(RIGHT(Rawdata!DJ36,1)-1),"N/A")</f>
        <v>N/A</v>
      </c>
      <c r="DK36" t="str">
        <f>IFERROR(VALUE(RIGHT(Rawdata!DK36,1)-1),"N/A")</f>
        <v>N/A</v>
      </c>
      <c r="DL36" t="str">
        <f>IFERROR(VALUE(RIGHT(Rawdata!DL36,1)-1),"N/A")</f>
        <v>N/A</v>
      </c>
      <c r="DM36" t="str">
        <f>IFERROR(VALUE(RIGHT(Rawdata!DM36,1)-1),"N/A")</f>
        <v>N/A</v>
      </c>
      <c r="DN36" t="str">
        <f>IFERROR(VALUE(RIGHT(Rawdata!DN36,1)-1),"N/A")</f>
        <v>N/A</v>
      </c>
      <c r="DO36" t="str">
        <f>IFERROR(VALUE(RIGHT(Rawdata!DO36,1)-1),"N/A")</f>
        <v>N/A</v>
      </c>
      <c r="DP36" t="str">
        <f>IFERROR(VALUE(RIGHT(Rawdata!DP36,1)-1),"N/A")</f>
        <v>N/A</v>
      </c>
      <c r="DQ36" t="str">
        <f>IFERROR(VALUE(RIGHT(Rawdata!DQ36,1)-1),"N/A")</f>
        <v>N/A</v>
      </c>
      <c r="DR36" t="str">
        <f>IFERROR(VALUE(RIGHT(Rawdata!DR36,1)-1),"N/A")</f>
        <v>N/A</v>
      </c>
      <c r="DS36" t="str">
        <f>IFERROR(VALUE(RIGHT(Rawdata!DS36,1)-1),"N/A")</f>
        <v>N/A</v>
      </c>
      <c r="DT36" t="str">
        <f>IFERROR(VALUE(RIGHT(Rawdata!DT36,1)-1),"N/A")</f>
        <v>N/A</v>
      </c>
      <c r="DU36" t="str">
        <f>IFERROR(6-VALUE(RIGHT(Rawdata!DU36,1)-1),"N/A")</f>
        <v>N/A</v>
      </c>
      <c r="DV36" t="str">
        <f>IFERROR(6-VALUE(RIGHT(Rawdata!DV36,1)-1),"N/A")</f>
        <v>N/A</v>
      </c>
      <c r="DW36" t="str">
        <f>IFERROR(6-VALUE(RIGHT(Rawdata!DW36,1)-1),"N/A")</f>
        <v>N/A</v>
      </c>
      <c r="DX36" t="str">
        <f>IFERROR(6-VALUE(RIGHT(Rawdata!DX36,1)-1),"N/A")</f>
        <v>N/A</v>
      </c>
      <c r="DY36" t="str">
        <f>IFERROR(6-VALUE(RIGHT(Rawdata!DY36,1)-1),"N/A")</f>
        <v>N/A</v>
      </c>
      <c r="DZ36" t="str">
        <f>IFERROR(6-VALUE(RIGHT(Rawdata!DZ36,1)-1),"N/A")</f>
        <v>N/A</v>
      </c>
      <c r="EA36" t="str">
        <f>IFERROR(VALUE(RIGHT(Rawdata!EA36,1)),"N/A")</f>
        <v>N/A</v>
      </c>
      <c r="EB36" t="str">
        <f>IFERROR(VALUE(RIGHT(Rawdata!EB36,1)),"N/A")</f>
        <v>N/A</v>
      </c>
      <c r="EC36" t="str">
        <f>IFERROR(6-VALUE(RIGHT(Rawdata!EC36,1)),"N/A")</f>
        <v>N/A</v>
      </c>
      <c r="ED36" t="str">
        <f>IFERROR(6-VALUE(RIGHT(Rawdata!ED36,1)),"N/A")</f>
        <v>N/A</v>
      </c>
      <c r="EE36" t="str">
        <f>IFERROR(VALUE(RIGHT(Rawdata!EE36,1)),"N/A")</f>
        <v>N/A</v>
      </c>
      <c r="EF36" t="str">
        <f>IFERROR(VALUE(RIGHT(Rawdata!EF36,1)),"N/A")</f>
        <v>N/A</v>
      </c>
      <c r="EG36" t="str">
        <f>IFERROR(VALUE(RIGHT(Rawdata!EG36,1)),"N/A")</f>
        <v>N/A</v>
      </c>
      <c r="EH36" t="str">
        <f>IFERROR(VALUE(RIGHT(Rawdata!EH36,1)),"N/A")</f>
        <v>N/A</v>
      </c>
      <c r="EI36" t="str">
        <f>IFERROR(VALUE(RIGHT(Rawdata!EI36,1)),"N/A")</f>
        <v>N/A</v>
      </c>
      <c r="EJ36" t="str">
        <f>IFERROR(VALUE(RIGHT(Rawdata!EJ36,1)),"N/A")</f>
        <v>N/A</v>
      </c>
      <c r="EK36" t="str">
        <f>IFERROR(VALUE(RIGHT(Rawdata!EK36,1)),"N/A")</f>
        <v>N/A</v>
      </c>
      <c r="EL36" t="str">
        <f>IFERROR(VALUE(RIGHT(Rawdata!EL36,1)),"N/A")</f>
        <v>N/A</v>
      </c>
      <c r="EM36" t="str">
        <f>IFERROR(VALUE(RIGHT(Rawdata!EM36,1)),"N/A")</f>
        <v>N/A</v>
      </c>
      <c r="EN36" t="str">
        <f>IFERROR(VALUE(RIGHT(Rawdata!EN36,1)),"N/A")</f>
        <v>N/A</v>
      </c>
      <c r="EO36" t="str">
        <f>IFERROR(VALUE(RIGHT(Rawdata!EO36,1)),"N/A")</f>
        <v>N/A</v>
      </c>
      <c r="EP36" t="str">
        <f>IFERROR(VALUE(RIGHT(Rawdata!EP36,1)),"N/A")</f>
        <v>N/A</v>
      </c>
      <c r="EQ36" t="str">
        <f>IFERROR(VALUE(RIGHT(Rawdata!EQ36,1)),"N/A")</f>
        <v>N/A</v>
      </c>
      <c r="ER36" t="str">
        <f>IFERROR(VALUE(RIGHT(Rawdata!ER36,1)),"N/A")</f>
        <v>N/A</v>
      </c>
      <c r="ES36" t="str">
        <f>IFERROR(VALUE(RIGHT(Rawdata!ES36,1)),"N/A")</f>
        <v>N/A</v>
      </c>
      <c r="ET36" t="str">
        <f>IFERROR(VALUE(RIGHT(Rawdata!ET36,1)),"N/A")</f>
        <v>N/A</v>
      </c>
      <c r="EU36" t="str">
        <f>IFERROR(VALUE(RIGHT(Rawdata!EU36,1)),"N/A")</f>
        <v>N/A</v>
      </c>
      <c r="EV36" t="str">
        <f>IFERROR(VALUE(RIGHT(Rawdata!EV36,1)),"N/A")</f>
        <v>N/A</v>
      </c>
      <c r="EW36" t="str">
        <f>IFERROR(VALUE(RIGHT(Rawdata!EW36,1)),"N/A")</f>
        <v>N/A</v>
      </c>
      <c r="EX36" t="str">
        <f>IFERROR(VALUE(RIGHT(Rawdata!EX36,1)),"N/A")</f>
        <v>N/A</v>
      </c>
      <c r="EY36" t="str">
        <f>IFERROR(VALUE(RIGHT(Rawdata!EY36,1)),"N/A")</f>
        <v>N/A</v>
      </c>
      <c r="EZ36" t="str">
        <f>IFERROR(6-VALUE(RIGHT(Rawdata!EZ36,1)),"N/A")</f>
        <v>N/A</v>
      </c>
      <c r="FA36" t="str">
        <f>IFERROR(IF(Rawdata!FA36="A1",VALUE(RIGHT(Rawdata!FA36,1)),VALUE(RIGHT(Rawdata!FA36,1))-1),"N/A")</f>
        <v>N/A</v>
      </c>
      <c r="FB36" t="str">
        <f>IFERROR(VALUE(RIGHT(Rawdata!FB36,1))-3,"N/A")</f>
        <v>N/A</v>
      </c>
      <c r="FC36" t="str">
        <f>IFERROR(IF(Rawdata!FC36="A1",VALUE(RIGHT(Rawdata!FC36,1)),VALUE(RIGHT(Rawdata!FC36,1))-1),"N/A")</f>
        <v>N/A</v>
      </c>
      <c r="FD36" t="str">
        <f>IFERROR(VALUE(RIGHT(Rawdata!FD36,1))-3,"N/A")</f>
        <v>N/A</v>
      </c>
      <c r="FE36" t="str">
        <f>IFERROR(IF(Rawdata!FE36="A1",VALUE(RIGHT(Rawdata!FE36,1)),VALUE(RIGHT(Rawdata!FE36,1))-1),"N/A")</f>
        <v>N/A</v>
      </c>
      <c r="FF36" t="str">
        <f>IFERROR(VALUE(RIGHT(Rawdata!FF36,1))-3,"N/A")</f>
        <v>N/A</v>
      </c>
      <c r="FG36" t="str">
        <f>IFERROR(IF(Rawdata!FG36="A1",VALUE(RIGHT(Rawdata!FG36,1)),VALUE(RIGHT(Rawdata!FG36,1))-1),"N/A")</f>
        <v>N/A</v>
      </c>
      <c r="FH36" t="str">
        <f>IFERROR(VALUE(RIGHT(Rawdata!FH36,1))-3,"N/A")</f>
        <v>N/A</v>
      </c>
      <c r="FI36" t="str">
        <f>IFERROR(IF(Rawdata!FI36="A1",VALUE(RIGHT(Rawdata!FI36,1)),VALUE(RIGHT(Rawdata!FI36,1))-1),"N/A")</f>
        <v>N/A</v>
      </c>
      <c r="FJ36" t="str">
        <f>IFERROR(VALUE(RIGHT(Rawdata!FJ36,1))-3,"N/A")</f>
        <v>N/A</v>
      </c>
      <c r="FK36" t="str">
        <f>IFERROR(IF(Rawdata!FK36="A1",VALUE(RIGHT(Rawdata!FK36,1)),VALUE(RIGHT(Rawdata!FK36,1))-1),"N/A")</f>
        <v>N/A</v>
      </c>
      <c r="FL36" t="str">
        <f>IFERROR(VALUE(RIGHT(Rawdata!FL36,1))-3,"N/A")</f>
        <v>N/A</v>
      </c>
      <c r="FM36" t="str">
        <f>IFERROR(IF(Rawdata!FM36="A1",VALUE(RIGHT(Rawdata!FM36,1)),VALUE(RIGHT(Rawdata!FM36,1))-1),"N/A")</f>
        <v>N/A</v>
      </c>
      <c r="FN36" t="str">
        <f>IFERROR(VALUE(RIGHT(Rawdata!FN36,1))-3,"N/A")</f>
        <v>N/A</v>
      </c>
      <c r="FO36" t="str">
        <f>IFERROR(IF(Rawdata!FO36="A1",VALUE(RIGHT(Rawdata!FO36,1)),VALUE(RIGHT(Rawdata!FO36,1))-1),"N/A")</f>
        <v>N/A</v>
      </c>
      <c r="FP36" t="str">
        <f>IFERROR(VALUE(RIGHT(Rawdata!FP36,1))-3,"N/A")</f>
        <v>N/A</v>
      </c>
      <c r="FQ36" t="str">
        <f>IFERROR(IF(Rawdata!FQ36="A1",VALUE(RIGHT(Rawdata!FQ36,1)),VALUE(RIGHT(Rawdata!FQ36,1))-1),"N/A")</f>
        <v>N/A</v>
      </c>
      <c r="FR36" t="str">
        <f>IFERROR(VALUE(RIGHT(Rawdata!FR36,1))-3,"N/A")</f>
        <v>N/A</v>
      </c>
      <c r="FS36" t="str">
        <f>IFERROR(IF(Rawdata!FS36="A1",VALUE(RIGHT(Rawdata!FS36,1)),VALUE(RIGHT(Rawdata!FS36,1))-1),"N/A")</f>
        <v>N/A</v>
      </c>
      <c r="FT36" t="str">
        <f>IFERROR(VALUE(RIGHT(Rawdata!FT36,1))-3,"N/A")</f>
        <v>N/A</v>
      </c>
      <c r="FU36" t="str">
        <f>IFERROR(IF(Rawdata!FU36="A1",VALUE(RIGHT(Rawdata!FU36,1)),VALUE(RIGHT(Rawdata!FU36,1))-1),"N/A")</f>
        <v>N/A</v>
      </c>
      <c r="FV36" t="str">
        <f>IFERROR(VALUE(RIGHT(Rawdata!FV36,1))-3,"N/A")</f>
        <v>N/A</v>
      </c>
      <c r="FW36" t="str">
        <f>IFERROR(IF(Rawdata!FW36="A1",VALUE(RIGHT(Rawdata!FW36,1)),VALUE(RIGHT(Rawdata!FW36,1))-1),"N/A")</f>
        <v>N/A</v>
      </c>
      <c r="FX36" t="str">
        <f>IFERROR(VALUE(RIGHT(Rawdata!FX36,1))-3,"N/A")</f>
        <v>N/A</v>
      </c>
      <c r="FY36" t="str">
        <f>IFERROR(IF(Rawdata!FY36="A1",VALUE(RIGHT(Rawdata!FY36,1)),VALUE(RIGHT(Rawdata!FY36,1))-1),"N/A")</f>
        <v>N/A</v>
      </c>
      <c r="FZ36" t="str">
        <f>IFERROR(VALUE(RIGHT(Rawdata!FZ36,1))-3,"N/A")</f>
        <v>N/A</v>
      </c>
      <c r="GA36" t="str">
        <f>IFERROR(IF(Rawdata!GA36="A1",VALUE(RIGHT(Rawdata!GA36,1)),VALUE(RIGHT(Rawdata!GA36,1))-1),"N/A")</f>
        <v>N/A</v>
      </c>
      <c r="GB36" t="str">
        <f>IFERROR(VALUE(RIGHT(Rawdata!GB36,1))-3,"N/A")</f>
        <v>N/A</v>
      </c>
      <c r="GC36" t="str">
        <f>IFERROR(IF(Rawdata!GC36="A1",VALUE(RIGHT(Rawdata!GC36,1)),VALUE(RIGHT(Rawdata!GC36,1))-1),"N/A")</f>
        <v>N/A</v>
      </c>
      <c r="GD36" t="str">
        <f>IFERROR(VALUE(RIGHT(Rawdata!GD36,1))-3,"N/A")</f>
        <v>N/A</v>
      </c>
      <c r="GE36" t="str">
        <f>IFERROR(IF(Rawdata!GE36="A1",VALUE(RIGHT(Rawdata!GE36,1)),VALUE(RIGHT(Rawdata!GE36,1))-1),"N/A")</f>
        <v>N/A</v>
      </c>
      <c r="GF36" t="str">
        <f>IFERROR(VALUE(RIGHT(Rawdata!GF36,1))-3,"N/A")</f>
        <v>N/A</v>
      </c>
      <c r="GG36" t="str">
        <f>IFERROR(IF(Rawdata!GG36="A1",VALUE(RIGHT(Rawdata!GG36,1)),VALUE(RIGHT(Rawdata!GG36,1))-1),"N/A")</f>
        <v>N/A</v>
      </c>
      <c r="GH36" t="str">
        <f>IFERROR(VALUE(RIGHT(Rawdata!GH36,1))-3,"N/A")</f>
        <v>N/A</v>
      </c>
      <c r="GI36" t="str">
        <f>IFERROR(IF(Rawdata!GI36="A1",VALUE(RIGHT(Rawdata!GI36,1)),VALUE(RIGHT(Rawdata!GI36,1))-1),"N/A")</f>
        <v>N/A</v>
      </c>
      <c r="GJ36" t="str">
        <f>IFERROR(VALUE(RIGHT(Rawdata!GJ36,1))-3,"N/A")</f>
        <v>N/A</v>
      </c>
      <c r="GK36" t="str">
        <f>IFERROR(IF(Rawdata!GK36="A1",VALUE(RIGHT(Rawdata!GK36,1)),VALUE(RIGHT(Rawdata!GK36,1))-1),"N/A")</f>
        <v>N/A</v>
      </c>
      <c r="GL36" t="str">
        <f>IFERROR(VALUE(RIGHT(Rawdata!GL36,1))-3,"N/A")</f>
        <v>N/A</v>
      </c>
      <c r="GM36" t="str">
        <f>IFERROR(IF(Rawdata!GM36="A1",VALUE(RIGHT(Rawdata!GM36,1)),VALUE(RIGHT(Rawdata!GM36,1))-1),"N/A")</f>
        <v>N/A</v>
      </c>
      <c r="GN36" t="str">
        <f>IFERROR(VALUE(RIGHT(Rawdata!GN36,1))-3,"N/A")</f>
        <v>N/A</v>
      </c>
      <c r="GO36" t="str">
        <f>IFERROR(IF(Rawdata!GO36="A1",VALUE(RIGHT(Rawdata!GO36,1)),VALUE(RIGHT(Rawdata!GO36,1))-1),"N/A")</f>
        <v>N/A</v>
      </c>
      <c r="GP36" t="str">
        <f>IFERROR(VALUE(RIGHT(Rawdata!GP36,1))-3,"N/A")</f>
        <v>N/A</v>
      </c>
      <c r="GQ36" t="str">
        <f>IFERROR(IF(Rawdata!GQ36="A1",VALUE(RIGHT(Rawdata!GQ36,1)),VALUE(RIGHT(Rawdata!GQ36,1))-1),"N/A")</f>
        <v>N/A</v>
      </c>
      <c r="GR36" t="str">
        <f>IFERROR(VALUE(RIGHT(Rawdata!GR36,1))-3,"N/A")</f>
        <v>N/A</v>
      </c>
      <c r="GS36" t="str">
        <f>IFERROR(IF(Rawdata!GS36="A1",VALUE(RIGHT(Rawdata!GS36,1)),VALUE(RIGHT(Rawdata!GS36,1))-1),"N/A")</f>
        <v>N/A</v>
      </c>
      <c r="GT36" t="str">
        <f>IFERROR(VALUE(RIGHT(Rawdata!GT36,1))-3,"N/A")</f>
        <v>N/A</v>
      </c>
      <c r="GU36" t="str">
        <f>IFERROR(IF(Rawdata!GU36="A1",VALUE(RIGHT(Rawdata!GU36,1)),VALUE(RIGHT(Rawdata!GU36,1))-1),"N/A")</f>
        <v>N/A</v>
      </c>
      <c r="GV36" t="str">
        <f>IFERROR(VALUE(RIGHT(Rawdata!GV36,1))-3,"N/A")</f>
        <v>N/A</v>
      </c>
      <c r="GW36" t="str">
        <f>IFERROR(IF(Rawdata!GW36="A1",VALUE(RIGHT(Rawdata!GW36,1)),VALUE(RIGHT(Rawdata!GW36,1))-1),"N/A")</f>
        <v>N/A</v>
      </c>
      <c r="GX36" t="str">
        <f>IFERROR(VALUE(RIGHT(Rawdata!GX36,1))-3,"N/A")</f>
        <v>N/A</v>
      </c>
      <c r="GY36" t="str">
        <f>IFERROR(VALUE(RIGHT(Rawdata!GY36,1)),"N/A")</f>
        <v>N/A</v>
      </c>
      <c r="GZ36" t="str">
        <f>IFERROR(7-VALUE(RIGHT(Rawdata!GZ36,1)),"N/A")</f>
        <v>N/A</v>
      </c>
      <c r="HA36" t="str">
        <f>IFERROR(VALUE(RIGHT(Rawdata!HA36,1)),"N/A")</f>
        <v>N/A</v>
      </c>
      <c r="HB36" t="str">
        <f>IFERROR(VALUE(RIGHT(Rawdata!HB36,1)),"N/A")</f>
        <v>N/A</v>
      </c>
      <c r="HC36" t="str">
        <f>IFERROR(VALUE(RIGHT(Rawdata!HC36,1)),"N/A")</f>
        <v>N/A</v>
      </c>
      <c r="HD36" t="str">
        <f>IFERROR(7-VALUE(RIGHT(Rawdata!HD36,1)),"N/A")</f>
        <v>N/A</v>
      </c>
      <c r="HE36" t="str">
        <f>IFERROR(VALUE(RIGHT(Rawdata!HE36,1)),"N/A")</f>
        <v>N/A</v>
      </c>
      <c r="HF36" t="str">
        <f>IFERROR(7-VALUE(RIGHT(Rawdata!HF36,1)),"N/A")</f>
        <v>N/A</v>
      </c>
      <c r="HG36" t="str">
        <f>IFERROR(VALUE(RIGHT(Rawdata!HG36,1)),"N/A")</f>
        <v>N/A</v>
      </c>
      <c r="HH36" t="str">
        <f>IFERROR(VALUE(RIGHT(Rawdata!HH36,1)),"N/A")</f>
        <v>N/A</v>
      </c>
      <c r="HI36" t="str">
        <f>IFERROR(VALUE(RIGHT(Rawdata!HI36,1)),"N/A")</f>
        <v>N/A</v>
      </c>
      <c r="HJ36" t="str">
        <f>IFERROR(VALUE(RIGHT(Rawdata!HJ36,1)),"N/A")</f>
        <v>N/A</v>
      </c>
      <c r="HK36" t="str">
        <f>IFERROR(7-VALUE(RIGHT(Rawdata!HK36,1)),"N/A")</f>
        <v>N/A</v>
      </c>
      <c r="HL36" t="str">
        <f>IFERROR(VALUE(RIGHT(Rawdata!HL36,1)),"N/A")</f>
        <v>N/A</v>
      </c>
      <c r="HM36" t="str">
        <f>IFERROR(VALUE(RIGHT(Rawdata!HM36,1)),"N/A")</f>
        <v>N/A</v>
      </c>
      <c r="HN36" t="str">
        <f>IFERROR(IF(Rawdata!HN36="A13",5,VALUE(RIGHT(Rawdata!HN36,1))-1),"N/A")</f>
        <v>N/A</v>
      </c>
      <c r="HO36" t="str">
        <f>IFERROR(IF(Rawdata!HO36="A13",5,VALUE(RIGHT(Rawdata!HO36,1))-1),"N/A")</f>
        <v>N/A</v>
      </c>
      <c r="HP36" t="str">
        <f>IFERROR(IF(Rawdata!HP36="A13",5,VALUE(RIGHT(Rawdata!HP36,1))-1),"N/A")</f>
        <v>N/A</v>
      </c>
      <c r="HQ36" t="str">
        <f>IFERROR(IF(Rawdata!HQ36="A13",5,VALUE(RIGHT(Rawdata!HQ36,1))-1),"N/A")</f>
        <v>N/A</v>
      </c>
      <c r="HR36" t="str">
        <f>IFERROR(IF(Rawdata!HR36="A13",5,VALUE(RIGHT(Rawdata!HR36,1))-1),"N/A")</f>
        <v>N/A</v>
      </c>
      <c r="HS36" t="str">
        <f>IFERROR(6-IF(Rawdata!HS36="A13",5,VALUE(RIGHT(Rawdata!HS36,1))-1),"N/A")</f>
        <v>N/A</v>
      </c>
      <c r="HT36" t="str">
        <f>IFERROR(6-IF(Rawdata!HT36="A13",5,VALUE(RIGHT(Rawdata!HT36,1))-1),"N/A")</f>
        <v>N/A</v>
      </c>
      <c r="HU36" t="str">
        <f>IFERROR(6-IF(Rawdata!HU36="A13",5,VALUE(RIGHT(Rawdata!HU36,1))-1),"N/A")</f>
        <v>N/A</v>
      </c>
      <c r="HV36" t="str">
        <f>IFERROR(IF(Rawdata!HV36="A13",5,VALUE(RIGHT(Rawdata!HV36,1))-1),"N/A")</f>
        <v>N/A</v>
      </c>
      <c r="HW36" t="str">
        <f>IFERROR(6-IF(Rawdata!HW36="A13",5,VALUE(RIGHT(Rawdata!HW36,1))-1),"N/A")</f>
        <v>N/A</v>
      </c>
      <c r="HX36" t="str">
        <f>IFERROR(6-IF(Rawdata!HX36="A13",5,VALUE(RIGHT(Rawdata!HX36,1))-1),"N/A")</f>
        <v>N/A</v>
      </c>
      <c r="HY36" t="str">
        <f>IFERROR(6-IF(Rawdata!HY36="A13",5,VALUE(RIGHT(Rawdata!HY36,1))-1),"N/A")</f>
        <v>N/A</v>
      </c>
      <c r="HZ36" t="str">
        <f>IFERROR(6-IF(Rawdata!HZ36="A13",5,VALUE(RIGHT(Rawdata!HZ36,1))-1),"N/A")</f>
        <v>N/A</v>
      </c>
      <c r="IA36" t="str">
        <f>IFERROR(6-IF(Rawdata!IA36="A13",5,VALUE(RIGHT(Rawdata!IA36,1))-1),"N/A")</f>
        <v>N/A</v>
      </c>
      <c r="IB36" t="str">
        <f>IFERROR(IF(Rawdata!IB36="A13",5,VALUE(RIGHT(Rawdata!IB36,1))-1),"N/A")</f>
        <v>N/A</v>
      </c>
      <c r="IC36" t="str">
        <f>IFERROR(6-IF(Rawdata!IC36="A13",5,VALUE(RIGHT(Rawdata!IC36,1))-1),"N/A")</f>
        <v>N/A</v>
      </c>
      <c r="ID36" t="str">
        <f>IFERROR(IF(Rawdata!ID36="A13",5,VALUE(RIGHT(Rawdata!ID36,1))-1),"N/A")</f>
        <v>N/A</v>
      </c>
      <c r="IE36" t="str">
        <f>IFERROR(6-IF(Rawdata!IE36="A13",5,VALUE(RIGHT(Rawdata!IE36,1))-1),"N/A")</f>
        <v>N/A</v>
      </c>
      <c r="IF36">
        <f>IFERROR(VALUE(RIGHT(Rawdata!IF36,1)),"N/A")</f>
        <v>5</v>
      </c>
      <c r="IG36">
        <f>IFERROR(VALUE(RIGHT(Rawdata!IG36,1)),"N/A")</f>
        <v>4</v>
      </c>
      <c r="IH36">
        <f>IFERROR(VALUE(RIGHT(Rawdata!IH36,1)),"N/A")</f>
        <v>4</v>
      </c>
      <c r="II36">
        <f>IFERROR(VALUE(RIGHT(Rawdata!II36,1)),"N/A")</f>
        <v>4</v>
      </c>
      <c r="IJ36">
        <f>IFERROR(VALUE(RIGHT(Rawdata!IJ36,1)),"N/A")</f>
        <v>2</v>
      </c>
      <c r="IK36" t="str">
        <f>IFERROR(VALUE(RIGHT(Rawdata!IK36,1)),"N/A")</f>
        <v>N/A</v>
      </c>
      <c r="IL36" t="str">
        <f>IFERROR(VALUE(RIGHT(Rawdata!IL36,1)),"N/A")</f>
        <v>N/A</v>
      </c>
      <c r="IM36" t="str">
        <f>IFERROR(VALUE(RIGHT(Rawdata!IM36,1)),"N/A")</f>
        <v>N/A</v>
      </c>
      <c r="IN36" t="str">
        <f>IFERROR(VALUE(RIGHT(Rawdata!IN36,1)),"N/A")</f>
        <v>N/A</v>
      </c>
      <c r="IO36" t="str">
        <f>IFERROR(VALUE(RIGHT(Rawdata!IO36,1)),"N/A")</f>
        <v>N/A</v>
      </c>
      <c r="IP36" t="str">
        <f>IFERROR(VALUE(RIGHT(Rawdata!IP36,1)),"N/A")</f>
        <v>N/A</v>
      </c>
      <c r="IQ36" t="str">
        <f>IFERROR(VALUE(RIGHT(Rawdata!IQ36,1)),"N/A")</f>
        <v>N/A</v>
      </c>
      <c r="IR36" t="str">
        <f>IFERROR(VALUE(RIGHT(Rawdata!IR36,1)),"N/A")</f>
        <v>N/A</v>
      </c>
      <c r="IS36" t="str">
        <f>IFERROR(VALUE(RIGHT(Rawdata!IS36,1)),"N/A")</f>
        <v>N/A</v>
      </c>
      <c r="IT36" t="str">
        <f>IFERROR(VALUE(RIGHT(Rawdata!IT36,1)),"N/A")</f>
        <v>N/A</v>
      </c>
      <c r="IU36" t="str">
        <f>IFERROR(VALUE(RIGHT(Rawdata!IU36,1)),"N/A")</f>
        <v>N/A</v>
      </c>
      <c r="IV36" t="str">
        <f>IFERROR(VALUE(RIGHT(Rawdata!IV36,1)),"N/A")</f>
        <v>N/A</v>
      </c>
      <c r="IW36" t="str">
        <f>IFERROR(VALUE(RIGHT(Rawdata!IW36,1)),"N/A")</f>
        <v>N/A</v>
      </c>
      <c r="IX36" t="str">
        <f>IFERROR(VALUE(RIGHT(Rawdata!IX36,1)),"N/A")</f>
        <v>N/A</v>
      </c>
      <c r="IY36" t="str">
        <f>IFERROR(VALUE(RIGHT(Rawdata!IY36,1)),"N/A")</f>
        <v>N/A</v>
      </c>
      <c r="IZ36" t="str">
        <f>IFERROR(VALUE(RIGHT(Rawdata!IZ36,1)),"N/A")</f>
        <v>N/A</v>
      </c>
      <c r="JA36" t="str">
        <f>IFERROR(VALUE(RIGHT(Rawdata!JA36,1)),"N/A")</f>
        <v>N/A</v>
      </c>
      <c r="JB36" t="str">
        <f>IFERROR(VALUE(RIGHT(Rawdata!JB36,1)),"N/A")</f>
        <v>N/A</v>
      </c>
      <c r="JC36" t="str">
        <f>IFERROR(VALUE(RIGHT(Rawdata!JC36,1)),"N/A")</f>
        <v>N/A</v>
      </c>
      <c r="JD36" t="str">
        <f>IFERROR(VALUE(RIGHT(Rawdata!JD36,1)),"N/A")</f>
        <v>N/A</v>
      </c>
      <c r="JE36" t="str">
        <f>IFERROR(VALUE(RIGHT(Rawdata!JE36,1)),"N/A")</f>
        <v>N/A</v>
      </c>
      <c r="JF36" t="str">
        <f>IFERROR(VALUE(RIGHT(Rawdata!JF36,1)),"N/A")</f>
        <v>N/A</v>
      </c>
      <c r="JG36" t="str">
        <f>IFERROR(VALUE(RIGHT(Rawdata!JG36,1)),"N/A")</f>
        <v>N/A</v>
      </c>
      <c r="JH36" t="str">
        <f>IFERROR(VALUE(RIGHT(Rawdata!JH36,1)),"N/A")</f>
        <v>N/A</v>
      </c>
      <c r="JI36" t="str">
        <f>IFERROR(VALUE(RIGHT(Rawdata!JI36,1)),"N/A")</f>
        <v>N/A</v>
      </c>
      <c r="JJ36" t="str">
        <f>IFERROR(VALUE(RIGHT(Rawdata!JJ36,1)),"N/A")</f>
        <v>N/A</v>
      </c>
      <c r="JK36" t="str">
        <f>IFERROR(VALUE(RIGHT(Rawdata!JK36,1)),"N/A")</f>
        <v>N/A</v>
      </c>
      <c r="JL36" t="str">
        <f>IFERROR(VALUE(RIGHT(Rawdata!JL36,1)),"N/A")</f>
        <v>N/A</v>
      </c>
      <c r="JM36" t="str">
        <f>IFERROR(VALUE(RIGHT(Rawdata!JM36,1)),"N/A")</f>
        <v>N/A</v>
      </c>
      <c r="JN36" t="str">
        <f>IFERROR(VALUE(RIGHT(Rawdata!JN36,1)),"N/A")</f>
        <v>N/A</v>
      </c>
      <c r="JO36" t="str">
        <f>IFERROR(VALUE(RIGHT(Rawdata!JO36,1)),"N/A")</f>
        <v>N/A</v>
      </c>
      <c r="JP36" t="str">
        <f>IFERROR(VALUE(RIGHT(Rawdata!JP36,1)-4),"N/A")</f>
        <v>N/A</v>
      </c>
      <c r="JQ36" t="str">
        <f>IFERROR(VALUE(RIGHT(Rawdata!JQ36,1)-4),"N/A")</f>
        <v>N/A</v>
      </c>
      <c r="JR36" t="str">
        <f>IFERROR(VALUE(RIGHT(Rawdata!JR36,1)-4),"N/A")</f>
        <v>N/A</v>
      </c>
      <c r="JS36" t="str">
        <f>IFERROR(VALUE(RIGHT(Rawdata!JS36,1)-4),"N/A")</f>
        <v>N/A</v>
      </c>
      <c r="JT36" t="str">
        <f>IFERROR(VALUE(RIGHT(Rawdata!JT36,1)-4),"N/A")</f>
        <v>N/A</v>
      </c>
      <c r="JU36" t="str">
        <f>IFERROR(VALUE(RIGHT(Rawdata!JU36,1)-4),"N/A")</f>
        <v>N/A</v>
      </c>
      <c r="JV36" t="str">
        <f>IFERROR(VALUE(RIGHT(Rawdata!JV36,1)-4),"N/A")</f>
        <v>N/A</v>
      </c>
      <c r="JW36" t="str">
        <f>IFERROR(VALUE(RIGHT(Rawdata!JW36,1)-4),"N/A")</f>
        <v>N/A</v>
      </c>
      <c r="JX36" t="str">
        <f>IFERROR(VALUE(RIGHT(Rawdata!JX36,1)),"N/A")</f>
        <v>N/A</v>
      </c>
      <c r="JY36" t="str">
        <f>IFERROR(VALUE(RIGHT(Rawdata!JY36,1)),"N/A")</f>
        <v>N/A</v>
      </c>
      <c r="JZ36" t="str">
        <f>IFERROR(6-VALUE(RIGHT(Rawdata!JZ36,1)),"N/A")</f>
        <v>N/A</v>
      </c>
      <c r="KA36" t="str">
        <f>IFERROR(6-VALUE(RIGHT(Rawdata!KA36,1)),"N/A")</f>
        <v>N/A</v>
      </c>
      <c r="KB36" t="str">
        <f>IFERROR(6-VALUE(RIGHT(Rawdata!KB36,1)),"N/A")</f>
        <v>N/A</v>
      </c>
      <c r="KC36" t="str">
        <f>IFERROR(6-VALUE(RIGHT(Rawdata!KC36,1)),"N/A")</f>
        <v>N/A</v>
      </c>
      <c r="KD36" t="str">
        <f>IFERROR(6-VALUE(RIGHT(Rawdata!KD36,1)),"N/A")</f>
        <v>N/A</v>
      </c>
      <c r="KE36" t="str">
        <f>IFERROR(6-VALUE(RIGHT(Rawdata!KE36,1)),"N/A")</f>
        <v>N/A</v>
      </c>
      <c r="KF36" t="str">
        <f>IFERROR(VALUE(RIGHT(Rawdata!KF36,1)),"N/A")</f>
        <v>N/A</v>
      </c>
      <c r="KG36" t="str">
        <f>IFERROR(VALUE(RIGHT(Rawdata!KG36,1)),"N/A")</f>
        <v>N/A</v>
      </c>
      <c r="KH36" t="str">
        <f>IFERROR(6-VALUE(RIGHT(Rawdata!KH36,1)),"N/A")</f>
        <v>N/A</v>
      </c>
      <c r="KI36" t="str">
        <f>IFERROR(6-VALUE(RIGHT(Rawdata!KI36,1)),"N/A")</f>
        <v>N/A</v>
      </c>
      <c r="KJ36" t="str">
        <f>IFERROR(VALUE(RIGHT(Rawdata!KJ36,1)),"N/A")</f>
        <v>N/A</v>
      </c>
      <c r="KK36" t="str">
        <f>IFERROR(VALUE(RIGHT(Rawdata!KK36,1)),"N/A")</f>
        <v>N/A</v>
      </c>
      <c r="KL36" t="str">
        <f>IFERROR(VALUE(RIGHT(Rawdata!KL36,1)),"N/A")</f>
        <v>N/A</v>
      </c>
      <c r="KM36" t="str">
        <f>IFERROR(VALUE(RIGHT(Rawdata!KM36,1)),"N/A")</f>
        <v>N/A</v>
      </c>
      <c r="KN36" t="str">
        <f>IFERROR(VALUE(RIGHT(Rawdata!KN36,1)),"N/A")</f>
        <v>N/A</v>
      </c>
      <c r="KO36" t="str">
        <f>IFERROR(VALUE(RIGHT(Rawdata!KO36,1)),"N/A")</f>
        <v>N/A</v>
      </c>
      <c r="KP36" t="str">
        <f>IFERROR(VALUE(RIGHT(Rawdata!KP36,1)),"N/A")</f>
        <v>N/A</v>
      </c>
      <c r="KQ36" t="str">
        <f>IFERROR(VALUE(RIGHT(Rawdata!KQ36,1)),"N/A")</f>
        <v>N/A</v>
      </c>
      <c r="KR36" t="str">
        <f>IFERROR(VALUE(RIGHT(Rawdata!KR36,1)),"N/A")</f>
        <v>N/A</v>
      </c>
      <c r="KS36" t="str">
        <f>IFERROR(VALUE(RIGHT(Rawdata!KS36,1)),"N/A")</f>
        <v>N/A</v>
      </c>
      <c r="KT36" t="str">
        <f>IFERROR(VALUE(RIGHT(Rawdata!KT36,1)),"N/A")</f>
        <v>N/A</v>
      </c>
      <c r="KU36" t="str">
        <f>IFERROR(VALUE(RIGHT(Rawdata!KU36,1)),"N/A")</f>
        <v>N/A</v>
      </c>
      <c r="KV36" t="str">
        <f>IFERROR(VALUE(RIGHT(Rawdata!KV36,1)),"N/A")</f>
        <v>N/A</v>
      </c>
      <c r="KW36" t="str">
        <f>IFERROR(VALUE(RIGHT(Rawdata!KW36,1)),"N/A")</f>
        <v>N/A</v>
      </c>
      <c r="KX36" t="str">
        <f>IFERROR(VALUE(RIGHT(Rawdata!KX36,1)),"N/A")</f>
        <v>N/A</v>
      </c>
    </row>
    <row r="37" spans="1:310" x14ac:dyDescent="0.25">
      <c r="A37">
        <f>Rawdata!A37</f>
        <v>5</v>
      </c>
      <c r="B37" t="str">
        <f>Rawdata!B37</f>
        <v>T3</v>
      </c>
      <c r="C37" t="str">
        <f>Rawdata!C37</f>
        <v>2022-12-15 14:54:10</v>
      </c>
      <c r="D37" t="str">
        <f>Rawdata!D37</f>
        <v>702-208</v>
      </c>
      <c r="E37" t="str">
        <f>IF(Rawdata!E37="","",Rawdata!E37)</f>
        <v>102-104</v>
      </c>
      <c r="F37" cm="1">
        <f t="array" ref="F37">IFERROR(_xlfn.IFS(Rawdata!F37="A1",100,Rawdata!F37="A2",75,Rawdata!F37="A3",50,Rawdata!F37="A4",25,Rawdata!F37="A5",0),"N/A")</f>
        <v>25</v>
      </c>
      <c r="G37" cm="1">
        <f t="array" ref="G37">IFERROR(_xlfn.IFS(Rawdata!G37="A1",100,Rawdata!G37="A2",75,Rawdata!G37="A3",50,Rawdata!G37="A4",25,Rawdata!G37="A5",0),"N/A")</f>
        <v>75</v>
      </c>
      <c r="H37" cm="1">
        <f t="array" ref="H37">IFERROR(_xlfn.IFS(Rawdata!H37="A1",100,Rawdata!H37="A2",75,Rawdata!H37="A3",50,Rawdata!H37="A4",25,Rawdata!H37="A5",0),"N/A")</f>
        <v>25</v>
      </c>
      <c r="I37" cm="1">
        <f t="array" ref="I37">IFERROR(_xlfn.IFS(Rawdata!I37="A1",100,Rawdata!I37="A2",75,Rawdata!I37="A3",50,Rawdata!I37="A4",25,Rawdata!I37="A5",0),"N/A")</f>
        <v>25</v>
      </c>
      <c r="J37" cm="1">
        <f t="array" ref="J37">IFERROR(_xlfn.IFS(Rawdata!J37="A1",100,Rawdata!J37="A2",75,Rawdata!J37="A3",50,Rawdata!J37="A4",25,Rawdata!J37="A5",0),"N/A")</f>
        <v>50</v>
      </c>
      <c r="K37" cm="1">
        <f t="array" ref="K37">IFERROR(_xlfn.IFS(Rawdata!K37="A1",100,Rawdata!K37="A2",75,Rawdata!K37="A3",50,Rawdata!K37="A4",25,Rawdata!K37="A5",0),"N/A")</f>
        <v>100</v>
      </c>
      <c r="L37" cm="1">
        <f t="array" ref="L37">IFERROR(_xlfn.IFS(Rawdata!L37="A1",100,Rawdata!L37="A2",75,Rawdata!L37="A3",50,Rawdata!L37="A4",25,Rawdata!L37="A5",0),"N/A")</f>
        <v>100</v>
      </c>
      <c r="M37" cm="1">
        <f t="array" ref="M37">IFERROR(_xlfn.IFS(Rawdata!M37="A1",100,Rawdata!M37="A2",75,Rawdata!M37="A3",50,Rawdata!M37="A4",25,Rawdata!M37="A5",0),"N/A")</f>
        <v>100</v>
      </c>
      <c r="N37" cm="1">
        <f t="array" ref="N37">IFERROR(_xlfn.IFS(Rawdata!N37="A1",100,Rawdata!N37="A2",75,Rawdata!N37="A3",50,Rawdata!N37="A4",25,Rawdata!N37="A5",0),"N/A")</f>
        <v>100</v>
      </c>
      <c r="O37" cm="1">
        <f t="array" ref="O37">IFERROR(_xlfn.IFS(Rawdata!O37="A1",100,Rawdata!O37="A2",75,Rawdata!O37="A3",50,Rawdata!O37="A4",25,Rawdata!O37="A5",0),"N/A")</f>
        <v>100</v>
      </c>
      <c r="P37" cm="1">
        <f t="array" ref="P37">IFERROR(_xlfn.IFS(Rawdata!P37="A1",100,Rawdata!P37="A2",75,Rawdata!P37="A3",50,Rawdata!P37="A4",25,Rawdata!P37="A5",0),"N/A")</f>
        <v>100</v>
      </c>
      <c r="Q37" cm="1">
        <f t="array" ref="Q37">IFERROR(_xlfn.IFS(Rawdata!Q37="A1",100,Rawdata!Q37="A2",75,Rawdata!Q37="A3",50,Rawdata!Q37="A4",25,Rawdata!Q37="A5",0),"N/A")</f>
        <v>100</v>
      </c>
      <c r="R37" cm="1">
        <f t="array" ref="R37">IFERROR(_xlfn.IFS(Rawdata!R37="A1",100,Rawdata!R37="A2",75,Rawdata!R37="A3",50,Rawdata!R37="A4",25,Rawdata!R37="A5",0),"N/A")</f>
        <v>50</v>
      </c>
      <c r="S37" cm="1">
        <f t="array" ref="S37">IFERROR(_xlfn.IFS(Rawdata!S37="A1",100,Rawdata!S37="A2",75,Rawdata!S37="A3",50,Rawdata!S37="A4",25,Rawdata!S37="A5",0),"N/A")</f>
        <v>25</v>
      </c>
      <c r="T37" cm="1">
        <f t="array" ref="T37">IFERROR(_xlfn.IFS(Rawdata!T37="A1",100,Rawdata!T37="A2",75,Rawdata!T37="A3",50,Rawdata!T37="A4",25,Rawdata!T37="A5",0),"N/A")</f>
        <v>50</v>
      </c>
      <c r="U37" cm="1">
        <f t="array" ref="U37">IFERROR(_xlfn.IFS(Rawdata!U37="A1",100,Rawdata!U37="A2",75,Rawdata!U37="A3",50,Rawdata!U37="A4",25,Rawdata!U37="A5",0),"N/A")</f>
        <v>100</v>
      </c>
      <c r="V37" cm="1">
        <f t="array" ref="V37">IFERROR(_xlfn.IFS(Rawdata!V37="A1",100,Rawdata!V37="A2",75,Rawdata!V37="A3",50,Rawdata!V37="A4",25,Rawdata!V37="A5",0),"N/A")</f>
        <v>50</v>
      </c>
      <c r="W37" cm="1">
        <f t="array" ref="W37">IFERROR(_xlfn.IFS(Rawdata!W37="A1",100,Rawdata!W37="A2",75,Rawdata!W37="A3",50,Rawdata!W37="A4",25,Rawdata!W37="A5",0),"N/A")</f>
        <v>50</v>
      </c>
      <c r="X37" cm="1">
        <f t="array" ref="X37">IFERROR(_xlfn.IFS(Rawdata!X37="A1",100,Rawdata!X37="A2",75,Rawdata!X37="A3",50,Rawdata!X37="A4",25,Rawdata!X37="A5",0),"N/A")</f>
        <v>50</v>
      </c>
      <c r="Y37" cm="1">
        <f t="array" ref="Y37">IFERROR(_xlfn.IFS(Rawdata!Y37="A1",100,Rawdata!Y37="A2",75,Rawdata!Y37="A3",50,Rawdata!Y37="A4",25,Rawdata!Y37="A5",0),"N/A")</f>
        <v>50</v>
      </c>
      <c r="Z37" cm="1">
        <f t="array" ref="Z37">IFERROR(_xlfn.IFS(Rawdata!Z37="A1",100,Rawdata!Z37="A2",75,Rawdata!Z37="A3",50,Rawdata!Z37="A4",25,Rawdata!Z37="A5",0),"N/A")</f>
        <v>50</v>
      </c>
      <c r="AA37" cm="1">
        <f t="array" ref="AA37">IFERROR(_xlfn.IFS(Rawdata!AA37="A1",100,Rawdata!AA37="A2",75,Rawdata!AA37="A3",50,Rawdata!AA37="A4",25,Rawdata!AA37="A5",0),"N/A")</f>
        <v>75</v>
      </c>
      <c r="AB37" cm="1">
        <f t="array" ref="AB37">IFERROR(_xlfn.IFS(Rawdata!AB37="A1",100,Rawdata!AB37="A2",75,Rawdata!AB37="A3",50,Rawdata!AB37="A4",25,Rawdata!AB37="A5",0),"N/A")</f>
        <v>100</v>
      </c>
      <c r="AC37">
        <f>IFERROR(VALUE(RIGHT(Rawdata!AC37,1)),"N/A")</f>
        <v>4</v>
      </c>
      <c r="AD37">
        <f>IFERROR(6-VALUE(RIGHT(Rawdata!AD37,1)),"N/A")</f>
        <v>5</v>
      </c>
      <c r="AE37">
        <f>IFERROR(VALUE(RIGHT(Rawdata!AE37,1)),"N/A")</f>
        <v>4</v>
      </c>
      <c r="AF37">
        <f>IFERROR(6-VALUE(RIGHT(Rawdata!AF37,1)),"N/A")</f>
        <v>5</v>
      </c>
      <c r="AG37">
        <f>IFERROR(VALUE(RIGHT(Rawdata!AG37,1)),"N/A")</f>
        <v>5</v>
      </c>
      <c r="AH37">
        <f>IFERROR(VALUE(RIGHT(Rawdata!AH37,1)),"N/A")</f>
        <v>5</v>
      </c>
      <c r="AI37">
        <f>IFERROR(VALUE(RIGHT(Rawdata!AI37,1)),"N/A")</f>
        <v>4</v>
      </c>
      <c r="AJ37">
        <f>IFERROR(6-VALUE(RIGHT(Rawdata!AJ37,1)),"N/A")</f>
        <v>5</v>
      </c>
      <c r="AK37">
        <f>IFERROR(6-VALUE(RIGHT(Rawdata!AK37,1)),"N/A")</f>
        <v>5</v>
      </c>
      <c r="AL37">
        <f>IFERROR(VALUE(RIGHT(Rawdata!AL37,1)),"N/A")</f>
        <v>1</v>
      </c>
      <c r="AM37">
        <f>IFERROR(6-VALUE(RIGHT(Rawdata!AM37,1)),"N/A")</f>
        <v>5</v>
      </c>
      <c r="AN37">
        <f>IFERROR(6-VALUE(RIGHT(Rawdata!AN37,1)),"N/A")</f>
        <v>5</v>
      </c>
      <c r="AO37">
        <f>IFERROR(VALUE(RIGHT(Rawdata!AO37,1)),"N/A")</f>
        <v>4</v>
      </c>
      <c r="AP37">
        <f>IFERROR(6-VALUE(RIGHT(Rawdata!AP37,1)),"N/A")</f>
        <v>5</v>
      </c>
      <c r="AQ37">
        <f>IFERROR(VALUE(RIGHT(Rawdata!AQ37,1)),"N/A")</f>
        <v>4</v>
      </c>
      <c r="AR37">
        <f>IFERROR(6-VALUE(RIGHT(Rawdata!AR37,1)),"N/A")</f>
        <v>5</v>
      </c>
      <c r="AS37">
        <f>IFERROR(VALUE(RIGHT(Rawdata!AS37,1)),"N/A")</f>
        <v>4</v>
      </c>
      <c r="AT37">
        <f>IFERROR(VALUE(RIGHT(Rawdata!AT37,1)),"N/A")</f>
        <v>4</v>
      </c>
      <c r="AU37">
        <f>IFERROR(6-VALUE(RIGHT(Rawdata!AU37,1)),"N/A")</f>
        <v>5</v>
      </c>
      <c r="AV37">
        <f>IFERROR(VALUE(RIGHT(Rawdata!AV37,1)),"N/A")</f>
        <v>4</v>
      </c>
      <c r="AW37">
        <f>IFERROR(VALUE(RIGHT(Rawdata!AW37,1)),"N/A")</f>
        <v>4</v>
      </c>
      <c r="AX37">
        <f>IFERROR(VALUE(RIGHT(Rawdata!AX37,1)),"N/A")</f>
        <v>4</v>
      </c>
      <c r="AY37">
        <f>IFERROR(VALUE(RIGHT(Rawdata!AY37,1)),"N/A")</f>
        <v>4</v>
      </c>
      <c r="AZ37">
        <f>IFERROR(VALUE(RIGHT(Rawdata!AZ37,1)),"N/A")</f>
        <v>4</v>
      </c>
      <c r="BA37">
        <f>IFERROR(VALUE(RIGHT(Rawdata!BA37,1)-1),"N/A")</f>
        <v>3</v>
      </c>
      <c r="BB37">
        <f>IFERROR(VALUE(RIGHT(Rawdata!BB37,1)-1),"N/A")</f>
        <v>3</v>
      </c>
      <c r="BC37">
        <f>IFERROR(VALUE(RIGHT(Rawdata!BC37,1)-1),"N/A")</f>
        <v>1</v>
      </c>
      <c r="BD37">
        <f>IFERROR(VALUE(RIGHT(Rawdata!BD37,1)-1),"N/A")</f>
        <v>2</v>
      </c>
      <c r="BE37">
        <f>IFERROR(VALUE(RIGHT(Rawdata!BE37,1)-1),"N/A")</f>
        <v>1</v>
      </c>
      <c r="BF37">
        <f>IFERROR(VALUE(RIGHT(Rawdata!BF37,1)-1),"N/A")</f>
        <v>1</v>
      </c>
      <c r="BG37">
        <f>IFERROR(VALUE(RIGHT(Rawdata!BG37,1)-1),"N/A")</f>
        <v>2</v>
      </c>
      <c r="BH37">
        <f>IFERROR(VALUE(RIGHT(Rawdata!BH37,1)-1),"N/A")</f>
        <v>2</v>
      </c>
      <c r="BI37">
        <f>IFERROR(VALUE(RIGHT(Rawdata!BI37,1)-1),"N/A")</f>
        <v>1</v>
      </c>
      <c r="BJ37">
        <f>IFERROR(VALUE(RIGHT(Rawdata!BJ37,1)-1),"N/A")</f>
        <v>2</v>
      </c>
      <c r="BK37">
        <f>IFERROR(VALUE(RIGHT(Rawdata!BK37,1)-1),"N/A")</f>
        <v>2</v>
      </c>
      <c r="BL37">
        <f>IFERROR(VALUE(RIGHT(Rawdata!BL37,1)-1),"N/A")</f>
        <v>3</v>
      </c>
      <c r="BM37">
        <f>IFERROR(VALUE(RIGHT(Rawdata!BM37,1)),"N/A")</f>
        <v>3</v>
      </c>
      <c r="BN37">
        <f>IFERROR(VALUE(RIGHT(Rawdata!BN37,1)),"N/A")</f>
        <v>4</v>
      </c>
      <c r="BO37">
        <f>IFERROR(VALUE(RIGHT(Rawdata!BO37,1)),"N/A")</f>
        <v>3</v>
      </c>
      <c r="BP37">
        <f>IFERROR(VALUE(RIGHT(Rawdata!BP37,1)),"N/A")</f>
        <v>2</v>
      </c>
      <c r="BQ37">
        <f>IFERROR(6-VALUE(RIGHT(Rawdata!BQ37,1)),"N/A")</f>
        <v>2</v>
      </c>
      <c r="BR37">
        <f>IFERROR(6-VALUE(RIGHT(Rawdata!BR37,1)),"N/A")</f>
        <v>3</v>
      </c>
      <c r="BS37">
        <f>IFERROR(6-VALUE(RIGHT(Rawdata!BS37,1)),"N/A")</f>
        <v>3</v>
      </c>
      <c r="BT37">
        <f>IFERROR(6-VALUE(RIGHT(Rawdata!BT37,1)),"N/A")</f>
        <v>2</v>
      </c>
      <c r="BU37">
        <f>IFERROR(VALUE(RIGHT(Rawdata!BU37,1)),"N/A")</f>
        <v>5</v>
      </c>
      <c r="BV37">
        <f>IFERROR(VALUE(RIGHT(Rawdata!BV37,1)),"N/A")</f>
        <v>4</v>
      </c>
      <c r="BW37">
        <f>IFERROR(VALUE(RIGHT(Rawdata!BW37,1)),"N/A")</f>
        <v>4</v>
      </c>
      <c r="BX37">
        <f>IFERROR(VALUE(RIGHT(Rawdata!BX37,1)),"N/A")</f>
        <v>5</v>
      </c>
      <c r="BY37">
        <f>IFERROR(6-VALUE(RIGHT(Rawdata!BY37,1)),"N/A")</f>
        <v>3</v>
      </c>
      <c r="BZ37">
        <f>IFERROR(6-VALUE(RIGHT(Rawdata!BZ37,1)),"N/A")</f>
        <v>4</v>
      </c>
      <c r="CA37">
        <f>IFERROR(6-VALUE(RIGHT(Rawdata!CA37,1)),"N/A")</f>
        <v>3</v>
      </c>
      <c r="CB37">
        <f>IFERROR(VALUE(RIGHT(Rawdata!CB37,1)),"N/A")</f>
        <v>4</v>
      </c>
      <c r="CC37">
        <f>IFERROR(VALUE(RIGHT(Rawdata!CC37,1)),"N/A")</f>
        <v>4</v>
      </c>
      <c r="CD37">
        <f>IFERROR(VALUE(RIGHT(Rawdata!CD37,1)),"N/A")</f>
        <v>3</v>
      </c>
      <c r="CE37">
        <f>IFERROR(VALUE(RIGHT(Rawdata!CE37,1)),"N/A")</f>
        <v>3</v>
      </c>
      <c r="CF37">
        <f>IFERROR(6-VALUE(RIGHT(Rawdata!CF37,1)),"N/A")</f>
        <v>4</v>
      </c>
      <c r="CG37">
        <f>IFERROR(6-VALUE(RIGHT(Rawdata!CG37,1)),"N/A")</f>
        <v>4</v>
      </c>
      <c r="CH37">
        <f>IFERROR(6-VALUE(RIGHT(Rawdata!CH37,1)),"N/A")</f>
        <v>2</v>
      </c>
      <c r="CI37">
        <f>IFERROR(6-VALUE(RIGHT(Rawdata!CI37,1)),"N/A")</f>
        <v>5</v>
      </c>
      <c r="CJ37">
        <f>IFERROR(VALUE(RIGHT(Rawdata!CJ37,1)),"N/A")</f>
        <v>2</v>
      </c>
      <c r="CK37">
        <f>IFERROR(VALUE(RIGHT(Rawdata!CK37,1)),"N/A")</f>
        <v>2</v>
      </c>
      <c r="CL37">
        <f>IFERROR(VALUE(RIGHT(Rawdata!CL37,1)),"N/A")</f>
        <v>2</v>
      </c>
      <c r="CM37">
        <f>IFERROR(VALUE(RIGHT(Rawdata!CM37,1)),"N/A")</f>
        <v>3</v>
      </c>
      <c r="CN37">
        <f>IFERROR(VALUE(RIGHT(Rawdata!CN37,1)),"N/A")</f>
        <v>4</v>
      </c>
      <c r="CO37">
        <f>IFERROR(VALUE(RIGHT(Rawdata!CO37,1)),"N/A")</f>
        <v>2</v>
      </c>
      <c r="CP37">
        <f>IFERROR(VALUE(RIGHT(Rawdata!CP37,1)),"N/A")</f>
        <v>4</v>
      </c>
      <c r="CQ37">
        <f>IFERROR(VALUE(RIGHT(Rawdata!CQ37,1)),"N/A")</f>
        <v>4</v>
      </c>
      <c r="CR37">
        <f>IFERROR(VALUE(RIGHT(Rawdata!CR37,1)),"N/A")</f>
        <v>3</v>
      </c>
      <c r="CS37">
        <f>IFERROR(VALUE(RIGHT(Rawdata!CS37,1)),"N/A")</f>
        <v>3</v>
      </c>
      <c r="CT37">
        <f>IFERROR(VALUE(RIGHT(Rawdata!CT37,1)),"N/A")</f>
        <v>3</v>
      </c>
      <c r="CU37">
        <f>IFERROR(VALUE(RIGHT(Rawdata!CU37,1)),"N/A")</f>
        <v>3</v>
      </c>
      <c r="CV37">
        <f>IFERROR(VALUE(RIGHT(Rawdata!CV37,1)),"N/A")</f>
        <v>3</v>
      </c>
      <c r="CW37">
        <f>IFERROR(6-VALUE(RIGHT(Rawdata!CW37,1)),"N/A")</f>
        <v>1</v>
      </c>
      <c r="CX37">
        <f>IFERROR(VALUE(RIGHT(Rawdata!CX37,1)),"N/A")</f>
        <v>1</v>
      </c>
      <c r="CY37">
        <f>IFERROR(VALUE(RIGHT(Rawdata!CY37,1)),"N/A")</f>
        <v>5</v>
      </c>
      <c r="CZ37">
        <f>IFERROR(VALUE(RIGHT(Rawdata!CZ37,1)),"N/A")</f>
        <v>5</v>
      </c>
      <c r="DA37">
        <f>IFERROR(VALUE(RIGHT(Rawdata!DA37,1)),"N/A")</f>
        <v>2</v>
      </c>
      <c r="DB37">
        <f>IFERROR(VALUE(RIGHT(Rawdata!DB37,1)),"N/A")</f>
        <v>1</v>
      </c>
      <c r="DC37">
        <f>IFERROR(VALUE(RIGHT(Rawdata!DC37,1)),"N/A")</f>
        <v>2</v>
      </c>
      <c r="DD37">
        <f>IFERROR(VALUE(RIGHT(Rawdata!DD37,1)),"N/A")</f>
        <v>3</v>
      </c>
      <c r="DE37">
        <f>IFERROR(VALUE(RIGHT(Rawdata!DE37,1)-1),"N/A")</f>
        <v>0</v>
      </c>
      <c r="DF37">
        <f>IFERROR(VALUE(RIGHT(Rawdata!DF37,1)-1),"N/A")</f>
        <v>6</v>
      </c>
      <c r="DG37">
        <f>IFERROR(VALUE(RIGHT(Rawdata!DG37,1)-1),"N/A")</f>
        <v>1</v>
      </c>
      <c r="DH37">
        <f>IFERROR(VALUE(RIGHT(Rawdata!DH37,1)-1),"N/A")</f>
        <v>4</v>
      </c>
      <c r="DI37">
        <f>IFERROR(VALUE(RIGHT(Rawdata!DI37,1)-1),"N/A")</f>
        <v>1</v>
      </c>
      <c r="DJ37">
        <f>IFERROR(VALUE(RIGHT(Rawdata!DJ37,1)-1),"N/A")</f>
        <v>1</v>
      </c>
      <c r="DK37">
        <f>IFERROR(VALUE(RIGHT(Rawdata!DK37,1)-1),"N/A")</f>
        <v>5</v>
      </c>
      <c r="DL37">
        <f>IFERROR(VALUE(RIGHT(Rawdata!DL37,1)-1),"N/A")</f>
        <v>2</v>
      </c>
      <c r="DM37">
        <f>IFERROR(VALUE(RIGHT(Rawdata!DM37,1)-1),"N/A")</f>
        <v>3</v>
      </c>
      <c r="DN37">
        <f>IFERROR(VALUE(RIGHT(Rawdata!DN37,1)-1),"N/A")</f>
        <v>2</v>
      </c>
      <c r="DO37">
        <f>IFERROR(VALUE(RIGHT(Rawdata!DO37,1)-1),"N/A")</f>
        <v>5</v>
      </c>
      <c r="DP37">
        <f>IFERROR(VALUE(RIGHT(Rawdata!DP37,1)-1),"N/A")</f>
        <v>6</v>
      </c>
      <c r="DQ37">
        <f>IFERROR(VALUE(RIGHT(Rawdata!DQ37,1)-1),"N/A")</f>
        <v>1</v>
      </c>
      <c r="DR37">
        <f>IFERROR(VALUE(RIGHT(Rawdata!DR37,1)-1),"N/A")</f>
        <v>1</v>
      </c>
      <c r="DS37">
        <f>IFERROR(VALUE(RIGHT(Rawdata!DS37,1)-1),"N/A")</f>
        <v>5</v>
      </c>
      <c r="DT37">
        <f>IFERROR(VALUE(RIGHT(Rawdata!DT37,1)-1),"N/A")</f>
        <v>1</v>
      </c>
      <c r="DU37">
        <f>IFERROR(6-VALUE(RIGHT(Rawdata!DU37,1)-1),"N/A")</f>
        <v>1</v>
      </c>
      <c r="DV37">
        <f>IFERROR(6-VALUE(RIGHT(Rawdata!DV37,1)-1),"N/A")</f>
        <v>1</v>
      </c>
      <c r="DW37">
        <f>IFERROR(6-VALUE(RIGHT(Rawdata!DW37,1)-1),"N/A")</f>
        <v>1</v>
      </c>
      <c r="DX37">
        <f>IFERROR(6-VALUE(RIGHT(Rawdata!DX37,1)-1),"N/A")</f>
        <v>1</v>
      </c>
      <c r="DY37">
        <f>IFERROR(6-VALUE(RIGHT(Rawdata!DY37,1)-1),"N/A")</f>
        <v>2</v>
      </c>
      <c r="DZ37">
        <f>IFERROR(6-VALUE(RIGHT(Rawdata!DZ37,1)-1),"N/A")</f>
        <v>3</v>
      </c>
      <c r="EA37">
        <f>IFERROR(VALUE(RIGHT(Rawdata!EA37,1)),"N/A")</f>
        <v>3</v>
      </c>
      <c r="EB37">
        <f>IFERROR(VALUE(RIGHT(Rawdata!EB37,1)),"N/A")</f>
        <v>4</v>
      </c>
      <c r="EC37">
        <f>IFERROR(6-VALUE(RIGHT(Rawdata!EC37,1)),"N/A")</f>
        <v>5</v>
      </c>
      <c r="ED37">
        <f>IFERROR(6-VALUE(RIGHT(Rawdata!ED37,1)),"N/A")</f>
        <v>5</v>
      </c>
      <c r="EE37">
        <f>IFERROR(VALUE(RIGHT(Rawdata!EE37,1)),"N/A")</f>
        <v>4</v>
      </c>
      <c r="EF37">
        <f>IFERROR(VALUE(RIGHT(Rawdata!EF37,1)),"N/A")</f>
        <v>3</v>
      </c>
      <c r="EG37">
        <f>IFERROR(VALUE(RIGHT(Rawdata!EG37,1)),"N/A")</f>
        <v>4</v>
      </c>
      <c r="EH37">
        <f>IFERROR(VALUE(RIGHT(Rawdata!EH37,1)),"N/A")</f>
        <v>4</v>
      </c>
      <c r="EI37">
        <f>IFERROR(VALUE(RIGHT(Rawdata!EI37,1)),"N/A")</f>
        <v>4</v>
      </c>
      <c r="EJ37">
        <f>IFERROR(VALUE(RIGHT(Rawdata!EJ37,1)),"N/A")</f>
        <v>3</v>
      </c>
      <c r="EK37">
        <f>IFERROR(VALUE(RIGHT(Rawdata!EK37,1)),"N/A")</f>
        <v>3</v>
      </c>
      <c r="EL37">
        <f>IFERROR(VALUE(RIGHT(Rawdata!EL37,1)),"N/A")</f>
        <v>3</v>
      </c>
      <c r="EM37">
        <f>IFERROR(VALUE(RIGHT(Rawdata!EM37,1)),"N/A")</f>
        <v>4</v>
      </c>
      <c r="EN37">
        <f>IFERROR(VALUE(RIGHT(Rawdata!EN37,1)),"N/A")</f>
        <v>2</v>
      </c>
      <c r="EO37">
        <f>IFERROR(VALUE(RIGHT(Rawdata!EO37,1)),"N/A")</f>
        <v>5</v>
      </c>
      <c r="EP37">
        <f>IFERROR(VALUE(RIGHT(Rawdata!EP37,1)),"N/A")</f>
        <v>3</v>
      </c>
      <c r="EQ37">
        <f>IFERROR(VALUE(RIGHT(Rawdata!EQ37,1)),"N/A")</f>
        <v>3</v>
      </c>
      <c r="ER37">
        <f>IFERROR(VALUE(RIGHT(Rawdata!ER37,1)),"N/A")</f>
        <v>3</v>
      </c>
      <c r="ES37">
        <f>IFERROR(VALUE(RIGHT(Rawdata!ES37,1)),"N/A")</f>
        <v>3</v>
      </c>
      <c r="ET37">
        <f>IFERROR(VALUE(RIGHT(Rawdata!ET37,1)),"N/A")</f>
        <v>3</v>
      </c>
      <c r="EU37">
        <f>IFERROR(VALUE(RIGHT(Rawdata!EU37,1)),"N/A")</f>
        <v>3</v>
      </c>
      <c r="EV37">
        <f>IFERROR(VALUE(RIGHT(Rawdata!EV37,1)),"N/A")</f>
        <v>4</v>
      </c>
      <c r="EW37">
        <f>IFERROR(VALUE(RIGHT(Rawdata!EW37,1)),"N/A")</f>
        <v>5</v>
      </c>
      <c r="EX37">
        <f>IFERROR(VALUE(RIGHT(Rawdata!EX37,1)),"N/A")</f>
        <v>4</v>
      </c>
      <c r="EY37">
        <f>IFERROR(VALUE(RIGHT(Rawdata!EY37,1)),"N/A")</f>
        <v>5</v>
      </c>
      <c r="EZ37">
        <f>IFERROR(6-VALUE(RIGHT(Rawdata!EZ37,1)),"N/A")</f>
        <v>3</v>
      </c>
      <c r="FA37">
        <f>IFERROR(IF(Rawdata!FA37="A1",VALUE(RIGHT(Rawdata!FA37,1)),VALUE(RIGHT(Rawdata!FA37,1))-1),"N/A")</f>
        <v>5</v>
      </c>
      <c r="FB37">
        <f>IFERROR(VALUE(RIGHT(Rawdata!FB37,1))-3,"N/A")</f>
        <v>5</v>
      </c>
      <c r="FC37">
        <f>IFERROR(IF(Rawdata!FC37="A1",VALUE(RIGHT(Rawdata!FC37,1)),VALUE(RIGHT(Rawdata!FC37,1))-1),"N/A")</f>
        <v>4</v>
      </c>
      <c r="FD37">
        <f>IFERROR(VALUE(RIGHT(Rawdata!FD37,1))-3,"N/A")</f>
        <v>4</v>
      </c>
      <c r="FE37">
        <f>IFERROR(IF(Rawdata!FE37="A1",VALUE(RIGHT(Rawdata!FE37,1)),VALUE(RIGHT(Rawdata!FE37,1))-1),"N/A")</f>
        <v>5</v>
      </c>
      <c r="FF37">
        <f>IFERROR(VALUE(RIGHT(Rawdata!FF37,1))-3,"N/A")</f>
        <v>3</v>
      </c>
      <c r="FG37">
        <f>IFERROR(IF(Rawdata!FG37="A1",VALUE(RIGHT(Rawdata!FG37,1)),VALUE(RIGHT(Rawdata!FG37,1))-1),"N/A")</f>
        <v>4</v>
      </c>
      <c r="FH37">
        <f>IFERROR(VALUE(RIGHT(Rawdata!FH37,1))-3,"N/A")</f>
        <v>3</v>
      </c>
      <c r="FI37">
        <f>IFERROR(IF(Rawdata!FI37="A1",VALUE(RIGHT(Rawdata!FI37,1)),VALUE(RIGHT(Rawdata!FI37,1))-1),"N/A")</f>
        <v>4</v>
      </c>
      <c r="FJ37">
        <f>IFERROR(VALUE(RIGHT(Rawdata!FJ37,1))-3,"N/A")</f>
        <v>4</v>
      </c>
      <c r="FK37">
        <f>IFERROR(IF(Rawdata!FK37="A1",VALUE(RIGHT(Rawdata!FK37,1)),VALUE(RIGHT(Rawdata!FK37,1))-1),"N/A")</f>
        <v>5</v>
      </c>
      <c r="FL37">
        <f>IFERROR(VALUE(RIGHT(Rawdata!FL37,1))-3,"N/A")</f>
        <v>5</v>
      </c>
      <c r="FM37">
        <f>IFERROR(IF(Rawdata!FM37="A1",VALUE(RIGHT(Rawdata!FM37,1)),VALUE(RIGHT(Rawdata!FM37,1))-1),"N/A")</f>
        <v>5</v>
      </c>
      <c r="FN37">
        <f>IFERROR(VALUE(RIGHT(Rawdata!FN37,1))-3,"N/A")</f>
        <v>2</v>
      </c>
      <c r="FO37">
        <f>IFERROR(IF(Rawdata!FO37="A1",VALUE(RIGHT(Rawdata!FO37,1)),VALUE(RIGHT(Rawdata!FO37,1))-1),"N/A")</f>
        <v>4</v>
      </c>
      <c r="FP37">
        <f>IFERROR(VALUE(RIGHT(Rawdata!FP37,1))-3,"N/A")</f>
        <v>3</v>
      </c>
      <c r="FQ37">
        <f>IFERROR(IF(Rawdata!FQ37="A1",VALUE(RIGHT(Rawdata!FQ37,1)),VALUE(RIGHT(Rawdata!FQ37,1))-1),"N/A")</f>
        <v>4</v>
      </c>
      <c r="FR37">
        <f>IFERROR(VALUE(RIGHT(Rawdata!FR37,1))-3,"N/A")</f>
        <v>3</v>
      </c>
      <c r="FS37">
        <f>IFERROR(IF(Rawdata!FS37="A1",VALUE(RIGHT(Rawdata!FS37,1)),VALUE(RIGHT(Rawdata!FS37,1))-1),"N/A")</f>
        <v>4</v>
      </c>
      <c r="FT37">
        <f>IFERROR(VALUE(RIGHT(Rawdata!FT37,1))-3,"N/A")</f>
        <v>4</v>
      </c>
      <c r="FU37">
        <f>IFERROR(IF(Rawdata!FU37="A1",VALUE(RIGHT(Rawdata!FU37,1)),VALUE(RIGHT(Rawdata!FU37,1))-1),"N/A")</f>
        <v>5</v>
      </c>
      <c r="FV37">
        <f>IFERROR(VALUE(RIGHT(Rawdata!FV37,1))-3,"N/A")</f>
        <v>5</v>
      </c>
      <c r="FW37">
        <f>IFERROR(IF(Rawdata!FW37="A1",VALUE(RIGHT(Rawdata!FW37,1)),VALUE(RIGHT(Rawdata!FW37,1))-1),"N/A")</f>
        <v>4</v>
      </c>
      <c r="FX37">
        <f>IFERROR(VALUE(RIGHT(Rawdata!FX37,1))-3,"N/A")</f>
        <v>4</v>
      </c>
      <c r="FY37">
        <f>IFERROR(IF(Rawdata!FY37="A1",VALUE(RIGHT(Rawdata!FY37,1)),VALUE(RIGHT(Rawdata!FY37,1))-1),"N/A")</f>
        <v>3</v>
      </c>
      <c r="FZ37">
        <f>IFERROR(VALUE(RIGHT(Rawdata!FZ37,1))-3,"N/A")</f>
        <v>3</v>
      </c>
      <c r="GA37">
        <f>IFERROR(IF(Rawdata!GA37="A1",VALUE(RIGHT(Rawdata!GA37,1)),VALUE(RIGHT(Rawdata!GA37,1))-1),"N/A")</f>
        <v>4</v>
      </c>
      <c r="GB37">
        <f>IFERROR(VALUE(RIGHT(Rawdata!GB37,1))-3,"N/A")</f>
        <v>3</v>
      </c>
      <c r="GC37">
        <f>IFERROR(IF(Rawdata!GC37="A1",VALUE(RIGHT(Rawdata!GC37,1)),VALUE(RIGHT(Rawdata!GC37,1))-1),"N/A")</f>
        <v>5</v>
      </c>
      <c r="GD37">
        <f>IFERROR(VALUE(RIGHT(Rawdata!GD37,1))-3,"N/A")</f>
        <v>5</v>
      </c>
      <c r="GE37">
        <f>IFERROR(IF(Rawdata!GE37="A1",VALUE(RIGHT(Rawdata!GE37,1)),VALUE(RIGHT(Rawdata!GE37,1))-1),"N/A")</f>
        <v>4</v>
      </c>
      <c r="GF37">
        <f>IFERROR(VALUE(RIGHT(Rawdata!GF37,1))-3,"N/A")</f>
        <v>5</v>
      </c>
      <c r="GG37">
        <f>IFERROR(IF(Rawdata!GG37="A1",VALUE(RIGHT(Rawdata!GG37,1)),VALUE(RIGHT(Rawdata!GG37,1))-1),"N/A")</f>
        <v>4</v>
      </c>
      <c r="GH37">
        <f>IFERROR(VALUE(RIGHT(Rawdata!GH37,1))-3,"N/A")</f>
        <v>3</v>
      </c>
      <c r="GI37">
        <f>IFERROR(IF(Rawdata!GI37="A1",VALUE(RIGHT(Rawdata!GI37,1)),VALUE(RIGHT(Rawdata!GI37,1))-1),"N/A")</f>
        <v>4</v>
      </c>
      <c r="GJ37">
        <f>IFERROR(VALUE(RIGHT(Rawdata!GJ37,1))-3,"N/A")</f>
        <v>4</v>
      </c>
      <c r="GK37">
        <f>IFERROR(IF(Rawdata!GK37="A1",VALUE(RIGHT(Rawdata!GK37,1)),VALUE(RIGHT(Rawdata!GK37,1))-1),"N/A")</f>
        <v>4</v>
      </c>
      <c r="GL37">
        <f>IFERROR(VALUE(RIGHT(Rawdata!GL37,1))-3,"N/A")</f>
        <v>3</v>
      </c>
      <c r="GM37">
        <f>IFERROR(IF(Rawdata!GM37="A1",VALUE(RIGHT(Rawdata!GM37,1)),VALUE(RIGHT(Rawdata!GM37,1))-1),"N/A")</f>
        <v>4</v>
      </c>
      <c r="GN37">
        <f>IFERROR(VALUE(RIGHT(Rawdata!GN37,1))-3,"N/A")</f>
        <v>5</v>
      </c>
      <c r="GO37">
        <f>IFERROR(IF(Rawdata!GO37="A1",VALUE(RIGHT(Rawdata!GO37,1)),VALUE(RIGHT(Rawdata!GO37,1))-1),"N/A")</f>
        <v>4</v>
      </c>
      <c r="GP37">
        <f>IFERROR(VALUE(RIGHT(Rawdata!GP37,1))-3,"N/A")</f>
        <v>5</v>
      </c>
      <c r="GQ37">
        <f>IFERROR(IF(Rawdata!GQ37="A1",VALUE(RIGHT(Rawdata!GQ37,1)),VALUE(RIGHT(Rawdata!GQ37,1))-1),"N/A")</f>
        <v>5</v>
      </c>
      <c r="GR37">
        <f>IFERROR(VALUE(RIGHT(Rawdata!GR37,1))-3,"N/A")</f>
        <v>4</v>
      </c>
      <c r="GS37">
        <f>IFERROR(IF(Rawdata!GS37="A1",VALUE(RIGHT(Rawdata!GS37,1)),VALUE(RIGHT(Rawdata!GS37,1))-1),"N/A")</f>
        <v>4</v>
      </c>
      <c r="GT37">
        <f>IFERROR(VALUE(RIGHT(Rawdata!GT37,1))-3,"N/A")</f>
        <v>5</v>
      </c>
      <c r="GU37">
        <f>IFERROR(IF(Rawdata!GU37="A1",VALUE(RIGHT(Rawdata!GU37,1)),VALUE(RIGHT(Rawdata!GU37,1))-1),"N/A")</f>
        <v>3</v>
      </c>
      <c r="GV37">
        <f>IFERROR(VALUE(RIGHT(Rawdata!GV37,1))-3,"N/A")</f>
        <v>3</v>
      </c>
      <c r="GW37">
        <f>IFERROR(IF(Rawdata!GW37="A1",VALUE(RIGHT(Rawdata!GW37,1)),VALUE(RIGHT(Rawdata!GW37,1))-1),"N/A")</f>
        <v>4</v>
      </c>
      <c r="GX37">
        <f>IFERROR(VALUE(RIGHT(Rawdata!GX37,1))-3,"N/A")</f>
        <v>5</v>
      </c>
      <c r="GY37">
        <f>IFERROR(VALUE(RIGHT(Rawdata!GY37,1)),"N/A")</f>
        <v>5</v>
      </c>
      <c r="GZ37">
        <f>IFERROR(7-VALUE(RIGHT(Rawdata!GZ37,1)),"N/A")</f>
        <v>6</v>
      </c>
      <c r="HA37">
        <f>IFERROR(VALUE(RIGHT(Rawdata!HA37,1)),"N/A")</f>
        <v>5</v>
      </c>
      <c r="HB37">
        <f>IFERROR(VALUE(RIGHT(Rawdata!HB37,1)),"N/A")</f>
        <v>4</v>
      </c>
      <c r="HC37">
        <f>IFERROR(VALUE(RIGHT(Rawdata!HC37,1)),"N/A")</f>
        <v>5</v>
      </c>
      <c r="HD37">
        <f>IFERROR(7-VALUE(RIGHT(Rawdata!HD37,1)),"N/A")</f>
        <v>4</v>
      </c>
      <c r="HE37">
        <f>IFERROR(VALUE(RIGHT(Rawdata!HE37,1)),"N/A")</f>
        <v>5</v>
      </c>
      <c r="HF37">
        <f>IFERROR(7-VALUE(RIGHT(Rawdata!HF37,1)),"N/A")</f>
        <v>6</v>
      </c>
      <c r="HG37">
        <f>IFERROR(VALUE(RIGHT(Rawdata!HG37,1)),"N/A")</f>
        <v>5</v>
      </c>
      <c r="HH37">
        <f>IFERROR(VALUE(RIGHT(Rawdata!HH37,1)),"N/A")</f>
        <v>5</v>
      </c>
      <c r="HI37">
        <f>IFERROR(VALUE(RIGHT(Rawdata!HI37,1)),"N/A")</f>
        <v>5</v>
      </c>
      <c r="HJ37">
        <f>IFERROR(VALUE(RIGHT(Rawdata!HJ37,1)),"N/A")</f>
        <v>5</v>
      </c>
      <c r="HK37">
        <f>IFERROR(7-VALUE(RIGHT(Rawdata!HK37,1)),"N/A")</f>
        <v>5</v>
      </c>
      <c r="HL37">
        <f>IFERROR(VALUE(RIGHT(Rawdata!HL37,1)),"N/A")</f>
        <v>5</v>
      </c>
      <c r="HM37">
        <f>IFERROR(VALUE(RIGHT(Rawdata!HM37,1)),"N/A")</f>
        <v>5</v>
      </c>
      <c r="HN37">
        <f>IFERROR(IF(Rawdata!HN37="A13",5,VALUE(RIGHT(Rawdata!HN37,1))-1),"N/A")</f>
        <v>5</v>
      </c>
      <c r="HO37">
        <f>IFERROR(IF(Rawdata!HO37="A13",5,VALUE(RIGHT(Rawdata!HO37,1))-1),"N/A")</f>
        <v>5</v>
      </c>
      <c r="HP37">
        <f>IFERROR(IF(Rawdata!HP37="A13",5,VALUE(RIGHT(Rawdata!HP37,1))-1),"N/A")</f>
        <v>5</v>
      </c>
      <c r="HQ37">
        <f>IFERROR(IF(Rawdata!HQ37="A13",5,VALUE(RIGHT(Rawdata!HQ37,1))-1),"N/A")</f>
        <v>5</v>
      </c>
      <c r="HR37">
        <f>IFERROR(IF(Rawdata!HR37="A13",5,VALUE(RIGHT(Rawdata!HR37,1))-1),"N/A")</f>
        <v>5</v>
      </c>
      <c r="HS37">
        <f>IFERROR(6-IF(Rawdata!HS37="A13",5,VALUE(RIGHT(Rawdata!HS37,1))-1),"N/A")</f>
        <v>5</v>
      </c>
      <c r="HT37">
        <f>IFERROR(6-IF(Rawdata!HT37="A13",5,VALUE(RIGHT(Rawdata!HT37,1))-1),"N/A")</f>
        <v>4</v>
      </c>
      <c r="HU37">
        <f>IFERROR(6-IF(Rawdata!HU37="A13",5,VALUE(RIGHT(Rawdata!HU37,1))-1),"N/A")</f>
        <v>3</v>
      </c>
      <c r="HV37">
        <f>IFERROR(IF(Rawdata!HV37="A13",5,VALUE(RIGHT(Rawdata!HV37,1))-1),"N/A")</f>
        <v>4</v>
      </c>
      <c r="HW37">
        <f>IFERROR(6-IF(Rawdata!HW37="A13",5,VALUE(RIGHT(Rawdata!HW37,1))-1),"N/A")</f>
        <v>4</v>
      </c>
      <c r="HX37">
        <f>IFERROR(6-IF(Rawdata!HX37="A13",5,VALUE(RIGHT(Rawdata!HX37,1))-1),"N/A")</f>
        <v>4</v>
      </c>
      <c r="HY37">
        <f>IFERROR(6-IF(Rawdata!HY37="A13",5,VALUE(RIGHT(Rawdata!HY37,1))-1),"N/A")</f>
        <v>2</v>
      </c>
      <c r="HZ37">
        <f>IFERROR(6-IF(Rawdata!HZ37="A13",5,VALUE(RIGHT(Rawdata!HZ37,1))-1),"N/A")</f>
        <v>4</v>
      </c>
      <c r="IA37">
        <f>IFERROR(6-IF(Rawdata!IA37="A13",5,VALUE(RIGHT(Rawdata!IA37,1))-1),"N/A")</f>
        <v>3</v>
      </c>
      <c r="IB37">
        <f>IFERROR(IF(Rawdata!IB37="A13",5,VALUE(RIGHT(Rawdata!IB37,1))-1),"N/A")</f>
        <v>5</v>
      </c>
      <c r="IC37">
        <f>IFERROR(6-IF(Rawdata!IC37="A13",5,VALUE(RIGHT(Rawdata!IC37,1))-1),"N/A")</f>
        <v>2</v>
      </c>
      <c r="ID37">
        <f>IFERROR(IF(Rawdata!ID37="A13",5,VALUE(RIGHT(Rawdata!ID37,1))-1),"N/A")</f>
        <v>3</v>
      </c>
      <c r="IE37">
        <f>IFERROR(6-IF(Rawdata!IE37="A13",5,VALUE(RIGHT(Rawdata!IE37,1))-1),"N/A")</f>
        <v>5</v>
      </c>
      <c r="IF37">
        <f>IFERROR(VALUE(RIGHT(Rawdata!IF37,1)),"N/A")</f>
        <v>6</v>
      </c>
      <c r="IG37">
        <f>IFERROR(VALUE(RIGHT(Rawdata!IG37,1)),"N/A")</f>
        <v>6</v>
      </c>
      <c r="IH37">
        <f>IFERROR(VALUE(RIGHT(Rawdata!IH37,1)),"N/A")</f>
        <v>6</v>
      </c>
      <c r="II37">
        <f>IFERROR(VALUE(RIGHT(Rawdata!II37,1)),"N/A")</f>
        <v>6</v>
      </c>
      <c r="IJ37">
        <f>IFERROR(VALUE(RIGHT(Rawdata!IJ37,1)),"N/A")</f>
        <v>6</v>
      </c>
      <c r="IK37">
        <f>IFERROR(VALUE(RIGHT(Rawdata!IK37,1)),"N/A")</f>
        <v>5</v>
      </c>
      <c r="IL37">
        <f>IFERROR(VALUE(RIGHT(Rawdata!IL37,1)),"N/A")</f>
        <v>4</v>
      </c>
      <c r="IM37">
        <f>IFERROR(VALUE(RIGHT(Rawdata!IM37,1)),"N/A")</f>
        <v>4</v>
      </c>
      <c r="IN37">
        <f>IFERROR(VALUE(RIGHT(Rawdata!IN37,1)),"N/A")</f>
        <v>4</v>
      </c>
      <c r="IO37">
        <f>IFERROR(VALUE(RIGHT(Rawdata!IO37,1)),"N/A")</f>
        <v>4</v>
      </c>
      <c r="IP37">
        <f>IFERROR(VALUE(RIGHT(Rawdata!IP37,1)),"N/A")</f>
        <v>4</v>
      </c>
      <c r="IQ37">
        <f>IFERROR(VALUE(RIGHT(Rawdata!IQ37,1)),"N/A")</f>
        <v>4</v>
      </c>
      <c r="IR37">
        <f>IFERROR(VALUE(RIGHT(Rawdata!IR37,1)),"N/A")</f>
        <v>4</v>
      </c>
      <c r="IS37">
        <f>IFERROR(VALUE(RIGHT(Rawdata!IS37,1)),"N/A")</f>
        <v>4</v>
      </c>
      <c r="IT37">
        <f>IFERROR(VALUE(RIGHT(Rawdata!IT37,1)),"N/A")</f>
        <v>4</v>
      </c>
      <c r="IU37">
        <f>IFERROR(VALUE(RIGHT(Rawdata!IU37,1)),"N/A")</f>
        <v>4</v>
      </c>
      <c r="IV37">
        <f>IFERROR(VALUE(RIGHT(Rawdata!IV37,1)),"N/A")</f>
        <v>4</v>
      </c>
      <c r="IW37">
        <f>IFERROR(VALUE(RIGHT(Rawdata!IW37,1)),"N/A")</f>
        <v>4</v>
      </c>
      <c r="IX37">
        <f>IFERROR(VALUE(RIGHT(Rawdata!IX37,1)),"N/A")</f>
        <v>4</v>
      </c>
      <c r="IY37">
        <f>IFERROR(VALUE(RIGHT(Rawdata!IY37,1)),"N/A")</f>
        <v>2</v>
      </c>
      <c r="IZ37">
        <f>IFERROR(VALUE(RIGHT(Rawdata!IZ37,1)),"N/A")</f>
        <v>1</v>
      </c>
      <c r="JA37">
        <f>IFERROR(VALUE(RIGHT(Rawdata!JA37,1)),"N/A")</f>
        <v>1</v>
      </c>
      <c r="JB37">
        <f>IFERROR(VALUE(RIGHT(Rawdata!JB37,1)),"N/A")</f>
        <v>1</v>
      </c>
      <c r="JC37">
        <f>IFERROR(VALUE(RIGHT(Rawdata!JC37,1)),"N/A")</f>
        <v>1</v>
      </c>
      <c r="JD37">
        <f>IFERROR(VALUE(RIGHT(Rawdata!JD37,1)),"N/A")</f>
        <v>4</v>
      </c>
      <c r="JE37">
        <f>IFERROR(VALUE(RIGHT(Rawdata!JE37,1)),"N/A")</f>
        <v>4</v>
      </c>
      <c r="JF37">
        <f>IFERROR(VALUE(RIGHT(Rawdata!JF37,1)),"N/A")</f>
        <v>4</v>
      </c>
      <c r="JG37">
        <f>IFERROR(VALUE(RIGHT(Rawdata!JG37,1)),"N/A")</f>
        <v>1</v>
      </c>
      <c r="JH37">
        <f>IFERROR(VALUE(RIGHT(Rawdata!JH37,1)),"N/A")</f>
        <v>1</v>
      </c>
      <c r="JI37">
        <f>IFERROR(VALUE(RIGHT(Rawdata!JI37,1)),"N/A")</f>
        <v>1</v>
      </c>
      <c r="JJ37">
        <f>IFERROR(VALUE(RIGHT(Rawdata!JJ37,1)),"N/A")</f>
        <v>1</v>
      </c>
      <c r="JK37">
        <f>IFERROR(VALUE(RIGHT(Rawdata!JK37,1)),"N/A")</f>
        <v>4</v>
      </c>
      <c r="JL37">
        <f>IFERROR(VALUE(RIGHT(Rawdata!JL37,1)),"N/A")</f>
        <v>1</v>
      </c>
      <c r="JM37">
        <f>IFERROR(VALUE(RIGHT(Rawdata!JM37,1)),"N/A")</f>
        <v>4</v>
      </c>
      <c r="JN37">
        <f>IFERROR(VALUE(RIGHT(Rawdata!JN37,1)),"N/A")</f>
        <v>2</v>
      </c>
      <c r="JO37">
        <f>IFERROR(VALUE(RIGHT(Rawdata!JO37,1)),"N/A")</f>
        <v>2</v>
      </c>
      <c r="JP37" t="str">
        <f>IFERROR(VALUE(RIGHT(Rawdata!JP37,1)-4),"N/A")</f>
        <v>N/A</v>
      </c>
      <c r="JQ37" t="str">
        <f>IFERROR(VALUE(RIGHT(Rawdata!JQ37,1)-4),"N/A")</f>
        <v>N/A</v>
      </c>
      <c r="JR37" t="str">
        <f>IFERROR(VALUE(RIGHT(Rawdata!JR37,1)-4),"N/A")</f>
        <v>N/A</v>
      </c>
      <c r="JS37" t="str">
        <f>IFERROR(VALUE(RIGHT(Rawdata!JS37,1)-4),"N/A")</f>
        <v>N/A</v>
      </c>
      <c r="JT37" t="str">
        <f>IFERROR(VALUE(RIGHT(Rawdata!JT37,1)-4),"N/A")</f>
        <v>N/A</v>
      </c>
      <c r="JU37" t="str">
        <f>IFERROR(VALUE(RIGHT(Rawdata!JU37,1)-4),"N/A")</f>
        <v>N/A</v>
      </c>
      <c r="JV37" t="str">
        <f>IFERROR(VALUE(RIGHT(Rawdata!JV37,1)-4),"N/A")</f>
        <v>N/A</v>
      </c>
      <c r="JW37" t="str">
        <f>IFERROR(VALUE(RIGHT(Rawdata!JW37,1)-4),"N/A")</f>
        <v>N/A</v>
      </c>
      <c r="JX37" t="str">
        <f>IFERROR(VALUE(RIGHT(Rawdata!JX37,1)),"N/A")</f>
        <v>N/A</v>
      </c>
      <c r="JY37" t="str">
        <f>IFERROR(VALUE(RIGHT(Rawdata!JY37,1)),"N/A")</f>
        <v>N/A</v>
      </c>
      <c r="JZ37" t="str">
        <f>IFERROR(6-VALUE(RIGHT(Rawdata!JZ37,1)),"N/A")</f>
        <v>N/A</v>
      </c>
      <c r="KA37" t="str">
        <f>IFERROR(6-VALUE(RIGHT(Rawdata!KA37,1)),"N/A")</f>
        <v>N/A</v>
      </c>
      <c r="KB37" t="str">
        <f>IFERROR(6-VALUE(RIGHT(Rawdata!KB37,1)),"N/A")</f>
        <v>N/A</v>
      </c>
      <c r="KC37" t="str">
        <f>IFERROR(6-VALUE(RIGHT(Rawdata!KC37,1)),"N/A")</f>
        <v>N/A</v>
      </c>
      <c r="KD37" t="str">
        <f>IFERROR(6-VALUE(RIGHT(Rawdata!KD37,1)),"N/A")</f>
        <v>N/A</v>
      </c>
      <c r="KE37" t="str">
        <f>IFERROR(6-VALUE(RIGHT(Rawdata!KE37,1)),"N/A")</f>
        <v>N/A</v>
      </c>
      <c r="KF37" t="str">
        <f>IFERROR(VALUE(RIGHT(Rawdata!KF37,1)),"N/A")</f>
        <v>N/A</v>
      </c>
      <c r="KG37" t="str">
        <f>IFERROR(VALUE(RIGHT(Rawdata!KG37,1)),"N/A")</f>
        <v>N/A</v>
      </c>
      <c r="KH37" t="str">
        <f>IFERROR(6-VALUE(RIGHT(Rawdata!KH37,1)),"N/A")</f>
        <v>N/A</v>
      </c>
      <c r="KI37" t="str">
        <f>IFERROR(6-VALUE(RIGHT(Rawdata!KI37,1)),"N/A")</f>
        <v>N/A</v>
      </c>
      <c r="KJ37" t="str">
        <f>IFERROR(VALUE(RIGHT(Rawdata!KJ37,1)),"N/A")</f>
        <v>N/A</v>
      </c>
      <c r="KK37" t="str">
        <f>IFERROR(VALUE(RIGHT(Rawdata!KK37,1)),"N/A")</f>
        <v>N/A</v>
      </c>
      <c r="KL37" t="str">
        <f>IFERROR(VALUE(RIGHT(Rawdata!KL37,1)),"N/A")</f>
        <v>N/A</v>
      </c>
      <c r="KM37" t="str">
        <f>IFERROR(VALUE(RIGHT(Rawdata!KM37,1)),"N/A")</f>
        <v>N/A</v>
      </c>
      <c r="KN37" t="str">
        <f>IFERROR(VALUE(RIGHT(Rawdata!KN37,1)),"N/A")</f>
        <v>N/A</v>
      </c>
      <c r="KO37" t="str">
        <f>IFERROR(VALUE(RIGHT(Rawdata!KO37,1)),"N/A")</f>
        <v>N/A</v>
      </c>
      <c r="KP37" t="str">
        <f>IFERROR(VALUE(RIGHT(Rawdata!KP37,1)),"N/A")</f>
        <v>N/A</v>
      </c>
      <c r="KQ37" t="str">
        <f>IFERROR(VALUE(RIGHT(Rawdata!KQ37,1)),"N/A")</f>
        <v>N/A</v>
      </c>
      <c r="KR37" t="str">
        <f>IFERROR(VALUE(RIGHT(Rawdata!KR37,1)),"N/A")</f>
        <v>N/A</v>
      </c>
      <c r="KS37" t="str">
        <f>IFERROR(VALUE(RIGHT(Rawdata!KS37,1)),"N/A")</f>
        <v>N/A</v>
      </c>
      <c r="KT37" t="str">
        <f>IFERROR(VALUE(RIGHT(Rawdata!KT37,1)),"N/A")</f>
        <v>N/A</v>
      </c>
      <c r="KU37" t="str">
        <f>IFERROR(VALUE(RIGHT(Rawdata!KU37,1)),"N/A")</f>
        <v>N/A</v>
      </c>
      <c r="KV37" t="str">
        <f>IFERROR(VALUE(RIGHT(Rawdata!KV37,1)),"N/A")</f>
        <v>N/A</v>
      </c>
      <c r="KW37" t="str">
        <f>IFERROR(VALUE(RIGHT(Rawdata!KW37,1)),"N/A")</f>
        <v>N/A</v>
      </c>
      <c r="KX37" t="str">
        <f>IFERROR(VALUE(RIGHT(Rawdata!KX37,1)),"N/A")</f>
        <v>N/A</v>
      </c>
    </row>
    <row r="38" spans="1:310" x14ac:dyDescent="0.25">
      <c r="A38">
        <f>Rawdata!A38</f>
        <v>6</v>
      </c>
      <c r="B38" t="str">
        <f>Rawdata!B38</f>
        <v>T3</v>
      </c>
      <c r="C38" t="str">
        <f>Rawdata!C38</f>
        <v>2022-12-22 14:53:06</v>
      </c>
      <c r="D38" t="str">
        <f>Rawdata!D38</f>
        <v>806-200</v>
      </c>
      <c r="E38" t="str">
        <f>IF(Rawdata!E38="","",Rawdata!E38)</f>
        <v>101-102</v>
      </c>
      <c r="F38" cm="1">
        <f t="array" ref="F38">IFERROR(_xlfn.IFS(Rawdata!F38="A1",100,Rawdata!F38="A2",75,Rawdata!F38="A3",50,Rawdata!F38="A4",25,Rawdata!F38="A5",0),"N/A")</f>
        <v>50</v>
      </c>
      <c r="G38" cm="1">
        <f t="array" ref="G38">IFERROR(_xlfn.IFS(Rawdata!G38="A1",100,Rawdata!G38="A2",75,Rawdata!G38="A3",50,Rawdata!G38="A4",25,Rawdata!G38="A5",0),"N/A")</f>
        <v>25</v>
      </c>
      <c r="H38" cm="1">
        <f t="array" ref="H38">IFERROR(_xlfn.IFS(Rawdata!H38="A1",100,Rawdata!H38="A2",75,Rawdata!H38="A3",50,Rawdata!H38="A4",25,Rawdata!H38="A5",0),"N/A")</f>
        <v>0</v>
      </c>
      <c r="I38" cm="1">
        <f t="array" ref="I38">IFERROR(_xlfn.IFS(Rawdata!I38="A1",100,Rawdata!I38="A2",75,Rawdata!I38="A3",50,Rawdata!I38="A4",25,Rawdata!I38="A5",0),"N/A")</f>
        <v>50</v>
      </c>
      <c r="J38" cm="1">
        <f t="array" ref="J38">IFERROR(_xlfn.IFS(Rawdata!J38="A1",100,Rawdata!J38="A2",75,Rawdata!J38="A3",50,Rawdata!J38="A4",25,Rawdata!J38="A5",0),"N/A")</f>
        <v>0</v>
      </c>
      <c r="K38" cm="1">
        <f t="array" ref="K38">IFERROR(_xlfn.IFS(Rawdata!K38="A1",100,Rawdata!K38="A2",75,Rawdata!K38="A3",50,Rawdata!K38="A4",25,Rawdata!K38="A5",0),"N/A")</f>
        <v>100</v>
      </c>
      <c r="L38" cm="1">
        <f t="array" ref="L38">IFERROR(_xlfn.IFS(Rawdata!L38="A1",100,Rawdata!L38="A2",75,Rawdata!L38="A3",50,Rawdata!L38="A4",25,Rawdata!L38="A5",0),"N/A")</f>
        <v>100</v>
      </c>
      <c r="M38" cm="1">
        <f t="array" ref="M38">IFERROR(_xlfn.IFS(Rawdata!M38="A1",100,Rawdata!M38="A2",75,Rawdata!M38="A3",50,Rawdata!M38="A4",25,Rawdata!M38="A5",0),"N/A")</f>
        <v>100</v>
      </c>
      <c r="N38" cm="1">
        <f t="array" ref="N38">IFERROR(_xlfn.IFS(Rawdata!N38="A1",100,Rawdata!N38="A2",75,Rawdata!N38="A3",50,Rawdata!N38="A4",25,Rawdata!N38="A5",0),"N/A")</f>
        <v>100</v>
      </c>
      <c r="O38" cm="1">
        <f t="array" ref="O38">IFERROR(_xlfn.IFS(Rawdata!O38="A1",100,Rawdata!O38="A2",75,Rawdata!O38="A3",50,Rawdata!O38="A4",25,Rawdata!O38="A5",0),"N/A")</f>
        <v>100</v>
      </c>
      <c r="P38" cm="1">
        <f t="array" ref="P38">IFERROR(_xlfn.IFS(Rawdata!P38="A1",100,Rawdata!P38="A2",75,Rawdata!P38="A3",50,Rawdata!P38="A4",25,Rawdata!P38="A5",0),"N/A")</f>
        <v>25</v>
      </c>
      <c r="Q38" cm="1">
        <f t="array" ref="Q38">IFERROR(_xlfn.IFS(Rawdata!Q38="A1",100,Rawdata!Q38="A2",75,Rawdata!Q38="A3",50,Rawdata!Q38="A4",25,Rawdata!Q38="A5",0),"N/A")</f>
        <v>75</v>
      </c>
      <c r="R38" cm="1">
        <f t="array" ref="R38">IFERROR(_xlfn.IFS(Rawdata!R38="A1",100,Rawdata!R38="A2",75,Rawdata!R38="A3",50,Rawdata!R38="A4",25,Rawdata!R38="A5",0),"N/A")</f>
        <v>50</v>
      </c>
      <c r="S38" cm="1">
        <f t="array" ref="S38">IFERROR(_xlfn.IFS(Rawdata!S38="A1",100,Rawdata!S38="A2",75,Rawdata!S38="A3",50,Rawdata!S38="A4",25,Rawdata!S38="A5",0),"N/A")</f>
        <v>0</v>
      </c>
      <c r="T38" cm="1">
        <f t="array" ref="T38">IFERROR(_xlfn.IFS(Rawdata!T38="A1",100,Rawdata!T38="A2",75,Rawdata!T38="A3",50,Rawdata!T38="A4",25,Rawdata!T38="A5",0),"N/A")</f>
        <v>0</v>
      </c>
      <c r="U38" cm="1">
        <f t="array" ref="U38">IFERROR(_xlfn.IFS(Rawdata!U38="A1",100,Rawdata!U38="A2",75,Rawdata!U38="A3",50,Rawdata!U38="A4",25,Rawdata!U38="A5",0),"N/A")</f>
        <v>0</v>
      </c>
      <c r="V38" cm="1">
        <f t="array" ref="V38">IFERROR(_xlfn.IFS(Rawdata!V38="A1",100,Rawdata!V38="A2",75,Rawdata!V38="A3",50,Rawdata!V38="A4",25,Rawdata!V38="A5",0),"N/A")</f>
        <v>25</v>
      </c>
      <c r="W38" cm="1">
        <f t="array" ref="W38">IFERROR(_xlfn.IFS(Rawdata!W38="A1",100,Rawdata!W38="A2",75,Rawdata!W38="A3",50,Rawdata!W38="A4",25,Rawdata!W38="A5",0),"N/A")</f>
        <v>0</v>
      </c>
      <c r="X38" cm="1">
        <f t="array" ref="X38">IFERROR(_xlfn.IFS(Rawdata!X38="A1",100,Rawdata!X38="A2",75,Rawdata!X38="A3",50,Rawdata!X38="A4",25,Rawdata!X38="A5",0),"N/A")</f>
        <v>25</v>
      </c>
      <c r="Y38" cm="1">
        <f t="array" ref="Y38">IFERROR(_xlfn.IFS(Rawdata!Y38="A1",100,Rawdata!Y38="A2",75,Rawdata!Y38="A3",50,Rawdata!Y38="A4",25,Rawdata!Y38="A5",0),"N/A")</f>
        <v>0</v>
      </c>
      <c r="Z38" cm="1">
        <f t="array" ref="Z38">IFERROR(_xlfn.IFS(Rawdata!Z38="A1",100,Rawdata!Z38="A2",75,Rawdata!Z38="A3",50,Rawdata!Z38="A4",25,Rawdata!Z38="A5",0),"N/A")</f>
        <v>25</v>
      </c>
      <c r="AA38" cm="1">
        <f t="array" ref="AA38">IFERROR(_xlfn.IFS(Rawdata!AA38="A1",100,Rawdata!AA38="A2",75,Rawdata!AA38="A3",50,Rawdata!AA38="A4",25,Rawdata!AA38="A5",0),"N/A")</f>
        <v>75</v>
      </c>
      <c r="AB38" cm="1">
        <f t="array" ref="AB38">IFERROR(_xlfn.IFS(Rawdata!AB38="A1",100,Rawdata!AB38="A2",75,Rawdata!AB38="A3",50,Rawdata!AB38="A4",25,Rawdata!AB38="A5",0),"N/A")</f>
        <v>100</v>
      </c>
      <c r="AC38">
        <f>IFERROR(VALUE(RIGHT(Rawdata!AC38,1)),"N/A")</f>
        <v>4</v>
      </c>
      <c r="AD38">
        <f>IFERROR(6-VALUE(RIGHT(Rawdata!AD38,1)),"N/A")</f>
        <v>4</v>
      </c>
      <c r="AE38">
        <f>IFERROR(VALUE(RIGHT(Rawdata!AE38,1)),"N/A")</f>
        <v>2</v>
      </c>
      <c r="AF38">
        <f>IFERROR(6-VALUE(RIGHT(Rawdata!AF38,1)),"N/A")</f>
        <v>2</v>
      </c>
      <c r="AG38">
        <f>IFERROR(VALUE(RIGHT(Rawdata!AG38,1)),"N/A")</f>
        <v>5</v>
      </c>
      <c r="AH38">
        <f>IFERROR(VALUE(RIGHT(Rawdata!AH38,1)),"N/A")</f>
        <v>4</v>
      </c>
      <c r="AI38">
        <f>IFERROR(VALUE(RIGHT(Rawdata!AI38,1)),"N/A")</f>
        <v>1</v>
      </c>
      <c r="AJ38">
        <f>IFERROR(6-VALUE(RIGHT(Rawdata!AJ38,1)),"N/A")</f>
        <v>5</v>
      </c>
      <c r="AK38">
        <f>IFERROR(6-VALUE(RIGHT(Rawdata!AK38,1)),"N/A")</f>
        <v>5</v>
      </c>
      <c r="AL38">
        <f>IFERROR(VALUE(RIGHT(Rawdata!AL38,1)),"N/A")</f>
        <v>2</v>
      </c>
      <c r="AM38">
        <f>IFERROR(6-VALUE(RIGHT(Rawdata!AM38,1)),"N/A")</f>
        <v>1</v>
      </c>
      <c r="AN38">
        <f>IFERROR(6-VALUE(RIGHT(Rawdata!AN38,1)),"N/A")</f>
        <v>3</v>
      </c>
      <c r="AO38">
        <f>IFERROR(VALUE(RIGHT(Rawdata!AO38,1)),"N/A")</f>
        <v>3</v>
      </c>
      <c r="AP38">
        <f>IFERROR(6-VALUE(RIGHT(Rawdata!AP38,1)),"N/A")</f>
        <v>3</v>
      </c>
      <c r="AQ38">
        <f>IFERROR(VALUE(RIGHT(Rawdata!AQ38,1)),"N/A")</f>
        <v>3</v>
      </c>
      <c r="AR38">
        <f>IFERROR(6-VALUE(RIGHT(Rawdata!AR38,1)),"N/A")</f>
        <v>1</v>
      </c>
      <c r="AS38">
        <f>IFERROR(VALUE(RIGHT(Rawdata!AS38,1)),"N/A")</f>
        <v>4</v>
      </c>
      <c r="AT38">
        <f>IFERROR(VALUE(RIGHT(Rawdata!AT38,1)),"N/A")</f>
        <v>1</v>
      </c>
      <c r="AU38">
        <f>IFERROR(6-VALUE(RIGHT(Rawdata!AU38,1)),"N/A")</f>
        <v>5</v>
      </c>
      <c r="AV38">
        <f>IFERROR(VALUE(RIGHT(Rawdata!AV38,1)),"N/A")</f>
        <v>2</v>
      </c>
      <c r="AW38">
        <f>IFERROR(VALUE(RIGHT(Rawdata!AW38,1)),"N/A")</f>
        <v>4</v>
      </c>
      <c r="AX38">
        <f>IFERROR(VALUE(RIGHT(Rawdata!AX38,1)),"N/A")</f>
        <v>4</v>
      </c>
      <c r="AY38">
        <f>IFERROR(VALUE(RIGHT(Rawdata!AY38,1)),"N/A")</f>
        <v>4</v>
      </c>
      <c r="AZ38">
        <f>IFERROR(VALUE(RIGHT(Rawdata!AZ38,1)),"N/A")</f>
        <v>3</v>
      </c>
      <c r="BA38">
        <f>IFERROR(VALUE(RIGHT(Rawdata!BA38,1)-1),"N/A")</f>
        <v>4</v>
      </c>
      <c r="BB38">
        <f>IFERROR(VALUE(RIGHT(Rawdata!BB38,1)-1),"N/A")</f>
        <v>4</v>
      </c>
      <c r="BC38">
        <f>IFERROR(VALUE(RIGHT(Rawdata!BC38,1)-1),"N/A")</f>
        <v>3</v>
      </c>
      <c r="BD38">
        <f>IFERROR(VALUE(RIGHT(Rawdata!BD38,1)-1),"N/A")</f>
        <v>3</v>
      </c>
      <c r="BE38">
        <f>IFERROR(VALUE(RIGHT(Rawdata!BE38,1)-1),"N/A")</f>
        <v>2</v>
      </c>
      <c r="BF38">
        <f>IFERROR(VALUE(RIGHT(Rawdata!BF38,1)-1),"N/A")</f>
        <v>3</v>
      </c>
      <c r="BG38">
        <f>IFERROR(VALUE(RIGHT(Rawdata!BG38,1)-1),"N/A")</f>
        <v>4</v>
      </c>
      <c r="BH38">
        <f>IFERROR(VALUE(RIGHT(Rawdata!BH38,1)-1),"N/A")</f>
        <v>3</v>
      </c>
      <c r="BI38">
        <f>IFERROR(VALUE(RIGHT(Rawdata!BI38,1)-1),"N/A")</f>
        <v>3</v>
      </c>
      <c r="BJ38">
        <f>IFERROR(VALUE(RIGHT(Rawdata!BJ38,1)-1),"N/A")</f>
        <v>3</v>
      </c>
      <c r="BK38">
        <f>IFERROR(VALUE(RIGHT(Rawdata!BK38,1)-1),"N/A")</f>
        <v>3</v>
      </c>
      <c r="BL38">
        <f>IFERROR(VALUE(RIGHT(Rawdata!BL38,1)-1),"N/A")</f>
        <v>3</v>
      </c>
      <c r="BM38">
        <f>IFERROR(VALUE(RIGHT(Rawdata!BM38,1)),"N/A")</f>
        <v>3</v>
      </c>
      <c r="BN38">
        <f>IFERROR(VALUE(RIGHT(Rawdata!BN38,1)),"N/A")</f>
        <v>4</v>
      </c>
      <c r="BO38">
        <f>IFERROR(VALUE(RIGHT(Rawdata!BO38,1)),"N/A")</f>
        <v>3</v>
      </c>
      <c r="BP38">
        <f>IFERROR(VALUE(RIGHT(Rawdata!BP38,1)),"N/A")</f>
        <v>2</v>
      </c>
      <c r="BQ38">
        <f>IFERROR(6-VALUE(RIGHT(Rawdata!BQ38,1)),"N/A")</f>
        <v>1</v>
      </c>
      <c r="BR38">
        <f>IFERROR(6-VALUE(RIGHT(Rawdata!BR38,1)),"N/A")</f>
        <v>2</v>
      </c>
      <c r="BS38">
        <f>IFERROR(6-VALUE(RIGHT(Rawdata!BS38,1)),"N/A")</f>
        <v>1</v>
      </c>
      <c r="BT38">
        <f>IFERROR(6-VALUE(RIGHT(Rawdata!BT38,1)),"N/A")</f>
        <v>1</v>
      </c>
      <c r="BU38">
        <f>IFERROR(VALUE(RIGHT(Rawdata!BU38,1)),"N/A")</f>
        <v>2</v>
      </c>
      <c r="BV38">
        <f>IFERROR(VALUE(RIGHT(Rawdata!BV38,1)),"N/A")</f>
        <v>3</v>
      </c>
      <c r="BW38">
        <f>IFERROR(VALUE(RIGHT(Rawdata!BW38,1)),"N/A")</f>
        <v>3</v>
      </c>
      <c r="BX38">
        <f>IFERROR(VALUE(RIGHT(Rawdata!BX38,1)),"N/A")</f>
        <v>5</v>
      </c>
      <c r="BY38">
        <f>IFERROR(6-VALUE(RIGHT(Rawdata!BY38,1)),"N/A")</f>
        <v>4</v>
      </c>
      <c r="BZ38">
        <f>IFERROR(6-VALUE(RIGHT(Rawdata!BZ38,1)),"N/A")</f>
        <v>5</v>
      </c>
      <c r="CA38">
        <f>IFERROR(6-VALUE(RIGHT(Rawdata!CA38,1)),"N/A")</f>
        <v>5</v>
      </c>
      <c r="CB38">
        <f>IFERROR(VALUE(RIGHT(Rawdata!CB38,1)),"N/A")</f>
        <v>4</v>
      </c>
      <c r="CC38">
        <f>IFERROR(VALUE(RIGHT(Rawdata!CC38,1)),"N/A")</f>
        <v>4</v>
      </c>
      <c r="CD38">
        <f>IFERROR(VALUE(RIGHT(Rawdata!CD38,1)),"N/A")</f>
        <v>4</v>
      </c>
      <c r="CE38">
        <f>IFERROR(VALUE(RIGHT(Rawdata!CE38,1)),"N/A")</f>
        <v>4</v>
      </c>
      <c r="CF38">
        <f>IFERROR(6-VALUE(RIGHT(Rawdata!CF38,1)),"N/A")</f>
        <v>5</v>
      </c>
      <c r="CG38">
        <f>IFERROR(6-VALUE(RIGHT(Rawdata!CG38,1)),"N/A")</f>
        <v>3</v>
      </c>
      <c r="CH38">
        <f>IFERROR(6-VALUE(RIGHT(Rawdata!CH38,1)),"N/A")</f>
        <v>4</v>
      </c>
      <c r="CI38">
        <f>IFERROR(6-VALUE(RIGHT(Rawdata!CI38,1)),"N/A")</f>
        <v>5</v>
      </c>
      <c r="CJ38">
        <f>IFERROR(VALUE(RIGHT(Rawdata!CJ38,1)),"N/A")</f>
        <v>4</v>
      </c>
      <c r="CK38">
        <f>IFERROR(VALUE(RIGHT(Rawdata!CK38,1)),"N/A")</f>
        <v>3</v>
      </c>
      <c r="CL38">
        <f>IFERROR(VALUE(RIGHT(Rawdata!CL38,1)),"N/A")</f>
        <v>4</v>
      </c>
      <c r="CM38">
        <f>IFERROR(VALUE(RIGHT(Rawdata!CM38,1)),"N/A")</f>
        <v>4</v>
      </c>
      <c r="CN38">
        <f>IFERROR(VALUE(RIGHT(Rawdata!CN38,1)),"N/A")</f>
        <v>4</v>
      </c>
      <c r="CO38">
        <f>IFERROR(VALUE(RIGHT(Rawdata!CO38,1)),"N/A")</f>
        <v>3</v>
      </c>
      <c r="CP38">
        <f>IFERROR(VALUE(RIGHT(Rawdata!CP38,1)),"N/A")</f>
        <v>4</v>
      </c>
      <c r="CQ38">
        <f>IFERROR(VALUE(RIGHT(Rawdata!CQ38,1)),"N/A")</f>
        <v>5</v>
      </c>
      <c r="CR38">
        <f>IFERROR(VALUE(RIGHT(Rawdata!CR38,1)),"N/A")</f>
        <v>5</v>
      </c>
      <c r="CS38">
        <f>IFERROR(VALUE(RIGHT(Rawdata!CS38,1)),"N/A")</f>
        <v>5</v>
      </c>
      <c r="CT38">
        <f>IFERROR(VALUE(RIGHT(Rawdata!CT38,1)),"N/A")</f>
        <v>3</v>
      </c>
      <c r="CU38">
        <f>IFERROR(VALUE(RIGHT(Rawdata!CU38,1)),"N/A")</f>
        <v>4</v>
      </c>
      <c r="CV38">
        <f>IFERROR(VALUE(RIGHT(Rawdata!CV38,1)),"N/A")</f>
        <v>3</v>
      </c>
      <c r="CW38">
        <f>IFERROR(6-VALUE(RIGHT(Rawdata!CW38,1)),"N/A")</f>
        <v>1</v>
      </c>
      <c r="CX38">
        <f>IFERROR(VALUE(RIGHT(Rawdata!CX38,1)),"N/A")</f>
        <v>3</v>
      </c>
      <c r="CY38">
        <f>IFERROR(VALUE(RIGHT(Rawdata!CY38,1)),"N/A")</f>
        <v>5</v>
      </c>
      <c r="CZ38">
        <f>IFERROR(VALUE(RIGHT(Rawdata!CZ38,1)),"N/A")</f>
        <v>4</v>
      </c>
      <c r="DA38">
        <f>IFERROR(VALUE(RIGHT(Rawdata!DA38,1)),"N/A")</f>
        <v>2</v>
      </c>
      <c r="DB38">
        <f>IFERROR(VALUE(RIGHT(Rawdata!DB38,1)),"N/A")</f>
        <v>1</v>
      </c>
      <c r="DC38">
        <f>IFERROR(VALUE(RIGHT(Rawdata!DC38,1)),"N/A")</f>
        <v>5</v>
      </c>
      <c r="DD38">
        <f>IFERROR(VALUE(RIGHT(Rawdata!DD38,1)),"N/A")</f>
        <v>4</v>
      </c>
      <c r="DE38">
        <f>IFERROR(VALUE(RIGHT(Rawdata!DE38,1)-1),"N/A")</f>
        <v>4</v>
      </c>
      <c r="DF38">
        <f>IFERROR(VALUE(RIGHT(Rawdata!DF38,1)-1),"N/A")</f>
        <v>3</v>
      </c>
      <c r="DG38">
        <f>IFERROR(VALUE(RIGHT(Rawdata!DG38,1)-1),"N/A")</f>
        <v>3</v>
      </c>
      <c r="DH38">
        <f>IFERROR(VALUE(RIGHT(Rawdata!DH38,1)-1),"N/A")</f>
        <v>3</v>
      </c>
      <c r="DI38">
        <f>IFERROR(VALUE(RIGHT(Rawdata!DI38,1)-1),"N/A")</f>
        <v>3</v>
      </c>
      <c r="DJ38">
        <f>IFERROR(VALUE(RIGHT(Rawdata!DJ38,1)-1),"N/A")</f>
        <v>4</v>
      </c>
      <c r="DK38">
        <f>IFERROR(VALUE(RIGHT(Rawdata!DK38,1)-1),"N/A")</f>
        <v>4</v>
      </c>
      <c r="DL38">
        <f>IFERROR(VALUE(RIGHT(Rawdata!DL38,1)-1),"N/A")</f>
        <v>5</v>
      </c>
      <c r="DM38">
        <f>IFERROR(VALUE(RIGHT(Rawdata!DM38,1)-1),"N/A")</f>
        <v>5</v>
      </c>
      <c r="DN38">
        <f>IFERROR(VALUE(RIGHT(Rawdata!DN38,1)-1),"N/A")</f>
        <v>5</v>
      </c>
      <c r="DO38">
        <f>IFERROR(VALUE(RIGHT(Rawdata!DO38,1)-1),"N/A")</f>
        <v>5</v>
      </c>
      <c r="DP38">
        <f>IFERROR(VALUE(RIGHT(Rawdata!DP38,1)-1),"N/A")</f>
        <v>5</v>
      </c>
      <c r="DQ38">
        <f>IFERROR(VALUE(RIGHT(Rawdata!DQ38,1)-1),"N/A")</f>
        <v>3</v>
      </c>
      <c r="DR38">
        <f>IFERROR(VALUE(RIGHT(Rawdata!DR38,1)-1),"N/A")</f>
        <v>3</v>
      </c>
      <c r="DS38">
        <f>IFERROR(VALUE(RIGHT(Rawdata!DS38,1)-1),"N/A")</f>
        <v>5</v>
      </c>
      <c r="DT38">
        <f>IFERROR(VALUE(RIGHT(Rawdata!DT38,1)-1),"N/A")</f>
        <v>0</v>
      </c>
      <c r="DU38">
        <f>IFERROR(6-VALUE(RIGHT(Rawdata!DU38,1)-1),"N/A")</f>
        <v>4</v>
      </c>
      <c r="DV38">
        <f>IFERROR(6-VALUE(RIGHT(Rawdata!DV38,1)-1),"N/A")</f>
        <v>1</v>
      </c>
      <c r="DW38">
        <f>IFERROR(6-VALUE(RIGHT(Rawdata!DW38,1)-1),"N/A")</f>
        <v>0</v>
      </c>
      <c r="DX38">
        <f>IFERROR(6-VALUE(RIGHT(Rawdata!DX38,1)-1),"N/A")</f>
        <v>4</v>
      </c>
      <c r="DY38">
        <f>IFERROR(6-VALUE(RIGHT(Rawdata!DY38,1)-1),"N/A")</f>
        <v>0</v>
      </c>
      <c r="DZ38">
        <f>IFERROR(6-VALUE(RIGHT(Rawdata!DZ38,1)-1),"N/A")</f>
        <v>3</v>
      </c>
      <c r="EA38">
        <f>IFERROR(VALUE(RIGHT(Rawdata!EA38,1)),"N/A")</f>
        <v>4</v>
      </c>
      <c r="EB38">
        <f>IFERROR(VALUE(RIGHT(Rawdata!EB38,1)),"N/A")</f>
        <v>4</v>
      </c>
      <c r="EC38">
        <f>IFERROR(6-VALUE(RIGHT(Rawdata!EC38,1)),"N/A")</f>
        <v>4</v>
      </c>
      <c r="ED38">
        <f>IFERROR(6-VALUE(RIGHT(Rawdata!ED38,1)),"N/A")</f>
        <v>5</v>
      </c>
      <c r="EE38">
        <f>IFERROR(VALUE(RIGHT(Rawdata!EE38,1)),"N/A")</f>
        <v>3</v>
      </c>
      <c r="EF38">
        <f>IFERROR(VALUE(RIGHT(Rawdata!EF38,1)),"N/A")</f>
        <v>3</v>
      </c>
      <c r="EG38">
        <f>IFERROR(VALUE(RIGHT(Rawdata!EG38,1)),"N/A")</f>
        <v>2</v>
      </c>
      <c r="EH38">
        <f>IFERROR(VALUE(RIGHT(Rawdata!EH38,1)),"N/A")</f>
        <v>3</v>
      </c>
      <c r="EI38">
        <f>IFERROR(VALUE(RIGHT(Rawdata!EI38,1)),"N/A")</f>
        <v>4</v>
      </c>
      <c r="EJ38">
        <f>IFERROR(VALUE(RIGHT(Rawdata!EJ38,1)),"N/A")</f>
        <v>4</v>
      </c>
      <c r="EK38">
        <f>IFERROR(VALUE(RIGHT(Rawdata!EK38,1)),"N/A")</f>
        <v>3</v>
      </c>
      <c r="EL38">
        <f>IFERROR(VALUE(RIGHT(Rawdata!EL38,1)),"N/A")</f>
        <v>3</v>
      </c>
      <c r="EM38">
        <f>IFERROR(VALUE(RIGHT(Rawdata!EM38,1)),"N/A")</f>
        <v>4</v>
      </c>
      <c r="EN38">
        <f>IFERROR(VALUE(RIGHT(Rawdata!EN38,1)),"N/A")</f>
        <v>3</v>
      </c>
      <c r="EO38">
        <f>IFERROR(VALUE(RIGHT(Rawdata!EO38,1)),"N/A")</f>
        <v>5</v>
      </c>
      <c r="EP38">
        <f>IFERROR(VALUE(RIGHT(Rawdata!EP38,1)),"N/A")</f>
        <v>3</v>
      </c>
      <c r="EQ38">
        <f>IFERROR(VALUE(RIGHT(Rawdata!EQ38,1)),"N/A")</f>
        <v>3</v>
      </c>
      <c r="ER38">
        <f>IFERROR(VALUE(RIGHT(Rawdata!ER38,1)),"N/A")</f>
        <v>2</v>
      </c>
      <c r="ES38">
        <f>IFERROR(VALUE(RIGHT(Rawdata!ES38,1)),"N/A")</f>
        <v>3</v>
      </c>
      <c r="ET38">
        <f>IFERROR(VALUE(RIGHT(Rawdata!ET38,1)),"N/A")</f>
        <v>4</v>
      </c>
      <c r="EU38">
        <f>IFERROR(VALUE(RIGHT(Rawdata!EU38,1)),"N/A")</f>
        <v>4</v>
      </c>
      <c r="EV38">
        <f>IFERROR(VALUE(RIGHT(Rawdata!EV38,1)),"N/A")</f>
        <v>5</v>
      </c>
      <c r="EW38">
        <f>IFERROR(VALUE(RIGHT(Rawdata!EW38,1)),"N/A")</f>
        <v>5</v>
      </c>
      <c r="EX38">
        <f>IFERROR(VALUE(RIGHT(Rawdata!EX38,1)),"N/A")</f>
        <v>5</v>
      </c>
      <c r="EY38">
        <f>IFERROR(VALUE(RIGHT(Rawdata!EY38,1)),"N/A")</f>
        <v>5</v>
      </c>
      <c r="EZ38">
        <f>IFERROR(6-VALUE(RIGHT(Rawdata!EZ38,1)),"N/A")</f>
        <v>2</v>
      </c>
      <c r="FA38">
        <f>IFERROR(IF(Rawdata!FA38="A1",VALUE(RIGHT(Rawdata!FA38,1)),VALUE(RIGHT(Rawdata!FA38,1))-1),"N/A")</f>
        <v>4</v>
      </c>
      <c r="FB38">
        <f>IFERROR(VALUE(RIGHT(Rawdata!FB38,1))-3,"N/A")</f>
        <v>4</v>
      </c>
      <c r="FC38">
        <f>IFERROR(IF(Rawdata!FC38="A1",VALUE(RIGHT(Rawdata!FC38,1)),VALUE(RIGHT(Rawdata!FC38,1))-1),"N/A")</f>
        <v>5</v>
      </c>
      <c r="FD38">
        <f>IFERROR(VALUE(RIGHT(Rawdata!FD38,1))-3,"N/A")</f>
        <v>5</v>
      </c>
      <c r="FE38">
        <f>IFERROR(IF(Rawdata!FE38="A1",VALUE(RIGHT(Rawdata!FE38,1)),VALUE(RIGHT(Rawdata!FE38,1))-1),"N/A")</f>
        <v>3</v>
      </c>
      <c r="FF38">
        <f>IFERROR(VALUE(RIGHT(Rawdata!FF38,1))-3,"N/A")</f>
        <v>2</v>
      </c>
      <c r="FG38">
        <f>IFERROR(IF(Rawdata!FG38="A1",VALUE(RIGHT(Rawdata!FG38,1)),VALUE(RIGHT(Rawdata!FG38,1))-1),"N/A")</f>
        <v>5</v>
      </c>
      <c r="FH38">
        <f>IFERROR(VALUE(RIGHT(Rawdata!FH38,1))-3,"N/A")</f>
        <v>4</v>
      </c>
      <c r="FI38">
        <f>IFERROR(IF(Rawdata!FI38="A1",VALUE(RIGHT(Rawdata!FI38,1)),VALUE(RIGHT(Rawdata!FI38,1))-1),"N/A")</f>
        <v>2</v>
      </c>
      <c r="FJ38">
        <f>IFERROR(VALUE(RIGHT(Rawdata!FJ38,1))-3,"N/A")</f>
        <v>1</v>
      </c>
      <c r="FK38">
        <f>IFERROR(IF(Rawdata!FK38="A1",VALUE(RIGHT(Rawdata!FK38,1)),VALUE(RIGHT(Rawdata!FK38,1))-1),"N/A")</f>
        <v>5</v>
      </c>
      <c r="FL38">
        <f>IFERROR(VALUE(RIGHT(Rawdata!FL38,1))-3,"N/A")</f>
        <v>2</v>
      </c>
      <c r="FM38">
        <f>IFERROR(IF(Rawdata!FM38="A1",VALUE(RIGHT(Rawdata!FM38,1)),VALUE(RIGHT(Rawdata!FM38,1))-1),"N/A")</f>
        <v>4</v>
      </c>
      <c r="FN38">
        <f>IFERROR(VALUE(RIGHT(Rawdata!FN38,1))-3,"N/A")</f>
        <v>2</v>
      </c>
      <c r="FO38">
        <f>IFERROR(IF(Rawdata!FO38="A1",VALUE(RIGHT(Rawdata!FO38,1)),VALUE(RIGHT(Rawdata!FO38,1))-1),"N/A")</f>
        <v>4</v>
      </c>
      <c r="FP38">
        <f>IFERROR(VALUE(RIGHT(Rawdata!FP38,1))-3,"N/A")</f>
        <v>3</v>
      </c>
      <c r="FQ38">
        <f>IFERROR(IF(Rawdata!FQ38="A1",VALUE(RIGHT(Rawdata!FQ38,1)),VALUE(RIGHT(Rawdata!FQ38,1))-1),"N/A")</f>
        <v>5</v>
      </c>
      <c r="FR38">
        <f>IFERROR(VALUE(RIGHT(Rawdata!FR38,1))-3,"N/A")</f>
        <v>4</v>
      </c>
      <c r="FS38">
        <f>IFERROR(IF(Rawdata!FS38="A1",VALUE(RIGHT(Rawdata!FS38,1)),VALUE(RIGHT(Rawdata!FS38,1))-1),"N/A")</f>
        <v>3</v>
      </c>
      <c r="FT38">
        <f>IFERROR(VALUE(RIGHT(Rawdata!FT38,1))-3,"N/A")</f>
        <v>3</v>
      </c>
      <c r="FU38">
        <f>IFERROR(IF(Rawdata!FU38="A1",VALUE(RIGHT(Rawdata!FU38,1)),VALUE(RIGHT(Rawdata!FU38,1))-1),"N/A")</f>
        <v>4</v>
      </c>
      <c r="FV38">
        <f>IFERROR(VALUE(RIGHT(Rawdata!FV38,1))-3,"N/A")</f>
        <v>3</v>
      </c>
      <c r="FW38">
        <f>IFERROR(IF(Rawdata!FW38="A1",VALUE(RIGHT(Rawdata!FW38,1)),VALUE(RIGHT(Rawdata!FW38,1))-1),"N/A")</f>
        <v>4</v>
      </c>
      <c r="FX38">
        <f>IFERROR(VALUE(RIGHT(Rawdata!FX38,1))-3,"N/A")</f>
        <v>4</v>
      </c>
      <c r="FY38">
        <f>IFERROR(IF(Rawdata!FY38="A1",VALUE(RIGHT(Rawdata!FY38,1)),VALUE(RIGHT(Rawdata!FY38,1))-1),"N/A")</f>
        <v>4</v>
      </c>
      <c r="FZ38">
        <f>IFERROR(VALUE(RIGHT(Rawdata!FZ38,1))-3,"N/A")</f>
        <v>4</v>
      </c>
      <c r="GA38">
        <f>IFERROR(IF(Rawdata!GA38="A1",VALUE(RIGHT(Rawdata!GA38,1)),VALUE(RIGHT(Rawdata!GA38,1))-1),"N/A")</f>
        <v>4</v>
      </c>
      <c r="GB38">
        <f>IFERROR(VALUE(RIGHT(Rawdata!GB38,1))-3,"N/A")</f>
        <v>2</v>
      </c>
      <c r="GC38">
        <f>IFERROR(IF(Rawdata!GC38="A1",VALUE(RIGHT(Rawdata!GC38,1)),VALUE(RIGHT(Rawdata!GC38,1))-1),"N/A")</f>
        <v>5</v>
      </c>
      <c r="GD38">
        <f>IFERROR(VALUE(RIGHT(Rawdata!GD38,1))-3,"N/A")</f>
        <v>5</v>
      </c>
      <c r="GE38">
        <f>IFERROR(IF(Rawdata!GE38="A1",VALUE(RIGHT(Rawdata!GE38,1)),VALUE(RIGHT(Rawdata!GE38,1))-1),"N/A")</f>
        <v>5</v>
      </c>
      <c r="GF38">
        <f>IFERROR(VALUE(RIGHT(Rawdata!GF38,1))-3,"N/A")</f>
        <v>4</v>
      </c>
      <c r="GG38">
        <f>IFERROR(IF(Rawdata!GG38="A1",VALUE(RIGHT(Rawdata!GG38,1)),VALUE(RIGHT(Rawdata!GG38,1))-1),"N/A")</f>
        <v>2</v>
      </c>
      <c r="GH38">
        <f>IFERROR(VALUE(RIGHT(Rawdata!GH38,1))-3,"N/A")</f>
        <v>2</v>
      </c>
      <c r="GI38">
        <f>IFERROR(IF(Rawdata!GI38="A1",VALUE(RIGHT(Rawdata!GI38,1)),VALUE(RIGHT(Rawdata!GI38,1))-1),"N/A")</f>
        <v>4</v>
      </c>
      <c r="GJ38">
        <f>IFERROR(VALUE(RIGHT(Rawdata!GJ38,1))-3,"N/A")</f>
        <v>4</v>
      </c>
      <c r="GK38">
        <f>IFERROR(IF(Rawdata!GK38="A1",VALUE(RIGHT(Rawdata!GK38,1)),VALUE(RIGHT(Rawdata!GK38,1))-1),"N/A")</f>
        <v>3</v>
      </c>
      <c r="GL38">
        <f>IFERROR(VALUE(RIGHT(Rawdata!GL38,1))-3,"N/A")</f>
        <v>2</v>
      </c>
      <c r="GM38">
        <f>IFERROR(IF(Rawdata!GM38="A1",VALUE(RIGHT(Rawdata!GM38,1)),VALUE(RIGHT(Rawdata!GM38,1))-1),"N/A")</f>
        <v>5</v>
      </c>
      <c r="GN38">
        <f>IFERROR(VALUE(RIGHT(Rawdata!GN38,1))-3,"N/A")</f>
        <v>5</v>
      </c>
      <c r="GO38">
        <f>IFERROR(IF(Rawdata!GO38="A1",VALUE(RIGHT(Rawdata!GO38,1)),VALUE(RIGHT(Rawdata!GO38,1))-1),"N/A")</f>
        <v>5</v>
      </c>
      <c r="GP38">
        <f>IFERROR(VALUE(RIGHT(Rawdata!GP38,1))-3,"N/A")</f>
        <v>5</v>
      </c>
      <c r="GQ38">
        <f>IFERROR(IF(Rawdata!GQ38="A1",VALUE(RIGHT(Rawdata!GQ38,1)),VALUE(RIGHT(Rawdata!GQ38,1))-1),"N/A")</f>
        <v>5</v>
      </c>
      <c r="GR38">
        <f>IFERROR(VALUE(RIGHT(Rawdata!GR38,1))-3,"N/A")</f>
        <v>5</v>
      </c>
      <c r="GS38">
        <f>IFERROR(IF(Rawdata!GS38="A1",VALUE(RIGHT(Rawdata!GS38,1)),VALUE(RIGHT(Rawdata!GS38,1))-1),"N/A")</f>
        <v>5</v>
      </c>
      <c r="GT38">
        <f>IFERROR(VALUE(RIGHT(Rawdata!GT38,1))-3,"N/A")</f>
        <v>4</v>
      </c>
      <c r="GU38">
        <f>IFERROR(IF(Rawdata!GU38="A1",VALUE(RIGHT(Rawdata!GU38,1)),VALUE(RIGHT(Rawdata!GU38,1))-1),"N/A")</f>
        <v>4</v>
      </c>
      <c r="GV38">
        <f>IFERROR(VALUE(RIGHT(Rawdata!GV38,1))-3,"N/A")</f>
        <v>2</v>
      </c>
      <c r="GW38">
        <f>IFERROR(IF(Rawdata!GW38="A1",VALUE(RIGHT(Rawdata!GW38,1)),VALUE(RIGHT(Rawdata!GW38,1))-1),"N/A")</f>
        <v>2</v>
      </c>
      <c r="GX38">
        <f>IFERROR(VALUE(RIGHT(Rawdata!GX38,1))-3,"N/A")</f>
        <v>3</v>
      </c>
      <c r="GY38">
        <f>IFERROR(VALUE(RIGHT(Rawdata!GY38,1)),"N/A")</f>
        <v>6</v>
      </c>
      <c r="GZ38">
        <f>IFERROR(7-VALUE(RIGHT(Rawdata!GZ38,1)),"N/A")</f>
        <v>4</v>
      </c>
      <c r="HA38">
        <f>IFERROR(VALUE(RIGHT(Rawdata!HA38,1)),"N/A")</f>
        <v>6</v>
      </c>
      <c r="HB38">
        <f>IFERROR(VALUE(RIGHT(Rawdata!HB38,1)),"N/A")</f>
        <v>6</v>
      </c>
      <c r="HC38">
        <f>IFERROR(VALUE(RIGHT(Rawdata!HC38,1)),"N/A")</f>
        <v>6</v>
      </c>
      <c r="HD38">
        <f>IFERROR(7-VALUE(RIGHT(Rawdata!HD38,1)),"N/A")</f>
        <v>1</v>
      </c>
      <c r="HE38">
        <f>IFERROR(VALUE(RIGHT(Rawdata!HE38,1)),"N/A")</f>
        <v>4</v>
      </c>
      <c r="HF38">
        <f>IFERROR(7-VALUE(RIGHT(Rawdata!HF38,1)),"N/A")</f>
        <v>5</v>
      </c>
      <c r="HG38">
        <f>IFERROR(VALUE(RIGHT(Rawdata!HG38,1)),"N/A")</f>
        <v>6</v>
      </c>
      <c r="HH38">
        <f>IFERROR(VALUE(RIGHT(Rawdata!HH38,1)),"N/A")</f>
        <v>6</v>
      </c>
      <c r="HI38">
        <f>IFERROR(VALUE(RIGHT(Rawdata!HI38,1)),"N/A")</f>
        <v>6</v>
      </c>
      <c r="HJ38">
        <f>IFERROR(VALUE(RIGHT(Rawdata!HJ38,1)),"N/A")</f>
        <v>6</v>
      </c>
      <c r="HK38">
        <f>IFERROR(7-VALUE(RIGHT(Rawdata!HK38,1)),"N/A")</f>
        <v>2</v>
      </c>
      <c r="HL38">
        <f>IFERROR(VALUE(RIGHT(Rawdata!HL38,1)),"N/A")</f>
        <v>5</v>
      </c>
      <c r="HM38">
        <f>IFERROR(VALUE(RIGHT(Rawdata!HM38,1)),"N/A")</f>
        <v>5</v>
      </c>
      <c r="HN38">
        <f>IFERROR(IF(Rawdata!HN38="A13",5,VALUE(RIGHT(Rawdata!HN38,1))-1),"N/A")</f>
        <v>5</v>
      </c>
      <c r="HO38">
        <f>IFERROR(IF(Rawdata!HO38="A13",5,VALUE(RIGHT(Rawdata!HO38,1))-1),"N/A")</f>
        <v>4</v>
      </c>
      <c r="HP38">
        <f>IFERROR(IF(Rawdata!HP38="A13",5,VALUE(RIGHT(Rawdata!HP38,1))-1),"N/A")</f>
        <v>4</v>
      </c>
      <c r="HQ38">
        <f>IFERROR(IF(Rawdata!HQ38="A13",5,VALUE(RIGHT(Rawdata!HQ38,1))-1),"N/A")</f>
        <v>5</v>
      </c>
      <c r="HR38">
        <f>IFERROR(IF(Rawdata!HR38="A13",5,VALUE(RIGHT(Rawdata!HR38,1))-1),"N/A")</f>
        <v>5</v>
      </c>
      <c r="HS38">
        <f>IFERROR(6-IF(Rawdata!HS38="A13",5,VALUE(RIGHT(Rawdata!HS38,1))-1),"N/A")</f>
        <v>3</v>
      </c>
      <c r="HT38">
        <f>IFERROR(6-IF(Rawdata!HT38="A13",5,VALUE(RIGHT(Rawdata!HT38,1))-1),"N/A")</f>
        <v>3</v>
      </c>
      <c r="HU38">
        <f>IFERROR(6-IF(Rawdata!HU38="A13",5,VALUE(RIGHT(Rawdata!HU38,1))-1),"N/A")</f>
        <v>2</v>
      </c>
      <c r="HV38">
        <f>IFERROR(IF(Rawdata!HV38="A13",5,VALUE(RIGHT(Rawdata!HV38,1))-1),"N/A")</f>
        <v>4</v>
      </c>
      <c r="HW38">
        <f>IFERROR(6-IF(Rawdata!HW38="A13",5,VALUE(RIGHT(Rawdata!HW38,1))-1),"N/A")</f>
        <v>3</v>
      </c>
      <c r="HX38">
        <f>IFERROR(6-IF(Rawdata!HX38="A13",5,VALUE(RIGHT(Rawdata!HX38,1))-1),"N/A")</f>
        <v>4</v>
      </c>
      <c r="HY38">
        <f>IFERROR(6-IF(Rawdata!HY38="A13",5,VALUE(RIGHT(Rawdata!HY38,1))-1),"N/A")</f>
        <v>2</v>
      </c>
      <c r="HZ38">
        <f>IFERROR(6-IF(Rawdata!HZ38="A13",5,VALUE(RIGHT(Rawdata!HZ38,1))-1),"N/A")</f>
        <v>3</v>
      </c>
      <c r="IA38">
        <f>IFERROR(6-IF(Rawdata!IA38="A13",5,VALUE(RIGHT(Rawdata!IA38,1))-1),"N/A")</f>
        <v>3</v>
      </c>
      <c r="IB38">
        <f>IFERROR(IF(Rawdata!IB38="A13",5,VALUE(RIGHT(Rawdata!IB38,1))-1),"N/A")</f>
        <v>5</v>
      </c>
      <c r="IC38">
        <f>IFERROR(6-IF(Rawdata!IC38="A13",5,VALUE(RIGHT(Rawdata!IC38,1))-1),"N/A")</f>
        <v>5</v>
      </c>
      <c r="ID38">
        <f>IFERROR(IF(Rawdata!ID38="A13",5,VALUE(RIGHT(Rawdata!ID38,1))-1),"N/A")</f>
        <v>5</v>
      </c>
      <c r="IE38">
        <f>IFERROR(6-IF(Rawdata!IE38="A13",5,VALUE(RIGHT(Rawdata!IE38,1))-1),"N/A")</f>
        <v>5</v>
      </c>
      <c r="IF38">
        <f>IFERROR(VALUE(RIGHT(Rawdata!IF38,1)),"N/A")</f>
        <v>6</v>
      </c>
      <c r="IG38">
        <f>IFERROR(VALUE(RIGHT(Rawdata!IG38,1)),"N/A")</f>
        <v>6</v>
      </c>
      <c r="IH38">
        <f>IFERROR(VALUE(RIGHT(Rawdata!IH38,1)),"N/A")</f>
        <v>6</v>
      </c>
      <c r="II38">
        <f>IFERROR(VALUE(RIGHT(Rawdata!II38,1)),"N/A")</f>
        <v>5</v>
      </c>
      <c r="IJ38">
        <f>IFERROR(VALUE(RIGHT(Rawdata!IJ38,1)),"N/A")</f>
        <v>4</v>
      </c>
      <c r="IK38">
        <f>IFERROR(VALUE(RIGHT(Rawdata!IK38,1)),"N/A")</f>
        <v>5</v>
      </c>
      <c r="IL38">
        <f>IFERROR(VALUE(RIGHT(Rawdata!IL38,1)),"N/A")</f>
        <v>5</v>
      </c>
      <c r="IM38">
        <f>IFERROR(VALUE(RIGHT(Rawdata!IM38,1)),"N/A")</f>
        <v>5</v>
      </c>
      <c r="IN38">
        <f>IFERROR(VALUE(RIGHT(Rawdata!IN38,1)),"N/A")</f>
        <v>5</v>
      </c>
      <c r="IO38">
        <f>IFERROR(VALUE(RIGHT(Rawdata!IO38,1)),"N/A")</f>
        <v>5</v>
      </c>
      <c r="IP38">
        <f>IFERROR(VALUE(RIGHT(Rawdata!IP38,1)),"N/A")</f>
        <v>5</v>
      </c>
      <c r="IQ38">
        <f>IFERROR(VALUE(RIGHT(Rawdata!IQ38,1)),"N/A")</f>
        <v>5</v>
      </c>
      <c r="IR38">
        <f>IFERROR(VALUE(RIGHT(Rawdata!IR38,1)),"N/A")</f>
        <v>3</v>
      </c>
      <c r="IS38">
        <f>IFERROR(VALUE(RIGHT(Rawdata!IS38,1)),"N/A")</f>
        <v>3</v>
      </c>
      <c r="IT38">
        <f>IFERROR(VALUE(RIGHT(Rawdata!IT38,1)),"N/A")</f>
        <v>4</v>
      </c>
      <c r="IU38">
        <f>IFERROR(VALUE(RIGHT(Rawdata!IU38,1)),"N/A")</f>
        <v>4</v>
      </c>
      <c r="IV38">
        <f>IFERROR(VALUE(RIGHT(Rawdata!IV38,1)),"N/A")</f>
        <v>2</v>
      </c>
      <c r="IW38">
        <f>IFERROR(VALUE(RIGHT(Rawdata!IW38,1)),"N/A")</f>
        <v>2</v>
      </c>
      <c r="IX38">
        <f>IFERROR(VALUE(RIGHT(Rawdata!IX38,1)),"N/A")</f>
        <v>3</v>
      </c>
      <c r="IY38">
        <f>IFERROR(VALUE(RIGHT(Rawdata!IY38,1)),"N/A")</f>
        <v>5</v>
      </c>
      <c r="IZ38">
        <f>IFERROR(VALUE(RIGHT(Rawdata!IZ38,1)),"N/A")</f>
        <v>5</v>
      </c>
      <c r="JA38">
        <f>IFERROR(VALUE(RIGHT(Rawdata!JA38,1)),"N/A")</f>
        <v>1</v>
      </c>
      <c r="JB38">
        <f>IFERROR(VALUE(RIGHT(Rawdata!JB38,1)),"N/A")</f>
        <v>1</v>
      </c>
      <c r="JC38">
        <f>IFERROR(VALUE(RIGHT(Rawdata!JC38,1)),"N/A")</f>
        <v>2</v>
      </c>
      <c r="JD38">
        <f>IFERROR(VALUE(RIGHT(Rawdata!JD38,1)),"N/A")</f>
        <v>5</v>
      </c>
      <c r="JE38">
        <f>IFERROR(VALUE(RIGHT(Rawdata!JE38,1)),"N/A")</f>
        <v>5</v>
      </c>
      <c r="JF38">
        <f>IFERROR(VALUE(RIGHT(Rawdata!JF38,1)),"N/A")</f>
        <v>5</v>
      </c>
      <c r="JG38">
        <f>IFERROR(VALUE(RIGHT(Rawdata!JG38,1)),"N/A")</f>
        <v>1</v>
      </c>
      <c r="JH38">
        <f>IFERROR(VALUE(RIGHT(Rawdata!JH38,1)),"N/A")</f>
        <v>5</v>
      </c>
      <c r="JI38">
        <f>IFERROR(VALUE(RIGHT(Rawdata!JI38,1)),"N/A")</f>
        <v>1</v>
      </c>
      <c r="JJ38">
        <f>IFERROR(VALUE(RIGHT(Rawdata!JJ38,1)),"N/A")</f>
        <v>2</v>
      </c>
      <c r="JK38">
        <f>IFERROR(VALUE(RIGHT(Rawdata!JK38,1)),"N/A")</f>
        <v>5</v>
      </c>
      <c r="JL38">
        <f>IFERROR(VALUE(RIGHT(Rawdata!JL38,1)),"N/A")</f>
        <v>5</v>
      </c>
      <c r="JM38">
        <f>IFERROR(VALUE(RIGHT(Rawdata!JM38,1)),"N/A")</f>
        <v>5</v>
      </c>
      <c r="JN38">
        <f>IFERROR(VALUE(RIGHT(Rawdata!JN38,1)),"N/A")</f>
        <v>1</v>
      </c>
      <c r="JO38">
        <f>IFERROR(VALUE(RIGHT(Rawdata!JO38,1)),"N/A")</f>
        <v>1</v>
      </c>
      <c r="JP38" t="str">
        <f>IFERROR(VALUE(RIGHT(Rawdata!JP38,1)-4),"N/A")</f>
        <v>N/A</v>
      </c>
      <c r="JQ38" t="str">
        <f>IFERROR(VALUE(RIGHT(Rawdata!JQ38,1)-4),"N/A")</f>
        <v>N/A</v>
      </c>
      <c r="JR38" t="str">
        <f>IFERROR(VALUE(RIGHT(Rawdata!JR38,1)-4),"N/A")</f>
        <v>N/A</v>
      </c>
      <c r="JS38" t="str">
        <f>IFERROR(VALUE(RIGHT(Rawdata!JS38,1)-4),"N/A")</f>
        <v>N/A</v>
      </c>
      <c r="JT38" t="str">
        <f>IFERROR(VALUE(RIGHT(Rawdata!JT38,1)-4),"N/A")</f>
        <v>N/A</v>
      </c>
      <c r="JU38" t="str">
        <f>IFERROR(VALUE(RIGHT(Rawdata!JU38,1)-4),"N/A")</f>
        <v>N/A</v>
      </c>
      <c r="JV38" t="str">
        <f>IFERROR(VALUE(RIGHT(Rawdata!JV38,1)-4),"N/A")</f>
        <v>N/A</v>
      </c>
      <c r="JW38" t="str">
        <f>IFERROR(VALUE(RIGHT(Rawdata!JW38,1)-4),"N/A")</f>
        <v>N/A</v>
      </c>
      <c r="JX38" t="str">
        <f>IFERROR(VALUE(RIGHT(Rawdata!JX38,1)),"N/A")</f>
        <v>N/A</v>
      </c>
      <c r="JY38" t="str">
        <f>IFERROR(VALUE(RIGHT(Rawdata!JY38,1)),"N/A")</f>
        <v>N/A</v>
      </c>
      <c r="JZ38" t="str">
        <f>IFERROR(6-VALUE(RIGHT(Rawdata!JZ38,1)),"N/A")</f>
        <v>N/A</v>
      </c>
      <c r="KA38" t="str">
        <f>IFERROR(6-VALUE(RIGHT(Rawdata!KA38,1)),"N/A")</f>
        <v>N/A</v>
      </c>
      <c r="KB38" t="str">
        <f>IFERROR(6-VALUE(RIGHT(Rawdata!KB38,1)),"N/A")</f>
        <v>N/A</v>
      </c>
      <c r="KC38" t="str">
        <f>IFERROR(6-VALUE(RIGHT(Rawdata!KC38,1)),"N/A")</f>
        <v>N/A</v>
      </c>
      <c r="KD38" t="str">
        <f>IFERROR(6-VALUE(RIGHT(Rawdata!KD38,1)),"N/A")</f>
        <v>N/A</v>
      </c>
      <c r="KE38" t="str">
        <f>IFERROR(6-VALUE(RIGHT(Rawdata!KE38,1)),"N/A")</f>
        <v>N/A</v>
      </c>
      <c r="KF38" t="str">
        <f>IFERROR(VALUE(RIGHT(Rawdata!KF38,1)),"N/A")</f>
        <v>N/A</v>
      </c>
      <c r="KG38" t="str">
        <f>IFERROR(VALUE(RIGHT(Rawdata!KG38,1)),"N/A")</f>
        <v>N/A</v>
      </c>
      <c r="KH38" t="str">
        <f>IFERROR(6-VALUE(RIGHT(Rawdata!KH38,1)),"N/A")</f>
        <v>N/A</v>
      </c>
      <c r="KI38" t="str">
        <f>IFERROR(6-VALUE(RIGHT(Rawdata!KI38,1)),"N/A")</f>
        <v>N/A</v>
      </c>
      <c r="KJ38" t="str">
        <f>IFERROR(VALUE(RIGHT(Rawdata!KJ38,1)),"N/A")</f>
        <v>N/A</v>
      </c>
      <c r="KK38" t="str">
        <f>IFERROR(VALUE(RIGHT(Rawdata!KK38,1)),"N/A")</f>
        <v>N/A</v>
      </c>
      <c r="KL38" t="str">
        <f>IFERROR(VALUE(RIGHT(Rawdata!KL38,1)),"N/A")</f>
        <v>N/A</v>
      </c>
      <c r="KM38" t="str">
        <f>IFERROR(VALUE(RIGHT(Rawdata!KM38,1)),"N/A")</f>
        <v>N/A</v>
      </c>
      <c r="KN38" t="str">
        <f>IFERROR(VALUE(RIGHT(Rawdata!KN38,1)),"N/A")</f>
        <v>N/A</v>
      </c>
      <c r="KO38" t="str">
        <f>IFERROR(VALUE(RIGHT(Rawdata!KO38,1)),"N/A")</f>
        <v>N/A</v>
      </c>
      <c r="KP38" t="str">
        <f>IFERROR(VALUE(RIGHT(Rawdata!KP38,1)),"N/A")</f>
        <v>N/A</v>
      </c>
      <c r="KQ38" t="str">
        <f>IFERROR(VALUE(RIGHT(Rawdata!KQ38,1)),"N/A")</f>
        <v>N/A</v>
      </c>
      <c r="KR38" t="str">
        <f>IFERROR(VALUE(RIGHT(Rawdata!KR38,1)),"N/A")</f>
        <v>N/A</v>
      </c>
      <c r="KS38" t="str">
        <f>IFERROR(VALUE(RIGHT(Rawdata!KS38,1)),"N/A")</f>
        <v>N/A</v>
      </c>
      <c r="KT38" t="str">
        <f>IFERROR(VALUE(RIGHT(Rawdata!KT38,1)),"N/A")</f>
        <v>N/A</v>
      </c>
      <c r="KU38" t="str">
        <f>IFERROR(VALUE(RIGHT(Rawdata!KU38,1)),"N/A")</f>
        <v>N/A</v>
      </c>
      <c r="KV38" t="str">
        <f>IFERROR(VALUE(RIGHT(Rawdata!KV38,1)),"N/A")</f>
        <v>N/A</v>
      </c>
      <c r="KW38" t="str">
        <f>IFERROR(VALUE(RIGHT(Rawdata!KW38,1)),"N/A")</f>
        <v>N/A</v>
      </c>
      <c r="KX38" t="str">
        <f>IFERROR(VALUE(RIGHT(Rawdata!KX38,1)),"N/A")</f>
        <v>N/A</v>
      </c>
    </row>
    <row r="39" spans="1:310" x14ac:dyDescent="0.25">
      <c r="A39">
        <f>Rawdata!A39</f>
        <v>7</v>
      </c>
      <c r="B39" t="str">
        <f>Rawdata!B39</f>
        <v>T3</v>
      </c>
      <c r="C39" t="str">
        <f>Rawdata!C39</f>
        <v>2022-12-29 15:18:12</v>
      </c>
      <c r="D39" t="str">
        <f>Rawdata!D39</f>
        <v>709-216</v>
      </c>
      <c r="E39" t="str">
        <f>IF(Rawdata!E39="","",Rawdata!E39)</f>
        <v>109-114</v>
      </c>
      <c r="F39" cm="1">
        <f t="array" ref="F39">IFERROR(_xlfn.IFS(Rawdata!F39="A1",100,Rawdata!F39="A2",75,Rawdata!F39="A3",50,Rawdata!F39="A4",25,Rawdata!F39="A5",0),"N/A")</f>
        <v>50</v>
      </c>
      <c r="G39" cm="1">
        <f t="array" ref="G39">IFERROR(_xlfn.IFS(Rawdata!G39="A1",100,Rawdata!G39="A2",75,Rawdata!G39="A3",50,Rawdata!G39="A4",25,Rawdata!G39="A5",0),"N/A")</f>
        <v>50</v>
      </c>
      <c r="H39" cm="1">
        <f t="array" ref="H39">IFERROR(_xlfn.IFS(Rawdata!H39="A1",100,Rawdata!H39="A2",75,Rawdata!H39="A3",50,Rawdata!H39="A4",25,Rawdata!H39="A5",0),"N/A")</f>
        <v>100</v>
      </c>
      <c r="I39" cm="1">
        <f t="array" ref="I39">IFERROR(_xlfn.IFS(Rawdata!I39="A1",100,Rawdata!I39="A2",75,Rawdata!I39="A3",50,Rawdata!I39="A4",25,Rawdata!I39="A5",0),"N/A")</f>
        <v>100</v>
      </c>
      <c r="J39" cm="1">
        <f t="array" ref="J39">IFERROR(_xlfn.IFS(Rawdata!J39="A1",100,Rawdata!J39="A2",75,Rawdata!J39="A3",50,Rawdata!J39="A4",25,Rawdata!J39="A5",0),"N/A")</f>
        <v>50</v>
      </c>
      <c r="K39" cm="1">
        <f t="array" ref="K39">IFERROR(_xlfn.IFS(Rawdata!K39="A1",100,Rawdata!K39="A2",75,Rawdata!K39="A3",50,Rawdata!K39="A4",25,Rawdata!K39="A5",0),"N/A")</f>
        <v>100</v>
      </c>
      <c r="L39" cm="1">
        <f t="array" ref="L39">IFERROR(_xlfn.IFS(Rawdata!L39="A1",100,Rawdata!L39="A2",75,Rawdata!L39="A3",50,Rawdata!L39="A4",25,Rawdata!L39="A5",0),"N/A")</f>
        <v>100</v>
      </c>
      <c r="M39" cm="1">
        <f t="array" ref="M39">IFERROR(_xlfn.IFS(Rawdata!M39="A1",100,Rawdata!M39="A2",75,Rawdata!M39="A3",50,Rawdata!M39="A4",25,Rawdata!M39="A5",0),"N/A")</f>
        <v>100</v>
      </c>
      <c r="N39" cm="1">
        <f t="array" ref="N39">IFERROR(_xlfn.IFS(Rawdata!N39="A1",100,Rawdata!N39="A2",75,Rawdata!N39="A3",50,Rawdata!N39="A4",25,Rawdata!N39="A5",0),"N/A")</f>
        <v>75</v>
      </c>
      <c r="O39" cm="1">
        <f t="array" ref="O39">IFERROR(_xlfn.IFS(Rawdata!O39="A1",100,Rawdata!O39="A2",75,Rawdata!O39="A3",50,Rawdata!O39="A4",25,Rawdata!O39="A5",0),"N/A")</f>
        <v>100</v>
      </c>
      <c r="P39" cm="1">
        <f t="array" ref="P39">IFERROR(_xlfn.IFS(Rawdata!P39="A1",100,Rawdata!P39="A2",75,Rawdata!P39="A3",50,Rawdata!P39="A4",25,Rawdata!P39="A5",0),"N/A")</f>
        <v>100</v>
      </c>
      <c r="Q39" cm="1">
        <f t="array" ref="Q39">IFERROR(_xlfn.IFS(Rawdata!Q39="A1",100,Rawdata!Q39="A2",75,Rawdata!Q39="A3",50,Rawdata!Q39="A4",25,Rawdata!Q39="A5",0),"N/A")</f>
        <v>100</v>
      </c>
      <c r="R39" cm="1">
        <f t="array" ref="R39">IFERROR(_xlfn.IFS(Rawdata!R39="A1",100,Rawdata!R39="A2",75,Rawdata!R39="A3",50,Rawdata!R39="A4",25,Rawdata!R39="A5",0),"N/A")</f>
        <v>75</v>
      </c>
      <c r="S39" cm="1">
        <f t="array" ref="S39">IFERROR(_xlfn.IFS(Rawdata!S39="A1",100,Rawdata!S39="A2",75,Rawdata!S39="A3",50,Rawdata!S39="A4",25,Rawdata!S39="A5",0),"N/A")</f>
        <v>0</v>
      </c>
      <c r="T39" cm="1">
        <f t="array" ref="T39">IFERROR(_xlfn.IFS(Rawdata!T39="A1",100,Rawdata!T39="A2",75,Rawdata!T39="A3",50,Rawdata!T39="A4",25,Rawdata!T39="A5",0),"N/A")</f>
        <v>0</v>
      </c>
      <c r="U39" cm="1">
        <f t="array" ref="U39">IFERROR(_xlfn.IFS(Rawdata!U39="A1",100,Rawdata!U39="A2",75,Rawdata!U39="A3",50,Rawdata!U39="A4",25,Rawdata!U39="A5",0),"N/A")</f>
        <v>0</v>
      </c>
      <c r="V39" cm="1">
        <f t="array" ref="V39">IFERROR(_xlfn.IFS(Rawdata!V39="A1",100,Rawdata!V39="A2",75,Rawdata!V39="A3",50,Rawdata!V39="A4",25,Rawdata!V39="A5",0),"N/A")</f>
        <v>0</v>
      </c>
      <c r="W39" cm="1">
        <f t="array" ref="W39">IFERROR(_xlfn.IFS(Rawdata!W39="A1",100,Rawdata!W39="A2",75,Rawdata!W39="A3",50,Rawdata!W39="A4",25,Rawdata!W39="A5",0),"N/A")</f>
        <v>0</v>
      </c>
      <c r="X39" cm="1">
        <f t="array" ref="X39">IFERROR(_xlfn.IFS(Rawdata!X39="A1",100,Rawdata!X39="A2",75,Rawdata!X39="A3",50,Rawdata!X39="A4",25,Rawdata!X39="A5",0),"N/A")</f>
        <v>0</v>
      </c>
      <c r="Y39" cm="1">
        <f t="array" ref="Y39">IFERROR(_xlfn.IFS(Rawdata!Y39="A1",100,Rawdata!Y39="A2",75,Rawdata!Y39="A3",50,Rawdata!Y39="A4",25,Rawdata!Y39="A5",0),"N/A")</f>
        <v>50</v>
      </c>
      <c r="Z39" cm="1">
        <f t="array" ref="Z39">IFERROR(_xlfn.IFS(Rawdata!Z39="A1",100,Rawdata!Z39="A2",75,Rawdata!Z39="A3",50,Rawdata!Z39="A4",25,Rawdata!Z39="A5",0),"N/A")</f>
        <v>0</v>
      </c>
      <c r="AA39" cm="1">
        <f t="array" ref="AA39">IFERROR(_xlfn.IFS(Rawdata!AA39="A1",100,Rawdata!AA39="A2",75,Rawdata!AA39="A3",50,Rawdata!AA39="A4",25,Rawdata!AA39="A5",0),"N/A")</f>
        <v>100</v>
      </c>
      <c r="AB39" cm="1">
        <f t="array" ref="AB39">IFERROR(_xlfn.IFS(Rawdata!AB39="A1",100,Rawdata!AB39="A2",75,Rawdata!AB39="A3",50,Rawdata!AB39="A4",25,Rawdata!AB39="A5",0),"N/A")</f>
        <v>75</v>
      </c>
      <c r="AC39">
        <f>IFERROR(VALUE(RIGHT(Rawdata!AC39,1)),"N/A")</f>
        <v>5</v>
      </c>
      <c r="AD39">
        <f>IFERROR(6-VALUE(RIGHT(Rawdata!AD39,1)),"N/A")</f>
        <v>5</v>
      </c>
      <c r="AE39">
        <f>IFERROR(VALUE(RIGHT(Rawdata!AE39,1)),"N/A")</f>
        <v>5</v>
      </c>
      <c r="AF39">
        <f>IFERROR(6-VALUE(RIGHT(Rawdata!AF39,1)),"N/A")</f>
        <v>5</v>
      </c>
      <c r="AG39">
        <f>IFERROR(VALUE(RIGHT(Rawdata!AG39,1)),"N/A")</f>
        <v>5</v>
      </c>
      <c r="AH39">
        <f>IFERROR(VALUE(RIGHT(Rawdata!AH39,1)),"N/A")</f>
        <v>5</v>
      </c>
      <c r="AI39">
        <f>IFERROR(VALUE(RIGHT(Rawdata!AI39,1)),"N/A")</f>
        <v>5</v>
      </c>
      <c r="AJ39">
        <f>IFERROR(6-VALUE(RIGHT(Rawdata!AJ39,1)),"N/A")</f>
        <v>5</v>
      </c>
      <c r="AK39">
        <f>IFERROR(6-VALUE(RIGHT(Rawdata!AK39,1)),"N/A")</f>
        <v>5</v>
      </c>
      <c r="AL39">
        <f>IFERROR(VALUE(RIGHT(Rawdata!AL39,1)),"N/A")</f>
        <v>5</v>
      </c>
      <c r="AM39">
        <f>IFERROR(6-VALUE(RIGHT(Rawdata!AM39,1)),"N/A")</f>
        <v>5</v>
      </c>
      <c r="AN39">
        <f>IFERROR(6-VALUE(RIGHT(Rawdata!AN39,1)),"N/A")</f>
        <v>5</v>
      </c>
      <c r="AO39">
        <f>IFERROR(VALUE(RIGHT(Rawdata!AO39,1)),"N/A")</f>
        <v>5</v>
      </c>
      <c r="AP39">
        <f>IFERROR(6-VALUE(RIGHT(Rawdata!AP39,1)),"N/A")</f>
        <v>5</v>
      </c>
      <c r="AQ39">
        <f>IFERROR(VALUE(RIGHT(Rawdata!AQ39,1)),"N/A")</f>
        <v>5</v>
      </c>
      <c r="AR39">
        <f>IFERROR(6-VALUE(RIGHT(Rawdata!AR39,1)),"N/A")</f>
        <v>5</v>
      </c>
      <c r="AS39">
        <f>IFERROR(VALUE(RIGHT(Rawdata!AS39,1)),"N/A")</f>
        <v>5</v>
      </c>
      <c r="AT39">
        <f>IFERROR(VALUE(RIGHT(Rawdata!AT39,1)),"N/A")</f>
        <v>5</v>
      </c>
      <c r="AU39">
        <f>IFERROR(6-VALUE(RIGHT(Rawdata!AU39,1)),"N/A")</f>
        <v>5</v>
      </c>
      <c r="AV39">
        <f>IFERROR(VALUE(RIGHT(Rawdata!AV39,1)),"N/A")</f>
        <v>5</v>
      </c>
      <c r="AW39">
        <f>IFERROR(VALUE(RIGHT(Rawdata!AW39,1)),"N/A")</f>
        <v>5</v>
      </c>
      <c r="AX39">
        <f>IFERROR(VALUE(RIGHT(Rawdata!AX39,1)),"N/A")</f>
        <v>5</v>
      </c>
      <c r="AY39">
        <f>IFERROR(VALUE(RIGHT(Rawdata!AY39,1)),"N/A")</f>
        <v>5</v>
      </c>
      <c r="AZ39">
        <f>IFERROR(VALUE(RIGHT(Rawdata!AZ39,1)),"N/A")</f>
        <v>5</v>
      </c>
      <c r="BA39">
        <f>IFERROR(VALUE(RIGHT(Rawdata!BA39,1)-1),"N/A")</f>
        <v>3</v>
      </c>
      <c r="BB39">
        <f>IFERROR(VALUE(RIGHT(Rawdata!BB39,1)-1),"N/A")</f>
        <v>3</v>
      </c>
      <c r="BC39">
        <f>IFERROR(VALUE(RIGHT(Rawdata!BC39,1)-1),"N/A")</f>
        <v>0</v>
      </c>
      <c r="BD39">
        <f>IFERROR(VALUE(RIGHT(Rawdata!BD39,1)-1),"N/A")</f>
        <v>0</v>
      </c>
      <c r="BE39">
        <f>IFERROR(VALUE(RIGHT(Rawdata!BE39,1)-1),"N/A")</f>
        <v>0</v>
      </c>
      <c r="BF39">
        <f>IFERROR(VALUE(RIGHT(Rawdata!BF39,1)-1),"N/A")</f>
        <v>3</v>
      </c>
      <c r="BG39">
        <f>IFERROR(VALUE(RIGHT(Rawdata!BG39,1)-1),"N/A")</f>
        <v>0</v>
      </c>
      <c r="BH39">
        <f>IFERROR(VALUE(RIGHT(Rawdata!BH39,1)-1),"N/A")</f>
        <v>0</v>
      </c>
      <c r="BI39">
        <f>IFERROR(VALUE(RIGHT(Rawdata!BI39,1)-1),"N/A")</f>
        <v>1</v>
      </c>
      <c r="BJ39">
        <f>IFERROR(VALUE(RIGHT(Rawdata!BJ39,1)-1),"N/A")</f>
        <v>0</v>
      </c>
      <c r="BK39">
        <f>IFERROR(VALUE(RIGHT(Rawdata!BK39,1)-1),"N/A")</f>
        <v>0</v>
      </c>
      <c r="BL39">
        <f>IFERROR(VALUE(RIGHT(Rawdata!BL39,1)-1),"N/A")</f>
        <v>0</v>
      </c>
      <c r="BM39">
        <f>IFERROR(VALUE(RIGHT(Rawdata!BM39,1)),"N/A")</f>
        <v>5</v>
      </c>
      <c r="BN39">
        <f>IFERROR(VALUE(RIGHT(Rawdata!BN39,1)),"N/A")</f>
        <v>3</v>
      </c>
      <c r="BO39">
        <f>IFERROR(VALUE(RIGHT(Rawdata!BO39,1)),"N/A")</f>
        <v>3</v>
      </c>
      <c r="BP39">
        <f>IFERROR(VALUE(RIGHT(Rawdata!BP39,1)),"N/A")</f>
        <v>3</v>
      </c>
      <c r="BQ39">
        <f>IFERROR(6-VALUE(RIGHT(Rawdata!BQ39,1)),"N/A")</f>
        <v>1</v>
      </c>
      <c r="BR39">
        <f>IFERROR(6-VALUE(RIGHT(Rawdata!BR39,1)),"N/A")</f>
        <v>1</v>
      </c>
      <c r="BS39">
        <f>IFERROR(6-VALUE(RIGHT(Rawdata!BS39,1)),"N/A")</f>
        <v>1</v>
      </c>
      <c r="BT39">
        <f>IFERROR(6-VALUE(RIGHT(Rawdata!BT39,1)),"N/A")</f>
        <v>1</v>
      </c>
      <c r="BU39">
        <f>IFERROR(VALUE(RIGHT(Rawdata!BU39,1)),"N/A")</f>
        <v>5</v>
      </c>
      <c r="BV39">
        <f>IFERROR(VALUE(RIGHT(Rawdata!BV39,1)),"N/A")</f>
        <v>5</v>
      </c>
      <c r="BW39">
        <f>IFERROR(VALUE(RIGHT(Rawdata!BW39,1)),"N/A")</f>
        <v>5</v>
      </c>
      <c r="BX39">
        <f>IFERROR(VALUE(RIGHT(Rawdata!BX39,1)),"N/A")</f>
        <v>5</v>
      </c>
      <c r="BY39">
        <f>IFERROR(6-VALUE(RIGHT(Rawdata!BY39,1)),"N/A")</f>
        <v>5</v>
      </c>
      <c r="BZ39">
        <f>IFERROR(6-VALUE(RIGHT(Rawdata!BZ39,1)),"N/A")</f>
        <v>5</v>
      </c>
      <c r="CA39">
        <f>IFERROR(6-VALUE(RIGHT(Rawdata!CA39,1)),"N/A")</f>
        <v>5</v>
      </c>
      <c r="CB39">
        <f>IFERROR(VALUE(RIGHT(Rawdata!CB39,1)),"N/A")</f>
        <v>5</v>
      </c>
      <c r="CC39">
        <f>IFERROR(VALUE(RIGHT(Rawdata!CC39,1)),"N/A")</f>
        <v>5</v>
      </c>
      <c r="CD39">
        <f>IFERROR(VALUE(RIGHT(Rawdata!CD39,1)),"N/A")</f>
        <v>5</v>
      </c>
      <c r="CE39">
        <f>IFERROR(VALUE(RIGHT(Rawdata!CE39,1)),"N/A")</f>
        <v>4</v>
      </c>
      <c r="CF39">
        <f>IFERROR(6-VALUE(RIGHT(Rawdata!CF39,1)),"N/A")</f>
        <v>2</v>
      </c>
      <c r="CG39">
        <f>IFERROR(6-VALUE(RIGHT(Rawdata!CG39,1)),"N/A")</f>
        <v>5</v>
      </c>
      <c r="CH39">
        <f>IFERROR(6-VALUE(RIGHT(Rawdata!CH39,1)),"N/A")</f>
        <v>2</v>
      </c>
      <c r="CI39">
        <f>IFERROR(6-VALUE(RIGHT(Rawdata!CI39,1)),"N/A")</f>
        <v>5</v>
      </c>
      <c r="CJ39">
        <f>IFERROR(VALUE(RIGHT(Rawdata!CJ39,1)),"N/A")</f>
        <v>1</v>
      </c>
      <c r="CK39">
        <f>IFERROR(VALUE(RIGHT(Rawdata!CK39,1)),"N/A")</f>
        <v>1</v>
      </c>
      <c r="CL39">
        <f>IFERROR(VALUE(RIGHT(Rawdata!CL39,1)),"N/A")</f>
        <v>1</v>
      </c>
      <c r="CM39">
        <f>IFERROR(VALUE(RIGHT(Rawdata!CM39,1)),"N/A")</f>
        <v>1</v>
      </c>
      <c r="CN39">
        <f>IFERROR(VALUE(RIGHT(Rawdata!CN39,1)),"N/A")</f>
        <v>1</v>
      </c>
      <c r="CO39">
        <f>IFERROR(VALUE(RIGHT(Rawdata!CO39,1)),"N/A")</f>
        <v>1</v>
      </c>
      <c r="CP39">
        <f>IFERROR(VALUE(RIGHT(Rawdata!CP39,1)),"N/A")</f>
        <v>1</v>
      </c>
      <c r="CQ39">
        <f>IFERROR(VALUE(RIGHT(Rawdata!CQ39,1)),"N/A")</f>
        <v>1</v>
      </c>
      <c r="CR39">
        <f>IFERROR(VALUE(RIGHT(Rawdata!CR39,1)),"N/A")</f>
        <v>1</v>
      </c>
      <c r="CS39">
        <f>IFERROR(VALUE(RIGHT(Rawdata!CS39,1)),"N/A")</f>
        <v>1</v>
      </c>
      <c r="CT39">
        <f>IFERROR(VALUE(RIGHT(Rawdata!CT39,1)),"N/A")</f>
        <v>1</v>
      </c>
      <c r="CU39">
        <f>IFERROR(VALUE(RIGHT(Rawdata!CU39,1)),"N/A")</f>
        <v>1</v>
      </c>
      <c r="CV39">
        <f>IFERROR(VALUE(RIGHT(Rawdata!CV39,1)),"N/A")</f>
        <v>1</v>
      </c>
      <c r="CW39">
        <f>IFERROR(6-VALUE(RIGHT(Rawdata!CW39,1)),"N/A")</f>
        <v>1</v>
      </c>
      <c r="CX39">
        <f>IFERROR(VALUE(RIGHT(Rawdata!CX39,1)),"N/A")</f>
        <v>1</v>
      </c>
      <c r="CY39">
        <f>IFERROR(VALUE(RIGHT(Rawdata!CY39,1)),"N/A")</f>
        <v>5</v>
      </c>
      <c r="CZ39">
        <f>IFERROR(VALUE(RIGHT(Rawdata!CZ39,1)),"N/A")</f>
        <v>1</v>
      </c>
      <c r="DA39">
        <f>IFERROR(VALUE(RIGHT(Rawdata!DA39,1)),"N/A")</f>
        <v>1</v>
      </c>
      <c r="DB39">
        <f>IFERROR(VALUE(RIGHT(Rawdata!DB39,1)),"N/A")</f>
        <v>1</v>
      </c>
      <c r="DC39">
        <f>IFERROR(VALUE(RIGHT(Rawdata!DC39,1)),"N/A")</f>
        <v>3</v>
      </c>
      <c r="DD39">
        <f>IFERROR(VALUE(RIGHT(Rawdata!DD39,1)),"N/A")</f>
        <v>1</v>
      </c>
      <c r="DE39">
        <f>IFERROR(VALUE(RIGHT(Rawdata!DE39,1)-1),"N/A")</f>
        <v>0</v>
      </c>
      <c r="DF39">
        <f>IFERROR(VALUE(RIGHT(Rawdata!DF39,1)-1),"N/A")</f>
        <v>0</v>
      </c>
      <c r="DG39">
        <f>IFERROR(VALUE(RIGHT(Rawdata!DG39,1)-1),"N/A")</f>
        <v>0</v>
      </c>
      <c r="DH39">
        <f>IFERROR(VALUE(RIGHT(Rawdata!DH39,1)-1),"N/A")</f>
        <v>5</v>
      </c>
      <c r="DI39">
        <f>IFERROR(VALUE(RIGHT(Rawdata!DI39,1)-1),"N/A")</f>
        <v>0</v>
      </c>
      <c r="DJ39">
        <f>IFERROR(VALUE(RIGHT(Rawdata!DJ39,1)-1),"N/A")</f>
        <v>0</v>
      </c>
      <c r="DK39">
        <f>IFERROR(VALUE(RIGHT(Rawdata!DK39,1)-1),"N/A")</f>
        <v>3</v>
      </c>
      <c r="DL39">
        <f>IFERROR(VALUE(RIGHT(Rawdata!DL39,1)-1),"N/A")</f>
        <v>0</v>
      </c>
      <c r="DM39">
        <f>IFERROR(VALUE(RIGHT(Rawdata!DM39,1)-1),"N/A")</f>
        <v>5</v>
      </c>
      <c r="DN39">
        <f>IFERROR(VALUE(RIGHT(Rawdata!DN39,1)-1),"N/A")</f>
        <v>0</v>
      </c>
      <c r="DO39">
        <f>IFERROR(VALUE(RIGHT(Rawdata!DO39,1)-1),"N/A")</f>
        <v>2</v>
      </c>
      <c r="DP39">
        <f>IFERROR(VALUE(RIGHT(Rawdata!DP39,1)-1),"N/A")</f>
        <v>2</v>
      </c>
      <c r="DQ39">
        <f>IFERROR(VALUE(RIGHT(Rawdata!DQ39,1)-1),"N/A")</f>
        <v>0</v>
      </c>
      <c r="DR39">
        <f>IFERROR(VALUE(RIGHT(Rawdata!DR39,1)-1),"N/A")</f>
        <v>2</v>
      </c>
      <c r="DS39">
        <f>IFERROR(VALUE(RIGHT(Rawdata!DS39,1)-1),"N/A")</f>
        <v>2</v>
      </c>
      <c r="DT39">
        <f>IFERROR(VALUE(RIGHT(Rawdata!DT39,1)-1),"N/A")</f>
        <v>1</v>
      </c>
      <c r="DU39">
        <f>IFERROR(6-VALUE(RIGHT(Rawdata!DU39,1)-1),"N/A")</f>
        <v>0</v>
      </c>
      <c r="DV39">
        <f>IFERROR(6-VALUE(RIGHT(Rawdata!DV39,1)-1),"N/A")</f>
        <v>0</v>
      </c>
      <c r="DW39">
        <f>IFERROR(6-VALUE(RIGHT(Rawdata!DW39,1)-1),"N/A")</f>
        <v>0</v>
      </c>
      <c r="DX39">
        <f>IFERROR(6-VALUE(RIGHT(Rawdata!DX39,1)-1),"N/A")</f>
        <v>0</v>
      </c>
      <c r="DY39">
        <f>IFERROR(6-VALUE(RIGHT(Rawdata!DY39,1)-1),"N/A")</f>
        <v>0</v>
      </c>
      <c r="DZ39">
        <f>IFERROR(6-VALUE(RIGHT(Rawdata!DZ39,1)-1),"N/A")</f>
        <v>0</v>
      </c>
      <c r="EA39">
        <f>IFERROR(VALUE(RIGHT(Rawdata!EA39,1)),"N/A")</f>
        <v>5</v>
      </c>
      <c r="EB39">
        <f>IFERROR(VALUE(RIGHT(Rawdata!EB39,1)),"N/A")</f>
        <v>2</v>
      </c>
      <c r="EC39">
        <f>IFERROR(6-VALUE(RIGHT(Rawdata!EC39,1)),"N/A")</f>
        <v>3</v>
      </c>
      <c r="ED39">
        <f>IFERROR(6-VALUE(RIGHT(Rawdata!ED39,1)),"N/A")</f>
        <v>5</v>
      </c>
      <c r="EE39">
        <f>IFERROR(VALUE(RIGHT(Rawdata!EE39,1)),"N/A")</f>
        <v>4</v>
      </c>
      <c r="EF39">
        <f>IFERROR(VALUE(RIGHT(Rawdata!EF39,1)),"N/A")</f>
        <v>5</v>
      </c>
      <c r="EG39">
        <f>IFERROR(VALUE(RIGHT(Rawdata!EG39,1)),"N/A")</f>
        <v>5</v>
      </c>
      <c r="EH39">
        <f>IFERROR(VALUE(RIGHT(Rawdata!EH39,1)),"N/A")</f>
        <v>5</v>
      </c>
      <c r="EI39">
        <f>IFERROR(VALUE(RIGHT(Rawdata!EI39,1)),"N/A")</f>
        <v>5</v>
      </c>
      <c r="EJ39">
        <f>IFERROR(VALUE(RIGHT(Rawdata!EJ39,1)),"N/A")</f>
        <v>4</v>
      </c>
      <c r="EK39">
        <f>IFERROR(VALUE(RIGHT(Rawdata!EK39,1)),"N/A")</f>
        <v>4</v>
      </c>
      <c r="EL39">
        <f>IFERROR(VALUE(RIGHT(Rawdata!EL39,1)),"N/A")</f>
        <v>5</v>
      </c>
      <c r="EM39">
        <f>IFERROR(VALUE(RIGHT(Rawdata!EM39,1)),"N/A")</f>
        <v>5</v>
      </c>
      <c r="EN39">
        <f>IFERROR(VALUE(RIGHT(Rawdata!EN39,1)),"N/A")</f>
        <v>3</v>
      </c>
      <c r="EO39">
        <f>IFERROR(VALUE(RIGHT(Rawdata!EO39,1)),"N/A")</f>
        <v>5</v>
      </c>
      <c r="EP39">
        <f>IFERROR(VALUE(RIGHT(Rawdata!EP39,1)),"N/A")</f>
        <v>5</v>
      </c>
      <c r="EQ39">
        <f>IFERROR(VALUE(RIGHT(Rawdata!EQ39,1)),"N/A")</f>
        <v>4</v>
      </c>
      <c r="ER39">
        <f>IFERROR(VALUE(RIGHT(Rawdata!ER39,1)),"N/A")</f>
        <v>4</v>
      </c>
      <c r="ES39">
        <f>IFERROR(VALUE(RIGHT(Rawdata!ES39,1)),"N/A")</f>
        <v>4</v>
      </c>
      <c r="ET39">
        <f>IFERROR(VALUE(RIGHT(Rawdata!ET39,1)),"N/A")</f>
        <v>4</v>
      </c>
      <c r="EU39">
        <f>IFERROR(VALUE(RIGHT(Rawdata!EU39,1)),"N/A")</f>
        <v>5</v>
      </c>
      <c r="EV39">
        <f>IFERROR(VALUE(RIGHT(Rawdata!EV39,1)),"N/A")</f>
        <v>4</v>
      </c>
      <c r="EW39">
        <f>IFERROR(VALUE(RIGHT(Rawdata!EW39,1)),"N/A")</f>
        <v>5</v>
      </c>
      <c r="EX39">
        <f>IFERROR(VALUE(RIGHT(Rawdata!EX39,1)),"N/A")</f>
        <v>4</v>
      </c>
      <c r="EY39">
        <f>IFERROR(VALUE(RIGHT(Rawdata!EY39,1)),"N/A")</f>
        <v>5</v>
      </c>
      <c r="EZ39">
        <f>IFERROR(6-VALUE(RIGHT(Rawdata!EZ39,1)),"N/A")</f>
        <v>2</v>
      </c>
      <c r="FA39">
        <f>IFERROR(IF(Rawdata!FA39="A1",VALUE(RIGHT(Rawdata!FA39,1)),VALUE(RIGHT(Rawdata!FA39,1))-1),"N/A")</f>
        <v>5</v>
      </c>
      <c r="FB39">
        <f>IFERROR(VALUE(RIGHT(Rawdata!FB39,1))-3,"N/A")</f>
        <v>5</v>
      </c>
      <c r="FC39">
        <f>IFERROR(IF(Rawdata!FC39="A1",VALUE(RIGHT(Rawdata!FC39,1)),VALUE(RIGHT(Rawdata!FC39,1))-1),"N/A")</f>
        <v>5</v>
      </c>
      <c r="FD39">
        <f>IFERROR(VALUE(RIGHT(Rawdata!FD39,1))-3,"N/A")</f>
        <v>5</v>
      </c>
      <c r="FE39">
        <f>IFERROR(IF(Rawdata!FE39="A1",VALUE(RIGHT(Rawdata!FE39,1)),VALUE(RIGHT(Rawdata!FE39,1))-1),"N/A")</f>
        <v>4</v>
      </c>
      <c r="FF39">
        <f>IFERROR(VALUE(RIGHT(Rawdata!FF39,1))-3,"N/A")</f>
        <v>2</v>
      </c>
      <c r="FG39">
        <f>IFERROR(IF(Rawdata!FG39="A1",VALUE(RIGHT(Rawdata!FG39,1)),VALUE(RIGHT(Rawdata!FG39,1))-1),"N/A")</f>
        <v>5</v>
      </c>
      <c r="FH39">
        <f>IFERROR(VALUE(RIGHT(Rawdata!FH39,1))-3,"N/A")</f>
        <v>5</v>
      </c>
      <c r="FI39">
        <f>IFERROR(IF(Rawdata!FI39="A1",VALUE(RIGHT(Rawdata!FI39,1)),VALUE(RIGHT(Rawdata!FI39,1))-1),"N/A")</f>
        <v>5</v>
      </c>
      <c r="FJ39">
        <f>IFERROR(VALUE(RIGHT(Rawdata!FJ39,1))-3,"N/A")</f>
        <v>2</v>
      </c>
      <c r="FK39">
        <f>IFERROR(IF(Rawdata!FK39="A1",VALUE(RIGHT(Rawdata!FK39,1)),VALUE(RIGHT(Rawdata!FK39,1))-1),"N/A")</f>
        <v>5</v>
      </c>
      <c r="FL39">
        <f>IFERROR(VALUE(RIGHT(Rawdata!FL39,1))-3,"N/A")</f>
        <v>5</v>
      </c>
      <c r="FM39">
        <f>IFERROR(IF(Rawdata!FM39="A1",VALUE(RIGHT(Rawdata!FM39,1)),VALUE(RIGHT(Rawdata!FM39,1))-1),"N/A")</f>
        <v>5</v>
      </c>
      <c r="FN39">
        <f>IFERROR(VALUE(RIGHT(Rawdata!FN39,1))-3,"N/A")</f>
        <v>5</v>
      </c>
      <c r="FO39">
        <f>IFERROR(IF(Rawdata!FO39="A1",VALUE(RIGHT(Rawdata!FO39,1)),VALUE(RIGHT(Rawdata!FO39,1))-1),"N/A")</f>
        <v>5</v>
      </c>
      <c r="FP39">
        <f>IFERROR(VALUE(RIGHT(Rawdata!FP39,1))-3,"N/A")</f>
        <v>5</v>
      </c>
      <c r="FQ39">
        <f>IFERROR(IF(Rawdata!FQ39="A1",VALUE(RIGHT(Rawdata!FQ39,1)),VALUE(RIGHT(Rawdata!FQ39,1))-1),"N/A")</f>
        <v>5</v>
      </c>
      <c r="FR39">
        <f>IFERROR(VALUE(RIGHT(Rawdata!FR39,1))-3,"N/A")</f>
        <v>2</v>
      </c>
      <c r="FS39">
        <f>IFERROR(IF(Rawdata!FS39="A1",VALUE(RIGHT(Rawdata!FS39,1)),VALUE(RIGHT(Rawdata!FS39,1))-1),"N/A")</f>
        <v>5</v>
      </c>
      <c r="FT39">
        <f>IFERROR(VALUE(RIGHT(Rawdata!FT39,1))-3,"N/A")</f>
        <v>5</v>
      </c>
      <c r="FU39">
        <f>IFERROR(IF(Rawdata!FU39="A1",VALUE(RIGHT(Rawdata!FU39,1)),VALUE(RIGHT(Rawdata!FU39,1))-1),"N/A")</f>
        <v>5</v>
      </c>
      <c r="FV39">
        <f>IFERROR(VALUE(RIGHT(Rawdata!FV39,1))-3,"N/A")</f>
        <v>4</v>
      </c>
      <c r="FW39">
        <f>IFERROR(IF(Rawdata!FW39="A1",VALUE(RIGHT(Rawdata!FW39,1)),VALUE(RIGHT(Rawdata!FW39,1))-1),"N/A")</f>
        <v>5</v>
      </c>
      <c r="FX39">
        <f>IFERROR(VALUE(RIGHT(Rawdata!FX39,1))-3,"N/A")</f>
        <v>5</v>
      </c>
      <c r="FY39">
        <f>IFERROR(IF(Rawdata!FY39="A1",VALUE(RIGHT(Rawdata!FY39,1)),VALUE(RIGHT(Rawdata!FY39,1))-1),"N/A")</f>
        <v>5</v>
      </c>
      <c r="FZ39">
        <f>IFERROR(VALUE(RIGHT(Rawdata!FZ39,1))-3,"N/A")</f>
        <v>4</v>
      </c>
      <c r="GA39">
        <f>IFERROR(IF(Rawdata!GA39="A1",VALUE(RIGHT(Rawdata!GA39,1)),VALUE(RIGHT(Rawdata!GA39,1))-1),"N/A")</f>
        <v>5</v>
      </c>
      <c r="GB39">
        <f>IFERROR(VALUE(RIGHT(Rawdata!GB39,1))-3,"N/A")</f>
        <v>5</v>
      </c>
      <c r="GC39">
        <f>IFERROR(IF(Rawdata!GC39="A1",VALUE(RIGHT(Rawdata!GC39,1)),VALUE(RIGHT(Rawdata!GC39,1))-1),"N/A")</f>
        <v>5</v>
      </c>
      <c r="GD39">
        <f>IFERROR(VALUE(RIGHT(Rawdata!GD39,1))-3,"N/A")</f>
        <v>5</v>
      </c>
      <c r="GE39">
        <f>IFERROR(IF(Rawdata!GE39="A1",VALUE(RIGHT(Rawdata!GE39,1)),VALUE(RIGHT(Rawdata!GE39,1))-1),"N/A")</f>
        <v>5</v>
      </c>
      <c r="GF39">
        <f>IFERROR(VALUE(RIGHT(Rawdata!GF39,1))-3,"N/A")</f>
        <v>5</v>
      </c>
      <c r="GG39">
        <f>IFERROR(IF(Rawdata!GG39="A1",VALUE(RIGHT(Rawdata!GG39,1)),VALUE(RIGHT(Rawdata!GG39,1))-1),"N/A")</f>
        <v>5</v>
      </c>
      <c r="GH39">
        <f>IFERROR(VALUE(RIGHT(Rawdata!GH39,1))-3,"N/A")</f>
        <v>5</v>
      </c>
      <c r="GI39">
        <f>IFERROR(IF(Rawdata!GI39="A1",VALUE(RIGHT(Rawdata!GI39,1)),VALUE(RIGHT(Rawdata!GI39,1))-1),"N/A")</f>
        <v>5</v>
      </c>
      <c r="GJ39">
        <f>IFERROR(VALUE(RIGHT(Rawdata!GJ39,1))-3,"N/A")</f>
        <v>5</v>
      </c>
      <c r="GK39">
        <f>IFERROR(IF(Rawdata!GK39="A1",VALUE(RIGHT(Rawdata!GK39,1)),VALUE(RIGHT(Rawdata!GK39,1))-1),"N/A")</f>
        <v>5</v>
      </c>
      <c r="GL39">
        <f>IFERROR(VALUE(RIGHT(Rawdata!GL39,1))-3,"N/A")</f>
        <v>3</v>
      </c>
      <c r="GM39">
        <f>IFERROR(IF(Rawdata!GM39="A1",VALUE(RIGHT(Rawdata!GM39,1)),VALUE(RIGHT(Rawdata!GM39,1))-1),"N/A")</f>
        <v>5</v>
      </c>
      <c r="GN39">
        <f>IFERROR(VALUE(RIGHT(Rawdata!GN39,1))-3,"N/A")</f>
        <v>5</v>
      </c>
      <c r="GO39">
        <f>IFERROR(IF(Rawdata!GO39="A1",VALUE(RIGHT(Rawdata!GO39,1)),VALUE(RIGHT(Rawdata!GO39,1))-1),"N/A")</f>
        <v>5</v>
      </c>
      <c r="GP39">
        <f>IFERROR(VALUE(RIGHT(Rawdata!GP39,1))-3,"N/A")</f>
        <v>5</v>
      </c>
      <c r="GQ39">
        <f>IFERROR(IF(Rawdata!GQ39="A1",VALUE(RIGHT(Rawdata!GQ39,1)),VALUE(RIGHT(Rawdata!GQ39,1))-1),"N/A")</f>
        <v>5</v>
      </c>
      <c r="GR39">
        <f>IFERROR(VALUE(RIGHT(Rawdata!GR39,1))-3,"N/A")</f>
        <v>5</v>
      </c>
      <c r="GS39">
        <f>IFERROR(IF(Rawdata!GS39="A1",VALUE(RIGHT(Rawdata!GS39,1)),VALUE(RIGHT(Rawdata!GS39,1))-1),"N/A")</f>
        <v>5</v>
      </c>
      <c r="GT39">
        <f>IFERROR(VALUE(RIGHT(Rawdata!GT39,1))-3,"N/A")</f>
        <v>5</v>
      </c>
      <c r="GU39">
        <f>IFERROR(IF(Rawdata!GU39="A1",VALUE(RIGHT(Rawdata!GU39,1)),VALUE(RIGHT(Rawdata!GU39,1))-1),"N/A")</f>
        <v>5</v>
      </c>
      <c r="GV39">
        <f>IFERROR(VALUE(RIGHT(Rawdata!GV39,1))-3,"N/A")</f>
        <v>1</v>
      </c>
      <c r="GW39">
        <f>IFERROR(IF(Rawdata!GW39="A1",VALUE(RIGHT(Rawdata!GW39,1)),VALUE(RIGHT(Rawdata!GW39,1))-1),"N/A")</f>
        <v>5</v>
      </c>
      <c r="GX39">
        <f>IFERROR(VALUE(RIGHT(Rawdata!GX39,1))-3,"N/A")</f>
        <v>5</v>
      </c>
      <c r="GY39">
        <f>IFERROR(VALUE(RIGHT(Rawdata!GY39,1)),"N/A")</f>
        <v>6</v>
      </c>
      <c r="GZ39">
        <f>IFERROR(7-VALUE(RIGHT(Rawdata!GZ39,1)),"N/A")</f>
        <v>6</v>
      </c>
      <c r="HA39">
        <f>IFERROR(VALUE(RIGHT(Rawdata!HA39,1)),"N/A")</f>
        <v>6</v>
      </c>
      <c r="HB39">
        <f>IFERROR(VALUE(RIGHT(Rawdata!HB39,1)),"N/A")</f>
        <v>6</v>
      </c>
      <c r="HC39">
        <f>IFERROR(VALUE(RIGHT(Rawdata!HC39,1)),"N/A")</f>
        <v>6</v>
      </c>
      <c r="HD39">
        <f>IFERROR(7-VALUE(RIGHT(Rawdata!HD39,1)),"N/A")</f>
        <v>3</v>
      </c>
      <c r="HE39">
        <f>IFERROR(VALUE(RIGHT(Rawdata!HE39,1)),"N/A")</f>
        <v>6</v>
      </c>
      <c r="HF39">
        <f>IFERROR(7-VALUE(RIGHT(Rawdata!HF39,1)),"N/A")</f>
        <v>6</v>
      </c>
      <c r="HG39">
        <f>IFERROR(VALUE(RIGHT(Rawdata!HG39,1)),"N/A")</f>
        <v>6</v>
      </c>
      <c r="HH39">
        <f>IFERROR(VALUE(RIGHT(Rawdata!HH39,1)),"N/A")</f>
        <v>6</v>
      </c>
      <c r="HI39">
        <f>IFERROR(VALUE(RIGHT(Rawdata!HI39,1)),"N/A")</f>
        <v>6</v>
      </c>
      <c r="HJ39">
        <f>IFERROR(VALUE(RIGHT(Rawdata!HJ39,1)),"N/A")</f>
        <v>6</v>
      </c>
      <c r="HK39">
        <f>IFERROR(7-VALUE(RIGHT(Rawdata!HK39,1)),"N/A")</f>
        <v>3</v>
      </c>
      <c r="HL39">
        <f>IFERROR(VALUE(RIGHT(Rawdata!HL39,1)),"N/A")</f>
        <v>6</v>
      </c>
      <c r="HM39">
        <f>IFERROR(VALUE(RIGHT(Rawdata!HM39,1)),"N/A")</f>
        <v>6</v>
      </c>
      <c r="HN39">
        <f>IFERROR(IF(Rawdata!HN39="A13",5,VALUE(RIGHT(Rawdata!HN39,1))-1),"N/A")</f>
        <v>5</v>
      </c>
      <c r="HO39">
        <f>IFERROR(IF(Rawdata!HO39="A13",5,VALUE(RIGHT(Rawdata!HO39,1))-1),"N/A")</f>
        <v>4</v>
      </c>
      <c r="HP39">
        <f>IFERROR(IF(Rawdata!HP39="A13",5,VALUE(RIGHT(Rawdata!HP39,1))-1),"N/A")</f>
        <v>5</v>
      </c>
      <c r="HQ39">
        <f>IFERROR(IF(Rawdata!HQ39="A13",5,VALUE(RIGHT(Rawdata!HQ39,1))-1),"N/A")</f>
        <v>4</v>
      </c>
      <c r="HR39">
        <f>IFERROR(IF(Rawdata!HR39="A13",5,VALUE(RIGHT(Rawdata!HR39,1))-1),"N/A")</f>
        <v>5</v>
      </c>
      <c r="HS39">
        <f>IFERROR(6-IF(Rawdata!HS39="A13",5,VALUE(RIGHT(Rawdata!HS39,1))-1),"N/A")</f>
        <v>2</v>
      </c>
      <c r="HT39">
        <f>IFERROR(6-IF(Rawdata!HT39="A13",5,VALUE(RIGHT(Rawdata!HT39,1))-1),"N/A")</f>
        <v>1</v>
      </c>
      <c r="HU39">
        <f>IFERROR(6-IF(Rawdata!HU39="A13",5,VALUE(RIGHT(Rawdata!HU39,1))-1),"N/A")</f>
        <v>1</v>
      </c>
      <c r="HV39">
        <f>IFERROR(IF(Rawdata!HV39="A13",5,VALUE(RIGHT(Rawdata!HV39,1))-1),"N/A")</f>
        <v>5</v>
      </c>
      <c r="HW39">
        <f>IFERROR(6-IF(Rawdata!HW39="A13",5,VALUE(RIGHT(Rawdata!HW39,1))-1),"N/A")</f>
        <v>2</v>
      </c>
      <c r="HX39">
        <f>IFERROR(6-IF(Rawdata!HX39="A13",5,VALUE(RIGHT(Rawdata!HX39,1))-1),"N/A")</f>
        <v>3</v>
      </c>
      <c r="HY39">
        <f>IFERROR(6-IF(Rawdata!HY39="A13",5,VALUE(RIGHT(Rawdata!HY39,1))-1),"N/A")</f>
        <v>2</v>
      </c>
      <c r="HZ39">
        <f>IFERROR(6-IF(Rawdata!HZ39="A13",5,VALUE(RIGHT(Rawdata!HZ39,1))-1),"N/A")</f>
        <v>3</v>
      </c>
      <c r="IA39">
        <f>IFERROR(6-IF(Rawdata!IA39="A13",5,VALUE(RIGHT(Rawdata!IA39,1))-1),"N/A")</f>
        <v>2</v>
      </c>
      <c r="IB39">
        <f>IFERROR(IF(Rawdata!IB39="A13",5,VALUE(RIGHT(Rawdata!IB39,1))-1),"N/A")</f>
        <v>5</v>
      </c>
      <c r="IC39">
        <f>IFERROR(6-IF(Rawdata!IC39="A13",5,VALUE(RIGHT(Rawdata!IC39,1))-1),"N/A")</f>
        <v>5</v>
      </c>
      <c r="ID39">
        <f>IFERROR(IF(Rawdata!ID39="A13",5,VALUE(RIGHT(Rawdata!ID39,1))-1),"N/A")</f>
        <v>5</v>
      </c>
      <c r="IE39">
        <f>IFERROR(6-IF(Rawdata!IE39="A13",5,VALUE(RIGHT(Rawdata!IE39,1))-1),"N/A")</f>
        <v>2</v>
      </c>
      <c r="IF39">
        <f>IFERROR(VALUE(RIGHT(Rawdata!IF39,1)),"N/A")</f>
        <v>7</v>
      </c>
      <c r="IG39">
        <f>IFERROR(VALUE(RIGHT(Rawdata!IG39,1)),"N/A")</f>
        <v>7</v>
      </c>
      <c r="IH39">
        <f>IFERROR(VALUE(RIGHT(Rawdata!IH39,1)),"N/A")</f>
        <v>7</v>
      </c>
      <c r="II39">
        <f>IFERROR(VALUE(RIGHT(Rawdata!II39,1)),"N/A")</f>
        <v>7</v>
      </c>
      <c r="IJ39">
        <f>IFERROR(VALUE(RIGHT(Rawdata!IJ39,1)),"N/A")</f>
        <v>7</v>
      </c>
      <c r="IK39">
        <f>IFERROR(VALUE(RIGHT(Rawdata!IK39,1)),"N/A")</f>
        <v>5</v>
      </c>
      <c r="IL39">
        <f>IFERROR(VALUE(RIGHT(Rawdata!IL39,1)),"N/A")</f>
        <v>5</v>
      </c>
      <c r="IM39">
        <f>IFERROR(VALUE(RIGHT(Rawdata!IM39,1)),"N/A")</f>
        <v>5</v>
      </c>
      <c r="IN39">
        <f>IFERROR(VALUE(RIGHT(Rawdata!IN39,1)),"N/A")</f>
        <v>5</v>
      </c>
      <c r="IO39">
        <f>IFERROR(VALUE(RIGHT(Rawdata!IO39,1)),"N/A")</f>
        <v>5</v>
      </c>
      <c r="IP39">
        <f>IFERROR(VALUE(RIGHT(Rawdata!IP39,1)),"N/A")</f>
        <v>5</v>
      </c>
      <c r="IQ39">
        <f>IFERROR(VALUE(RIGHT(Rawdata!IQ39,1)),"N/A")</f>
        <v>5</v>
      </c>
      <c r="IR39">
        <f>IFERROR(VALUE(RIGHT(Rawdata!IR39,1)),"N/A")</f>
        <v>5</v>
      </c>
      <c r="IS39">
        <f>IFERROR(VALUE(RIGHT(Rawdata!IS39,1)),"N/A")</f>
        <v>5</v>
      </c>
      <c r="IT39">
        <f>IFERROR(VALUE(RIGHT(Rawdata!IT39,1)),"N/A")</f>
        <v>5</v>
      </c>
      <c r="IU39">
        <f>IFERROR(VALUE(RIGHT(Rawdata!IU39,1)),"N/A")</f>
        <v>5</v>
      </c>
      <c r="IV39">
        <f>IFERROR(VALUE(RIGHT(Rawdata!IV39,1)),"N/A")</f>
        <v>5</v>
      </c>
      <c r="IW39">
        <f>IFERROR(VALUE(RIGHT(Rawdata!IW39,1)),"N/A")</f>
        <v>5</v>
      </c>
      <c r="IX39">
        <f>IFERROR(VALUE(RIGHT(Rawdata!IX39,1)),"N/A")</f>
        <v>5</v>
      </c>
      <c r="IY39">
        <f>IFERROR(VALUE(RIGHT(Rawdata!IY39,1)),"N/A")</f>
        <v>5</v>
      </c>
      <c r="IZ39">
        <f>IFERROR(VALUE(RIGHT(Rawdata!IZ39,1)),"N/A")</f>
        <v>3</v>
      </c>
      <c r="JA39">
        <f>IFERROR(VALUE(RIGHT(Rawdata!JA39,1)),"N/A")</f>
        <v>1</v>
      </c>
      <c r="JB39">
        <f>IFERROR(VALUE(RIGHT(Rawdata!JB39,1)),"N/A")</f>
        <v>1</v>
      </c>
      <c r="JC39">
        <f>IFERROR(VALUE(RIGHT(Rawdata!JC39,1)),"N/A")</f>
        <v>1</v>
      </c>
      <c r="JD39">
        <f>IFERROR(VALUE(RIGHT(Rawdata!JD39,1)),"N/A")</f>
        <v>4</v>
      </c>
      <c r="JE39">
        <f>IFERROR(VALUE(RIGHT(Rawdata!JE39,1)),"N/A")</f>
        <v>1</v>
      </c>
      <c r="JF39">
        <f>IFERROR(VALUE(RIGHT(Rawdata!JF39,1)),"N/A")</f>
        <v>5</v>
      </c>
      <c r="JG39">
        <f>IFERROR(VALUE(RIGHT(Rawdata!JG39,1)),"N/A")</f>
        <v>1</v>
      </c>
      <c r="JH39">
        <f>IFERROR(VALUE(RIGHT(Rawdata!JH39,1)),"N/A")</f>
        <v>4</v>
      </c>
      <c r="JI39">
        <f>IFERROR(VALUE(RIGHT(Rawdata!JI39,1)),"N/A")</f>
        <v>1</v>
      </c>
      <c r="JJ39">
        <f>IFERROR(VALUE(RIGHT(Rawdata!JJ39,1)),"N/A")</f>
        <v>1</v>
      </c>
      <c r="JK39">
        <f>IFERROR(VALUE(RIGHT(Rawdata!JK39,1)),"N/A")</f>
        <v>5</v>
      </c>
      <c r="JL39">
        <f>IFERROR(VALUE(RIGHT(Rawdata!JL39,1)),"N/A")</f>
        <v>3</v>
      </c>
      <c r="JM39">
        <f>IFERROR(VALUE(RIGHT(Rawdata!JM39,1)),"N/A")</f>
        <v>5</v>
      </c>
      <c r="JN39">
        <f>IFERROR(VALUE(RIGHT(Rawdata!JN39,1)),"N/A")</f>
        <v>1</v>
      </c>
      <c r="JO39">
        <f>IFERROR(VALUE(RIGHT(Rawdata!JO39,1)),"N/A")</f>
        <v>1</v>
      </c>
      <c r="JP39" t="str">
        <f>IFERROR(VALUE(RIGHT(Rawdata!JP39,1)-4),"N/A")</f>
        <v>N/A</v>
      </c>
      <c r="JQ39" t="str">
        <f>IFERROR(VALUE(RIGHT(Rawdata!JQ39,1)-4),"N/A")</f>
        <v>N/A</v>
      </c>
      <c r="JR39" t="str">
        <f>IFERROR(VALUE(RIGHT(Rawdata!JR39,1)-4),"N/A")</f>
        <v>N/A</v>
      </c>
      <c r="JS39" t="str">
        <f>IFERROR(VALUE(RIGHT(Rawdata!JS39,1)-4),"N/A")</f>
        <v>N/A</v>
      </c>
      <c r="JT39" t="str">
        <f>IFERROR(VALUE(RIGHT(Rawdata!JT39,1)-4),"N/A")</f>
        <v>N/A</v>
      </c>
      <c r="JU39" t="str">
        <f>IFERROR(VALUE(RIGHT(Rawdata!JU39,1)-4),"N/A")</f>
        <v>N/A</v>
      </c>
      <c r="JV39" t="str">
        <f>IFERROR(VALUE(RIGHT(Rawdata!JV39,1)-4),"N/A")</f>
        <v>N/A</v>
      </c>
      <c r="JW39" t="str">
        <f>IFERROR(VALUE(RIGHT(Rawdata!JW39,1)-4),"N/A")</f>
        <v>N/A</v>
      </c>
      <c r="JX39" t="str">
        <f>IFERROR(VALUE(RIGHT(Rawdata!JX39,1)),"N/A")</f>
        <v>N/A</v>
      </c>
      <c r="JY39" t="str">
        <f>IFERROR(VALUE(RIGHT(Rawdata!JY39,1)),"N/A")</f>
        <v>N/A</v>
      </c>
      <c r="JZ39" t="str">
        <f>IFERROR(6-VALUE(RIGHT(Rawdata!JZ39,1)),"N/A")</f>
        <v>N/A</v>
      </c>
      <c r="KA39" t="str">
        <f>IFERROR(6-VALUE(RIGHT(Rawdata!KA39,1)),"N/A")</f>
        <v>N/A</v>
      </c>
      <c r="KB39" t="str">
        <f>IFERROR(6-VALUE(RIGHT(Rawdata!KB39,1)),"N/A")</f>
        <v>N/A</v>
      </c>
      <c r="KC39" t="str">
        <f>IFERROR(6-VALUE(RIGHT(Rawdata!KC39,1)),"N/A")</f>
        <v>N/A</v>
      </c>
      <c r="KD39" t="str">
        <f>IFERROR(6-VALUE(RIGHT(Rawdata!KD39,1)),"N/A")</f>
        <v>N/A</v>
      </c>
      <c r="KE39" t="str">
        <f>IFERROR(6-VALUE(RIGHT(Rawdata!KE39,1)),"N/A")</f>
        <v>N/A</v>
      </c>
      <c r="KF39" t="str">
        <f>IFERROR(VALUE(RIGHT(Rawdata!KF39,1)),"N/A")</f>
        <v>N/A</v>
      </c>
      <c r="KG39" t="str">
        <f>IFERROR(VALUE(RIGHT(Rawdata!KG39,1)),"N/A")</f>
        <v>N/A</v>
      </c>
      <c r="KH39" t="str">
        <f>IFERROR(6-VALUE(RIGHT(Rawdata!KH39,1)),"N/A")</f>
        <v>N/A</v>
      </c>
      <c r="KI39" t="str">
        <f>IFERROR(6-VALUE(RIGHT(Rawdata!KI39,1)),"N/A")</f>
        <v>N/A</v>
      </c>
      <c r="KJ39" t="str">
        <f>IFERROR(VALUE(RIGHT(Rawdata!KJ39,1)),"N/A")</f>
        <v>N/A</v>
      </c>
      <c r="KK39" t="str">
        <f>IFERROR(VALUE(RIGHT(Rawdata!KK39,1)),"N/A")</f>
        <v>N/A</v>
      </c>
      <c r="KL39" t="str">
        <f>IFERROR(VALUE(RIGHT(Rawdata!KL39,1)),"N/A")</f>
        <v>N/A</v>
      </c>
      <c r="KM39" t="str">
        <f>IFERROR(VALUE(RIGHT(Rawdata!KM39,1)),"N/A")</f>
        <v>N/A</v>
      </c>
      <c r="KN39" t="str">
        <f>IFERROR(VALUE(RIGHT(Rawdata!KN39,1)),"N/A")</f>
        <v>N/A</v>
      </c>
      <c r="KO39" t="str">
        <f>IFERROR(VALUE(RIGHT(Rawdata!KO39,1)),"N/A")</f>
        <v>N/A</v>
      </c>
      <c r="KP39" t="str">
        <f>IFERROR(VALUE(RIGHT(Rawdata!KP39,1)),"N/A")</f>
        <v>N/A</v>
      </c>
      <c r="KQ39" t="str">
        <f>IFERROR(VALUE(RIGHT(Rawdata!KQ39,1)),"N/A")</f>
        <v>N/A</v>
      </c>
      <c r="KR39" t="str">
        <f>IFERROR(VALUE(RIGHT(Rawdata!KR39,1)),"N/A")</f>
        <v>N/A</v>
      </c>
      <c r="KS39" t="str">
        <f>IFERROR(VALUE(RIGHT(Rawdata!KS39,1)),"N/A")</f>
        <v>N/A</v>
      </c>
      <c r="KT39" t="str">
        <f>IFERROR(VALUE(RIGHT(Rawdata!KT39,1)),"N/A")</f>
        <v>N/A</v>
      </c>
      <c r="KU39" t="str">
        <f>IFERROR(VALUE(RIGHT(Rawdata!KU39,1)),"N/A")</f>
        <v>N/A</v>
      </c>
      <c r="KV39" t="str">
        <f>IFERROR(VALUE(RIGHT(Rawdata!KV39,1)),"N/A")</f>
        <v>N/A</v>
      </c>
      <c r="KW39" t="str">
        <f>IFERROR(VALUE(RIGHT(Rawdata!KW39,1)),"N/A")</f>
        <v>N/A</v>
      </c>
      <c r="KX39" t="str">
        <f>IFERROR(VALUE(RIGHT(Rawdata!KX39,1)),"N/A")</f>
        <v>N/A</v>
      </c>
    </row>
    <row r="40" spans="1:310" x14ac:dyDescent="0.25">
      <c r="A40">
        <f>Rawdata!A40</f>
        <v>8</v>
      </c>
      <c r="B40" t="str">
        <f>Rawdata!B40</f>
        <v>T3</v>
      </c>
      <c r="C40" t="str">
        <f>Rawdata!C40</f>
        <v>2022-12-30 00:55:52</v>
      </c>
      <c r="D40" t="str">
        <f>Rawdata!D40</f>
        <v>703-203</v>
      </c>
      <c r="E40" t="str">
        <f>IF(Rawdata!E40="","",Rawdata!E40)</f>
        <v>103-105</v>
      </c>
      <c r="F40" cm="1">
        <f t="array" ref="F40">IFERROR(_xlfn.IFS(Rawdata!F40="A1",100,Rawdata!F40="A2",75,Rawdata!F40="A3",50,Rawdata!F40="A4",25,Rawdata!F40="A5",0),"N/A")</f>
        <v>100</v>
      </c>
      <c r="G40" cm="1">
        <f t="array" ref="G40">IFERROR(_xlfn.IFS(Rawdata!G40="A1",100,Rawdata!G40="A2",75,Rawdata!G40="A3",50,Rawdata!G40="A4",25,Rawdata!G40="A5",0),"N/A")</f>
        <v>100</v>
      </c>
      <c r="H40" cm="1">
        <f t="array" ref="H40">IFERROR(_xlfn.IFS(Rawdata!H40="A1",100,Rawdata!H40="A2",75,Rawdata!H40="A3",50,Rawdata!H40="A4",25,Rawdata!H40="A5",0),"N/A")</f>
        <v>50</v>
      </c>
      <c r="I40" cm="1">
        <f t="array" ref="I40">IFERROR(_xlfn.IFS(Rawdata!I40="A1",100,Rawdata!I40="A2",75,Rawdata!I40="A3",50,Rawdata!I40="A4",25,Rawdata!I40="A5",0),"N/A")</f>
        <v>100</v>
      </c>
      <c r="J40" cm="1">
        <f t="array" ref="J40">IFERROR(_xlfn.IFS(Rawdata!J40="A1",100,Rawdata!J40="A2",75,Rawdata!J40="A3",50,Rawdata!J40="A4",25,Rawdata!J40="A5",0),"N/A")</f>
        <v>100</v>
      </c>
      <c r="K40" cm="1">
        <f t="array" ref="K40">IFERROR(_xlfn.IFS(Rawdata!K40="A1",100,Rawdata!K40="A2",75,Rawdata!K40="A3",50,Rawdata!K40="A4",25,Rawdata!K40="A5",0),"N/A")</f>
        <v>100</v>
      </c>
      <c r="L40" cm="1">
        <f t="array" ref="L40">IFERROR(_xlfn.IFS(Rawdata!L40="A1",100,Rawdata!L40="A2",75,Rawdata!L40="A3",50,Rawdata!L40="A4",25,Rawdata!L40="A5",0),"N/A")</f>
        <v>50</v>
      </c>
      <c r="M40" cm="1">
        <f t="array" ref="M40">IFERROR(_xlfn.IFS(Rawdata!M40="A1",100,Rawdata!M40="A2",75,Rawdata!M40="A3",50,Rawdata!M40="A4",25,Rawdata!M40="A5",0),"N/A")</f>
        <v>50</v>
      </c>
      <c r="N40" cm="1">
        <f t="array" ref="N40">IFERROR(_xlfn.IFS(Rawdata!N40="A1",100,Rawdata!N40="A2",75,Rawdata!N40="A3",50,Rawdata!N40="A4",25,Rawdata!N40="A5",0),"N/A")</f>
        <v>50</v>
      </c>
      <c r="O40" cm="1">
        <f t="array" ref="O40">IFERROR(_xlfn.IFS(Rawdata!O40="A1",100,Rawdata!O40="A2",75,Rawdata!O40="A3",50,Rawdata!O40="A4",25,Rawdata!O40="A5",0),"N/A")</f>
        <v>100</v>
      </c>
      <c r="P40" cm="1">
        <f t="array" ref="P40">IFERROR(_xlfn.IFS(Rawdata!P40="A1",100,Rawdata!P40="A2",75,Rawdata!P40="A3",50,Rawdata!P40="A4",25,Rawdata!P40="A5",0),"N/A")</f>
        <v>0</v>
      </c>
      <c r="Q40" cm="1">
        <f t="array" ref="Q40">IFERROR(_xlfn.IFS(Rawdata!Q40="A1",100,Rawdata!Q40="A2",75,Rawdata!Q40="A3",50,Rawdata!Q40="A4",25,Rawdata!Q40="A5",0),"N/A")</f>
        <v>100</v>
      </c>
      <c r="R40" cm="1">
        <f t="array" ref="R40">IFERROR(_xlfn.IFS(Rawdata!R40="A1",100,Rawdata!R40="A2",75,Rawdata!R40="A3",50,Rawdata!R40="A4",25,Rawdata!R40="A5",0),"N/A")</f>
        <v>50</v>
      </c>
      <c r="S40" cm="1">
        <f t="array" ref="S40">IFERROR(_xlfn.IFS(Rawdata!S40="A1",100,Rawdata!S40="A2",75,Rawdata!S40="A3",50,Rawdata!S40="A4",25,Rawdata!S40="A5",0),"N/A")</f>
        <v>25</v>
      </c>
      <c r="T40" cm="1">
        <f t="array" ref="T40">IFERROR(_xlfn.IFS(Rawdata!T40="A1",100,Rawdata!T40="A2",75,Rawdata!T40="A3",50,Rawdata!T40="A4",25,Rawdata!T40="A5",0),"N/A")</f>
        <v>0</v>
      </c>
      <c r="U40" cm="1">
        <f t="array" ref="U40">IFERROR(_xlfn.IFS(Rawdata!U40="A1",100,Rawdata!U40="A2",75,Rawdata!U40="A3",50,Rawdata!U40="A4",25,Rawdata!U40="A5",0),"N/A")</f>
        <v>0</v>
      </c>
      <c r="V40" cm="1">
        <f t="array" ref="V40">IFERROR(_xlfn.IFS(Rawdata!V40="A1",100,Rawdata!V40="A2",75,Rawdata!V40="A3",50,Rawdata!V40="A4",25,Rawdata!V40="A5",0),"N/A")</f>
        <v>25</v>
      </c>
      <c r="W40" cm="1">
        <f t="array" ref="W40">IFERROR(_xlfn.IFS(Rawdata!W40="A1",100,Rawdata!W40="A2",75,Rawdata!W40="A3",50,Rawdata!W40="A4",25,Rawdata!W40="A5",0),"N/A")</f>
        <v>25</v>
      </c>
      <c r="X40" cm="1">
        <f t="array" ref="X40">IFERROR(_xlfn.IFS(Rawdata!X40="A1",100,Rawdata!X40="A2",75,Rawdata!X40="A3",50,Rawdata!X40="A4",25,Rawdata!X40="A5",0),"N/A")</f>
        <v>50</v>
      </c>
      <c r="Y40" cm="1">
        <f t="array" ref="Y40">IFERROR(_xlfn.IFS(Rawdata!Y40="A1",100,Rawdata!Y40="A2",75,Rawdata!Y40="A3",50,Rawdata!Y40="A4",25,Rawdata!Y40="A5",0),"N/A")</f>
        <v>25</v>
      </c>
      <c r="Z40" cm="1">
        <f t="array" ref="Z40">IFERROR(_xlfn.IFS(Rawdata!Z40="A1",100,Rawdata!Z40="A2",75,Rawdata!Z40="A3",50,Rawdata!Z40="A4",25,Rawdata!Z40="A5",0),"N/A")</f>
        <v>25</v>
      </c>
      <c r="AA40" cm="1">
        <f t="array" ref="AA40">IFERROR(_xlfn.IFS(Rawdata!AA40="A1",100,Rawdata!AA40="A2",75,Rawdata!AA40="A3",50,Rawdata!AA40="A4",25,Rawdata!AA40="A5",0),"N/A")</f>
        <v>100</v>
      </c>
      <c r="AB40" cm="1">
        <f t="array" ref="AB40">IFERROR(_xlfn.IFS(Rawdata!AB40="A1",100,Rawdata!AB40="A2",75,Rawdata!AB40="A3",50,Rawdata!AB40="A4",25,Rawdata!AB40="A5",0),"N/A")</f>
        <v>50</v>
      </c>
      <c r="AC40">
        <f>IFERROR(VALUE(RIGHT(Rawdata!AC40,1)),"N/A")</f>
        <v>5</v>
      </c>
      <c r="AD40">
        <f>IFERROR(6-VALUE(RIGHT(Rawdata!AD40,1)),"N/A")</f>
        <v>5</v>
      </c>
      <c r="AE40">
        <f>IFERROR(VALUE(RIGHT(Rawdata!AE40,1)),"N/A")</f>
        <v>4</v>
      </c>
      <c r="AF40">
        <f>IFERROR(6-VALUE(RIGHT(Rawdata!AF40,1)),"N/A")</f>
        <v>5</v>
      </c>
      <c r="AG40">
        <f>IFERROR(VALUE(RIGHT(Rawdata!AG40,1)),"N/A")</f>
        <v>5</v>
      </c>
      <c r="AH40">
        <f>IFERROR(VALUE(RIGHT(Rawdata!AH40,1)),"N/A")</f>
        <v>5</v>
      </c>
      <c r="AI40">
        <f>IFERROR(VALUE(RIGHT(Rawdata!AI40,1)),"N/A")</f>
        <v>5</v>
      </c>
      <c r="AJ40">
        <f>IFERROR(6-VALUE(RIGHT(Rawdata!AJ40,1)),"N/A")</f>
        <v>4</v>
      </c>
      <c r="AK40">
        <f>IFERROR(6-VALUE(RIGHT(Rawdata!AK40,1)),"N/A")</f>
        <v>5</v>
      </c>
      <c r="AL40">
        <f>IFERROR(VALUE(RIGHT(Rawdata!AL40,1)),"N/A")</f>
        <v>5</v>
      </c>
      <c r="AM40">
        <f>IFERROR(6-VALUE(RIGHT(Rawdata!AM40,1)),"N/A")</f>
        <v>5</v>
      </c>
      <c r="AN40">
        <f>IFERROR(6-VALUE(RIGHT(Rawdata!AN40,1)),"N/A")</f>
        <v>4</v>
      </c>
      <c r="AO40">
        <f>IFERROR(VALUE(RIGHT(Rawdata!AO40,1)),"N/A")</f>
        <v>4</v>
      </c>
      <c r="AP40">
        <f>IFERROR(6-VALUE(RIGHT(Rawdata!AP40,1)),"N/A")</f>
        <v>5</v>
      </c>
      <c r="AQ40">
        <f>IFERROR(VALUE(RIGHT(Rawdata!AQ40,1)),"N/A")</f>
        <v>5</v>
      </c>
      <c r="AR40">
        <f>IFERROR(6-VALUE(RIGHT(Rawdata!AR40,1)),"N/A")</f>
        <v>4</v>
      </c>
      <c r="AS40">
        <f>IFERROR(VALUE(RIGHT(Rawdata!AS40,1)),"N/A")</f>
        <v>4</v>
      </c>
      <c r="AT40">
        <f>IFERROR(VALUE(RIGHT(Rawdata!AT40,1)),"N/A")</f>
        <v>4</v>
      </c>
      <c r="AU40">
        <f>IFERROR(6-VALUE(RIGHT(Rawdata!AU40,1)),"N/A")</f>
        <v>5</v>
      </c>
      <c r="AV40">
        <f>IFERROR(VALUE(RIGHT(Rawdata!AV40,1)),"N/A")</f>
        <v>2</v>
      </c>
      <c r="AW40">
        <f>IFERROR(VALUE(RIGHT(Rawdata!AW40,1)),"N/A")</f>
        <v>3</v>
      </c>
      <c r="AX40">
        <f>IFERROR(VALUE(RIGHT(Rawdata!AX40,1)),"N/A")</f>
        <v>2</v>
      </c>
      <c r="AY40">
        <f>IFERROR(VALUE(RIGHT(Rawdata!AY40,1)),"N/A")</f>
        <v>2</v>
      </c>
      <c r="AZ40">
        <f>IFERROR(VALUE(RIGHT(Rawdata!AZ40,1)),"N/A")</f>
        <v>2</v>
      </c>
      <c r="BA40">
        <f>IFERROR(VALUE(RIGHT(Rawdata!BA40,1)-1),"N/A")</f>
        <v>2</v>
      </c>
      <c r="BB40">
        <f>IFERROR(VALUE(RIGHT(Rawdata!BB40,1)-1),"N/A")</f>
        <v>4</v>
      </c>
      <c r="BC40">
        <f>IFERROR(VALUE(RIGHT(Rawdata!BC40,1)-1),"N/A")</f>
        <v>2</v>
      </c>
      <c r="BD40">
        <f>IFERROR(VALUE(RIGHT(Rawdata!BD40,1)-1),"N/A")</f>
        <v>2</v>
      </c>
      <c r="BE40">
        <f>IFERROR(VALUE(RIGHT(Rawdata!BE40,1)-1),"N/A")</f>
        <v>3</v>
      </c>
      <c r="BF40">
        <f>IFERROR(VALUE(RIGHT(Rawdata!BF40,1)-1),"N/A")</f>
        <v>3</v>
      </c>
      <c r="BG40">
        <f>IFERROR(VALUE(RIGHT(Rawdata!BG40,1)-1),"N/A")</f>
        <v>2</v>
      </c>
      <c r="BH40">
        <f>IFERROR(VALUE(RIGHT(Rawdata!BH40,1)-1),"N/A")</f>
        <v>1</v>
      </c>
      <c r="BI40">
        <f>IFERROR(VALUE(RIGHT(Rawdata!BI40,1)-1),"N/A")</f>
        <v>0</v>
      </c>
      <c r="BJ40">
        <f>IFERROR(VALUE(RIGHT(Rawdata!BJ40,1)-1),"N/A")</f>
        <v>2</v>
      </c>
      <c r="BK40">
        <f>IFERROR(VALUE(RIGHT(Rawdata!BK40,1)-1),"N/A")</f>
        <v>2</v>
      </c>
      <c r="BL40">
        <f>IFERROR(VALUE(RIGHT(Rawdata!BL40,1)-1),"N/A")</f>
        <v>1</v>
      </c>
      <c r="BM40">
        <f>IFERROR(VALUE(RIGHT(Rawdata!BM40,1)),"N/A")</f>
        <v>2</v>
      </c>
      <c r="BN40">
        <f>IFERROR(VALUE(RIGHT(Rawdata!BN40,1)),"N/A")</f>
        <v>2</v>
      </c>
      <c r="BO40">
        <f>IFERROR(VALUE(RIGHT(Rawdata!BO40,1)),"N/A")</f>
        <v>3</v>
      </c>
      <c r="BP40">
        <f>IFERROR(VALUE(RIGHT(Rawdata!BP40,1)),"N/A")</f>
        <v>3</v>
      </c>
      <c r="BQ40">
        <f>IFERROR(6-VALUE(RIGHT(Rawdata!BQ40,1)),"N/A")</f>
        <v>2</v>
      </c>
      <c r="BR40">
        <f>IFERROR(6-VALUE(RIGHT(Rawdata!BR40,1)),"N/A")</f>
        <v>1</v>
      </c>
      <c r="BS40">
        <f>IFERROR(6-VALUE(RIGHT(Rawdata!BS40,1)),"N/A")</f>
        <v>1</v>
      </c>
      <c r="BT40">
        <f>IFERROR(6-VALUE(RIGHT(Rawdata!BT40,1)),"N/A")</f>
        <v>1</v>
      </c>
      <c r="BU40">
        <f>IFERROR(VALUE(RIGHT(Rawdata!BU40,1)),"N/A")</f>
        <v>3</v>
      </c>
      <c r="BV40">
        <f>IFERROR(VALUE(RIGHT(Rawdata!BV40,1)),"N/A")</f>
        <v>5</v>
      </c>
      <c r="BW40">
        <f>IFERROR(VALUE(RIGHT(Rawdata!BW40,1)),"N/A")</f>
        <v>5</v>
      </c>
      <c r="BX40">
        <f>IFERROR(VALUE(RIGHT(Rawdata!BX40,1)),"N/A")</f>
        <v>5</v>
      </c>
      <c r="BY40">
        <f>IFERROR(6-VALUE(RIGHT(Rawdata!BY40,1)),"N/A")</f>
        <v>4</v>
      </c>
      <c r="BZ40">
        <f>IFERROR(6-VALUE(RIGHT(Rawdata!BZ40,1)),"N/A")</f>
        <v>5</v>
      </c>
      <c r="CA40">
        <f>IFERROR(6-VALUE(RIGHT(Rawdata!CA40,1)),"N/A")</f>
        <v>5</v>
      </c>
      <c r="CB40">
        <f>IFERROR(VALUE(RIGHT(Rawdata!CB40,1)),"N/A")</f>
        <v>4</v>
      </c>
      <c r="CC40">
        <f>IFERROR(VALUE(RIGHT(Rawdata!CC40,1)),"N/A")</f>
        <v>4</v>
      </c>
      <c r="CD40">
        <f>IFERROR(VALUE(RIGHT(Rawdata!CD40,1)),"N/A")</f>
        <v>4</v>
      </c>
      <c r="CE40">
        <f>IFERROR(VALUE(RIGHT(Rawdata!CE40,1)),"N/A")</f>
        <v>4</v>
      </c>
      <c r="CF40">
        <f>IFERROR(6-VALUE(RIGHT(Rawdata!CF40,1)),"N/A")</f>
        <v>5</v>
      </c>
      <c r="CG40">
        <f>IFERROR(6-VALUE(RIGHT(Rawdata!CG40,1)),"N/A")</f>
        <v>3</v>
      </c>
      <c r="CH40">
        <f>IFERROR(6-VALUE(RIGHT(Rawdata!CH40,1)),"N/A")</f>
        <v>5</v>
      </c>
      <c r="CI40">
        <f>IFERROR(6-VALUE(RIGHT(Rawdata!CI40,1)),"N/A")</f>
        <v>5</v>
      </c>
      <c r="CJ40">
        <f>IFERROR(VALUE(RIGHT(Rawdata!CJ40,1)),"N/A")</f>
        <v>3</v>
      </c>
      <c r="CK40">
        <f>IFERROR(VALUE(RIGHT(Rawdata!CK40,1)),"N/A")</f>
        <v>3</v>
      </c>
      <c r="CL40">
        <f>IFERROR(VALUE(RIGHT(Rawdata!CL40,1)),"N/A")</f>
        <v>2</v>
      </c>
      <c r="CM40">
        <f>IFERROR(VALUE(RIGHT(Rawdata!CM40,1)),"N/A")</f>
        <v>3</v>
      </c>
      <c r="CN40">
        <f>IFERROR(VALUE(RIGHT(Rawdata!CN40,1)),"N/A")</f>
        <v>3</v>
      </c>
      <c r="CO40">
        <f>IFERROR(VALUE(RIGHT(Rawdata!CO40,1)),"N/A")</f>
        <v>1</v>
      </c>
      <c r="CP40">
        <f>IFERROR(VALUE(RIGHT(Rawdata!CP40,1)),"N/A")</f>
        <v>1</v>
      </c>
      <c r="CQ40">
        <f>IFERROR(VALUE(RIGHT(Rawdata!CQ40,1)),"N/A")</f>
        <v>3</v>
      </c>
      <c r="CR40">
        <f>IFERROR(VALUE(RIGHT(Rawdata!CR40,1)),"N/A")</f>
        <v>1</v>
      </c>
      <c r="CS40">
        <f>IFERROR(VALUE(RIGHT(Rawdata!CS40,1)),"N/A")</f>
        <v>3</v>
      </c>
      <c r="CT40">
        <f>IFERROR(VALUE(RIGHT(Rawdata!CT40,1)),"N/A")</f>
        <v>2</v>
      </c>
      <c r="CU40">
        <f>IFERROR(VALUE(RIGHT(Rawdata!CU40,1)),"N/A")</f>
        <v>3</v>
      </c>
      <c r="CV40">
        <f>IFERROR(VALUE(RIGHT(Rawdata!CV40,1)),"N/A")</f>
        <v>3</v>
      </c>
      <c r="CW40">
        <f>IFERROR(6-VALUE(RIGHT(Rawdata!CW40,1)),"N/A")</f>
        <v>2</v>
      </c>
      <c r="CX40">
        <f>IFERROR(VALUE(RIGHT(Rawdata!CX40,1)),"N/A")</f>
        <v>3</v>
      </c>
      <c r="CY40">
        <f>IFERROR(VALUE(RIGHT(Rawdata!CY40,1)),"N/A")</f>
        <v>5</v>
      </c>
      <c r="CZ40">
        <f>IFERROR(VALUE(RIGHT(Rawdata!CZ40,1)),"N/A")</f>
        <v>3</v>
      </c>
      <c r="DA40">
        <f>IFERROR(VALUE(RIGHT(Rawdata!DA40,1)),"N/A")</f>
        <v>2</v>
      </c>
      <c r="DB40">
        <f>IFERROR(VALUE(RIGHT(Rawdata!DB40,1)),"N/A")</f>
        <v>1</v>
      </c>
      <c r="DC40">
        <f>IFERROR(VALUE(RIGHT(Rawdata!DC40,1)),"N/A")</f>
        <v>4</v>
      </c>
      <c r="DD40">
        <f>IFERROR(VALUE(RIGHT(Rawdata!DD40,1)),"N/A")</f>
        <v>4</v>
      </c>
      <c r="DE40">
        <f>IFERROR(VALUE(RIGHT(Rawdata!DE40,1)-1),"N/A")</f>
        <v>5</v>
      </c>
      <c r="DF40">
        <f>IFERROR(VALUE(RIGHT(Rawdata!DF40,1)-1),"N/A")</f>
        <v>4</v>
      </c>
      <c r="DG40">
        <f>IFERROR(VALUE(RIGHT(Rawdata!DG40,1)-1),"N/A")</f>
        <v>0</v>
      </c>
      <c r="DH40">
        <f>IFERROR(VALUE(RIGHT(Rawdata!DH40,1)-1),"N/A")</f>
        <v>5</v>
      </c>
      <c r="DI40">
        <f>IFERROR(VALUE(RIGHT(Rawdata!DI40,1)-1),"N/A")</f>
        <v>5</v>
      </c>
      <c r="DJ40">
        <f>IFERROR(VALUE(RIGHT(Rawdata!DJ40,1)-1),"N/A")</f>
        <v>0</v>
      </c>
      <c r="DK40">
        <f>IFERROR(VALUE(RIGHT(Rawdata!DK40,1)-1),"N/A")</f>
        <v>5</v>
      </c>
      <c r="DL40">
        <f>IFERROR(VALUE(RIGHT(Rawdata!DL40,1)-1),"N/A")</f>
        <v>5</v>
      </c>
      <c r="DM40">
        <f>IFERROR(VALUE(RIGHT(Rawdata!DM40,1)-1),"N/A")</f>
        <v>6</v>
      </c>
      <c r="DN40">
        <f>IFERROR(VALUE(RIGHT(Rawdata!DN40,1)-1),"N/A")</f>
        <v>5</v>
      </c>
      <c r="DO40">
        <f>IFERROR(VALUE(RIGHT(Rawdata!DO40,1)-1),"N/A")</f>
        <v>5</v>
      </c>
      <c r="DP40">
        <f>IFERROR(VALUE(RIGHT(Rawdata!DP40,1)-1),"N/A")</f>
        <v>6</v>
      </c>
      <c r="DQ40">
        <f>IFERROR(VALUE(RIGHT(Rawdata!DQ40,1)-1),"N/A")</f>
        <v>6</v>
      </c>
      <c r="DR40">
        <f>IFERROR(VALUE(RIGHT(Rawdata!DR40,1)-1),"N/A")</f>
        <v>3</v>
      </c>
      <c r="DS40">
        <f>IFERROR(VALUE(RIGHT(Rawdata!DS40,1)-1),"N/A")</f>
        <v>6</v>
      </c>
      <c r="DT40">
        <f>IFERROR(VALUE(RIGHT(Rawdata!DT40,1)-1),"N/A")</f>
        <v>0</v>
      </c>
      <c r="DU40">
        <f>IFERROR(6-VALUE(RIGHT(Rawdata!DU40,1)-1),"N/A")</f>
        <v>4</v>
      </c>
      <c r="DV40">
        <f>IFERROR(6-VALUE(RIGHT(Rawdata!DV40,1)-1),"N/A")</f>
        <v>2</v>
      </c>
      <c r="DW40">
        <f>IFERROR(6-VALUE(RIGHT(Rawdata!DW40,1)-1),"N/A")</f>
        <v>1</v>
      </c>
      <c r="DX40">
        <f>IFERROR(6-VALUE(RIGHT(Rawdata!DX40,1)-1),"N/A")</f>
        <v>3</v>
      </c>
      <c r="DY40">
        <f>IFERROR(6-VALUE(RIGHT(Rawdata!DY40,1)-1),"N/A")</f>
        <v>4</v>
      </c>
      <c r="DZ40">
        <f>IFERROR(6-VALUE(RIGHT(Rawdata!DZ40,1)-1),"N/A")</f>
        <v>2</v>
      </c>
      <c r="EA40">
        <f>IFERROR(VALUE(RIGHT(Rawdata!EA40,1)),"N/A")</f>
        <v>3</v>
      </c>
      <c r="EB40">
        <f>IFERROR(VALUE(RIGHT(Rawdata!EB40,1)),"N/A")</f>
        <v>3</v>
      </c>
      <c r="EC40">
        <f>IFERROR(6-VALUE(RIGHT(Rawdata!EC40,1)),"N/A")</f>
        <v>5</v>
      </c>
      <c r="ED40">
        <f>IFERROR(6-VALUE(RIGHT(Rawdata!ED40,1)),"N/A")</f>
        <v>5</v>
      </c>
      <c r="EE40">
        <f>IFERROR(VALUE(RIGHT(Rawdata!EE40,1)),"N/A")</f>
        <v>3</v>
      </c>
      <c r="EF40">
        <f>IFERROR(VALUE(RIGHT(Rawdata!EF40,1)),"N/A")</f>
        <v>4</v>
      </c>
      <c r="EG40">
        <f>IFERROR(VALUE(RIGHT(Rawdata!EG40,1)),"N/A")</f>
        <v>2</v>
      </c>
      <c r="EH40">
        <f>IFERROR(VALUE(RIGHT(Rawdata!EH40,1)),"N/A")</f>
        <v>3</v>
      </c>
      <c r="EI40">
        <f>IFERROR(VALUE(RIGHT(Rawdata!EI40,1)),"N/A")</f>
        <v>5</v>
      </c>
      <c r="EJ40">
        <f>IFERROR(VALUE(RIGHT(Rawdata!EJ40,1)),"N/A")</f>
        <v>3</v>
      </c>
      <c r="EK40">
        <f>IFERROR(VALUE(RIGHT(Rawdata!EK40,1)),"N/A")</f>
        <v>1</v>
      </c>
      <c r="EL40">
        <f>IFERROR(VALUE(RIGHT(Rawdata!EL40,1)),"N/A")</f>
        <v>4</v>
      </c>
      <c r="EM40">
        <f>IFERROR(VALUE(RIGHT(Rawdata!EM40,1)),"N/A")</f>
        <v>4</v>
      </c>
      <c r="EN40">
        <f>IFERROR(VALUE(RIGHT(Rawdata!EN40,1)),"N/A")</f>
        <v>3</v>
      </c>
      <c r="EO40">
        <f>IFERROR(VALUE(RIGHT(Rawdata!EO40,1)),"N/A")</f>
        <v>5</v>
      </c>
      <c r="EP40">
        <f>IFERROR(VALUE(RIGHT(Rawdata!EP40,1)),"N/A")</f>
        <v>3</v>
      </c>
      <c r="EQ40">
        <f>IFERROR(VALUE(RIGHT(Rawdata!EQ40,1)),"N/A")</f>
        <v>3</v>
      </c>
      <c r="ER40">
        <f>IFERROR(VALUE(RIGHT(Rawdata!ER40,1)),"N/A")</f>
        <v>3</v>
      </c>
      <c r="ES40">
        <f>IFERROR(VALUE(RIGHT(Rawdata!ES40,1)),"N/A")</f>
        <v>3</v>
      </c>
      <c r="ET40">
        <f>IFERROR(VALUE(RIGHT(Rawdata!ET40,1)),"N/A")</f>
        <v>4</v>
      </c>
      <c r="EU40">
        <f>IFERROR(VALUE(RIGHT(Rawdata!EU40,1)),"N/A")</f>
        <v>3</v>
      </c>
      <c r="EV40">
        <f>IFERROR(VALUE(RIGHT(Rawdata!EV40,1)),"N/A")</f>
        <v>5</v>
      </c>
      <c r="EW40">
        <f>IFERROR(VALUE(RIGHT(Rawdata!EW40,1)),"N/A")</f>
        <v>4</v>
      </c>
      <c r="EX40">
        <f>IFERROR(VALUE(RIGHT(Rawdata!EX40,1)),"N/A")</f>
        <v>4</v>
      </c>
      <c r="EY40">
        <f>IFERROR(VALUE(RIGHT(Rawdata!EY40,1)),"N/A")</f>
        <v>5</v>
      </c>
      <c r="EZ40">
        <f>IFERROR(6-VALUE(RIGHT(Rawdata!EZ40,1)),"N/A")</f>
        <v>4</v>
      </c>
      <c r="FA40">
        <f>IFERROR(IF(Rawdata!FA40="A1",VALUE(RIGHT(Rawdata!FA40,1)),VALUE(RIGHT(Rawdata!FA40,1))-1),"N/A")</f>
        <v>4</v>
      </c>
      <c r="FB40">
        <f>IFERROR(VALUE(RIGHT(Rawdata!FB40,1))-3,"N/A")</f>
        <v>2</v>
      </c>
      <c r="FC40">
        <f>IFERROR(IF(Rawdata!FC40="A1",VALUE(RIGHT(Rawdata!FC40,1)),VALUE(RIGHT(Rawdata!FC40,1))-1),"N/A")</f>
        <v>4</v>
      </c>
      <c r="FD40">
        <f>IFERROR(VALUE(RIGHT(Rawdata!FD40,1))-3,"N/A")</f>
        <v>2</v>
      </c>
      <c r="FE40">
        <f>IFERROR(IF(Rawdata!FE40="A1",VALUE(RIGHT(Rawdata!FE40,1)),VALUE(RIGHT(Rawdata!FE40,1))-1),"N/A")</f>
        <v>5</v>
      </c>
      <c r="FF40">
        <f>IFERROR(VALUE(RIGHT(Rawdata!FF40,1))-3,"N/A")</f>
        <v>2</v>
      </c>
      <c r="FG40">
        <f>IFERROR(IF(Rawdata!FG40="A1",VALUE(RIGHT(Rawdata!FG40,1)),VALUE(RIGHT(Rawdata!FG40,1))-1),"N/A")</f>
        <v>5</v>
      </c>
      <c r="FH40">
        <f>IFERROR(VALUE(RIGHT(Rawdata!FH40,1))-3,"N/A")</f>
        <v>4</v>
      </c>
      <c r="FI40">
        <f>IFERROR(IF(Rawdata!FI40="A1",VALUE(RIGHT(Rawdata!FI40,1)),VALUE(RIGHT(Rawdata!FI40,1))-1),"N/A")</f>
        <v>4</v>
      </c>
      <c r="FJ40">
        <f>IFERROR(VALUE(RIGHT(Rawdata!FJ40,1))-3,"N/A")</f>
        <v>4</v>
      </c>
      <c r="FK40">
        <f>IFERROR(IF(Rawdata!FK40="A1",VALUE(RIGHT(Rawdata!FK40,1)),VALUE(RIGHT(Rawdata!FK40,1))-1),"N/A")</f>
        <v>5</v>
      </c>
      <c r="FL40">
        <f>IFERROR(VALUE(RIGHT(Rawdata!FL40,1))-3,"N/A")</f>
        <v>5</v>
      </c>
      <c r="FM40">
        <f>IFERROR(IF(Rawdata!FM40="A1",VALUE(RIGHT(Rawdata!FM40,1)),VALUE(RIGHT(Rawdata!FM40,1))-1),"N/A")</f>
        <v>5</v>
      </c>
      <c r="FN40">
        <f>IFERROR(VALUE(RIGHT(Rawdata!FN40,1))-3,"N/A")</f>
        <v>3</v>
      </c>
      <c r="FO40">
        <f>IFERROR(IF(Rawdata!FO40="A1",VALUE(RIGHT(Rawdata!FO40,1)),VALUE(RIGHT(Rawdata!FO40,1))-1),"N/A")</f>
        <v>4</v>
      </c>
      <c r="FP40">
        <f>IFERROR(VALUE(RIGHT(Rawdata!FP40,1))-3,"N/A")</f>
        <v>3</v>
      </c>
      <c r="FQ40">
        <f>IFERROR(IF(Rawdata!FQ40="A1",VALUE(RIGHT(Rawdata!FQ40,1)),VALUE(RIGHT(Rawdata!FQ40,1))-1),"N/A")</f>
        <v>5</v>
      </c>
      <c r="FR40">
        <f>IFERROR(VALUE(RIGHT(Rawdata!FR40,1))-3,"N/A")</f>
        <v>2</v>
      </c>
      <c r="FS40">
        <f>IFERROR(IF(Rawdata!FS40="A1",VALUE(RIGHT(Rawdata!FS40,1)),VALUE(RIGHT(Rawdata!FS40,1))-1),"N/A")</f>
        <v>3</v>
      </c>
      <c r="FT40">
        <f>IFERROR(VALUE(RIGHT(Rawdata!FT40,1))-3,"N/A")</f>
        <v>3</v>
      </c>
      <c r="FU40">
        <f>IFERROR(IF(Rawdata!FU40="A1",VALUE(RIGHT(Rawdata!FU40,1)),VALUE(RIGHT(Rawdata!FU40,1))-1),"N/A")</f>
        <v>5</v>
      </c>
      <c r="FV40">
        <f>IFERROR(VALUE(RIGHT(Rawdata!FV40,1))-3,"N/A")</f>
        <v>3</v>
      </c>
      <c r="FW40">
        <f>IFERROR(IF(Rawdata!FW40="A1",VALUE(RIGHT(Rawdata!FW40,1)),VALUE(RIGHT(Rawdata!FW40,1))-1),"N/A")</f>
        <v>4</v>
      </c>
      <c r="FX40">
        <f>IFERROR(VALUE(RIGHT(Rawdata!FX40,1))-3,"N/A")</f>
        <v>3</v>
      </c>
      <c r="FY40">
        <f>IFERROR(IF(Rawdata!FY40="A1",VALUE(RIGHT(Rawdata!FY40,1)),VALUE(RIGHT(Rawdata!FY40,1))-1),"N/A")</f>
        <v>3</v>
      </c>
      <c r="FZ40">
        <f>IFERROR(VALUE(RIGHT(Rawdata!FZ40,1))-3,"N/A")</f>
        <v>2</v>
      </c>
      <c r="GA40">
        <f>IFERROR(IF(Rawdata!GA40="A1",VALUE(RIGHT(Rawdata!GA40,1)),VALUE(RIGHT(Rawdata!GA40,1))-1),"N/A")</f>
        <v>4</v>
      </c>
      <c r="GB40">
        <f>IFERROR(VALUE(RIGHT(Rawdata!GB40,1))-3,"N/A")</f>
        <v>4</v>
      </c>
      <c r="GC40">
        <f>IFERROR(IF(Rawdata!GC40="A1",VALUE(RIGHT(Rawdata!GC40,1)),VALUE(RIGHT(Rawdata!GC40,1))-1),"N/A")</f>
        <v>4</v>
      </c>
      <c r="GD40">
        <f>IFERROR(VALUE(RIGHT(Rawdata!GD40,1))-3,"N/A")</f>
        <v>5</v>
      </c>
      <c r="GE40">
        <f>IFERROR(IF(Rawdata!GE40="A1",VALUE(RIGHT(Rawdata!GE40,1)),VALUE(RIGHT(Rawdata!GE40,1))-1),"N/A")</f>
        <v>4</v>
      </c>
      <c r="GF40">
        <f>IFERROR(VALUE(RIGHT(Rawdata!GF40,1))-3,"N/A")</f>
        <v>5</v>
      </c>
      <c r="GG40">
        <f>IFERROR(IF(Rawdata!GG40="A1",VALUE(RIGHT(Rawdata!GG40,1)),VALUE(RIGHT(Rawdata!GG40,1))-1),"N/A")</f>
        <v>4</v>
      </c>
      <c r="GH40">
        <f>IFERROR(VALUE(RIGHT(Rawdata!GH40,1))-3,"N/A")</f>
        <v>4</v>
      </c>
      <c r="GI40">
        <f>IFERROR(IF(Rawdata!GI40="A1",VALUE(RIGHT(Rawdata!GI40,1)),VALUE(RIGHT(Rawdata!GI40,1))-1),"N/A")</f>
        <v>5</v>
      </c>
      <c r="GJ40">
        <f>IFERROR(VALUE(RIGHT(Rawdata!GJ40,1))-3,"N/A")</f>
        <v>4</v>
      </c>
      <c r="GK40">
        <f>IFERROR(IF(Rawdata!GK40="A1",VALUE(RIGHT(Rawdata!GK40,1)),VALUE(RIGHT(Rawdata!GK40,1))-1),"N/A")</f>
        <v>4</v>
      </c>
      <c r="GL40">
        <f>IFERROR(VALUE(RIGHT(Rawdata!GL40,1))-3,"N/A")</f>
        <v>2</v>
      </c>
      <c r="GM40">
        <f>IFERROR(IF(Rawdata!GM40="A1",VALUE(RIGHT(Rawdata!GM40,1)),VALUE(RIGHT(Rawdata!GM40,1))-1),"N/A")</f>
        <v>5</v>
      </c>
      <c r="GN40">
        <f>IFERROR(VALUE(RIGHT(Rawdata!GN40,1))-3,"N/A")</f>
        <v>5</v>
      </c>
      <c r="GO40">
        <f>IFERROR(IF(Rawdata!GO40="A1",VALUE(RIGHT(Rawdata!GO40,1)),VALUE(RIGHT(Rawdata!GO40,1))-1),"N/A")</f>
        <v>5</v>
      </c>
      <c r="GP40">
        <f>IFERROR(VALUE(RIGHT(Rawdata!GP40,1))-3,"N/A")</f>
        <v>5</v>
      </c>
      <c r="GQ40">
        <f>IFERROR(IF(Rawdata!GQ40="A1",VALUE(RIGHT(Rawdata!GQ40,1)),VALUE(RIGHT(Rawdata!GQ40,1))-1),"N/A")</f>
        <v>5</v>
      </c>
      <c r="GR40">
        <f>IFERROR(VALUE(RIGHT(Rawdata!GR40,1))-3,"N/A")</f>
        <v>4</v>
      </c>
      <c r="GS40">
        <f>IFERROR(IF(Rawdata!GS40="A1",VALUE(RIGHT(Rawdata!GS40,1)),VALUE(RIGHT(Rawdata!GS40,1))-1),"N/A")</f>
        <v>3</v>
      </c>
      <c r="GT40">
        <f>IFERROR(VALUE(RIGHT(Rawdata!GT40,1))-3,"N/A")</f>
        <v>3</v>
      </c>
      <c r="GU40">
        <f>IFERROR(IF(Rawdata!GU40="A1",VALUE(RIGHT(Rawdata!GU40,1)),VALUE(RIGHT(Rawdata!GU40,1))-1),"N/A")</f>
        <v>4</v>
      </c>
      <c r="GV40">
        <f>IFERROR(VALUE(RIGHT(Rawdata!GV40,1))-3,"N/A")</f>
        <v>2</v>
      </c>
      <c r="GW40">
        <f>IFERROR(IF(Rawdata!GW40="A1",VALUE(RIGHT(Rawdata!GW40,1)),VALUE(RIGHT(Rawdata!GW40,1))-1),"N/A")</f>
        <v>4</v>
      </c>
      <c r="GX40">
        <f>IFERROR(VALUE(RIGHT(Rawdata!GX40,1))-3,"N/A")</f>
        <v>5</v>
      </c>
      <c r="GY40">
        <f>IFERROR(VALUE(RIGHT(Rawdata!GY40,1)),"N/A")</f>
        <v>5</v>
      </c>
      <c r="GZ40">
        <f>IFERROR(7-VALUE(RIGHT(Rawdata!GZ40,1)),"N/A")</f>
        <v>6</v>
      </c>
      <c r="HA40">
        <f>IFERROR(VALUE(RIGHT(Rawdata!HA40,1)),"N/A")</f>
        <v>6</v>
      </c>
      <c r="HB40">
        <f>IFERROR(VALUE(RIGHT(Rawdata!HB40,1)),"N/A")</f>
        <v>5</v>
      </c>
      <c r="HC40">
        <f>IFERROR(VALUE(RIGHT(Rawdata!HC40,1)),"N/A")</f>
        <v>4</v>
      </c>
      <c r="HD40">
        <f>IFERROR(7-VALUE(RIGHT(Rawdata!HD40,1)),"N/A")</f>
        <v>3</v>
      </c>
      <c r="HE40">
        <f>IFERROR(VALUE(RIGHT(Rawdata!HE40,1)),"N/A")</f>
        <v>5</v>
      </c>
      <c r="HF40">
        <f>IFERROR(7-VALUE(RIGHT(Rawdata!HF40,1)),"N/A")</f>
        <v>5</v>
      </c>
      <c r="HG40">
        <f>IFERROR(VALUE(RIGHT(Rawdata!HG40,1)),"N/A")</f>
        <v>5</v>
      </c>
      <c r="HH40">
        <f>IFERROR(VALUE(RIGHT(Rawdata!HH40,1)),"N/A")</f>
        <v>5</v>
      </c>
      <c r="HI40">
        <f>IFERROR(VALUE(RIGHT(Rawdata!HI40,1)),"N/A")</f>
        <v>5</v>
      </c>
      <c r="HJ40">
        <f>IFERROR(VALUE(RIGHT(Rawdata!HJ40,1)),"N/A")</f>
        <v>3</v>
      </c>
      <c r="HK40">
        <f>IFERROR(7-VALUE(RIGHT(Rawdata!HK40,1)),"N/A")</f>
        <v>1</v>
      </c>
      <c r="HL40">
        <f>IFERROR(VALUE(RIGHT(Rawdata!HL40,1)),"N/A")</f>
        <v>5</v>
      </c>
      <c r="HM40">
        <f>IFERROR(VALUE(RIGHT(Rawdata!HM40,1)),"N/A")</f>
        <v>4</v>
      </c>
      <c r="HN40">
        <f>IFERROR(IF(Rawdata!HN40="A13",5,VALUE(RIGHT(Rawdata!HN40,1))-1),"N/A")</f>
        <v>5</v>
      </c>
      <c r="HO40">
        <f>IFERROR(IF(Rawdata!HO40="A13",5,VALUE(RIGHT(Rawdata!HO40,1))-1),"N/A")</f>
        <v>3</v>
      </c>
      <c r="HP40">
        <f>IFERROR(IF(Rawdata!HP40="A13",5,VALUE(RIGHT(Rawdata!HP40,1))-1),"N/A")</f>
        <v>5</v>
      </c>
      <c r="HQ40">
        <f>IFERROR(IF(Rawdata!HQ40="A13",5,VALUE(RIGHT(Rawdata!HQ40,1))-1),"N/A")</f>
        <v>5</v>
      </c>
      <c r="HR40">
        <f>IFERROR(IF(Rawdata!HR40="A13",5,VALUE(RIGHT(Rawdata!HR40,1))-1),"N/A")</f>
        <v>5</v>
      </c>
      <c r="HS40">
        <f>IFERROR(6-IF(Rawdata!HS40="A13",5,VALUE(RIGHT(Rawdata!HS40,1))-1),"N/A")</f>
        <v>1</v>
      </c>
      <c r="HT40">
        <f>IFERROR(6-IF(Rawdata!HT40="A13",5,VALUE(RIGHT(Rawdata!HT40,1))-1),"N/A")</f>
        <v>2</v>
      </c>
      <c r="HU40">
        <f>IFERROR(6-IF(Rawdata!HU40="A13",5,VALUE(RIGHT(Rawdata!HU40,1))-1),"N/A")</f>
        <v>2</v>
      </c>
      <c r="HV40">
        <f>IFERROR(IF(Rawdata!HV40="A13",5,VALUE(RIGHT(Rawdata!HV40,1))-1),"N/A")</f>
        <v>3</v>
      </c>
      <c r="HW40">
        <f>IFERROR(6-IF(Rawdata!HW40="A13",5,VALUE(RIGHT(Rawdata!HW40,1))-1),"N/A")</f>
        <v>3</v>
      </c>
      <c r="HX40">
        <f>IFERROR(6-IF(Rawdata!HX40="A13",5,VALUE(RIGHT(Rawdata!HX40,1))-1),"N/A")</f>
        <v>3</v>
      </c>
      <c r="HY40">
        <f>IFERROR(6-IF(Rawdata!HY40="A13",5,VALUE(RIGHT(Rawdata!HY40,1))-1),"N/A")</f>
        <v>1</v>
      </c>
      <c r="HZ40">
        <f>IFERROR(6-IF(Rawdata!HZ40="A13",5,VALUE(RIGHT(Rawdata!HZ40,1))-1),"N/A")</f>
        <v>3</v>
      </c>
      <c r="IA40">
        <f>IFERROR(6-IF(Rawdata!IA40="A13",5,VALUE(RIGHT(Rawdata!IA40,1))-1),"N/A")</f>
        <v>1</v>
      </c>
      <c r="IB40">
        <f>IFERROR(IF(Rawdata!IB40="A13",5,VALUE(RIGHT(Rawdata!IB40,1))-1),"N/A")</f>
        <v>4</v>
      </c>
      <c r="IC40">
        <f>IFERROR(6-IF(Rawdata!IC40="A13",5,VALUE(RIGHT(Rawdata!IC40,1))-1),"N/A")</f>
        <v>3</v>
      </c>
      <c r="ID40">
        <f>IFERROR(IF(Rawdata!ID40="A13",5,VALUE(RIGHT(Rawdata!ID40,1))-1),"N/A")</f>
        <v>5</v>
      </c>
      <c r="IE40">
        <f>IFERROR(6-IF(Rawdata!IE40="A13",5,VALUE(RIGHT(Rawdata!IE40,1))-1),"N/A")</f>
        <v>3</v>
      </c>
      <c r="IF40">
        <f>IFERROR(VALUE(RIGHT(Rawdata!IF40,1)),"N/A")</f>
        <v>7</v>
      </c>
      <c r="IG40">
        <f>IFERROR(VALUE(RIGHT(Rawdata!IG40,1)),"N/A")</f>
        <v>7</v>
      </c>
      <c r="IH40">
        <f>IFERROR(VALUE(RIGHT(Rawdata!IH40,1)),"N/A")</f>
        <v>5</v>
      </c>
      <c r="II40">
        <f>IFERROR(VALUE(RIGHT(Rawdata!II40,1)),"N/A")</f>
        <v>7</v>
      </c>
      <c r="IJ40">
        <f>IFERROR(VALUE(RIGHT(Rawdata!IJ40,1)),"N/A")</f>
        <v>6</v>
      </c>
      <c r="IK40">
        <f>IFERROR(VALUE(RIGHT(Rawdata!IK40,1)),"N/A")</f>
        <v>4</v>
      </c>
      <c r="IL40">
        <f>IFERROR(VALUE(RIGHT(Rawdata!IL40,1)),"N/A")</f>
        <v>5</v>
      </c>
      <c r="IM40">
        <f>IFERROR(VALUE(RIGHT(Rawdata!IM40,1)),"N/A")</f>
        <v>5</v>
      </c>
      <c r="IN40">
        <f>IFERROR(VALUE(RIGHT(Rawdata!IN40,1)),"N/A")</f>
        <v>3</v>
      </c>
      <c r="IO40">
        <f>IFERROR(VALUE(RIGHT(Rawdata!IO40,1)),"N/A")</f>
        <v>4</v>
      </c>
      <c r="IP40">
        <f>IFERROR(VALUE(RIGHT(Rawdata!IP40,1)),"N/A")</f>
        <v>5</v>
      </c>
      <c r="IQ40">
        <f>IFERROR(VALUE(RIGHT(Rawdata!IQ40,1)),"N/A")</f>
        <v>4</v>
      </c>
      <c r="IR40">
        <f>IFERROR(VALUE(RIGHT(Rawdata!IR40,1)),"N/A")</f>
        <v>4</v>
      </c>
      <c r="IS40">
        <f>IFERROR(VALUE(RIGHT(Rawdata!IS40,1)),"N/A")</f>
        <v>4</v>
      </c>
      <c r="IT40">
        <f>IFERROR(VALUE(RIGHT(Rawdata!IT40,1)),"N/A")</f>
        <v>4</v>
      </c>
      <c r="IU40">
        <f>IFERROR(VALUE(RIGHT(Rawdata!IU40,1)),"N/A")</f>
        <v>3</v>
      </c>
      <c r="IV40">
        <f>IFERROR(VALUE(RIGHT(Rawdata!IV40,1)),"N/A")</f>
        <v>4</v>
      </c>
      <c r="IW40">
        <f>IFERROR(VALUE(RIGHT(Rawdata!IW40,1)),"N/A")</f>
        <v>4</v>
      </c>
      <c r="IX40">
        <f>IFERROR(VALUE(RIGHT(Rawdata!IX40,1)),"N/A")</f>
        <v>4</v>
      </c>
      <c r="IY40">
        <f>IFERROR(VALUE(RIGHT(Rawdata!IY40,1)),"N/A")</f>
        <v>5</v>
      </c>
      <c r="IZ40">
        <f>IFERROR(VALUE(RIGHT(Rawdata!IZ40,1)),"N/A")</f>
        <v>1</v>
      </c>
      <c r="JA40">
        <f>IFERROR(VALUE(RIGHT(Rawdata!JA40,1)),"N/A")</f>
        <v>1</v>
      </c>
      <c r="JB40">
        <f>IFERROR(VALUE(RIGHT(Rawdata!JB40,1)),"N/A")</f>
        <v>1</v>
      </c>
      <c r="JC40">
        <f>IFERROR(VALUE(RIGHT(Rawdata!JC40,1)),"N/A")</f>
        <v>1</v>
      </c>
      <c r="JD40">
        <f>IFERROR(VALUE(RIGHT(Rawdata!JD40,1)),"N/A")</f>
        <v>5</v>
      </c>
      <c r="JE40">
        <f>IFERROR(VALUE(RIGHT(Rawdata!JE40,1)),"N/A")</f>
        <v>2</v>
      </c>
      <c r="JF40">
        <f>IFERROR(VALUE(RIGHT(Rawdata!JF40,1)),"N/A")</f>
        <v>5</v>
      </c>
      <c r="JG40">
        <f>IFERROR(VALUE(RIGHT(Rawdata!JG40,1)),"N/A")</f>
        <v>1</v>
      </c>
      <c r="JH40">
        <f>IFERROR(VALUE(RIGHT(Rawdata!JH40,1)),"N/A")</f>
        <v>2</v>
      </c>
      <c r="JI40">
        <f>IFERROR(VALUE(RIGHT(Rawdata!JI40,1)),"N/A")</f>
        <v>1</v>
      </c>
      <c r="JJ40">
        <f>IFERROR(VALUE(RIGHT(Rawdata!JJ40,1)),"N/A")</f>
        <v>1</v>
      </c>
      <c r="JK40">
        <f>IFERROR(VALUE(RIGHT(Rawdata!JK40,1)),"N/A")</f>
        <v>5</v>
      </c>
      <c r="JL40">
        <f>IFERROR(VALUE(RIGHT(Rawdata!JL40,1)),"N/A")</f>
        <v>1</v>
      </c>
      <c r="JM40">
        <f>IFERROR(VALUE(RIGHT(Rawdata!JM40,1)),"N/A")</f>
        <v>5</v>
      </c>
      <c r="JN40">
        <f>IFERROR(VALUE(RIGHT(Rawdata!JN40,1)),"N/A")</f>
        <v>1</v>
      </c>
      <c r="JO40">
        <f>IFERROR(VALUE(RIGHT(Rawdata!JO40,1)),"N/A")</f>
        <v>1</v>
      </c>
      <c r="JP40" t="str">
        <f>IFERROR(VALUE(RIGHT(Rawdata!JP40,1)-4),"N/A")</f>
        <v>N/A</v>
      </c>
      <c r="JQ40" t="str">
        <f>IFERROR(VALUE(RIGHT(Rawdata!JQ40,1)-4),"N/A")</f>
        <v>N/A</v>
      </c>
      <c r="JR40" t="str">
        <f>IFERROR(VALUE(RIGHT(Rawdata!JR40,1)-4),"N/A")</f>
        <v>N/A</v>
      </c>
      <c r="JS40" t="str">
        <f>IFERROR(VALUE(RIGHT(Rawdata!JS40,1)-4),"N/A")</f>
        <v>N/A</v>
      </c>
      <c r="JT40" t="str">
        <f>IFERROR(VALUE(RIGHT(Rawdata!JT40,1)-4),"N/A")</f>
        <v>N/A</v>
      </c>
      <c r="JU40" t="str">
        <f>IFERROR(VALUE(RIGHT(Rawdata!JU40,1)-4),"N/A")</f>
        <v>N/A</v>
      </c>
      <c r="JV40" t="str">
        <f>IFERROR(VALUE(RIGHT(Rawdata!JV40,1)-4),"N/A")</f>
        <v>N/A</v>
      </c>
      <c r="JW40" t="str">
        <f>IFERROR(VALUE(RIGHT(Rawdata!JW40,1)-4),"N/A")</f>
        <v>N/A</v>
      </c>
      <c r="JX40" t="str">
        <f>IFERROR(VALUE(RIGHT(Rawdata!JX40,1)),"N/A")</f>
        <v>N/A</v>
      </c>
      <c r="JY40" t="str">
        <f>IFERROR(VALUE(RIGHT(Rawdata!JY40,1)),"N/A")</f>
        <v>N/A</v>
      </c>
      <c r="JZ40" t="str">
        <f>IFERROR(6-VALUE(RIGHT(Rawdata!JZ40,1)),"N/A")</f>
        <v>N/A</v>
      </c>
      <c r="KA40" t="str">
        <f>IFERROR(6-VALUE(RIGHT(Rawdata!KA40,1)),"N/A")</f>
        <v>N/A</v>
      </c>
      <c r="KB40" t="str">
        <f>IFERROR(6-VALUE(RIGHT(Rawdata!KB40,1)),"N/A")</f>
        <v>N/A</v>
      </c>
      <c r="KC40" t="str">
        <f>IFERROR(6-VALUE(RIGHT(Rawdata!KC40,1)),"N/A")</f>
        <v>N/A</v>
      </c>
      <c r="KD40" t="str">
        <f>IFERROR(6-VALUE(RIGHT(Rawdata!KD40,1)),"N/A")</f>
        <v>N/A</v>
      </c>
      <c r="KE40" t="str">
        <f>IFERROR(6-VALUE(RIGHT(Rawdata!KE40,1)),"N/A")</f>
        <v>N/A</v>
      </c>
      <c r="KF40" t="str">
        <f>IFERROR(VALUE(RIGHT(Rawdata!KF40,1)),"N/A")</f>
        <v>N/A</v>
      </c>
      <c r="KG40" t="str">
        <f>IFERROR(VALUE(RIGHT(Rawdata!KG40,1)),"N/A")</f>
        <v>N/A</v>
      </c>
      <c r="KH40" t="str">
        <f>IFERROR(6-VALUE(RIGHT(Rawdata!KH40,1)),"N/A")</f>
        <v>N/A</v>
      </c>
      <c r="KI40" t="str">
        <f>IFERROR(6-VALUE(RIGHT(Rawdata!KI40,1)),"N/A")</f>
        <v>N/A</v>
      </c>
      <c r="KJ40" t="str">
        <f>IFERROR(VALUE(RIGHT(Rawdata!KJ40,1)),"N/A")</f>
        <v>N/A</v>
      </c>
      <c r="KK40" t="str">
        <f>IFERROR(VALUE(RIGHT(Rawdata!KK40,1)),"N/A")</f>
        <v>N/A</v>
      </c>
      <c r="KL40" t="str">
        <f>IFERROR(VALUE(RIGHT(Rawdata!KL40,1)),"N/A")</f>
        <v>N/A</v>
      </c>
      <c r="KM40" t="str">
        <f>IFERROR(VALUE(RIGHT(Rawdata!KM40,1)),"N/A")</f>
        <v>N/A</v>
      </c>
      <c r="KN40" t="str">
        <f>IFERROR(VALUE(RIGHT(Rawdata!KN40,1)),"N/A")</f>
        <v>N/A</v>
      </c>
      <c r="KO40" t="str">
        <f>IFERROR(VALUE(RIGHT(Rawdata!KO40,1)),"N/A")</f>
        <v>N/A</v>
      </c>
      <c r="KP40" t="str">
        <f>IFERROR(VALUE(RIGHT(Rawdata!KP40,1)),"N/A")</f>
        <v>N/A</v>
      </c>
      <c r="KQ40" t="str">
        <f>IFERROR(VALUE(RIGHT(Rawdata!KQ40,1)),"N/A")</f>
        <v>N/A</v>
      </c>
      <c r="KR40" t="str">
        <f>IFERROR(VALUE(RIGHT(Rawdata!KR40,1)),"N/A")</f>
        <v>N/A</v>
      </c>
      <c r="KS40" t="str">
        <f>IFERROR(VALUE(RIGHT(Rawdata!KS40,1)),"N/A")</f>
        <v>N/A</v>
      </c>
      <c r="KT40" t="str">
        <f>IFERROR(VALUE(RIGHT(Rawdata!KT40,1)),"N/A")</f>
        <v>N/A</v>
      </c>
      <c r="KU40" t="str">
        <f>IFERROR(VALUE(RIGHT(Rawdata!KU40,1)),"N/A")</f>
        <v>N/A</v>
      </c>
      <c r="KV40" t="str">
        <f>IFERROR(VALUE(RIGHT(Rawdata!KV40,1)),"N/A")</f>
        <v>N/A</v>
      </c>
      <c r="KW40" t="str">
        <f>IFERROR(VALUE(RIGHT(Rawdata!KW40,1)),"N/A")</f>
        <v>N/A</v>
      </c>
      <c r="KX40" t="str">
        <f>IFERROR(VALUE(RIGHT(Rawdata!KX40,1)),"N/A")</f>
        <v>N/A</v>
      </c>
    </row>
    <row r="41" spans="1:310" x14ac:dyDescent="0.25">
      <c r="A41">
        <f>Rawdata!A41</f>
        <v>9</v>
      </c>
      <c r="B41" t="str">
        <f>Rawdata!B41</f>
        <v>T3</v>
      </c>
      <c r="C41" t="str">
        <f>Rawdata!C41</f>
        <v>2023-01-03 13:59:07</v>
      </c>
      <c r="D41" t="str">
        <f>Rawdata!D41</f>
        <v>803-206</v>
      </c>
      <c r="E41" t="str">
        <f>IF(Rawdata!E41="","",Rawdata!E41)</f>
        <v>203-152</v>
      </c>
      <c r="F41" cm="1">
        <f t="array" ref="F41">IFERROR(_xlfn.IFS(Rawdata!F41="A1",100,Rawdata!F41="A2",75,Rawdata!F41="A3",50,Rawdata!F41="A4",25,Rawdata!F41="A5",0),"N/A")</f>
        <v>50</v>
      </c>
      <c r="G41" cm="1">
        <f t="array" ref="G41">IFERROR(_xlfn.IFS(Rawdata!G41="A1",100,Rawdata!G41="A2",75,Rawdata!G41="A3",50,Rawdata!G41="A4",25,Rawdata!G41="A5",0),"N/A")</f>
        <v>50</v>
      </c>
      <c r="H41" cm="1">
        <f t="array" ref="H41">IFERROR(_xlfn.IFS(Rawdata!H41="A1",100,Rawdata!H41="A2",75,Rawdata!H41="A3",50,Rawdata!H41="A4",25,Rawdata!H41="A5",0),"N/A")</f>
        <v>50</v>
      </c>
      <c r="I41" cm="1">
        <f t="array" ref="I41">IFERROR(_xlfn.IFS(Rawdata!I41="A1",100,Rawdata!I41="A2",75,Rawdata!I41="A3",50,Rawdata!I41="A4",25,Rawdata!I41="A5",0),"N/A")</f>
        <v>50</v>
      </c>
      <c r="J41" cm="1">
        <f t="array" ref="J41">IFERROR(_xlfn.IFS(Rawdata!J41="A1",100,Rawdata!J41="A2",75,Rawdata!J41="A3",50,Rawdata!J41="A4",25,Rawdata!J41="A5",0),"N/A")</f>
        <v>25</v>
      </c>
      <c r="K41" cm="1">
        <f t="array" ref="K41">IFERROR(_xlfn.IFS(Rawdata!K41="A1",100,Rawdata!K41="A2",75,Rawdata!K41="A3",50,Rawdata!K41="A4",25,Rawdata!K41="A5",0),"N/A")</f>
        <v>100</v>
      </c>
      <c r="L41" cm="1">
        <f t="array" ref="L41">IFERROR(_xlfn.IFS(Rawdata!L41="A1",100,Rawdata!L41="A2",75,Rawdata!L41="A3",50,Rawdata!L41="A4",25,Rawdata!L41="A5",0),"N/A")</f>
        <v>100</v>
      </c>
      <c r="M41" cm="1">
        <f t="array" ref="M41">IFERROR(_xlfn.IFS(Rawdata!M41="A1",100,Rawdata!M41="A2",75,Rawdata!M41="A3",50,Rawdata!M41="A4",25,Rawdata!M41="A5",0),"N/A")</f>
        <v>100</v>
      </c>
      <c r="N41" cm="1">
        <f t="array" ref="N41">IFERROR(_xlfn.IFS(Rawdata!N41="A1",100,Rawdata!N41="A2",75,Rawdata!N41="A3",50,Rawdata!N41="A4",25,Rawdata!N41="A5",0),"N/A")</f>
        <v>100</v>
      </c>
      <c r="O41" cm="1">
        <f t="array" ref="O41">IFERROR(_xlfn.IFS(Rawdata!O41="A1",100,Rawdata!O41="A2",75,Rawdata!O41="A3",50,Rawdata!O41="A4",25,Rawdata!O41="A5",0),"N/A")</f>
        <v>100</v>
      </c>
      <c r="P41" cm="1">
        <f t="array" ref="P41">IFERROR(_xlfn.IFS(Rawdata!P41="A1",100,Rawdata!P41="A2",75,Rawdata!P41="A3",50,Rawdata!P41="A4",25,Rawdata!P41="A5",0),"N/A")</f>
        <v>25</v>
      </c>
      <c r="Q41" cm="1">
        <f t="array" ref="Q41">IFERROR(_xlfn.IFS(Rawdata!Q41="A1",100,Rawdata!Q41="A2",75,Rawdata!Q41="A3",50,Rawdata!Q41="A4",25,Rawdata!Q41="A5",0),"N/A")</f>
        <v>50</v>
      </c>
      <c r="R41" cm="1">
        <f t="array" ref="R41">IFERROR(_xlfn.IFS(Rawdata!R41="A1",100,Rawdata!R41="A2",75,Rawdata!R41="A3",50,Rawdata!R41="A4",25,Rawdata!R41="A5",0),"N/A")</f>
        <v>75</v>
      </c>
      <c r="S41" cm="1">
        <f t="array" ref="S41">IFERROR(_xlfn.IFS(Rawdata!S41="A1",100,Rawdata!S41="A2",75,Rawdata!S41="A3",50,Rawdata!S41="A4",25,Rawdata!S41="A5",0),"N/A")</f>
        <v>50</v>
      </c>
      <c r="T41" cm="1">
        <f t="array" ref="T41">IFERROR(_xlfn.IFS(Rawdata!T41="A1",100,Rawdata!T41="A2",75,Rawdata!T41="A3",50,Rawdata!T41="A4",25,Rawdata!T41="A5",0),"N/A")</f>
        <v>75</v>
      </c>
      <c r="U41" cm="1">
        <f t="array" ref="U41">IFERROR(_xlfn.IFS(Rawdata!U41="A1",100,Rawdata!U41="A2",75,Rawdata!U41="A3",50,Rawdata!U41="A4",25,Rawdata!U41="A5",0),"N/A")</f>
        <v>50</v>
      </c>
      <c r="V41" cm="1">
        <f t="array" ref="V41">IFERROR(_xlfn.IFS(Rawdata!V41="A1",100,Rawdata!V41="A2",75,Rawdata!V41="A3",50,Rawdata!V41="A4",25,Rawdata!V41="A5",0),"N/A")</f>
        <v>50</v>
      </c>
      <c r="W41" cm="1">
        <f t="array" ref="W41">IFERROR(_xlfn.IFS(Rawdata!W41="A1",100,Rawdata!W41="A2",75,Rawdata!W41="A3",50,Rawdata!W41="A4",25,Rawdata!W41="A5",0),"N/A")</f>
        <v>50</v>
      </c>
      <c r="X41" cm="1">
        <f t="array" ref="X41">IFERROR(_xlfn.IFS(Rawdata!X41="A1",100,Rawdata!X41="A2",75,Rawdata!X41="A3",50,Rawdata!X41="A4",25,Rawdata!X41="A5",0),"N/A")</f>
        <v>25</v>
      </c>
      <c r="Y41" cm="1">
        <f t="array" ref="Y41">IFERROR(_xlfn.IFS(Rawdata!Y41="A1",100,Rawdata!Y41="A2",75,Rawdata!Y41="A3",50,Rawdata!Y41="A4",25,Rawdata!Y41="A5",0),"N/A")</f>
        <v>25</v>
      </c>
      <c r="Z41" cm="1">
        <f t="array" ref="Z41">IFERROR(_xlfn.IFS(Rawdata!Z41="A1",100,Rawdata!Z41="A2",75,Rawdata!Z41="A3",50,Rawdata!Z41="A4",25,Rawdata!Z41="A5",0),"N/A")</f>
        <v>75</v>
      </c>
      <c r="AA41" cm="1">
        <f t="array" ref="AA41">IFERROR(_xlfn.IFS(Rawdata!AA41="A1",100,Rawdata!AA41="A2",75,Rawdata!AA41="A3",50,Rawdata!AA41="A4",25,Rawdata!AA41="A5",0),"N/A")</f>
        <v>100</v>
      </c>
      <c r="AB41" cm="1">
        <f t="array" ref="AB41">IFERROR(_xlfn.IFS(Rawdata!AB41="A1",100,Rawdata!AB41="A2",75,Rawdata!AB41="A3",50,Rawdata!AB41="A4",25,Rawdata!AB41="A5",0),"N/A")</f>
        <v>50</v>
      </c>
      <c r="AC41">
        <f>IFERROR(VALUE(RIGHT(Rawdata!AC41,1)),"N/A")</f>
        <v>3</v>
      </c>
      <c r="AD41">
        <f>IFERROR(6-VALUE(RIGHT(Rawdata!AD41,1)),"N/A")</f>
        <v>3</v>
      </c>
      <c r="AE41">
        <f>IFERROR(VALUE(RIGHT(Rawdata!AE41,1)),"N/A")</f>
        <v>4</v>
      </c>
      <c r="AF41">
        <f>IFERROR(6-VALUE(RIGHT(Rawdata!AF41,1)),"N/A")</f>
        <v>3</v>
      </c>
      <c r="AG41">
        <f>IFERROR(VALUE(RIGHT(Rawdata!AG41,1)),"N/A")</f>
        <v>3</v>
      </c>
      <c r="AH41">
        <f>IFERROR(VALUE(RIGHT(Rawdata!AH41,1)),"N/A")</f>
        <v>3</v>
      </c>
      <c r="AI41">
        <f>IFERROR(VALUE(RIGHT(Rawdata!AI41,1)),"N/A")</f>
        <v>2</v>
      </c>
      <c r="AJ41">
        <f>IFERROR(6-VALUE(RIGHT(Rawdata!AJ41,1)),"N/A")</f>
        <v>2</v>
      </c>
      <c r="AK41">
        <f>IFERROR(6-VALUE(RIGHT(Rawdata!AK41,1)),"N/A")</f>
        <v>2</v>
      </c>
      <c r="AL41">
        <f>IFERROR(VALUE(RIGHT(Rawdata!AL41,1)),"N/A")</f>
        <v>3</v>
      </c>
      <c r="AM41">
        <f>IFERROR(6-VALUE(RIGHT(Rawdata!AM41,1)),"N/A")</f>
        <v>3</v>
      </c>
      <c r="AN41">
        <f>IFERROR(6-VALUE(RIGHT(Rawdata!AN41,1)),"N/A")</f>
        <v>2</v>
      </c>
      <c r="AO41">
        <f>IFERROR(VALUE(RIGHT(Rawdata!AO41,1)),"N/A")</f>
        <v>3</v>
      </c>
      <c r="AP41">
        <f>IFERROR(6-VALUE(RIGHT(Rawdata!AP41,1)),"N/A")</f>
        <v>3</v>
      </c>
      <c r="AQ41">
        <f>IFERROR(VALUE(RIGHT(Rawdata!AQ41,1)),"N/A")</f>
        <v>4</v>
      </c>
      <c r="AR41">
        <f>IFERROR(6-VALUE(RIGHT(Rawdata!AR41,1)),"N/A")</f>
        <v>2</v>
      </c>
      <c r="AS41">
        <f>IFERROR(VALUE(RIGHT(Rawdata!AS41,1)),"N/A")</f>
        <v>3</v>
      </c>
      <c r="AT41">
        <f>IFERROR(VALUE(RIGHT(Rawdata!AT41,1)),"N/A")</f>
        <v>3</v>
      </c>
      <c r="AU41">
        <f>IFERROR(6-VALUE(RIGHT(Rawdata!AU41,1)),"N/A")</f>
        <v>2</v>
      </c>
      <c r="AV41">
        <f>IFERROR(VALUE(RIGHT(Rawdata!AV41,1)),"N/A")</f>
        <v>3</v>
      </c>
      <c r="AW41">
        <f>IFERROR(VALUE(RIGHT(Rawdata!AW41,1)),"N/A")</f>
        <v>4</v>
      </c>
      <c r="AX41">
        <f>IFERROR(VALUE(RIGHT(Rawdata!AX41,1)),"N/A")</f>
        <v>4</v>
      </c>
      <c r="AY41">
        <f>IFERROR(VALUE(RIGHT(Rawdata!AY41,1)),"N/A")</f>
        <v>2</v>
      </c>
      <c r="AZ41">
        <f>IFERROR(VALUE(RIGHT(Rawdata!AZ41,1)),"N/A")</f>
        <v>1</v>
      </c>
      <c r="BA41">
        <f>IFERROR(VALUE(RIGHT(Rawdata!BA41,1)-1),"N/A")</f>
        <v>3</v>
      </c>
      <c r="BB41">
        <f>IFERROR(VALUE(RIGHT(Rawdata!BB41,1)-1),"N/A")</f>
        <v>3</v>
      </c>
      <c r="BC41">
        <f>IFERROR(VALUE(RIGHT(Rawdata!BC41,1)-1),"N/A")</f>
        <v>2</v>
      </c>
      <c r="BD41">
        <f>IFERROR(VALUE(RIGHT(Rawdata!BD41,1)-1),"N/A")</f>
        <v>2</v>
      </c>
      <c r="BE41">
        <f>IFERROR(VALUE(RIGHT(Rawdata!BE41,1)-1),"N/A")</f>
        <v>2</v>
      </c>
      <c r="BF41">
        <f>IFERROR(VALUE(RIGHT(Rawdata!BF41,1)-1),"N/A")</f>
        <v>3</v>
      </c>
      <c r="BG41">
        <f>IFERROR(VALUE(RIGHT(Rawdata!BG41,1)-1),"N/A")</f>
        <v>3</v>
      </c>
      <c r="BH41">
        <f>IFERROR(VALUE(RIGHT(Rawdata!BH41,1)-1),"N/A")</f>
        <v>3</v>
      </c>
      <c r="BI41">
        <f>IFERROR(VALUE(RIGHT(Rawdata!BI41,1)-1),"N/A")</f>
        <v>1</v>
      </c>
      <c r="BJ41">
        <f>IFERROR(VALUE(RIGHT(Rawdata!BJ41,1)-1),"N/A")</f>
        <v>2</v>
      </c>
      <c r="BK41">
        <f>IFERROR(VALUE(RIGHT(Rawdata!BK41,1)-1),"N/A")</f>
        <v>3</v>
      </c>
      <c r="BL41">
        <f>IFERROR(VALUE(RIGHT(Rawdata!BL41,1)-1),"N/A")</f>
        <v>3</v>
      </c>
      <c r="BM41">
        <f>IFERROR(VALUE(RIGHT(Rawdata!BM41,1)),"N/A")</f>
        <v>3</v>
      </c>
      <c r="BN41">
        <f>IFERROR(VALUE(RIGHT(Rawdata!BN41,1)),"N/A")</f>
        <v>3</v>
      </c>
      <c r="BO41">
        <f>IFERROR(VALUE(RIGHT(Rawdata!BO41,1)),"N/A")</f>
        <v>5</v>
      </c>
      <c r="BP41">
        <f>IFERROR(VALUE(RIGHT(Rawdata!BP41,1)),"N/A")</f>
        <v>3</v>
      </c>
      <c r="BQ41">
        <f>IFERROR(6-VALUE(RIGHT(Rawdata!BQ41,1)),"N/A")</f>
        <v>1</v>
      </c>
      <c r="BR41">
        <f>IFERROR(6-VALUE(RIGHT(Rawdata!BR41,1)),"N/A")</f>
        <v>2</v>
      </c>
      <c r="BS41">
        <f>IFERROR(6-VALUE(RIGHT(Rawdata!BS41,1)),"N/A")</f>
        <v>2</v>
      </c>
      <c r="BT41">
        <f>IFERROR(6-VALUE(RIGHT(Rawdata!BT41,1)),"N/A")</f>
        <v>1</v>
      </c>
      <c r="BU41">
        <f>IFERROR(VALUE(RIGHT(Rawdata!BU41,1)),"N/A")</f>
        <v>5</v>
      </c>
      <c r="BV41">
        <f>IFERROR(VALUE(RIGHT(Rawdata!BV41,1)),"N/A")</f>
        <v>5</v>
      </c>
      <c r="BW41">
        <f>IFERROR(VALUE(RIGHT(Rawdata!BW41,1)),"N/A")</f>
        <v>5</v>
      </c>
      <c r="BX41">
        <f>IFERROR(VALUE(RIGHT(Rawdata!BX41,1)),"N/A")</f>
        <v>5</v>
      </c>
      <c r="BY41">
        <f>IFERROR(6-VALUE(RIGHT(Rawdata!BY41,1)),"N/A")</f>
        <v>4</v>
      </c>
      <c r="BZ41">
        <f>IFERROR(6-VALUE(RIGHT(Rawdata!BZ41,1)),"N/A")</f>
        <v>5</v>
      </c>
      <c r="CA41">
        <f>IFERROR(6-VALUE(RIGHT(Rawdata!CA41,1)),"N/A")</f>
        <v>5</v>
      </c>
      <c r="CB41">
        <f>IFERROR(VALUE(RIGHT(Rawdata!CB41,1)),"N/A")</f>
        <v>3</v>
      </c>
      <c r="CC41">
        <f>IFERROR(VALUE(RIGHT(Rawdata!CC41,1)),"N/A")</f>
        <v>3</v>
      </c>
      <c r="CD41">
        <f>IFERROR(VALUE(RIGHT(Rawdata!CD41,1)),"N/A")</f>
        <v>3</v>
      </c>
      <c r="CE41">
        <f>IFERROR(VALUE(RIGHT(Rawdata!CE41,1)),"N/A")</f>
        <v>3</v>
      </c>
      <c r="CF41">
        <f>IFERROR(6-VALUE(RIGHT(Rawdata!CF41,1)),"N/A")</f>
        <v>4</v>
      </c>
      <c r="CG41">
        <f>IFERROR(6-VALUE(RIGHT(Rawdata!CG41,1)),"N/A")</f>
        <v>3</v>
      </c>
      <c r="CH41">
        <f>IFERROR(6-VALUE(RIGHT(Rawdata!CH41,1)),"N/A")</f>
        <v>3</v>
      </c>
      <c r="CI41">
        <f>IFERROR(6-VALUE(RIGHT(Rawdata!CI41,1)),"N/A")</f>
        <v>5</v>
      </c>
      <c r="CJ41">
        <f>IFERROR(VALUE(RIGHT(Rawdata!CJ41,1)),"N/A")</f>
        <v>5</v>
      </c>
      <c r="CK41">
        <f>IFERROR(VALUE(RIGHT(Rawdata!CK41,1)),"N/A")</f>
        <v>3</v>
      </c>
      <c r="CL41">
        <f>IFERROR(VALUE(RIGHT(Rawdata!CL41,1)),"N/A")</f>
        <v>3</v>
      </c>
      <c r="CM41">
        <f>IFERROR(VALUE(RIGHT(Rawdata!CM41,1)),"N/A")</f>
        <v>3</v>
      </c>
      <c r="CN41">
        <f>IFERROR(VALUE(RIGHT(Rawdata!CN41,1)),"N/A")</f>
        <v>3</v>
      </c>
      <c r="CO41">
        <f>IFERROR(VALUE(RIGHT(Rawdata!CO41,1)),"N/A")</f>
        <v>3</v>
      </c>
      <c r="CP41">
        <f>IFERROR(VALUE(RIGHT(Rawdata!CP41,1)),"N/A")</f>
        <v>3</v>
      </c>
      <c r="CQ41">
        <f>IFERROR(VALUE(RIGHT(Rawdata!CQ41,1)),"N/A")</f>
        <v>4</v>
      </c>
      <c r="CR41">
        <f>IFERROR(VALUE(RIGHT(Rawdata!CR41,1)),"N/A")</f>
        <v>3</v>
      </c>
      <c r="CS41">
        <f>IFERROR(VALUE(RIGHT(Rawdata!CS41,1)),"N/A")</f>
        <v>3</v>
      </c>
      <c r="CT41">
        <f>IFERROR(VALUE(RIGHT(Rawdata!CT41,1)),"N/A")</f>
        <v>3</v>
      </c>
      <c r="CU41">
        <f>IFERROR(VALUE(RIGHT(Rawdata!CU41,1)),"N/A")</f>
        <v>3</v>
      </c>
      <c r="CV41">
        <f>IFERROR(VALUE(RIGHT(Rawdata!CV41,1)),"N/A")</f>
        <v>3</v>
      </c>
      <c r="CW41">
        <f>IFERROR(6-VALUE(RIGHT(Rawdata!CW41,1)),"N/A")</f>
        <v>2</v>
      </c>
      <c r="CX41">
        <f>IFERROR(VALUE(RIGHT(Rawdata!CX41,1)),"N/A")</f>
        <v>3</v>
      </c>
      <c r="CY41">
        <f>IFERROR(VALUE(RIGHT(Rawdata!CY41,1)),"N/A")</f>
        <v>5</v>
      </c>
      <c r="CZ41">
        <f>IFERROR(VALUE(RIGHT(Rawdata!CZ41,1)),"N/A")</f>
        <v>5</v>
      </c>
      <c r="DA41">
        <f>IFERROR(VALUE(RIGHT(Rawdata!DA41,1)),"N/A")</f>
        <v>4</v>
      </c>
      <c r="DB41">
        <f>IFERROR(VALUE(RIGHT(Rawdata!DB41,1)),"N/A")</f>
        <v>4</v>
      </c>
      <c r="DC41">
        <f>IFERROR(VALUE(RIGHT(Rawdata!DC41,1)),"N/A")</f>
        <v>5</v>
      </c>
      <c r="DD41">
        <f>IFERROR(VALUE(RIGHT(Rawdata!DD41,1)),"N/A")</f>
        <v>3</v>
      </c>
      <c r="DE41">
        <f>IFERROR(VALUE(RIGHT(Rawdata!DE41,1)-1),"N/A")</f>
        <v>0</v>
      </c>
      <c r="DF41">
        <f>IFERROR(VALUE(RIGHT(Rawdata!DF41,1)-1),"N/A")</f>
        <v>0</v>
      </c>
      <c r="DG41">
        <f>IFERROR(VALUE(RIGHT(Rawdata!DG41,1)-1),"N/A")</f>
        <v>2</v>
      </c>
      <c r="DH41">
        <f>IFERROR(VALUE(RIGHT(Rawdata!DH41,1)-1),"N/A")</f>
        <v>1</v>
      </c>
      <c r="DI41">
        <f>IFERROR(VALUE(RIGHT(Rawdata!DI41,1)-1),"N/A")</f>
        <v>1</v>
      </c>
      <c r="DJ41">
        <f>IFERROR(VALUE(RIGHT(Rawdata!DJ41,1)-1),"N/A")</f>
        <v>0</v>
      </c>
      <c r="DK41">
        <f>IFERROR(VALUE(RIGHT(Rawdata!DK41,1)-1),"N/A")</f>
        <v>1</v>
      </c>
      <c r="DL41">
        <f>IFERROR(VALUE(RIGHT(Rawdata!DL41,1)-1),"N/A")</f>
        <v>1</v>
      </c>
      <c r="DM41">
        <f>IFERROR(VALUE(RIGHT(Rawdata!DM41,1)-1),"N/A")</f>
        <v>1</v>
      </c>
      <c r="DN41">
        <f>IFERROR(VALUE(RIGHT(Rawdata!DN41,1)-1),"N/A")</f>
        <v>1</v>
      </c>
      <c r="DO41">
        <f>IFERROR(VALUE(RIGHT(Rawdata!DO41,1)-1),"N/A")</f>
        <v>1</v>
      </c>
      <c r="DP41">
        <f>IFERROR(VALUE(RIGHT(Rawdata!DP41,1)-1),"N/A")</f>
        <v>4</v>
      </c>
      <c r="DQ41">
        <f>IFERROR(VALUE(RIGHT(Rawdata!DQ41,1)-1),"N/A")</f>
        <v>1</v>
      </c>
      <c r="DR41">
        <f>IFERROR(VALUE(RIGHT(Rawdata!DR41,1)-1),"N/A")</f>
        <v>1</v>
      </c>
      <c r="DS41">
        <f>IFERROR(VALUE(RIGHT(Rawdata!DS41,1)-1),"N/A")</f>
        <v>1</v>
      </c>
      <c r="DT41">
        <f>IFERROR(VALUE(RIGHT(Rawdata!DT41,1)-1),"N/A")</f>
        <v>1</v>
      </c>
      <c r="DU41">
        <f>IFERROR(6-VALUE(RIGHT(Rawdata!DU41,1)-1),"N/A")</f>
        <v>1</v>
      </c>
      <c r="DV41">
        <f>IFERROR(6-VALUE(RIGHT(Rawdata!DV41,1)-1),"N/A")</f>
        <v>1</v>
      </c>
      <c r="DW41">
        <f>IFERROR(6-VALUE(RIGHT(Rawdata!DW41,1)-1),"N/A")</f>
        <v>1</v>
      </c>
      <c r="DX41">
        <f>IFERROR(6-VALUE(RIGHT(Rawdata!DX41,1)-1),"N/A")</f>
        <v>1</v>
      </c>
      <c r="DY41">
        <f>IFERROR(6-VALUE(RIGHT(Rawdata!DY41,1)-1),"N/A")</f>
        <v>1</v>
      </c>
      <c r="DZ41">
        <f>IFERROR(6-VALUE(RIGHT(Rawdata!DZ41,1)-1),"N/A")</f>
        <v>1</v>
      </c>
      <c r="EA41">
        <f>IFERROR(VALUE(RIGHT(Rawdata!EA41,1)),"N/A")</f>
        <v>3</v>
      </c>
      <c r="EB41">
        <f>IFERROR(VALUE(RIGHT(Rawdata!EB41,1)),"N/A")</f>
        <v>2</v>
      </c>
      <c r="EC41">
        <f>IFERROR(6-VALUE(RIGHT(Rawdata!EC41,1)),"N/A")</f>
        <v>3</v>
      </c>
      <c r="ED41">
        <f>IFERROR(6-VALUE(RIGHT(Rawdata!ED41,1)),"N/A")</f>
        <v>2</v>
      </c>
      <c r="EE41">
        <f>IFERROR(VALUE(RIGHT(Rawdata!EE41,1)),"N/A")</f>
        <v>3</v>
      </c>
      <c r="EF41">
        <f>IFERROR(VALUE(RIGHT(Rawdata!EF41,1)),"N/A")</f>
        <v>3</v>
      </c>
      <c r="EG41">
        <f>IFERROR(VALUE(RIGHT(Rawdata!EG41,1)),"N/A")</f>
        <v>3</v>
      </c>
      <c r="EH41">
        <f>IFERROR(VALUE(RIGHT(Rawdata!EH41,1)),"N/A")</f>
        <v>4</v>
      </c>
      <c r="EI41">
        <f>IFERROR(VALUE(RIGHT(Rawdata!EI41,1)),"N/A")</f>
        <v>4</v>
      </c>
      <c r="EJ41">
        <f>IFERROR(VALUE(RIGHT(Rawdata!EJ41,1)),"N/A")</f>
        <v>3</v>
      </c>
      <c r="EK41">
        <f>IFERROR(VALUE(RIGHT(Rawdata!EK41,1)),"N/A")</f>
        <v>2</v>
      </c>
      <c r="EL41">
        <f>IFERROR(VALUE(RIGHT(Rawdata!EL41,1)),"N/A")</f>
        <v>2</v>
      </c>
      <c r="EM41">
        <f>IFERROR(VALUE(RIGHT(Rawdata!EM41,1)),"N/A")</f>
        <v>3</v>
      </c>
      <c r="EN41">
        <f>IFERROR(VALUE(RIGHT(Rawdata!EN41,1)),"N/A")</f>
        <v>1</v>
      </c>
      <c r="EO41">
        <f>IFERROR(VALUE(RIGHT(Rawdata!EO41,1)),"N/A")</f>
        <v>5</v>
      </c>
      <c r="EP41">
        <f>IFERROR(VALUE(RIGHT(Rawdata!EP41,1)),"N/A")</f>
        <v>3</v>
      </c>
      <c r="EQ41">
        <f>IFERROR(VALUE(RIGHT(Rawdata!EQ41,1)),"N/A")</f>
        <v>3</v>
      </c>
      <c r="ER41">
        <f>IFERROR(VALUE(RIGHT(Rawdata!ER41,1)),"N/A")</f>
        <v>4</v>
      </c>
      <c r="ES41">
        <f>IFERROR(VALUE(RIGHT(Rawdata!ES41,1)),"N/A")</f>
        <v>3</v>
      </c>
      <c r="ET41">
        <f>IFERROR(VALUE(RIGHT(Rawdata!ET41,1)),"N/A")</f>
        <v>3</v>
      </c>
      <c r="EU41">
        <f>IFERROR(VALUE(RIGHT(Rawdata!EU41,1)),"N/A")</f>
        <v>1</v>
      </c>
      <c r="EV41">
        <f>IFERROR(VALUE(RIGHT(Rawdata!EV41,1)),"N/A")</f>
        <v>4</v>
      </c>
      <c r="EW41">
        <f>IFERROR(VALUE(RIGHT(Rawdata!EW41,1)),"N/A")</f>
        <v>4</v>
      </c>
      <c r="EX41">
        <f>IFERROR(VALUE(RIGHT(Rawdata!EX41,1)),"N/A")</f>
        <v>1</v>
      </c>
      <c r="EY41">
        <f>IFERROR(VALUE(RIGHT(Rawdata!EY41,1)),"N/A")</f>
        <v>4</v>
      </c>
      <c r="EZ41">
        <f>IFERROR(6-VALUE(RIGHT(Rawdata!EZ41,1)),"N/A")</f>
        <v>4</v>
      </c>
      <c r="FA41">
        <f>IFERROR(IF(Rawdata!FA41="A1",VALUE(RIGHT(Rawdata!FA41,1)),VALUE(RIGHT(Rawdata!FA41,1))-1),"N/A")</f>
        <v>3</v>
      </c>
      <c r="FB41">
        <f>IFERROR(VALUE(RIGHT(Rawdata!FB41,1))-3,"N/A")</f>
        <v>3</v>
      </c>
      <c r="FC41">
        <f>IFERROR(IF(Rawdata!FC41="A1",VALUE(RIGHT(Rawdata!FC41,1)),VALUE(RIGHT(Rawdata!FC41,1))-1),"N/A")</f>
        <v>3</v>
      </c>
      <c r="FD41">
        <f>IFERROR(VALUE(RIGHT(Rawdata!FD41,1))-3,"N/A")</f>
        <v>4</v>
      </c>
      <c r="FE41">
        <f>IFERROR(IF(Rawdata!FE41="A1",VALUE(RIGHT(Rawdata!FE41,1)),VALUE(RIGHT(Rawdata!FE41,1))-1),"N/A")</f>
        <v>3</v>
      </c>
      <c r="FF41">
        <f>IFERROR(VALUE(RIGHT(Rawdata!FF41,1))-3,"N/A")</f>
        <v>3</v>
      </c>
      <c r="FG41">
        <f>IFERROR(IF(Rawdata!FG41="A1",VALUE(RIGHT(Rawdata!FG41,1)),VALUE(RIGHT(Rawdata!FG41,1))-1),"N/A")</f>
        <v>4</v>
      </c>
      <c r="FH41">
        <f>IFERROR(VALUE(RIGHT(Rawdata!FH41,1))-3,"N/A")</f>
        <v>3</v>
      </c>
      <c r="FI41">
        <f>IFERROR(IF(Rawdata!FI41="A1",VALUE(RIGHT(Rawdata!FI41,1)),VALUE(RIGHT(Rawdata!FI41,1))-1),"N/A")</f>
        <v>3</v>
      </c>
      <c r="FJ41">
        <f>IFERROR(VALUE(RIGHT(Rawdata!FJ41,1))-3,"N/A")</f>
        <v>1</v>
      </c>
      <c r="FK41">
        <f>IFERROR(IF(Rawdata!FK41="A1",VALUE(RIGHT(Rawdata!FK41,1)),VALUE(RIGHT(Rawdata!FK41,1))-1),"N/A")</f>
        <v>5</v>
      </c>
      <c r="FL41">
        <f>IFERROR(VALUE(RIGHT(Rawdata!FL41,1))-3,"N/A")</f>
        <v>5</v>
      </c>
      <c r="FM41">
        <f>IFERROR(IF(Rawdata!FM41="A1",VALUE(RIGHT(Rawdata!FM41,1)),VALUE(RIGHT(Rawdata!FM41,1))-1),"N/A")</f>
        <v>4</v>
      </c>
      <c r="FN41">
        <f>IFERROR(VALUE(RIGHT(Rawdata!FN41,1))-3,"N/A")</f>
        <v>2</v>
      </c>
      <c r="FO41">
        <f>IFERROR(IF(Rawdata!FO41="A1",VALUE(RIGHT(Rawdata!FO41,1)),VALUE(RIGHT(Rawdata!FO41,1))-1),"N/A")</f>
        <v>5</v>
      </c>
      <c r="FP41">
        <f>IFERROR(VALUE(RIGHT(Rawdata!FP41,1))-3,"N/A")</f>
        <v>4</v>
      </c>
      <c r="FQ41">
        <f>IFERROR(IF(Rawdata!FQ41="A1",VALUE(RIGHT(Rawdata!FQ41,1)),VALUE(RIGHT(Rawdata!FQ41,1))-1),"N/A")</f>
        <v>5</v>
      </c>
      <c r="FR41">
        <f>IFERROR(VALUE(RIGHT(Rawdata!FR41,1))-3,"N/A")</f>
        <v>4</v>
      </c>
      <c r="FS41">
        <f>IFERROR(IF(Rawdata!FS41="A1",VALUE(RIGHT(Rawdata!FS41,1)),VALUE(RIGHT(Rawdata!FS41,1))-1),"N/A")</f>
        <v>2</v>
      </c>
      <c r="FT41">
        <f>IFERROR(VALUE(RIGHT(Rawdata!FT41,1))-3,"N/A")</f>
        <v>3</v>
      </c>
      <c r="FU41">
        <f>IFERROR(IF(Rawdata!FU41="A1",VALUE(RIGHT(Rawdata!FU41,1)),VALUE(RIGHT(Rawdata!FU41,1))-1),"N/A")</f>
        <v>3</v>
      </c>
      <c r="FV41">
        <f>IFERROR(VALUE(RIGHT(Rawdata!FV41,1))-3,"N/A")</f>
        <v>3</v>
      </c>
      <c r="FW41">
        <f>IFERROR(IF(Rawdata!FW41="A1",VALUE(RIGHT(Rawdata!FW41,1)),VALUE(RIGHT(Rawdata!FW41,1))-1),"N/A")</f>
        <v>5</v>
      </c>
      <c r="FX41">
        <f>IFERROR(VALUE(RIGHT(Rawdata!FX41,1))-3,"N/A")</f>
        <v>2</v>
      </c>
      <c r="FY41">
        <f>IFERROR(IF(Rawdata!FY41="A1",VALUE(RIGHT(Rawdata!FY41,1)),VALUE(RIGHT(Rawdata!FY41,1))-1),"N/A")</f>
        <v>3</v>
      </c>
      <c r="FZ41">
        <f>IFERROR(VALUE(RIGHT(Rawdata!FZ41,1))-3,"N/A")</f>
        <v>2</v>
      </c>
      <c r="GA41">
        <f>IFERROR(IF(Rawdata!GA41="A1",VALUE(RIGHT(Rawdata!GA41,1)),VALUE(RIGHT(Rawdata!GA41,1))-1),"N/A")</f>
        <v>5</v>
      </c>
      <c r="GB41">
        <f>IFERROR(VALUE(RIGHT(Rawdata!GB41,1))-3,"N/A")</f>
        <v>4</v>
      </c>
      <c r="GC41">
        <f>IFERROR(IF(Rawdata!GC41="A1",VALUE(RIGHT(Rawdata!GC41,1)),VALUE(RIGHT(Rawdata!GC41,1))-1),"N/A")</f>
        <v>5</v>
      </c>
      <c r="GD41">
        <f>IFERROR(VALUE(RIGHT(Rawdata!GD41,1))-3,"N/A")</f>
        <v>2</v>
      </c>
      <c r="GE41">
        <f>IFERROR(IF(Rawdata!GE41="A1",VALUE(RIGHT(Rawdata!GE41,1)),VALUE(RIGHT(Rawdata!GE41,1))-1),"N/A")</f>
        <v>5</v>
      </c>
      <c r="GF41">
        <f>IFERROR(VALUE(RIGHT(Rawdata!GF41,1))-3,"N/A")</f>
        <v>4</v>
      </c>
      <c r="GG41">
        <f>IFERROR(IF(Rawdata!GG41="A1",VALUE(RIGHT(Rawdata!GG41,1)),VALUE(RIGHT(Rawdata!GG41,1))-1),"N/A")</f>
        <v>3</v>
      </c>
      <c r="GH41">
        <f>IFERROR(VALUE(RIGHT(Rawdata!GH41,1))-3,"N/A")</f>
        <v>3</v>
      </c>
      <c r="GI41">
        <f>IFERROR(IF(Rawdata!GI41="A1",VALUE(RIGHT(Rawdata!GI41,1)),VALUE(RIGHT(Rawdata!GI41,1))-1),"N/A")</f>
        <v>5</v>
      </c>
      <c r="GJ41">
        <f>IFERROR(VALUE(RIGHT(Rawdata!GJ41,1))-3,"N/A")</f>
        <v>5</v>
      </c>
      <c r="GK41">
        <f>IFERROR(IF(Rawdata!GK41="A1",VALUE(RIGHT(Rawdata!GK41,1)),VALUE(RIGHT(Rawdata!GK41,1))-1),"N/A")</f>
        <v>3</v>
      </c>
      <c r="GL41">
        <f>IFERROR(VALUE(RIGHT(Rawdata!GL41,1))-3,"N/A")</f>
        <v>3</v>
      </c>
      <c r="GM41">
        <f>IFERROR(IF(Rawdata!GM41="A1",VALUE(RIGHT(Rawdata!GM41,1)),VALUE(RIGHT(Rawdata!GM41,1))-1),"N/A")</f>
        <v>5</v>
      </c>
      <c r="GN41">
        <f>IFERROR(VALUE(RIGHT(Rawdata!GN41,1))-3,"N/A")</f>
        <v>5</v>
      </c>
      <c r="GO41">
        <f>IFERROR(IF(Rawdata!GO41="A1",VALUE(RIGHT(Rawdata!GO41,1)),VALUE(RIGHT(Rawdata!GO41,1))-1),"N/A")</f>
        <v>5</v>
      </c>
      <c r="GP41">
        <f>IFERROR(VALUE(RIGHT(Rawdata!GP41,1))-3,"N/A")</f>
        <v>5</v>
      </c>
      <c r="GQ41">
        <f>IFERROR(IF(Rawdata!GQ41="A1",VALUE(RIGHT(Rawdata!GQ41,1)),VALUE(RIGHT(Rawdata!GQ41,1))-1),"N/A")</f>
        <v>5</v>
      </c>
      <c r="GR41">
        <f>IFERROR(VALUE(RIGHT(Rawdata!GR41,1))-3,"N/A")</f>
        <v>5</v>
      </c>
      <c r="GS41">
        <f>IFERROR(IF(Rawdata!GS41="A1",VALUE(RIGHT(Rawdata!GS41,1)),VALUE(RIGHT(Rawdata!GS41,1))-1),"N/A")</f>
        <v>5</v>
      </c>
      <c r="GT41">
        <f>IFERROR(VALUE(RIGHT(Rawdata!GT41,1))-3,"N/A")</f>
        <v>5</v>
      </c>
      <c r="GU41">
        <f>IFERROR(IF(Rawdata!GU41="A1",VALUE(RIGHT(Rawdata!GU41,1)),VALUE(RIGHT(Rawdata!GU41,1))-1),"N/A")</f>
        <v>5</v>
      </c>
      <c r="GV41">
        <f>IFERROR(VALUE(RIGHT(Rawdata!GV41,1))-3,"N/A")</f>
        <v>5</v>
      </c>
      <c r="GW41">
        <f>IFERROR(IF(Rawdata!GW41="A1",VALUE(RIGHT(Rawdata!GW41,1)),VALUE(RIGHT(Rawdata!GW41,1))-1),"N/A")</f>
        <v>1</v>
      </c>
      <c r="GX41">
        <f>IFERROR(VALUE(RIGHT(Rawdata!GX41,1))-3,"N/A")</f>
        <v>3</v>
      </c>
      <c r="GY41">
        <f>IFERROR(VALUE(RIGHT(Rawdata!GY41,1)),"N/A")</f>
        <v>6</v>
      </c>
      <c r="GZ41">
        <f>IFERROR(7-VALUE(RIGHT(Rawdata!GZ41,1)),"N/A")</f>
        <v>6</v>
      </c>
      <c r="HA41">
        <f>IFERROR(VALUE(RIGHT(Rawdata!HA41,1)),"N/A")</f>
        <v>6</v>
      </c>
      <c r="HB41">
        <f>IFERROR(VALUE(RIGHT(Rawdata!HB41,1)),"N/A")</f>
        <v>6</v>
      </c>
      <c r="HC41">
        <f>IFERROR(VALUE(RIGHT(Rawdata!HC41,1)),"N/A")</f>
        <v>4</v>
      </c>
      <c r="HD41">
        <f>IFERROR(7-VALUE(RIGHT(Rawdata!HD41,1)),"N/A")</f>
        <v>3</v>
      </c>
      <c r="HE41">
        <f>IFERROR(VALUE(RIGHT(Rawdata!HE41,1)),"N/A")</f>
        <v>6</v>
      </c>
      <c r="HF41">
        <f>IFERROR(7-VALUE(RIGHT(Rawdata!HF41,1)),"N/A")</f>
        <v>6</v>
      </c>
      <c r="HG41">
        <f>IFERROR(VALUE(RIGHT(Rawdata!HG41,1)),"N/A")</f>
        <v>6</v>
      </c>
      <c r="HH41">
        <f>IFERROR(VALUE(RIGHT(Rawdata!HH41,1)),"N/A")</f>
        <v>6</v>
      </c>
      <c r="HI41">
        <f>IFERROR(VALUE(RIGHT(Rawdata!HI41,1)),"N/A")</f>
        <v>6</v>
      </c>
      <c r="HJ41">
        <f>IFERROR(VALUE(RIGHT(Rawdata!HJ41,1)),"N/A")</f>
        <v>3</v>
      </c>
      <c r="HK41">
        <f>IFERROR(7-VALUE(RIGHT(Rawdata!HK41,1)),"N/A")</f>
        <v>3</v>
      </c>
      <c r="HL41">
        <f>IFERROR(VALUE(RIGHT(Rawdata!HL41,1)),"N/A")</f>
        <v>4</v>
      </c>
      <c r="HM41">
        <f>IFERROR(VALUE(RIGHT(Rawdata!HM41,1)),"N/A")</f>
        <v>4</v>
      </c>
      <c r="HN41">
        <f>IFERROR(IF(Rawdata!HN41="A13",5,VALUE(RIGHT(Rawdata!HN41,1))-1),"N/A")</f>
        <v>5</v>
      </c>
      <c r="HO41">
        <f>IFERROR(IF(Rawdata!HO41="A13",5,VALUE(RIGHT(Rawdata!HO41,1))-1),"N/A")</f>
        <v>5</v>
      </c>
      <c r="HP41">
        <f>IFERROR(IF(Rawdata!HP41="A13",5,VALUE(RIGHT(Rawdata!HP41,1))-1),"N/A")</f>
        <v>5</v>
      </c>
      <c r="HQ41">
        <f>IFERROR(IF(Rawdata!HQ41="A13",5,VALUE(RIGHT(Rawdata!HQ41,1))-1),"N/A")</f>
        <v>5</v>
      </c>
      <c r="HR41">
        <f>IFERROR(IF(Rawdata!HR41="A13",5,VALUE(RIGHT(Rawdata!HR41,1))-1),"N/A")</f>
        <v>5</v>
      </c>
      <c r="HS41">
        <f>IFERROR(6-IF(Rawdata!HS41="A13",5,VALUE(RIGHT(Rawdata!HS41,1))-1),"N/A")</f>
        <v>3</v>
      </c>
      <c r="HT41">
        <f>IFERROR(6-IF(Rawdata!HT41="A13",5,VALUE(RIGHT(Rawdata!HT41,1))-1),"N/A")</f>
        <v>5</v>
      </c>
      <c r="HU41">
        <f>IFERROR(6-IF(Rawdata!HU41="A13",5,VALUE(RIGHT(Rawdata!HU41,1))-1),"N/A")</f>
        <v>3</v>
      </c>
      <c r="HV41">
        <f>IFERROR(IF(Rawdata!HV41="A13",5,VALUE(RIGHT(Rawdata!HV41,1))-1),"N/A")</f>
        <v>3</v>
      </c>
      <c r="HW41">
        <f>IFERROR(6-IF(Rawdata!HW41="A13",5,VALUE(RIGHT(Rawdata!HW41,1))-1),"N/A")</f>
        <v>3</v>
      </c>
      <c r="HX41">
        <f>IFERROR(6-IF(Rawdata!HX41="A13",5,VALUE(RIGHT(Rawdata!HX41,1))-1),"N/A")</f>
        <v>3</v>
      </c>
      <c r="HY41">
        <f>IFERROR(6-IF(Rawdata!HY41="A13",5,VALUE(RIGHT(Rawdata!HY41,1))-1),"N/A")</f>
        <v>3</v>
      </c>
      <c r="HZ41">
        <f>IFERROR(6-IF(Rawdata!HZ41="A13",5,VALUE(RIGHT(Rawdata!HZ41,1))-1),"N/A")</f>
        <v>4</v>
      </c>
      <c r="IA41">
        <f>IFERROR(6-IF(Rawdata!IA41="A13",5,VALUE(RIGHT(Rawdata!IA41,1))-1),"N/A")</f>
        <v>4</v>
      </c>
      <c r="IB41">
        <f>IFERROR(IF(Rawdata!IB41="A13",5,VALUE(RIGHT(Rawdata!IB41,1))-1),"N/A")</f>
        <v>4</v>
      </c>
      <c r="IC41">
        <f>IFERROR(6-IF(Rawdata!IC41="A13",5,VALUE(RIGHT(Rawdata!IC41,1))-1),"N/A")</f>
        <v>3</v>
      </c>
      <c r="ID41">
        <f>IFERROR(IF(Rawdata!ID41="A13",5,VALUE(RIGHT(Rawdata!ID41,1))-1),"N/A")</f>
        <v>5</v>
      </c>
      <c r="IE41">
        <f>IFERROR(6-IF(Rawdata!IE41="A13",5,VALUE(RIGHT(Rawdata!IE41,1))-1),"N/A")</f>
        <v>3</v>
      </c>
      <c r="IF41">
        <f>IFERROR(VALUE(RIGHT(Rawdata!IF41,1)),"N/A")</f>
        <v>7</v>
      </c>
      <c r="IG41">
        <f>IFERROR(VALUE(RIGHT(Rawdata!IG41,1)),"N/A")</f>
        <v>7</v>
      </c>
      <c r="IH41">
        <f>IFERROR(VALUE(RIGHT(Rawdata!IH41,1)),"N/A")</f>
        <v>7</v>
      </c>
      <c r="II41">
        <f>IFERROR(VALUE(RIGHT(Rawdata!II41,1)),"N/A")</f>
        <v>7</v>
      </c>
      <c r="IJ41">
        <f>IFERROR(VALUE(RIGHT(Rawdata!IJ41,1)),"N/A")</f>
        <v>7</v>
      </c>
      <c r="IK41">
        <f>IFERROR(VALUE(RIGHT(Rawdata!IK41,1)),"N/A")</f>
        <v>5</v>
      </c>
      <c r="IL41">
        <f>IFERROR(VALUE(RIGHT(Rawdata!IL41,1)),"N/A")</f>
        <v>4</v>
      </c>
      <c r="IM41">
        <f>IFERROR(VALUE(RIGHT(Rawdata!IM41,1)),"N/A")</f>
        <v>4</v>
      </c>
      <c r="IN41">
        <f>IFERROR(VALUE(RIGHT(Rawdata!IN41,1)),"N/A")</f>
        <v>4</v>
      </c>
      <c r="IO41">
        <f>IFERROR(VALUE(RIGHT(Rawdata!IO41,1)),"N/A")</f>
        <v>4</v>
      </c>
      <c r="IP41">
        <f>IFERROR(VALUE(RIGHT(Rawdata!IP41,1)),"N/A")</f>
        <v>3</v>
      </c>
      <c r="IQ41">
        <f>IFERROR(VALUE(RIGHT(Rawdata!IQ41,1)),"N/A")</f>
        <v>4</v>
      </c>
      <c r="IR41">
        <f>IFERROR(VALUE(RIGHT(Rawdata!IR41,1)),"N/A")</f>
        <v>4</v>
      </c>
      <c r="IS41">
        <f>IFERROR(VALUE(RIGHT(Rawdata!IS41,1)),"N/A")</f>
        <v>4</v>
      </c>
      <c r="IT41">
        <f>IFERROR(VALUE(RIGHT(Rawdata!IT41,1)),"N/A")</f>
        <v>4</v>
      </c>
      <c r="IU41">
        <f>IFERROR(VALUE(RIGHT(Rawdata!IU41,1)),"N/A")</f>
        <v>3</v>
      </c>
      <c r="IV41">
        <f>IFERROR(VALUE(RIGHT(Rawdata!IV41,1)),"N/A")</f>
        <v>4</v>
      </c>
      <c r="IW41">
        <f>IFERROR(VALUE(RIGHT(Rawdata!IW41,1)),"N/A")</f>
        <v>4</v>
      </c>
      <c r="IX41">
        <f>IFERROR(VALUE(RIGHT(Rawdata!IX41,1)),"N/A")</f>
        <v>4</v>
      </c>
      <c r="IY41">
        <f>IFERROR(VALUE(RIGHT(Rawdata!IY41,1)),"N/A")</f>
        <v>5</v>
      </c>
      <c r="IZ41">
        <f>IFERROR(VALUE(RIGHT(Rawdata!IZ41,1)),"N/A")</f>
        <v>3</v>
      </c>
      <c r="JA41">
        <f>IFERROR(VALUE(RIGHT(Rawdata!JA41,1)),"N/A")</f>
        <v>2</v>
      </c>
      <c r="JB41">
        <f>IFERROR(VALUE(RIGHT(Rawdata!JB41,1)),"N/A")</f>
        <v>4</v>
      </c>
      <c r="JC41">
        <f>IFERROR(VALUE(RIGHT(Rawdata!JC41,1)),"N/A")</f>
        <v>4</v>
      </c>
      <c r="JD41">
        <f>IFERROR(VALUE(RIGHT(Rawdata!JD41,1)),"N/A")</f>
        <v>5</v>
      </c>
      <c r="JE41">
        <f>IFERROR(VALUE(RIGHT(Rawdata!JE41,1)),"N/A")</f>
        <v>5</v>
      </c>
      <c r="JF41">
        <f>IFERROR(VALUE(RIGHT(Rawdata!JF41,1)),"N/A")</f>
        <v>5</v>
      </c>
      <c r="JG41">
        <f>IFERROR(VALUE(RIGHT(Rawdata!JG41,1)),"N/A")</f>
        <v>3</v>
      </c>
      <c r="JH41">
        <f>IFERROR(VALUE(RIGHT(Rawdata!JH41,1)),"N/A")</f>
        <v>4</v>
      </c>
      <c r="JI41">
        <f>IFERROR(VALUE(RIGHT(Rawdata!JI41,1)),"N/A")</f>
        <v>2</v>
      </c>
      <c r="JJ41">
        <f>IFERROR(VALUE(RIGHT(Rawdata!JJ41,1)),"N/A")</f>
        <v>2</v>
      </c>
      <c r="JK41">
        <f>IFERROR(VALUE(RIGHT(Rawdata!JK41,1)),"N/A")</f>
        <v>5</v>
      </c>
      <c r="JL41">
        <f>IFERROR(VALUE(RIGHT(Rawdata!JL41,1)),"N/A")</f>
        <v>3</v>
      </c>
      <c r="JM41">
        <f>IFERROR(VALUE(RIGHT(Rawdata!JM41,1)),"N/A")</f>
        <v>5</v>
      </c>
      <c r="JN41">
        <f>IFERROR(VALUE(RIGHT(Rawdata!JN41,1)),"N/A")</f>
        <v>5</v>
      </c>
      <c r="JO41">
        <f>IFERROR(VALUE(RIGHT(Rawdata!JO41,1)),"N/A")</f>
        <v>3</v>
      </c>
      <c r="JP41" t="str">
        <f>IFERROR(VALUE(RIGHT(Rawdata!JP41,1)-4),"N/A")</f>
        <v>N/A</v>
      </c>
      <c r="JQ41" t="str">
        <f>IFERROR(VALUE(RIGHT(Rawdata!JQ41,1)-4),"N/A")</f>
        <v>N/A</v>
      </c>
      <c r="JR41" t="str">
        <f>IFERROR(VALUE(RIGHT(Rawdata!JR41,1)-4),"N/A")</f>
        <v>N/A</v>
      </c>
      <c r="JS41" t="str">
        <f>IFERROR(VALUE(RIGHT(Rawdata!JS41,1)-4),"N/A")</f>
        <v>N/A</v>
      </c>
      <c r="JT41" t="str">
        <f>IFERROR(VALUE(RIGHT(Rawdata!JT41,1)-4),"N/A")</f>
        <v>N/A</v>
      </c>
      <c r="JU41" t="str">
        <f>IFERROR(VALUE(RIGHT(Rawdata!JU41,1)-4),"N/A")</f>
        <v>N/A</v>
      </c>
      <c r="JV41" t="str">
        <f>IFERROR(VALUE(RIGHT(Rawdata!JV41,1)-4),"N/A")</f>
        <v>N/A</v>
      </c>
      <c r="JW41" t="str">
        <f>IFERROR(VALUE(RIGHT(Rawdata!JW41,1)-4),"N/A")</f>
        <v>N/A</v>
      </c>
      <c r="JX41" t="str">
        <f>IFERROR(VALUE(RIGHT(Rawdata!JX41,1)),"N/A")</f>
        <v>N/A</v>
      </c>
      <c r="JY41" t="str">
        <f>IFERROR(VALUE(RIGHT(Rawdata!JY41,1)),"N/A")</f>
        <v>N/A</v>
      </c>
      <c r="JZ41" t="str">
        <f>IFERROR(6-VALUE(RIGHT(Rawdata!JZ41,1)),"N/A")</f>
        <v>N/A</v>
      </c>
      <c r="KA41" t="str">
        <f>IFERROR(6-VALUE(RIGHT(Rawdata!KA41,1)),"N/A")</f>
        <v>N/A</v>
      </c>
      <c r="KB41" t="str">
        <f>IFERROR(6-VALUE(RIGHT(Rawdata!KB41,1)),"N/A")</f>
        <v>N/A</v>
      </c>
      <c r="KC41" t="str">
        <f>IFERROR(6-VALUE(RIGHT(Rawdata!KC41,1)),"N/A")</f>
        <v>N/A</v>
      </c>
      <c r="KD41" t="str">
        <f>IFERROR(6-VALUE(RIGHT(Rawdata!KD41,1)),"N/A")</f>
        <v>N/A</v>
      </c>
      <c r="KE41" t="str">
        <f>IFERROR(6-VALUE(RIGHT(Rawdata!KE41,1)),"N/A")</f>
        <v>N/A</v>
      </c>
      <c r="KF41" t="str">
        <f>IFERROR(VALUE(RIGHT(Rawdata!KF41,1)),"N/A")</f>
        <v>N/A</v>
      </c>
      <c r="KG41" t="str">
        <f>IFERROR(VALUE(RIGHT(Rawdata!KG41,1)),"N/A")</f>
        <v>N/A</v>
      </c>
      <c r="KH41" t="str">
        <f>IFERROR(6-VALUE(RIGHT(Rawdata!KH41,1)),"N/A")</f>
        <v>N/A</v>
      </c>
      <c r="KI41" t="str">
        <f>IFERROR(6-VALUE(RIGHT(Rawdata!KI41,1)),"N/A")</f>
        <v>N/A</v>
      </c>
      <c r="KJ41" t="str">
        <f>IFERROR(VALUE(RIGHT(Rawdata!KJ41,1)),"N/A")</f>
        <v>N/A</v>
      </c>
      <c r="KK41" t="str">
        <f>IFERROR(VALUE(RIGHT(Rawdata!KK41,1)),"N/A")</f>
        <v>N/A</v>
      </c>
      <c r="KL41" t="str">
        <f>IFERROR(VALUE(RIGHT(Rawdata!KL41,1)),"N/A")</f>
        <v>N/A</v>
      </c>
      <c r="KM41" t="str">
        <f>IFERROR(VALUE(RIGHT(Rawdata!KM41,1)),"N/A")</f>
        <v>N/A</v>
      </c>
      <c r="KN41" t="str">
        <f>IFERROR(VALUE(RIGHT(Rawdata!KN41,1)),"N/A")</f>
        <v>N/A</v>
      </c>
      <c r="KO41" t="str">
        <f>IFERROR(VALUE(RIGHT(Rawdata!KO41,1)),"N/A")</f>
        <v>N/A</v>
      </c>
      <c r="KP41" t="str">
        <f>IFERROR(VALUE(RIGHT(Rawdata!KP41,1)),"N/A")</f>
        <v>N/A</v>
      </c>
      <c r="KQ41" t="str">
        <f>IFERROR(VALUE(RIGHT(Rawdata!KQ41,1)),"N/A")</f>
        <v>N/A</v>
      </c>
      <c r="KR41" t="str">
        <f>IFERROR(VALUE(RIGHT(Rawdata!KR41,1)),"N/A")</f>
        <v>N/A</v>
      </c>
      <c r="KS41" t="str">
        <f>IFERROR(VALUE(RIGHT(Rawdata!KS41,1)),"N/A")</f>
        <v>N/A</v>
      </c>
      <c r="KT41" t="str">
        <f>IFERROR(VALUE(RIGHT(Rawdata!KT41,1)),"N/A")</f>
        <v>N/A</v>
      </c>
      <c r="KU41" t="str">
        <f>IFERROR(VALUE(RIGHT(Rawdata!KU41,1)),"N/A")</f>
        <v>N/A</v>
      </c>
      <c r="KV41" t="str">
        <f>IFERROR(VALUE(RIGHT(Rawdata!KV41,1)),"N/A")</f>
        <v>N/A</v>
      </c>
      <c r="KW41" t="str">
        <f>IFERROR(VALUE(RIGHT(Rawdata!KW41,1)),"N/A")</f>
        <v>N/A</v>
      </c>
      <c r="KX41" t="str">
        <f>IFERROR(VALUE(RIGHT(Rawdata!KX41,1)),"N/A")</f>
        <v>N/A</v>
      </c>
    </row>
    <row r="42" spans="1:310" x14ac:dyDescent="0.25">
      <c r="A42">
        <f>Rawdata!A42</f>
        <v>10</v>
      </c>
      <c r="B42" t="str">
        <f>Rawdata!B42</f>
        <v>T3</v>
      </c>
      <c r="C42">
        <f>Rawdata!C42</f>
        <v>0</v>
      </c>
      <c r="D42" t="str">
        <f>Rawdata!D42</f>
        <v>751-295</v>
      </c>
      <c r="E42" t="str">
        <f>IF(Rawdata!E42="","",Rawdata!E42)</f>
        <v/>
      </c>
      <c r="F42" cm="1">
        <f t="array" ref="F42">IFERROR(_xlfn.IFS(Rawdata!F42="A1",100,Rawdata!F42="A2",75,Rawdata!F42="A3",50,Rawdata!F42="A4",25,Rawdata!F42="A5",0),"N/A")</f>
        <v>50</v>
      </c>
      <c r="G42" cm="1">
        <f t="array" ref="G42">IFERROR(_xlfn.IFS(Rawdata!G42="A1",100,Rawdata!G42="A2",75,Rawdata!G42="A3",50,Rawdata!G42="A4",25,Rawdata!G42="A5",0),"N/A")</f>
        <v>25</v>
      </c>
      <c r="H42" cm="1">
        <f t="array" ref="H42">IFERROR(_xlfn.IFS(Rawdata!H42="A1",100,Rawdata!H42="A2",75,Rawdata!H42="A3",50,Rawdata!H42="A4",25,Rawdata!H42="A5",0),"N/A")</f>
        <v>25</v>
      </c>
      <c r="I42" cm="1">
        <f t="array" ref="I42">IFERROR(_xlfn.IFS(Rawdata!I42="A1",100,Rawdata!I42="A2",75,Rawdata!I42="A3",50,Rawdata!I42="A4",25,Rawdata!I42="A5",0),"N/A")</f>
        <v>100</v>
      </c>
      <c r="J42" cm="1">
        <f t="array" ref="J42">IFERROR(_xlfn.IFS(Rawdata!J42="A1",100,Rawdata!J42="A2",75,Rawdata!J42="A3",50,Rawdata!J42="A4",25,Rawdata!J42="A5",0),"N/A")</f>
        <v>0</v>
      </c>
      <c r="K42" cm="1">
        <f t="array" ref="K42">IFERROR(_xlfn.IFS(Rawdata!K42="A1",100,Rawdata!K42="A2",75,Rawdata!K42="A3",50,Rawdata!K42="A4",25,Rawdata!K42="A5",0),"N/A")</f>
        <v>100</v>
      </c>
      <c r="L42" cm="1">
        <f t="array" ref="L42">IFERROR(_xlfn.IFS(Rawdata!L42="A1",100,Rawdata!L42="A2",75,Rawdata!L42="A3",50,Rawdata!L42="A4",25,Rawdata!L42="A5",0),"N/A")</f>
        <v>100</v>
      </c>
      <c r="M42" cm="1">
        <f t="array" ref="M42">IFERROR(_xlfn.IFS(Rawdata!M42="A1",100,Rawdata!M42="A2",75,Rawdata!M42="A3",50,Rawdata!M42="A4",25,Rawdata!M42="A5",0),"N/A")</f>
        <v>100</v>
      </c>
      <c r="N42" cm="1">
        <f t="array" ref="N42">IFERROR(_xlfn.IFS(Rawdata!N42="A1",100,Rawdata!N42="A2",75,Rawdata!N42="A3",50,Rawdata!N42="A4",25,Rawdata!N42="A5",0),"N/A")</f>
        <v>100</v>
      </c>
      <c r="O42" cm="1">
        <f t="array" ref="O42">IFERROR(_xlfn.IFS(Rawdata!O42="A1",100,Rawdata!O42="A2",75,Rawdata!O42="A3",50,Rawdata!O42="A4",25,Rawdata!O42="A5",0),"N/A")</f>
        <v>100</v>
      </c>
      <c r="P42" cm="1">
        <f t="array" ref="P42">IFERROR(_xlfn.IFS(Rawdata!P42="A1",100,Rawdata!P42="A2",75,Rawdata!P42="A3",50,Rawdata!P42="A4",25,Rawdata!P42="A5",0),"N/A")</f>
        <v>100</v>
      </c>
      <c r="Q42" cm="1">
        <f t="array" ref="Q42">IFERROR(_xlfn.IFS(Rawdata!Q42="A1",100,Rawdata!Q42="A2",75,Rawdata!Q42="A3",50,Rawdata!Q42="A4",25,Rawdata!Q42="A5",0),"N/A")</f>
        <v>100</v>
      </c>
      <c r="R42" cm="1">
        <f t="array" ref="R42">IFERROR(_xlfn.IFS(Rawdata!R42="A1",100,Rawdata!R42="A2",75,Rawdata!R42="A3",50,Rawdata!R42="A4",25,Rawdata!R42="A5",0),"N/A")</f>
        <v>75</v>
      </c>
      <c r="S42" cm="1">
        <f t="array" ref="S42">IFERROR(_xlfn.IFS(Rawdata!S42="A1",100,Rawdata!S42="A2",75,Rawdata!S42="A3",50,Rawdata!S42="A4",25,Rawdata!S42="A5",0),"N/A")</f>
        <v>0</v>
      </c>
      <c r="T42" cm="1">
        <f t="array" ref="T42">IFERROR(_xlfn.IFS(Rawdata!T42="A1",100,Rawdata!T42="A2",75,Rawdata!T42="A3",50,Rawdata!T42="A4",25,Rawdata!T42="A5",0),"N/A")</f>
        <v>0</v>
      </c>
      <c r="U42" cm="1">
        <f t="array" ref="U42">IFERROR(_xlfn.IFS(Rawdata!U42="A1",100,Rawdata!U42="A2",75,Rawdata!U42="A3",50,Rawdata!U42="A4",25,Rawdata!U42="A5",0),"N/A")</f>
        <v>50</v>
      </c>
      <c r="V42" cm="1">
        <f t="array" ref="V42">IFERROR(_xlfn.IFS(Rawdata!V42="A1",100,Rawdata!V42="A2",75,Rawdata!V42="A3",50,Rawdata!V42="A4",25,Rawdata!V42="A5",0),"N/A")</f>
        <v>25</v>
      </c>
      <c r="W42" cm="1">
        <f t="array" ref="W42">IFERROR(_xlfn.IFS(Rawdata!W42="A1",100,Rawdata!W42="A2",75,Rawdata!W42="A3",50,Rawdata!W42="A4",25,Rawdata!W42="A5",0),"N/A")</f>
        <v>0</v>
      </c>
      <c r="X42" cm="1">
        <f t="array" ref="X42">IFERROR(_xlfn.IFS(Rawdata!X42="A1",100,Rawdata!X42="A2",75,Rawdata!X42="A3",50,Rawdata!X42="A4",25,Rawdata!X42="A5",0),"N/A")</f>
        <v>50</v>
      </c>
      <c r="Y42" cm="1">
        <f t="array" ref="Y42">IFERROR(_xlfn.IFS(Rawdata!Y42="A1",100,Rawdata!Y42="A2",75,Rawdata!Y42="A3",50,Rawdata!Y42="A4",25,Rawdata!Y42="A5",0),"N/A")</f>
        <v>75</v>
      </c>
      <c r="Z42" cm="1">
        <f t="array" ref="Z42">IFERROR(_xlfn.IFS(Rawdata!Z42="A1",100,Rawdata!Z42="A2",75,Rawdata!Z42="A3",50,Rawdata!Z42="A4",25,Rawdata!Z42="A5",0),"N/A")</f>
        <v>50</v>
      </c>
      <c r="AA42" cm="1">
        <f t="array" ref="AA42">IFERROR(_xlfn.IFS(Rawdata!AA42="A1",100,Rawdata!AA42="A2",75,Rawdata!AA42="A3",50,Rawdata!AA42="A4",25,Rawdata!AA42="A5",0),"N/A")</f>
        <v>100</v>
      </c>
      <c r="AB42" cm="1">
        <f t="array" ref="AB42">IFERROR(_xlfn.IFS(Rawdata!AB42="A1",100,Rawdata!AB42="A2",75,Rawdata!AB42="A3",50,Rawdata!AB42="A4",25,Rawdata!AB42="A5",0),"N/A")</f>
        <v>75</v>
      </c>
      <c r="AC42">
        <f>IFERROR(VALUE(RIGHT(Rawdata!AC42,1)),"N/A")</f>
        <v>5</v>
      </c>
      <c r="AD42">
        <f>IFERROR(6-VALUE(RIGHT(Rawdata!AD42,1)),"N/A")</f>
        <v>5</v>
      </c>
      <c r="AE42">
        <f>IFERROR(VALUE(RIGHT(Rawdata!AE42,1)),"N/A")</f>
        <v>5</v>
      </c>
      <c r="AF42">
        <f>IFERROR(6-VALUE(RIGHT(Rawdata!AF42,1)),"N/A")</f>
        <v>5</v>
      </c>
      <c r="AG42">
        <f>IFERROR(VALUE(RIGHT(Rawdata!AG42,1)),"N/A")</f>
        <v>5</v>
      </c>
      <c r="AH42">
        <f>IFERROR(VALUE(RIGHT(Rawdata!AH42,1)),"N/A")</f>
        <v>5</v>
      </c>
      <c r="AI42">
        <f>IFERROR(VALUE(RIGHT(Rawdata!AI42,1)),"N/A")</f>
        <v>5</v>
      </c>
      <c r="AJ42">
        <f>IFERROR(6-VALUE(RIGHT(Rawdata!AJ42,1)),"N/A")</f>
        <v>5</v>
      </c>
      <c r="AK42">
        <f>IFERROR(6-VALUE(RIGHT(Rawdata!AK42,1)),"N/A")</f>
        <v>5</v>
      </c>
      <c r="AL42">
        <f>IFERROR(VALUE(RIGHT(Rawdata!AL42,1)),"N/A")</f>
        <v>5</v>
      </c>
      <c r="AM42">
        <f>IFERROR(6-VALUE(RIGHT(Rawdata!AM42,1)),"N/A")</f>
        <v>4</v>
      </c>
      <c r="AN42">
        <f>IFERROR(6-VALUE(RIGHT(Rawdata!AN42,1)),"N/A")</f>
        <v>5</v>
      </c>
      <c r="AO42">
        <f>IFERROR(VALUE(RIGHT(Rawdata!AO42,1)),"N/A")</f>
        <v>5</v>
      </c>
      <c r="AP42">
        <f>IFERROR(6-VALUE(RIGHT(Rawdata!AP42,1)),"N/A")</f>
        <v>5</v>
      </c>
      <c r="AQ42">
        <f>IFERROR(VALUE(RIGHT(Rawdata!AQ42,1)),"N/A")</f>
        <v>5</v>
      </c>
      <c r="AR42">
        <f>IFERROR(6-VALUE(RIGHT(Rawdata!AR42,1)),"N/A")</f>
        <v>5</v>
      </c>
      <c r="AS42">
        <f>IFERROR(VALUE(RIGHT(Rawdata!AS42,1)),"N/A")</f>
        <v>5</v>
      </c>
      <c r="AT42">
        <f>IFERROR(VALUE(RIGHT(Rawdata!AT42,1)),"N/A")</f>
        <v>4</v>
      </c>
      <c r="AU42">
        <f>IFERROR(6-VALUE(RIGHT(Rawdata!AU42,1)),"N/A")</f>
        <v>5</v>
      </c>
      <c r="AV42">
        <f>IFERROR(VALUE(RIGHT(Rawdata!AV42,1)),"N/A")</f>
        <v>5</v>
      </c>
      <c r="AW42">
        <f>IFERROR(VALUE(RIGHT(Rawdata!AW42,1)),"N/A")</f>
        <v>5</v>
      </c>
      <c r="AX42">
        <f>IFERROR(VALUE(RIGHT(Rawdata!AX42,1)),"N/A")</f>
        <v>4</v>
      </c>
      <c r="AY42">
        <f>IFERROR(VALUE(RIGHT(Rawdata!AY42,1)),"N/A")</f>
        <v>5</v>
      </c>
      <c r="AZ42">
        <f>IFERROR(VALUE(RIGHT(Rawdata!AZ42,1)),"N/A")</f>
        <v>4</v>
      </c>
      <c r="BA42">
        <f>IFERROR(VALUE(RIGHT(Rawdata!BA42,1)-1),"N/A")</f>
        <v>3</v>
      </c>
      <c r="BB42">
        <f>IFERROR(VALUE(RIGHT(Rawdata!BB42,1)-1),"N/A")</f>
        <v>3</v>
      </c>
      <c r="BC42">
        <f>IFERROR(VALUE(RIGHT(Rawdata!BC42,1)-1),"N/A")</f>
        <v>3</v>
      </c>
      <c r="BD42">
        <f>IFERROR(VALUE(RIGHT(Rawdata!BD42,1)-1),"N/A")</f>
        <v>1</v>
      </c>
      <c r="BE42">
        <f>IFERROR(VALUE(RIGHT(Rawdata!BE42,1)-1),"N/A")</f>
        <v>2</v>
      </c>
      <c r="BF42">
        <f>IFERROR(VALUE(RIGHT(Rawdata!BF42,1)-1),"N/A")</f>
        <v>2</v>
      </c>
      <c r="BG42">
        <f>IFERROR(VALUE(RIGHT(Rawdata!BG42,1)-1),"N/A")</f>
        <v>2</v>
      </c>
      <c r="BH42">
        <f>IFERROR(VALUE(RIGHT(Rawdata!BH42,1)-1),"N/A")</f>
        <v>1</v>
      </c>
      <c r="BI42">
        <f>IFERROR(VALUE(RIGHT(Rawdata!BI42,1)-1),"N/A")</f>
        <v>2</v>
      </c>
      <c r="BJ42">
        <f>IFERROR(VALUE(RIGHT(Rawdata!BJ42,1)-1),"N/A")</f>
        <v>3</v>
      </c>
      <c r="BK42">
        <f>IFERROR(VALUE(RIGHT(Rawdata!BK42,1)-1),"N/A")</f>
        <v>3</v>
      </c>
      <c r="BL42">
        <f>IFERROR(VALUE(RIGHT(Rawdata!BL42,1)-1),"N/A")</f>
        <v>2</v>
      </c>
      <c r="BM42" t="str">
        <f>IFERROR(VALUE(RIGHT(Rawdata!BM42,1)),"N/A")</f>
        <v>N/A</v>
      </c>
      <c r="BN42" t="str">
        <f>IFERROR(VALUE(RIGHT(Rawdata!BN42,1)),"N/A")</f>
        <v>N/A</v>
      </c>
      <c r="BO42" t="str">
        <f>IFERROR(VALUE(RIGHT(Rawdata!BO42,1)),"N/A")</f>
        <v>N/A</v>
      </c>
      <c r="BP42" t="str">
        <f>IFERROR(VALUE(RIGHT(Rawdata!BP42,1)),"N/A")</f>
        <v>N/A</v>
      </c>
      <c r="BQ42" t="str">
        <f>IFERROR(6-VALUE(RIGHT(Rawdata!BQ42,1)),"N/A")</f>
        <v>N/A</v>
      </c>
      <c r="BR42" t="str">
        <f>IFERROR(6-VALUE(RIGHT(Rawdata!BR42,1)),"N/A")</f>
        <v>N/A</v>
      </c>
      <c r="BS42" t="str">
        <f>IFERROR(6-VALUE(RIGHT(Rawdata!BS42,1)),"N/A")</f>
        <v>N/A</v>
      </c>
      <c r="BT42" t="str">
        <f>IFERROR(6-VALUE(RIGHT(Rawdata!BT42,1)),"N/A")</f>
        <v>N/A</v>
      </c>
      <c r="BU42" t="str">
        <f>IFERROR(VALUE(RIGHT(Rawdata!BU42,1)),"N/A")</f>
        <v>N/A</v>
      </c>
      <c r="BV42" t="str">
        <f>IFERROR(VALUE(RIGHT(Rawdata!BV42,1)),"N/A")</f>
        <v>N/A</v>
      </c>
      <c r="BW42" t="str">
        <f>IFERROR(VALUE(RIGHT(Rawdata!BW42,1)),"N/A")</f>
        <v>N/A</v>
      </c>
      <c r="BX42" t="str">
        <f>IFERROR(VALUE(RIGHT(Rawdata!BX42,1)),"N/A")</f>
        <v>N/A</v>
      </c>
      <c r="BY42" t="str">
        <f>IFERROR(6-VALUE(RIGHT(Rawdata!BY42,1)),"N/A")</f>
        <v>N/A</v>
      </c>
      <c r="BZ42" t="str">
        <f>IFERROR(6-VALUE(RIGHT(Rawdata!BZ42,1)),"N/A")</f>
        <v>N/A</v>
      </c>
      <c r="CA42" t="str">
        <f>IFERROR(6-VALUE(RIGHT(Rawdata!CA42,1)),"N/A")</f>
        <v>N/A</v>
      </c>
      <c r="CB42" t="str">
        <f>IFERROR(VALUE(RIGHT(Rawdata!CB42,1)),"N/A")</f>
        <v>N/A</v>
      </c>
      <c r="CC42" t="str">
        <f>IFERROR(VALUE(RIGHT(Rawdata!CC42,1)),"N/A")</f>
        <v>N/A</v>
      </c>
      <c r="CD42" t="str">
        <f>IFERROR(VALUE(RIGHT(Rawdata!CD42,1)),"N/A")</f>
        <v>N/A</v>
      </c>
      <c r="CE42" t="str">
        <f>IFERROR(VALUE(RIGHT(Rawdata!CE42,1)),"N/A")</f>
        <v>N/A</v>
      </c>
      <c r="CF42" t="str">
        <f>IFERROR(6-VALUE(RIGHT(Rawdata!CF42,1)),"N/A")</f>
        <v>N/A</v>
      </c>
      <c r="CG42" t="str">
        <f>IFERROR(6-VALUE(RIGHT(Rawdata!CG42,1)),"N/A")</f>
        <v>N/A</v>
      </c>
      <c r="CH42" t="str">
        <f>IFERROR(6-VALUE(RIGHT(Rawdata!CH42,1)),"N/A")</f>
        <v>N/A</v>
      </c>
      <c r="CI42" t="str">
        <f>IFERROR(6-VALUE(RIGHT(Rawdata!CI42,1)),"N/A")</f>
        <v>N/A</v>
      </c>
      <c r="CJ42" t="str">
        <f>IFERROR(VALUE(RIGHT(Rawdata!CJ42,1)),"N/A")</f>
        <v>N/A</v>
      </c>
      <c r="CK42" t="str">
        <f>IFERROR(VALUE(RIGHT(Rawdata!CK42,1)),"N/A")</f>
        <v>N/A</v>
      </c>
      <c r="CL42" t="str">
        <f>IFERROR(VALUE(RIGHT(Rawdata!CL42,1)),"N/A")</f>
        <v>N/A</v>
      </c>
      <c r="CM42" t="str">
        <f>IFERROR(VALUE(RIGHT(Rawdata!CM42,1)),"N/A")</f>
        <v>N/A</v>
      </c>
      <c r="CN42" t="str">
        <f>IFERROR(VALUE(RIGHT(Rawdata!CN42,1)),"N/A")</f>
        <v>N/A</v>
      </c>
      <c r="CO42" t="str">
        <f>IFERROR(VALUE(RIGHT(Rawdata!CO42,1)),"N/A")</f>
        <v>N/A</v>
      </c>
      <c r="CP42" t="str">
        <f>IFERROR(VALUE(RIGHT(Rawdata!CP42,1)),"N/A")</f>
        <v>N/A</v>
      </c>
      <c r="CQ42" t="str">
        <f>IFERROR(VALUE(RIGHT(Rawdata!CQ42,1)),"N/A")</f>
        <v>N/A</v>
      </c>
      <c r="CR42" t="str">
        <f>IFERROR(VALUE(RIGHT(Rawdata!CR42,1)),"N/A")</f>
        <v>N/A</v>
      </c>
      <c r="CS42" t="str">
        <f>IFERROR(VALUE(RIGHT(Rawdata!CS42,1)),"N/A")</f>
        <v>N/A</v>
      </c>
      <c r="CT42" t="str">
        <f>IFERROR(VALUE(RIGHT(Rawdata!CT42,1)),"N/A")</f>
        <v>N/A</v>
      </c>
      <c r="CU42" t="str">
        <f>IFERROR(VALUE(RIGHT(Rawdata!CU42,1)),"N/A")</f>
        <v>N/A</v>
      </c>
      <c r="CV42" t="str">
        <f>IFERROR(VALUE(RIGHT(Rawdata!CV42,1)),"N/A")</f>
        <v>N/A</v>
      </c>
      <c r="CW42" t="str">
        <f>IFERROR(6-VALUE(RIGHT(Rawdata!CW42,1)),"N/A")</f>
        <v>N/A</v>
      </c>
      <c r="CX42" t="str">
        <f>IFERROR(VALUE(RIGHT(Rawdata!CX42,1)),"N/A")</f>
        <v>N/A</v>
      </c>
      <c r="CY42" t="str">
        <f>IFERROR(VALUE(RIGHT(Rawdata!CY42,1)),"N/A")</f>
        <v>N/A</v>
      </c>
      <c r="CZ42" t="str">
        <f>IFERROR(VALUE(RIGHT(Rawdata!CZ42,1)),"N/A")</f>
        <v>N/A</v>
      </c>
      <c r="DA42" t="str">
        <f>IFERROR(VALUE(RIGHT(Rawdata!DA42,1)),"N/A")</f>
        <v>N/A</v>
      </c>
      <c r="DB42" t="str">
        <f>IFERROR(VALUE(RIGHT(Rawdata!DB42,1)),"N/A")</f>
        <v>N/A</v>
      </c>
      <c r="DC42" t="str">
        <f>IFERROR(VALUE(RIGHT(Rawdata!DC42,1)),"N/A")</f>
        <v>N/A</v>
      </c>
      <c r="DD42" t="str">
        <f>IFERROR(VALUE(RIGHT(Rawdata!DD42,1)),"N/A")</f>
        <v>N/A</v>
      </c>
      <c r="DE42" t="str">
        <f>IFERROR(VALUE(RIGHT(Rawdata!DE42,1)-1),"N/A")</f>
        <v>N/A</v>
      </c>
      <c r="DF42" t="str">
        <f>IFERROR(VALUE(RIGHT(Rawdata!DF42,1)-1),"N/A")</f>
        <v>N/A</v>
      </c>
      <c r="DG42" t="str">
        <f>IFERROR(VALUE(RIGHT(Rawdata!DG42,1)-1),"N/A")</f>
        <v>N/A</v>
      </c>
      <c r="DH42" t="str">
        <f>IFERROR(VALUE(RIGHT(Rawdata!DH42,1)-1),"N/A")</f>
        <v>N/A</v>
      </c>
      <c r="DI42" t="str">
        <f>IFERROR(VALUE(RIGHT(Rawdata!DI42,1)-1),"N/A")</f>
        <v>N/A</v>
      </c>
      <c r="DJ42" t="str">
        <f>IFERROR(VALUE(RIGHT(Rawdata!DJ42,1)-1),"N/A")</f>
        <v>N/A</v>
      </c>
      <c r="DK42" t="str">
        <f>IFERROR(VALUE(RIGHT(Rawdata!DK42,1)-1),"N/A")</f>
        <v>N/A</v>
      </c>
      <c r="DL42" t="str">
        <f>IFERROR(VALUE(RIGHT(Rawdata!DL42,1)-1),"N/A")</f>
        <v>N/A</v>
      </c>
      <c r="DM42" t="str">
        <f>IFERROR(VALUE(RIGHT(Rawdata!DM42,1)-1),"N/A")</f>
        <v>N/A</v>
      </c>
      <c r="DN42" t="str">
        <f>IFERROR(VALUE(RIGHT(Rawdata!DN42,1)-1),"N/A")</f>
        <v>N/A</v>
      </c>
      <c r="DO42" t="str">
        <f>IFERROR(VALUE(RIGHT(Rawdata!DO42,1)-1),"N/A")</f>
        <v>N/A</v>
      </c>
      <c r="DP42" t="str">
        <f>IFERROR(VALUE(RIGHT(Rawdata!DP42,1)-1),"N/A")</f>
        <v>N/A</v>
      </c>
      <c r="DQ42" t="str">
        <f>IFERROR(VALUE(RIGHT(Rawdata!DQ42,1)-1),"N/A")</f>
        <v>N/A</v>
      </c>
      <c r="DR42" t="str">
        <f>IFERROR(VALUE(RIGHT(Rawdata!DR42,1)-1),"N/A")</f>
        <v>N/A</v>
      </c>
      <c r="DS42" t="str">
        <f>IFERROR(VALUE(RIGHT(Rawdata!DS42,1)-1),"N/A")</f>
        <v>N/A</v>
      </c>
      <c r="DT42" t="str">
        <f>IFERROR(VALUE(RIGHT(Rawdata!DT42,1)-1),"N/A")</f>
        <v>N/A</v>
      </c>
      <c r="DU42" t="str">
        <f>IFERROR(6-VALUE(RIGHT(Rawdata!DU42,1)-1),"N/A")</f>
        <v>N/A</v>
      </c>
      <c r="DV42" t="str">
        <f>IFERROR(6-VALUE(RIGHT(Rawdata!DV42,1)-1),"N/A")</f>
        <v>N/A</v>
      </c>
      <c r="DW42" t="str">
        <f>IFERROR(6-VALUE(RIGHT(Rawdata!DW42,1)-1),"N/A")</f>
        <v>N/A</v>
      </c>
      <c r="DX42" t="str">
        <f>IFERROR(6-VALUE(RIGHT(Rawdata!DX42,1)-1),"N/A")</f>
        <v>N/A</v>
      </c>
      <c r="DY42" t="str">
        <f>IFERROR(6-VALUE(RIGHT(Rawdata!DY42,1)-1),"N/A")</f>
        <v>N/A</v>
      </c>
      <c r="DZ42" t="str">
        <f>IFERROR(6-VALUE(RIGHT(Rawdata!DZ42,1)-1),"N/A")</f>
        <v>N/A</v>
      </c>
      <c r="EA42" t="str">
        <f>IFERROR(VALUE(RIGHT(Rawdata!EA42,1)),"N/A")</f>
        <v>N/A</v>
      </c>
      <c r="EB42" t="str">
        <f>IFERROR(VALUE(RIGHT(Rawdata!EB42,1)),"N/A")</f>
        <v>N/A</v>
      </c>
      <c r="EC42" t="str">
        <f>IFERROR(6-VALUE(RIGHT(Rawdata!EC42,1)),"N/A")</f>
        <v>N/A</v>
      </c>
      <c r="ED42" t="str">
        <f>IFERROR(6-VALUE(RIGHT(Rawdata!ED42,1)),"N/A")</f>
        <v>N/A</v>
      </c>
      <c r="EE42" t="str">
        <f>IFERROR(VALUE(RIGHT(Rawdata!EE42,1)),"N/A")</f>
        <v>N/A</v>
      </c>
      <c r="EF42" t="str">
        <f>IFERROR(VALUE(RIGHT(Rawdata!EF42,1)),"N/A")</f>
        <v>N/A</v>
      </c>
      <c r="EG42" t="str">
        <f>IFERROR(VALUE(RIGHT(Rawdata!EG42,1)),"N/A")</f>
        <v>N/A</v>
      </c>
      <c r="EH42" t="str">
        <f>IFERROR(VALUE(RIGHT(Rawdata!EH42,1)),"N/A")</f>
        <v>N/A</v>
      </c>
      <c r="EI42" t="str">
        <f>IFERROR(VALUE(RIGHT(Rawdata!EI42,1)),"N/A")</f>
        <v>N/A</v>
      </c>
      <c r="EJ42" t="str">
        <f>IFERROR(VALUE(RIGHT(Rawdata!EJ42,1)),"N/A")</f>
        <v>N/A</v>
      </c>
      <c r="EK42" t="str">
        <f>IFERROR(VALUE(RIGHT(Rawdata!EK42,1)),"N/A")</f>
        <v>N/A</v>
      </c>
      <c r="EL42" t="str">
        <f>IFERROR(VALUE(RIGHT(Rawdata!EL42,1)),"N/A")</f>
        <v>N/A</v>
      </c>
      <c r="EM42" t="str">
        <f>IFERROR(VALUE(RIGHT(Rawdata!EM42,1)),"N/A")</f>
        <v>N/A</v>
      </c>
      <c r="EN42" t="str">
        <f>IFERROR(VALUE(RIGHT(Rawdata!EN42,1)),"N/A")</f>
        <v>N/A</v>
      </c>
      <c r="EO42" t="str">
        <f>IFERROR(VALUE(RIGHT(Rawdata!EO42,1)),"N/A")</f>
        <v>N/A</v>
      </c>
      <c r="EP42" t="str">
        <f>IFERROR(VALUE(RIGHT(Rawdata!EP42,1)),"N/A")</f>
        <v>N/A</v>
      </c>
      <c r="EQ42" t="str">
        <f>IFERROR(VALUE(RIGHT(Rawdata!EQ42,1)),"N/A")</f>
        <v>N/A</v>
      </c>
      <c r="ER42" t="str">
        <f>IFERROR(VALUE(RIGHT(Rawdata!ER42,1)),"N/A")</f>
        <v>N/A</v>
      </c>
      <c r="ES42" t="str">
        <f>IFERROR(VALUE(RIGHT(Rawdata!ES42,1)),"N/A")</f>
        <v>N/A</v>
      </c>
      <c r="ET42" t="str">
        <f>IFERROR(VALUE(RIGHT(Rawdata!ET42,1)),"N/A")</f>
        <v>N/A</v>
      </c>
      <c r="EU42" t="str">
        <f>IFERROR(VALUE(RIGHT(Rawdata!EU42,1)),"N/A")</f>
        <v>N/A</v>
      </c>
      <c r="EV42" t="str">
        <f>IFERROR(VALUE(RIGHT(Rawdata!EV42,1)),"N/A")</f>
        <v>N/A</v>
      </c>
      <c r="EW42" t="str">
        <f>IFERROR(VALUE(RIGHT(Rawdata!EW42,1)),"N/A")</f>
        <v>N/A</v>
      </c>
      <c r="EX42" t="str">
        <f>IFERROR(VALUE(RIGHT(Rawdata!EX42,1)),"N/A")</f>
        <v>N/A</v>
      </c>
      <c r="EY42" t="str">
        <f>IFERROR(VALUE(RIGHT(Rawdata!EY42,1)),"N/A")</f>
        <v>N/A</v>
      </c>
      <c r="EZ42" t="str">
        <f>IFERROR(6-VALUE(RIGHT(Rawdata!EZ42,1)),"N/A")</f>
        <v>N/A</v>
      </c>
      <c r="FA42" t="str">
        <f>IFERROR(IF(Rawdata!FA42="A1",VALUE(RIGHT(Rawdata!FA42,1)),VALUE(RIGHT(Rawdata!FA42,1))-1),"N/A")</f>
        <v>N/A</v>
      </c>
      <c r="FB42" t="str">
        <f>IFERROR(VALUE(RIGHT(Rawdata!FB42,1))-3,"N/A")</f>
        <v>N/A</v>
      </c>
      <c r="FC42" t="str">
        <f>IFERROR(IF(Rawdata!FC42="A1",VALUE(RIGHT(Rawdata!FC42,1)),VALUE(RIGHT(Rawdata!FC42,1))-1),"N/A")</f>
        <v>N/A</v>
      </c>
      <c r="FD42" t="str">
        <f>IFERROR(VALUE(RIGHT(Rawdata!FD42,1))-3,"N/A")</f>
        <v>N/A</v>
      </c>
      <c r="FE42" t="str">
        <f>IFERROR(IF(Rawdata!FE42="A1",VALUE(RIGHT(Rawdata!FE42,1)),VALUE(RIGHT(Rawdata!FE42,1))-1),"N/A")</f>
        <v>N/A</v>
      </c>
      <c r="FF42" t="str">
        <f>IFERROR(VALUE(RIGHT(Rawdata!FF42,1))-3,"N/A")</f>
        <v>N/A</v>
      </c>
      <c r="FG42" t="str">
        <f>IFERROR(IF(Rawdata!FG42="A1",VALUE(RIGHT(Rawdata!FG42,1)),VALUE(RIGHT(Rawdata!FG42,1))-1),"N/A")</f>
        <v>N/A</v>
      </c>
      <c r="FH42" t="str">
        <f>IFERROR(VALUE(RIGHT(Rawdata!FH42,1))-3,"N/A")</f>
        <v>N/A</v>
      </c>
      <c r="FI42" t="str">
        <f>IFERROR(IF(Rawdata!FI42="A1",VALUE(RIGHT(Rawdata!FI42,1)),VALUE(RIGHT(Rawdata!FI42,1))-1),"N/A")</f>
        <v>N/A</v>
      </c>
      <c r="FJ42" t="str">
        <f>IFERROR(VALUE(RIGHT(Rawdata!FJ42,1))-3,"N/A")</f>
        <v>N/A</v>
      </c>
      <c r="FK42" t="str">
        <f>IFERROR(IF(Rawdata!FK42="A1",VALUE(RIGHT(Rawdata!FK42,1)),VALUE(RIGHT(Rawdata!FK42,1))-1),"N/A")</f>
        <v>N/A</v>
      </c>
      <c r="FL42" t="str">
        <f>IFERROR(VALUE(RIGHT(Rawdata!FL42,1))-3,"N/A")</f>
        <v>N/A</v>
      </c>
      <c r="FM42" t="str">
        <f>IFERROR(IF(Rawdata!FM42="A1",VALUE(RIGHT(Rawdata!FM42,1)),VALUE(RIGHT(Rawdata!FM42,1))-1),"N/A")</f>
        <v>N/A</v>
      </c>
      <c r="FN42" t="str">
        <f>IFERROR(VALUE(RIGHT(Rawdata!FN42,1))-3,"N/A")</f>
        <v>N/A</v>
      </c>
      <c r="FO42" t="str">
        <f>IFERROR(IF(Rawdata!FO42="A1",VALUE(RIGHT(Rawdata!FO42,1)),VALUE(RIGHT(Rawdata!FO42,1))-1),"N/A")</f>
        <v>N/A</v>
      </c>
      <c r="FP42" t="str">
        <f>IFERROR(VALUE(RIGHT(Rawdata!FP42,1))-3,"N/A")</f>
        <v>N/A</v>
      </c>
      <c r="FQ42" t="str">
        <f>IFERROR(IF(Rawdata!FQ42="A1",VALUE(RIGHT(Rawdata!FQ42,1)),VALUE(RIGHT(Rawdata!FQ42,1))-1),"N/A")</f>
        <v>N/A</v>
      </c>
      <c r="FR42" t="str">
        <f>IFERROR(VALUE(RIGHT(Rawdata!FR42,1))-3,"N/A")</f>
        <v>N/A</v>
      </c>
      <c r="FS42" t="str">
        <f>IFERROR(IF(Rawdata!FS42="A1",VALUE(RIGHT(Rawdata!FS42,1)),VALUE(RIGHT(Rawdata!FS42,1))-1),"N/A")</f>
        <v>N/A</v>
      </c>
      <c r="FT42" t="str">
        <f>IFERROR(VALUE(RIGHT(Rawdata!FT42,1))-3,"N/A")</f>
        <v>N/A</v>
      </c>
      <c r="FU42" t="str">
        <f>IFERROR(IF(Rawdata!FU42="A1",VALUE(RIGHT(Rawdata!FU42,1)),VALUE(RIGHT(Rawdata!FU42,1))-1),"N/A")</f>
        <v>N/A</v>
      </c>
      <c r="FV42" t="str">
        <f>IFERROR(VALUE(RIGHT(Rawdata!FV42,1))-3,"N/A")</f>
        <v>N/A</v>
      </c>
      <c r="FW42" t="str">
        <f>IFERROR(IF(Rawdata!FW42="A1",VALUE(RIGHT(Rawdata!FW42,1)),VALUE(RIGHT(Rawdata!FW42,1))-1),"N/A")</f>
        <v>N/A</v>
      </c>
      <c r="FX42" t="str">
        <f>IFERROR(VALUE(RIGHT(Rawdata!FX42,1))-3,"N/A")</f>
        <v>N/A</v>
      </c>
      <c r="FY42" t="str">
        <f>IFERROR(IF(Rawdata!FY42="A1",VALUE(RIGHT(Rawdata!FY42,1)),VALUE(RIGHT(Rawdata!FY42,1))-1),"N/A")</f>
        <v>N/A</v>
      </c>
      <c r="FZ42" t="str">
        <f>IFERROR(VALUE(RIGHT(Rawdata!FZ42,1))-3,"N/A")</f>
        <v>N/A</v>
      </c>
      <c r="GA42" t="str">
        <f>IFERROR(IF(Rawdata!GA42="A1",VALUE(RIGHT(Rawdata!GA42,1)),VALUE(RIGHT(Rawdata!GA42,1))-1),"N/A")</f>
        <v>N/A</v>
      </c>
      <c r="GB42" t="str">
        <f>IFERROR(VALUE(RIGHT(Rawdata!GB42,1))-3,"N/A")</f>
        <v>N/A</v>
      </c>
      <c r="GC42" t="str">
        <f>IFERROR(IF(Rawdata!GC42="A1",VALUE(RIGHT(Rawdata!GC42,1)),VALUE(RIGHT(Rawdata!GC42,1))-1),"N/A")</f>
        <v>N/A</v>
      </c>
      <c r="GD42" t="str">
        <f>IFERROR(VALUE(RIGHT(Rawdata!GD42,1))-3,"N/A")</f>
        <v>N/A</v>
      </c>
      <c r="GE42" t="str">
        <f>IFERROR(IF(Rawdata!GE42="A1",VALUE(RIGHT(Rawdata!GE42,1)),VALUE(RIGHT(Rawdata!GE42,1))-1),"N/A")</f>
        <v>N/A</v>
      </c>
      <c r="GF42" t="str">
        <f>IFERROR(VALUE(RIGHT(Rawdata!GF42,1))-3,"N/A")</f>
        <v>N/A</v>
      </c>
      <c r="GG42" t="str">
        <f>IFERROR(IF(Rawdata!GG42="A1",VALUE(RIGHT(Rawdata!GG42,1)),VALUE(RIGHT(Rawdata!GG42,1))-1),"N/A")</f>
        <v>N/A</v>
      </c>
      <c r="GH42" t="str">
        <f>IFERROR(VALUE(RIGHT(Rawdata!GH42,1))-3,"N/A")</f>
        <v>N/A</v>
      </c>
      <c r="GI42" t="str">
        <f>IFERROR(IF(Rawdata!GI42="A1",VALUE(RIGHT(Rawdata!GI42,1)),VALUE(RIGHT(Rawdata!GI42,1))-1),"N/A")</f>
        <v>N/A</v>
      </c>
      <c r="GJ42" t="str">
        <f>IFERROR(VALUE(RIGHT(Rawdata!GJ42,1))-3,"N/A")</f>
        <v>N/A</v>
      </c>
      <c r="GK42" t="str">
        <f>IFERROR(IF(Rawdata!GK42="A1",VALUE(RIGHT(Rawdata!GK42,1)),VALUE(RIGHT(Rawdata!GK42,1))-1),"N/A")</f>
        <v>N/A</v>
      </c>
      <c r="GL42" t="str">
        <f>IFERROR(VALUE(RIGHT(Rawdata!GL42,1))-3,"N/A")</f>
        <v>N/A</v>
      </c>
      <c r="GM42" t="str">
        <f>IFERROR(IF(Rawdata!GM42="A1",VALUE(RIGHT(Rawdata!GM42,1)),VALUE(RIGHT(Rawdata!GM42,1))-1),"N/A")</f>
        <v>N/A</v>
      </c>
      <c r="GN42" t="str">
        <f>IFERROR(VALUE(RIGHT(Rawdata!GN42,1))-3,"N/A")</f>
        <v>N/A</v>
      </c>
      <c r="GO42" t="str">
        <f>IFERROR(IF(Rawdata!GO42="A1",VALUE(RIGHT(Rawdata!GO42,1)),VALUE(RIGHT(Rawdata!GO42,1))-1),"N/A")</f>
        <v>N/A</v>
      </c>
      <c r="GP42" t="str">
        <f>IFERROR(VALUE(RIGHT(Rawdata!GP42,1))-3,"N/A")</f>
        <v>N/A</v>
      </c>
      <c r="GQ42" t="str">
        <f>IFERROR(IF(Rawdata!GQ42="A1",VALUE(RIGHT(Rawdata!GQ42,1)),VALUE(RIGHT(Rawdata!GQ42,1))-1),"N/A")</f>
        <v>N/A</v>
      </c>
      <c r="GR42" t="str">
        <f>IFERROR(VALUE(RIGHT(Rawdata!GR42,1))-3,"N/A")</f>
        <v>N/A</v>
      </c>
      <c r="GS42" t="str">
        <f>IFERROR(IF(Rawdata!GS42="A1",VALUE(RIGHT(Rawdata!GS42,1)),VALUE(RIGHT(Rawdata!GS42,1))-1),"N/A")</f>
        <v>N/A</v>
      </c>
      <c r="GT42" t="str">
        <f>IFERROR(VALUE(RIGHT(Rawdata!GT42,1))-3,"N/A")</f>
        <v>N/A</v>
      </c>
      <c r="GU42" t="str">
        <f>IFERROR(IF(Rawdata!GU42="A1",VALUE(RIGHT(Rawdata!GU42,1)),VALUE(RIGHT(Rawdata!GU42,1))-1),"N/A")</f>
        <v>N/A</v>
      </c>
      <c r="GV42" t="str">
        <f>IFERROR(VALUE(RIGHT(Rawdata!GV42,1))-3,"N/A")</f>
        <v>N/A</v>
      </c>
      <c r="GW42" t="str">
        <f>IFERROR(IF(Rawdata!GW42="A1",VALUE(RIGHT(Rawdata!GW42,1)),VALUE(RIGHT(Rawdata!GW42,1))-1),"N/A")</f>
        <v>N/A</v>
      </c>
      <c r="GX42" t="str">
        <f>IFERROR(VALUE(RIGHT(Rawdata!GX42,1))-3,"N/A")</f>
        <v>N/A</v>
      </c>
      <c r="GY42" t="str">
        <f>IFERROR(VALUE(RIGHT(Rawdata!GY42,1)),"N/A")</f>
        <v>N/A</v>
      </c>
      <c r="GZ42" t="str">
        <f>IFERROR(7-VALUE(RIGHT(Rawdata!GZ42,1)),"N/A")</f>
        <v>N/A</v>
      </c>
      <c r="HA42" t="str">
        <f>IFERROR(VALUE(RIGHT(Rawdata!HA42,1)),"N/A")</f>
        <v>N/A</v>
      </c>
      <c r="HB42" t="str">
        <f>IFERROR(VALUE(RIGHT(Rawdata!HB42,1)),"N/A")</f>
        <v>N/A</v>
      </c>
      <c r="HC42" t="str">
        <f>IFERROR(VALUE(RIGHT(Rawdata!HC42,1)),"N/A")</f>
        <v>N/A</v>
      </c>
      <c r="HD42" t="str">
        <f>IFERROR(7-VALUE(RIGHT(Rawdata!HD42,1)),"N/A")</f>
        <v>N/A</v>
      </c>
      <c r="HE42" t="str">
        <f>IFERROR(VALUE(RIGHT(Rawdata!HE42,1)),"N/A")</f>
        <v>N/A</v>
      </c>
      <c r="HF42" t="str">
        <f>IFERROR(7-VALUE(RIGHT(Rawdata!HF42,1)),"N/A")</f>
        <v>N/A</v>
      </c>
      <c r="HG42" t="str">
        <f>IFERROR(VALUE(RIGHT(Rawdata!HG42,1)),"N/A")</f>
        <v>N/A</v>
      </c>
      <c r="HH42" t="str">
        <f>IFERROR(VALUE(RIGHT(Rawdata!HH42,1)),"N/A")</f>
        <v>N/A</v>
      </c>
      <c r="HI42" t="str">
        <f>IFERROR(VALUE(RIGHT(Rawdata!HI42,1)),"N/A")</f>
        <v>N/A</v>
      </c>
      <c r="HJ42" t="str">
        <f>IFERROR(VALUE(RIGHT(Rawdata!HJ42,1)),"N/A")</f>
        <v>N/A</v>
      </c>
      <c r="HK42" t="str">
        <f>IFERROR(7-VALUE(RIGHT(Rawdata!HK42,1)),"N/A")</f>
        <v>N/A</v>
      </c>
      <c r="HL42" t="str">
        <f>IFERROR(VALUE(RIGHT(Rawdata!HL42,1)),"N/A")</f>
        <v>N/A</v>
      </c>
      <c r="HM42" t="str">
        <f>IFERROR(VALUE(RIGHT(Rawdata!HM42,1)),"N/A")</f>
        <v>N/A</v>
      </c>
      <c r="HN42" t="str">
        <f>IFERROR(IF(Rawdata!HN42="A13",5,VALUE(RIGHT(Rawdata!HN42,1))-1),"N/A")</f>
        <v>N/A</v>
      </c>
      <c r="HO42" t="str">
        <f>IFERROR(IF(Rawdata!HO42="A13",5,VALUE(RIGHT(Rawdata!HO42,1))-1),"N/A")</f>
        <v>N/A</v>
      </c>
      <c r="HP42" t="str">
        <f>IFERROR(IF(Rawdata!HP42="A13",5,VALUE(RIGHT(Rawdata!HP42,1))-1),"N/A")</f>
        <v>N/A</v>
      </c>
      <c r="HQ42" t="str">
        <f>IFERROR(IF(Rawdata!HQ42="A13",5,VALUE(RIGHT(Rawdata!HQ42,1))-1),"N/A")</f>
        <v>N/A</v>
      </c>
      <c r="HR42" t="str">
        <f>IFERROR(IF(Rawdata!HR42="A13",5,VALUE(RIGHT(Rawdata!HR42,1))-1),"N/A")</f>
        <v>N/A</v>
      </c>
      <c r="HS42" t="str">
        <f>IFERROR(6-IF(Rawdata!HS42="A13",5,VALUE(RIGHT(Rawdata!HS42,1))-1),"N/A")</f>
        <v>N/A</v>
      </c>
      <c r="HT42" t="str">
        <f>IFERROR(6-IF(Rawdata!HT42="A13",5,VALUE(RIGHT(Rawdata!HT42,1))-1),"N/A")</f>
        <v>N/A</v>
      </c>
      <c r="HU42" t="str">
        <f>IFERROR(6-IF(Rawdata!HU42="A13",5,VALUE(RIGHT(Rawdata!HU42,1))-1),"N/A")</f>
        <v>N/A</v>
      </c>
      <c r="HV42" t="str">
        <f>IFERROR(IF(Rawdata!HV42="A13",5,VALUE(RIGHT(Rawdata!HV42,1))-1),"N/A")</f>
        <v>N/A</v>
      </c>
      <c r="HW42" t="str">
        <f>IFERROR(6-IF(Rawdata!HW42="A13",5,VALUE(RIGHT(Rawdata!HW42,1))-1),"N/A")</f>
        <v>N/A</v>
      </c>
      <c r="HX42" t="str">
        <f>IFERROR(6-IF(Rawdata!HX42="A13",5,VALUE(RIGHT(Rawdata!HX42,1))-1),"N/A")</f>
        <v>N/A</v>
      </c>
      <c r="HY42" t="str">
        <f>IFERROR(6-IF(Rawdata!HY42="A13",5,VALUE(RIGHT(Rawdata!HY42,1))-1),"N/A")</f>
        <v>N/A</v>
      </c>
      <c r="HZ42" t="str">
        <f>IFERROR(6-IF(Rawdata!HZ42="A13",5,VALUE(RIGHT(Rawdata!HZ42,1))-1),"N/A")</f>
        <v>N/A</v>
      </c>
      <c r="IA42" t="str">
        <f>IFERROR(6-IF(Rawdata!IA42="A13",5,VALUE(RIGHT(Rawdata!IA42,1))-1),"N/A")</f>
        <v>N/A</v>
      </c>
      <c r="IB42" t="str">
        <f>IFERROR(IF(Rawdata!IB42="A13",5,VALUE(RIGHT(Rawdata!IB42,1))-1),"N/A")</f>
        <v>N/A</v>
      </c>
      <c r="IC42" t="str">
        <f>IFERROR(6-IF(Rawdata!IC42="A13",5,VALUE(RIGHT(Rawdata!IC42,1))-1),"N/A")</f>
        <v>N/A</v>
      </c>
      <c r="ID42" t="str">
        <f>IFERROR(IF(Rawdata!ID42="A13",5,VALUE(RIGHT(Rawdata!ID42,1))-1),"N/A")</f>
        <v>N/A</v>
      </c>
      <c r="IE42" t="str">
        <f>IFERROR(6-IF(Rawdata!IE42="A13",5,VALUE(RIGHT(Rawdata!IE42,1))-1),"N/A")</f>
        <v>N/A</v>
      </c>
      <c r="IF42">
        <f>IFERROR(VALUE(RIGHT(Rawdata!IF42,1)),"N/A")</f>
        <v>7</v>
      </c>
      <c r="IG42">
        <f>IFERROR(VALUE(RIGHT(Rawdata!IG42,1)),"N/A")</f>
        <v>7</v>
      </c>
      <c r="IH42">
        <f>IFERROR(VALUE(RIGHT(Rawdata!IH42,1)),"N/A")</f>
        <v>7</v>
      </c>
      <c r="II42">
        <f>IFERROR(VALUE(RIGHT(Rawdata!II42,1)),"N/A")</f>
        <v>7</v>
      </c>
      <c r="IJ42">
        <f>IFERROR(VALUE(RIGHT(Rawdata!IJ42,1)),"N/A")</f>
        <v>7</v>
      </c>
      <c r="IK42" t="str">
        <f>IFERROR(VALUE(RIGHT(Rawdata!IK42,1)),"N/A")</f>
        <v>N/A</v>
      </c>
      <c r="IL42" t="str">
        <f>IFERROR(VALUE(RIGHT(Rawdata!IL42,1)),"N/A")</f>
        <v>N/A</v>
      </c>
      <c r="IM42" t="str">
        <f>IFERROR(VALUE(RIGHT(Rawdata!IM42,1)),"N/A")</f>
        <v>N/A</v>
      </c>
      <c r="IN42" t="str">
        <f>IFERROR(VALUE(RIGHT(Rawdata!IN42,1)),"N/A")</f>
        <v>N/A</v>
      </c>
      <c r="IO42" t="str">
        <f>IFERROR(VALUE(RIGHT(Rawdata!IO42,1)),"N/A")</f>
        <v>N/A</v>
      </c>
      <c r="IP42" t="str">
        <f>IFERROR(VALUE(RIGHT(Rawdata!IP42,1)),"N/A")</f>
        <v>N/A</v>
      </c>
      <c r="IQ42" t="str">
        <f>IFERROR(VALUE(RIGHT(Rawdata!IQ42,1)),"N/A")</f>
        <v>N/A</v>
      </c>
      <c r="IR42" t="str">
        <f>IFERROR(VALUE(RIGHT(Rawdata!IR42,1)),"N/A")</f>
        <v>N/A</v>
      </c>
      <c r="IS42" t="str">
        <f>IFERROR(VALUE(RIGHT(Rawdata!IS42,1)),"N/A")</f>
        <v>N/A</v>
      </c>
      <c r="IT42" t="str">
        <f>IFERROR(VALUE(RIGHT(Rawdata!IT42,1)),"N/A")</f>
        <v>N/A</v>
      </c>
      <c r="IU42" t="str">
        <f>IFERROR(VALUE(RIGHT(Rawdata!IU42,1)),"N/A")</f>
        <v>N/A</v>
      </c>
      <c r="IV42" t="str">
        <f>IFERROR(VALUE(RIGHT(Rawdata!IV42,1)),"N/A")</f>
        <v>N/A</v>
      </c>
      <c r="IW42" t="str">
        <f>IFERROR(VALUE(RIGHT(Rawdata!IW42,1)),"N/A")</f>
        <v>N/A</v>
      </c>
      <c r="IX42" t="str">
        <f>IFERROR(VALUE(RIGHT(Rawdata!IX42,1)),"N/A")</f>
        <v>N/A</v>
      </c>
      <c r="IY42" t="str">
        <f>IFERROR(VALUE(RIGHT(Rawdata!IY42,1)),"N/A")</f>
        <v>N/A</v>
      </c>
      <c r="IZ42" t="str">
        <f>IFERROR(VALUE(RIGHT(Rawdata!IZ42,1)),"N/A")</f>
        <v>N/A</v>
      </c>
      <c r="JA42" t="str">
        <f>IFERROR(VALUE(RIGHT(Rawdata!JA42,1)),"N/A")</f>
        <v>N/A</v>
      </c>
      <c r="JB42" t="str">
        <f>IFERROR(VALUE(RIGHT(Rawdata!JB42,1)),"N/A")</f>
        <v>N/A</v>
      </c>
      <c r="JC42" t="str">
        <f>IFERROR(VALUE(RIGHT(Rawdata!JC42,1)),"N/A")</f>
        <v>N/A</v>
      </c>
      <c r="JD42" t="str">
        <f>IFERROR(VALUE(RIGHT(Rawdata!JD42,1)),"N/A")</f>
        <v>N/A</v>
      </c>
      <c r="JE42" t="str">
        <f>IFERROR(VALUE(RIGHT(Rawdata!JE42,1)),"N/A")</f>
        <v>N/A</v>
      </c>
      <c r="JF42" t="str">
        <f>IFERROR(VALUE(RIGHT(Rawdata!JF42,1)),"N/A")</f>
        <v>N/A</v>
      </c>
      <c r="JG42" t="str">
        <f>IFERROR(VALUE(RIGHT(Rawdata!JG42,1)),"N/A")</f>
        <v>N/A</v>
      </c>
      <c r="JH42" t="str">
        <f>IFERROR(VALUE(RIGHT(Rawdata!JH42,1)),"N/A")</f>
        <v>N/A</v>
      </c>
      <c r="JI42" t="str">
        <f>IFERROR(VALUE(RIGHT(Rawdata!JI42,1)),"N/A")</f>
        <v>N/A</v>
      </c>
      <c r="JJ42" t="str">
        <f>IFERROR(VALUE(RIGHT(Rawdata!JJ42,1)),"N/A")</f>
        <v>N/A</v>
      </c>
      <c r="JK42" t="str">
        <f>IFERROR(VALUE(RIGHT(Rawdata!JK42,1)),"N/A")</f>
        <v>N/A</v>
      </c>
      <c r="JL42" t="str">
        <f>IFERROR(VALUE(RIGHT(Rawdata!JL42,1)),"N/A")</f>
        <v>N/A</v>
      </c>
      <c r="JM42" t="str">
        <f>IFERROR(VALUE(RIGHT(Rawdata!JM42,1)),"N/A")</f>
        <v>N/A</v>
      </c>
      <c r="JN42" t="str">
        <f>IFERROR(VALUE(RIGHT(Rawdata!JN42,1)),"N/A")</f>
        <v>N/A</v>
      </c>
      <c r="JO42" t="str">
        <f>IFERROR(VALUE(RIGHT(Rawdata!JO42,1)),"N/A")</f>
        <v>N/A</v>
      </c>
      <c r="JP42" t="str">
        <f>IFERROR(VALUE(RIGHT(Rawdata!JP42,1)-4),"N/A")</f>
        <v>N/A</v>
      </c>
      <c r="JQ42" t="str">
        <f>IFERROR(VALUE(RIGHT(Rawdata!JQ42,1)-4),"N/A")</f>
        <v>N/A</v>
      </c>
      <c r="JR42" t="str">
        <f>IFERROR(VALUE(RIGHT(Rawdata!JR42,1)-4),"N/A")</f>
        <v>N/A</v>
      </c>
      <c r="JS42" t="str">
        <f>IFERROR(VALUE(RIGHT(Rawdata!JS42,1)-4),"N/A")</f>
        <v>N/A</v>
      </c>
      <c r="JT42" t="str">
        <f>IFERROR(VALUE(RIGHT(Rawdata!JT42,1)-4),"N/A")</f>
        <v>N/A</v>
      </c>
      <c r="JU42" t="str">
        <f>IFERROR(VALUE(RIGHT(Rawdata!JU42,1)-4),"N/A")</f>
        <v>N/A</v>
      </c>
      <c r="JV42" t="str">
        <f>IFERROR(VALUE(RIGHT(Rawdata!JV42,1)-4),"N/A")</f>
        <v>N/A</v>
      </c>
      <c r="JW42" t="str">
        <f>IFERROR(VALUE(RIGHT(Rawdata!JW42,1)-4),"N/A")</f>
        <v>N/A</v>
      </c>
      <c r="JX42" t="str">
        <f>IFERROR(VALUE(RIGHT(Rawdata!JX42,1)),"N/A")</f>
        <v>N/A</v>
      </c>
      <c r="JY42" t="str">
        <f>IFERROR(VALUE(RIGHT(Rawdata!JY42,1)),"N/A")</f>
        <v>N/A</v>
      </c>
      <c r="JZ42" t="str">
        <f>IFERROR(6-VALUE(RIGHT(Rawdata!JZ42,1)),"N/A")</f>
        <v>N/A</v>
      </c>
      <c r="KA42" t="str">
        <f>IFERROR(6-VALUE(RIGHT(Rawdata!KA42,1)),"N/A")</f>
        <v>N/A</v>
      </c>
      <c r="KB42" t="str">
        <f>IFERROR(6-VALUE(RIGHT(Rawdata!KB42,1)),"N/A")</f>
        <v>N/A</v>
      </c>
      <c r="KC42" t="str">
        <f>IFERROR(6-VALUE(RIGHT(Rawdata!KC42,1)),"N/A")</f>
        <v>N/A</v>
      </c>
      <c r="KD42" t="str">
        <f>IFERROR(6-VALUE(RIGHT(Rawdata!KD42,1)),"N/A")</f>
        <v>N/A</v>
      </c>
      <c r="KE42" t="str">
        <f>IFERROR(6-VALUE(RIGHT(Rawdata!KE42,1)),"N/A")</f>
        <v>N/A</v>
      </c>
      <c r="KF42" t="str">
        <f>IFERROR(VALUE(RIGHT(Rawdata!KF42,1)),"N/A")</f>
        <v>N/A</v>
      </c>
      <c r="KG42" t="str">
        <f>IFERROR(VALUE(RIGHT(Rawdata!KG42,1)),"N/A")</f>
        <v>N/A</v>
      </c>
      <c r="KH42" t="str">
        <f>IFERROR(6-VALUE(RIGHT(Rawdata!KH42,1)),"N/A")</f>
        <v>N/A</v>
      </c>
      <c r="KI42" t="str">
        <f>IFERROR(6-VALUE(RIGHT(Rawdata!KI42,1)),"N/A")</f>
        <v>N/A</v>
      </c>
      <c r="KJ42" t="str">
        <f>IFERROR(VALUE(RIGHT(Rawdata!KJ42,1)),"N/A")</f>
        <v>N/A</v>
      </c>
      <c r="KK42" t="str">
        <f>IFERROR(VALUE(RIGHT(Rawdata!KK42,1)),"N/A")</f>
        <v>N/A</v>
      </c>
      <c r="KL42" t="str">
        <f>IFERROR(VALUE(RIGHT(Rawdata!KL42,1)),"N/A")</f>
        <v>N/A</v>
      </c>
      <c r="KM42" t="str">
        <f>IFERROR(VALUE(RIGHT(Rawdata!KM42,1)),"N/A")</f>
        <v>N/A</v>
      </c>
      <c r="KN42" t="str">
        <f>IFERROR(VALUE(RIGHT(Rawdata!KN42,1)),"N/A")</f>
        <v>N/A</v>
      </c>
      <c r="KO42" t="str">
        <f>IFERROR(VALUE(RIGHT(Rawdata!KO42,1)),"N/A")</f>
        <v>N/A</v>
      </c>
      <c r="KP42" t="str">
        <f>IFERROR(VALUE(RIGHT(Rawdata!KP42,1)),"N/A")</f>
        <v>N/A</v>
      </c>
      <c r="KQ42" t="str">
        <f>IFERROR(VALUE(RIGHT(Rawdata!KQ42,1)),"N/A")</f>
        <v>N/A</v>
      </c>
      <c r="KR42" t="str">
        <f>IFERROR(VALUE(RIGHT(Rawdata!KR42,1)),"N/A")</f>
        <v>N/A</v>
      </c>
      <c r="KS42" t="str">
        <f>IFERROR(VALUE(RIGHT(Rawdata!KS42,1)),"N/A")</f>
        <v>N/A</v>
      </c>
      <c r="KT42" t="str">
        <f>IFERROR(VALUE(RIGHT(Rawdata!KT42,1)),"N/A")</f>
        <v>N/A</v>
      </c>
      <c r="KU42" t="str">
        <f>IFERROR(VALUE(RIGHT(Rawdata!KU42,1)),"N/A")</f>
        <v>N/A</v>
      </c>
      <c r="KV42" t="str">
        <f>IFERROR(VALUE(RIGHT(Rawdata!KV42,1)),"N/A")</f>
        <v>N/A</v>
      </c>
      <c r="KW42" t="str">
        <f>IFERROR(VALUE(RIGHT(Rawdata!KW42,1)),"N/A")</f>
        <v>N/A</v>
      </c>
      <c r="KX42" t="str">
        <f>IFERROR(VALUE(RIGHT(Rawdata!KX42,1)),"N/A")</f>
        <v>N/A</v>
      </c>
    </row>
    <row r="43" spans="1:310" x14ac:dyDescent="0.25">
      <c r="A43">
        <f>Rawdata!A43</f>
        <v>11</v>
      </c>
      <c r="B43" t="str">
        <f>Rawdata!B43</f>
        <v>T3</v>
      </c>
      <c r="C43" t="str">
        <f>Rawdata!C43</f>
        <v>2023-01-08 15:35:37</v>
      </c>
      <c r="D43" t="str">
        <f>Rawdata!D43</f>
        <v>751-295</v>
      </c>
      <c r="E43" t="str">
        <f>IF(Rawdata!E43="","",Rawdata!E43)</f>
        <v/>
      </c>
      <c r="F43" cm="1">
        <f t="array" ref="F43">IFERROR(_xlfn.IFS(Rawdata!F43="A1",100,Rawdata!F43="A2",75,Rawdata!F43="A3",50,Rawdata!F43="A4",25,Rawdata!F43="A5",0),"N/A")</f>
        <v>25</v>
      </c>
      <c r="G43" cm="1">
        <f t="array" ref="G43">IFERROR(_xlfn.IFS(Rawdata!G43="A1",100,Rawdata!G43="A2",75,Rawdata!G43="A3",50,Rawdata!G43="A4",25,Rawdata!G43="A5",0),"N/A")</f>
        <v>25</v>
      </c>
      <c r="H43" cm="1">
        <f t="array" ref="H43">IFERROR(_xlfn.IFS(Rawdata!H43="A1",100,Rawdata!H43="A2",75,Rawdata!H43="A3",50,Rawdata!H43="A4",25,Rawdata!H43="A5",0),"N/A")</f>
        <v>25</v>
      </c>
      <c r="I43" cm="1">
        <f t="array" ref="I43">IFERROR(_xlfn.IFS(Rawdata!I43="A1",100,Rawdata!I43="A2",75,Rawdata!I43="A3",50,Rawdata!I43="A4",25,Rawdata!I43="A5",0),"N/A")</f>
        <v>75</v>
      </c>
      <c r="J43" cm="1">
        <f t="array" ref="J43">IFERROR(_xlfn.IFS(Rawdata!J43="A1",100,Rawdata!J43="A2",75,Rawdata!J43="A3",50,Rawdata!J43="A4",25,Rawdata!J43="A5",0),"N/A")</f>
        <v>25</v>
      </c>
      <c r="K43" cm="1">
        <f t="array" ref="K43">IFERROR(_xlfn.IFS(Rawdata!K43="A1",100,Rawdata!K43="A2",75,Rawdata!K43="A3",50,Rawdata!K43="A4",25,Rawdata!K43="A5",0),"N/A")</f>
        <v>100</v>
      </c>
      <c r="L43" cm="1">
        <f t="array" ref="L43">IFERROR(_xlfn.IFS(Rawdata!L43="A1",100,Rawdata!L43="A2",75,Rawdata!L43="A3",50,Rawdata!L43="A4",25,Rawdata!L43="A5",0),"N/A")</f>
        <v>100</v>
      </c>
      <c r="M43" cm="1">
        <f t="array" ref="M43">IFERROR(_xlfn.IFS(Rawdata!M43="A1",100,Rawdata!M43="A2",75,Rawdata!M43="A3",50,Rawdata!M43="A4",25,Rawdata!M43="A5",0),"N/A")</f>
        <v>75</v>
      </c>
      <c r="N43" cm="1">
        <f t="array" ref="N43">IFERROR(_xlfn.IFS(Rawdata!N43="A1",100,Rawdata!N43="A2",75,Rawdata!N43="A3",50,Rawdata!N43="A4",25,Rawdata!N43="A5",0),"N/A")</f>
        <v>75</v>
      </c>
      <c r="O43" cm="1">
        <f t="array" ref="O43">IFERROR(_xlfn.IFS(Rawdata!O43="A1",100,Rawdata!O43="A2",75,Rawdata!O43="A3",50,Rawdata!O43="A4",25,Rawdata!O43="A5",0),"N/A")</f>
        <v>100</v>
      </c>
      <c r="P43" cm="1">
        <f t="array" ref="P43">IFERROR(_xlfn.IFS(Rawdata!P43="A1",100,Rawdata!P43="A2",75,Rawdata!P43="A3",50,Rawdata!P43="A4",25,Rawdata!P43="A5",0),"N/A")</f>
        <v>75</v>
      </c>
      <c r="Q43" cm="1">
        <f t="array" ref="Q43">IFERROR(_xlfn.IFS(Rawdata!Q43="A1",100,Rawdata!Q43="A2",75,Rawdata!Q43="A3",50,Rawdata!Q43="A4",25,Rawdata!Q43="A5",0),"N/A")</f>
        <v>100</v>
      </c>
      <c r="R43" cm="1">
        <f t="array" ref="R43">IFERROR(_xlfn.IFS(Rawdata!R43="A1",100,Rawdata!R43="A2",75,Rawdata!R43="A3",50,Rawdata!R43="A4",25,Rawdata!R43="A5",0),"N/A")</f>
        <v>75</v>
      </c>
      <c r="S43" cm="1">
        <f t="array" ref="S43">IFERROR(_xlfn.IFS(Rawdata!S43="A1",100,Rawdata!S43="A2",75,Rawdata!S43="A3",50,Rawdata!S43="A4",25,Rawdata!S43="A5",0),"N/A")</f>
        <v>0</v>
      </c>
      <c r="T43" cm="1">
        <f t="array" ref="T43">IFERROR(_xlfn.IFS(Rawdata!T43="A1",100,Rawdata!T43="A2",75,Rawdata!T43="A3",50,Rawdata!T43="A4",25,Rawdata!T43="A5",0),"N/A")</f>
        <v>25</v>
      </c>
      <c r="U43" cm="1">
        <f t="array" ref="U43">IFERROR(_xlfn.IFS(Rawdata!U43="A1",100,Rawdata!U43="A2",75,Rawdata!U43="A3",50,Rawdata!U43="A4",25,Rawdata!U43="A5",0),"N/A")</f>
        <v>50</v>
      </c>
      <c r="V43" cm="1">
        <f t="array" ref="V43">IFERROR(_xlfn.IFS(Rawdata!V43="A1",100,Rawdata!V43="A2",75,Rawdata!V43="A3",50,Rawdata!V43="A4",25,Rawdata!V43="A5",0),"N/A")</f>
        <v>0</v>
      </c>
      <c r="W43" cm="1">
        <f t="array" ref="W43">IFERROR(_xlfn.IFS(Rawdata!W43="A1",100,Rawdata!W43="A2",75,Rawdata!W43="A3",50,Rawdata!W43="A4",25,Rawdata!W43="A5",0),"N/A")</f>
        <v>0</v>
      </c>
      <c r="X43" cm="1">
        <f t="array" ref="X43">IFERROR(_xlfn.IFS(Rawdata!X43="A1",100,Rawdata!X43="A2",75,Rawdata!X43="A3",50,Rawdata!X43="A4",25,Rawdata!X43="A5",0),"N/A")</f>
        <v>50</v>
      </c>
      <c r="Y43" cm="1">
        <f t="array" ref="Y43">IFERROR(_xlfn.IFS(Rawdata!Y43="A1",100,Rawdata!Y43="A2",75,Rawdata!Y43="A3",50,Rawdata!Y43="A4",25,Rawdata!Y43="A5",0),"N/A")</f>
        <v>50</v>
      </c>
      <c r="Z43" cm="1">
        <f t="array" ref="Z43">IFERROR(_xlfn.IFS(Rawdata!Z43="A1",100,Rawdata!Z43="A2",75,Rawdata!Z43="A3",50,Rawdata!Z43="A4",25,Rawdata!Z43="A5",0),"N/A")</f>
        <v>25</v>
      </c>
      <c r="AA43" cm="1">
        <f t="array" ref="AA43">IFERROR(_xlfn.IFS(Rawdata!AA43="A1",100,Rawdata!AA43="A2",75,Rawdata!AA43="A3",50,Rawdata!AA43="A4",25,Rawdata!AA43="A5",0),"N/A")</f>
        <v>75</v>
      </c>
      <c r="AB43" cm="1">
        <f t="array" ref="AB43">IFERROR(_xlfn.IFS(Rawdata!AB43="A1",100,Rawdata!AB43="A2",75,Rawdata!AB43="A3",50,Rawdata!AB43="A4",25,Rawdata!AB43="A5",0),"N/A")</f>
        <v>75</v>
      </c>
      <c r="AC43">
        <f>IFERROR(VALUE(RIGHT(Rawdata!AC43,1)),"N/A")</f>
        <v>5</v>
      </c>
      <c r="AD43">
        <f>IFERROR(6-VALUE(RIGHT(Rawdata!AD43,1)),"N/A")</f>
        <v>5</v>
      </c>
      <c r="AE43">
        <f>IFERROR(VALUE(RIGHT(Rawdata!AE43,1)),"N/A")</f>
        <v>5</v>
      </c>
      <c r="AF43">
        <f>IFERROR(6-VALUE(RIGHT(Rawdata!AF43,1)),"N/A")</f>
        <v>5</v>
      </c>
      <c r="AG43">
        <f>IFERROR(VALUE(RIGHT(Rawdata!AG43,1)),"N/A")</f>
        <v>5</v>
      </c>
      <c r="AH43">
        <f>IFERROR(VALUE(RIGHT(Rawdata!AH43,1)),"N/A")</f>
        <v>5</v>
      </c>
      <c r="AI43">
        <f>IFERROR(VALUE(RIGHT(Rawdata!AI43,1)),"N/A")</f>
        <v>5</v>
      </c>
      <c r="AJ43">
        <f>IFERROR(6-VALUE(RIGHT(Rawdata!AJ43,1)),"N/A")</f>
        <v>5</v>
      </c>
      <c r="AK43">
        <f>IFERROR(6-VALUE(RIGHT(Rawdata!AK43,1)),"N/A")</f>
        <v>5</v>
      </c>
      <c r="AL43">
        <f>IFERROR(VALUE(RIGHT(Rawdata!AL43,1)),"N/A")</f>
        <v>5</v>
      </c>
      <c r="AM43">
        <f>IFERROR(6-VALUE(RIGHT(Rawdata!AM43,1)),"N/A")</f>
        <v>4</v>
      </c>
      <c r="AN43">
        <f>IFERROR(6-VALUE(RIGHT(Rawdata!AN43,1)),"N/A")</f>
        <v>5</v>
      </c>
      <c r="AO43">
        <f>IFERROR(VALUE(RIGHT(Rawdata!AO43,1)),"N/A")</f>
        <v>5</v>
      </c>
      <c r="AP43">
        <f>IFERROR(6-VALUE(RIGHT(Rawdata!AP43,1)),"N/A")</f>
        <v>5</v>
      </c>
      <c r="AQ43">
        <f>IFERROR(VALUE(RIGHT(Rawdata!AQ43,1)),"N/A")</f>
        <v>5</v>
      </c>
      <c r="AR43">
        <f>IFERROR(6-VALUE(RIGHT(Rawdata!AR43,1)),"N/A")</f>
        <v>5</v>
      </c>
      <c r="AS43">
        <f>IFERROR(VALUE(RIGHT(Rawdata!AS43,1)),"N/A")</f>
        <v>5</v>
      </c>
      <c r="AT43">
        <f>IFERROR(VALUE(RIGHT(Rawdata!AT43,1)),"N/A")</f>
        <v>4</v>
      </c>
      <c r="AU43">
        <f>IFERROR(6-VALUE(RIGHT(Rawdata!AU43,1)),"N/A")</f>
        <v>5</v>
      </c>
      <c r="AV43">
        <f>IFERROR(VALUE(RIGHT(Rawdata!AV43,1)),"N/A")</f>
        <v>5</v>
      </c>
      <c r="AW43">
        <f>IFERROR(VALUE(RIGHT(Rawdata!AW43,1)),"N/A")</f>
        <v>5</v>
      </c>
      <c r="AX43">
        <f>IFERROR(VALUE(RIGHT(Rawdata!AX43,1)),"N/A")</f>
        <v>4</v>
      </c>
      <c r="AY43">
        <f>IFERROR(VALUE(RIGHT(Rawdata!AY43,1)),"N/A")</f>
        <v>4</v>
      </c>
      <c r="AZ43">
        <f>IFERROR(VALUE(RIGHT(Rawdata!AZ43,1)),"N/A")</f>
        <v>4</v>
      </c>
      <c r="BA43">
        <f>IFERROR(VALUE(RIGHT(Rawdata!BA43,1)-1),"N/A")</f>
        <v>3</v>
      </c>
      <c r="BB43">
        <f>IFERROR(VALUE(RIGHT(Rawdata!BB43,1)-1),"N/A")</f>
        <v>2</v>
      </c>
      <c r="BC43">
        <f>IFERROR(VALUE(RIGHT(Rawdata!BC43,1)-1),"N/A")</f>
        <v>2</v>
      </c>
      <c r="BD43">
        <f>IFERROR(VALUE(RIGHT(Rawdata!BD43,1)-1),"N/A")</f>
        <v>1</v>
      </c>
      <c r="BE43">
        <f>IFERROR(VALUE(RIGHT(Rawdata!BE43,1)-1),"N/A")</f>
        <v>2</v>
      </c>
      <c r="BF43">
        <f>IFERROR(VALUE(RIGHT(Rawdata!BF43,1)-1),"N/A")</f>
        <v>1</v>
      </c>
      <c r="BG43">
        <f>IFERROR(VALUE(RIGHT(Rawdata!BG43,1)-1),"N/A")</f>
        <v>2</v>
      </c>
      <c r="BH43">
        <f>IFERROR(VALUE(RIGHT(Rawdata!BH43,1)-1),"N/A")</f>
        <v>2</v>
      </c>
      <c r="BI43">
        <f>IFERROR(VALUE(RIGHT(Rawdata!BI43,1)-1),"N/A")</f>
        <v>1</v>
      </c>
      <c r="BJ43">
        <f>IFERROR(VALUE(RIGHT(Rawdata!BJ43,1)-1),"N/A")</f>
        <v>3</v>
      </c>
      <c r="BK43">
        <f>IFERROR(VALUE(RIGHT(Rawdata!BK43,1)-1),"N/A")</f>
        <v>3</v>
      </c>
      <c r="BL43">
        <f>IFERROR(VALUE(RIGHT(Rawdata!BL43,1)-1),"N/A")</f>
        <v>2</v>
      </c>
      <c r="BM43">
        <f>IFERROR(VALUE(RIGHT(Rawdata!BM43,1)),"N/A")</f>
        <v>5</v>
      </c>
      <c r="BN43">
        <f>IFERROR(VALUE(RIGHT(Rawdata!BN43,1)),"N/A")</f>
        <v>4</v>
      </c>
      <c r="BO43">
        <f>IFERROR(VALUE(RIGHT(Rawdata!BO43,1)),"N/A")</f>
        <v>4</v>
      </c>
      <c r="BP43">
        <f>IFERROR(VALUE(RIGHT(Rawdata!BP43,1)),"N/A")</f>
        <v>3</v>
      </c>
      <c r="BQ43">
        <f>IFERROR(6-VALUE(RIGHT(Rawdata!BQ43,1)),"N/A")</f>
        <v>2</v>
      </c>
      <c r="BR43">
        <f>IFERROR(6-VALUE(RIGHT(Rawdata!BR43,1)),"N/A")</f>
        <v>3</v>
      </c>
      <c r="BS43">
        <f>IFERROR(6-VALUE(RIGHT(Rawdata!BS43,1)),"N/A")</f>
        <v>2</v>
      </c>
      <c r="BT43">
        <f>IFERROR(6-VALUE(RIGHT(Rawdata!BT43,1)),"N/A")</f>
        <v>3</v>
      </c>
      <c r="BU43">
        <f>IFERROR(VALUE(RIGHT(Rawdata!BU43,1)),"N/A")</f>
        <v>2</v>
      </c>
      <c r="BV43">
        <f>IFERROR(VALUE(RIGHT(Rawdata!BV43,1)),"N/A")</f>
        <v>4</v>
      </c>
      <c r="BW43">
        <f>IFERROR(VALUE(RIGHT(Rawdata!BW43,1)),"N/A")</f>
        <v>4</v>
      </c>
      <c r="BX43">
        <f>IFERROR(VALUE(RIGHT(Rawdata!BX43,1)),"N/A")</f>
        <v>4</v>
      </c>
      <c r="BY43">
        <f>IFERROR(6-VALUE(RIGHT(Rawdata!BY43,1)),"N/A")</f>
        <v>4</v>
      </c>
      <c r="BZ43">
        <f>IFERROR(6-VALUE(RIGHT(Rawdata!BZ43,1)),"N/A")</f>
        <v>4</v>
      </c>
      <c r="CA43">
        <f>IFERROR(6-VALUE(RIGHT(Rawdata!CA43,1)),"N/A")</f>
        <v>4</v>
      </c>
      <c r="CB43">
        <f>IFERROR(VALUE(RIGHT(Rawdata!CB43,1)),"N/A")</f>
        <v>5</v>
      </c>
      <c r="CC43">
        <f>IFERROR(VALUE(RIGHT(Rawdata!CC43,1)),"N/A")</f>
        <v>5</v>
      </c>
      <c r="CD43">
        <f>IFERROR(VALUE(RIGHT(Rawdata!CD43,1)),"N/A")</f>
        <v>5</v>
      </c>
      <c r="CE43">
        <f>IFERROR(VALUE(RIGHT(Rawdata!CE43,1)),"N/A")</f>
        <v>5</v>
      </c>
      <c r="CF43">
        <f>IFERROR(6-VALUE(RIGHT(Rawdata!CF43,1)),"N/A")</f>
        <v>5</v>
      </c>
      <c r="CG43">
        <f>IFERROR(6-VALUE(RIGHT(Rawdata!CG43,1)),"N/A")</f>
        <v>3</v>
      </c>
      <c r="CH43">
        <f>IFERROR(6-VALUE(RIGHT(Rawdata!CH43,1)),"N/A")</f>
        <v>4</v>
      </c>
      <c r="CI43">
        <f>IFERROR(6-VALUE(RIGHT(Rawdata!CI43,1)),"N/A")</f>
        <v>4</v>
      </c>
      <c r="CJ43">
        <f>IFERROR(VALUE(RIGHT(Rawdata!CJ43,1)),"N/A")</f>
        <v>1</v>
      </c>
      <c r="CK43">
        <f>IFERROR(VALUE(RIGHT(Rawdata!CK43,1)),"N/A")</f>
        <v>3</v>
      </c>
      <c r="CL43">
        <f>IFERROR(VALUE(RIGHT(Rawdata!CL43,1)),"N/A")</f>
        <v>3</v>
      </c>
      <c r="CM43">
        <f>IFERROR(VALUE(RIGHT(Rawdata!CM43,1)),"N/A")</f>
        <v>1</v>
      </c>
      <c r="CN43">
        <f>IFERROR(VALUE(RIGHT(Rawdata!CN43,1)),"N/A")</f>
        <v>1</v>
      </c>
      <c r="CO43">
        <f>IFERROR(VALUE(RIGHT(Rawdata!CO43,1)),"N/A")</f>
        <v>1</v>
      </c>
      <c r="CP43">
        <f>IFERROR(VALUE(RIGHT(Rawdata!CP43,1)),"N/A")</f>
        <v>2</v>
      </c>
      <c r="CQ43">
        <f>IFERROR(VALUE(RIGHT(Rawdata!CQ43,1)),"N/A")</f>
        <v>3</v>
      </c>
      <c r="CR43">
        <f>IFERROR(VALUE(RIGHT(Rawdata!CR43,1)),"N/A")</f>
        <v>2</v>
      </c>
      <c r="CS43">
        <f>IFERROR(VALUE(RIGHT(Rawdata!CS43,1)),"N/A")</f>
        <v>2</v>
      </c>
      <c r="CT43">
        <f>IFERROR(VALUE(RIGHT(Rawdata!CT43,1)),"N/A")</f>
        <v>2</v>
      </c>
      <c r="CU43">
        <f>IFERROR(VALUE(RIGHT(Rawdata!CU43,1)),"N/A")</f>
        <v>4</v>
      </c>
      <c r="CV43">
        <f>IFERROR(VALUE(RIGHT(Rawdata!CV43,1)),"N/A")</f>
        <v>3</v>
      </c>
      <c r="CW43">
        <f>IFERROR(6-VALUE(RIGHT(Rawdata!CW43,1)),"N/A")</f>
        <v>1</v>
      </c>
      <c r="CX43">
        <f>IFERROR(VALUE(RIGHT(Rawdata!CX43,1)),"N/A")</f>
        <v>3</v>
      </c>
      <c r="CY43">
        <f>IFERROR(VALUE(RIGHT(Rawdata!CY43,1)),"N/A")</f>
        <v>5</v>
      </c>
      <c r="CZ43">
        <f>IFERROR(VALUE(RIGHT(Rawdata!CZ43,1)),"N/A")</f>
        <v>2</v>
      </c>
      <c r="DA43">
        <f>IFERROR(VALUE(RIGHT(Rawdata!DA43,1)),"N/A")</f>
        <v>5</v>
      </c>
      <c r="DB43">
        <f>IFERROR(VALUE(RIGHT(Rawdata!DB43,1)),"N/A")</f>
        <v>3</v>
      </c>
      <c r="DC43">
        <f>IFERROR(VALUE(RIGHT(Rawdata!DC43,1)),"N/A")</f>
        <v>4</v>
      </c>
      <c r="DD43">
        <f>IFERROR(VALUE(RIGHT(Rawdata!DD43,1)),"N/A")</f>
        <v>4</v>
      </c>
      <c r="DE43">
        <f>IFERROR(VALUE(RIGHT(Rawdata!DE43,1)-1),"N/A")</f>
        <v>1</v>
      </c>
      <c r="DF43">
        <f>IFERROR(VALUE(RIGHT(Rawdata!DF43,1)-1),"N/A")</f>
        <v>1</v>
      </c>
      <c r="DG43">
        <f>IFERROR(VALUE(RIGHT(Rawdata!DG43,1)-1),"N/A")</f>
        <v>0</v>
      </c>
      <c r="DH43">
        <f>IFERROR(VALUE(RIGHT(Rawdata!DH43,1)-1),"N/A")</f>
        <v>0</v>
      </c>
      <c r="DI43">
        <f>IFERROR(VALUE(RIGHT(Rawdata!DI43,1)-1),"N/A")</f>
        <v>1</v>
      </c>
      <c r="DJ43">
        <f>IFERROR(VALUE(RIGHT(Rawdata!DJ43,1)-1),"N/A")</f>
        <v>1</v>
      </c>
      <c r="DK43">
        <f>IFERROR(VALUE(RIGHT(Rawdata!DK43,1)-1),"N/A")</f>
        <v>1</v>
      </c>
      <c r="DL43">
        <f>IFERROR(VALUE(RIGHT(Rawdata!DL43,1)-1),"N/A")</f>
        <v>1</v>
      </c>
      <c r="DM43">
        <f>IFERROR(VALUE(RIGHT(Rawdata!DM43,1)-1),"N/A")</f>
        <v>2</v>
      </c>
      <c r="DN43">
        <f>IFERROR(VALUE(RIGHT(Rawdata!DN43,1)-1),"N/A")</f>
        <v>2</v>
      </c>
      <c r="DO43">
        <f>IFERROR(VALUE(RIGHT(Rawdata!DO43,1)-1),"N/A")</f>
        <v>0</v>
      </c>
      <c r="DP43">
        <f>IFERROR(VALUE(RIGHT(Rawdata!DP43,1)-1),"N/A")</f>
        <v>3</v>
      </c>
      <c r="DQ43">
        <f>IFERROR(VALUE(RIGHT(Rawdata!DQ43,1)-1),"N/A")</f>
        <v>2</v>
      </c>
      <c r="DR43">
        <f>IFERROR(VALUE(RIGHT(Rawdata!DR43,1)-1),"N/A")</f>
        <v>1</v>
      </c>
      <c r="DS43">
        <f>IFERROR(VALUE(RIGHT(Rawdata!DS43,1)-1),"N/A")</f>
        <v>1</v>
      </c>
      <c r="DT43">
        <f>IFERROR(VALUE(RIGHT(Rawdata!DT43,1)-1),"N/A")</f>
        <v>0</v>
      </c>
      <c r="DU43">
        <f>IFERROR(6-VALUE(RIGHT(Rawdata!DU43,1)-1),"N/A")</f>
        <v>4</v>
      </c>
      <c r="DV43">
        <f>IFERROR(6-VALUE(RIGHT(Rawdata!DV43,1)-1),"N/A")</f>
        <v>3</v>
      </c>
      <c r="DW43">
        <f>IFERROR(6-VALUE(RIGHT(Rawdata!DW43,1)-1),"N/A")</f>
        <v>4</v>
      </c>
      <c r="DX43">
        <f>IFERROR(6-VALUE(RIGHT(Rawdata!DX43,1)-1),"N/A")</f>
        <v>2</v>
      </c>
      <c r="DY43">
        <f>IFERROR(6-VALUE(RIGHT(Rawdata!DY43,1)-1),"N/A")</f>
        <v>3</v>
      </c>
      <c r="DZ43">
        <f>IFERROR(6-VALUE(RIGHT(Rawdata!DZ43,1)-1),"N/A")</f>
        <v>3</v>
      </c>
      <c r="EA43">
        <f>IFERROR(VALUE(RIGHT(Rawdata!EA43,1)),"N/A")</f>
        <v>4</v>
      </c>
      <c r="EB43">
        <f>IFERROR(VALUE(RIGHT(Rawdata!EB43,1)),"N/A")</f>
        <v>4</v>
      </c>
      <c r="EC43">
        <f>IFERROR(6-VALUE(RIGHT(Rawdata!EC43,1)),"N/A")</f>
        <v>5</v>
      </c>
      <c r="ED43">
        <f>IFERROR(6-VALUE(RIGHT(Rawdata!ED43,1)),"N/A")</f>
        <v>4</v>
      </c>
      <c r="EE43">
        <f>IFERROR(VALUE(RIGHT(Rawdata!EE43,1)),"N/A")</f>
        <v>3</v>
      </c>
      <c r="EF43">
        <f>IFERROR(VALUE(RIGHT(Rawdata!EF43,1)),"N/A")</f>
        <v>3</v>
      </c>
      <c r="EG43">
        <f>IFERROR(VALUE(RIGHT(Rawdata!EG43,1)),"N/A")</f>
        <v>4</v>
      </c>
      <c r="EH43">
        <f>IFERROR(VALUE(RIGHT(Rawdata!EH43,1)),"N/A")</f>
        <v>4</v>
      </c>
      <c r="EI43">
        <f>IFERROR(VALUE(RIGHT(Rawdata!EI43,1)),"N/A")</f>
        <v>4</v>
      </c>
      <c r="EJ43">
        <f>IFERROR(VALUE(RIGHT(Rawdata!EJ43,1)),"N/A")</f>
        <v>3</v>
      </c>
      <c r="EK43">
        <f>IFERROR(VALUE(RIGHT(Rawdata!EK43,1)),"N/A")</f>
        <v>3</v>
      </c>
      <c r="EL43">
        <f>IFERROR(VALUE(RIGHT(Rawdata!EL43,1)),"N/A")</f>
        <v>4</v>
      </c>
      <c r="EM43">
        <f>IFERROR(VALUE(RIGHT(Rawdata!EM43,1)),"N/A")</f>
        <v>4</v>
      </c>
      <c r="EN43">
        <f>IFERROR(VALUE(RIGHT(Rawdata!EN43,1)),"N/A")</f>
        <v>4</v>
      </c>
      <c r="EO43">
        <f>IFERROR(VALUE(RIGHT(Rawdata!EO43,1)),"N/A")</f>
        <v>5</v>
      </c>
      <c r="EP43">
        <f>IFERROR(VALUE(RIGHT(Rawdata!EP43,1)),"N/A")</f>
        <v>4</v>
      </c>
      <c r="EQ43">
        <f>IFERROR(VALUE(RIGHT(Rawdata!EQ43,1)),"N/A")</f>
        <v>4</v>
      </c>
      <c r="ER43">
        <f>IFERROR(VALUE(RIGHT(Rawdata!ER43,1)),"N/A")</f>
        <v>3</v>
      </c>
      <c r="ES43">
        <f>IFERROR(VALUE(RIGHT(Rawdata!ES43,1)),"N/A")</f>
        <v>3</v>
      </c>
      <c r="ET43">
        <f>IFERROR(VALUE(RIGHT(Rawdata!ET43,1)),"N/A")</f>
        <v>3</v>
      </c>
      <c r="EU43">
        <f>IFERROR(VALUE(RIGHT(Rawdata!EU43,1)),"N/A")</f>
        <v>2</v>
      </c>
      <c r="EV43">
        <f>IFERROR(VALUE(RIGHT(Rawdata!EV43,1)),"N/A")</f>
        <v>2</v>
      </c>
      <c r="EW43">
        <f>IFERROR(VALUE(RIGHT(Rawdata!EW43,1)),"N/A")</f>
        <v>3</v>
      </c>
      <c r="EX43">
        <f>IFERROR(VALUE(RIGHT(Rawdata!EX43,1)),"N/A")</f>
        <v>3</v>
      </c>
      <c r="EY43">
        <f>IFERROR(VALUE(RIGHT(Rawdata!EY43,1)),"N/A")</f>
        <v>4</v>
      </c>
      <c r="EZ43">
        <f>IFERROR(6-VALUE(RIGHT(Rawdata!EZ43,1)),"N/A")</f>
        <v>5</v>
      </c>
      <c r="FA43">
        <f>IFERROR(IF(Rawdata!FA43="A1",VALUE(RIGHT(Rawdata!FA43,1)),VALUE(RIGHT(Rawdata!FA43,1))-1),"N/A")</f>
        <v>5</v>
      </c>
      <c r="FB43">
        <f>IFERROR(VALUE(RIGHT(Rawdata!FB43,1))-3,"N/A")</f>
        <v>4</v>
      </c>
      <c r="FC43">
        <f>IFERROR(IF(Rawdata!FC43="A1",VALUE(RIGHT(Rawdata!FC43,1)),VALUE(RIGHT(Rawdata!FC43,1))-1),"N/A")</f>
        <v>5</v>
      </c>
      <c r="FD43">
        <f>IFERROR(VALUE(RIGHT(Rawdata!FD43,1))-3,"N/A")</f>
        <v>4</v>
      </c>
      <c r="FE43">
        <f>IFERROR(IF(Rawdata!FE43="A1",VALUE(RIGHT(Rawdata!FE43,1)),VALUE(RIGHT(Rawdata!FE43,1))-1),"N/A")</f>
        <v>5</v>
      </c>
      <c r="FF43">
        <f>IFERROR(VALUE(RIGHT(Rawdata!FF43,1))-3,"N/A")</f>
        <v>2</v>
      </c>
      <c r="FG43">
        <f>IFERROR(IF(Rawdata!FG43="A1",VALUE(RIGHT(Rawdata!FG43,1)),VALUE(RIGHT(Rawdata!FG43,1))-1),"N/A")</f>
        <v>4</v>
      </c>
      <c r="FH43">
        <f>IFERROR(VALUE(RIGHT(Rawdata!FH43,1))-3,"N/A")</f>
        <v>3</v>
      </c>
      <c r="FI43">
        <f>IFERROR(IF(Rawdata!FI43="A1",VALUE(RIGHT(Rawdata!FI43,1)),VALUE(RIGHT(Rawdata!FI43,1))-1),"N/A")</f>
        <v>3</v>
      </c>
      <c r="FJ43">
        <f>IFERROR(VALUE(RIGHT(Rawdata!FJ43,1))-3,"N/A")</f>
        <v>2</v>
      </c>
      <c r="FK43">
        <f>IFERROR(IF(Rawdata!FK43="A1",VALUE(RIGHT(Rawdata!FK43,1)),VALUE(RIGHT(Rawdata!FK43,1))-1),"N/A")</f>
        <v>4</v>
      </c>
      <c r="FL43">
        <f>IFERROR(VALUE(RIGHT(Rawdata!FL43,1))-3,"N/A")</f>
        <v>4</v>
      </c>
      <c r="FM43">
        <f>IFERROR(IF(Rawdata!FM43="A1",VALUE(RIGHT(Rawdata!FM43,1)),VALUE(RIGHT(Rawdata!FM43,1))-1),"N/A")</f>
        <v>5</v>
      </c>
      <c r="FN43">
        <f>IFERROR(VALUE(RIGHT(Rawdata!FN43,1))-3,"N/A")</f>
        <v>2</v>
      </c>
      <c r="FO43">
        <f>IFERROR(IF(Rawdata!FO43="A1",VALUE(RIGHT(Rawdata!FO43,1)),VALUE(RIGHT(Rawdata!FO43,1))-1),"N/A")</f>
        <v>5</v>
      </c>
      <c r="FP43">
        <f>IFERROR(VALUE(RIGHT(Rawdata!FP43,1))-3,"N/A")</f>
        <v>4</v>
      </c>
      <c r="FQ43">
        <f>IFERROR(IF(Rawdata!FQ43="A1",VALUE(RIGHT(Rawdata!FQ43,1)),VALUE(RIGHT(Rawdata!FQ43,1))-1),"N/A")</f>
        <v>4</v>
      </c>
      <c r="FR43">
        <f>IFERROR(VALUE(RIGHT(Rawdata!FR43,1))-3,"N/A")</f>
        <v>4</v>
      </c>
      <c r="FS43">
        <f>IFERROR(IF(Rawdata!FS43="A1",VALUE(RIGHT(Rawdata!FS43,1)),VALUE(RIGHT(Rawdata!FS43,1))-1),"N/A")</f>
        <v>5</v>
      </c>
      <c r="FT43">
        <f>IFERROR(VALUE(RIGHT(Rawdata!FT43,1))-3,"N/A")</f>
        <v>4</v>
      </c>
      <c r="FU43">
        <f>IFERROR(IF(Rawdata!FU43="A1",VALUE(RIGHT(Rawdata!FU43,1)),VALUE(RIGHT(Rawdata!FU43,1))-1),"N/A")</f>
        <v>4</v>
      </c>
      <c r="FV43">
        <f>IFERROR(VALUE(RIGHT(Rawdata!FV43,1))-3,"N/A")</f>
        <v>3</v>
      </c>
      <c r="FW43">
        <f>IFERROR(IF(Rawdata!FW43="A1",VALUE(RIGHT(Rawdata!FW43,1)),VALUE(RIGHT(Rawdata!FW43,1))-1),"N/A")</f>
        <v>3</v>
      </c>
      <c r="FX43">
        <f>IFERROR(VALUE(RIGHT(Rawdata!FX43,1))-3,"N/A")</f>
        <v>4</v>
      </c>
      <c r="FY43">
        <f>IFERROR(IF(Rawdata!FY43="A1",VALUE(RIGHT(Rawdata!FY43,1)),VALUE(RIGHT(Rawdata!FY43,1))-1),"N/A")</f>
        <v>3</v>
      </c>
      <c r="FZ43">
        <f>IFERROR(VALUE(RIGHT(Rawdata!FZ43,1))-3,"N/A")</f>
        <v>4</v>
      </c>
      <c r="GA43">
        <f>IFERROR(IF(Rawdata!GA43="A1",VALUE(RIGHT(Rawdata!GA43,1)),VALUE(RIGHT(Rawdata!GA43,1))-1),"N/A")</f>
        <v>5</v>
      </c>
      <c r="GB43">
        <f>IFERROR(VALUE(RIGHT(Rawdata!GB43,1))-3,"N/A")</f>
        <v>4</v>
      </c>
      <c r="GC43">
        <f>IFERROR(IF(Rawdata!GC43="A1",VALUE(RIGHT(Rawdata!GC43,1)),VALUE(RIGHT(Rawdata!GC43,1))-1),"N/A")</f>
        <v>5</v>
      </c>
      <c r="GD43">
        <f>IFERROR(VALUE(RIGHT(Rawdata!GD43,1))-3,"N/A")</f>
        <v>5</v>
      </c>
      <c r="GE43">
        <f>IFERROR(IF(Rawdata!GE43="A1",VALUE(RIGHT(Rawdata!GE43,1)),VALUE(RIGHT(Rawdata!GE43,1))-1),"N/A")</f>
        <v>5</v>
      </c>
      <c r="GF43">
        <f>IFERROR(VALUE(RIGHT(Rawdata!GF43,1))-3,"N/A")</f>
        <v>4</v>
      </c>
      <c r="GG43">
        <f>IFERROR(IF(Rawdata!GG43="A1",VALUE(RIGHT(Rawdata!GG43,1)),VALUE(RIGHT(Rawdata!GG43,1))-1),"N/A")</f>
        <v>3</v>
      </c>
      <c r="GH43">
        <f>IFERROR(VALUE(RIGHT(Rawdata!GH43,1))-3,"N/A")</f>
        <v>2</v>
      </c>
      <c r="GI43">
        <f>IFERROR(IF(Rawdata!GI43="A1",VALUE(RIGHT(Rawdata!GI43,1)),VALUE(RIGHT(Rawdata!GI43,1))-1),"N/A")</f>
        <v>4</v>
      </c>
      <c r="GJ43">
        <f>IFERROR(VALUE(RIGHT(Rawdata!GJ43,1))-3,"N/A")</f>
        <v>2</v>
      </c>
      <c r="GK43">
        <f>IFERROR(IF(Rawdata!GK43="A1",VALUE(RIGHT(Rawdata!GK43,1)),VALUE(RIGHT(Rawdata!GK43,1))-1),"N/A")</f>
        <v>4</v>
      </c>
      <c r="GL43">
        <f>IFERROR(VALUE(RIGHT(Rawdata!GL43,1))-3,"N/A")</f>
        <v>3</v>
      </c>
      <c r="GM43">
        <f>IFERROR(IF(Rawdata!GM43="A1",VALUE(RIGHT(Rawdata!GM43,1)),VALUE(RIGHT(Rawdata!GM43,1))-1),"N/A")</f>
        <v>5</v>
      </c>
      <c r="GN43">
        <f>IFERROR(VALUE(RIGHT(Rawdata!GN43,1))-3,"N/A")</f>
        <v>5</v>
      </c>
      <c r="GO43">
        <f>IFERROR(IF(Rawdata!GO43="A1",VALUE(RIGHT(Rawdata!GO43,1)),VALUE(RIGHT(Rawdata!GO43,1))-1),"N/A")</f>
        <v>3</v>
      </c>
      <c r="GP43">
        <f>IFERROR(VALUE(RIGHT(Rawdata!GP43,1))-3,"N/A")</f>
        <v>4</v>
      </c>
      <c r="GQ43">
        <f>IFERROR(IF(Rawdata!GQ43="A1",VALUE(RIGHT(Rawdata!GQ43,1)),VALUE(RIGHT(Rawdata!GQ43,1))-1),"N/A")</f>
        <v>5</v>
      </c>
      <c r="GR43">
        <f>IFERROR(VALUE(RIGHT(Rawdata!GR43,1))-3,"N/A")</f>
        <v>4</v>
      </c>
      <c r="GS43">
        <f>IFERROR(IF(Rawdata!GS43="A1",VALUE(RIGHT(Rawdata!GS43,1)),VALUE(RIGHT(Rawdata!GS43,1))-1),"N/A")</f>
        <v>5</v>
      </c>
      <c r="GT43">
        <f>IFERROR(VALUE(RIGHT(Rawdata!GT43,1))-3,"N/A")</f>
        <v>4</v>
      </c>
      <c r="GU43">
        <f>IFERROR(IF(Rawdata!GU43="A1",VALUE(RIGHT(Rawdata!GU43,1)),VALUE(RIGHT(Rawdata!GU43,1))-1),"N/A")</f>
        <v>4</v>
      </c>
      <c r="GV43">
        <f>IFERROR(VALUE(RIGHT(Rawdata!GV43,1))-3,"N/A")</f>
        <v>3</v>
      </c>
      <c r="GW43">
        <f>IFERROR(IF(Rawdata!GW43="A1",VALUE(RIGHT(Rawdata!GW43,1)),VALUE(RIGHT(Rawdata!GW43,1))-1),"N/A")</f>
        <v>5</v>
      </c>
      <c r="GX43">
        <f>IFERROR(VALUE(RIGHT(Rawdata!GX43,1))-3,"N/A")</f>
        <v>5</v>
      </c>
      <c r="GY43">
        <f>IFERROR(VALUE(RIGHT(Rawdata!GY43,1)),"N/A")</f>
        <v>6</v>
      </c>
      <c r="GZ43">
        <f>IFERROR(7-VALUE(RIGHT(Rawdata!GZ43,1)),"N/A")</f>
        <v>6</v>
      </c>
      <c r="HA43">
        <f>IFERROR(VALUE(RIGHT(Rawdata!HA43,1)),"N/A")</f>
        <v>5</v>
      </c>
      <c r="HB43">
        <f>IFERROR(VALUE(RIGHT(Rawdata!HB43,1)),"N/A")</f>
        <v>5</v>
      </c>
      <c r="HC43">
        <f>IFERROR(VALUE(RIGHT(Rawdata!HC43,1)),"N/A")</f>
        <v>4</v>
      </c>
      <c r="HD43">
        <f>IFERROR(7-VALUE(RIGHT(Rawdata!HD43,1)),"N/A")</f>
        <v>3</v>
      </c>
      <c r="HE43">
        <f>IFERROR(VALUE(RIGHT(Rawdata!HE43,1)),"N/A")</f>
        <v>5</v>
      </c>
      <c r="HF43">
        <f>IFERROR(7-VALUE(RIGHT(Rawdata!HF43,1)),"N/A")</f>
        <v>6</v>
      </c>
      <c r="HG43">
        <f>IFERROR(VALUE(RIGHT(Rawdata!HG43,1)),"N/A")</f>
        <v>6</v>
      </c>
      <c r="HH43">
        <f>IFERROR(VALUE(RIGHT(Rawdata!HH43,1)),"N/A")</f>
        <v>6</v>
      </c>
      <c r="HI43">
        <f>IFERROR(VALUE(RIGHT(Rawdata!HI43,1)),"N/A")</f>
        <v>6</v>
      </c>
      <c r="HJ43">
        <f>IFERROR(VALUE(RIGHT(Rawdata!HJ43,1)),"N/A")</f>
        <v>5</v>
      </c>
      <c r="HK43">
        <f>IFERROR(7-VALUE(RIGHT(Rawdata!HK43,1)),"N/A")</f>
        <v>2</v>
      </c>
      <c r="HL43">
        <f>IFERROR(VALUE(RIGHT(Rawdata!HL43,1)),"N/A")</f>
        <v>2</v>
      </c>
      <c r="HM43">
        <f>IFERROR(VALUE(RIGHT(Rawdata!HM43,1)),"N/A")</f>
        <v>4</v>
      </c>
      <c r="HN43">
        <f>IFERROR(IF(Rawdata!HN43="A13",5,VALUE(RIGHT(Rawdata!HN43,1))-1),"N/A")</f>
        <v>5</v>
      </c>
      <c r="HO43">
        <f>IFERROR(IF(Rawdata!HO43="A13",5,VALUE(RIGHT(Rawdata!HO43,1))-1),"N/A")</f>
        <v>5</v>
      </c>
      <c r="HP43">
        <f>IFERROR(IF(Rawdata!HP43="A13",5,VALUE(RIGHT(Rawdata!HP43,1))-1),"N/A")</f>
        <v>5</v>
      </c>
      <c r="HQ43">
        <f>IFERROR(IF(Rawdata!HQ43="A13",5,VALUE(RIGHT(Rawdata!HQ43,1))-1),"N/A")</f>
        <v>1</v>
      </c>
      <c r="HR43">
        <f>IFERROR(IF(Rawdata!HR43="A13",5,VALUE(RIGHT(Rawdata!HR43,1))-1),"N/A")</f>
        <v>5</v>
      </c>
      <c r="HS43">
        <f>IFERROR(6-IF(Rawdata!HS43="A13",5,VALUE(RIGHT(Rawdata!HS43,1))-1),"N/A")</f>
        <v>5</v>
      </c>
      <c r="HT43">
        <f>IFERROR(6-IF(Rawdata!HT43="A13",5,VALUE(RIGHT(Rawdata!HT43,1))-1),"N/A")</f>
        <v>5</v>
      </c>
      <c r="HU43">
        <f>IFERROR(6-IF(Rawdata!HU43="A13",5,VALUE(RIGHT(Rawdata!HU43,1))-1),"N/A")</f>
        <v>1</v>
      </c>
      <c r="HV43">
        <f>IFERROR(IF(Rawdata!HV43="A13",5,VALUE(RIGHT(Rawdata!HV43,1))-1),"N/A")</f>
        <v>5</v>
      </c>
      <c r="HW43">
        <f>IFERROR(6-IF(Rawdata!HW43="A13",5,VALUE(RIGHT(Rawdata!HW43,1))-1),"N/A")</f>
        <v>5</v>
      </c>
      <c r="HX43">
        <f>IFERROR(6-IF(Rawdata!HX43="A13",5,VALUE(RIGHT(Rawdata!HX43,1))-1),"N/A")</f>
        <v>1</v>
      </c>
      <c r="HY43">
        <f>IFERROR(6-IF(Rawdata!HY43="A13",5,VALUE(RIGHT(Rawdata!HY43,1))-1),"N/A")</f>
        <v>1</v>
      </c>
      <c r="HZ43">
        <f>IFERROR(6-IF(Rawdata!HZ43="A13",5,VALUE(RIGHT(Rawdata!HZ43,1))-1),"N/A")</f>
        <v>5</v>
      </c>
      <c r="IA43">
        <f>IFERROR(6-IF(Rawdata!IA43="A13",5,VALUE(RIGHT(Rawdata!IA43,1))-1),"N/A")</f>
        <v>5</v>
      </c>
      <c r="IB43">
        <f>IFERROR(IF(Rawdata!IB43="A13",5,VALUE(RIGHT(Rawdata!IB43,1))-1),"N/A")</f>
        <v>5</v>
      </c>
      <c r="IC43">
        <f>IFERROR(6-IF(Rawdata!IC43="A13",5,VALUE(RIGHT(Rawdata!IC43,1))-1),"N/A")</f>
        <v>5</v>
      </c>
      <c r="ID43">
        <f>IFERROR(IF(Rawdata!ID43="A13",5,VALUE(RIGHT(Rawdata!ID43,1))-1),"N/A")</f>
        <v>5</v>
      </c>
      <c r="IE43">
        <f>IFERROR(6-IF(Rawdata!IE43="A13",5,VALUE(RIGHT(Rawdata!IE43,1))-1),"N/A")</f>
        <v>5</v>
      </c>
      <c r="IF43">
        <f>IFERROR(VALUE(RIGHT(Rawdata!IF43,1)),"N/A")</f>
        <v>7</v>
      </c>
      <c r="IG43">
        <f>IFERROR(VALUE(RIGHT(Rawdata!IG43,1)),"N/A")</f>
        <v>7</v>
      </c>
      <c r="IH43">
        <f>IFERROR(VALUE(RIGHT(Rawdata!IH43,1)),"N/A")</f>
        <v>1</v>
      </c>
      <c r="II43">
        <f>IFERROR(VALUE(RIGHT(Rawdata!II43,1)),"N/A")</f>
        <v>1</v>
      </c>
      <c r="IJ43">
        <f>IFERROR(VALUE(RIGHT(Rawdata!IJ43,1)),"N/A")</f>
        <v>1</v>
      </c>
      <c r="IK43">
        <f>IFERROR(VALUE(RIGHT(Rawdata!IK43,1)),"N/A")</f>
        <v>5</v>
      </c>
      <c r="IL43">
        <f>IFERROR(VALUE(RIGHT(Rawdata!IL43,1)),"N/A")</f>
        <v>5</v>
      </c>
      <c r="IM43">
        <f>IFERROR(VALUE(RIGHT(Rawdata!IM43,1)),"N/A")</f>
        <v>4</v>
      </c>
      <c r="IN43">
        <f>IFERROR(VALUE(RIGHT(Rawdata!IN43,1)),"N/A")</f>
        <v>4</v>
      </c>
      <c r="IO43">
        <f>IFERROR(VALUE(RIGHT(Rawdata!IO43,1)),"N/A")</f>
        <v>3</v>
      </c>
      <c r="IP43">
        <f>IFERROR(VALUE(RIGHT(Rawdata!IP43,1)),"N/A")</f>
        <v>5</v>
      </c>
      <c r="IQ43">
        <f>IFERROR(VALUE(RIGHT(Rawdata!IQ43,1)),"N/A")</f>
        <v>3</v>
      </c>
      <c r="IR43">
        <f>IFERROR(VALUE(RIGHT(Rawdata!IR43,1)),"N/A")</f>
        <v>5</v>
      </c>
      <c r="IS43">
        <f>IFERROR(VALUE(RIGHT(Rawdata!IS43,1)),"N/A")</f>
        <v>5</v>
      </c>
      <c r="IT43">
        <f>IFERROR(VALUE(RIGHT(Rawdata!IT43,1)),"N/A")</f>
        <v>3</v>
      </c>
      <c r="IU43">
        <f>IFERROR(VALUE(RIGHT(Rawdata!IU43,1)),"N/A")</f>
        <v>4</v>
      </c>
      <c r="IV43">
        <f>IFERROR(VALUE(RIGHT(Rawdata!IV43,1)),"N/A")</f>
        <v>2</v>
      </c>
      <c r="IW43">
        <f>IFERROR(VALUE(RIGHT(Rawdata!IW43,1)),"N/A")</f>
        <v>5</v>
      </c>
      <c r="IX43">
        <f>IFERROR(VALUE(RIGHT(Rawdata!IX43,1)),"N/A")</f>
        <v>3</v>
      </c>
      <c r="IY43">
        <f>IFERROR(VALUE(RIGHT(Rawdata!IY43,1)),"N/A")</f>
        <v>5</v>
      </c>
      <c r="IZ43">
        <f>IFERROR(VALUE(RIGHT(Rawdata!IZ43,1)),"N/A")</f>
        <v>3</v>
      </c>
      <c r="JA43">
        <f>IFERROR(VALUE(RIGHT(Rawdata!JA43,1)),"N/A")</f>
        <v>1</v>
      </c>
      <c r="JB43">
        <f>IFERROR(VALUE(RIGHT(Rawdata!JB43,1)),"N/A")</f>
        <v>1</v>
      </c>
      <c r="JC43">
        <f>IFERROR(VALUE(RIGHT(Rawdata!JC43,1)),"N/A")</f>
        <v>1</v>
      </c>
      <c r="JD43">
        <f>IFERROR(VALUE(RIGHT(Rawdata!JD43,1)),"N/A")</f>
        <v>5</v>
      </c>
      <c r="JE43">
        <f>IFERROR(VALUE(RIGHT(Rawdata!JE43,1)),"N/A")</f>
        <v>5</v>
      </c>
      <c r="JF43">
        <f>IFERROR(VALUE(RIGHT(Rawdata!JF43,1)),"N/A")</f>
        <v>5</v>
      </c>
      <c r="JG43">
        <f>IFERROR(VALUE(RIGHT(Rawdata!JG43,1)),"N/A")</f>
        <v>1</v>
      </c>
      <c r="JH43">
        <f>IFERROR(VALUE(RIGHT(Rawdata!JH43,1)),"N/A")</f>
        <v>3</v>
      </c>
      <c r="JI43">
        <f>IFERROR(VALUE(RIGHT(Rawdata!JI43,1)),"N/A")</f>
        <v>1</v>
      </c>
      <c r="JJ43">
        <f>IFERROR(VALUE(RIGHT(Rawdata!JJ43,1)),"N/A")</f>
        <v>1</v>
      </c>
      <c r="JK43">
        <f>IFERROR(VALUE(RIGHT(Rawdata!JK43,1)),"N/A")</f>
        <v>5</v>
      </c>
      <c r="JL43">
        <f>IFERROR(VALUE(RIGHT(Rawdata!JL43,1)),"N/A")</f>
        <v>5</v>
      </c>
      <c r="JM43">
        <f>IFERROR(VALUE(RIGHT(Rawdata!JM43,1)),"N/A")</f>
        <v>5</v>
      </c>
      <c r="JN43">
        <f>IFERROR(VALUE(RIGHT(Rawdata!JN43,1)),"N/A")</f>
        <v>1</v>
      </c>
      <c r="JO43">
        <f>IFERROR(VALUE(RIGHT(Rawdata!JO43,1)),"N/A")</f>
        <v>1</v>
      </c>
      <c r="JP43" t="str">
        <f>IFERROR(VALUE(RIGHT(Rawdata!JP43,1)-4),"N/A")</f>
        <v>N/A</v>
      </c>
      <c r="JQ43" t="str">
        <f>IFERROR(VALUE(RIGHT(Rawdata!JQ43,1)-4),"N/A")</f>
        <v>N/A</v>
      </c>
      <c r="JR43" t="str">
        <f>IFERROR(VALUE(RIGHT(Rawdata!JR43,1)-4),"N/A")</f>
        <v>N/A</v>
      </c>
      <c r="JS43" t="str">
        <f>IFERROR(VALUE(RIGHT(Rawdata!JS43,1)-4),"N/A")</f>
        <v>N/A</v>
      </c>
      <c r="JT43" t="str">
        <f>IFERROR(VALUE(RIGHT(Rawdata!JT43,1)-4),"N/A")</f>
        <v>N/A</v>
      </c>
      <c r="JU43" t="str">
        <f>IFERROR(VALUE(RIGHT(Rawdata!JU43,1)-4),"N/A")</f>
        <v>N/A</v>
      </c>
      <c r="JV43" t="str">
        <f>IFERROR(VALUE(RIGHT(Rawdata!JV43,1)-4),"N/A")</f>
        <v>N/A</v>
      </c>
      <c r="JW43" t="str">
        <f>IFERROR(VALUE(RIGHT(Rawdata!JW43,1)-4),"N/A")</f>
        <v>N/A</v>
      </c>
      <c r="JX43" t="str">
        <f>IFERROR(VALUE(RIGHT(Rawdata!JX43,1)),"N/A")</f>
        <v>N/A</v>
      </c>
      <c r="JY43" t="str">
        <f>IFERROR(VALUE(RIGHT(Rawdata!JY43,1)),"N/A")</f>
        <v>N/A</v>
      </c>
      <c r="JZ43" t="str">
        <f>IFERROR(6-VALUE(RIGHT(Rawdata!JZ43,1)),"N/A")</f>
        <v>N/A</v>
      </c>
      <c r="KA43" t="str">
        <f>IFERROR(6-VALUE(RIGHT(Rawdata!KA43,1)),"N/A")</f>
        <v>N/A</v>
      </c>
      <c r="KB43" t="str">
        <f>IFERROR(6-VALUE(RIGHT(Rawdata!KB43,1)),"N/A")</f>
        <v>N/A</v>
      </c>
      <c r="KC43" t="str">
        <f>IFERROR(6-VALUE(RIGHT(Rawdata!KC43,1)),"N/A")</f>
        <v>N/A</v>
      </c>
      <c r="KD43" t="str">
        <f>IFERROR(6-VALUE(RIGHT(Rawdata!KD43,1)),"N/A")</f>
        <v>N/A</v>
      </c>
      <c r="KE43" t="str">
        <f>IFERROR(6-VALUE(RIGHT(Rawdata!KE43,1)),"N/A")</f>
        <v>N/A</v>
      </c>
      <c r="KF43" t="str">
        <f>IFERROR(VALUE(RIGHT(Rawdata!KF43,1)),"N/A")</f>
        <v>N/A</v>
      </c>
      <c r="KG43" t="str">
        <f>IFERROR(VALUE(RIGHT(Rawdata!KG43,1)),"N/A")</f>
        <v>N/A</v>
      </c>
      <c r="KH43" t="str">
        <f>IFERROR(6-VALUE(RIGHT(Rawdata!KH43,1)),"N/A")</f>
        <v>N/A</v>
      </c>
      <c r="KI43" t="str">
        <f>IFERROR(6-VALUE(RIGHT(Rawdata!KI43,1)),"N/A")</f>
        <v>N/A</v>
      </c>
      <c r="KJ43" t="str">
        <f>IFERROR(VALUE(RIGHT(Rawdata!KJ43,1)),"N/A")</f>
        <v>N/A</v>
      </c>
      <c r="KK43" t="str">
        <f>IFERROR(VALUE(RIGHT(Rawdata!KK43,1)),"N/A")</f>
        <v>N/A</v>
      </c>
      <c r="KL43" t="str">
        <f>IFERROR(VALUE(RIGHT(Rawdata!KL43,1)),"N/A")</f>
        <v>N/A</v>
      </c>
      <c r="KM43" t="str">
        <f>IFERROR(VALUE(RIGHT(Rawdata!KM43,1)),"N/A")</f>
        <v>N/A</v>
      </c>
      <c r="KN43" t="str">
        <f>IFERROR(VALUE(RIGHT(Rawdata!KN43,1)),"N/A")</f>
        <v>N/A</v>
      </c>
      <c r="KO43" t="str">
        <f>IFERROR(VALUE(RIGHT(Rawdata!KO43,1)),"N/A")</f>
        <v>N/A</v>
      </c>
      <c r="KP43" t="str">
        <f>IFERROR(VALUE(RIGHT(Rawdata!KP43,1)),"N/A")</f>
        <v>N/A</v>
      </c>
      <c r="KQ43" t="str">
        <f>IFERROR(VALUE(RIGHT(Rawdata!KQ43,1)),"N/A")</f>
        <v>N/A</v>
      </c>
      <c r="KR43" t="str">
        <f>IFERROR(VALUE(RIGHT(Rawdata!KR43,1)),"N/A")</f>
        <v>N/A</v>
      </c>
      <c r="KS43" t="str">
        <f>IFERROR(VALUE(RIGHT(Rawdata!KS43,1)),"N/A")</f>
        <v>N/A</v>
      </c>
      <c r="KT43" t="str">
        <f>IFERROR(VALUE(RIGHT(Rawdata!KT43,1)),"N/A")</f>
        <v>N/A</v>
      </c>
      <c r="KU43" t="str">
        <f>IFERROR(VALUE(RIGHT(Rawdata!KU43,1)),"N/A")</f>
        <v>N/A</v>
      </c>
      <c r="KV43" t="str">
        <f>IFERROR(VALUE(RIGHT(Rawdata!KV43,1)),"N/A")</f>
        <v>N/A</v>
      </c>
      <c r="KW43" t="str">
        <f>IFERROR(VALUE(RIGHT(Rawdata!KW43,1)),"N/A")</f>
        <v>N/A</v>
      </c>
      <c r="KX43" t="str">
        <f>IFERROR(VALUE(RIGHT(Rawdata!KX43,1)),"N/A")</f>
        <v>N/A</v>
      </c>
    </row>
    <row r="44" spans="1:310" x14ac:dyDescent="0.25">
      <c r="A44">
        <f>Rawdata!A44</f>
        <v>13</v>
      </c>
      <c r="B44" t="str">
        <f>Rawdata!B44</f>
        <v>T3</v>
      </c>
      <c r="C44">
        <f>Rawdata!C44</f>
        <v>0</v>
      </c>
      <c r="D44" t="str">
        <f>Rawdata!D44</f>
        <v>805-204</v>
      </c>
      <c r="E44" t="str">
        <f>IF(Rawdata!E44="","",Rawdata!E44)</f>
        <v>205-155</v>
      </c>
      <c r="F44" cm="1">
        <f t="array" ref="F44">IFERROR(_xlfn.IFS(Rawdata!F44="A1",100,Rawdata!F44="A2",75,Rawdata!F44="A3",50,Rawdata!F44="A4",25,Rawdata!F44="A5",0),"N/A")</f>
        <v>100</v>
      </c>
      <c r="G44" cm="1">
        <f t="array" ref="G44">IFERROR(_xlfn.IFS(Rawdata!G44="A1",100,Rawdata!G44="A2",75,Rawdata!G44="A3",50,Rawdata!G44="A4",25,Rawdata!G44="A5",0),"N/A")</f>
        <v>75</v>
      </c>
      <c r="H44" cm="1">
        <f t="array" ref="H44">IFERROR(_xlfn.IFS(Rawdata!H44="A1",100,Rawdata!H44="A2",75,Rawdata!H44="A3",50,Rawdata!H44="A4",25,Rawdata!H44="A5",0),"N/A")</f>
        <v>50</v>
      </c>
      <c r="I44" cm="1">
        <f t="array" ref="I44">IFERROR(_xlfn.IFS(Rawdata!I44="A1",100,Rawdata!I44="A2",75,Rawdata!I44="A3",50,Rawdata!I44="A4",25,Rawdata!I44="A5",0),"N/A")</f>
        <v>50</v>
      </c>
      <c r="J44" cm="1">
        <f t="array" ref="J44">IFERROR(_xlfn.IFS(Rawdata!J44="A1",100,Rawdata!J44="A2",75,Rawdata!J44="A3",50,Rawdata!J44="A4",25,Rawdata!J44="A5",0),"N/A")</f>
        <v>75</v>
      </c>
      <c r="K44" cm="1">
        <f t="array" ref="K44">IFERROR(_xlfn.IFS(Rawdata!K44="A1",100,Rawdata!K44="A2",75,Rawdata!K44="A3",50,Rawdata!K44="A4",25,Rawdata!K44="A5",0),"N/A")</f>
        <v>50</v>
      </c>
      <c r="L44" cm="1">
        <f t="array" ref="L44">IFERROR(_xlfn.IFS(Rawdata!L44="A1",100,Rawdata!L44="A2",75,Rawdata!L44="A3",50,Rawdata!L44="A4",25,Rawdata!L44="A5",0),"N/A")</f>
        <v>50</v>
      </c>
      <c r="M44" cm="1">
        <f t="array" ref="M44">IFERROR(_xlfn.IFS(Rawdata!M44="A1",100,Rawdata!M44="A2",75,Rawdata!M44="A3",50,Rawdata!M44="A4",25,Rawdata!M44="A5",0),"N/A")</f>
        <v>75</v>
      </c>
      <c r="N44" cm="1">
        <f t="array" ref="N44">IFERROR(_xlfn.IFS(Rawdata!N44="A1",100,Rawdata!N44="A2",75,Rawdata!N44="A3",50,Rawdata!N44="A4",25,Rawdata!N44="A5",0),"N/A")</f>
        <v>25</v>
      </c>
      <c r="O44" cm="1">
        <f t="array" ref="O44">IFERROR(_xlfn.IFS(Rawdata!O44="A1",100,Rawdata!O44="A2",75,Rawdata!O44="A3",50,Rawdata!O44="A4",25,Rawdata!O44="A5",0),"N/A")</f>
        <v>0</v>
      </c>
      <c r="P44" cm="1">
        <f t="array" ref="P44">IFERROR(_xlfn.IFS(Rawdata!P44="A1",100,Rawdata!P44="A2",75,Rawdata!P44="A3",50,Rawdata!P44="A4",25,Rawdata!P44="A5",0),"N/A")</f>
        <v>75</v>
      </c>
      <c r="Q44" cm="1">
        <f t="array" ref="Q44">IFERROR(_xlfn.IFS(Rawdata!Q44="A1",100,Rawdata!Q44="A2",75,Rawdata!Q44="A3",50,Rawdata!Q44="A4",25,Rawdata!Q44="A5",0),"N/A")</f>
        <v>50</v>
      </c>
      <c r="R44" cm="1">
        <f t="array" ref="R44">IFERROR(_xlfn.IFS(Rawdata!R44="A1",100,Rawdata!R44="A2",75,Rawdata!R44="A3",50,Rawdata!R44="A4",25,Rawdata!R44="A5",0),"N/A")</f>
        <v>75</v>
      </c>
      <c r="S44" cm="1">
        <f t="array" ref="S44">IFERROR(_xlfn.IFS(Rawdata!S44="A1",100,Rawdata!S44="A2",75,Rawdata!S44="A3",50,Rawdata!S44="A4",25,Rawdata!S44="A5",0),"N/A")</f>
        <v>75</v>
      </c>
      <c r="T44" cm="1">
        <f t="array" ref="T44">IFERROR(_xlfn.IFS(Rawdata!T44="A1",100,Rawdata!T44="A2",75,Rawdata!T44="A3",50,Rawdata!T44="A4",25,Rawdata!T44="A5",0),"N/A")</f>
        <v>50</v>
      </c>
      <c r="U44" cm="1">
        <f t="array" ref="U44">IFERROR(_xlfn.IFS(Rawdata!U44="A1",100,Rawdata!U44="A2",75,Rawdata!U44="A3",50,Rawdata!U44="A4",25,Rawdata!U44="A5",0),"N/A")</f>
        <v>75</v>
      </c>
      <c r="V44" cm="1">
        <f t="array" ref="V44">IFERROR(_xlfn.IFS(Rawdata!V44="A1",100,Rawdata!V44="A2",75,Rawdata!V44="A3",50,Rawdata!V44="A4",25,Rawdata!V44="A5",0),"N/A")</f>
        <v>25</v>
      </c>
      <c r="W44" cm="1">
        <f t="array" ref="W44">IFERROR(_xlfn.IFS(Rawdata!W44="A1",100,Rawdata!W44="A2",75,Rawdata!W44="A3",50,Rawdata!W44="A4",25,Rawdata!W44="A5",0),"N/A")</f>
        <v>50</v>
      </c>
      <c r="X44" cm="1">
        <f t="array" ref="X44">IFERROR(_xlfn.IFS(Rawdata!X44="A1",100,Rawdata!X44="A2",75,Rawdata!X44="A3",50,Rawdata!X44="A4",25,Rawdata!X44="A5",0),"N/A")</f>
        <v>50</v>
      </c>
      <c r="Y44" cm="1">
        <f t="array" ref="Y44">IFERROR(_xlfn.IFS(Rawdata!Y44="A1",100,Rawdata!Y44="A2",75,Rawdata!Y44="A3",50,Rawdata!Y44="A4",25,Rawdata!Y44="A5",0),"N/A")</f>
        <v>50</v>
      </c>
      <c r="Z44" cm="1">
        <f t="array" ref="Z44">IFERROR(_xlfn.IFS(Rawdata!Z44="A1",100,Rawdata!Z44="A2",75,Rawdata!Z44="A3",50,Rawdata!Z44="A4",25,Rawdata!Z44="A5",0),"N/A")</f>
        <v>75</v>
      </c>
      <c r="AA44" cm="1">
        <f t="array" ref="AA44">IFERROR(_xlfn.IFS(Rawdata!AA44="A1",100,Rawdata!AA44="A2",75,Rawdata!AA44="A3",50,Rawdata!AA44="A4",25,Rawdata!AA44="A5",0),"N/A")</f>
        <v>100</v>
      </c>
      <c r="AB44" cm="1">
        <f t="array" ref="AB44">IFERROR(_xlfn.IFS(Rawdata!AB44="A1",100,Rawdata!AB44="A2",75,Rawdata!AB44="A3",50,Rawdata!AB44="A4",25,Rawdata!AB44="A5",0),"N/A")</f>
        <v>75</v>
      </c>
      <c r="AC44">
        <f>IFERROR(VALUE(RIGHT(Rawdata!AC44,1)),"N/A")</f>
        <v>5</v>
      </c>
      <c r="AD44">
        <f>IFERROR(6-VALUE(RIGHT(Rawdata!AD44,1)),"N/A")</f>
        <v>5</v>
      </c>
      <c r="AE44">
        <f>IFERROR(VALUE(RIGHT(Rawdata!AE44,1)),"N/A")</f>
        <v>3</v>
      </c>
      <c r="AF44">
        <f>IFERROR(6-VALUE(RIGHT(Rawdata!AF44,1)),"N/A")</f>
        <v>5</v>
      </c>
      <c r="AG44">
        <f>IFERROR(VALUE(RIGHT(Rawdata!AG44,1)),"N/A")</f>
        <v>5</v>
      </c>
      <c r="AH44">
        <f>IFERROR(VALUE(RIGHT(Rawdata!AH44,1)),"N/A")</f>
        <v>5</v>
      </c>
      <c r="AI44">
        <f>IFERROR(VALUE(RIGHT(Rawdata!AI44,1)),"N/A")</f>
        <v>2</v>
      </c>
      <c r="AJ44">
        <f>IFERROR(6-VALUE(RIGHT(Rawdata!AJ44,1)),"N/A")</f>
        <v>5</v>
      </c>
      <c r="AK44">
        <f>IFERROR(6-VALUE(RIGHT(Rawdata!AK44,1)),"N/A")</f>
        <v>5</v>
      </c>
      <c r="AL44">
        <f>IFERROR(VALUE(RIGHT(Rawdata!AL44,1)),"N/A")</f>
        <v>4</v>
      </c>
      <c r="AM44">
        <f>IFERROR(6-VALUE(RIGHT(Rawdata!AM44,1)),"N/A")</f>
        <v>5</v>
      </c>
      <c r="AN44">
        <f>IFERROR(6-VALUE(RIGHT(Rawdata!AN44,1)),"N/A")</f>
        <v>4</v>
      </c>
      <c r="AO44">
        <f>IFERROR(VALUE(RIGHT(Rawdata!AO44,1)),"N/A")</f>
        <v>4</v>
      </c>
      <c r="AP44">
        <f>IFERROR(6-VALUE(RIGHT(Rawdata!AP44,1)),"N/A")</f>
        <v>4</v>
      </c>
      <c r="AQ44">
        <f>IFERROR(VALUE(RIGHT(Rawdata!AQ44,1)),"N/A")</f>
        <v>4</v>
      </c>
      <c r="AR44">
        <f>IFERROR(6-VALUE(RIGHT(Rawdata!AR44,1)),"N/A")</f>
        <v>3</v>
      </c>
      <c r="AS44">
        <f>IFERROR(VALUE(RIGHT(Rawdata!AS44,1)),"N/A")</f>
        <v>4</v>
      </c>
      <c r="AT44">
        <f>IFERROR(VALUE(RIGHT(Rawdata!AT44,1)),"N/A")</f>
        <v>2</v>
      </c>
      <c r="AU44">
        <f>IFERROR(6-VALUE(RIGHT(Rawdata!AU44,1)),"N/A")</f>
        <v>5</v>
      </c>
      <c r="AV44">
        <f>IFERROR(VALUE(RIGHT(Rawdata!AV44,1)),"N/A")</f>
        <v>3</v>
      </c>
      <c r="AW44">
        <f>IFERROR(VALUE(RIGHT(Rawdata!AW44,1)),"N/A")</f>
        <v>3</v>
      </c>
      <c r="AX44">
        <f>IFERROR(VALUE(RIGHT(Rawdata!AX44,1)),"N/A")</f>
        <v>3</v>
      </c>
      <c r="AY44">
        <f>IFERROR(VALUE(RIGHT(Rawdata!AY44,1)),"N/A")</f>
        <v>3</v>
      </c>
      <c r="AZ44">
        <f>IFERROR(VALUE(RIGHT(Rawdata!AZ44,1)),"N/A")</f>
        <v>3</v>
      </c>
      <c r="BA44">
        <f>IFERROR(VALUE(RIGHT(Rawdata!BA44,1)-1),"N/A")</f>
        <v>4</v>
      </c>
      <c r="BB44">
        <f>IFERROR(VALUE(RIGHT(Rawdata!BB44,1)-1),"N/A")</f>
        <v>3</v>
      </c>
      <c r="BC44">
        <f>IFERROR(VALUE(RIGHT(Rawdata!BC44,1)-1),"N/A")</f>
        <v>2</v>
      </c>
      <c r="BD44">
        <f>IFERROR(VALUE(RIGHT(Rawdata!BD44,1)-1),"N/A")</f>
        <v>1</v>
      </c>
      <c r="BE44">
        <f>IFERROR(VALUE(RIGHT(Rawdata!BE44,1)-1),"N/A")</f>
        <v>2</v>
      </c>
      <c r="BF44">
        <f>IFERROR(VALUE(RIGHT(Rawdata!BF44,1)-1),"N/A")</f>
        <v>2</v>
      </c>
      <c r="BG44">
        <f>IFERROR(VALUE(RIGHT(Rawdata!BG44,1)-1),"N/A")</f>
        <v>3</v>
      </c>
      <c r="BH44">
        <f>IFERROR(VALUE(RIGHT(Rawdata!BH44,1)-1),"N/A")</f>
        <v>2</v>
      </c>
      <c r="BI44">
        <f>IFERROR(VALUE(RIGHT(Rawdata!BI44,1)-1),"N/A")</f>
        <v>2</v>
      </c>
      <c r="BJ44">
        <f>IFERROR(VALUE(RIGHT(Rawdata!BJ44,1)-1),"N/A")</f>
        <v>2</v>
      </c>
      <c r="BK44">
        <f>IFERROR(VALUE(RIGHT(Rawdata!BK44,1)-1),"N/A")</f>
        <v>2</v>
      </c>
      <c r="BL44">
        <f>IFERROR(VALUE(RIGHT(Rawdata!BL44,1)-1),"N/A")</f>
        <v>2</v>
      </c>
      <c r="BM44">
        <f>IFERROR(VALUE(RIGHT(Rawdata!BM44,1)),"N/A")</f>
        <v>3</v>
      </c>
      <c r="BN44">
        <f>IFERROR(VALUE(RIGHT(Rawdata!BN44,1)),"N/A")</f>
        <v>3</v>
      </c>
      <c r="BO44">
        <f>IFERROR(VALUE(RIGHT(Rawdata!BO44,1)),"N/A")</f>
        <v>3</v>
      </c>
      <c r="BP44">
        <f>IFERROR(VALUE(RIGHT(Rawdata!BP44,1)),"N/A")</f>
        <v>3</v>
      </c>
      <c r="BQ44">
        <f>IFERROR(6-VALUE(RIGHT(Rawdata!BQ44,1)),"N/A")</f>
        <v>3</v>
      </c>
      <c r="BR44">
        <f>IFERROR(6-VALUE(RIGHT(Rawdata!BR44,1)),"N/A")</f>
        <v>2</v>
      </c>
      <c r="BS44">
        <f>IFERROR(6-VALUE(RIGHT(Rawdata!BS44,1)),"N/A")</f>
        <v>2</v>
      </c>
      <c r="BT44">
        <f>IFERROR(6-VALUE(RIGHT(Rawdata!BT44,1)),"N/A")</f>
        <v>2</v>
      </c>
      <c r="BU44">
        <f>IFERROR(VALUE(RIGHT(Rawdata!BU44,1)),"N/A")</f>
        <v>3</v>
      </c>
      <c r="BV44">
        <f>IFERROR(VALUE(RIGHT(Rawdata!BV44,1)),"N/A")</f>
        <v>3</v>
      </c>
      <c r="BW44">
        <f>IFERROR(VALUE(RIGHT(Rawdata!BW44,1)),"N/A")</f>
        <v>3</v>
      </c>
      <c r="BX44">
        <f>IFERROR(VALUE(RIGHT(Rawdata!BX44,1)),"N/A")</f>
        <v>5</v>
      </c>
      <c r="BY44">
        <f>IFERROR(6-VALUE(RIGHT(Rawdata!BY44,1)),"N/A")</f>
        <v>3</v>
      </c>
      <c r="BZ44">
        <f>IFERROR(6-VALUE(RIGHT(Rawdata!BZ44,1)),"N/A")</f>
        <v>3</v>
      </c>
      <c r="CA44">
        <f>IFERROR(6-VALUE(RIGHT(Rawdata!CA44,1)),"N/A")</f>
        <v>2</v>
      </c>
      <c r="CB44">
        <f>IFERROR(VALUE(RIGHT(Rawdata!CB44,1)),"N/A")</f>
        <v>3</v>
      </c>
      <c r="CC44">
        <f>IFERROR(VALUE(RIGHT(Rawdata!CC44,1)),"N/A")</f>
        <v>4</v>
      </c>
      <c r="CD44">
        <f>IFERROR(VALUE(RIGHT(Rawdata!CD44,1)),"N/A")</f>
        <v>3</v>
      </c>
      <c r="CE44">
        <f>IFERROR(VALUE(RIGHT(Rawdata!CE44,1)),"N/A")</f>
        <v>3</v>
      </c>
      <c r="CF44">
        <f>IFERROR(6-VALUE(RIGHT(Rawdata!CF44,1)),"N/A")</f>
        <v>3</v>
      </c>
      <c r="CG44">
        <f>IFERROR(6-VALUE(RIGHT(Rawdata!CG44,1)),"N/A")</f>
        <v>3</v>
      </c>
      <c r="CH44">
        <f>IFERROR(6-VALUE(RIGHT(Rawdata!CH44,1)),"N/A")</f>
        <v>3</v>
      </c>
      <c r="CI44">
        <f>IFERROR(6-VALUE(RIGHT(Rawdata!CI44,1)),"N/A")</f>
        <v>4</v>
      </c>
      <c r="CJ44">
        <f>IFERROR(VALUE(RIGHT(Rawdata!CJ44,1)),"N/A")</f>
        <v>4</v>
      </c>
      <c r="CK44">
        <f>IFERROR(VALUE(RIGHT(Rawdata!CK44,1)),"N/A")</f>
        <v>2</v>
      </c>
      <c r="CL44">
        <f>IFERROR(VALUE(RIGHT(Rawdata!CL44,1)),"N/A")</f>
        <v>2</v>
      </c>
      <c r="CM44">
        <f>IFERROR(VALUE(RIGHT(Rawdata!CM44,1)),"N/A")</f>
        <v>4</v>
      </c>
      <c r="CN44">
        <f>IFERROR(VALUE(RIGHT(Rawdata!CN44,1)),"N/A")</f>
        <v>3</v>
      </c>
      <c r="CO44">
        <f>IFERROR(VALUE(RIGHT(Rawdata!CO44,1)),"N/A")</f>
        <v>2</v>
      </c>
      <c r="CP44">
        <f>IFERROR(VALUE(RIGHT(Rawdata!CP44,1)),"N/A")</f>
        <v>3</v>
      </c>
      <c r="CQ44">
        <f>IFERROR(VALUE(RIGHT(Rawdata!CQ44,1)),"N/A")</f>
        <v>3</v>
      </c>
      <c r="CR44">
        <f>IFERROR(VALUE(RIGHT(Rawdata!CR44,1)),"N/A")</f>
        <v>2</v>
      </c>
      <c r="CS44">
        <f>IFERROR(VALUE(RIGHT(Rawdata!CS44,1)),"N/A")</f>
        <v>4</v>
      </c>
      <c r="CT44">
        <f>IFERROR(VALUE(RIGHT(Rawdata!CT44,1)),"N/A")</f>
        <v>5</v>
      </c>
      <c r="CU44">
        <f>IFERROR(VALUE(RIGHT(Rawdata!CU44,1)),"N/A")</f>
        <v>3</v>
      </c>
      <c r="CV44">
        <f>IFERROR(VALUE(RIGHT(Rawdata!CV44,1)),"N/A")</f>
        <v>4</v>
      </c>
      <c r="CW44">
        <f>IFERROR(6-VALUE(RIGHT(Rawdata!CW44,1)),"N/A")</f>
        <v>2</v>
      </c>
      <c r="CX44">
        <f>IFERROR(VALUE(RIGHT(Rawdata!CX44,1)),"N/A")</f>
        <v>3</v>
      </c>
      <c r="CY44">
        <f>IFERROR(VALUE(RIGHT(Rawdata!CY44,1)),"N/A")</f>
        <v>5</v>
      </c>
      <c r="CZ44">
        <f>IFERROR(VALUE(RIGHT(Rawdata!CZ44,1)),"N/A")</f>
        <v>5</v>
      </c>
      <c r="DA44">
        <f>IFERROR(VALUE(RIGHT(Rawdata!DA44,1)),"N/A")</f>
        <v>4</v>
      </c>
      <c r="DB44">
        <f>IFERROR(VALUE(RIGHT(Rawdata!DB44,1)),"N/A")</f>
        <v>2</v>
      </c>
      <c r="DC44">
        <f>IFERROR(VALUE(RIGHT(Rawdata!DC44,1)),"N/A")</f>
        <v>4</v>
      </c>
      <c r="DD44">
        <f>IFERROR(VALUE(RIGHT(Rawdata!DD44,1)),"N/A")</f>
        <v>4</v>
      </c>
      <c r="DE44">
        <f>IFERROR(VALUE(RIGHT(Rawdata!DE44,1)-1),"N/A")</f>
        <v>1</v>
      </c>
      <c r="DF44">
        <f>IFERROR(VALUE(RIGHT(Rawdata!DF44,1)-1),"N/A")</f>
        <v>4</v>
      </c>
      <c r="DG44">
        <f>IFERROR(VALUE(RIGHT(Rawdata!DG44,1)-1),"N/A")</f>
        <v>3</v>
      </c>
      <c r="DH44">
        <f>IFERROR(VALUE(RIGHT(Rawdata!DH44,1)-1),"N/A")</f>
        <v>2</v>
      </c>
      <c r="DI44">
        <f>IFERROR(VALUE(RIGHT(Rawdata!DI44,1)-1),"N/A")</f>
        <v>1</v>
      </c>
      <c r="DJ44">
        <f>IFERROR(VALUE(RIGHT(Rawdata!DJ44,1)-1),"N/A")</f>
        <v>1</v>
      </c>
      <c r="DK44">
        <f>IFERROR(VALUE(RIGHT(Rawdata!DK44,1)-1),"N/A")</f>
        <v>4</v>
      </c>
      <c r="DL44">
        <f>IFERROR(VALUE(RIGHT(Rawdata!DL44,1)-1),"N/A")</f>
        <v>3</v>
      </c>
      <c r="DM44">
        <f>IFERROR(VALUE(RIGHT(Rawdata!DM44,1)-1),"N/A")</f>
        <v>1</v>
      </c>
      <c r="DN44">
        <f>IFERROR(VALUE(RIGHT(Rawdata!DN44,1)-1),"N/A")</f>
        <v>2</v>
      </c>
      <c r="DO44">
        <f>IFERROR(VALUE(RIGHT(Rawdata!DO44,1)-1),"N/A")</f>
        <v>0</v>
      </c>
      <c r="DP44">
        <f>IFERROR(VALUE(RIGHT(Rawdata!DP44,1)-1),"N/A")</f>
        <v>5</v>
      </c>
      <c r="DQ44">
        <f>IFERROR(VALUE(RIGHT(Rawdata!DQ44,1)-1),"N/A")</f>
        <v>2</v>
      </c>
      <c r="DR44">
        <f>IFERROR(VALUE(RIGHT(Rawdata!DR44,1)-1),"N/A")</f>
        <v>1</v>
      </c>
      <c r="DS44">
        <f>IFERROR(VALUE(RIGHT(Rawdata!DS44,1)-1),"N/A")</f>
        <v>1</v>
      </c>
      <c r="DT44">
        <f>IFERROR(VALUE(RIGHT(Rawdata!DT44,1)-1),"N/A")</f>
        <v>0</v>
      </c>
      <c r="DU44">
        <f>IFERROR(6-VALUE(RIGHT(Rawdata!DU44,1)-1),"N/A")</f>
        <v>1</v>
      </c>
      <c r="DV44">
        <f>IFERROR(6-VALUE(RIGHT(Rawdata!DV44,1)-1),"N/A")</f>
        <v>1</v>
      </c>
      <c r="DW44">
        <f>IFERROR(6-VALUE(RIGHT(Rawdata!DW44,1)-1),"N/A")</f>
        <v>4</v>
      </c>
      <c r="DX44">
        <f>IFERROR(6-VALUE(RIGHT(Rawdata!DX44,1)-1),"N/A")</f>
        <v>1</v>
      </c>
      <c r="DY44">
        <f>IFERROR(6-VALUE(RIGHT(Rawdata!DY44,1)-1),"N/A")</f>
        <v>3</v>
      </c>
      <c r="DZ44">
        <f>IFERROR(6-VALUE(RIGHT(Rawdata!DZ44,1)-1),"N/A")</f>
        <v>3</v>
      </c>
      <c r="EA44" t="str">
        <f>IFERROR(VALUE(RIGHT(Rawdata!EA44,1)),"N/A")</f>
        <v>N/A</v>
      </c>
      <c r="EB44" t="str">
        <f>IFERROR(VALUE(RIGHT(Rawdata!EB44,1)),"N/A")</f>
        <v>N/A</v>
      </c>
      <c r="EC44" t="str">
        <f>IFERROR(6-VALUE(RIGHT(Rawdata!EC44,1)),"N/A")</f>
        <v>N/A</v>
      </c>
      <c r="ED44" t="str">
        <f>IFERROR(6-VALUE(RIGHT(Rawdata!ED44,1)),"N/A")</f>
        <v>N/A</v>
      </c>
      <c r="EE44" t="str">
        <f>IFERROR(VALUE(RIGHT(Rawdata!EE44,1)),"N/A")</f>
        <v>N/A</v>
      </c>
      <c r="EF44" t="str">
        <f>IFERROR(VALUE(RIGHT(Rawdata!EF44,1)),"N/A")</f>
        <v>N/A</v>
      </c>
      <c r="EG44" t="str">
        <f>IFERROR(VALUE(RIGHT(Rawdata!EG44,1)),"N/A")</f>
        <v>N/A</v>
      </c>
      <c r="EH44" t="str">
        <f>IFERROR(VALUE(RIGHT(Rawdata!EH44,1)),"N/A")</f>
        <v>N/A</v>
      </c>
      <c r="EI44" t="str">
        <f>IFERROR(VALUE(RIGHT(Rawdata!EI44,1)),"N/A")</f>
        <v>N/A</v>
      </c>
      <c r="EJ44" t="str">
        <f>IFERROR(VALUE(RIGHT(Rawdata!EJ44,1)),"N/A")</f>
        <v>N/A</v>
      </c>
      <c r="EK44" t="str">
        <f>IFERROR(VALUE(RIGHT(Rawdata!EK44,1)),"N/A")</f>
        <v>N/A</v>
      </c>
      <c r="EL44" t="str">
        <f>IFERROR(VALUE(RIGHT(Rawdata!EL44,1)),"N/A")</f>
        <v>N/A</v>
      </c>
      <c r="EM44" t="str">
        <f>IFERROR(VALUE(RIGHT(Rawdata!EM44,1)),"N/A")</f>
        <v>N/A</v>
      </c>
      <c r="EN44" t="str">
        <f>IFERROR(VALUE(RIGHT(Rawdata!EN44,1)),"N/A")</f>
        <v>N/A</v>
      </c>
      <c r="EO44" t="str">
        <f>IFERROR(VALUE(RIGHT(Rawdata!EO44,1)),"N/A")</f>
        <v>N/A</v>
      </c>
      <c r="EP44" t="str">
        <f>IFERROR(VALUE(RIGHT(Rawdata!EP44,1)),"N/A")</f>
        <v>N/A</v>
      </c>
      <c r="EQ44" t="str">
        <f>IFERROR(VALUE(RIGHT(Rawdata!EQ44,1)),"N/A")</f>
        <v>N/A</v>
      </c>
      <c r="ER44" t="str">
        <f>IFERROR(VALUE(RIGHT(Rawdata!ER44,1)),"N/A")</f>
        <v>N/A</v>
      </c>
      <c r="ES44" t="str">
        <f>IFERROR(VALUE(RIGHT(Rawdata!ES44,1)),"N/A")</f>
        <v>N/A</v>
      </c>
      <c r="ET44" t="str">
        <f>IFERROR(VALUE(RIGHT(Rawdata!ET44,1)),"N/A")</f>
        <v>N/A</v>
      </c>
      <c r="EU44" t="str">
        <f>IFERROR(VALUE(RIGHT(Rawdata!EU44,1)),"N/A")</f>
        <v>N/A</v>
      </c>
      <c r="EV44" t="str">
        <f>IFERROR(VALUE(RIGHT(Rawdata!EV44,1)),"N/A")</f>
        <v>N/A</v>
      </c>
      <c r="EW44" t="str">
        <f>IFERROR(VALUE(RIGHT(Rawdata!EW44,1)),"N/A")</f>
        <v>N/A</v>
      </c>
      <c r="EX44" t="str">
        <f>IFERROR(VALUE(RIGHT(Rawdata!EX44,1)),"N/A")</f>
        <v>N/A</v>
      </c>
      <c r="EY44" t="str">
        <f>IFERROR(VALUE(RIGHT(Rawdata!EY44,1)),"N/A")</f>
        <v>N/A</v>
      </c>
      <c r="EZ44" t="str">
        <f>IFERROR(6-VALUE(RIGHT(Rawdata!EZ44,1)),"N/A")</f>
        <v>N/A</v>
      </c>
      <c r="FA44" t="str">
        <f>IFERROR(IF(Rawdata!FA44="A1",VALUE(RIGHT(Rawdata!FA44,1)),VALUE(RIGHT(Rawdata!FA44,1))-1),"N/A")</f>
        <v>N/A</v>
      </c>
      <c r="FB44" t="str">
        <f>IFERROR(VALUE(RIGHT(Rawdata!FB44,1))-3,"N/A")</f>
        <v>N/A</v>
      </c>
      <c r="FC44" t="str">
        <f>IFERROR(IF(Rawdata!FC44="A1",VALUE(RIGHT(Rawdata!FC44,1)),VALUE(RIGHT(Rawdata!FC44,1))-1),"N/A")</f>
        <v>N/A</v>
      </c>
      <c r="FD44" t="str">
        <f>IFERROR(VALUE(RIGHT(Rawdata!FD44,1))-3,"N/A")</f>
        <v>N/A</v>
      </c>
      <c r="FE44" t="str">
        <f>IFERROR(IF(Rawdata!FE44="A1",VALUE(RIGHT(Rawdata!FE44,1)),VALUE(RIGHT(Rawdata!FE44,1))-1),"N/A")</f>
        <v>N/A</v>
      </c>
      <c r="FF44" t="str">
        <f>IFERROR(VALUE(RIGHT(Rawdata!FF44,1))-3,"N/A")</f>
        <v>N/A</v>
      </c>
      <c r="FG44" t="str">
        <f>IFERROR(IF(Rawdata!FG44="A1",VALUE(RIGHT(Rawdata!FG44,1)),VALUE(RIGHT(Rawdata!FG44,1))-1),"N/A")</f>
        <v>N/A</v>
      </c>
      <c r="FH44" t="str">
        <f>IFERROR(VALUE(RIGHT(Rawdata!FH44,1))-3,"N/A")</f>
        <v>N/A</v>
      </c>
      <c r="FI44" t="str">
        <f>IFERROR(IF(Rawdata!FI44="A1",VALUE(RIGHT(Rawdata!FI44,1)),VALUE(RIGHT(Rawdata!FI44,1))-1),"N/A")</f>
        <v>N/A</v>
      </c>
      <c r="FJ44" t="str">
        <f>IFERROR(VALUE(RIGHT(Rawdata!FJ44,1))-3,"N/A")</f>
        <v>N/A</v>
      </c>
      <c r="FK44" t="str">
        <f>IFERROR(IF(Rawdata!FK44="A1",VALUE(RIGHT(Rawdata!FK44,1)),VALUE(RIGHT(Rawdata!FK44,1))-1),"N/A")</f>
        <v>N/A</v>
      </c>
      <c r="FL44" t="str">
        <f>IFERROR(VALUE(RIGHT(Rawdata!FL44,1))-3,"N/A")</f>
        <v>N/A</v>
      </c>
      <c r="FM44" t="str">
        <f>IFERROR(IF(Rawdata!FM44="A1",VALUE(RIGHT(Rawdata!FM44,1)),VALUE(RIGHT(Rawdata!FM44,1))-1),"N/A")</f>
        <v>N/A</v>
      </c>
      <c r="FN44" t="str">
        <f>IFERROR(VALUE(RIGHT(Rawdata!FN44,1))-3,"N/A")</f>
        <v>N/A</v>
      </c>
      <c r="FO44" t="str">
        <f>IFERROR(IF(Rawdata!FO44="A1",VALUE(RIGHT(Rawdata!FO44,1)),VALUE(RIGHT(Rawdata!FO44,1))-1),"N/A")</f>
        <v>N/A</v>
      </c>
      <c r="FP44" t="str">
        <f>IFERROR(VALUE(RIGHT(Rawdata!FP44,1))-3,"N/A")</f>
        <v>N/A</v>
      </c>
      <c r="FQ44" t="str">
        <f>IFERROR(IF(Rawdata!FQ44="A1",VALUE(RIGHT(Rawdata!FQ44,1)),VALUE(RIGHT(Rawdata!FQ44,1))-1),"N/A")</f>
        <v>N/A</v>
      </c>
      <c r="FR44" t="str">
        <f>IFERROR(VALUE(RIGHT(Rawdata!FR44,1))-3,"N/A")</f>
        <v>N/A</v>
      </c>
      <c r="FS44" t="str">
        <f>IFERROR(IF(Rawdata!FS44="A1",VALUE(RIGHT(Rawdata!FS44,1)),VALUE(RIGHT(Rawdata!FS44,1))-1),"N/A")</f>
        <v>N/A</v>
      </c>
      <c r="FT44" t="str">
        <f>IFERROR(VALUE(RIGHT(Rawdata!FT44,1))-3,"N/A")</f>
        <v>N/A</v>
      </c>
      <c r="FU44" t="str">
        <f>IFERROR(IF(Rawdata!FU44="A1",VALUE(RIGHT(Rawdata!FU44,1)),VALUE(RIGHT(Rawdata!FU44,1))-1),"N/A")</f>
        <v>N/A</v>
      </c>
      <c r="FV44" t="str">
        <f>IFERROR(VALUE(RIGHT(Rawdata!FV44,1))-3,"N/A")</f>
        <v>N/A</v>
      </c>
      <c r="FW44" t="str">
        <f>IFERROR(IF(Rawdata!FW44="A1",VALUE(RIGHT(Rawdata!FW44,1)),VALUE(RIGHT(Rawdata!FW44,1))-1),"N/A")</f>
        <v>N/A</v>
      </c>
      <c r="FX44" t="str">
        <f>IFERROR(VALUE(RIGHT(Rawdata!FX44,1))-3,"N/A")</f>
        <v>N/A</v>
      </c>
      <c r="FY44" t="str">
        <f>IFERROR(IF(Rawdata!FY44="A1",VALUE(RIGHT(Rawdata!FY44,1)),VALUE(RIGHT(Rawdata!FY44,1))-1),"N/A")</f>
        <v>N/A</v>
      </c>
      <c r="FZ44" t="str">
        <f>IFERROR(VALUE(RIGHT(Rawdata!FZ44,1))-3,"N/A")</f>
        <v>N/A</v>
      </c>
      <c r="GA44" t="str">
        <f>IFERROR(IF(Rawdata!GA44="A1",VALUE(RIGHT(Rawdata!GA44,1)),VALUE(RIGHT(Rawdata!GA44,1))-1),"N/A")</f>
        <v>N/A</v>
      </c>
      <c r="GB44" t="str">
        <f>IFERROR(VALUE(RIGHT(Rawdata!GB44,1))-3,"N/A")</f>
        <v>N/A</v>
      </c>
      <c r="GC44" t="str">
        <f>IFERROR(IF(Rawdata!GC44="A1",VALUE(RIGHT(Rawdata!GC44,1)),VALUE(RIGHT(Rawdata!GC44,1))-1),"N/A")</f>
        <v>N/A</v>
      </c>
      <c r="GD44" t="str">
        <f>IFERROR(VALUE(RIGHT(Rawdata!GD44,1))-3,"N/A")</f>
        <v>N/A</v>
      </c>
      <c r="GE44" t="str">
        <f>IFERROR(IF(Rawdata!GE44="A1",VALUE(RIGHT(Rawdata!GE44,1)),VALUE(RIGHT(Rawdata!GE44,1))-1),"N/A")</f>
        <v>N/A</v>
      </c>
      <c r="GF44" t="str">
        <f>IFERROR(VALUE(RIGHT(Rawdata!GF44,1))-3,"N/A")</f>
        <v>N/A</v>
      </c>
      <c r="GG44" t="str">
        <f>IFERROR(IF(Rawdata!GG44="A1",VALUE(RIGHT(Rawdata!GG44,1)),VALUE(RIGHT(Rawdata!GG44,1))-1),"N/A")</f>
        <v>N/A</v>
      </c>
      <c r="GH44" t="str">
        <f>IFERROR(VALUE(RIGHT(Rawdata!GH44,1))-3,"N/A")</f>
        <v>N/A</v>
      </c>
      <c r="GI44" t="str">
        <f>IFERROR(IF(Rawdata!GI44="A1",VALUE(RIGHT(Rawdata!GI44,1)),VALUE(RIGHT(Rawdata!GI44,1))-1),"N/A")</f>
        <v>N/A</v>
      </c>
      <c r="GJ44" t="str">
        <f>IFERROR(VALUE(RIGHT(Rawdata!GJ44,1))-3,"N/A")</f>
        <v>N/A</v>
      </c>
      <c r="GK44" t="str">
        <f>IFERROR(IF(Rawdata!GK44="A1",VALUE(RIGHT(Rawdata!GK44,1)),VALUE(RIGHT(Rawdata!GK44,1))-1),"N/A")</f>
        <v>N/A</v>
      </c>
      <c r="GL44" t="str">
        <f>IFERROR(VALUE(RIGHT(Rawdata!GL44,1))-3,"N/A")</f>
        <v>N/A</v>
      </c>
      <c r="GM44" t="str">
        <f>IFERROR(IF(Rawdata!GM44="A1",VALUE(RIGHT(Rawdata!GM44,1)),VALUE(RIGHT(Rawdata!GM44,1))-1),"N/A")</f>
        <v>N/A</v>
      </c>
      <c r="GN44" t="str">
        <f>IFERROR(VALUE(RIGHT(Rawdata!GN44,1))-3,"N/A")</f>
        <v>N/A</v>
      </c>
      <c r="GO44" t="str">
        <f>IFERROR(IF(Rawdata!GO44="A1",VALUE(RIGHT(Rawdata!GO44,1)),VALUE(RIGHT(Rawdata!GO44,1))-1),"N/A")</f>
        <v>N/A</v>
      </c>
      <c r="GP44" t="str">
        <f>IFERROR(VALUE(RIGHT(Rawdata!GP44,1))-3,"N/A")</f>
        <v>N/A</v>
      </c>
      <c r="GQ44" t="str">
        <f>IFERROR(IF(Rawdata!GQ44="A1",VALUE(RIGHT(Rawdata!GQ44,1)),VALUE(RIGHT(Rawdata!GQ44,1))-1),"N/A")</f>
        <v>N/A</v>
      </c>
      <c r="GR44" t="str">
        <f>IFERROR(VALUE(RIGHT(Rawdata!GR44,1))-3,"N/A")</f>
        <v>N/A</v>
      </c>
      <c r="GS44" t="str">
        <f>IFERROR(IF(Rawdata!GS44="A1",VALUE(RIGHT(Rawdata!GS44,1)),VALUE(RIGHT(Rawdata!GS44,1))-1),"N/A")</f>
        <v>N/A</v>
      </c>
      <c r="GT44" t="str">
        <f>IFERROR(VALUE(RIGHT(Rawdata!GT44,1))-3,"N/A")</f>
        <v>N/A</v>
      </c>
      <c r="GU44" t="str">
        <f>IFERROR(IF(Rawdata!GU44="A1",VALUE(RIGHT(Rawdata!GU44,1)),VALUE(RIGHT(Rawdata!GU44,1))-1),"N/A")</f>
        <v>N/A</v>
      </c>
      <c r="GV44" t="str">
        <f>IFERROR(VALUE(RIGHT(Rawdata!GV44,1))-3,"N/A")</f>
        <v>N/A</v>
      </c>
      <c r="GW44" t="str">
        <f>IFERROR(IF(Rawdata!GW44="A1",VALUE(RIGHT(Rawdata!GW44,1)),VALUE(RIGHT(Rawdata!GW44,1))-1),"N/A")</f>
        <v>N/A</v>
      </c>
      <c r="GX44" t="str">
        <f>IFERROR(VALUE(RIGHT(Rawdata!GX44,1))-3,"N/A")</f>
        <v>N/A</v>
      </c>
      <c r="GY44" t="str">
        <f>IFERROR(VALUE(RIGHT(Rawdata!GY44,1)),"N/A")</f>
        <v>N/A</v>
      </c>
      <c r="GZ44" t="str">
        <f>IFERROR(7-VALUE(RIGHT(Rawdata!GZ44,1)),"N/A")</f>
        <v>N/A</v>
      </c>
      <c r="HA44" t="str">
        <f>IFERROR(VALUE(RIGHT(Rawdata!HA44,1)),"N/A")</f>
        <v>N/A</v>
      </c>
      <c r="HB44" t="str">
        <f>IFERROR(VALUE(RIGHT(Rawdata!HB44,1)),"N/A")</f>
        <v>N/A</v>
      </c>
      <c r="HC44" t="str">
        <f>IFERROR(VALUE(RIGHT(Rawdata!HC44,1)),"N/A")</f>
        <v>N/A</v>
      </c>
      <c r="HD44" t="str">
        <f>IFERROR(7-VALUE(RIGHT(Rawdata!HD44,1)),"N/A")</f>
        <v>N/A</v>
      </c>
      <c r="HE44" t="str">
        <f>IFERROR(VALUE(RIGHT(Rawdata!HE44,1)),"N/A")</f>
        <v>N/A</v>
      </c>
      <c r="HF44" t="str">
        <f>IFERROR(7-VALUE(RIGHT(Rawdata!HF44,1)),"N/A")</f>
        <v>N/A</v>
      </c>
      <c r="HG44" t="str">
        <f>IFERROR(VALUE(RIGHT(Rawdata!HG44,1)),"N/A")</f>
        <v>N/A</v>
      </c>
      <c r="HH44" t="str">
        <f>IFERROR(VALUE(RIGHT(Rawdata!HH44,1)),"N/A")</f>
        <v>N/A</v>
      </c>
      <c r="HI44" t="str">
        <f>IFERROR(VALUE(RIGHT(Rawdata!HI44,1)),"N/A")</f>
        <v>N/A</v>
      </c>
      <c r="HJ44" t="str">
        <f>IFERROR(VALUE(RIGHT(Rawdata!HJ44,1)),"N/A")</f>
        <v>N/A</v>
      </c>
      <c r="HK44" t="str">
        <f>IFERROR(7-VALUE(RIGHT(Rawdata!HK44,1)),"N/A")</f>
        <v>N/A</v>
      </c>
      <c r="HL44" t="str">
        <f>IFERROR(VALUE(RIGHT(Rawdata!HL44,1)),"N/A")</f>
        <v>N/A</v>
      </c>
      <c r="HM44" t="str">
        <f>IFERROR(VALUE(RIGHT(Rawdata!HM44,1)),"N/A")</f>
        <v>N/A</v>
      </c>
      <c r="HN44" t="str">
        <f>IFERROR(IF(Rawdata!HN44="A13",5,VALUE(RIGHT(Rawdata!HN44,1))-1),"N/A")</f>
        <v>N/A</v>
      </c>
      <c r="HO44" t="str">
        <f>IFERROR(IF(Rawdata!HO44="A13",5,VALUE(RIGHT(Rawdata!HO44,1))-1),"N/A")</f>
        <v>N/A</v>
      </c>
      <c r="HP44" t="str">
        <f>IFERROR(IF(Rawdata!HP44="A13",5,VALUE(RIGHT(Rawdata!HP44,1))-1),"N/A")</f>
        <v>N/A</v>
      </c>
      <c r="HQ44" t="str">
        <f>IFERROR(IF(Rawdata!HQ44="A13",5,VALUE(RIGHT(Rawdata!HQ44,1))-1),"N/A")</f>
        <v>N/A</v>
      </c>
      <c r="HR44" t="str">
        <f>IFERROR(IF(Rawdata!HR44="A13",5,VALUE(RIGHT(Rawdata!HR44,1))-1),"N/A")</f>
        <v>N/A</v>
      </c>
      <c r="HS44" t="str">
        <f>IFERROR(6-IF(Rawdata!HS44="A13",5,VALUE(RIGHT(Rawdata!HS44,1))-1),"N/A")</f>
        <v>N/A</v>
      </c>
      <c r="HT44" t="str">
        <f>IFERROR(6-IF(Rawdata!HT44="A13",5,VALUE(RIGHT(Rawdata!HT44,1))-1),"N/A")</f>
        <v>N/A</v>
      </c>
      <c r="HU44" t="str">
        <f>IFERROR(6-IF(Rawdata!HU44="A13",5,VALUE(RIGHT(Rawdata!HU44,1))-1),"N/A")</f>
        <v>N/A</v>
      </c>
      <c r="HV44" t="str">
        <f>IFERROR(IF(Rawdata!HV44="A13",5,VALUE(RIGHT(Rawdata!HV44,1))-1),"N/A")</f>
        <v>N/A</v>
      </c>
      <c r="HW44" t="str">
        <f>IFERROR(6-IF(Rawdata!HW44="A13",5,VALUE(RIGHT(Rawdata!HW44,1))-1),"N/A")</f>
        <v>N/A</v>
      </c>
      <c r="HX44" t="str">
        <f>IFERROR(6-IF(Rawdata!HX44="A13",5,VALUE(RIGHT(Rawdata!HX44,1))-1),"N/A")</f>
        <v>N/A</v>
      </c>
      <c r="HY44" t="str">
        <f>IFERROR(6-IF(Rawdata!HY44="A13",5,VALUE(RIGHT(Rawdata!HY44,1))-1),"N/A")</f>
        <v>N/A</v>
      </c>
      <c r="HZ44" t="str">
        <f>IFERROR(6-IF(Rawdata!HZ44="A13",5,VALUE(RIGHT(Rawdata!HZ44,1))-1),"N/A")</f>
        <v>N/A</v>
      </c>
      <c r="IA44" t="str">
        <f>IFERROR(6-IF(Rawdata!IA44="A13",5,VALUE(RIGHT(Rawdata!IA44,1))-1),"N/A")</f>
        <v>N/A</v>
      </c>
      <c r="IB44" t="str">
        <f>IFERROR(IF(Rawdata!IB44="A13",5,VALUE(RIGHT(Rawdata!IB44,1))-1),"N/A")</f>
        <v>N/A</v>
      </c>
      <c r="IC44" t="str">
        <f>IFERROR(6-IF(Rawdata!IC44="A13",5,VALUE(RIGHT(Rawdata!IC44,1))-1),"N/A")</f>
        <v>N/A</v>
      </c>
      <c r="ID44" t="str">
        <f>IFERROR(IF(Rawdata!ID44="A13",5,VALUE(RIGHT(Rawdata!ID44,1))-1),"N/A")</f>
        <v>N/A</v>
      </c>
      <c r="IE44" t="str">
        <f>IFERROR(6-IF(Rawdata!IE44="A13",5,VALUE(RIGHT(Rawdata!IE44,1))-1),"N/A")</f>
        <v>N/A</v>
      </c>
      <c r="IF44">
        <f>IFERROR(VALUE(RIGHT(Rawdata!IF44,1)),"N/A")</f>
        <v>6</v>
      </c>
      <c r="IG44">
        <f>IFERROR(VALUE(RIGHT(Rawdata!IG44,1)),"N/A")</f>
        <v>6</v>
      </c>
      <c r="IH44">
        <f>IFERROR(VALUE(RIGHT(Rawdata!IH44,1)),"N/A")</f>
        <v>6</v>
      </c>
      <c r="II44">
        <f>IFERROR(VALUE(RIGHT(Rawdata!II44,1)),"N/A")</f>
        <v>6</v>
      </c>
      <c r="IJ44">
        <f>IFERROR(VALUE(RIGHT(Rawdata!IJ44,1)),"N/A")</f>
        <v>6</v>
      </c>
      <c r="IK44">
        <f>IFERROR(VALUE(RIGHT(Rawdata!IK44,1)),"N/A")</f>
        <v>5</v>
      </c>
      <c r="IL44">
        <f>IFERROR(VALUE(RIGHT(Rawdata!IL44,1)),"N/A")</f>
        <v>5</v>
      </c>
      <c r="IM44">
        <f>IFERROR(VALUE(RIGHT(Rawdata!IM44,1)),"N/A")</f>
        <v>5</v>
      </c>
      <c r="IN44">
        <f>IFERROR(VALUE(RIGHT(Rawdata!IN44,1)),"N/A")</f>
        <v>4</v>
      </c>
      <c r="IO44">
        <f>IFERROR(VALUE(RIGHT(Rawdata!IO44,1)),"N/A")</f>
        <v>3</v>
      </c>
      <c r="IP44">
        <f>IFERROR(VALUE(RIGHT(Rawdata!IP44,1)),"N/A")</f>
        <v>4</v>
      </c>
      <c r="IQ44">
        <f>IFERROR(VALUE(RIGHT(Rawdata!IQ44,1)),"N/A")</f>
        <v>3</v>
      </c>
      <c r="IR44">
        <f>IFERROR(VALUE(RIGHT(Rawdata!IR44,1)),"N/A")</f>
        <v>4</v>
      </c>
      <c r="IS44">
        <f>IFERROR(VALUE(RIGHT(Rawdata!IS44,1)),"N/A")</f>
        <v>4</v>
      </c>
      <c r="IT44">
        <f>IFERROR(VALUE(RIGHT(Rawdata!IT44,1)),"N/A")</f>
        <v>4</v>
      </c>
      <c r="IU44">
        <f>IFERROR(VALUE(RIGHT(Rawdata!IU44,1)),"N/A")</f>
        <v>4</v>
      </c>
      <c r="IV44">
        <f>IFERROR(VALUE(RIGHT(Rawdata!IV44,1)),"N/A")</f>
        <v>3</v>
      </c>
      <c r="IW44">
        <f>IFERROR(VALUE(RIGHT(Rawdata!IW44,1)),"N/A")</f>
        <v>4</v>
      </c>
      <c r="IX44">
        <f>IFERROR(VALUE(RIGHT(Rawdata!IX44,1)),"N/A")</f>
        <v>4</v>
      </c>
      <c r="IY44">
        <f>IFERROR(VALUE(RIGHT(Rawdata!IY44,1)),"N/A")</f>
        <v>5</v>
      </c>
      <c r="IZ44">
        <f>IFERROR(VALUE(RIGHT(Rawdata!IZ44,1)),"N/A")</f>
        <v>5</v>
      </c>
      <c r="JA44">
        <f>IFERROR(VALUE(RIGHT(Rawdata!JA44,1)),"N/A")</f>
        <v>5</v>
      </c>
      <c r="JB44">
        <f>IFERROR(VALUE(RIGHT(Rawdata!JB44,1)),"N/A")</f>
        <v>1</v>
      </c>
      <c r="JC44">
        <f>IFERROR(VALUE(RIGHT(Rawdata!JC44,1)),"N/A")</f>
        <v>1</v>
      </c>
      <c r="JD44">
        <f>IFERROR(VALUE(RIGHT(Rawdata!JD44,1)),"N/A")</f>
        <v>5</v>
      </c>
      <c r="JE44">
        <f>IFERROR(VALUE(RIGHT(Rawdata!JE44,1)),"N/A")</f>
        <v>4</v>
      </c>
      <c r="JF44">
        <f>IFERROR(VALUE(RIGHT(Rawdata!JF44,1)),"N/A")</f>
        <v>5</v>
      </c>
      <c r="JG44">
        <f>IFERROR(VALUE(RIGHT(Rawdata!JG44,1)),"N/A")</f>
        <v>1</v>
      </c>
      <c r="JH44">
        <f>IFERROR(VALUE(RIGHT(Rawdata!JH44,1)),"N/A")</f>
        <v>2</v>
      </c>
      <c r="JI44">
        <f>IFERROR(VALUE(RIGHT(Rawdata!JI44,1)),"N/A")</f>
        <v>4</v>
      </c>
      <c r="JJ44">
        <f>IFERROR(VALUE(RIGHT(Rawdata!JJ44,1)),"N/A")</f>
        <v>1</v>
      </c>
      <c r="JK44">
        <f>IFERROR(VALUE(RIGHT(Rawdata!JK44,1)),"N/A")</f>
        <v>5</v>
      </c>
      <c r="JL44">
        <f>IFERROR(VALUE(RIGHT(Rawdata!JL44,1)),"N/A")</f>
        <v>3</v>
      </c>
      <c r="JM44">
        <f>IFERROR(VALUE(RIGHT(Rawdata!JM44,1)),"N/A")</f>
        <v>5</v>
      </c>
      <c r="JN44">
        <f>IFERROR(VALUE(RIGHT(Rawdata!JN44,1)),"N/A")</f>
        <v>2</v>
      </c>
      <c r="JO44">
        <f>IFERROR(VALUE(RIGHT(Rawdata!JO44,1)),"N/A")</f>
        <v>1</v>
      </c>
      <c r="JP44" t="str">
        <f>IFERROR(VALUE(RIGHT(Rawdata!JP44,1)-4),"N/A")</f>
        <v>N/A</v>
      </c>
      <c r="JQ44" t="str">
        <f>IFERROR(VALUE(RIGHT(Rawdata!JQ44,1)-4),"N/A")</f>
        <v>N/A</v>
      </c>
      <c r="JR44" t="str">
        <f>IFERROR(VALUE(RIGHT(Rawdata!JR44,1)-4),"N/A")</f>
        <v>N/A</v>
      </c>
      <c r="JS44" t="str">
        <f>IFERROR(VALUE(RIGHT(Rawdata!JS44,1)-4),"N/A")</f>
        <v>N/A</v>
      </c>
      <c r="JT44" t="str">
        <f>IFERROR(VALUE(RIGHT(Rawdata!JT44,1)-4),"N/A")</f>
        <v>N/A</v>
      </c>
      <c r="JU44" t="str">
        <f>IFERROR(VALUE(RIGHT(Rawdata!JU44,1)-4),"N/A")</f>
        <v>N/A</v>
      </c>
      <c r="JV44" t="str">
        <f>IFERROR(VALUE(RIGHT(Rawdata!JV44,1)-4),"N/A")</f>
        <v>N/A</v>
      </c>
      <c r="JW44" t="str">
        <f>IFERROR(VALUE(RIGHT(Rawdata!JW44,1)-4),"N/A")</f>
        <v>N/A</v>
      </c>
      <c r="JX44" t="str">
        <f>IFERROR(VALUE(RIGHT(Rawdata!JX44,1)),"N/A")</f>
        <v>N/A</v>
      </c>
      <c r="JY44" t="str">
        <f>IFERROR(VALUE(RIGHT(Rawdata!JY44,1)),"N/A")</f>
        <v>N/A</v>
      </c>
      <c r="JZ44" t="str">
        <f>IFERROR(6-VALUE(RIGHT(Rawdata!JZ44,1)),"N/A")</f>
        <v>N/A</v>
      </c>
      <c r="KA44" t="str">
        <f>IFERROR(6-VALUE(RIGHT(Rawdata!KA44,1)),"N/A")</f>
        <v>N/A</v>
      </c>
      <c r="KB44" t="str">
        <f>IFERROR(6-VALUE(RIGHT(Rawdata!KB44,1)),"N/A")</f>
        <v>N/A</v>
      </c>
      <c r="KC44" t="str">
        <f>IFERROR(6-VALUE(RIGHT(Rawdata!KC44,1)),"N/A")</f>
        <v>N/A</v>
      </c>
      <c r="KD44" t="str">
        <f>IFERROR(6-VALUE(RIGHT(Rawdata!KD44,1)),"N/A")</f>
        <v>N/A</v>
      </c>
      <c r="KE44" t="str">
        <f>IFERROR(6-VALUE(RIGHT(Rawdata!KE44,1)),"N/A")</f>
        <v>N/A</v>
      </c>
      <c r="KF44" t="str">
        <f>IFERROR(VALUE(RIGHT(Rawdata!KF44,1)),"N/A")</f>
        <v>N/A</v>
      </c>
      <c r="KG44" t="str">
        <f>IFERROR(VALUE(RIGHT(Rawdata!KG44,1)),"N/A")</f>
        <v>N/A</v>
      </c>
      <c r="KH44" t="str">
        <f>IFERROR(6-VALUE(RIGHT(Rawdata!KH44,1)),"N/A")</f>
        <v>N/A</v>
      </c>
      <c r="KI44" t="str">
        <f>IFERROR(6-VALUE(RIGHT(Rawdata!KI44,1)),"N/A")</f>
        <v>N/A</v>
      </c>
      <c r="KJ44" t="str">
        <f>IFERROR(VALUE(RIGHT(Rawdata!KJ44,1)),"N/A")</f>
        <v>N/A</v>
      </c>
      <c r="KK44" t="str">
        <f>IFERROR(VALUE(RIGHT(Rawdata!KK44,1)),"N/A")</f>
        <v>N/A</v>
      </c>
      <c r="KL44" t="str">
        <f>IFERROR(VALUE(RIGHT(Rawdata!KL44,1)),"N/A")</f>
        <v>N/A</v>
      </c>
      <c r="KM44" t="str">
        <f>IFERROR(VALUE(RIGHT(Rawdata!KM44,1)),"N/A")</f>
        <v>N/A</v>
      </c>
      <c r="KN44" t="str">
        <f>IFERROR(VALUE(RIGHT(Rawdata!KN44,1)),"N/A")</f>
        <v>N/A</v>
      </c>
      <c r="KO44" t="str">
        <f>IFERROR(VALUE(RIGHT(Rawdata!KO44,1)),"N/A")</f>
        <v>N/A</v>
      </c>
      <c r="KP44" t="str">
        <f>IFERROR(VALUE(RIGHT(Rawdata!KP44,1)),"N/A")</f>
        <v>N/A</v>
      </c>
      <c r="KQ44" t="str">
        <f>IFERROR(VALUE(RIGHT(Rawdata!KQ44,1)),"N/A")</f>
        <v>N/A</v>
      </c>
      <c r="KR44" t="str">
        <f>IFERROR(VALUE(RIGHT(Rawdata!KR44,1)),"N/A")</f>
        <v>N/A</v>
      </c>
      <c r="KS44" t="str">
        <f>IFERROR(VALUE(RIGHT(Rawdata!KS44,1)),"N/A")</f>
        <v>N/A</v>
      </c>
      <c r="KT44" t="str">
        <f>IFERROR(VALUE(RIGHT(Rawdata!KT44,1)),"N/A")</f>
        <v>N/A</v>
      </c>
      <c r="KU44" t="str">
        <f>IFERROR(VALUE(RIGHT(Rawdata!KU44,1)),"N/A")</f>
        <v>N/A</v>
      </c>
      <c r="KV44" t="str">
        <f>IFERROR(VALUE(RIGHT(Rawdata!KV44,1)),"N/A")</f>
        <v>N/A</v>
      </c>
      <c r="KW44" t="str">
        <f>IFERROR(VALUE(RIGHT(Rawdata!KW44,1)),"N/A")</f>
        <v>N/A</v>
      </c>
      <c r="KX44" t="str">
        <f>IFERROR(VALUE(RIGHT(Rawdata!KX44,1)),"N/A")</f>
        <v>N/A</v>
      </c>
    </row>
    <row r="45" spans="1:310" x14ac:dyDescent="0.25">
      <c r="A45">
        <f>Rawdata!A45</f>
        <v>14</v>
      </c>
      <c r="B45" t="str">
        <f>Rawdata!B45</f>
        <v>T3</v>
      </c>
      <c r="C45" t="str">
        <f>Rawdata!C45</f>
        <v>2023-01-10 20:56:05</v>
      </c>
      <c r="D45" t="str">
        <f>Rawdata!D45</f>
        <v>754-298</v>
      </c>
      <c r="E45" t="str">
        <f>IF(Rawdata!E45="","",Rawdata!E45)</f>
        <v/>
      </c>
      <c r="F45" cm="1">
        <f t="array" ref="F45">IFERROR(_xlfn.IFS(Rawdata!F45="A1",100,Rawdata!F45="A2",75,Rawdata!F45="A3",50,Rawdata!F45="A4",25,Rawdata!F45="A5",0),"N/A")</f>
        <v>50</v>
      </c>
      <c r="G45" cm="1">
        <f t="array" ref="G45">IFERROR(_xlfn.IFS(Rawdata!G45="A1",100,Rawdata!G45="A2",75,Rawdata!G45="A3",50,Rawdata!G45="A4",25,Rawdata!G45="A5",0),"N/A")</f>
        <v>50</v>
      </c>
      <c r="H45" cm="1">
        <f t="array" ref="H45">IFERROR(_xlfn.IFS(Rawdata!H45="A1",100,Rawdata!H45="A2",75,Rawdata!H45="A3",50,Rawdata!H45="A4",25,Rawdata!H45="A5",0),"N/A")</f>
        <v>25</v>
      </c>
      <c r="I45" cm="1">
        <f t="array" ref="I45">IFERROR(_xlfn.IFS(Rawdata!I45="A1",100,Rawdata!I45="A2",75,Rawdata!I45="A3",50,Rawdata!I45="A4",25,Rawdata!I45="A5",0),"N/A")</f>
        <v>100</v>
      </c>
      <c r="J45" cm="1">
        <f t="array" ref="J45">IFERROR(_xlfn.IFS(Rawdata!J45="A1",100,Rawdata!J45="A2",75,Rawdata!J45="A3",50,Rawdata!J45="A4",25,Rawdata!J45="A5",0),"N/A")</f>
        <v>50</v>
      </c>
      <c r="K45" cm="1">
        <f t="array" ref="K45">IFERROR(_xlfn.IFS(Rawdata!K45="A1",100,Rawdata!K45="A2",75,Rawdata!K45="A3",50,Rawdata!K45="A4",25,Rawdata!K45="A5",0),"N/A")</f>
        <v>100</v>
      </c>
      <c r="L45" cm="1">
        <f t="array" ref="L45">IFERROR(_xlfn.IFS(Rawdata!L45="A1",100,Rawdata!L45="A2",75,Rawdata!L45="A3",50,Rawdata!L45="A4",25,Rawdata!L45="A5",0),"N/A")</f>
        <v>100</v>
      </c>
      <c r="M45" cm="1">
        <f t="array" ref="M45">IFERROR(_xlfn.IFS(Rawdata!M45="A1",100,Rawdata!M45="A2",75,Rawdata!M45="A3",50,Rawdata!M45="A4",25,Rawdata!M45="A5",0),"N/A")</f>
        <v>75</v>
      </c>
      <c r="N45" cm="1">
        <f t="array" ref="N45">IFERROR(_xlfn.IFS(Rawdata!N45="A1",100,Rawdata!N45="A2",75,Rawdata!N45="A3",50,Rawdata!N45="A4",25,Rawdata!N45="A5",0),"N/A")</f>
        <v>100</v>
      </c>
      <c r="O45" cm="1">
        <f t="array" ref="O45">IFERROR(_xlfn.IFS(Rawdata!O45="A1",100,Rawdata!O45="A2",75,Rawdata!O45="A3",50,Rawdata!O45="A4",25,Rawdata!O45="A5",0),"N/A")</f>
        <v>100</v>
      </c>
      <c r="P45" cm="1">
        <f t="array" ref="P45">IFERROR(_xlfn.IFS(Rawdata!P45="A1",100,Rawdata!P45="A2",75,Rawdata!P45="A3",50,Rawdata!P45="A4",25,Rawdata!P45="A5",0),"N/A")</f>
        <v>50</v>
      </c>
      <c r="Q45" cm="1">
        <f t="array" ref="Q45">IFERROR(_xlfn.IFS(Rawdata!Q45="A1",100,Rawdata!Q45="A2",75,Rawdata!Q45="A3",50,Rawdata!Q45="A4",25,Rawdata!Q45="A5",0),"N/A")</f>
        <v>100</v>
      </c>
      <c r="R45" cm="1">
        <f t="array" ref="R45">IFERROR(_xlfn.IFS(Rawdata!R45="A1",100,Rawdata!R45="A2",75,Rawdata!R45="A3",50,Rawdata!R45="A4",25,Rawdata!R45="A5",0),"N/A")</f>
        <v>50</v>
      </c>
      <c r="S45" cm="1">
        <f t="array" ref="S45">IFERROR(_xlfn.IFS(Rawdata!S45="A1",100,Rawdata!S45="A2",75,Rawdata!S45="A3",50,Rawdata!S45="A4",25,Rawdata!S45="A5",0),"N/A")</f>
        <v>25</v>
      </c>
      <c r="T45" cm="1">
        <f t="array" ref="T45">IFERROR(_xlfn.IFS(Rawdata!T45="A1",100,Rawdata!T45="A2",75,Rawdata!T45="A3",50,Rawdata!T45="A4",25,Rawdata!T45="A5",0),"N/A")</f>
        <v>25</v>
      </c>
      <c r="U45" cm="1">
        <f t="array" ref="U45">IFERROR(_xlfn.IFS(Rawdata!U45="A1",100,Rawdata!U45="A2",75,Rawdata!U45="A3",50,Rawdata!U45="A4",25,Rawdata!U45="A5",0),"N/A")</f>
        <v>50</v>
      </c>
      <c r="V45" cm="1">
        <f t="array" ref="V45">IFERROR(_xlfn.IFS(Rawdata!V45="A1",100,Rawdata!V45="A2",75,Rawdata!V45="A3",50,Rawdata!V45="A4",25,Rawdata!V45="A5",0),"N/A")</f>
        <v>25</v>
      </c>
      <c r="W45" cm="1">
        <f t="array" ref="W45">IFERROR(_xlfn.IFS(Rawdata!W45="A1",100,Rawdata!W45="A2",75,Rawdata!W45="A3",50,Rawdata!W45="A4",25,Rawdata!W45="A5",0),"N/A")</f>
        <v>25</v>
      </c>
      <c r="X45" cm="1">
        <f t="array" ref="X45">IFERROR(_xlfn.IFS(Rawdata!X45="A1",100,Rawdata!X45="A2",75,Rawdata!X45="A3",50,Rawdata!X45="A4",25,Rawdata!X45="A5",0),"N/A")</f>
        <v>0</v>
      </c>
      <c r="Y45" cm="1">
        <f t="array" ref="Y45">IFERROR(_xlfn.IFS(Rawdata!Y45="A1",100,Rawdata!Y45="A2",75,Rawdata!Y45="A3",50,Rawdata!Y45="A4",25,Rawdata!Y45="A5",0),"N/A")</f>
        <v>25</v>
      </c>
      <c r="Z45" cm="1">
        <f t="array" ref="Z45">IFERROR(_xlfn.IFS(Rawdata!Z45="A1",100,Rawdata!Z45="A2",75,Rawdata!Z45="A3",50,Rawdata!Z45="A4",25,Rawdata!Z45="A5",0),"N/A")</f>
        <v>0</v>
      </c>
      <c r="AA45" cm="1">
        <f t="array" ref="AA45">IFERROR(_xlfn.IFS(Rawdata!AA45="A1",100,Rawdata!AA45="A2",75,Rawdata!AA45="A3",50,Rawdata!AA45="A4",25,Rawdata!AA45="A5",0),"N/A")</f>
        <v>100</v>
      </c>
      <c r="AB45" cm="1">
        <f t="array" ref="AB45">IFERROR(_xlfn.IFS(Rawdata!AB45="A1",100,Rawdata!AB45="A2",75,Rawdata!AB45="A3",50,Rawdata!AB45="A4",25,Rawdata!AB45="A5",0),"N/A")</f>
        <v>100</v>
      </c>
      <c r="AC45">
        <f>IFERROR(VALUE(RIGHT(Rawdata!AC45,1)),"N/A")</f>
        <v>3</v>
      </c>
      <c r="AD45">
        <f>IFERROR(6-VALUE(RIGHT(Rawdata!AD45,1)),"N/A")</f>
        <v>3</v>
      </c>
      <c r="AE45">
        <f>IFERROR(VALUE(RIGHT(Rawdata!AE45,1)),"N/A")</f>
        <v>4</v>
      </c>
      <c r="AF45">
        <f>IFERROR(6-VALUE(RIGHT(Rawdata!AF45,1)),"N/A")</f>
        <v>4</v>
      </c>
      <c r="AG45">
        <f>IFERROR(VALUE(RIGHT(Rawdata!AG45,1)),"N/A")</f>
        <v>5</v>
      </c>
      <c r="AH45">
        <f>IFERROR(VALUE(RIGHT(Rawdata!AH45,1)),"N/A")</f>
        <v>5</v>
      </c>
      <c r="AI45">
        <f>IFERROR(VALUE(RIGHT(Rawdata!AI45,1)),"N/A")</f>
        <v>3</v>
      </c>
      <c r="AJ45">
        <f>IFERROR(6-VALUE(RIGHT(Rawdata!AJ45,1)),"N/A")</f>
        <v>3</v>
      </c>
      <c r="AK45">
        <f>IFERROR(6-VALUE(RIGHT(Rawdata!AK45,1)),"N/A")</f>
        <v>3</v>
      </c>
      <c r="AL45">
        <f>IFERROR(VALUE(RIGHT(Rawdata!AL45,1)),"N/A")</f>
        <v>3</v>
      </c>
      <c r="AM45">
        <f>IFERROR(6-VALUE(RIGHT(Rawdata!AM45,1)),"N/A")</f>
        <v>1</v>
      </c>
      <c r="AN45">
        <f>IFERROR(6-VALUE(RIGHT(Rawdata!AN45,1)),"N/A")</f>
        <v>1</v>
      </c>
      <c r="AO45">
        <f>IFERROR(VALUE(RIGHT(Rawdata!AO45,1)),"N/A")</f>
        <v>2</v>
      </c>
      <c r="AP45">
        <f>IFERROR(6-VALUE(RIGHT(Rawdata!AP45,1)),"N/A")</f>
        <v>2</v>
      </c>
      <c r="AQ45">
        <f>IFERROR(VALUE(RIGHT(Rawdata!AQ45,1)),"N/A")</f>
        <v>1</v>
      </c>
      <c r="AR45">
        <f>IFERROR(6-VALUE(RIGHT(Rawdata!AR45,1)),"N/A")</f>
        <v>2</v>
      </c>
      <c r="AS45">
        <f>IFERROR(VALUE(RIGHT(Rawdata!AS45,1)),"N/A")</f>
        <v>2</v>
      </c>
      <c r="AT45">
        <f>IFERROR(VALUE(RIGHT(Rawdata!AT45,1)),"N/A")</f>
        <v>1</v>
      </c>
      <c r="AU45">
        <f>IFERROR(6-VALUE(RIGHT(Rawdata!AU45,1)),"N/A")</f>
        <v>4</v>
      </c>
      <c r="AV45">
        <f>IFERROR(VALUE(RIGHT(Rawdata!AV45,1)),"N/A")</f>
        <v>3</v>
      </c>
      <c r="AW45">
        <f>IFERROR(VALUE(RIGHT(Rawdata!AW45,1)),"N/A")</f>
        <v>3</v>
      </c>
      <c r="AX45">
        <f>IFERROR(VALUE(RIGHT(Rawdata!AX45,1)),"N/A")</f>
        <v>4</v>
      </c>
      <c r="AY45">
        <f>IFERROR(VALUE(RIGHT(Rawdata!AY45,1)),"N/A")</f>
        <v>4</v>
      </c>
      <c r="AZ45">
        <f>IFERROR(VALUE(RIGHT(Rawdata!AZ45,1)),"N/A")</f>
        <v>4</v>
      </c>
      <c r="BA45">
        <f>IFERROR(VALUE(RIGHT(Rawdata!BA45,1)-1),"N/A")</f>
        <v>3</v>
      </c>
      <c r="BB45">
        <f>IFERROR(VALUE(RIGHT(Rawdata!BB45,1)-1),"N/A")</f>
        <v>4</v>
      </c>
      <c r="BC45">
        <f>IFERROR(VALUE(RIGHT(Rawdata!BC45,1)-1),"N/A")</f>
        <v>2</v>
      </c>
      <c r="BD45">
        <f>IFERROR(VALUE(RIGHT(Rawdata!BD45,1)-1),"N/A")</f>
        <v>1</v>
      </c>
      <c r="BE45">
        <f>IFERROR(VALUE(RIGHT(Rawdata!BE45,1)-1),"N/A")</f>
        <v>2</v>
      </c>
      <c r="BF45">
        <f>IFERROR(VALUE(RIGHT(Rawdata!BF45,1)-1),"N/A")</f>
        <v>2</v>
      </c>
      <c r="BG45">
        <f>IFERROR(VALUE(RIGHT(Rawdata!BG45,1)-1),"N/A")</f>
        <v>4</v>
      </c>
      <c r="BH45">
        <f>IFERROR(VALUE(RIGHT(Rawdata!BH45,1)-1),"N/A")</f>
        <v>1</v>
      </c>
      <c r="BI45">
        <f>IFERROR(VALUE(RIGHT(Rawdata!BI45,1)-1),"N/A")</f>
        <v>3</v>
      </c>
      <c r="BJ45">
        <f>IFERROR(VALUE(RIGHT(Rawdata!BJ45,1)-1),"N/A")</f>
        <v>1</v>
      </c>
      <c r="BK45">
        <f>IFERROR(VALUE(RIGHT(Rawdata!BK45,1)-1),"N/A")</f>
        <v>1</v>
      </c>
      <c r="BL45">
        <f>IFERROR(VALUE(RIGHT(Rawdata!BL45,1)-1),"N/A")</f>
        <v>3</v>
      </c>
      <c r="BM45">
        <f>IFERROR(VALUE(RIGHT(Rawdata!BM45,1)),"N/A")</f>
        <v>3</v>
      </c>
      <c r="BN45">
        <f>IFERROR(VALUE(RIGHT(Rawdata!BN45,1)),"N/A")</f>
        <v>4</v>
      </c>
      <c r="BO45">
        <f>IFERROR(VALUE(RIGHT(Rawdata!BO45,1)),"N/A")</f>
        <v>4</v>
      </c>
      <c r="BP45">
        <f>IFERROR(VALUE(RIGHT(Rawdata!BP45,1)),"N/A")</f>
        <v>5</v>
      </c>
      <c r="BQ45">
        <f>IFERROR(6-VALUE(RIGHT(Rawdata!BQ45,1)),"N/A")</f>
        <v>1</v>
      </c>
      <c r="BR45">
        <f>IFERROR(6-VALUE(RIGHT(Rawdata!BR45,1)),"N/A")</f>
        <v>1</v>
      </c>
      <c r="BS45">
        <f>IFERROR(6-VALUE(RIGHT(Rawdata!BS45,1)),"N/A")</f>
        <v>1</v>
      </c>
      <c r="BT45">
        <f>IFERROR(6-VALUE(RIGHT(Rawdata!BT45,1)),"N/A")</f>
        <v>1</v>
      </c>
      <c r="BU45">
        <f>IFERROR(VALUE(RIGHT(Rawdata!BU45,1)),"N/A")</f>
        <v>2</v>
      </c>
      <c r="BV45">
        <f>IFERROR(VALUE(RIGHT(Rawdata!BV45,1)),"N/A")</f>
        <v>5</v>
      </c>
      <c r="BW45">
        <f>IFERROR(VALUE(RIGHT(Rawdata!BW45,1)),"N/A")</f>
        <v>5</v>
      </c>
      <c r="BX45">
        <f>IFERROR(VALUE(RIGHT(Rawdata!BX45,1)),"N/A")</f>
        <v>5</v>
      </c>
      <c r="BY45">
        <f>IFERROR(6-VALUE(RIGHT(Rawdata!BY45,1)),"N/A")</f>
        <v>5</v>
      </c>
      <c r="BZ45">
        <f>IFERROR(6-VALUE(RIGHT(Rawdata!BZ45,1)),"N/A")</f>
        <v>5</v>
      </c>
      <c r="CA45">
        <f>IFERROR(6-VALUE(RIGHT(Rawdata!CA45,1)),"N/A")</f>
        <v>5</v>
      </c>
      <c r="CB45">
        <f>IFERROR(VALUE(RIGHT(Rawdata!CB45,1)),"N/A")</f>
        <v>4</v>
      </c>
      <c r="CC45">
        <f>IFERROR(VALUE(RIGHT(Rawdata!CC45,1)),"N/A")</f>
        <v>4</v>
      </c>
      <c r="CD45">
        <f>IFERROR(VALUE(RIGHT(Rawdata!CD45,1)),"N/A")</f>
        <v>4</v>
      </c>
      <c r="CE45">
        <f>IFERROR(VALUE(RIGHT(Rawdata!CE45,1)),"N/A")</f>
        <v>4</v>
      </c>
      <c r="CF45">
        <f>IFERROR(6-VALUE(RIGHT(Rawdata!CF45,1)),"N/A")</f>
        <v>4</v>
      </c>
      <c r="CG45">
        <f>IFERROR(6-VALUE(RIGHT(Rawdata!CG45,1)),"N/A")</f>
        <v>5</v>
      </c>
      <c r="CH45">
        <f>IFERROR(6-VALUE(RIGHT(Rawdata!CH45,1)),"N/A")</f>
        <v>4</v>
      </c>
      <c r="CI45">
        <f>IFERROR(6-VALUE(RIGHT(Rawdata!CI45,1)),"N/A")</f>
        <v>5</v>
      </c>
      <c r="CJ45">
        <f>IFERROR(VALUE(RIGHT(Rawdata!CJ45,1)),"N/A")</f>
        <v>4</v>
      </c>
      <c r="CK45">
        <f>IFERROR(VALUE(RIGHT(Rawdata!CK45,1)),"N/A")</f>
        <v>3</v>
      </c>
      <c r="CL45">
        <f>IFERROR(VALUE(RIGHT(Rawdata!CL45,1)),"N/A")</f>
        <v>4</v>
      </c>
      <c r="CM45">
        <f>IFERROR(VALUE(RIGHT(Rawdata!CM45,1)),"N/A")</f>
        <v>4</v>
      </c>
      <c r="CN45">
        <f>IFERROR(VALUE(RIGHT(Rawdata!CN45,1)),"N/A")</f>
        <v>3</v>
      </c>
      <c r="CO45">
        <f>IFERROR(VALUE(RIGHT(Rawdata!CO45,1)),"N/A")</f>
        <v>3</v>
      </c>
      <c r="CP45">
        <f>IFERROR(VALUE(RIGHT(Rawdata!CP45,1)),"N/A")</f>
        <v>1</v>
      </c>
      <c r="CQ45">
        <f>IFERROR(VALUE(RIGHT(Rawdata!CQ45,1)),"N/A")</f>
        <v>4</v>
      </c>
      <c r="CR45">
        <f>IFERROR(VALUE(RIGHT(Rawdata!CR45,1)),"N/A")</f>
        <v>5</v>
      </c>
      <c r="CS45">
        <f>IFERROR(VALUE(RIGHT(Rawdata!CS45,1)),"N/A")</f>
        <v>3</v>
      </c>
      <c r="CT45">
        <f>IFERROR(VALUE(RIGHT(Rawdata!CT45,1)),"N/A")</f>
        <v>2</v>
      </c>
      <c r="CU45">
        <f>IFERROR(VALUE(RIGHT(Rawdata!CU45,1)),"N/A")</f>
        <v>5</v>
      </c>
      <c r="CV45">
        <f>IFERROR(VALUE(RIGHT(Rawdata!CV45,1)),"N/A")</f>
        <v>4</v>
      </c>
      <c r="CW45">
        <f>IFERROR(6-VALUE(RIGHT(Rawdata!CW45,1)),"N/A")</f>
        <v>1</v>
      </c>
      <c r="CX45">
        <f>IFERROR(VALUE(RIGHT(Rawdata!CX45,1)),"N/A")</f>
        <v>3</v>
      </c>
      <c r="CY45">
        <f>IFERROR(VALUE(RIGHT(Rawdata!CY45,1)),"N/A")</f>
        <v>5</v>
      </c>
      <c r="CZ45">
        <f>IFERROR(VALUE(RIGHT(Rawdata!CZ45,1)),"N/A")</f>
        <v>3</v>
      </c>
      <c r="DA45">
        <f>IFERROR(VALUE(RIGHT(Rawdata!DA45,1)),"N/A")</f>
        <v>3</v>
      </c>
      <c r="DB45">
        <f>IFERROR(VALUE(RIGHT(Rawdata!DB45,1)),"N/A")</f>
        <v>3</v>
      </c>
      <c r="DC45">
        <f>IFERROR(VALUE(RIGHT(Rawdata!DC45,1)),"N/A")</f>
        <v>5</v>
      </c>
      <c r="DD45">
        <f>IFERROR(VALUE(RIGHT(Rawdata!DD45,1)),"N/A")</f>
        <v>5</v>
      </c>
      <c r="DE45">
        <f>IFERROR(VALUE(RIGHT(Rawdata!DE45,1)-1),"N/A")</f>
        <v>2</v>
      </c>
      <c r="DF45">
        <f>IFERROR(VALUE(RIGHT(Rawdata!DF45,1)-1),"N/A")</f>
        <v>2</v>
      </c>
      <c r="DG45">
        <f>IFERROR(VALUE(RIGHT(Rawdata!DG45,1)-1),"N/A")</f>
        <v>0</v>
      </c>
      <c r="DH45">
        <f>IFERROR(VALUE(RIGHT(Rawdata!DH45,1)-1),"N/A")</f>
        <v>1</v>
      </c>
      <c r="DI45">
        <f>IFERROR(VALUE(RIGHT(Rawdata!DI45,1)-1),"N/A")</f>
        <v>1</v>
      </c>
      <c r="DJ45">
        <f>IFERROR(VALUE(RIGHT(Rawdata!DJ45,1)-1),"N/A")</f>
        <v>1</v>
      </c>
      <c r="DK45">
        <f>IFERROR(VALUE(RIGHT(Rawdata!DK45,1)-1),"N/A")</f>
        <v>2</v>
      </c>
      <c r="DL45">
        <f>IFERROR(VALUE(RIGHT(Rawdata!DL45,1)-1),"N/A")</f>
        <v>3</v>
      </c>
      <c r="DM45">
        <f>IFERROR(VALUE(RIGHT(Rawdata!DM45,1)-1),"N/A")</f>
        <v>3</v>
      </c>
      <c r="DN45">
        <f>IFERROR(VALUE(RIGHT(Rawdata!DN45,1)-1),"N/A")</f>
        <v>2</v>
      </c>
      <c r="DO45">
        <f>IFERROR(VALUE(RIGHT(Rawdata!DO45,1)-1),"N/A")</f>
        <v>2</v>
      </c>
      <c r="DP45">
        <f>IFERROR(VALUE(RIGHT(Rawdata!DP45,1)-1),"N/A")</f>
        <v>5</v>
      </c>
      <c r="DQ45">
        <f>IFERROR(VALUE(RIGHT(Rawdata!DQ45,1)-1),"N/A")</f>
        <v>0</v>
      </c>
      <c r="DR45">
        <f>IFERROR(VALUE(RIGHT(Rawdata!DR45,1)-1),"N/A")</f>
        <v>3</v>
      </c>
      <c r="DS45">
        <f>IFERROR(VALUE(RIGHT(Rawdata!DS45,1)-1),"N/A")</f>
        <v>2</v>
      </c>
      <c r="DT45">
        <f>IFERROR(VALUE(RIGHT(Rawdata!DT45,1)-1),"N/A")</f>
        <v>1</v>
      </c>
      <c r="DU45">
        <f>IFERROR(6-VALUE(RIGHT(Rawdata!DU45,1)-1),"N/A")</f>
        <v>1</v>
      </c>
      <c r="DV45">
        <f>IFERROR(6-VALUE(RIGHT(Rawdata!DV45,1)-1),"N/A")</f>
        <v>2</v>
      </c>
      <c r="DW45">
        <f>IFERROR(6-VALUE(RIGHT(Rawdata!DW45,1)-1),"N/A")</f>
        <v>2</v>
      </c>
      <c r="DX45">
        <f>IFERROR(6-VALUE(RIGHT(Rawdata!DX45,1)-1),"N/A")</f>
        <v>1</v>
      </c>
      <c r="DY45">
        <f>IFERROR(6-VALUE(RIGHT(Rawdata!DY45,1)-1),"N/A")</f>
        <v>1</v>
      </c>
      <c r="DZ45">
        <f>IFERROR(6-VALUE(RIGHT(Rawdata!DZ45,1)-1),"N/A")</f>
        <v>1</v>
      </c>
      <c r="EA45">
        <f>IFERROR(VALUE(RIGHT(Rawdata!EA45,1)),"N/A")</f>
        <v>4</v>
      </c>
      <c r="EB45">
        <f>IFERROR(VALUE(RIGHT(Rawdata!EB45,1)),"N/A")</f>
        <v>4</v>
      </c>
      <c r="EC45">
        <f>IFERROR(6-VALUE(RIGHT(Rawdata!EC45,1)),"N/A")</f>
        <v>5</v>
      </c>
      <c r="ED45">
        <f>IFERROR(6-VALUE(RIGHT(Rawdata!ED45,1)),"N/A")</f>
        <v>5</v>
      </c>
      <c r="EE45">
        <f>IFERROR(VALUE(RIGHT(Rawdata!EE45,1)),"N/A")</f>
        <v>4</v>
      </c>
      <c r="EF45">
        <f>IFERROR(VALUE(RIGHT(Rawdata!EF45,1)),"N/A")</f>
        <v>4</v>
      </c>
      <c r="EG45">
        <f>IFERROR(VALUE(RIGHT(Rawdata!EG45,1)),"N/A")</f>
        <v>4</v>
      </c>
      <c r="EH45">
        <f>IFERROR(VALUE(RIGHT(Rawdata!EH45,1)),"N/A")</f>
        <v>4</v>
      </c>
      <c r="EI45">
        <f>IFERROR(VALUE(RIGHT(Rawdata!EI45,1)),"N/A")</f>
        <v>4</v>
      </c>
      <c r="EJ45">
        <f>IFERROR(VALUE(RIGHT(Rawdata!EJ45,1)),"N/A")</f>
        <v>3</v>
      </c>
      <c r="EK45">
        <f>IFERROR(VALUE(RIGHT(Rawdata!EK45,1)),"N/A")</f>
        <v>4</v>
      </c>
      <c r="EL45">
        <f>IFERROR(VALUE(RIGHT(Rawdata!EL45,1)),"N/A")</f>
        <v>3</v>
      </c>
      <c r="EM45">
        <f>IFERROR(VALUE(RIGHT(Rawdata!EM45,1)),"N/A")</f>
        <v>4</v>
      </c>
      <c r="EN45">
        <f>IFERROR(VALUE(RIGHT(Rawdata!EN45,1)),"N/A")</f>
        <v>3</v>
      </c>
      <c r="EO45">
        <f>IFERROR(VALUE(RIGHT(Rawdata!EO45,1)),"N/A")</f>
        <v>4</v>
      </c>
      <c r="EP45">
        <f>IFERROR(VALUE(RIGHT(Rawdata!EP45,1)),"N/A")</f>
        <v>2</v>
      </c>
      <c r="EQ45">
        <f>IFERROR(VALUE(RIGHT(Rawdata!EQ45,1)),"N/A")</f>
        <v>4</v>
      </c>
      <c r="ER45">
        <f>IFERROR(VALUE(RIGHT(Rawdata!ER45,1)),"N/A")</f>
        <v>5</v>
      </c>
      <c r="ES45">
        <f>IFERROR(VALUE(RIGHT(Rawdata!ES45,1)),"N/A")</f>
        <v>4</v>
      </c>
      <c r="ET45">
        <f>IFERROR(VALUE(RIGHT(Rawdata!ET45,1)),"N/A")</f>
        <v>4</v>
      </c>
      <c r="EU45">
        <f>IFERROR(VALUE(RIGHT(Rawdata!EU45,1)),"N/A")</f>
        <v>2</v>
      </c>
      <c r="EV45">
        <f>IFERROR(VALUE(RIGHT(Rawdata!EV45,1)),"N/A")</f>
        <v>4</v>
      </c>
      <c r="EW45">
        <f>IFERROR(VALUE(RIGHT(Rawdata!EW45,1)),"N/A")</f>
        <v>5</v>
      </c>
      <c r="EX45">
        <f>IFERROR(VALUE(RIGHT(Rawdata!EX45,1)),"N/A")</f>
        <v>4</v>
      </c>
      <c r="EY45">
        <f>IFERROR(VALUE(RIGHT(Rawdata!EY45,1)),"N/A")</f>
        <v>4</v>
      </c>
      <c r="EZ45">
        <f>IFERROR(6-VALUE(RIGHT(Rawdata!EZ45,1)),"N/A")</f>
        <v>4</v>
      </c>
      <c r="FA45">
        <f>IFERROR(IF(Rawdata!FA45="A1",VALUE(RIGHT(Rawdata!FA45,1)),VALUE(RIGHT(Rawdata!FA45,1))-1),"N/A")</f>
        <v>4</v>
      </c>
      <c r="FB45">
        <f>IFERROR(VALUE(RIGHT(Rawdata!FB45,1))-3,"N/A")</f>
        <v>4</v>
      </c>
      <c r="FC45">
        <f>IFERROR(IF(Rawdata!FC45="A1",VALUE(RIGHT(Rawdata!FC45,1)),VALUE(RIGHT(Rawdata!FC45,1))-1),"N/A")</f>
        <v>4</v>
      </c>
      <c r="FD45">
        <f>IFERROR(VALUE(RIGHT(Rawdata!FD45,1))-3,"N/A")</f>
        <v>4</v>
      </c>
      <c r="FE45">
        <f>IFERROR(IF(Rawdata!FE45="A1",VALUE(RIGHT(Rawdata!FE45,1)),VALUE(RIGHT(Rawdata!FE45,1))-1),"N/A")</f>
        <v>5</v>
      </c>
      <c r="FF45">
        <f>IFERROR(VALUE(RIGHT(Rawdata!FF45,1))-3,"N/A")</f>
        <v>2</v>
      </c>
      <c r="FG45">
        <f>IFERROR(IF(Rawdata!FG45="A1",VALUE(RIGHT(Rawdata!FG45,1)),VALUE(RIGHT(Rawdata!FG45,1))-1),"N/A")</f>
        <v>5</v>
      </c>
      <c r="FH45">
        <f>IFERROR(VALUE(RIGHT(Rawdata!FH45,1))-3,"N/A")</f>
        <v>3</v>
      </c>
      <c r="FI45">
        <f>IFERROR(IF(Rawdata!FI45="A1",VALUE(RIGHT(Rawdata!FI45,1)),VALUE(RIGHT(Rawdata!FI45,1))-1),"N/A")</f>
        <v>5</v>
      </c>
      <c r="FJ45">
        <f>IFERROR(VALUE(RIGHT(Rawdata!FJ45,1))-3,"N/A")</f>
        <v>3</v>
      </c>
      <c r="FK45">
        <f>IFERROR(IF(Rawdata!FK45="A1",VALUE(RIGHT(Rawdata!FK45,1)),VALUE(RIGHT(Rawdata!FK45,1))-1),"N/A")</f>
        <v>4</v>
      </c>
      <c r="FL45">
        <f>IFERROR(VALUE(RIGHT(Rawdata!FL45,1))-3,"N/A")</f>
        <v>5</v>
      </c>
      <c r="FM45">
        <f>IFERROR(IF(Rawdata!FM45="A1",VALUE(RIGHT(Rawdata!FM45,1)),VALUE(RIGHT(Rawdata!FM45,1))-1),"N/A")</f>
        <v>5</v>
      </c>
      <c r="FN45">
        <f>IFERROR(VALUE(RIGHT(Rawdata!FN45,1))-3,"N/A")</f>
        <v>4</v>
      </c>
      <c r="FO45">
        <f>IFERROR(IF(Rawdata!FO45="A1",VALUE(RIGHT(Rawdata!FO45,1)),VALUE(RIGHT(Rawdata!FO45,1))-1),"N/A")</f>
        <v>5</v>
      </c>
      <c r="FP45">
        <f>IFERROR(VALUE(RIGHT(Rawdata!FP45,1))-3,"N/A")</f>
        <v>4</v>
      </c>
      <c r="FQ45">
        <f>IFERROR(IF(Rawdata!FQ45="A1",VALUE(RIGHT(Rawdata!FQ45,1)),VALUE(RIGHT(Rawdata!FQ45,1))-1),"N/A")</f>
        <v>5</v>
      </c>
      <c r="FR45">
        <f>IFERROR(VALUE(RIGHT(Rawdata!FR45,1))-3,"N/A")</f>
        <v>2</v>
      </c>
      <c r="FS45">
        <f>IFERROR(IF(Rawdata!FS45="A1",VALUE(RIGHT(Rawdata!FS45,1)),VALUE(RIGHT(Rawdata!FS45,1))-1),"N/A")</f>
        <v>5</v>
      </c>
      <c r="FT45">
        <f>IFERROR(VALUE(RIGHT(Rawdata!FT45,1))-3,"N/A")</f>
        <v>4</v>
      </c>
      <c r="FU45">
        <f>IFERROR(IF(Rawdata!FU45="A1",VALUE(RIGHT(Rawdata!FU45,1)),VALUE(RIGHT(Rawdata!FU45,1))-1),"N/A")</f>
        <v>5</v>
      </c>
      <c r="FV45">
        <f>IFERROR(VALUE(RIGHT(Rawdata!FV45,1))-3,"N/A")</f>
        <v>3</v>
      </c>
      <c r="FW45">
        <f>IFERROR(IF(Rawdata!FW45="A1",VALUE(RIGHT(Rawdata!FW45,1)),VALUE(RIGHT(Rawdata!FW45,1))-1),"N/A")</f>
        <v>5</v>
      </c>
      <c r="FX45">
        <f>IFERROR(VALUE(RIGHT(Rawdata!FX45,1))-3,"N/A")</f>
        <v>4</v>
      </c>
      <c r="FY45">
        <f>IFERROR(IF(Rawdata!FY45="A1",VALUE(RIGHT(Rawdata!FY45,1)),VALUE(RIGHT(Rawdata!FY45,1))-1),"N/A")</f>
        <v>5</v>
      </c>
      <c r="FZ45">
        <f>IFERROR(VALUE(RIGHT(Rawdata!FZ45,1))-3,"N/A")</f>
        <v>5</v>
      </c>
      <c r="GA45">
        <f>IFERROR(IF(Rawdata!GA45="A1",VALUE(RIGHT(Rawdata!GA45,1)),VALUE(RIGHT(Rawdata!GA45,1))-1),"N/A")</f>
        <v>5</v>
      </c>
      <c r="GB45">
        <f>IFERROR(VALUE(RIGHT(Rawdata!GB45,1))-3,"N/A")</f>
        <v>4</v>
      </c>
      <c r="GC45">
        <f>IFERROR(IF(Rawdata!GC45="A1",VALUE(RIGHT(Rawdata!GC45,1)),VALUE(RIGHT(Rawdata!GC45,1))-1),"N/A")</f>
        <v>5</v>
      </c>
      <c r="GD45">
        <f>IFERROR(VALUE(RIGHT(Rawdata!GD45,1))-3,"N/A")</f>
        <v>5</v>
      </c>
      <c r="GE45">
        <f>IFERROR(IF(Rawdata!GE45="A1",VALUE(RIGHT(Rawdata!GE45,1)),VALUE(RIGHT(Rawdata!GE45,1))-1),"N/A")</f>
        <v>5</v>
      </c>
      <c r="GF45">
        <f>IFERROR(VALUE(RIGHT(Rawdata!GF45,1))-3,"N/A")</f>
        <v>4</v>
      </c>
      <c r="GG45">
        <f>IFERROR(IF(Rawdata!GG45="A1",VALUE(RIGHT(Rawdata!GG45,1)),VALUE(RIGHT(Rawdata!GG45,1))-1),"N/A")</f>
        <v>5</v>
      </c>
      <c r="GH45">
        <f>IFERROR(VALUE(RIGHT(Rawdata!GH45,1))-3,"N/A")</f>
        <v>3</v>
      </c>
      <c r="GI45">
        <f>IFERROR(IF(Rawdata!GI45="A1",VALUE(RIGHT(Rawdata!GI45,1)),VALUE(RIGHT(Rawdata!GI45,1))-1),"N/A")</f>
        <v>5</v>
      </c>
      <c r="GJ45">
        <f>IFERROR(VALUE(RIGHT(Rawdata!GJ45,1))-3,"N/A")</f>
        <v>3</v>
      </c>
      <c r="GK45">
        <f>IFERROR(IF(Rawdata!GK45="A1",VALUE(RIGHT(Rawdata!GK45,1)),VALUE(RIGHT(Rawdata!GK45,1))-1),"N/A")</f>
        <v>5</v>
      </c>
      <c r="GL45">
        <f>IFERROR(VALUE(RIGHT(Rawdata!GL45,1))-3,"N/A")</f>
        <v>3</v>
      </c>
      <c r="GM45">
        <f>IFERROR(IF(Rawdata!GM45="A1",VALUE(RIGHT(Rawdata!GM45,1)),VALUE(RIGHT(Rawdata!GM45,1))-1),"N/A")</f>
        <v>5</v>
      </c>
      <c r="GN45">
        <f>IFERROR(VALUE(RIGHT(Rawdata!GN45,1))-3,"N/A")</f>
        <v>5</v>
      </c>
      <c r="GO45">
        <f>IFERROR(IF(Rawdata!GO45="A1",VALUE(RIGHT(Rawdata!GO45,1)),VALUE(RIGHT(Rawdata!GO45,1))-1),"N/A")</f>
        <v>5</v>
      </c>
      <c r="GP45">
        <f>IFERROR(VALUE(RIGHT(Rawdata!GP45,1))-3,"N/A")</f>
        <v>4</v>
      </c>
      <c r="GQ45">
        <f>IFERROR(IF(Rawdata!GQ45="A1",VALUE(RIGHT(Rawdata!GQ45,1)),VALUE(RIGHT(Rawdata!GQ45,1))-1),"N/A")</f>
        <v>5</v>
      </c>
      <c r="GR45">
        <f>IFERROR(VALUE(RIGHT(Rawdata!GR45,1))-3,"N/A")</f>
        <v>3</v>
      </c>
      <c r="GS45">
        <f>IFERROR(IF(Rawdata!GS45="A1",VALUE(RIGHT(Rawdata!GS45,1)),VALUE(RIGHT(Rawdata!GS45,1))-1),"N/A")</f>
        <v>5</v>
      </c>
      <c r="GT45">
        <f>IFERROR(VALUE(RIGHT(Rawdata!GT45,1))-3,"N/A")</f>
        <v>5</v>
      </c>
      <c r="GU45">
        <f>IFERROR(IF(Rawdata!GU45="A1",VALUE(RIGHT(Rawdata!GU45,1)),VALUE(RIGHT(Rawdata!GU45,1))-1),"N/A")</f>
        <v>5</v>
      </c>
      <c r="GV45">
        <f>IFERROR(VALUE(RIGHT(Rawdata!GV45,1))-3,"N/A")</f>
        <v>3</v>
      </c>
      <c r="GW45">
        <f>IFERROR(IF(Rawdata!GW45="A1",VALUE(RIGHT(Rawdata!GW45,1)),VALUE(RIGHT(Rawdata!GW45,1))-1),"N/A")</f>
        <v>5</v>
      </c>
      <c r="GX45">
        <f>IFERROR(VALUE(RIGHT(Rawdata!GX45,1))-3,"N/A")</f>
        <v>5</v>
      </c>
      <c r="GY45">
        <f>IFERROR(VALUE(RIGHT(Rawdata!GY45,1)),"N/A")</f>
        <v>4</v>
      </c>
      <c r="GZ45">
        <f>IFERROR(7-VALUE(RIGHT(Rawdata!GZ45,1)),"N/A")</f>
        <v>2</v>
      </c>
      <c r="HA45">
        <f>IFERROR(VALUE(RIGHT(Rawdata!HA45,1)),"N/A")</f>
        <v>4</v>
      </c>
      <c r="HB45">
        <f>IFERROR(VALUE(RIGHT(Rawdata!HB45,1)),"N/A")</f>
        <v>4</v>
      </c>
      <c r="HC45">
        <f>IFERROR(VALUE(RIGHT(Rawdata!HC45,1)),"N/A")</f>
        <v>5</v>
      </c>
      <c r="HD45">
        <f>IFERROR(7-VALUE(RIGHT(Rawdata!HD45,1)),"N/A")</f>
        <v>3</v>
      </c>
      <c r="HE45">
        <f>IFERROR(VALUE(RIGHT(Rawdata!HE45,1)),"N/A")</f>
        <v>4</v>
      </c>
      <c r="HF45">
        <f>IFERROR(7-VALUE(RIGHT(Rawdata!HF45,1)),"N/A")</f>
        <v>4</v>
      </c>
      <c r="HG45">
        <f>IFERROR(VALUE(RIGHT(Rawdata!HG45,1)),"N/A")</f>
        <v>4</v>
      </c>
      <c r="HH45">
        <f>IFERROR(VALUE(RIGHT(Rawdata!HH45,1)),"N/A")</f>
        <v>4</v>
      </c>
      <c r="HI45">
        <f>IFERROR(VALUE(RIGHT(Rawdata!HI45,1)),"N/A")</f>
        <v>2</v>
      </c>
      <c r="HJ45">
        <f>IFERROR(VALUE(RIGHT(Rawdata!HJ45,1)),"N/A")</f>
        <v>2</v>
      </c>
      <c r="HK45">
        <f>IFERROR(7-VALUE(RIGHT(Rawdata!HK45,1)),"N/A")</f>
        <v>2</v>
      </c>
      <c r="HL45">
        <f>IFERROR(VALUE(RIGHT(Rawdata!HL45,1)),"N/A")</f>
        <v>3</v>
      </c>
      <c r="HM45">
        <f>IFERROR(VALUE(RIGHT(Rawdata!HM45,1)),"N/A")</f>
        <v>5</v>
      </c>
      <c r="HN45">
        <f>IFERROR(IF(Rawdata!HN45="A13",5,VALUE(RIGHT(Rawdata!HN45,1))-1),"N/A")</f>
        <v>5</v>
      </c>
      <c r="HO45">
        <f>IFERROR(IF(Rawdata!HO45="A13",5,VALUE(RIGHT(Rawdata!HO45,1))-1),"N/A")</f>
        <v>5</v>
      </c>
      <c r="HP45">
        <f>IFERROR(IF(Rawdata!HP45="A13",5,VALUE(RIGHT(Rawdata!HP45,1))-1),"N/A")</f>
        <v>5</v>
      </c>
      <c r="HQ45">
        <f>IFERROR(IF(Rawdata!HQ45="A13",5,VALUE(RIGHT(Rawdata!HQ45,1))-1),"N/A")</f>
        <v>5</v>
      </c>
      <c r="HR45">
        <f>IFERROR(IF(Rawdata!HR45="A13",5,VALUE(RIGHT(Rawdata!HR45,1))-1),"N/A")</f>
        <v>5</v>
      </c>
      <c r="HS45">
        <f>IFERROR(6-IF(Rawdata!HS45="A13",5,VALUE(RIGHT(Rawdata!HS45,1))-1),"N/A")</f>
        <v>2</v>
      </c>
      <c r="HT45">
        <f>IFERROR(6-IF(Rawdata!HT45="A13",5,VALUE(RIGHT(Rawdata!HT45,1))-1),"N/A")</f>
        <v>5</v>
      </c>
      <c r="HU45">
        <f>IFERROR(6-IF(Rawdata!HU45="A13",5,VALUE(RIGHT(Rawdata!HU45,1))-1),"N/A")</f>
        <v>5</v>
      </c>
      <c r="HV45">
        <f>IFERROR(IF(Rawdata!HV45="A13",5,VALUE(RIGHT(Rawdata!HV45,1))-1),"N/A")</f>
        <v>2</v>
      </c>
      <c r="HW45">
        <f>IFERROR(6-IF(Rawdata!HW45="A13",5,VALUE(RIGHT(Rawdata!HW45,1))-1),"N/A")</f>
        <v>5</v>
      </c>
      <c r="HX45">
        <f>IFERROR(6-IF(Rawdata!HX45="A13",5,VALUE(RIGHT(Rawdata!HX45,1))-1),"N/A")</f>
        <v>4</v>
      </c>
      <c r="HY45">
        <f>IFERROR(6-IF(Rawdata!HY45="A13",5,VALUE(RIGHT(Rawdata!HY45,1))-1),"N/A")</f>
        <v>2</v>
      </c>
      <c r="HZ45">
        <f>IFERROR(6-IF(Rawdata!HZ45="A13",5,VALUE(RIGHT(Rawdata!HZ45,1))-1),"N/A")</f>
        <v>3</v>
      </c>
      <c r="IA45">
        <f>IFERROR(6-IF(Rawdata!IA45="A13",5,VALUE(RIGHT(Rawdata!IA45,1))-1),"N/A")</f>
        <v>3</v>
      </c>
      <c r="IB45">
        <f>IFERROR(IF(Rawdata!IB45="A13",5,VALUE(RIGHT(Rawdata!IB45,1))-1),"N/A")</f>
        <v>5</v>
      </c>
      <c r="IC45">
        <f>IFERROR(6-IF(Rawdata!IC45="A13",5,VALUE(RIGHT(Rawdata!IC45,1))-1),"N/A")</f>
        <v>2</v>
      </c>
      <c r="ID45">
        <f>IFERROR(IF(Rawdata!ID45="A13",5,VALUE(RIGHT(Rawdata!ID45,1))-1),"N/A")</f>
        <v>4</v>
      </c>
      <c r="IE45">
        <f>IFERROR(6-IF(Rawdata!IE45="A13",5,VALUE(RIGHT(Rawdata!IE45,1))-1),"N/A")</f>
        <v>1</v>
      </c>
      <c r="IF45">
        <f>IFERROR(VALUE(RIGHT(Rawdata!IF45,1)),"N/A")</f>
        <v>4</v>
      </c>
      <c r="IG45">
        <f>IFERROR(VALUE(RIGHT(Rawdata!IG45,1)),"N/A")</f>
        <v>6</v>
      </c>
      <c r="IH45">
        <f>IFERROR(VALUE(RIGHT(Rawdata!IH45,1)),"N/A")</f>
        <v>6</v>
      </c>
      <c r="II45">
        <f>IFERROR(VALUE(RIGHT(Rawdata!II45,1)),"N/A")</f>
        <v>6</v>
      </c>
      <c r="IJ45">
        <f>IFERROR(VALUE(RIGHT(Rawdata!IJ45,1)),"N/A")</f>
        <v>6</v>
      </c>
      <c r="IK45">
        <f>IFERROR(VALUE(RIGHT(Rawdata!IK45,1)),"N/A")</f>
        <v>5</v>
      </c>
      <c r="IL45">
        <f>IFERROR(VALUE(RIGHT(Rawdata!IL45,1)),"N/A")</f>
        <v>5</v>
      </c>
      <c r="IM45">
        <f>IFERROR(VALUE(RIGHT(Rawdata!IM45,1)),"N/A")</f>
        <v>5</v>
      </c>
      <c r="IN45">
        <f>IFERROR(VALUE(RIGHT(Rawdata!IN45,1)),"N/A")</f>
        <v>4</v>
      </c>
      <c r="IO45">
        <f>IFERROR(VALUE(RIGHT(Rawdata!IO45,1)),"N/A")</f>
        <v>5</v>
      </c>
      <c r="IP45">
        <f>IFERROR(VALUE(RIGHT(Rawdata!IP45,1)),"N/A")</f>
        <v>5</v>
      </c>
      <c r="IQ45">
        <f>IFERROR(VALUE(RIGHT(Rawdata!IQ45,1)),"N/A")</f>
        <v>5</v>
      </c>
      <c r="IR45">
        <f>IFERROR(VALUE(RIGHT(Rawdata!IR45,1)),"N/A")</f>
        <v>2</v>
      </c>
      <c r="IS45">
        <f>IFERROR(VALUE(RIGHT(Rawdata!IS45,1)),"N/A")</f>
        <v>2</v>
      </c>
      <c r="IT45">
        <f>IFERROR(VALUE(RIGHT(Rawdata!IT45,1)),"N/A")</f>
        <v>2</v>
      </c>
      <c r="IU45">
        <f>IFERROR(VALUE(RIGHT(Rawdata!IU45,1)),"N/A")</f>
        <v>2</v>
      </c>
      <c r="IV45">
        <f>IFERROR(VALUE(RIGHT(Rawdata!IV45,1)),"N/A")</f>
        <v>1</v>
      </c>
      <c r="IW45">
        <f>IFERROR(VALUE(RIGHT(Rawdata!IW45,1)),"N/A")</f>
        <v>1</v>
      </c>
      <c r="IX45">
        <f>IFERROR(VALUE(RIGHT(Rawdata!IX45,1)),"N/A")</f>
        <v>1</v>
      </c>
      <c r="IY45">
        <f>IFERROR(VALUE(RIGHT(Rawdata!IY45,1)),"N/A")</f>
        <v>5</v>
      </c>
      <c r="IZ45">
        <f>IFERROR(VALUE(RIGHT(Rawdata!IZ45,1)),"N/A")</f>
        <v>3</v>
      </c>
      <c r="JA45">
        <f>IFERROR(VALUE(RIGHT(Rawdata!JA45,1)),"N/A")</f>
        <v>1</v>
      </c>
      <c r="JB45">
        <f>IFERROR(VALUE(RIGHT(Rawdata!JB45,1)),"N/A")</f>
        <v>1</v>
      </c>
      <c r="JC45">
        <f>IFERROR(VALUE(RIGHT(Rawdata!JC45,1)),"N/A")</f>
        <v>4</v>
      </c>
      <c r="JD45">
        <f>IFERROR(VALUE(RIGHT(Rawdata!JD45,1)),"N/A")</f>
        <v>5</v>
      </c>
      <c r="JE45">
        <f>IFERROR(VALUE(RIGHT(Rawdata!JE45,1)),"N/A")</f>
        <v>5</v>
      </c>
      <c r="JF45">
        <f>IFERROR(VALUE(RIGHT(Rawdata!JF45,1)),"N/A")</f>
        <v>5</v>
      </c>
      <c r="JG45">
        <f>IFERROR(VALUE(RIGHT(Rawdata!JG45,1)),"N/A")</f>
        <v>1</v>
      </c>
      <c r="JH45">
        <f>IFERROR(VALUE(RIGHT(Rawdata!JH45,1)),"N/A")</f>
        <v>5</v>
      </c>
      <c r="JI45">
        <f>IFERROR(VALUE(RIGHT(Rawdata!JI45,1)),"N/A")</f>
        <v>1</v>
      </c>
      <c r="JJ45">
        <f>IFERROR(VALUE(RIGHT(Rawdata!JJ45,1)),"N/A")</f>
        <v>1</v>
      </c>
      <c r="JK45">
        <f>IFERROR(VALUE(RIGHT(Rawdata!JK45,1)),"N/A")</f>
        <v>5</v>
      </c>
      <c r="JL45">
        <f>IFERROR(VALUE(RIGHT(Rawdata!JL45,1)),"N/A")</f>
        <v>3</v>
      </c>
      <c r="JM45">
        <f>IFERROR(VALUE(RIGHT(Rawdata!JM45,1)),"N/A")</f>
        <v>5</v>
      </c>
      <c r="JN45">
        <f>IFERROR(VALUE(RIGHT(Rawdata!JN45,1)),"N/A")</f>
        <v>1</v>
      </c>
      <c r="JO45">
        <f>IFERROR(VALUE(RIGHT(Rawdata!JO45,1)),"N/A")</f>
        <v>1</v>
      </c>
      <c r="JP45" t="str">
        <f>IFERROR(VALUE(RIGHT(Rawdata!JP45,1)-4),"N/A")</f>
        <v>N/A</v>
      </c>
      <c r="JQ45" t="str">
        <f>IFERROR(VALUE(RIGHT(Rawdata!JQ45,1)-4),"N/A")</f>
        <v>N/A</v>
      </c>
      <c r="JR45" t="str">
        <f>IFERROR(VALUE(RIGHT(Rawdata!JR45,1)-4),"N/A")</f>
        <v>N/A</v>
      </c>
      <c r="JS45" t="str">
        <f>IFERROR(VALUE(RIGHT(Rawdata!JS45,1)-4),"N/A")</f>
        <v>N/A</v>
      </c>
      <c r="JT45" t="str">
        <f>IFERROR(VALUE(RIGHT(Rawdata!JT45,1)-4),"N/A")</f>
        <v>N/A</v>
      </c>
      <c r="JU45" t="str">
        <f>IFERROR(VALUE(RIGHT(Rawdata!JU45,1)-4),"N/A")</f>
        <v>N/A</v>
      </c>
      <c r="JV45" t="str">
        <f>IFERROR(VALUE(RIGHT(Rawdata!JV45,1)-4),"N/A")</f>
        <v>N/A</v>
      </c>
      <c r="JW45" t="str">
        <f>IFERROR(VALUE(RIGHT(Rawdata!JW45,1)-4),"N/A")</f>
        <v>N/A</v>
      </c>
      <c r="JX45" t="str">
        <f>IFERROR(VALUE(RIGHT(Rawdata!JX45,1)),"N/A")</f>
        <v>N/A</v>
      </c>
      <c r="JY45" t="str">
        <f>IFERROR(VALUE(RIGHT(Rawdata!JY45,1)),"N/A")</f>
        <v>N/A</v>
      </c>
      <c r="JZ45" t="str">
        <f>IFERROR(6-VALUE(RIGHT(Rawdata!JZ45,1)),"N/A")</f>
        <v>N/A</v>
      </c>
      <c r="KA45" t="str">
        <f>IFERROR(6-VALUE(RIGHT(Rawdata!KA45,1)),"N/A")</f>
        <v>N/A</v>
      </c>
      <c r="KB45" t="str">
        <f>IFERROR(6-VALUE(RIGHT(Rawdata!KB45,1)),"N/A")</f>
        <v>N/A</v>
      </c>
      <c r="KC45" t="str">
        <f>IFERROR(6-VALUE(RIGHT(Rawdata!KC45,1)),"N/A")</f>
        <v>N/A</v>
      </c>
      <c r="KD45" t="str">
        <f>IFERROR(6-VALUE(RIGHT(Rawdata!KD45,1)),"N/A")</f>
        <v>N/A</v>
      </c>
      <c r="KE45" t="str">
        <f>IFERROR(6-VALUE(RIGHT(Rawdata!KE45,1)),"N/A")</f>
        <v>N/A</v>
      </c>
      <c r="KF45" t="str">
        <f>IFERROR(VALUE(RIGHT(Rawdata!KF45,1)),"N/A")</f>
        <v>N/A</v>
      </c>
      <c r="KG45" t="str">
        <f>IFERROR(VALUE(RIGHT(Rawdata!KG45,1)),"N/A")</f>
        <v>N/A</v>
      </c>
      <c r="KH45" t="str">
        <f>IFERROR(6-VALUE(RIGHT(Rawdata!KH45,1)),"N/A")</f>
        <v>N/A</v>
      </c>
      <c r="KI45" t="str">
        <f>IFERROR(6-VALUE(RIGHT(Rawdata!KI45,1)),"N/A")</f>
        <v>N/A</v>
      </c>
      <c r="KJ45" t="str">
        <f>IFERROR(VALUE(RIGHT(Rawdata!KJ45,1)),"N/A")</f>
        <v>N/A</v>
      </c>
      <c r="KK45" t="str">
        <f>IFERROR(VALUE(RIGHT(Rawdata!KK45,1)),"N/A")</f>
        <v>N/A</v>
      </c>
      <c r="KL45" t="str">
        <f>IFERROR(VALUE(RIGHT(Rawdata!KL45,1)),"N/A")</f>
        <v>N/A</v>
      </c>
      <c r="KM45" t="str">
        <f>IFERROR(VALUE(RIGHT(Rawdata!KM45,1)),"N/A")</f>
        <v>N/A</v>
      </c>
      <c r="KN45" t="str">
        <f>IFERROR(VALUE(RIGHT(Rawdata!KN45,1)),"N/A")</f>
        <v>N/A</v>
      </c>
      <c r="KO45" t="str">
        <f>IFERROR(VALUE(RIGHT(Rawdata!KO45,1)),"N/A")</f>
        <v>N/A</v>
      </c>
      <c r="KP45" t="str">
        <f>IFERROR(VALUE(RIGHT(Rawdata!KP45,1)),"N/A")</f>
        <v>N/A</v>
      </c>
      <c r="KQ45" t="str">
        <f>IFERROR(VALUE(RIGHT(Rawdata!KQ45,1)),"N/A")</f>
        <v>N/A</v>
      </c>
      <c r="KR45" t="str">
        <f>IFERROR(VALUE(RIGHT(Rawdata!KR45,1)),"N/A")</f>
        <v>N/A</v>
      </c>
      <c r="KS45" t="str">
        <f>IFERROR(VALUE(RIGHT(Rawdata!KS45,1)),"N/A")</f>
        <v>N/A</v>
      </c>
      <c r="KT45" t="str">
        <f>IFERROR(VALUE(RIGHT(Rawdata!KT45,1)),"N/A")</f>
        <v>N/A</v>
      </c>
      <c r="KU45" t="str">
        <f>IFERROR(VALUE(RIGHT(Rawdata!KU45,1)),"N/A")</f>
        <v>N/A</v>
      </c>
      <c r="KV45" t="str">
        <f>IFERROR(VALUE(RIGHT(Rawdata!KV45,1)),"N/A")</f>
        <v>N/A</v>
      </c>
      <c r="KW45" t="str">
        <f>IFERROR(VALUE(RIGHT(Rawdata!KW45,1)),"N/A")</f>
        <v>N/A</v>
      </c>
      <c r="KX45" t="str">
        <f>IFERROR(VALUE(RIGHT(Rawdata!KX45,1)),"N/A")</f>
        <v>N/A</v>
      </c>
    </row>
    <row r="46" spans="1:310" x14ac:dyDescent="0.25">
      <c r="A46">
        <f>Rawdata!A46</f>
        <v>15</v>
      </c>
      <c r="B46" t="str">
        <f>Rawdata!B46</f>
        <v>T3</v>
      </c>
      <c r="C46" t="str">
        <f>Rawdata!C46</f>
        <v>2023-01-10 22:52:02</v>
      </c>
      <c r="D46" t="str">
        <f>Rawdata!D46</f>
        <v>851-280</v>
      </c>
      <c r="E46" t="str">
        <f>IF(Rawdata!E46="","",Rawdata!E46)</f>
        <v/>
      </c>
      <c r="F46" cm="1">
        <f t="array" ref="F46">IFERROR(_xlfn.IFS(Rawdata!F46="A1",100,Rawdata!F46="A2",75,Rawdata!F46="A3",50,Rawdata!F46="A4",25,Rawdata!F46="A5",0),"N/A")</f>
        <v>100</v>
      </c>
      <c r="G46" cm="1">
        <f t="array" ref="G46">IFERROR(_xlfn.IFS(Rawdata!G46="A1",100,Rawdata!G46="A2",75,Rawdata!G46="A3",50,Rawdata!G46="A4",25,Rawdata!G46="A5",0),"N/A")</f>
        <v>50</v>
      </c>
      <c r="H46" cm="1">
        <f t="array" ref="H46">IFERROR(_xlfn.IFS(Rawdata!H46="A1",100,Rawdata!H46="A2",75,Rawdata!H46="A3",50,Rawdata!H46="A4",25,Rawdata!H46="A5",0),"N/A")</f>
        <v>100</v>
      </c>
      <c r="I46" cm="1">
        <f t="array" ref="I46">IFERROR(_xlfn.IFS(Rawdata!I46="A1",100,Rawdata!I46="A2",75,Rawdata!I46="A3",50,Rawdata!I46="A4",25,Rawdata!I46="A5",0),"N/A")</f>
        <v>50</v>
      </c>
      <c r="J46" cm="1">
        <f t="array" ref="J46">IFERROR(_xlfn.IFS(Rawdata!J46="A1",100,Rawdata!J46="A2",75,Rawdata!J46="A3",50,Rawdata!J46="A4",25,Rawdata!J46="A5",0),"N/A")</f>
        <v>25</v>
      </c>
      <c r="K46" cm="1">
        <f t="array" ref="K46">IFERROR(_xlfn.IFS(Rawdata!K46="A1",100,Rawdata!K46="A2",75,Rawdata!K46="A3",50,Rawdata!K46="A4",25,Rawdata!K46="A5",0),"N/A")</f>
        <v>100</v>
      </c>
      <c r="L46" cm="1">
        <f t="array" ref="L46">IFERROR(_xlfn.IFS(Rawdata!L46="A1",100,Rawdata!L46="A2",75,Rawdata!L46="A3",50,Rawdata!L46="A4",25,Rawdata!L46="A5",0),"N/A")</f>
        <v>100</v>
      </c>
      <c r="M46" cm="1">
        <f t="array" ref="M46">IFERROR(_xlfn.IFS(Rawdata!M46="A1",100,Rawdata!M46="A2",75,Rawdata!M46="A3",50,Rawdata!M46="A4",25,Rawdata!M46="A5",0),"N/A")</f>
        <v>100</v>
      </c>
      <c r="N46" cm="1">
        <f t="array" ref="N46">IFERROR(_xlfn.IFS(Rawdata!N46="A1",100,Rawdata!N46="A2",75,Rawdata!N46="A3",50,Rawdata!N46="A4",25,Rawdata!N46="A5",0),"N/A")</f>
        <v>100</v>
      </c>
      <c r="O46" cm="1">
        <f t="array" ref="O46">IFERROR(_xlfn.IFS(Rawdata!O46="A1",100,Rawdata!O46="A2",75,Rawdata!O46="A3",50,Rawdata!O46="A4",25,Rawdata!O46="A5",0),"N/A")</f>
        <v>50</v>
      </c>
      <c r="P46" cm="1">
        <f t="array" ref="P46">IFERROR(_xlfn.IFS(Rawdata!P46="A1",100,Rawdata!P46="A2",75,Rawdata!P46="A3",50,Rawdata!P46="A4",25,Rawdata!P46="A5",0),"N/A")</f>
        <v>100</v>
      </c>
      <c r="Q46" cm="1">
        <f t="array" ref="Q46">IFERROR(_xlfn.IFS(Rawdata!Q46="A1",100,Rawdata!Q46="A2",75,Rawdata!Q46="A3",50,Rawdata!Q46="A4",25,Rawdata!Q46="A5",0),"N/A")</f>
        <v>100</v>
      </c>
      <c r="R46" cm="1">
        <f t="array" ref="R46">IFERROR(_xlfn.IFS(Rawdata!R46="A1",100,Rawdata!R46="A2",75,Rawdata!R46="A3",50,Rawdata!R46="A4",25,Rawdata!R46="A5",0),"N/A")</f>
        <v>100</v>
      </c>
      <c r="S46" cm="1">
        <f t="array" ref="S46">IFERROR(_xlfn.IFS(Rawdata!S46="A1",100,Rawdata!S46="A2",75,Rawdata!S46="A3",50,Rawdata!S46="A4",25,Rawdata!S46="A5",0),"N/A")</f>
        <v>50</v>
      </c>
      <c r="T46" cm="1">
        <f t="array" ref="T46">IFERROR(_xlfn.IFS(Rawdata!T46="A1",100,Rawdata!T46="A2",75,Rawdata!T46="A3",50,Rawdata!T46="A4",25,Rawdata!T46="A5",0),"N/A")</f>
        <v>25</v>
      </c>
      <c r="U46" cm="1">
        <f t="array" ref="U46">IFERROR(_xlfn.IFS(Rawdata!U46="A1",100,Rawdata!U46="A2",75,Rawdata!U46="A3",50,Rawdata!U46="A4",25,Rawdata!U46="A5",0),"N/A")</f>
        <v>75</v>
      </c>
      <c r="V46" cm="1">
        <f t="array" ref="V46">IFERROR(_xlfn.IFS(Rawdata!V46="A1",100,Rawdata!V46="A2",75,Rawdata!V46="A3",50,Rawdata!V46="A4",25,Rawdata!V46="A5",0),"N/A")</f>
        <v>25</v>
      </c>
      <c r="W46" cm="1">
        <f t="array" ref="W46">IFERROR(_xlfn.IFS(Rawdata!W46="A1",100,Rawdata!W46="A2",75,Rawdata!W46="A3",50,Rawdata!W46="A4",25,Rawdata!W46="A5",0),"N/A")</f>
        <v>25</v>
      </c>
      <c r="X46" cm="1">
        <f t="array" ref="X46">IFERROR(_xlfn.IFS(Rawdata!X46="A1",100,Rawdata!X46="A2",75,Rawdata!X46="A3",50,Rawdata!X46="A4",25,Rawdata!X46="A5",0),"N/A")</f>
        <v>50</v>
      </c>
      <c r="Y46" cm="1">
        <f t="array" ref="Y46">IFERROR(_xlfn.IFS(Rawdata!Y46="A1",100,Rawdata!Y46="A2",75,Rawdata!Y46="A3",50,Rawdata!Y46="A4",25,Rawdata!Y46="A5",0),"N/A")</f>
        <v>50</v>
      </c>
      <c r="Z46" cm="1">
        <f t="array" ref="Z46">IFERROR(_xlfn.IFS(Rawdata!Z46="A1",100,Rawdata!Z46="A2",75,Rawdata!Z46="A3",50,Rawdata!Z46="A4",25,Rawdata!Z46="A5",0),"N/A")</f>
        <v>100</v>
      </c>
      <c r="AA46" cm="1">
        <f t="array" ref="AA46">IFERROR(_xlfn.IFS(Rawdata!AA46="A1",100,Rawdata!AA46="A2",75,Rawdata!AA46="A3",50,Rawdata!AA46="A4",25,Rawdata!AA46="A5",0),"N/A")</f>
        <v>100</v>
      </c>
      <c r="AB46" cm="1">
        <f t="array" ref="AB46">IFERROR(_xlfn.IFS(Rawdata!AB46="A1",100,Rawdata!AB46="A2",75,Rawdata!AB46="A3",50,Rawdata!AB46="A4",25,Rawdata!AB46="A5",0),"N/A")</f>
        <v>75</v>
      </c>
      <c r="AC46">
        <f>IFERROR(VALUE(RIGHT(Rawdata!AC46,1)),"N/A")</f>
        <v>2</v>
      </c>
      <c r="AD46">
        <f>IFERROR(6-VALUE(RIGHT(Rawdata!AD46,1)),"N/A")</f>
        <v>2</v>
      </c>
      <c r="AE46">
        <f>IFERROR(VALUE(RIGHT(Rawdata!AE46,1)),"N/A")</f>
        <v>4</v>
      </c>
      <c r="AF46">
        <f>IFERROR(6-VALUE(RIGHT(Rawdata!AF46,1)),"N/A")</f>
        <v>2</v>
      </c>
      <c r="AG46">
        <f>IFERROR(VALUE(RIGHT(Rawdata!AG46,1)),"N/A")</f>
        <v>5</v>
      </c>
      <c r="AH46">
        <f>IFERROR(VALUE(RIGHT(Rawdata!AH46,1)),"N/A")</f>
        <v>5</v>
      </c>
      <c r="AI46">
        <f>IFERROR(VALUE(RIGHT(Rawdata!AI46,1)),"N/A")</f>
        <v>4</v>
      </c>
      <c r="AJ46">
        <f>IFERROR(6-VALUE(RIGHT(Rawdata!AJ46,1)),"N/A")</f>
        <v>2</v>
      </c>
      <c r="AK46">
        <f>IFERROR(6-VALUE(RIGHT(Rawdata!AK46,1)),"N/A")</f>
        <v>5</v>
      </c>
      <c r="AL46">
        <f>IFERROR(VALUE(RIGHT(Rawdata!AL46,1)),"N/A")</f>
        <v>2</v>
      </c>
      <c r="AM46">
        <f>IFERROR(6-VALUE(RIGHT(Rawdata!AM46,1)),"N/A")</f>
        <v>4</v>
      </c>
      <c r="AN46">
        <f>IFERROR(6-VALUE(RIGHT(Rawdata!AN46,1)),"N/A")</f>
        <v>3</v>
      </c>
      <c r="AO46">
        <f>IFERROR(VALUE(RIGHT(Rawdata!AO46,1)),"N/A")</f>
        <v>2</v>
      </c>
      <c r="AP46">
        <f>IFERROR(6-VALUE(RIGHT(Rawdata!AP46,1)),"N/A")</f>
        <v>2</v>
      </c>
      <c r="AQ46">
        <f>IFERROR(VALUE(RIGHT(Rawdata!AQ46,1)),"N/A")</f>
        <v>2</v>
      </c>
      <c r="AR46">
        <f>IFERROR(6-VALUE(RIGHT(Rawdata!AR46,1)),"N/A")</f>
        <v>1</v>
      </c>
      <c r="AS46">
        <f>IFERROR(VALUE(RIGHT(Rawdata!AS46,1)),"N/A")</f>
        <v>1</v>
      </c>
      <c r="AT46">
        <f>IFERROR(VALUE(RIGHT(Rawdata!AT46,1)),"N/A")</f>
        <v>1</v>
      </c>
      <c r="AU46">
        <f>IFERROR(6-VALUE(RIGHT(Rawdata!AU46,1)),"N/A")</f>
        <v>5</v>
      </c>
      <c r="AV46">
        <f>IFERROR(VALUE(RIGHT(Rawdata!AV46,1)),"N/A")</f>
        <v>1</v>
      </c>
      <c r="AW46">
        <f>IFERROR(VALUE(RIGHT(Rawdata!AW46,1)),"N/A")</f>
        <v>4</v>
      </c>
      <c r="AX46">
        <f>IFERROR(VALUE(RIGHT(Rawdata!AX46,1)),"N/A")</f>
        <v>4</v>
      </c>
      <c r="AY46">
        <f>IFERROR(VALUE(RIGHT(Rawdata!AY46,1)),"N/A")</f>
        <v>4</v>
      </c>
      <c r="AZ46">
        <f>IFERROR(VALUE(RIGHT(Rawdata!AZ46,1)),"N/A")</f>
        <v>4</v>
      </c>
      <c r="BA46">
        <f>IFERROR(VALUE(RIGHT(Rawdata!BA46,1)-1),"N/A")</f>
        <v>4</v>
      </c>
      <c r="BB46">
        <f>IFERROR(VALUE(RIGHT(Rawdata!BB46,1)-1),"N/A")</f>
        <v>4</v>
      </c>
      <c r="BC46">
        <f>IFERROR(VALUE(RIGHT(Rawdata!BC46,1)-1),"N/A")</f>
        <v>2</v>
      </c>
      <c r="BD46">
        <f>IFERROR(VALUE(RIGHT(Rawdata!BD46,1)-1),"N/A")</f>
        <v>3</v>
      </c>
      <c r="BE46">
        <f>IFERROR(VALUE(RIGHT(Rawdata!BE46,1)-1),"N/A")</f>
        <v>2</v>
      </c>
      <c r="BF46">
        <f>IFERROR(VALUE(RIGHT(Rawdata!BF46,1)-1),"N/A")</f>
        <v>2</v>
      </c>
      <c r="BG46">
        <f>IFERROR(VALUE(RIGHT(Rawdata!BG46,1)-1),"N/A")</f>
        <v>4</v>
      </c>
      <c r="BH46">
        <f>IFERROR(VALUE(RIGHT(Rawdata!BH46,1)-1),"N/A")</f>
        <v>2</v>
      </c>
      <c r="BI46">
        <f>IFERROR(VALUE(RIGHT(Rawdata!BI46,1)-1),"N/A")</f>
        <v>0</v>
      </c>
      <c r="BJ46">
        <f>IFERROR(VALUE(RIGHT(Rawdata!BJ46,1)-1),"N/A")</f>
        <v>3</v>
      </c>
      <c r="BK46">
        <f>IFERROR(VALUE(RIGHT(Rawdata!BK46,1)-1),"N/A")</f>
        <v>4</v>
      </c>
      <c r="BL46">
        <f>IFERROR(VALUE(RIGHT(Rawdata!BL46,1)-1),"N/A")</f>
        <v>1</v>
      </c>
      <c r="BM46">
        <f>IFERROR(VALUE(RIGHT(Rawdata!BM46,1)),"N/A")</f>
        <v>5</v>
      </c>
      <c r="BN46">
        <f>IFERROR(VALUE(RIGHT(Rawdata!BN46,1)),"N/A")</f>
        <v>3</v>
      </c>
      <c r="BO46">
        <f>IFERROR(VALUE(RIGHT(Rawdata!BO46,1)),"N/A")</f>
        <v>4</v>
      </c>
      <c r="BP46">
        <f>IFERROR(VALUE(RIGHT(Rawdata!BP46,1)),"N/A")</f>
        <v>4</v>
      </c>
      <c r="BQ46">
        <f>IFERROR(6-VALUE(RIGHT(Rawdata!BQ46,1)),"N/A")</f>
        <v>1</v>
      </c>
      <c r="BR46">
        <f>IFERROR(6-VALUE(RIGHT(Rawdata!BR46,1)),"N/A")</f>
        <v>2</v>
      </c>
      <c r="BS46">
        <f>IFERROR(6-VALUE(RIGHT(Rawdata!BS46,1)),"N/A")</f>
        <v>1</v>
      </c>
      <c r="BT46">
        <f>IFERROR(6-VALUE(RIGHT(Rawdata!BT46,1)),"N/A")</f>
        <v>3</v>
      </c>
      <c r="BU46">
        <f>IFERROR(VALUE(RIGHT(Rawdata!BU46,1)),"N/A")</f>
        <v>2</v>
      </c>
      <c r="BV46">
        <f>IFERROR(VALUE(RIGHT(Rawdata!BV46,1)),"N/A")</f>
        <v>4</v>
      </c>
      <c r="BW46">
        <f>IFERROR(VALUE(RIGHT(Rawdata!BW46,1)),"N/A")</f>
        <v>5</v>
      </c>
      <c r="BX46">
        <f>IFERROR(VALUE(RIGHT(Rawdata!BX46,1)),"N/A")</f>
        <v>3</v>
      </c>
      <c r="BY46">
        <f>IFERROR(6-VALUE(RIGHT(Rawdata!BY46,1)),"N/A")</f>
        <v>5</v>
      </c>
      <c r="BZ46">
        <f>IFERROR(6-VALUE(RIGHT(Rawdata!BZ46,1)),"N/A")</f>
        <v>4</v>
      </c>
      <c r="CA46">
        <f>IFERROR(6-VALUE(RIGHT(Rawdata!CA46,1)),"N/A")</f>
        <v>2</v>
      </c>
      <c r="CB46">
        <f>IFERROR(VALUE(RIGHT(Rawdata!CB46,1)),"N/A")</f>
        <v>5</v>
      </c>
      <c r="CC46">
        <f>IFERROR(VALUE(RIGHT(Rawdata!CC46,1)),"N/A")</f>
        <v>5</v>
      </c>
      <c r="CD46">
        <f>IFERROR(VALUE(RIGHT(Rawdata!CD46,1)),"N/A")</f>
        <v>4</v>
      </c>
      <c r="CE46">
        <f>IFERROR(VALUE(RIGHT(Rawdata!CE46,1)),"N/A")</f>
        <v>5</v>
      </c>
      <c r="CF46">
        <f>IFERROR(6-VALUE(RIGHT(Rawdata!CF46,1)),"N/A")</f>
        <v>4</v>
      </c>
      <c r="CG46">
        <f>IFERROR(6-VALUE(RIGHT(Rawdata!CG46,1)),"N/A")</f>
        <v>5</v>
      </c>
      <c r="CH46">
        <f>IFERROR(6-VALUE(RIGHT(Rawdata!CH46,1)),"N/A")</f>
        <v>4</v>
      </c>
      <c r="CI46">
        <f>IFERROR(6-VALUE(RIGHT(Rawdata!CI46,1)),"N/A")</f>
        <v>5</v>
      </c>
      <c r="CJ46">
        <f>IFERROR(VALUE(RIGHT(Rawdata!CJ46,1)),"N/A")</f>
        <v>1</v>
      </c>
      <c r="CK46">
        <f>IFERROR(VALUE(RIGHT(Rawdata!CK46,1)),"N/A")</f>
        <v>4</v>
      </c>
      <c r="CL46">
        <f>IFERROR(VALUE(RIGHT(Rawdata!CL46,1)),"N/A")</f>
        <v>4</v>
      </c>
      <c r="CM46">
        <f>IFERROR(VALUE(RIGHT(Rawdata!CM46,1)),"N/A")</f>
        <v>4</v>
      </c>
      <c r="CN46">
        <f>IFERROR(VALUE(RIGHT(Rawdata!CN46,1)),"N/A")</f>
        <v>3</v>
      </c>
      <c r="CO46">
        <f>IFERROR(VALUE(RIGHT(Rawdata!CO46,1)),"N/A")</f>
        <v>1</v>
      </c>
      <c r="CP46">
        <f>IFERROR(VALUE(RIGHT(Rawdata!CP46,1)),"N/A")</f>
        <v>2</v>
      </c>
      <c r="CQ46">
        <f>IFERROR(VALUE(RIGHT(Rawdata!CQ46,1)),"N/A")</f>
        <v>5</v>
      </c>
      <c r="CR46">
        <f>IFERROR(VALUE(RIGHT(Rawdata!CR46,1)),"N/A")</f>
        <v>4</v>
      </c>
      <c r="CS46">
        <f>IFERROR(VALUE(RIGHT(Rawdata!CS46,1)),"N/A")</f>
        <v>3</v>
      </c>
      <c r="CT46">
        <f>IFERROR(VALUE(RIGHT(Rawdata!CT46,1)),"N/A")</f>
        <v>5</v>
      </c>
      <c r="CU46">
        <f>IFERROR(VALUE(RIGHT(Rawdata!CU46,1)),"N/A")</f>
        <v>5</v>
      </c>
      <c r="CV46">
        <f>IFERROR(VALUE(RIGHT(Rawdata!CV46,1)),"N/A")</f>
        <v>5</v>
      </c>
      <c r="CW46">
        <f>IFERROR(6-VALUE(RIGHT(Rawdata!CW46,1)),"N/A")</f>
        <v>1</v>
      </c>
      <c r="CX46">
        <f>IFERROR(VALUE(RIGHT(Rawdata!CX46,1)),"N/A")</f>
        <v>1</v>
      </c>
      <c r="CY46">
        <f>IFERROR(VALUE(RIGHT(Rawdata!CY46,1)),"N/A")</f>
        <v>5</v>
      </c>
      <c r="CZ46">
        <f>IFERROR(VALUE(RIGHT(Rawdata!CZ46,1)),"N/A")</f>
        <v>3</v>
      </c>
      <c r="DA46">
        <f>IFERROR(VALUE(RIGHT(Rawdata!DA46,1)),"N/A")</f>
        <v>1</v>
      </c>
      <c r="DB46">
        <f>IFERROR(VALUE(RIGHT(Rawdata!DB46,1)),"N/A")</f>
        <v>1</v>
      </c>
      <c r="DC46">
        <f>IFERROR(VALUE(RIGHT(Rawdata!DC46,1)),"N/A")</f>
        <v>4</v>
      </c>
      <c r="DD46">
        <f>IFERROR(VALUE(RIGHT(Rawdata!DD46,1)),"N/A")</f>
        <v>5</v>
      </c>
      <c r="DE46">
        <f>IFERROR(VALUE(RIGHT(Rawdata!DE46,1)-1),"N/A")</f>
        <v>1</v>
      </c>
      <c r="DF46">
        <f>IFERROR(VALUE(RIGHT(Rawdata!DF46,1)-1),"N/A")</f>
        <v>3</v>
      </c>
      <c r="DG46">
        <f>IFERROR(VALUE(RIGHT(Rawdata!DG46,1)-1),"N/A")</f>
        <v>0</v>
      </c>
      <c r="DH46">
        <f>IFERROR(VALUE(RIGHT(Rawdata!DH46,1)-1),"N/A")</f>
        <v>0</v>
      </c>
      <c r="DI46">
        <f>IFERROR(VALUE(RIGHT(Rawdata!DI46,1)-1),"N/A")</f>
        <v>0</v>
      </c>
      <c r="DJ46">
        <f>IFERROR(VALUE(RIGHT(Rawdata!DJ46,1)-1),"N/A")</f>
        <v>0</v>
      </c>
      <c r="DK46">
        <f>IFERROR(VALUE(RIGHT(Rawdata!DK46,1)-1),"N/A")</f>
        <v>0</v>
      </c>
      <c r="DL46">
        <f>IFERROR(VALUE(RIGHT(Rawdata!DL46,1)-1),"N/A")</f>
        <v>3</v>
      </c>
      <c r="DM46">
        <f>IFERROR(VALUE(RIGHT(Rawdata!DM46,1)-1),"N/A")</f>
        <v>2</v>
      </c>
      <c r="DN46">
        <f>IFERROR(VALUE(RIGHT(Rawdata!DN46,1)-1),"N/A")</f>
        <v>1</v>
      </c>
      <c r="DO46">
        <f>IFERROR(VALUE(RIGHT(Rawdata!DO46,1)-1),"N/A")</f>
        <v>0</v>
      </c>
      <c r="DP46">
        <f>IFERROR(VALUE(RIGHT(Rawdata!DP46,1)-1),"N/A")</f>
        <v>6</v>
      </c>
      <c r="DQ46">
        <f>IFERROR(VALUE(RIGHT(Rawdata!DQ46,1)-1),"N/A")</f>
        <v>0</v>
      </c>
      <c r="DR46">
        <f>IFERROR(VALUE(RIGHT(Rawdata!DR46,1)-1),"N/A")</f>
        <v>0</v>
      </c>
      <c r="DS46">
        <f>IFERROR(VALUE(RIGHT(Rawdata!DS46,1)-1),"N/A")</f>
        <v>6</v>
      </c>
      <c r="DT46">
        <f>IFERROR(VALUE(RIGHT(Rawdata!DT46,1)-1),"N/A")</f>
        <v>0</v>
      </c>
      <c r="DU46">
        <f>IFERROR(6-VALUE(RIGHT(Rawdata!DU46,1)-1),"N/A")</f>
        <v>3</v>
      </c>
      <c r="DV46">
        <f>IFERROR(6-VALUE(RIGHT(Rawdata!DV46,1)-1),"N/A")</f>
        <v>1</v>
      </c>
      <c r="DW46">
        <f>IFERROR(6-VALUE(RIGHT(Rawdata!DW46,1)-1),"N/A")</f>
        <v>1</v>
      </c>
      <c r="DX46">
        <f>IFERROR(6-VALUE(RIGHT(Rawdata!DX46,1)-1),"N/A")</f>
        <v>5</v>
      </c>
      <c r="DY46">
        <f>IFERROR(6-VALUE(RIGHT(Rawdata!DY46,1)-1),"N/A")</f>
        <v>1</v>
      </c>
      <c r="DZ46">
        <f>IFERROR(6-VALUE(RIGHT(Rawdata!DZ46,1)-1),"N/A")</f>
        <v>5</v>
      </c>
      <c r="EA46">
        <f>IFERROR(VALUE(RIGHT(Rawdata!EA46,1)),"N/A")</f>
        <v>4</v>
      </c>
      <c r="EB46">
        <f>IFERROR(VALUE(RIGHT(Rawdata!EB46,1)),"N/A")</f>
        <v>4</v>
      </c>
      <c r="EC46">
        <f>IFERROR(6-VALUE(RIGHT(Rawdata!EC46,1)),"N/A")</f>
        <v>4</v>
      </c>
      <c r="ED46">
        <f>IFERROR(6-VALUE(RIGHT(Rawdata!ED46,1)),"N/A")</f>
        <v>5</v>
      </c>
      <c r="EE46">
        <f>IFERROR(VALUE(RIGHT(Rawdata!EE46,1)),"N/A")</f>
        <v>4</v>
      </c>
      <c r="EF46">
        <f>IFERROR(VALUE(RIGHT(Rawdata!EF46,1)),"N/A")</f>
        <v>4</v>
      </c>
      <c r="EG46">
        <f>IFERROR(VALUE(RIGHT(Rawdata!EG46,1)),"N/A")</f>
        <v>5</v>
      </c>
      <c r="EH46">
        <f>IFERROR(VALUE(RIGHT(Rawdata!EH46,1)),"N/A")</f>
        <v>5</v>
      </c>
      <c r="EI46">
        <f>IFERROR(VALUE(RIGHT(Rawdata!EI46,1)),"N/A")</f>
        <v>5</v>
      </c>
      <c r="EJ46">
        <f>IFERROR(VALUE(RIGHT(Rawdata!EJ46,1)),"N/A")</f>
        <v>4</v>
      </c>
      <c r="EK46">
        <f>IFERROR(VALUE(RIGHT(Rawdata!EK46,1)),"N/A")</f>
        <v>4</v>
      </c>
      <c r="EL46">
        <f>IFERROR(VALUE(RIGHT(Rawdata!EL46,1)),"N/A")</f>
        <v>5</v>
      </c>
      <c r="EM46">
        <f>IFERROR(VALUE(RIGHT(Rawdata!EM46,1)),"N/A")</f>
        <v>5</v>
      </c>
      <c r="EN46">
        <f>IFERROR(VALUE(RIGHT(Rawdata!EN46,1)),"N/A")</f>
        <v>3</v>
      </c>
      <c r="EO46">
        <f>IFERROR(VALUE(RIGHT(Rawdata!EO46,1)),"N/A")</f>
        <v>5</v>
      </c>
      <c r="EP46">
        <f>IFERROR(VALUE(RIGHT(Rawdata!EP46,1)),"N/A")</f>
        <v>2</v>
      </c>
      <c r="EQ46">
        <f>IFERROR(VALUE(RIGHT(Rawdata!EQ46,1)),"N/A")</f>
        <v>4</v>
      </c>
      <c r="ER46">
        <f>IFERROR(VALUE(RIGHT(Rawdata!ER46,1)),"N/A")</f>
        <v>5</v>
      </c>
      <c r="ES46">
        <f>IFERROR(VALUE(RIGHT(Rawdata!ES46,1)),"N/A")</f>
        <v>4</v>
      </c>
      <c r="ET46">
        <f>IFERROR(VALUE(RIGHT(Rawdata!ET46,1)),"N/A")</f>
        <v>3</v>
      </c>
      <c r="EU46">
        <f>IFERROR(VALUE(RIGHT(Rawdata!EU46,1)),"N/A")</f>
        <v>4</v>
      </c>
      <c r="EV46">
        <f>IFERROR(VALUE(RIGHT(Rawdata!EV46,1)),"N/A")</f>
        <v>5</v>
      </c>
      <c r="EW46">
        <f>IFERROR(VALUE(RIGHT(Rawdata!EW46,1)),"N/A")</f>
        <v>5</v>
      </c>
      <c r="EX46">
        <f>IFERROR(VALUE(RIGHT(Rawdata!EX46,1)),"N/A")</f>
        <v>4</v>
      </c>
      <c r="EY46">
        <f>IFERROR(VALUE(RIGHT(Rawdata!EY46,1)),"N/A")</f>
        <v>4</v>
      </c>
      <c r="EZ46">
        <f>IFERROR(6-VALUE(RIGHT(Rawdata!EZ46,1)),"N/A")</f>
        <v>4</v>
      </c>
      <c r="FA46">
        <f>IFERROR(IF(Rawdata!FA46="A1",VALUE(RIGHT(Rawdata!FA46,1)),VALUE(RIGHT(Rawdata!FA46,1))-1),"N/A")</f>
        <v>5</v>
      </c>
      <c r="FB46">
        <f>IFERROR(VALUE(RIGHT(Rawdata!FB46,1))-3,"N/A")</f>
        <v>4</v>
      </c>
      <c r="FC46">
        <f>IFERROR(IF(Rawdata!FC46="A1",VALUE(RIGHT(Rawdata!FC46,1)),VALUE(RIGHT(Rawdata!FC46,1))-1),"N/A")</f>
        <v>5</v>
      </c>
      <c r="FD46">
        <f>IFERROR(VALUE(RIGHT(Rawdata!FD46,1))-3,"N/A")</f>
        <v>3</v>
      </c>
      <c r="FE46">
        <f>IFERROR(IF(Rawdata!FE46="A1",VALUE(RIGHT(Rawdata!FE46,1)),VALUE(RIGHT(Rawdata!FE46,1))-1),"N/A")</f>
        <v>2</v>
      </c>
      <c r="FF46">
        <f>IFERROR(VALUE(RIGHT(Rawdata!FF46,1))-3,"N/A")</f>
        <v>1</v>
      </c>
      <c r="FG46">
        <f>IFERROR(IF(Rawdata!FG46="A1",VALUE(RIGHT(Rawdata!FG46,1)),VALUE(RIGHT(Rawdata!FG46,1))-1),"N/A")</f>
        <v>5</v>
      </c>
      <c r="FH46">
        <f>IFERROR(VALUE(RIGHT(Rawdata!FH46,1))-3,"N/A")</f>
        <v>2</v>
      </c>
      <c r="FI46">
        <f>IFERROR(IF(Rawdata!FI46="A1",VALUE(RIGHT(Rawdata!FI46,1)),VALUE(RIGHT(Rawdata!FI46,1))-1),"N/A")</f>
        <v>3</v>
      </c>
      <c r="FJ46">
        <f>IFERROR(VALUE(RIGHT(Rawdata!FJ46,1))-3,"N/A")</f>
        <v>2</v>
      </c>
      <c r="FK46">
        <f>IFERROR(IF(Rawdata!FK46="A1",VALUE(RIGHT(Rawdata!FK46,1)),VALUE(RIGHT(Rawdata!FK46,1))-1),"N/A")</f>
        <v>5</v>
      </c>
      <c r="FL46">
        <f>IFERROR(VALUE(RIGHT(Rawdata!FL46,1))-3,"N/A")</f>
        <v>5</v>
      </c>
      <c r="FM46">
        <f>IFERROR(IF(Rawdata!FM46="A1",VALUE(RIGHT(Rawdata!FM46,1)),VALUE(RIGHT(Rawdata!FM46,1))-1),"N/A")</f>
        <v>5</v>
      </c>
      <c r="FN46">
        <f>IFERROR(VALUE(RIGHT(Rawdata!FN46,1))-3,"N/A")</f>
        <v>2</v>
      </c>
      <c r="FO46">
        <f>IFERROR(IF(Rawdata!FO46="A1",VALUE(RIGHT(Rawdata!FO46,1)),VALUE(RIGHT(Rawdata!FO46,1))-1),"N/A")</f>
        <v>5</v>
      </c>
      <c r="FP46">
        <f>IFERROR(VALUE(RIGHT(Rawdata!FP46,1))-3,"N/A")</f>
        <v>2</v>
      </c>
      <c r="FQ46">
        <f>IFERROR(IF(Rawdata!FQ46="A1",VALUE(RIGHT(Rawdata!FQ46,1)),VALUE(RIGHT(Rawdata!FQ46,1))-1),"N/A")</f>
        <v>5</v>
      </c>
      <c r="FR46">
        <f>IFERROR(VALUE(RIGHT(Rawdata!FR46,1))-3,"N/A")</f>
        <v>3</v>
      </c>
      <c r="FS46">
        <f>IFERROR(IF(Rawdata!FS46="A1",VALUE(RIGHT(Rawdata!FS46,1)),VALUE(RIGHT(Rawdata!FS46,1))-1),"N/A")</f>
        <v>5</v>
      </c>
      <c r="FT46">
        <f>IFERROR(VALUE(RIGHT(Rawdata!FT46,1))-3,"N/A")</f>
        <v>1</v>
      </c>
      <c r="FU46">
        <f>IFERROR(IF(Rawdata!FU46="A1",VALUE(RIGHT(Rawdata!FU46,1)),VALUE(RIGHT(Rawdata!FU46,1))-1),"N/A")</f>
        <v>5</v>
      </c>
      <c r="FV46">
        <f>IFERROR(VALUE(RIGHT(Rawdata!FV46,1))-3,"N/A")</f>
        <v>3</v>
      </c>
      <c r="FW46">
        <f>IFERROR(IF(Rawdata!FW46="A1",VALUE(RIGHT(Rawdata!FW46,1)),VALUE(RIGHT(Rawdata!FW46,1))-1),"N/A")</f>
        <v>5</v>
      </c>
      <c r="FX46">
        <f>IFERROR(VALUE(RIGHT(Rawdata!FX46,1))-3,"N/A")</f>
        <v>4</v>
      </c>
      <c r="FY46">
        <f>IFERROR(IF(Rawdata!FY46="A1",VALUE(RIGHT(Rawdata!FY46,1)),VALUE(RIGHT(Rawdata!FY46,1))-1),"N/A")</f>
        <v>4</v>
      </c>
      <c r="FZ46">
        <f>IFERROR(VALUE(RIGHT(Rawdata!FZ46,1))-3,"N/A")</f>
        <v>1</v>
      </c>
      <c r="GA46">
        <f>IFERROR(IF(Rawdata!GA46="A1",VALUE(RIGHT(Rawdata!GA46,1)),VALUE(RIGHT(Rawdata!GA46,1))-1),"N/A")</f>
        <v>5</v>
      </c>
      <c r="GB46">
        <f>IFERROR(VALUE(RIGHT(Rawdata!GB46,1))-3,"N/A")</f>
        <v>3</v>
      </c>
      <c r="GC46">
        <f>IFERROR(IF(Rawdata!GC46="A1",VALUE(RIGHT(Rawdata!GC46,1)),VALUE(RIGHT(Rawdata!GC46,1))-1),"N/A")</f>
        <v>5</v>
      </c>
      <c r="GD46">
        <f>IFERROR(VALUE(RIGHT(Rawdata!GD46,1))-3,"N/A")</f>
        <v>5</v>
      </c>
      <c r="GE46">
        <f>IFERROR(IF(Rawdata!GE46="A1",VALUE(RIGHT(Rawdata!GE46,1)),VALUE(RIGHT(Rawdata!GE46,1))-1),"N/A")</f>
        <v>5</v>
      </c>
      <c r="GF46">
        <f>IFERROR(VALUE(RIGHT(Rawdata!GF46,1))-3,"N/A")</f>
        <v>5</v>
      </c>
      <c r="GG46">
        <f>IFERROR(IF(Rawdata!GG46="A1",VALUE(RIGHT(Rawdata!GG46,1)),VALUE(RIGHT(Rawdata!GG46,1))-1),"N/A")</f>
        <v>4</v>
      </c>
      <c r="GH46">
        <f>IFERROR(VALUE(RIGHT(Rawdata!GH46,1))-3,"N/A")</f>
        <v>1</v>
      </c>
      <c r="GI46">
        <f>IFERROR(IF(Rawdata!GI46="A1",VALUE(RIGHT(Rawdata!GI46,1)),VALUE(RIGHT(Rawdata!GI46,1))-1),"N/A")</f>
        <v>5</v>
      </c>
      <c r="GJ46">
        <f>IFERROR(VALUE(RIGHT(Rawdata!GJ46,1))-3,"N/A")</f>
        <v>4</v>
      </c>
      <c r="GK46">
        <f>IFERROR(IF(Rawdata!GK46="A1",VALUE(RIGHT(Rawdata!GK46,1)),VALUE(RIGHT(Rawdata!GK46,1))-1),"N/A")</f>
        <v>5</v>
      </c>
      <c r="GL46">
        <f>IFERROR(VALUE(RIGHT(Rawdata!GL46,1))-3,"N/A")</f>
        <v>2</v>
      </c>
      <c r="GM46">
        <f>IFERROR(IF(Rawdata!GM46="A1",VALUE(RIGHT(Rawdata!GM46,1)),VALUE(RIGHT(Rawdata!GM46,1))-1),"N/A")</f>
        <v>5</v>
      </c>
      <c r="GN46">
        <f>IFERROR(VALUE(RIGHT(Rawdata!GN46,1))-3,"N/A")</f>
        <v>5</v>
      </c>
      <c r="GO46">
        <f>IFERROR(IF(Rawdata!GO46="A1",VALUE(RIGHT(Rawdata!GO46,1)),VALUE(RIGHT(Rawdata!GO46,1))-1),"N/A")</f>
        <v>5</v>
      </c>
      <c r="GP46">
        <f>IFERROR(VALUE(RIGHT(Rawdata!GP46,1))-3,"N/A")</f>
        <v>5</v>
      </c>
      <c r="GQ46">
        <f>IFERROR(IF(Rawdata!GQ46="A1",VALUE(RIGHT(Rawdata!GQ46,1)),VALUE(RIGHT(Rawdata!GQ46,1))-1),"N/A")</f>
        <v>5</v>
      </c>
      <c r="GR46">
        <f>IFERROR(VALUE(RIGHT(Rawdata!GR46,1))-3,"N/A")</f>
        <v>3</v>
      </c>
      <c r="GS46">
        <f>IFERROR(IF(Rawdata!GS46="A1",VALUE(RIGHT(Rawdata!GS46,1)),VALUE(RIGHT(Rawdata!GS46,1))-1),"N/A")</f>
        <v>5</v>
      </c>
      <c r="GT46">
        <f>IFERROR(VALUE(RIGHT(Rawdata!GT46,1))-3,"N/A")</f>
        <v>4</v>
      </c>
      <c r="GU46">
        <f>IFERROR(IF(Rawdata!GU46="A1",VALUE(RIGHT(Rawdata!GU46,1)),VALUE(RIGHT(Rawdata!GU46,1))-1),"N/A")</f>
        <v>5</v>
      </c>
      <c r="GV46">
        <f>IFERROR(VALUE(RIGHT(Rawdata!GV46,1))-3,"N/A")</f>
        <v>1</v>
      </c>
      <c r="GW46">
        <f>IFERROR(IF(Rawdata!GW46="A1",VALUE(RIGHT(Rawdata!GW46,1)),VALUE(RIGHT(Rawdata!GW46,1))-1),"N/A")</f>
        <v>5</v>
      </c>
      <c r="GX46">
        <f>IFERROR(VALUE(RIGHT(Rawdata!GX46,1))-3,"N/A")</f>
        <v>4</v>
      </c>
      <c r="GY46">
        <f>IFERROR(VALUE(RIGHT(Rawdata!GY46,1)),"N/A")</f>
        <v>4</v>
      </c>
      <c r="GZ46">
        <f>IFERROR(7-VALUE(RIGHT(Rawdata!GZ46,1)),"N/A")</f>
        <v>6</v>
      </c>
      <c r="HA46">
        <f>IFERROR(VALUE(RIGHT(Rawdata!HA46,1)),"N/A")</f>
        <v>4</v>
      </c>
      <c r="HB46">
        <f>IFERROR(VALUE(RIGHT(Rawdata!HB46,1)),"N/A")</f>
        <v>4</v>
      </c>
      <c r="HC46">
        <f>IFERROR(VALUE(RIGHT(Rawdata!HC46,1)),"N/A")</f>
        <v>2</v>
      </c>
      <c r="HD46">
        <f>IFERROR(7-VALUE(RIGHT(Rawdata!HD46,1)),"N/A")</f>
        <v>2</v>
      </c>
      <c r="HE46">
        <f>IFERROR(VALUE(RIGHT(Rawdata!HE46,1)),"N/A")</f>
        <v>4</v>
      </c>
      <c r="HF46">
        <f>IFERROR(7-VALUE(RIGHT(Rawdata!HF46,1)),"N/A")</f>
        <v>3</v>
      </c>
      <c r="HG46">
        <f>IFERROR(VALUE(RIGHT(Rawdata!HG46,1)),"N/A")</f>
        <v>5</v>
      </c>
      <c r="HH46">
        <f>IFERROR(VALUE(RIGHT(Rawdata!HH46,1)),"N/A")</f>
        <v>4</v>
      </c>
      <c r="HI46">
        <f>IFERROR(VALUE(RIGHT(Rawdata!HI46,1)),"N/A")</f>
        <v>5</v>
      </c>
      <c r="HJ46">
        <f>IFERROR(VALUE(RIGHT(Rawdata!HJ46,1)),"N/A")</f>
        <v>2</v>
      </c>
      <c r="HK46">
        <f>IFERROR(7-VALUE(RIGHT(Rawdata!HK46,1)),"N/A")</f>
        <v>2</v>
      </c>
      <c r="HL46">
        <f>IFERROR(VALUE(RIGHT(Rawdata!HL46,1)),"N/A")</f>
        <v>4</v>
      </c>
      <c r="HM46">
        <f>IFERROR(VALUE(RIGHT(Rawdata!HM46,1)),"N/A")</f>
        <v>3</v>
      </c>
      <c r="HN46">
        <f>IFERROR(IF(Rawdata!HN46="A13",5,VALUE(RIGHT(Rawdata!HN46,1))-1),"N/A")</f>
        <v>4</v>
      </c>
      <c r="HO46">
        <f>IFERROR(IF(Rawdata!HO46="A13",5,VALUE(RIGHT(Rawdata!HO46,1))-1),"N/A")</f>
        <v>5</v>
      </c>
      <c r="HP46">
        <f>IFERROR(IF(Rawdata!HP46="A13",5,VALUE(RIGHT(Rawdata!HP46,1))-1),"N/A")</f>
        <v>5</v>
      </c>
      <c r="HQ46">
        <f>IFERROR(IF(Rawdata!HQ46="A13",5,VALUE(RIGHT(Rawdata!HQ46,1))-1),"N/A")</f>
        <v>4</v>
      </c>
      <c r="HR46">
        <f>IFERROR(IF(Rawdata!HR46="A13",5,VALUE(RIGHT(Rawdata!HR46,1))-1),"N/A")</f>
        <v>5</v>
      </c>
      <c r="HS46">
        <f>IFERROR(6-IF(Rawdata!HS46="A13",5,VALUE(RIGHT(Rawdata!HS46,1))-1),"N/A")</f>
        <v>2</v>
      </c>
      <c r="HT46">
        <f>IFERROR(6-IF(Rawdata!HT46="A13",5,VALUE(RIGHT(Rawdata!HT46,1))-1),"N/A")</f>
        <v>2</v>
      </c>
      <c r="HU46">
        <f>IFERROR(6-IF(Rawdata!HU46="A13",5,VALUE(RIGHT(Rawdata!HU46,1))-1),"N/A")</f>
        <v>4</v>
      </c>
      <c r="HV46">
        <f>IFERROR(IF(Rawdata!HV46="A13",5,VALUE(RIGHT(Rawdata!HV46,1))-1),"N/A")</f>
        <v>2</v>
      </c>
      <c r="HW46">
        <f>IFERROR(6-IF(Rawdata!HW46="A13",5,VALUE(RIGHT(Rawdata!HW46,1))-1),"N/A")</f>
        <v>2</v>
      </c>
      <c r="HX46">
        <f>IFERROR(6-IF(Rawdata!HX46="A13",5,VALUE(RIGHT(Rawdata!HX46,1))-1),"N/A")</f>
        <v>4</v>
      </c>
      <c r="HY46">
        <f>IFERROR(6-IF(Rawdata!HY46="A13",5,VALUE(RIGHT(Rawdata!HY46,1))-1),"N/A")</f>
        <v>2</v>
      </c>
      <c r="HZ46">
        <f>IFERROR(6-IF(Rawdata!HZ46="A13",5,VALUE(RIGHT(Rawdata!HZ46,1))-1),"N/A")</f>
        <v>4</v>
      </c>
      <c r="IA46">
        <f>IFERROR(6-IF(Rawdata!IA46="A13",5,VALUE(RIGHT(Rawdata!IA46,1))-1),"N/A")</f>
        <v>3</v>
      </c>
      <c r="IB46">
        <f>IFERROR(IF(Rawdata!IB46="A13",5,VALUE(RIGHT(Rawdata!IB46,1))-1),"N/A")</f>
        <v>5</v>
      </c>
      <c r="IC46">
        <f>IFERROR(6-IF(Rawdata!IC46="A13",5,VALUE(RIGHT(Rawdata!IC46,1))-1),"N/A")</f>
        <v>2</v>
      </c>
      <c r="ID46">
        <f>IFERROR(IF(Rawdata!ID46="A13",5,VALUE(RIGHT(Rawdata!ID46,1))-1),"N/A")</f>
        <v>5</v>
      </c>
      <c r="IE46">
        <f>IFERROR(6-IF(Rawdata!IE46="A13",5,VALUE(RIGHT(Rawdata!IE46,1))-1),"N/A")</f>
        <v>2</v>
      </c>
      <c r="IF46">
        <f>IFERROR(VALUE(RIGHT(Rawdata!IF46,1)),"N/A")</f>
        <v>7</v>
      </c>
      <c r="IG46">
        <f>IFERROR(VALUE(RIGHT(Rawdata!IG46,1)),"N/A")</f>
        <v>6</v>
      </c>
      <c r="IH46">
        <f>IFERROR(VALUE(RIGHT(Rawdata!IH46,1)),"N/A")</f>
        <v>7</v>
      </c>
      <c r="II46">
        <f>IFERROR(VALUE(RIGHT(Rawdata!II46,1)),"N/A")</f>
        <v>7</v>
      </c>
      <c r="IJ46">
        <f>IFERROR(VALUE(RIGHT(Rawdata!IJ46,1)),"N/A")</f>
        <v>7</v>
      </c>
      <c r="IK46">
        <f>IFERROR(VALUE(RIGHT(Rawdata!IK46,1)),"N/A")</f>
        <v>4</v>
      </c>
      <c r="IL46">
        <f>IFERROR(VALUE(RIGHT(Rawdata!IL46,1)),"N/A")</f>
        <v>4</v>
      </c>
      <c r="IM46">
        <f>IFERROR(VALUE(RIGHT(Rawdata!IM46,1)),"N/A")</f>
        <v>4</v>
      </c>
      <c r="IN46">
        <f>IFERROR(VALUE(RIGHT(Rawdata!IN46,1)),"N/A")</f>
        <v>3</v>
      </c>
      <c r="IO46">
        <f>IFERROR(VALUE(RIGHT(Rawdata!IO46,1)),"N/A")</f>
        <v>1</v>
      </c>
      <c r="IP46">
        <f>IFERROR(VALUE(RIGHT(Rawdata!IP46,1)),"N/A")</f>
        <v>4</v>
      </c>
      <c r="IQ46">
        <f>IFERROR(VALUE(RIGHT(Rawdata!IQ46,1)),"N/A")</f>
        <v>5</v>
      </c>
      <c r="IR46">
        <f>IFERROR(VALUE(RIGHT(Rawdata!IR46,1)),"N/A")</f>
        <v>3</v>
      </c>
      <c r="IS46">
        <f>IFERROR(VALUE(RIGHT(Rawdata!IS46,1)),"N/A")</f>
        <v>2</v>
      </c>
      <c r="IT46">
        <f>IFERROR(VALUE(RIGHT(Rawdata!IT46,1)),"N/A")</f>
        <v>2</v>
      </c>
      <c r="IU46">
        <f>IFERROR(VALUE(RIGHT(Rawdata!IU46,1)),"N/A")</f>
        <v>1</v>
      </c>
      <c r="IV46">
        <f>IFERROR(VALUE(RIGHT(Rawdata!IV46,1)),"N/A")</f>
        <v>1</v>
      </c>
      <c r="IW46">
        <f>IFERROR(VALUE(RIGHT(Rawdata!IW46,1)),"N/A")</f>
        <v>3</v>
      </c>
      <c r="IX46">
        <f>IFERROR(VALUE(RIGHT(Rawdata!IX46,1)),"N/A")</f>
        <v>5</v>
      </c>
      <c r="IY46">
        <f>IFERROR(VALUE(RIGHT(Rawdata!IY46,1)),"N/A")</f>
        <v>5</v>
      </c>
      <c r="IZ46">
        <f>IFERROR(VALUE(RIGHT(Rawdata!IZ46,1)),"N/A")</f>
        <v>5</v>
      </c>
      <c r="JA46">
        <f>IFERROR(VALUE(RIGHT(Rawdata!JA46,1)),"N/A")</f>
        <v>2</v>
      </c>
      <c r="JB46">
        <f>IFERROR(VALUE(RIGHT(Rawdata!JB46,1)),"N/A")</f>
        <v>2</v>
      </c>
      <c r="JC46">
        <f>IFERROR(VALUE(RIGHT(Rawdata!JC46,1)),"N/A")</f>
        <v>3</v>
      </c>
      <c r="JD46">
        <f>IFERROR(VALUE(RIGHT(Rawdata!JD46,1)),"N/A")</f>
        <v>5</v>
      </c>
      <c r="JE46">
        <f>IFERROR(VALUE(RIGHT(Rawdata!JE46,1)),"N/A")</f>
        <v>4</v>
      </c>
      <c r="JF46">
        <f>IFERROR(VALUE(RIGHT(Rawdata!JF46,1)),"N/A")</f>
        <v>5</v>
      </c>
      <c r="JG46">
        <f>IFERROR(VALUE(RIGHT(Rawdata!JG46,1)),"N/A")</f>
        <v>1</v>
      </c>
      <c r="JH46">
        <f>IFERROR(VALUE(RIGHT(Rawdata!JH46,1)),"N/A")</f>
        <v>4</v>
      </c>
      <c r="JI46">
        <f>IFERROR(VALUE(RIGHT(Rawdata!JI46,1)),"N/A")</f>
        <v>1</v>
      </c>
      <c r="JJ46">
        <f>IFERROR(VALUE(RIGHT(Rawdata!JJ46,1)),"N/A")</f>
        <v>1</v>
      </c>
      <c r="JK46">
        <f>IFERROR(VALUE(RIGHT(Rawdata!JK46,1)),"N/A")</f>
        <v>5</v>
      </c>
      <c r="JL46">
        <f>IFERROR(VALUE(RIGHT(Rawdata!JL46,1)),"N/A")</f>
        <v>3</v>
      </c>
      <c r="JM46">
        <f>IFERROR(VALUE(RIGHT(Rawdata!JM46,1)),"N/A")</f>
        <v>5</v>
      </c>
      <c r="JN46">
        <f>IFERROR(VALUE(RIGHT(Rawdata!JN46,1)),"N/A")</f>
        <v>1</v>
      </c>
      <c r="JO46">
        <f>IFERROR(VALUE(RIGHT(Rawdata!JO46,1)),"N/A")</f>
        <v>1</v>
      </c>
      <c r="JP46" t="str">
        <f>IFERROR(VALUE(RIGHT(Rawdata!JP46,1)-4),"N/A")</f>
        <v>N/A</v>
      </c>
      <c r="JQ46" t="str">
        <f>IFERROR(VALUE(RIGHT(Rawdata!JQ46,1)-4),"N/A")</f>
        <v>N/A</v>
      </c>
      <c r="JR46" t="str">
        <f>IFERROR(VALUE(RIGHT(Rawdata!JR46,1)-4),"N/A")</f>
        <v>N/A</v>
      </c>
      <c r="JS46" t="str">
        <f>IFERROR(VALUE(RIGHT(Rawdata!JS46,1)-4),"N/A")</f>
        <v>N/A</v>
      </c>
      <c r="JT46" t="str">
        <f>IFERROR(VALUE(RIGHT(Rawdata!JT46,1)-4),"N/A")</f>
        <v>N/A</v>
      </c>
      <c r="JU46" t="str">
        <f>IFERROR(VALUE(RIGHT(Rawdata!JU46,1)-4),"N/A")</f>
        <v>N/A</v>
      </c>
      <c r="JV46" t="str">
        <f>IFERROR(VALUE(RIGHT(Rawdata!JV46,1)-4),"N/A")</f>
        <v>N/A</v>
      </c>
      <c r="JW46" t="str">
        <f>IFERROR(VALUE(RIGHT(Rawdata!JW46,1)-4),"N/A")</f>
        <v>N/A</v>
      </c>
      <c r="JX46" t="str">
        <f>IFERROR(VALUE(RIGHT(Rawdata!JX46,1)),"N/A")</f>
        <v>N/A</v>
      </c>
      <c r="JY46" t="str">
        <f>IFERROR(VALUE(RIGHT(Rawdata!JY46,1)),"N/A")</f>
        <v>N/A</v>
      </c>
      <c r="JZ46" t="str">
        <f>IFERROR(6-VALUE(RIGHT(Rawdata!JZ46,1)),"N/A")</f>
        <v>N/A</v>
      </c>
      <c r="KA46" t="str">
        <f>IFERROR(6-VALUE(RIGHT(Rawdata!KA46,1)),"N/A")</f>
        <v>N/A</v>
      </c>
      <c r="KB46" t="str">
        <f>IFERROR(6-VALUE(RIGHT(Rawdata!KB46,1)),"N/A")</f>
        <v>N/A</v>
      </c>
      <c r="KC46" t="str">
        <f>IFERROR(6-VALUE(RIGHT(Rawdata!KC46,1)),"N/A")</f>
        <v>N/A</v>
      </c>
      <c r="KD46" t="str">
        <f>IFERROR(6-VALUE(RIGHT(Rawdata!KD46,1)),"N/A")</f>
        <v>N/A</v>
      </c>
      <c r="KE46" t="str">
        <f>IFERROR(6-VALUE(RIGHT(Rawdata!KE46,1)),"N/A")</f>
        <v>N/A</v>
      </c>
      <c r="KF46" t="str">
        <f>IFERROR(VALUE(RIGHT(Rawdata!KF46,1)),"N/A")</f>
        <v>N/A</v>
      </c>
      <c r="KG46" t="str">
        <f>IFERROR(VALUE(RIGHT(Rawdata!KG46,1)),"N/A")</f>
        <v>N/A</v>
      </c>
      <c r="KH46" t="str">
        <f>IFERROR(6-VALUE(RIGHT(Rawdata!KH46,1)),"N/A")</f>
        <v>N/A</v>
      </c>
      <c r="KI46" t="str">
        <f>IFERROR(6-VALUE(RIGHT(Rawdata!KI46,1)),"N/A")</f>
        <v>N/A</v>
      </c>
      <c r="KJ46" t="str">
        <f>IFERROR(VALUE(RIGHT(Rawdata!KJ46,1)),"N/A")</f>
        <v>N/A</v>
      </c>
      <c r="KK46" t="str">
        <f>IFERROR(VALUE(RIGHT(Rawdata!KK46,1)),"N/A")</f>
        <v>N/A</v>
      </c>
      <c r="KL46" t="str">
        <f>IFERROR(VALUE(RIGHT(Rawdata!KL46,1)),"N/A")</f>
        <v>N/A</v>
      </c>
      <c r="KM46" t="str">
        <f>IFERROR(VALUE(RIGHT(Rawdata!KM46,1)),"N/A")</f>
        <v>N/A</v>
      </c>
      <c r="KN46" t="str">
        <f>IFERROR(VALUE(RIGHT(Rawdata!KN46,1)),"N/A")</f>
        <v>N/A</v>
      </c>
      <c r="KO46" t="str">
        <f>IFERROR(VALUE(RIGHT(Rawdata!KO46,1)),"N/A")</f>
        <v>N/A</v>
      </c>
      <c r="KP46" t="str">
        <f>IFERROR(VALUE(RIGHT(Rawdata!KP46,1)),"N/A")</f>
        <v>N/A</v>
      </c>
      <c r="KQ46" t="str">
        <f>IFERROR(VALUE(RIGHT(Rawdata!KQ46,1)),"N/A")</f>
        <v>N/A</v>
      </c>
      <c r="KR46" t="str">
        <f>IFERROR(VALUE(RIGHT(Rawdata!KR46,1)),"N/A")</f>
        <v>N/A</v>
      </c>
      <c r="KS46" t="str">
        <f>IFERROR(VALUE(RIGHT(Rawdata!KS46,1)),"N/A")</f>
        <v>N/A</v>
      </c>
      <c r="KT46" t="str">
        <f>IFERROR(VALUE(RIGHT(Rawdata!KT46,1)),"N/A")</f>
        <v>N/A</v>
      </c>
      <c r="KU46" t="str">
        <f>IFERROR(VALUE(RIGHT(Rawdata!KU46,1)),"N/A")</f>
        <v>N/A</v>
      </c>
      <c r="KV46" t="str">
        <f>IFERROR(VALUE(RIGHT(Rawdata!KV46,1)),"N/A")</f>
        <v>N/A</v>
      </c>
      <c r="KW46" t="str">
        <f>IFERROR(VALUE(RIGHT(Rawdata!KW46,1)),"N/A")</f>
        <v>N/A</v>
      </c>
      <c r="KX46" t="str">
        <f>IFERROR(VALUE(RIGHT(Rawdata!KX46,1)),"N/A")</f>
        <v>N/A</v>
      </c>
    </row>
    <row r="47" spans="1:310" x14ac:dyDescent="0.25">
      <c r="A47">
        <f>Rawdata!A47</f>
        <v>16</v>
      </c>
      <c r="B47" t="str">
        <f>Rawdata!B47</f>
        <v>T3</v>
      </c>
      <c r="C47" t="str">
        <f>Rawdata!C47</f>
        <v>2023-01-11 10:19:49</v>
      </c>
      <c r="D47" t="str">
        <f>Rawdata!D47</f>
        <v>805-204</v>
      </c>
      <c r="E47" t="str">
        <f>IF(Rawdata!E47="","",Rawdata!E47)</f>
        <v>205-155</v>
      </c>
      <c r="F47" cm="1">
        <f t="array" ref="F47">IFERROR(_xlfn.IFS(Rawdata!F47="A1",100,Rawdata!F47="A2",75,Rawdata!F47="A3",50,Rawdata!F47="A4",25,Rawdata!F47="A5",0),"N/A")</f>
        <v>75</v>
      </c>
      <c r="G47" cm="1">
        <f t="array" ref="G47">IFERROR(_xlfn.IFS(Rawdata!G47="A1",100,Rawdata!G47="A2",75,Rawdata!G47="A3",50,Rawdata!G47="A4",25,Rawdata!G47="A5",0),"N/A")</f>
        <v>75</v>
      </c>
      <c r="H47" cm="1">
        <f t="array" ref="H47">IFERROR(_xlfn.IFS(Rawdata!H47="A1",100,Rawdata!H47="A2",75,Rawdata!H47="A3",50,Rawdata!H47="A4",25,Rawdata!H47="A5",0),"N/A")</f>
        <v>50</v>
      </c>
      <c r="I47" cm="1">
        <f t="array" ref="I47">IFERROR(_xlfn.IFS(Rawdata!I47="A1",100,Rawdata!I47="A2",75,Rawdata!I47="A3",50,Rawdata!I47="A4",25,Rawdata!I47="A5",0),"N/A")</f>
        <v>25</v>
      </c>
      <c r="J47" cm="1">
        <f t="array" ref="J47">IFERROR(_xlfn.IFS(Rawdata!J47="A1",100,Rawdata!J47="A2",75,Rawdata!J47="A3",50,Rawdata!J47="A4",25,Rawdata!J47="A5",0),"N/A")</f>
        <v>75</v>
      </c>
      <c r="K47" cm="1">
        <f t="array" ref="K47">IFERROR(_xlfn.IFS(Rawdata!K47="A1",100,Rawdata!K47="A2",75,Rawdata!K47="A3",50,Rawdata!K47="A4",25,Rawdata!K47="A5",0),"N/A")</f>
        <v>0</v>
      </c>
      <c r="L47" cm="1">
        <f t="array" ref="L47">IFERROR(_xlfn.IFS(Rawdata!L47="A1",100,Rawdata!L47="A2",75,Rawdata!L47="A3",50,Rawdata!L47="A4",25,Rawdata!L47="A5",0),"N/A")</f>
        <v>50</v>
      </c>
      <c r="M47" cm="1">
        <f t="array" ref="M47">IFERROR(_xlfn.IFS(Rawdata!M47="A1",100,Rawdata!M47="A2",75,Rawdata!M47="A3",50,Rawdata!M47="A4",25,Rawdata!M47="A5",0),"N/A")</f>
        <v>75</v>
      </c>
      <c r="N47" cm="1">
        <f t="array" ref="N47">IFERROR(_xlfn.IFS(Rawdata!N47="A1",100,Rawdata!N47="A2",75,Rawdata!N47="A3",50,Rawdata!N47="A4",25,Rawdata!N47="A5",0),"N/A")</f>
        <v>25</v>
      </c>
      <c r="O47" cm="1">
        <f t="array" ref="O47">IFERROR(_xlfn.IFS(Rawdata!O47="A1",100,Rawdata!O47="A2",75,Rawdata!O47="A3",50,Rawdata!O47="A4",25,Rawdata!O47="A5",0),"N/A")</f>
        <v>0</v>
      </c>
      <c r="P47" cm="1">
        <f t="array" ref="P47">IFERROR(_xlfn.IFS(Rawdata!P47="A1",100,Rawdata!P47="A2",75,Rawdata!P47="A3",50,Rawdata!P47="A4",25,Rawdata!P47="A5",0),"N/A")</f>
        <v>75</v>
      </c>
      <c r="Q47" cm="1">
        <f t="array" ref="Q47">IFERROR(_xlfn.IFS(Rawdata!Q47="A1",100,Rawdata!Q47="A2",75,Rawdata!Q47="A3",50,Rawdata!Q47="A4",25,Rawdata!Q47="A5",0),"N/A")</f>
        <v>75</v>
      </c>
      <c r="R47" cm="1">
        <f t="array" ref="R47">IFERROR(_xlfn.IFS(Rawdata!R47="A1",100,Rawdata!R47="A2",75,Rawdata!R47="A3",50,Rawdata!R47="A4",25,Rawdata!R47="A5",0),"N/A")</f>
        <v>75</v>
      </c>
      <c r="S47" cm="1">
        <f t="array" ref="S47">IFERROR(_xlfn.IFS(Rawdata!S47="A1",100,Rawdata!S47="A2",75,Rawdata!S47="A3",50,Rawdata!S47="A4",25,Rawdata!S47="A5",0),"N/A")</f>
        <v>50</v>
      </c>
      <c r="T47" cm="1">
        <f t="array" ref="T47">IFERROR(_xlfn.IFS(Rawdata!T47="A1",100,Rawdata!T47="A2",75,Rawdata!T47="A3",50,Rawdata!T47="A4",25,Rawdata!T47="A5",0),"N/A")</f>
        <v>50</v>
      </c>
      <c r="U47" cm="1">
        <f t="array" ref="U47">IFERROR(_xlfn.IFS(Rawdata!U47="A1",100,Rawdata!U47="A2",75,Rawdata!U47="A3",50,Rawdata!U47="A4",25,Rawdata!U47="A5",0),"N/A")</f>
        <v>75</v>
      </c>
      <c r="V47" cm="1">
        <f t="array" ref="V47">IFERROR(_xlfn.IFS(Rawdata!V47="A1",100,Rawdata!V47="A2",75,Rawdata!V47="A3",50,Rawdata!V47="A4",25,Rawdata!V47="A5",0),"N/A")</f>
        <v>50</v>
      </c>
      <c r="W47" cm="1">
        <f t="array" ref="W47">IFERROR(_xlfn.IFS(Rawdata!W47="A1",100,Rawdata!W47="A2",75,Rawdata!W47="A3",50,Rawdata!W47="A4",25,Rawdata!W47="A5",0),"N/A")</f>
        <v>50</v>
      </c>
      <c r="X47" cm="1">
        <f t="array" ref="X47">IFERROR(_xlfn.IFS(Rawdata!X47="A1",100,Rawdata!X47="A2",75,Rawdata!X47="A3",50,Rawdata!X47="A4",25,Rawdata!X47="A5",0),"N/A")</f>
        <v>50</v>
      </c>
      <c r="Y47" cm="1">
        <f t="array" ref="Y47">IFERROR(_xlfn.IFS(Rawdata!Y47="A1",100,Rawdata!Y47="A2",75,Rawdata!Y47="A3",50,Rawdata!Y47="A4",25,Rawdata!Y47="A5",0),"N/A")</f>
        <v>25</v>
      </c>
      <c r="Z47" cm="1">
        <f t="array" ref="Z47">IFERROR(_xlfn.IFS(Rawdata!Z47="A1",100,Rawdata!Z47="A2",75,Rawdata!Z47="A3",50,Rawdata!Z47="A4",25,Rawdata!Z47="A5",0),"N/A")</f>
        <v>25</v>
      </c>
      <c r="AA47" cm="1">
        <f t="array" ref="AA47">IFERROR(_xlfn.IFS(Rawdata!AA47="A1",100,Rawdata!AA47="A2",75,Rawdata!AA47="A3",50,Rawdata!AA47="A4",25,Rawdata!AA47="A5",0),"N/A")</f>
        <v>100</v>
      </c>
      <c r="AB47" cm="1">
        <f t="array" ref="AB47">IFERROR(_xlfn.IFS(Rawdata!AB47="A1",100,Rawdata!AB47="A2",75,Rawdata!AB47="A3",50,Rawdata!AB47="A4",25,Rawdata!AB47="A5",0),"N/A")</f>
        <v>75</v>
      </c>
      <c r="AC47">
        <f>IFERROR(VALUE(RIGHT(Rawdata!AC47,1)),"N/A")</f>
        <v>4</v>
      </c>
      <c r="AD47">
        <f>IFERROR(6-VALUE(RIGHT(Rawdata!AD47,1)),"N/A")</f>
        <v>5</v>
      </c>
      <c r="AE47">
        <f>IFERROR(VALUE(RIGHT(Rawdata!AE47,1)),"N/A")</f>
        <v>4</v>
      </c>
      <c r="AF47">
        <f>IFERROR(6-VALUE(RIGHT(Rawdata!AF47,1)),"N/A")</f>
        <v>5</v>
      </c>
      <c r="AG47">
        <f>IFERROR(VALUE(RIGHT(Rawdata!AG47,1)),"N/A")</f>
        <v>4</v>
      </c>
      <c r="AH47">
        <f>IFERROR(VALUE(RIGHT(Rawdata!AH47,1)),"N/A")</f>
        <v>4</v>
      </c>
      <c r="AI47">
        <f>IFERROR(VALUE(RIGHT(Rawdata!AI47,1)),"N/A")</f>
        <v>4</v>
      </c>
      <c r="AJ47">
        <f>IFERROR(6-VALUE(RIGHT(Rawdata!AJ47,1)),"N/A")</f>
        <v>5</v>
      </c>
      <c r="AK47">
        <f>IFERROR(6-VALUE(RIGHT(Rawdata!AK47,1)),"N/A")</f>
        <v>5</v>
      </c>
      <c r="AL47">
        <f>IFERROR(VALUE(RIGHT(Rawdata!AL47,1)),"N/A")</f>
        <v>4</v>
      </c>
      <c r="AM47">
        <f>IFERROR(6-VALUE(RIGHT(Rawdata!AM47,1)),"N/A")</f>
        <v>4</v>
      </c>
      <c r="AN47">
        <f>IFERROR(6-VALUE(RIGHT(Rawdata!AN47,1)),"N/A")</f>
        <v>4</v>
      </c>
      <c r="AO47">
        <f>IFERROR(VALUE(RIGHT(Rawdata!AO47,1)),"N/A")</f>
        <v>4</v>
      </c>
      <c r="AP47">
        <f>IFERROR(6-VALUE(RIGHT(Rawdata!AP47,1)),"N/A")</f>
        <v>4</v>
      </c>
      <c r="AQ47">
        <f>IFERROR(VALUE(RIGHT(Rawdata!AQ47,1)),"N/A")</f>
        <v>4</v>
      </c>
      <c r="AR47">
        <f>IFERROR(6-VALUE(RIGHT(Rawdata!AR47,1)),"N/A")</f>
        <v>5</v>
      </c>
      <c r="AS47">
        <f>IFERROR(VALUE(RIGHT(Rawdata!AS47,1)),"N/A")</f>
        <v>4</v>
      </c>
      <c r="AT47">
        <f>IFERROR(VALUE(RIGHT(Rawdata!AT47,1)),"N/A")</f>
        <v>3</v>
      </c>
      <c r="AU47">
        <f>IFERROR(6-VALUE(RIGHT(Rawdata!AU47,1)),"N/A")</f>
        <v>5</v>
      </c>
      <c r="AV47">
        <f>IFERROR(VALUE(RIGHT(Rawdata!AV47,1)),"N/A")</f>
        <v>4</v>
      </c>
      <c r="AW47">
        <f>IFERROR(VALUE(RIGHT(Rawdata!AW47,1)),"N/A")</f>
        <v>4</v>
      </c>
      <c r="AX47">
        <f>IFERROR(VALUE(RIGHT(Rawdata!AX47,1)),"N/A")</f>
        <v>4</v>
      </c>
      <c r="AY47">
        <f>IFERROR(VALUE(RIGHT(Rawdata!AY47,1)),"N/A")</f>
        <v>3</v>
      </c>
      <c r="AZ47">
        <f>IFERROR(VALUE(RIGHT(Rawdata!AZ47,1)),"N/A")</f>
        <v>2</v>
      </c>
      <c r="BA47">
        <f>IFERROR(VALUE(RIGHT(Rawdata!BA47,1)-1),"N/A")</f>
        <v>3</v>
      </c>
      <c r="BB47">
        <f>IFERROR(VALUE(RIGHT(Rawdata!BB47,1)-1),"N/A")</f>
        <v>3</v>
      </c>
      <c r="BC47">
        <f>IFERROR(VALUE(RIGHT(Rawdata!BC47,1)-1),"N/A")</f>
        <v>1</v>
      </c>
      <c r="BD47">
        <f>IFERROR(VALUE(RIGHT(Rawdata!BD47,1)-1),"N/A")</f>
        <v>1</v>
      </c>
      <c r="BE47">
        <f>IFERROR(VALUE(RIGHT(Rawdata!BE47,1)-1),"N/A")</f>
        <v>2</v>
      </c>
      <c r="BF47">
        <f>IFERROR(VALUE(RIGHT(Rawdata!BF47,1)-1),"N/A")</f>
        <v>2</v>
      </c>
      <c r="BG47">
        <f>IFERROR(VALUE(RIGHT(Rawdata!BG47,1)-1),"N/A")</f>
        <v>3</v>
      </c>
      <c r="BH47">
        <f>IFERROR(VALUE(RIGHT(Rawdata!BH47,1)-1),"N/A")</f>
        <v>3</v>
      </c>
      <c r="BI47">
        <f>IFERROR(VALUE(RIGHT(Rawdata!BI47,1)-1),"N/A")</f>
        <v>2</v>
      </c>
      <c r="BJ47">
        <f>IFERROR(VALUE(RIGHT(Rawdata!BJ47,1)-1),"N/A")</f>
        <v>2</v>
      </c>
      <c r="BK47">
        <f>IFERROR(VALUE(RIGHT(Rawdata!BK47,1)-1),"N/A")</f>
        <v>3</v>
      </c>
      <c r="BL47">
        <f>IFERROR(VALUE(RIGHT(Rawdata!BL47,1)-1),"N/A")</f>
        <v>2</v>
      </c>
      <c r="BM47">
        <f>IFERROR(VALUE(RIGHT(Rawdata!BM47,1)),"N/A")</f>
        <v>2</v>
      </c>
      <c r="BN47">
        <f>IFERROR(VALUE(RIGHT(Rawdata!BN47,1)),"N/A")</f>
        <v>4</v>
      </c>
      <c r="BO47">
        <f>IFERROR(VALUE(RIGHT(Rawdata!BO47,1)),"N/A")</f>
        <v>4</v>
      </c>
      <c r="BP47">
        <f>IFERROR(VALUE(RIGHT(Rawdata!BP47,1)),"N/A")</f>
        <v>4</v>
      </c>
      <c r="BQ47">
        <f>IFERROR(6-VALUE(RIGHT(Rawdata!BQ47,1)),"N/A")</f>
        <v>2</v>
      </c>
      <c r="BR47">
        <f>IFERROR(6-VALUE(RIGHT(Rawdata!BR47,1)),"N/A")</f>
        <v>2</v>
      </c>
      <c r="BS47">
        <f>IFERROR(6-VALUE(RIGHT(Rawdata!BS47,1)),"N/A")</f>
        <v>2</v>
      </c>
      <c r="BT47">
        <f>IFERROR(6-VALUE(RIGHT(Rawdata!BT47,1)),"N/A")</f>
        <v>2</v>
      </c>
      <c r="BU47">
        <f>IFERROR(VALUE(RIGHT(Rawdata!BU47,1)),"N/A")</f>
        <v>4</v>
      </c>
      <c r="BV47">
        <f>IFERROR(VALUE(RIGHT(Rawdata!BV47,1)),"N/A")</f>
        <v>3</v>
      </c>
      <c r="BW47">
        <f>IFERROR(VALUE(RIGHT(Rawdata!BW47,1)),"N/A")</f>
        <v>4</v>
      </c>
      <c r="BX47">
        <f>IFERROR(VALUE(RIGHT(Rawdata!BX47,1)),"N/A")</f>
        <v>4</v>
      </c>
      <c r="BY47">
        <f>IFERROR(6-VALUE(RIGHT(Rawdata!BY47,1)),"N/A")</f>
        <v>3</v>
      </c>
      <c r="BZ47">
        <f>IFERROR(6-VALUE(RIGHT(Rawdata!BZ47,1)),"N/A")</f>
        <v>2</v>
      </c>
      <c r="CA47">
        <f>IFERROR(6-VALUE(RIGHT(Rawdata!CA47,1)),"N/A")</f>
        <v>2</v>
      </c>
      <c r="CB47">
        <f>IFERROR(VALUE(RIGHT(Rawdata!CB47,1)),"N/A")</f>
        <v>4</v>
      </c>
      <c r="CC47">
        <f>IFERROR(VALUE(RIGHT(Rawdata!CC47,1)),"N/A")</f>
        <v>4</v>
      </c>
      <c r="CD47">
        <f>IFERROR(VALUE(RIGHT(Rawdata!CD47,1)),"N/A")</f>
        <v>4</v>
      </c>
      <c r="CE47">
        <f>IFERROR(VALUE(RIGHT(Rawdata!CE47,1)),"N/A")</f>
        <v>4</v>
      </c>
      <c r="CF47">
        <f>IFERROR(6-VALUE(RIGHT(Rawdata!CF47,1)),"N/A")</f>
        <v>2</v>
      </c>
      <c r="CG47">
        <f>IFERROR(6-VALUE(RIGHT(Rawdata!CG47,1)),"N/A")</f>
        <v>3</v>
      </c>
      <c r="CH47">
        <f>IFERROR(6-VALUE(RIGHT(Rawdata!CH47,1)),"N/A")</f>
        <v>2</v>
      </c>
      <c r="CI47">
        <f>IFERROR(6-VALUE(RIGHT(Rawdata!CI47,1)),"N/A")</f>
        <v>3</v>
      </c>
      <c r="CJ47">
        <f>IFERROR(VALUE(RIGHT(Rawdata!CJ47,1)),"N/A")</f>
        <v>4</v>
      </c>
      <c r="CK47">
        <f>IFERROR(VALUE(RIGHT(Rawdata!CK47,1)),"N/A")</f>
        <v>3</v>
      </c>
      <c r="CL47">
        <f>IFERROR(VALUE(RIGHT(Rawdata!CL47,1)),"N/A")</f>
        <v>3</v>
      </c>
      <c r="CM47">
        <f>IFERROR(VALUE(RIGHT(Rawdata!CM47,1)),"N/A")</f>
        <v>1</v>
      </c>
      <c r="CN47">
        <f>IFERROR(VALUE(RIGHT(Rawdata!CN47,1)),"N/A")</f>
        <v>1</v>
      </c>
      <c r="CO47">
        <f>IFERROR(VALUE(RIGHT(Rawdata!CO47,1)),"N/A")</f>
        <v>3</v>
      </c>
      <c r="CP47">
        <f>IFERROR(VALUE(RIGHT(Rawdata!CP47,1)),"N/A")</f>
        <v>2</v>
      </c>
      <c r="CQ47">
        <f>IFERROR(VALUE(RIGHT(Rawdata!CQ47,1)),"N/A")</f>
        <v>3</v>
      </c>
      <c r="CR47">
        <f>IFERROR(VALUE(RIGHT(Rawdata!CR47,1)),"N/A")</f>
        <v>2</v>
      </c>
      <c r="CS47">
        <f>IFERROR(VALUE(RIGHT(Rawdata!CS47,1)),"N/A")</f>
        <v>4</v>
      </c>
      <c r="CT47">
        <f>IFERROR(VALUE(RIGHT(Rawdata!CT47,1)),"N/A")</f>
        <v>3</v>
      </c>
      <c r="CU47">
        <f>IFERROR(VALUE(RIGHT(Rawdata!CU47,1)),"N/A")</f>
        <v>3</v>
      </c>
      <c r="CV47">
        <f>IFERROR(VALUE(RIGHT(Rawdata!CV47,1)),"N/A")</f>
        <v>3</v>
      </c>
      <c r="CW47">
        <f>IFERROR(6-VALUE(RIGHT(Rawdata!CW47,1)),"N/A")</f>
        <v>1</v>
      </c>
      <c r="CX47">
        <f>IFERROR(VALUE(RIGHT(Rawdata!CX47,1)),"N/A")</f>
        <v>3</v>
      </c>
      <c r="CY47">
        <f>IFERROR(VALUE(RIGHT(Rawdata!CY47,1)),"N/A")</f>
        <v>5</v>
      </c>
      <c r="CZ47">
        <f>IFERROR(VALUE(RIGHT(Rawdata!CZ47,1)),"N/A")</f>
        <v>5</v>
      </c>
      <c r="DA47">
        <f>IFERROR(VALUE(RIGHT(Rawdata!DA47,1)),"N/A")</f>
        <v>4</v>
      </c>
      <c r="DB47">
        <f>IFERROR(VALUE(RIGHT(Rawdata!DB47,1)),"N/A")</f>
        <v>2</v>
      </c>
      <c r="DC47">
        <f>IFERROR(VALUE(RIGHT(Rawdata!DC47,1)),"N/A")</f>
        <v>3</v>
      </c>
      <c r="DD47">
        <f>IFERROR(VALUE(RIGHT(Rawdata!DD47,1)),"N/A")</f>
        <v>3</v>
      </c>
      <c r="DE47">
        <f>IFERROR(VALUE(RIGHT(Rawdata!DE47,1)-1),"N/A")</f>
        <v>0</v>
      </c>
      <c r="DF47">
        <f>IFERROR(VALUE(RIGHT(Rawdata!DF47,1)-1),"N/A")</f>
        <v>1</v>
      </c>
      <c r="DG47">
        <f>IFERROR(VALUE(RIGHT(Rawdata!DG47,1)-1),"N/A")</f>
        <v>3</v>
      </c>
      <c r="DH47">
        <f>IFERROR(VALUE(RIGHT(Rawdata!DH47,1)-1),"N/A")</f>
        <v>1</v>
      </c>
      <c r="DI47">
        <f>IFERROR(VALUE(RIGHT(Rawdata!DI47,1)-1),"N/A")</f>
        <v>1</v>
      </c>
      <c r="DJ47">
        <f>IFERROR(VALUE(RIGHT(Rawdata!DJ47,1)-1),"N/A")</f>
        <v>0</v>
      </c>
      <c r="DK47">
        <f>IFERROR(VALUE(RIGHT(Rawdata!DK47,1)-1),"N/A")</f>
        <v>3</v>
      </c>
      <c r="DL47">
        <f>IFERROR(VALUE(RIGHT(Rawdata!DL47,1)-1),"N/A")</f>
        <v>2</v>
      </c>
      <c r="DM47">
        <f>IFERROR(VALUE(RIGHT(Rawdata!DM47,1)-1),"N/A")</f>
        <v>2</v>
      </c>
      <c r="DN47">
        <f>IFERROR(VALUE(RIGHT(Rawdata!DN47,1)-1),"N/A")</f>
        <v>3</v>
      </c>
      <c r="DO47">
        <f>IFERROR(VALUE(RIGHT(Rawdata!DO47,1)-1),"N/A")</f>
        <v>1</v>
      </c>
      <c r="DP47">
        <f>IFERROR(VALUE(RIGHT(Rawdata!DP47,1)-1),"N/A")</f>
        <v>3</v>
      </c>
      <c r="DQ47">
        <f>IFERROR(VALUE(RIGHT(Rawdata!DQ47,1)-1),"N/A")</f>
        <v>3</v>
      </c>
      <c r="DR47">
        <f>IFERROR(VALUE(RIGHT(Rawdata!DR47,1)-1),"N/A")</f>
        <v>1</v>
      </c>
      <c r="DS47">
        <f>IFERROR(VALUE(RIGHT(Rawdata!DS47,1)-1),"N/A")</f>
        <v>1</v>
      </c>
      <c r="DT47">
        <f>IFERROR(VALUE(RIGHT(Rawdata!DT47,1)-1),"N/A")</f>
        <v>0</v>
      </c>
      <c r="DU47">
        <f>IFERROR(6-VALUE(RIGHT(Rawdata!DU47,1)-1),"N/A")</f>
        <v>2</v>
      </c>
      <c r="DV47">
        <f>IFERROR(6-VALUE(RIGHT(Rawdata!DV47,1)-1),"N/A")</f>
        <v>2</v>
      </c>
      <c r="DW47">
        <f>IFERROR(6-VALUE(RIGHT(Rawdata!DW47,1)-1),"N/A")</f>
        <v>4</v>
      </c>
      <c r="DX47">
        <f>IFERROR(6-VALUE(RIGHT(Rawdata!DX47,1)-1),"N/A")</f>
        <v>2</v>
      </c>
      <c r="DY47">
        <f>IFERROR(6-VALUE(RIGHT(Rawdata!DY47,1)-1),"N/A")</f>
        <v>3</v>
      </c>
      <c r="DZ47">
        <f>IFERROR(6-VALUE(RIGHT(Rawdata!DZ47,1)-1),"N/A")</f>
        <v>2</v>
      </c>
      <c r="EA47">
        <f>IFERROR(VALUE(RIGHT(Rawdata!EA47,1)),"N/A")</f>
        <v>4</v>
      </c>
      <c r="EB47">
        <f>IFERROR(VALUE(RIGHT(Rawdata!EB47,1)),"N/A")</f>
        <v>3</v>
      </c>
      <c r="EC47">
        <f>IFERROR(6-VALUE(RIGHT(Rawdata!EC47,1)),"N/A")</f>
        <v>4</v>
      </c>
      <c r="ED47">
        <f>IFERROR(6-VALUE(RIGHT(Rawdata!ED47,1)),"N/A")</f>
        <v>5</v>
      </c>
      <c r="EE47">
        <f>IFERROR(VALUE(RIGHT(Rawdata!EE47,1)),"N/A")</f>
        <v>4</v>
      </c>
      <c r="EF47">
        <f>IFERROR(VALUE(RIGHT(Rawdata!EF47,1)),"N/A")</f>
        <v>4</v>
      </c>
      <c r="EG47">
        <f>IFERROR(VALUE(RIGHT(Rawdata!EG47,1)),"N/A")</f>
        <v>4</v>
      </c>
      <c r="EH47">
        <f>IFERROR(VALUE(RIGHT(Rawdata!EH47,1)),"N/A")</f>
        <v>3</v>
      </c>
      <c r="EI47">
        <f>IFERROR(VALUE(RIGHT(Rawdata!EI47,1)),"N/A")</f>
        <v>3</v>
      </c>
      <c r="EJ47">
        <f>IFERROR(VALUE(RIGHT(Rawdata!EJ47,1)),"N/A")</f>
        <v>3</v>
      </c>
      <c r="EK47">
        <f>IFERROR(VALUE(RIGHT(Rawdata!EK47,1)),"N/A")</f>
        <v>3</v>
      </c>
      <c r="EL47">
        <f>IFERROR(VALUE(RIGHT(Rawdata!EL47,1)),"N/A")</f>
        <v>3</v>
      </c>
      <c r="EM47">
        <f>IFERROR(VALUE(RIGHT(Rawdata!EM47,1)),"N/A")</f>
        <v>4</v>
      </c>
      <c r="EN47">
        <f>IFERROR(VALUE(RIGHT(Rawdata!EN47,1)),"N/A")</f>
        <v>2</v>
      </c>
      <c r="EO47">
        <f>IFERROR(VALUE(RIGHT(Rawdata!EO47,1)),"N/A")</f>
        <v>3</v>
      </c>
      <c r="EP47">
        <f>IFERROR(VALUE(RIGHT(Rawdata!EP47,1)),"N/A")</f>
        <v>3</v>
      </c>
      <c r="EQ47">
        <f>IFERROR(VALUE(RIGHT(Rawdata!EQ47,1)),"N/A")</f>
        <v>2</v>
      </c>
      <c r="ER47">
        <f>IFERROR(VALUE(RIGHT(Rawdata!ER47,1)),"N/A")</f>
        <v>3</v>
      </c>
      <c r="ES47">
        <f>IFERROR(VALUE(RIGHT(Rawdata!ES47,1)),"N/A")</f>
        <v>3</v>
      </c>
      <c r="ET47">
        <f>IFERROR(VALUE(RIGHT(Rawdata!ET47,1)),"N/A")</f>
        <v>2</v>
      </c>
      <c r="EU47">
        <f>IFERROR(VALUE(RIGHT(Rawdata!EU47,1)),"N/A")</f>
        <v>3</v>
      </c>
      <c r="EV47">
        <f>IFERROR(VALUE(RIGHT(Rawdata!EV47,1)),"N/A")</f>
        <v>1</v>
      </c>
      <c r="EW47">
        <f>IFERROR(VALUE(RIGHT(Rawdata!EW47,1)),"N/A")</f>
        <v>3</v>
      </c>
      <c r="EX47">
        <f>IFERROR(VALUE(RIGHT(Rawdata!EX47,1)),"N/A")</f>
        <v>2</v>
      </c>
      <c r="EY47">
        <f>IFERROR(VALUE(RIGHT(Rawdata!EY47,1)),"N/A")</f>
        <v>2</v>
      </c>
      <c r="EZ47">
        <f>IFERROR(6-VALUE(RIGHT(Rawdata!EZ47,1)),"N/A")</f>
        <v>3</v>
      </c>
      <c r="FA47">
        <f>IFERROR(IF(Rawdata!FA47="A1",VALUE(RIGHT(Rawdata!FA47,1)),VALUE(RIGHT(Rawdata!FA47,1))-1),"N/A")</f>
        <v>5</v>
      </c>
      <c r="FB47">
        <f>IFERROR(VALUE(RIGHT(Rawdata!FB47,1))-3,"N/A")</f>
        <v>5</v>
      </c>
      <c r="FC47">
        <f>IFERROR(IF(Rawdata!FC47="A1",VALUE(RIGHT(Rawdata!FC47,1)),VALUE(RIGHT(Rawdata!FC47,1))-1),"N/A")</f>
        <v>5</v>
      </c>
      <c r="FD47">
        <f>IFERROR(VALUE(RIGHT(Rawdata!FD47,1))-3,"N/A")</f>
        <v>3</v>
      </c>
      <c r="FE47">
        <f>IFERROR(IF(Rawdata!FE47="A1",VALUE(RIGHT(Rawdata!FE47,1)),VALUE(RIGHT(Rawdata!FE47,1))-1),"N/A")</f>
        <v>5</v>
      </c>
      <c r="FF47">
        <f>IFERROR(VALUE(RIGHT(Rawdata!FF47,1))-3,"N/A")</f>
        <v>2</v>
      </c>
      <c r="FG47">
        <f>IFERROR(IF(Rawdata!FG47="A1",VALUE(RIGHT(Rawdata!FG47,1)),VALUE(RIGHT(Rawdata!FG47,1))-1),"N/A")</f>
        <v>5</v>
      </c>
      <c r="FH47">
        <f>IFERROR(VALUE(RIGHT(Rawdata!FH47,1))-3,"N/A")</f>
        <v>1</v>
      </c>
      <c r="FI47">
        <f>IFERROR(IF(Rawdata!FI47="A1",VALUE(RIGHT(Rawdata!FI47,1)),VALUE(RIGHT(Rawdata!FI47,1))-1),"N/A")</f>
        <v>5</v>
      </c>
      <c r="FJ47">
        <f>IFERROR(VALUE(RIGHT(Rawdata!FJ47,1))-3,"N/A")</f>
        <v>4</v>
      </c>
      <c r="FK47">
        <f>IFERROR(IF(Rawdata!FK47="A1",VALUE(RIGHT(Rawdata!FK47,1)),VALUE(RIGHT(Rawdata!FK47,1))-1),"N/A")</f>
        <v>5</v>
      </c>
      <c r="FL47">
        <f>IFERROR(VALUE(RIGHT(Rawdata!FL47,1))-3,"N/A")</f>
        <v>3</v>
      </c>
      <c r="FM47">
        <f>IFERROR(IF(Rawdata!FM47="A1",VALUE(RIGHT(Rawdata!FM47,1)),VALUE(RIGHT(Rawdata!FM47,1))-1),"N/A")</f>
        <v>5</v>
      </c>
      <c r="FN47">
        <f>IFERROR(VALUE(RIGHT(Rawdata!FN47,1))-3,"N/A")</f>
        <v>4</v>
      </c>
      <c r="FO47">
        <f>IFERROR(IF(Rawdata!FO47="A1",VALUE(RIGHT(Rawdata!FO47,1)),VALUE(RIGHT(Rawdata!FO47,1))-1),"N/A")</f>
        <v>4</v>
      </c>
      <c r="FP47">
        <f>IFERROR(VALUE(RIGHT(Rawdata!FP47,1))-3,"N/A")</f>
        <v>3</v>
      </c>
      <c r="FQ47">
        <f>IFERROR(IF(Rawdata!FQ47="A1",VALUE(RIGHT(Rawdata!FQ47,1)),VALUE(RIGHT(Rawdata!FQ47,1))-1),"N/A")</f>
        <v>4</v>
      </c>
      <c r="FR47">
        <f>IFERROR(VALUE(RIGHT(Rawdata!FR47,1))-3,"N/A")</f>
        <v>2</v>
      </c>
      <c r="FS47">
        <f>IFERROR(IF(Rawdata!FS47="A1",VALUE(RIGHT(Rawdata!FS47,1)),VALUE(RIGHT(Rawdata!FS47,1))-1),"N/A")</f>
        <v>5</v>
      </c>
      <c r="FT47">
        <f>IFERROR(VALUE(RIGHT(Rawdata!FT47,1))-3,"N/A")</f>
        <v>4</v>
      </c>
      <c r="FU47">
        <f>IFERROR(IF(Rawdata!FU47="A1",VALUE(RIGHT(Rawdata!FU47,1)),VALUE(RIGHT(Rawdata!FU47,1))-1),"N/A")</f>
        <v>5</v>
      </c>
      <c r="FV47">
        <f>IFERROR(VALUE(RIGHT(Rawdata!FV47,1))-3,"N/A")</f>
        <v>4</v>
      </c>
      <c r="FW47">
        <f>IFERROR(IF(Rawdata!FW47="A1",VALUE(RIGHT(Rawdata!FW47,1)),VALUE(RIGHT(Rawdata!FW47,1))-1),"N/A")</f>
        <v>5</v>
      </c>
      <c r="FX47">
        <f>IFERROR(VALUE(RIGHT(Rawdata!FX47,1))-3,"N/A")</f>
        <v>4</v>
      </c>
      <c r="FY47">
        <f>IFERROR(IF(Rawdata!FY47="A1",VALUE(RIGHT(Rawdata!FY47,1)),VALUE(RIGHT(Rawdata!FY47,1))-1),"N/A")</f>
        <v>4</v>
      </c>
      <c r="FZ47">
        <f>IFERROR(VALUE(RIGHT(Rawdata!FZ47,1))-3,"N/A")</f>
        <v>1</v>
      </c>
      <c r="GA47">
        <f>IFERROR(IF(Rawdata!GA47="A1",VALUE(RIGHT(Rawdata!GA47,1)),VALUE(RIGHT(Rawdata!GA47,1))-1),"N/A")</f>
        <v>5</v>
      </c>
      <c r="GB47">
        <f>IFERROR(VALUE(RIGHT(Rawdata!GB47,1))-3,"N/A")</f>
        <v>3</v>
      </c>
      <c r="GC47">
        <f>IFERROR(IF(Rawdata!GC47="A1",VALUE(RIGHT(Rawdata!GC47,1)),VALUE(RIGHT(Rawdata!GC47,1))-1),"N/A")</f>
        <v>5</v>
      </c>
      <c r="GD47">
        <f>IFERROR(VALUE(RIGHT(Rawdata!GD47,1))-3,"N/A")</f>
        <v>3</v>
      </c>
      <c r="GE47">
        <f>IFERROR(IF(Rawdata!GE47="A1",VALUE(RIGHT(Rawdata!GE47,1)),VALUE(RIGHT(Rawdata!GE47,1))-1),"N/A")</f>
        <v>4</v>
      </c>
      <c r="GF47">
        <f>IFERROR(VALUE(RIGHT(Rawdata!GF47,1))-3,"N/A")</f>
        <v>3</v>
      </c>
      <c r="GG47">
        <f>IFERROR(IF(Rawdata!GG47="A1",VALUE(RIGHT(Rawdata!GG47,1)),VALUE(RIGHT(Rawdata!GG47,1))-1),"N/A")</f>
        <v>3</v>
      </c>
      <c r="GH47">
        <f>IFERROR(VALUE(RIGHT(Rawdata!GH47,1))-3,"N/A")</f>
        <v>3</v>
      </c>
      <c r="GI47">
        <f>IFERROR(IF(Rawdata!GI47="A1",VALUE(RIGHT(Rawdata!GI47,1)),VALUE(RIGHT(Rawdata!GI47,1))-1),"N/A")</f>
        <v>5</v>
      </c>
      <c r="GJ47">
        <f>IFERROR(VALUE(RIGHT(Rawdata!GJ47,1))-3,"N/A")</f>
        <v>3</v>
      </c>
      <c r="GK47">
        <f>IFERROR(IF(Rawdata!GK47="A1",VALUE(RIGHT(Rawdata!GK47,1)),VALUE(RIGHT(Rawdata!GK47,1))-1),"N/A")</f>
        <v>5</v>
      </c>
      <c r="GL47">
        <f>IFERROR(VALUE(RIGHT(Rawdata!GL47,1))-3,"N/A")</f>
        <v>4</v>
      </c>
      <c r="GM47">
        <f>IFERROR(IF(Rawdata!GM47="A1",VALUE(RIGHT(Rawdata!GM47,1)),VALUE(RIGHT(Rawdata!GM47,1))-1),"N/A")</f>
        <v>5</v>
      </c>
      <c r="GN47">
        <f>IFERROR(VALUE(RIGHT(Rawdata!GN47,1))-3,"N/A")</f>
        <v>3</v>
      </c>
      <c r="GO47">
        <f>IFERROR(IF(Rawdata!GO47="A1",VALUE(RIGHT(Rawdata!GO47,1)),VALUE(RIGHT(Rawdata!GO47,1))-1),"N/A")</f>
        <v>5</v>
      </c>
      <c r="GP47">
        <f>IFERROR(VALUE(RIGHT(Rawdata!GP47,1))-3,"N/A")</f>
        <v>4</v>
      </c>
      <c r="GQ47">
        <f>IFERROR(IF(Rawdata!GQ47="A1",VALUE(RIGHT(Rawdata!GQ47,1)),VALUE(RIGHT(Rawdata!GQ47,1))-1),"N/A")</f>
        <v>5</v>
      </c>
      <c r="GR47">
        <f>IFERROR(VALUE(RIGHT(Rawdata!GR47,1))-3,"N/A")</f>
        <v>4</v>
      </c>
      <c r="GS47">
        <f>IFERROR(IF(Rawdata!GS47="A1",VALUE(RIGHT(Rawdata!GS47,1)),VALUE(RIGHT(Rawdata!GS47,1))-1),"N/A")</f>
        <v>4</v>
      </c>
      <c r="GT47">
        <f>IFERROR(VALUE(RIGHT(Rawdata!GT47,1))-3,"N/A")</f>
        <v>3</v>
      </c>
      <c r="GU47">
        <f>IFERROR(IF(Rawdata!GU47="A1",VALUE(RIGHT(Rawdata!GU47,1)),VALUE(RIGHT(Rawdata!GU47,1))-1),"N/A")</f>
        <v>4</v>
      </c>
      <c r="GV47">
        <f>IFERROR(VALUE(RIGHT(Rawdata!GV47,1))-3,"N/A")</f>
        <v>3</v>
      </c>
      <c r="GW47">
        <f>IFERROR(IF(Rawdata!GW47="A1",VALUE(RIGHT(Rawdata!GW47,1)),VALUE(RIGHT(Rawdata!GW47,1))-1),"N/A")</f>
        <v>4</v>
      </c>
      <c r="GX47">
        <f>IFERROR(VALUE(RIGHT(Rawdata!GX47,1))-3,"N/A")</f>
        <v>4</v>
      </c>
      <c r="GY47">
        <f>IFERROR(VALUE(RIGHT(Rawdata!GY47,1)),"N/A")</f>
        <v>5</v>
      </c>
      <c r="GZ47">
        <f>IFERROR(7-VALUE(RIGHT(Rawdata!GZ47,1)),"N/A")</f>
        <v>6</v>
      </c>
      <c r="HA47">
        <f>IFERROR(VALUE(RIGHT(Rawdata!HA47,1)),"N/A")</f>
        <v>5</v>
      </c>
      <c r="HB47">
        <f>IFERROR(VALUE(RIGHT(Rawdata!HB47,1)),"N/A")</f>
        <v>4</v>
      </c>
      <c r="HC47">
        <f>IFERROR(VALUE(RIGHT(Rawdata!HC47,1)),"N/A")</f>
        <v>4</v>
      </c>
      <c r="HD47">
        <f>IFERROR(7-VALUE(RIGHT(Rawdata!HD47,1)),"N/A")</f>
        <v>3</v>
      </c>
      <c r="HE47">
        <f>IFERROR(VALUE(RIGHT(Rawdata!HE47,1)),"N/A")</f>
        <v>5</v>
      </c>
      <c r="HF47">
        <f>IFERROR(7-VALUE(RIGHT(Rawdata!HF47,1)),"N/A")</f>
        <v>5</v>
      </c>
      <c r="HG47">
        <f>IFERROR(VALUE(RIGHT(Rawdata!HG47,1)),"N/A")</f>
        <v>5</v>
      </c>
      <c r="HH47">
        <f>IFERROR(VALUE(RIGHT(Rawdata!HH47,1)),"N/A")</f>
        <v>4</v>
      </c>
      <c r="HI47">
        <f>IFERROR(VALUE(RIGHT(Rawdata!HI47,1)),"N/A")</f>
        <v>5</v>
      </c>
      <c r="HJ47">
        <f>IFERROR(VALUE(RIGHT(Rawdata!HJ47,1)),"N/A")</f>
        <v>3</v>
      </c>
      <c r="HK47">
        <f>IFERROR(7-VALUE(RIGHT(Rawdata!HK47,1)),"N/A")</f>
        <v>3</v>
      </c>
      <c r="HL47">
        <f>IFERROR(VALUE(RIGHT(Rawdata!HL47,1)),"N/A")</f>
        <v>4</v>
      </c>
      <c r="HM47">
        <f>IFERROR(VALUE(RIGHT(Rawdata!HM47,1)),"N/A")</f>
        <v>4</v>
      </c>
      <c r="HN47">
        <f>IFERROR(IF(Rawdata!HN47="A13",5,VALUE(RIGHT(Rawdata!HN47,1))-1),"N/A")</f>
        <v>5</v>
      </c>
      <c r="HO47">
        <f>IFERROR(IF(Rawdata!HO47="A13",5,VALUE(RIGHT(Rawdata!HO47,1))-1),"N/A")</f>
        <v>3</v>
      </c>
      <c r="HP47">
        <f>IFERROR(IF(Rawdata!HP47="A13",5,VALUE(RIGHT(Rawdata!HP47,1))-1),"N/A")</f>
        <v>4</v>
      </c>
      <c r="HQ47">
        <f>IFERROR(IF(Rawdata!HQ47="A13",5,VALUE(RIGHT(Rawdata!HQ47,1))-1),"N/A")</f>
        <v>5</v>
      </c>
      <c r="HR47">
        <f>IFERROR(IF(Rawdata!HR47="A13",5,VALUE(RIGHT(Rawdata!HR47,1))-1),"N/A")</f>
        <v>4</v>
      </c>
      <c r="HS47">
        <f>IFERROR(6-IF(Rawdata!HS47="A13",5,VALUE(RIGHT(Rawdata!HS47,1))-1),"N/A")</f>
        <v>3</v>
      </c>
      <c r="HT47">
        <f>IFERROR(6-IF(Rawdata!HT47="A13",5,VALUE(RIGHT(Rawdata!HT47,1))-1),"N/A")</f>
        <v>4</v>
      </c>
      <c r="HU47">
        <f>IFERROR(6-IF(Rawdata!HU47="A13",5,VALUE(RIGHT(Rawdata!HU47,1))-1),"N/A")</f>
        <v>5</v>
      </c>
      <c r="HV47">
        <f>IFERROR(IF(Rawdata!HV47="A13",5,VALUE(RIGHT(Rawdata!HV47,1))-1),"N/A")</f>
        <v>4</v>
      </c>
      <c r="HW47">
        <f>IFERROR(6-IF(Rawdata!HW47="A13",5,VALUE(RIGHT(Rawdata!HW47,1))-1),"N/A")</f>
        <v>3</v>
      </c>
      <c r="HX47">
        <f>IFERROR(6-IF(Rawdata!HX47="A13",5,VALUE(RIGHT(Rawdata!HX47,1))-1),"N/A")</f>
        <v>4</v>
      </c>
      <c r="HY47">
        <f>IFERROR(6-IF(Rawdata!HY47="A13",5,VALUE(RIGHT(Rawdata!HY47,1))-1),"N/A")</f>
        <v>3</v>
      </c>
      <c r="HZ47">
        <f>IFERROR(6-IF(Rawdata!HZ47="A13",5,VALUE(RIGHT(Rawdata!HZ47,1))-1),"N/A")</f>
        <v>3</v>
      </c>
      <c r="IA47">
        <f>IFERROR(6-IF(Rawdata!IA47="A13",5,VALUE(RIGHT(Rawdata!IA47,1))-1),"N/A")</f>
        <v>3</v>
      </c>
      <c r="IB47">
        <f>IFERROR(IF(Rawdata!IB47="A13",5,VALUE(RIGHT(Rawdata!IB47,1))-1),"N/A")</f>
        <v>5</v>
      </c>
      <c r="IC47">
        <f>IFERROR(6-IF(Rawdata!IC47="A13",5,VALUE(RIGHT(Rawdata!IC47,1))-1),"N/A")</f>
        <v>3</v>
      </c>
      <c r="ID47">
        <f>IFERROR(IF(Rawdata!ID47="A13",5,VALUE(RIGHT(Rawdata!ID47,1))-1),"N/A")</f>
        <v>5</v>
      </c>
      <c r="IE47">
        <f>IFERROR(6-IF(Rawdata!IE47="A13",5,VALUE(RIGHT(Rawdata!IE47,1))-1),"N/A")</f>
        <v>3</v>
      </c>
      <c r="IF47">
        <f>IFERROR(VALUE(RIGHT(Rawdata!IF47,1)),"N/A")</f>
        <v>7</v>
      </c>
      <c r="IG47">
        <f>IFERROR(VALUE(RIGHT(Rawdata!IG47,1)),"N/A")</f>
        <v>7</v>
      </c>
      <c r="IH47">
        <f>IFERROR(VALUE(RIGHT(Rawdata!IH47,1)),"N/A")</f>
        <v>7</v>
      </c>
      <c r="II47">
        <f>IFERROR(VALUE(RIGHT(Rawdata!II47,1)),"N/A")</f>
        <v>7</v>
      </c>
      <c r="IJ47">
        <f>IFERROR(VALUE(RIGHT(Rawdata!IJ47,1)),"N/A")</f>
        <v>7</v>
      </c>
      <c r="IK47">
        <f>IFERROR(VALUE(RIGHT(Rawdata!IK47,1)),"N/A")</f>
        <v>4</v>
      </c>
      <c r="IL47">
        <f>IFERROR(VALUE(RIGHT(Rawdata!IL47,1)),"N/A")</f>
        <v>4</v>
      </c>
      <c r="IM47">
        <f>IFERROR(VALUE(RIGHT(Rawdata!IM47,1)),"N/A")</f>
        <v>4</v>
      </c>
      <c r="IN47">
        <f>IFERROR(VALUE(RIGHT(Rawdata!IN47,1)),"N/A")</f>
        <v>4</v>
      </c>
      <c r="IO47">
        <f>IFERROR(VALUE(RIGHT(Rawdata!IO47,1)),"N/A")</f>
        <v>3</v>
      </c>
      <c r="IP47">
        <f>IFERROR(VALUE(RIGHT(Rawdata!IP47,1)),"N/A")</f>
        <v>4</v>
      </c>
      <c r="IQ47">
        <f>IFERROR(VALUE(RIGHT(Rawdata!IQ47,1)),"N/A")</f>
        <v>4</v>
      </c>
      <c r="IR47">
        <f>IFERROR(VALUE(RIGHT(Rawdata!IR47,1)),"N/A")</f>
        <v>3</v>
      </c>
      <c r="IS47">
        <f>IFERROR(VALUE(RIGHT(Rawdata!IS47,1)),"N/A")</f>
        <v>4</v>
      </c>
      <c r="IT47">
        <f>IFERROR(VALUE(RIGHT(Rawdata!IT47,1)),"N/A")</f>
        <v>4</v>
      </c>
      <c r="IU47">
        <f>IFERROR(VALUE(RIGHT(Rawdata!IU47,1)),"N/A")</f>
        <v>3</v>
      </c>
      <c r="IV47">
        <f>IFERROR(VALUE(RIGHT(Rawdata!IV47,1)),"N/A")</f>
        <v>2</v>
      </c>
      <c r="IW47">
        <f>IFERROR(VALUE(RIGHT(Rawdata!IW47,1)),"N/A")</f>
        <v>3</v>
      </c>
      <c r="IX47">
        <f>IFERROR(VALUE(RIGHT(Rawdata!IX47,1)),"N/A")</f>
        <v>4</v>
      </c>
      <c r="IY47">
        <f>IFERROR(VALUE(RIGHT(Rawdata!IY47,1)),"N/A")</f>
        <v>5</v>
      </c>
      <c r="IZ47">
        <f>IFERROR(VALUE(RIGHT(Rawdata!IZ47,1)),"N/A")</f>
        <v>3</v>
      </c>
      <c r="JA47">
        <f>IFERROR(VALUE(RIGHT(Rawdata!JA47,1)),"N/A")</f>
        <v>4</v>
      </c>
      <c r="JB47">
        <f>IFERROR(VALUE(RIGHT(Rawdata!JB47,1)),"N/A")</f>
        <v>1</v>
      </c>
      <c r="JC47">
        <f>IFERROR(VALUE(RIGHT(Rawdata!JC47,1)),"N/A")</f>
        <v>1</v>
      </c>
      <c r="JD47">
        <f>IFERROR(VALUE(RIGHT(Rawdata!JD47,1)),"N/A")</f>
        <v>5</v>
      </c>
      <c r="JE47">
        <f>IFERROR(VALUE(RIGHT(Rawdata!JE47,1)),"N/A")</f>
        <v>4</v>
      </c>
      <c r="JF47">
        <f>IFERROR(VALUE(RIGHT(Rawdata!JF47,1)),"N/A")</f>
        <v>5</v>
      </c>
      <c r="JG47">
        <f>IFERROR(VALUE(RIGHT(Rawdata!JG47,1)),"N/A")</f>
        <v>2</v>
      </c>
      <c r="JH47">
        <f>IFERROR(VALUE(RIGHT(Rawdata!JH47,1)),"N/A")</f>
        <v>3</v>
      </c>
      <c r="JI47">
        <f>IFERROR(VALUE(RIGHT(Rawdata!JI47,1)),"N/A")</f>
        <v>5</v>
      </c>
      <c r="JJ47">
        <f>IFERROR(VALUE(RIGHT(Rawdata!JJ47,1)),"N/A")</f>
        <v>1</v>
      </c>
      <c r="JK47">
        <f>IFERROR(VALUE(RIGHT(Rawdata!JK47,1)),"N/A")</f>
        <v>5</v>
      </c>
      <c r="JL47">
        <f>IFERROR(VALUE(RIGHT(Rawdata!JL47,1)),"N/A")</f>
        <v>4</v>
      </c>
      <c r="JM47">
        <f>IFERROR(VALUE(RIGHT(Rawdata!JM47,1)),"N/A")</f>
        <v>5</v>
      </c>
      <c r="JN47">
        <f>IFERROR(VALUE(RIGHT(Rawdata!JN47,1)),"N/A")</f>
        <v>2</v>
      </c>
      <c r="JO47">
        <f>IFERROR(VALUE(RIGHT(Rawdata!JO47,1)),"N/A")</f>
        <v>1</v>
      </c>
      <c r="JP47" t="str">
        <f>IFERROR(VALUE(RIGHT(Rawdata!JP47,1)-4),"N/A")</f>
        <v>N/A</v>
      </c>
      <c r="JQ47" t="str">
        <f>IFERROR(VALUE(RIGHT(Rawdata!JQ47,1)-4),"N/A")</f>
        <v>N/A</v>
      </c>
      <c r="JR47" t="str">
        <f>IFERROR(VALUE(RIGHT(Rawdata!JR47,1)-4),"N/A")</f>
        <v>N/A</v>
      </c>
      <c r="JS47" t="str">
        <f>IFERROR(VALUE(RIGHT(Rawdata!JS47,1)-4),"N/A")</f>
        <v>N/A</v>
      </c>
      <c r="JT47" t="str">
        <f>IFERROR(VALUE(RIGHT(Rawdata!JT47,1)-4),"N/A")</f>
        <v>N/A</v>
      </c>
      <c r="JU47" t="str">
        <f>IFERROR(VALUE(RIGHT(Rawdata!JU47,1)-4),"N/A")</f>
        <v>N/A</v>
      </c>
      <c r="JV47" t="str">
        <f>IFERROR(VALUE(RIGHT(Rawdata!JV47,1)-4),"N/A")</f>
        <v>N/A</v>
      </c>
      <c r="JW47" t="str">
        <f>IFERROR(VALUE(RIGHT(Rawdata!JW47,1)-4),"N/A")</f>
        <v>N/A</v>
      </c>
      <c r="JX47" t="str">
        <f>IFERROR(VALUE(RIGHT(Rawdata!JX47,1)),"N/A")</f>
        <v>N/A</v>
      </c>
      <c r="JY47" t="str">
        <f>IFERROR(VALUE(RIGHT(Rawdata!JY47,1)),"N/A")</f>
        <v>N/A</v>
      </c>
      <c r="JZ47" t="str">
        <f>IFERROR(6-VALUE(RIGHT(Rawdata!JZ47,1)),"N/A")</f>
        <v>N/A</v>
      </c>
      <c r="KA47" t="str">
        <f>IFERROR(6-VALUE(RIGHT(Rawdata!KA47,1)),"N/A")</f>
        <v>N/A</v>
      </c>
      <c r="KB47" t="str">
        <f>IFERROR(6-VALUE(RIGHT(Rawdata!KB47,1)),"N/A")</f>
        <v>N/A</v>
      </c>
      <c r="KC47" t="str">
        <f>IFERROR(6-VALUE(RIGHT(Rawdata!KC47,1)),"N/A")</f>
        <v>N/A</v>
      </c>
      <c r="KD47" t="str">
        <f>IFERROR(6-VALUE(RIGHT(Rawdata!KD47,1)),"N/A")</f>
        <v>N/A</v>
      </c>
      <c r="KE47" t="str">
        <f>IFERROR(6-VALUE(RIGHT(Rawdata!KE47,1)),"N/A")</f>
        <v>N/A</v>
      </c>
      <c r="KF47" t="str">
        <f>IFERROR(VALUE(RIGHT(Rawdata!KF47,1)),"N/A")</f>
        <v>N/A</v>
      </c>
      <c r="KG47" t="str">
        <f>IFERROR(VALUE(RIGHT(Rawdata!KG47,1)),"N/A")</f>
        <v>N/A</v>
      </c>
      <c r="KH47" t="str">
        <f>IFERROR(6-VALUE(RIGHT(Rawdata!KH47,1)),"N/A")</f>
        <v>N/A</v>
      </c>
      <c r="KI47" t="str">
        <f>IFERROR(6-VALUE(RIGHT(Rawdata!KI47,1)),"N/A")</f>
        <v>N/A</v>
      </c>
      <c r="KJ47" t="str">
        <f>IFERROR(VALUE(RIGHT(Rawdata!KJ47,1)),"N/A")</f>
        <v>N/A</v>
      </c>
      <c r="KK47" t="str">
        <f>IFERROR(VALUE(RIGHT(Rawdata!KK47,1)),"N/A")</f>
        <v>N/A</v>
      </c>
      <c r="KL47" t="str">
        <f>IFERROR(VALUE(RIGHT(Rawdata!KL47,1)),"N/A")</f>
        <v>N/A</v>
      </c>
      <c r="KM47" t="str">
        <f>IFERROR(VALUE(RIGHT(Rawdata!KM47,1)),"N/A")</f>
        <v>N/A</v>
      </c>
      <c r="KN47" t="str">
        <f>IFERROR(VALUE(RIGHT(Rawdata!KN47,1)),"N/A")</f>
        <v>N/A</v>
      </c>
      <c r="KO47" t="str">
        <f>IFERROR(VALUE(RIGHT(Rawdata!KO47,1)),"N/A")</f>
        <v>N/A</v>
      </c>
      <c r="KP47" t="str">
        <f>IFERROR(VALUE(RIGHT(Rawdata!KP47,1)),"N/A")</f>
        <v>N/A</v>
      </c>
      <c r="KQ47" t="str">
        <f>IFERROR(VALUE(RIGHT(Rawdata!KQ47,1)),"N/A")</f>
        <v>N/A</v>
      </c>
      <c r="KR47" t="str">
        <f>IFERROR(VALUE(RIGHT(Rawdata!KR47,1)),"N/A")</f>
        <v>N/A</v>
      </c>
      <c r="KS47" t="str">
        <f>IFERROR(VALUE(RIGHT(Rawdata!KS47,1)),"N/A")</f>
        <v>N/A</v>
      </c>
      <c r="KT47" t="str">
        <f>IFERROR(VALUE(RIGHT(Rawdata!KT47,1)),"N/A")</f>
        <v>N/A</v>
      </c>
      <c r="KU47" t="str">
        <f>IFERROR(VALUE(RIGHT(Rawdata!KU47,1)),"N/A")</f>
        <v>N/A</v>
      </c>
      <c r="KV47" t="str">
        <f>IFERROR(VALUE(RIGHT(Rawdata!KV47,1)),"N/A")</f>
        <v>N/A</v>
      </c>
      <c r="KW47" t="str">
        <f>IFERROR(VALUE(RIGHT(Rawdata!KW47,1)),"N/A")</f>
        <v>N/A</v>
      </c>
      <c r="KX47" t="str">
        <f>IFERROR(VALUE(RIGHT(Rawdata!KX47,1)),"N/A")</f>
        <v>N/A</v>
      </c>
    </row>
    <row r="48" spans="1:310" x14ac:dyDescent="0.25">
      <c r="A48">
        <f>Rawdata!A48</f>
        <v>18</v>
      </c>
      <c r="B48" t="str">
        <f>Rawdata!B48</f>
        <v>T3</v>
      </c>
      <c r="C48" t="str">
        <f>Rawdata!C48</f>
        <v>2023-01-16 21:38:55</v>
      </c>
      <c r="D48" t="str">
        <f>Rawdata!D48</f>
        <v>852-297</v>
      </c>
      <c r="E48" t="str">
        <f>IF(Rawdata!E48="","",Rawdata!E48)</f>
        <v/>
      </c>
      <c r="F48" cm="1">
        <f t="array" ref="F48">IFERROR(_xlfn.IFS(Rawdata!F48="A1",100,Rawdata!F48="A2",75,Rawdata!F48="A3",50,Rawdata!F48="A4",25,Rawdata!F48="A5",0),"N/A")</f>
        <v>50</v>
      </c>
      <c r="G48" cm="1">
        <f t="array" ref="G48">IFERROR(_xlfn.IFS(Rawdata!G48="A1",100,Rawdata!G48="A2",75,Rawdata!G48="A3",50,Rawdata!G48="A4",25,Rawdata!G48="A5",0),"N/A")</f>
        <v>25</v>
      </c>
      <c r="H48" cm="1">
        <f t="array" ref="H48">IFERROR(_xlfn.IFS(Rawdata!H48="A1",100,Rawdata!H48="A2",75,Rawdata!H48="A3",50,Rawdata!H48="A4",25,Rawdata!H48="A5",0),"N/A")</f>
        <v>50</v>
      </c>
      <c r="I48" cm="1">
        <f t="array" ref="I48">IFERROR(_xlfn.IFS(Rawdata!I48="A1",100,Rawdata!I48="A2",75,Rawdata!I48="A3",50,Rawdata!I48="A4",25,Rawdata!I48="A5",0),"N/A")</f>
        <v>50</v>
      </c>
      <c r="J48" cm="1">
        <f t="array" ref="J48">IFERROR(_xlfn.IFS(Rawdata!J48="A1",100,Rawdata!J48="A2",75,Rawdata!J48="A3",50,Rawdata!J48="A4",25,Rawdata!J48="A5",0),"N/A")</f>
        <v>75</v>
      </c>
      <c r="K48" cm="1">
        <f t="array" ref="K48">IFERROR(_xlfn.IFS(Rawdata!K48="A1",100,Rawdata!K48="A2",75,Rawdata!K48="A3",50,Rawdata!K48="A4",25,Rawdata!K48="A5",0),"N/A")</f>
        <v>100</v>
      </c>
      <c r="L48" cm="1">
        <f t="array" ref="L48">IFERROR(_xlfn.IFS(Rawdata!L48="A1",100,Rawdata!L48="A2",75,Rawdata!L48="A3",50,Rawdata!L48="A4",25,Rawdata!L48="A5",0),"N/A")</f>
        <v>100</v>
      </c>
      <c r="M48" cm="1">
        <f t="array" ref="M48">IFERROR(_xlfn.IFS(Rawdata!M48="A1",100,Rawdata!M48="A2",75,Rawdata!M48="A3",50,Rawdata!M48="A4",25,Rawdata!M48="A5",0),"N/A")</f>
        <v>100</v>
      </c>
      <c r="N48" cm="1">
        <f t="array" ref="N48">IFERROR(_xlfn.IFS(Rawdata!N48="A1",100,Rawdata!N48="A2",75,Rawdata!N48="A3",50,Rawdata!N48="A4",25,Rawdata!N48="A5",0),"N/A")</f>
        <v>100</v>
      </c>
      <c r="O48" cm="1">
        <f t="array" ref="O48">IFERROR(_xlfn.IFS(Rawdata!O48="A1",100,Rawdata!O48="A2",75,Rawdata!O48="A3",50,Rawdata!O48="A4",25,Rawdata!O48="A5",0),"N/A")</f>
        <v>100</v>
      </c>
      <c r="P48" cm="1">
        <f t="array" ref="P48">IFERROR(_xlfn.IFS(Rawdata!P48="A1",100,Rawdata!P48="A2",75,Rawdata!P48="A3",50,Rawdata!P48="A4",25,Rawdata!P48="A5",0),"N/A")</f>
        <v>100</v>
      </c>
      <c r="Q48" cm="1">
        <f t="array" ref="Q48">IFERROR(_xlfn.IFS(Rawdata!Q48="A1",100,Rawdata!Q48="A2",75,Rawdata!Q48="A3",50,Rawdata!Q48="A4",25,Rawdata!Q48="A5",0),"N/A")</f>
        <v>50</v>
      </c>
      <c r="R48" cm="1">
        <f t="array" ref="R48">IFERROR(_xlfn.IFS(Rawdata!R48="A1",100,Rawdata!R48="A2",75,Rawdata!R48="A3",50,Rawdata!R48="A4",25,Rawdata!R48="A5",0),"N/A")</f>
        <v>100</v>
      </c>
      <c r="S48" cm="1">
        <f t="array" ref="S48">IFERROR(_xlfn.IFS(Rawdata!S48="A1",100,Rawdata!S48="A2",75,Rawdata!S48="A3",50,Rawdata!S48="A4",25,Rawdata!S48="A5",0),"N/A")</f>
        <v>50</v>
      </c>
      <c r="T48" cm="1">
        <f t="array" ref="T48">IFERROR(_xlfn.IFS(Rawdata!T48="A1",100,Rawdata!T48="A2",75,Rawdata!T48="A3",50,Rawdata!T48="A4",25,Rawdata!T48="A5",0),"N/A")</f>
        <v>50</v>
      </c>
      <c r="U48" cm="1">
        <f t="array" ref="U48">IFERROR(_xlfn.IFS(Rawdata!U48="A1",100,Rawdata!U48="A2",75,Rawdata!U48="A3",50,Rawdata!U48="A4",25,Rawdata!U48="A5",0),"N/A")</f>
        <v>50</v>
      </c>
      <c r="V48" cm="1">
        <f t="array" ref="V48">IFERROR(_xlfn.IFS(Rawdata!V48="A1",100,Rawdata!V48="A2",75,Rawdata!V48="A3",50,Rawdata!V48="A4",25,Rawdata!V48="A5",0),"N/A")</f>
        <v>25</v>
      </c>
      <c r="W48" cm="1">
        <f t="array" ref="W48">IFERROR(_xlfn.IFS(Rawdata!W48="A1",100,Rawdata!W48="A2",75,Rawdata!W48="A3",50,Rawdata!W48="A4",25,Rawdata!W48="A5",0),"N/A")</f>
        <v>25</v>
      </c>
      <c r="X48" cm="1">
        <f t="array" ref="X48">IFERROR(_xlfn.IFS(Rawdata!X48="A1",100,Rawdata!X48="A2",75,Rawdata!X48="A3",50,Rawdata!X48="A4",25,Rawdata!X48="A5",0),"N/A")</f>
        <v>25</v>
      </c>
      <c r="Y48" cm="1">
        <f t="array" ref="Y48">IFERROR(_xlfn.IFS(Rawdata!Y48="A1",100,Rawdata!Y48="A2",75,Rawdata!Y48="A3",50,Rawdata!Y48="A4",25,Rawdata!Y48="A5",0),"N/A")</f>
        <v>75</v>
      </c>
      <c r="Z48" cm="1">
        <f t="array" ref="Z48">IFERROR(_xlfn.IFS(Rawdata!Z48="A1",100,Rawdata!Z48="A2",75,Rawdata!Z48="A3",50,Rawdata!Z48="A4",25,Rawdata!Z48="A5",0),"N/A")</f>
        <v>50</v>
      </c>
      <c r="AA48" cm="1">
        <f t="array" ref="AA48">IFERROR(_xlfn.IFS(Rawdata!AA48="A1",100,Rawdata!AA48="A2",75,Rawdata!AA48="A3",50,Rawdata!AA48="A4",25,Rawdata!AA48="A5",0),"N/A")</f>
        <v>100</v>
      </c>
      <c r="AB48" cm="1">
        <f t="array" ref="AB48">IFERROR(_xlfn.IFS(Rawdata!AB48="A1",100,Rawdata!AB48="A2",75,Rawdata!AB48="A3",50,Rawdata!AB48="A4",25,Rawdata!AB48="A5",0),"N/A")</f>
        <v>100</v>
      </c>
      <c r="AC48">
        <f>IFERROR(VALUE(RIGHT(Rawdata!AC48,1)),"N/A")</f>
        <v>5</v>
      </c>
      <c r="AD48">
        <f>IFERROR(6-VALUE(RIGHT(Rawdata!AD48,1)),"N/A")</f>
        <v>5</v>
      </c>
      <c r="AE48">
        <f>IFERROR(VALUE(RIGHT(Rawdata!AE48,1)),"N/A")</f>
        <v>5</v>
      </c>
      <c r="AF48">
        <f>IFERROR(6-VALUE(RIGHT(Rawdata!AF48,1)),"N/A")</f>
        <v>5</v>
      </c>
      <c r="AG48">
        <f>IFERROR(VALUE(RIGHT(Rawdata!AG48,1)),"N/A")</f>
        <v>5</v>
      </c>
      <c r="AH48">
        <f>IFERROR(VALUE(RIGHT(Rawdata!AH48,1)),"N/A")</f>
        <v>5</v>
      </c>
      <c r="AI48">
        <f>IFERROR(VALUE(RIGHT(Rawdata!AI48,1)),"N/A")</f>
        <v>5</v>
      </c>
      <c r="AJ48">
        <f>IFERROR(6-VALUE(RIGHT(Rawdata!AJ48,1)),"N/A")</f>
        <v>5</v>
      </c>
      <c r="AK48">
        <f>IFERROR(6-VALUE(RIGHT(Rawdata!AK48,1)),"N/A")</f>
        <v>5</v>
      </c>
      <c r="AL48">
        <f>IFERROR(VALUE(RIGHT(Rawdata!AL48,1)),"N/A")</f>
        <v>5</v>
      </c>
      <c r="AM48">
        <f>IFERROR(6-VALUE(RIGHT(Rawdata!AM48,1)),"N/A")</f>
        <v>4</v>
      </c>
      <c r="AN48">
        <f>IFERROR(6-VALUE(RIGHT(Rawdata!AN48,1)),"N/A")</f>
        <v>5</v>
      </c>
      <c r="AO48">
        <f>IFERROR(VALUE(RIGHT(Rawdata!AO48,1)),"N/A")</f>
        <v>5</v>
      </c>
      <c r="AP48">
        <f>IFERROR(6-VALUE(RIGHT(Rawdata!AP48,1)),"N/A")</f>
        <v>5</v>
      </c>
      <c r="AQ48">
        <f>IFERROR(VALUE(RIGHT(Rawdata!AQ48,1)),"N/A")</f>
        <v>5</v>
      </c>
      <c r="AR48">
        <f>IFERROR(6-VALUE(RIGHT(Rawdata!AR48,1)),"N/A")</f>
        <v>5</v>
      </c>
      <c r="AS48">
        <f>IFERROR(VALUE(RIGHT(Rawdata!AS48,1)),"N/A")</f>
        <v>5</v>
      </c>
      <c r="AT48">
        <f>IFERROR(VALUE(RIGHT(Rawdata!AT48,1)),"N/A")</f>
        <v>4</v>
      </c>
      <c r="AU48">
        <f>IFERROR(6-VALUE(RIGHT(Rawdata!AU48,1)),"N/A")</f>
        <v>5</v>
      </c>
      <c r="AV48">
        <f>IFERROR(VALUE(RIGHT(Rawdata!AV48,1)),"N/A")</f>
        <v>3</v>
      </c>
      <c r="AW48">
        <f>IFERROR(VALUE(RIGHT(Rawdata!AW48,1)),"N/A")</f>
        <v>4</v>
      </c>
      <c r="AX48">
        <f>IFERROR(VALUE(RIGHT(Rawdata!AX48,1)),"N/A")</f>
        <v>3</v>
      </c>
      <c r="AY48">
        <f>IFERROR(VALUE(RIGHT(Rawdata!AY48,1)),"N/A")</f>
        <v>4</v>
      </c>
      <c r="AZ48">
        <f>IFERROR(VALUE(RIGHT(Rawdata!AZ48,1)),"N/A")</f>
        <v>4</v>
      </c>
      <c r="BA48">
        <f>IFERROR(VALUE(RIGHT(Rawdata!BA48,1)-1),"N/A")</f>
        <v>2</v>
      </c>
      <c r="BB48">
        <f>IFERROR(VALUE(RIGHT(Rawdata!BB48,1)-1),"N/A")</f>
        <v>4</v>
      </c>
      <c r="BC48">
        <f>IFERROR(VALUE(RIGHT(Rawdata!BC48,1)-1),"N/A")</f>
        <v>2</v>
      </c>
      <c r="BD48">
        <f>IFERROR(VALUE(RIGHT(Rawdata!BD48,1)-1),"N/A")</f>
        <v>1</v>
      </c>
      <c r="BE48">
        <f>IFERROR(VALUE(RIGHT(Rawdata!BE48,1)-1),"N/A")</f>
        <v>2</v>
      </c>
      <c r="BF48">
        <f>IFERROR(VALUE(RIGHT(Rawdata!BF48,1)-1),"N/A")</f>
        <v>2</v>
      </c>
      <c r="BG48">
        <f>IFERROR(VALUE(RIGHT(Rawdata!BG48,1)-1),"N/A")</f>
        <v>0</v>
      </c>
      <c r="BH48">
        <f>IFERROR(VALUE(RIGHT(Rawdata!BH48,1)-1),"N/A")</f>
        <v>1</v>
      </c>
      <c r="BI48">
        <f>IFERROR(VALUE(RIGHT(Rawdata!BI48,1)-1),"N/A")</f>
        <v>2</v>
      </c>
      <c r="BJ48">
        <f>IFERROR(VALUE(RIGHT(Rawdata!BJ48,1)-1),"N/A")</f>
        <v>3</v>
      </c>
      <c r="BK48">
        <f>IFERROR(VALUE(RIGHT(Rawdata!BK48,1)-1),"N/A")</f>
        <v>4</v>
      </c>
      <c r="BL48">
        <f>IFERROR(VALUE(RIGHT(Rawdata!BL48,1)-1),"N/A")</f>
        <v>3</v>
      </c>
      <c r="BM48">
        <f>IFERROR(VALUE(RIGHT(Rawdata!BM48,1)),"N/A")</f>
        <v>4</v>
      </c>
      <c r="BN48">
        <f>IFERROR(VALUE(RIGHT(Rawdata!BN48,1)),"N/A")</f>
        <v>4</v>
      </c>
      <c r="BO48">
        <f>IFERROR(VALUE(RIGHT(Rawdata!BO48,1)),"N/A")</f>
        <v>4</v>
      </c>
      <c r="BP48">
        <f>IFERROR(VALUE(RIGHT(Rawdata!BP48,1)),"N/A")</f>
        <v>4</v>
      </c>
      <c r="BQ48">
        <f>IFERROR(6-VALUE(RIGHT(Rawdata!BQ48,1)),"N/A")</f>
        <v>2</v>
      </c>
      <c r="BR48">
        <f>IFERROR(6-VALUE(RIGHT(Rawdata!BR48,1)),"N/A")</f>
        <v>3</v>
      </c>
      <c r="BS48">
        <f>IFERROR(6-VALUE(RIGHT(Rawdata!BS48,1)),"N/A")</f>
        <v>3</v>
      </c>
      <c r="BT48">
        <f>IFERROR(6-VALUE(RIGHT(Rawdata!BT48,1)),"N/A")</f>
        <v>2</v>
      </c>
      <c r="BU48">
        <f>IFERROR(VALUE(RIGHT(Rawdata!BU48,1)),"N/A")</f>
        <v>4</v>
      </c>
      <c r="BV48">
        <f>IFERROR(VALUE(RIGHT(Rawdata!BV48,1)),"N/A")</f>
        <v>5</v>
      </c>
      <c r="BW48">
        <f>IFERROR(VALUE(RIGHT(Rawdata!BW48,1)),"N/A")</f>
        <v>5</v>
      </c>
      <c r="BX48">
        <f>IFERROR(VALUE(RIGHT(Rawdata!BX48,1)),"N/A")</f>
        <v>5</v>
      </c>
      <c r="BY48">
        <f>IFERROR(6-VALUE(RIGHT(Rawdata!BY48,1)),"N/A")</f>
        <v>4</v>
      </c>
      <c r="BZ48">
        <f>IFERROR(6-VALUE(RIGHT(Rawdata!BZ48,1)),"N/A")</f>
        <v>5</v>
      </c>
      <c r="CA48">
        <f>IFERROR(6-VALUE(RIGHT(Rawdata!CA48,1)),"N/A")</f>
        <v>2</v>
      </c>
      <c r="CB48">
        <f>IFERROR(VALUE(RIGHT(Rawdata!CB48,1)),"N/A")</f>
        <v>3</v>
      </c>
      <c r="CC48">
        <f>IFERROR(VALUE(RIGHT(Rawdata!CC48,1)),"N/A")</f>
        <v>3</v>
      </c>
      <c r="CD48">
        <f>IFERROR(VALUE(RIGHT(Rawdata!CD48,1)),"N/A")</f>
        <v>3</v>
      </c>
      <c r="CE48">
        <f>IFERROR(VALUE(RIGHT(Rawdata!CE48,1)),"N/A")</f>
        <v>5</v>
      </c>
      <c r="CF48">
        <f>IFERROR(6-VALUE(RIGHT(Rawdata!CF48,1)),"N/A")</f>
        <v>4</v>
      </c>
      <c r="CG48">
        <f>IFERROR(6-VALUE(RIGHT(Rawdata!CG48,1)),"N/A")</f>
        <v>3</v>
      </c>
      <c r="CH48">
        <f>IFERROR(6-VALUE(RIGHT(Rawdata!CH48,1)),"N/A")</f>
        <v>3</v>
      </c>
      <c r="CI48">
        <f>IFERROR(6-VALUE(RIGHT(Rawdata!CI48,1)),"N/A")</f>
        <v>4</v>
      </c>
      <c r="CJ48">
        <f>IFERROR(VALUE(RIGHT(Rawdata!CJ48,1)),"N/A")</f>
        <v>1</v>
      </c>
      <c r="CK48">
        <f>IFERROR(VALUE(RIGHT(Rawdata!CK48,1)),"N/A")</f>
        <v>3</v>
      </c>
      <c r="CL48">
        <f>IFERROR(VALUE(RIGHT(Rawdata!CL48,1)),"N/A")</f>
        <v>3</v>
      </c>
      <c r="CM48">
        <f>IFERROR(VALUE(RIGHT(Rawdata!CM48,1)),"N/A")</f>
        <v>1</v>
      </c>
      <c r="CN48">
        <f>IFERROR(VALUE(RIGHT(Rawdata!CN48,1)),"N/A")</f>
        <v>3</v>
      </c>
      <c r="CO48">
        <f>IFERROR(VALUE(RIGHT(Rawdata!CO48,1)),"N/A")</f>
        <v>2</v>
      </c>
      <c r="CP48">
        <f>IFERROR(VALUE(RIGHT(Rawdata!CP48,1)),"N/A")</f>
        <v>1</v>
      </c>
      <c r="CQ48">
        <f>IFERROR(VALUE(RIGHT(Rawdata!CQ48,1)),"N/A")</f>
        <v>3</v>
      </c>
      <c r="CR48">
        <f>IFERROR(VALUE(RIGHT(Rawdata!CR48,1)),"N/A")</f>
        <v>1</v>
      </c>
      <c r="CS48">
        <f>IFERROR(VALUE(RIGHT(Rawdata!CS48,1)),"N/A")</f>
        <v>1</v>
      </c>
      <c r="CT48">
        <f>IFERROR(VALUE(RIGHT(Rawdata!CT48,1)),"N/A")</f>
        <v>1</v>
      </c>
      <c r="CU48">
        <f>IFERROR(VALUE(RIGHT(Rawdata!CU48,1)),"N/A")</f>
        <v>3</v>
      </c>
      <c r="CV48">
        <f>IFERROR(VALUE(RIGHT(Rawdata!CV48,1)),"N/A")</f>
        <v>2</v>
      </c>
      <c r="CW48">
        <f>IFERROR(6-VALUE(RIGHT(Rawdata!CW48,1)),"N/A")</f>
        <v>1</v>
      </c>
      <c r="CX48">
        <f>IFERROR(VALUE(RIGHT(Rawdata!CX48,1)),"N/A")</f>
        <v>3</v>
      </c>
      <c r="CY48">
        <f>IFERROR(VALUE(RIGHT(Rawdata!CY48,1)),"N/A")</f>
        <v>4</v>
      </c>
      <c r="CZ48">
        <f>IFERROR(VALUE(RIGHT(Rawdata!CZ48,1)),"N/A")</f>
        <v>3</v>
      </c>
      <c r="DA48">
        <f>IFERROR(VALUE(RIGHT(Rawdata!DA48,1)),"N/A")</f>
        <v>2</v>
      </c>
      <c r="DB48">
        <f>IFERROR(VALUE(RIGHT(Rawdata!DB48,1)),"N/A")</f>
        <v>1</v>
      </c>
      <c r="DC48">
        <f>IFERROR(VALUE(RIGHT(Rawdata!DC48,1)),"N/A")</f>
        <v>2</v>
      </c>
      <c r="DD48">
        <f>IFERROR(VALUE(RIGHT(Rawdata!DD48,1)),"N/A")</f>
        <v>1</v>
      </c>
      <c r="DE48">
        <f>IFERROR(VALUE(RIGHT(Rawdata!DE48,1)-1),"N/A")</f>
        <v>1</v>
      </c>
      <c r="DF48">
        <f>IFERROR(VALUE(RIGHT(Rawdata!DF48,1)-1),"N/A")</f>
        <v>1</v>
      </c>
      <c r="DG48">
        <f>IFERROR(VALUE(RIGHT(Rawdata!DG48,1)-1),"N/A")</f>
        <v>1</v>
      </c>
      <c r="DH48">
        <f>IFERROR(VALUE(RIGHT(Rawdata!DH48,1)-1),"N/A")</f>
        <v>1</v>
      </c>
      <c r="DI48">
        <f>IFERROR(VALUE(RIGHT(Rawdata!DI48,1)-1),"N/A")</f>
        <v>1</v>
      </c>
      <c r="DJ48">
        <f>IFERROR(VALUE(RIGHT(Rawdata!DJ48,1)-1),"N/A")</f>
        <v>1</v>
      </c>
      <c r="DK48">
        <f>IFERROR(VALUE(RIGHT(Rawdata!DK48,1)-1),"N/A")</f>
        <v>2</v>
      </c>
      <c r="DL48">
        <f>IFERROR(VALUE(RIGHT(Rawdata!DL48,1)-1),"N/A")</f>
        <v>5</v>
      </c>
      <c r="DM48">
        <f>IFERROR(VALUE(RIGHT(Rawdata!DM48,1)-1),"N/A")</f>
        <v>4</v>
      </c>
      <c r="DN48">
        <f>IFERROR(VALUE(RIGHT(Rawdata!DN48,1)-1),"N/A")</f>
        <v>2</v>
      </c>
      <c r="DO48">
        <f>IFERROR(VALUE(RIGHT(Rawdata!DO48,1)-1),"N/A")</f>
        <v>1</v>
      </c>
      <c r="DP48">
        <f>IFERROR(VALUE(RIGHT(Rawdata!DP48,1)-1),"N/A")</f>
        <v>3</v>
      </c>
      <c r="DQ48">
        <f>IFERROR(VALUE(RIGHT(Rawdata!DQ48,1)-1),"N/A")</f>
        <v>1</v>
      </c>
      <c r="DR48">
        <f>IFERROR(VALUE(RIGHT(Rawdata!DR48,1)-1),"N/A")</f>
        <v>1</v>
      </c>
      <c r="DS48">
        <f>IFERROR(VALUE(RIGHT(Rawdata!DS48,1)-1),"N/A")</f>
        <v>2</v>
      </c>
      <c r="DT48">
        <f>IFERROR(VALUE(RIGHT(Rawdata!DT48,1)-1),"N/A")</f>
        <v>1</v>
      </c>
      <c r="DU48">
        <f>IFERROR(6-VALUE(RIGHT(Rawdata!DU48,1)-1),"N/A")</f>
        <v>0</v>
      </c>
      <c r="DV48">
        <f>IFERROR(6-VALUE(RIGHT(Rawdata!DV48,1)-1),"N/A")</f>
        <v>2</v>
      </c>
      <c r="DW48">
        <f>IFERROR(6-VALUE(RIGHT(Rawdata!DW48,1)-1),"N/A")</f>
        <v>1</v>
      </c>
      <c r="DX48">
        <f>IFERROR(6-VALUE(RIGHT(Rawdata!DX48,1)-1),"N/A")</f>
        <v>1</v>
      </c>
      <c r="DY48">
        <f>IFERROR(6-VALUE(RIGHT(Rawdata!DY48,1)-1),"N/A")</f>
        <v>4</v>
      </c>
      <c r="DZ48">
        <f>IFERROR(6-VALUE(RIGHT(Rawdata!DZ48,1)-1),"N/A")</f>
        <v>2</v>
      </c>
      <c r="EA48">
        <f>IFERROR(VALUE(RIGHT(Rawdata!EA48,1)),"N/A")</f>
        <v>5</v>
      </c>
      <c r="EB48">
        <f>IFERROR(VALUE(RIGHT(Rawdata!EB48,1)),"N/A")</f>
        <v>4</v>
      </c>
      <c r="EC48">
        <f>IFERROR(6-VALUE(RIGHT(Rawdata!EC48,1)),"N/A")</f>
        <v>4</v>
      </c>
      <c r="ED48">
        <f>IFERROR(6-VALUE(RIGHT(Rawdata!ED48,1)),"N/A")</f>
        <v>5</v>
      </c>
      <c r="EE48">
        <f>IFERROR(VALUE(RIGHT(Rawdata!EE48,1)),"N/A")</f>
        <v>3</v>
      </c>
      <c r="EF48">
        <f>IFERROR(VALUE(RIGHT(Rawdata!EF48,1)),"N/A")</f>
        <v>3</v>
      </c>
      <c r="EG48">
        <f>IFERROR(VALUE(RIGHT(Rawdata!EG48,1)),"N/A")</f>
        <v>4</v>
      </c>
      <c r="EH48">
        <f>IFERROR(VALUE(RIGHT(Rawdata!EH48,1)),"N/A")</f>
        <v>5</v>
      </c>
      <c r="EI48">
        <f>IFERROR(VALUE(RIGHT(Rawdata!EI48,1)),"N/A")</f>
        <v>5</v>
      </c>
      <c r="EJ48">
        <f>IFERROR(VALUE(RIGHT(Rawdata!EJ48,1)),"N/A")</f>
        <v>3</v>
      </c>
      <c r="EK48">
        <f>IFERROR(VALUE(RIGHT(Rawdata!EK48,1)),"N/A")</f>
        <v>3</v>
      </c>
      <c r="EL48">
        <f>IFERROR(VALUE(RIGHT(Rawdata!EL48,1)),"N/A")</f>
        <v>5</v>
      </c>
      <c r="EM48">
        <f>IFERROR(VALUE(RIGHT(Rawdata!EM48,1)),"N/A")</f>
        <v>5</v>
      </c>
      <c r="EN48">
        <f>IFERROR(VALUE(RIGHT(Rawdata!EN48,1)),"N/A")</f>
        <v>3</v>
      </c>
      <c r="EO48">
        <f>IFERROR(VALUE(RIGHT(Rawdata!EO48,1)),"N/A")</f>
        <v>5</v>
      </c>
      <c r="EP48">
        <f>IFERROR(VALUE(RIGHT(Rawdata!EP48,1)),"N/A")</f>
        <v>2</v>
      </c>
      <c r="EQ48">
        <f>IFERROR(VALUE(RIGHT(Rawdata!EQ48,1)),"N/A")</f>
        <v>5</v>
      </c>
      <c r="ER48">
        <f>IFERROR(VALUE(RIGHT(Rawdata!ER48,1)),"N/A")</f>
        <v>4</v>
      </c>
      <c r="ES48">
        <f>IFERROR(VALUE(RIGHT(Rawdata!ES48,1)),"N/A")</f>
        <v>3</v>
      </c>
      <c r="ET48">
        <f>IFERROR(VALUE(RIGHT(Rawdata!ET48,1)),"N/A")</f>
        <v>3</v>
      </c>
      <c r="EU48">
        <f>IFERROR(VALUE(RIGHT(Rawdata!EU48,1)),"N/A")</f>
        <v>1</v>
      </c>
      <c r="EV48">
        <f>IFERROR(VALUE(RIGHT(Rawdata!EV48,1)),"N/A")</f>
        <v>4</v>
      </c>
      <c r="EW48">
        <f>IFERROR(VALUE(RIGHT(Rawdata!EW48,1)),"N/A")</f>
        <v>5</v>
      </c>
      <c r="EX48">
        <f>IFERROR(VALUE(RIGHT(Rawdata!EX48,1)),"N/A")</f>
        <v>5</v>
      </c>
      <c r="EY48">
        <f>IFERROR(VALUE(RIGHT(Rawdata!EY48,1)),"N/A")</f>
        <v>5</v>
      </c>
      <c r="EZ48">
        <f>IFERROR(6-VALUE(RIGHT(Rawdata!EZ48,1)),"N/A")</f>
        <v>3</v>
      </c>
      <c r="FA48">
        <f>IFERROR(IF(Rawdata!FA48="A1",VALUE(RIGHT(Rawdata!FA48,1)),VALUE(RIGHT(Rawdata!FA48,1))-1),"N/A")</f>
        <v>5</v>
      </c>
      <c r="FB48">
        <f>IFERROR(VALUE(RIGHT(Rawdata!FB48,1))-3,"N/A")</f>
        <v>3</v>
      </c>
      <c r="FC48">
        <f>IFERROR(IF(Rawdata!FC48="A1",VALUE(RIGHT(Rawdata!FC48,1)),VALUE(RIGHT(Rawdata!FC48,1))-1),"N/A")</f>
        <v>4</v>
      </c>
      <c r="FD48">
        <f>IFERROR(VALUE(RIGHT(Rawdata!FD48,1))-3,"N/A")</f>
        <v>4</v>
      </c>
      <c r="FE48">
        <f>IFERROR(IF(Rawdata!FE48="A1",VALUE(RIGHT(Rawdata!FE48,1)),VALUE(RIGHT(Rawdata!FE48,1))-1),"N/A")</f>
        <v>4</v>
      </c>
      <c r="FF48">
        <f>IFERROR(VALUE(RIGHT(Rawdata!FF48,1))-3,"N/A")</f>
        <v>3</v>
      </c>
      <c r="FG48">
        <f>IFERROR(IF(Rawdata!FG48="A1",VALUE(RIGHT(Rawdata!FG48,1)),VALUE(RIGHT(Rawdata!FG48,1))-1),"N/A")</f>
        <v>5</v>
      </c>
      <c r="FH48">
        <f>IFERROR(VALUE(RIGHT(Rawdata!FH48,1))-3,"N/A")</f>
        <v>4</v>
      </c>
      <c r="FI48">
        <f>IFERROR(IF(Rawdata!FI48="A1",VALUE(RIGHT(Rawdata!FI48,1)),VALUE(RIGHT(Rawdata!FI48,1))-1),"N/A")</f>
        <v>3</v>
      </c>
      <c r="FJ48">
        <f>IFERROR(VALUE(RIGHT(Rawdata!FJ48,1))-3,"N/A")</f>
        <v>3</v>
      </c>
      <c r="FK48">
        <f>IFERROR(IF(Rawdata!FK48="A1",VALUE(RIGHT(Rawdata!FK48,1)),VALUE(RIGHT(Rawdata!FK48,1))-1),"N/A")</f>
        <v>5</v>
      </c>
      <c r="FL48">
        <f>IFERROR(VALUE(RIGHT(Rawdata!FL48,1))-3,"N/A")</f>
        <v>5</v>
      </c>
      <c r="FM48">
        <f>IFERROR(IF(Rawdata!FM48="A1",VALUE(RIGHT(Rawdata!FM48,1)),VALUE(RIGHT(Rawdata!FM48,1))-1),"N/A")</f>
        <v>5</v>
      </c>
      <c r="FN48">
        <f>IFERROR(VALUE(RIGHT(Rawdata!FN48,1))-3,"N/A")</f>
        <v>3</v>
      </c>
      <c r="FO48">
        <f>IFERROR(IF(Rawdata!FO48="A1",VALUE(RIGHT(Rawdata!FO48,1)),VALUE(RIGHT(Rawdata!FO48,1))-1),"N/A")</f>
        <v>5</v>
      </c>
      <c r="FP48">
        <f>IFERROR(VALUE(RIGHT(Rawdata!FP48,1))-3,"N/A")</f>
        <v>4</v>
      </c>
      <c r="FQ48">
        <f>IFERROR(IF(Rawdata!FQ48="A1",VALUE(RIGHT(Rawdata!FQ48,1)),VALUE(RIGHT(Rawdata!FQ48,1))-1),"N/A")</f>
        <v>4</v>
      </c>
      <c r="FR48">
        <f>IFERROR(VALUE(RIGHT(Rawdata!FR48,1))-3,"N/A")</f>
        <v>4</v>
      </c>
      <c r="FS48">
        <f>IFERROR(IF(Rawdata!FS48="A1",VALUE(RIGHT(Rawdata!FS48,1)),VALUE(RIGHT(Rawdata!FS48,1))-1),"N/A")</f>
        <v>5</v>
      </c>
      <c r="FT48">
        <f>IFERROR(VALUE(RIGHT(Rawdata!FT48,1))-3,"N/A")</f>
        <v>2</v>
      </c>
      <c r="FU48">
        <f>IFERROR(IF(Rawdata!FU48="A1",VALUE(RIGHT(Rawdata!FU48,1)),VALUE(RIGHT(Rawdata!FU48,1))-1),"N/A")</f>
        <v>5</v>
      </c>
      <c r="FV48">
        <f>IFERROR(VALUE(RIGHT(Rawdata!FV48,1))-3,"N/A")</f>
        <v>3</v>
      </c>
      <c r="FW48">
        <f>IFERROR(IF(Rawdata!FW48="A1",VALUE(RIGHT(Rawdata!FW48,1)),VALUE(RIGHT(Rawdata!FW48,1))-1),"N/A")</f>
        <v>4</v>
      </c>
      <c r="FX48">
        <f>IFERROR(VALUE(RIGHT(Rawdata!FX48,1))-3,"N/A")</f>
        <v>4</v>
      </c>
      <c r="FY48">
        <f>IFERROR(IF(Rawdata!FY48="A1",VALUE(RIGHT(Rawdata!FY48,1)),VALUE(RIGHT(Rawdata!FY48,1))-1),"N/A")</f>
        <v>5</v>
      </c>
      <c r="FZ48">
        <f>IFERROR(VALUE(RIGHT(Rawdata!FZ48,1))-3,"N/A")</f>
        <v>4</v>
      </c>
      <c r="GA48">
        <f>IFERROR(IF(Rawdata!GA48="A1",VALUE(RIGHT(Rawdata!GA48,1)),VALUE(RIGHT(Rawdata!GA48,1))-1),"N/A")</f>
        <v>4</v>
      </c>
      <c r="GB48">
        <f>IFERROR(VALUE(RIGHT(Rawdata!GB48,1))-3,"N/A")</f>
        <v>4</v>
      </c>
      <c r="GC48">
        <f>IFERROR(IF(Rawdata!GC48="A1",VALUE(RIGHT(Rawdata!GC48,1)),VALUE(RIGHT(Rawdata!GC48,1))-1),"N/A")</f>
        <v>5</v>
      </c>
      <c r="GD48">
        <f>IFERROR(VALUE(RIGHT(Rawdata!GD48,1))-3,"N/A")</f>
        <v>5</v>
      </c>
      <c r="GE48">
        <f>IFERROR(IF(Rawdata!GE48="A1",VALUE(RIGHT(Rawdata!GE48,1)),VALUE(RIGHT(Rawdata!GE48,1))-1),"N/A")</f>
        <v>5</v>
      </c>
      <c r="GF48">
        <f>IFERROR(VALUE(RIGHT(Rawdata!GF48,1))-3,"N/A")</f>
        <v>5</v>
      </c>
      <c r="GG48">
        <f>IFERROR(IF(Rawdata!GG48="A1",VALUE(RIGHT(Rawdata!GG48,1)),VALUE(RIGHT(Rawdata!GG48,1))-1),"N/A")</f>
        <v>3</v>
      </c>
      <c r="GH48">
        <f>IFERROR(VALUE(RIGHT(Rawdata!GH48,1))-3,"N/A")</f>
        <v>3</v>
      </c>
      <c r="GI48">
        <f>IFERROR(IF(Rawdata!GI48="A1",VALUE(RIGHT(Rawdata!GI48,1)),VALUE(RIGHT(Rawdata!GI48,1))-1),"N/A")</f>
        <v>4</v>
      </c>
      <c r="GJ48">
        <f>IFERROR(VALUE(RIGHT(Rawdata!GJ48,1))-3,"N/A")</f>
        <v>2</v>
      </c>
      <c r="GK48">
        <f>IFERROR(IF(Rawdata!GK48="A1",VALUE(RIGHT(Rawdata!GK48,1)),VALUE(RIGHT(Rawdata!GK48,1))-1),"N/A")</f>
        <v>5</v>
      </c>
      <c r="GL48">
        <f>IFERROR(VALUE(RIGHT(Rawdata!GL48,1))-3,"N/A")</f>
        <v>3</v>
      </c>
      <c r="GM48">
        <f>IFERROR(IF(Rawdata!GM48="A1",VALUE(RIGHT(Rawdata!GM48,1)),VALUE(RIGHT(Rawdata!GM48,1))-1),"N/A")</f>
        <v>5</v>
      </c>
      <c r="GN48">
        <f>IFERROR(VALUE(RIGHT(Rawdata!GN48,1))-3,"N/A")</f>
        <v>5</v>
      </c>
      <c r="GO48">
        <f>IFERROR(IF(Rawdata!GO48="A1",VALUE(RIGHT(Rawdata!GO48,1)),VALUE(RIGHT(Rawdata!GO48,1))-1),"N/A")</f>
        <v>5</v>
      </c>
      <c r="GP48">
        <f>IFERROR(VALUE(RIGHT(Rawdata!GP48,1))-3,"N/A")</f>
        <v>5</v>
      </c>
      <c r="GQ48">
        <f>IFERROR(IF(Rawdata!GQ48="A1",VALUE(RIGHT(Rawdata!GQ48,1)),VALUE(RIGHT(Rawdata!GQ48,1))-1),"N/A")</f>
        <v>5</v>
      </c>
      <c r="GR48">
        <f>IFERROR(VALUE(RIGHT(Rawdata!GR48,1))-3,"N/A")</f>
        <v>4</v>
      </c>
      <c r="GS48">
        <f>IFERROR(IF(Rawdata!GS48="A1",VALUE(RIGHT(Rawdata!GS48,1)),VALUE(RIGHT(Rawdata!GS48,1))-1),"N/A")</f>
        <v>5</v>
      </c>
      <c r="GT48">
        <f>IFERROR(VALUE(RIGHT(Rawdata!GT48,1))-3,"N/A")</f>
        <v>4</v>
      </c>
      <c r="GU48">
        <f>IFERROR(IF(Rawdata!GU48="A1",VALUE(RIGHT(Rawdata!GU48,1)),VALUE(RIGHT(Rawdata!GU48,1))-1),"N/A")</f>
        <v>5</v>
      </c>
      <c r="GV48">
        <f>IFERROR(VALUE(RIGHT(Rawdata!GV48,1))-3,"N/A")</f>
        <v>3</v>
      </c>
      <c r="GW48">
        <f>IFERROR(IF(Rawdata!GW48="A1",VALUE(RIGHT(Rawdata!GW48,1)),VALUE(RIGHT(Rawdata!GW48,1))-1),"N/A")</f>
        <v>4</v>
      </c>
      <c r="GX48">
        <f>IFERROR(VALUE(RIGHT(Rawdata!GX48,1))-3,"N/A")</f>
        <v>5</v>
      </c>
      <c r="GY48">
        <f>IFERROR(VALUE(RIGHT(Rawdata!GY48,1)),"N/A")</f>
        <v>6</v>
      </c>
      <c r="GZ48">
        <f>IFERROR(7-VALUE(RIGHT(Rawdata!GZ48,1)),"N/A")</f>
        <v>6</v>
      </c>
      <c r="HA48">
        <f>IFERROR(VALUE(RIGHT(Rawdata!HA48,1)),"N/A")</f>
        <v>6</v>
      </c>
      <c r="HB48">
        <f>IFERROR(VALUE(RIGHT(Rawdata!HB48,1)),"N/A")</f>
        <v>5</v>
      </c>
      <c r="HC48">
        <f>IFERROR(VALUE(RIGHT(Rawdata!HC48,1)),"N/A")</f>
        <v>4</v>
      </c>
      <c r="HD48">
        <f>IFERROR(7-VALUE(RIGHT(Rawdata!HD48,1)),"N/A")</f>
        <v>4</v>
      </c>
      <c r="HE48">
        <f>IFERROR(VALUE(RIGHT(Rawdata!HE48,1)),"N/A")</f>
        <v>6</v>
      </c>
      <c r="HF48">
        <f>IFERROR(7-VALUE(RIGHT(Rawdata!HF48,1)),"N/A")</f>
        <v>6</v>
      </c>
      <c r="HG48">
        <f>IFERROR(VALUE(RIGHT(Rawdata!HG48,1)),"N/A")</f>
        <v>6</v>
      </c>
      <c r="HH48">
        <f>IFERROR(VALUE(RIGHT(Rawdata!HH48,1)),"N/A")</f>
        <v>6</v>
      </c>
      <c r="HI48">
        <f>IFERROR(VALUE(RIGHT(Rawdata!HI48,1)),"N/A")</f>
        <v>6</v>
      </c>
      <c r="HJ48">
        <f>IFERROR(VALUE(RIGHT(Rawdata!HJ48,1)),"N/A")</f>
        <v>4</v>
      </c>
      <c r="HK48">
        <f>IFERROR(7-VALUE(RIGHT(Rawdata!HK48,1)),"N/A")</f>
        <v>4</v>
      </c>
      <c r="HL48">
        <f>IFERROR(VALUE(RIGHT(Rawdata!HL48,1)),"N/A")</f>
        <v>5</v>
      </c>
      <c r="HM48">
        <f>IFERROR(VALUE(RIGHT(Rawdata!HM48,1)),"N/A")</f>
        <v>4</v>
      </c>
      <c r="HN48">
        <f>IFERROR(IF(Rawdata!HN48="A13",5,VALUE(RIGHT(Rawdata!HN48,1))-1),"N/A")</f>
        <v>5</v>
      </c>
      <c r="HO48">
        <f>IFERROR(IF(Rawdata!HO48="A13",5,VALUE(RIGHT(Rawdata!HO48,1))-1),"N/A")</f>
        <v>3</v>
      </c>
      <c r="HP48">
        <f>IFERROR(IF(Rawdata!HP48="A13",5,VALUE(RIGHT(Rawdata!HP48,1))-1),"N/A")</f>
        <v>5</v>
      </c>
      <c r="HQ48">
        <f>IFERROR(IF(Rawdata!HQ48="A13",5,VALUE(RIGHT(Rawdata!HQ48,1))-1),"N/A")</f>
        <v>3</v>
      </c>
      <c r="HR48">
        <f>IFERROR(IF(Rawdata!HR48="A13",5,VALUE(RIGHT(Rawdata!HR48,1))-1),"N/A")</f>
        <v>4</v>
      </c>
      <c r="HS48">
        <f>IFERROR(6-IF(Rawdata!HS48="A13",5,VALUE(RIGHT(Rawdata!HS48,1))-1),"N/A")</f>
        <v>4</v>
      </c>
      <c r="HT48">
        <f>IFERROR(6-IF(Rawdata!HT48="A13",5,VALUE(RIGHT(Rawdata!HT48,1))-1),"N/A")</f>
        <v>4</v>
      </c>
      <c r="HU48">
        <f>IFERROR(6-IF(Rawdata!HU48="A13",5,VALUE(RIGHT(Rawdata!HU48,1))-1),"N/A")</f>
        <v>1</v>
      </c>
      <c r="HV48">
        <f>IFERROR(IF(Rawdata!HV48="A13",5,VALUE(RIGHT(Rawdata!HV48,1))-1),"N/A")</f>
        <v>4</v>
      </c>
      <c r="HW48">
        <f>IFERROR(6-IF(Rawdata!HW48="A13",5,VALUE(RIGHT(Rawdata!HW48,1))-1),"N/A")</f>
        <v>4</v>
      </c>
      <c r="HX48">
        <f>IFERROR(6-IF(Rawdata!HX48="A13",5,VALUE(RIGHT(Rawdata!HX48,1))-1),"N/A")</f>
        <v>3</v>
      </c>
      <c r="HY48">
        <f>IFERROR(6-IF(Rawdata!HY48="A13",5,VALUE(RIGHT(Rawdata!HY48,1))-1),"N/A")</f>
        <v>1</v>
      </c>
      <c r="HZ48">
        <f>IFERROR(6-IF(Rawdata!HZ48="A13",5,VALUE(RIGHT(Rawdata!HZ48,1))-1),"N/A")</f>
        <v>3</v>
      </c>
      <c r="IA48">
        <f>IFERROR(6-IF(Rawdata!IA48="A13",5,VALUE(RIGHT(Rawdata!IA48,1))-1),"N/A")</f>
        <v>2</v>
      </c>
      <c r="IB48">
        <f>IFERROR(IF(Rawdata!IB48="A13",5,VALUE(RIGHT(Rawdata!IB48,1))-1),"N/A")</f>
        <v>5</v>
      </c>
      <c r="IC48">
        <f>IFERROR(6-IF(Rawdata!IC48="A13",5,VALUE(RIGHT(Rawdata!IC48,1))-1),"N/A")</f>
        <v>2</v>
      </c>
      <c r="ID48">
        <f>IFERROR(IF(Rawdata!ID48="A13",5,VALUE(RIGHT(Rawdata!ID48,1))-1),"N/A")</f>
        <v>5</v>
      </c>
      <c r="IE48">
        <f>IFERROR(6-IF(Rawdata!IE48="A13",5,VALUE(RIGHT(Rawdata!IE48,1))-1),"N/A")</f>
        <v>5</v>
      </c>
      <c r="IF48">
        <f>IFERROR(VALUE(RIGHT(Rawdata!IF48,1)),"N/A")</f>
        <v>5</v>
      </c>
      <c r="IG48">
        <f>IFERROR(VALUE(RIGHT(Rawdata!IG48,1)),"N/A")</f>
        <v>7</v>
      </c>
      <c r="IH48">
        <f>IFERROR(VALUE(RIGHT(Rawdata!IH48,1)),"N/A")</f>
        <v>7</v>
      </c>
      <c r="II48">
        <f>IFERROR(VALUE(RIGHT(Rawdata!II48,1)),"N/A")</f>
        <v>7</v>
      </c>
      <c r="IJ48">
        <f>IFERROR(VALUE(RIGHT(Rawdata!IJ48,1)),"N/A")</f>
        <v>5</v>
      </c>
      <c r="IK48">
        <f>IFERROR(VALUE(RIGHT(Rawdata!IK48,1)),"N/A")</f>
        <v>4</v>
      </c>
      <c r="IL48">
        <f>IFERROR(VALUE(RIGHT(Rawdata!IL48,1)),"N/A")</f>
        <v>4</v>
      </c>
      <c r="IM48">
        <f>IFERROR(VALUE(RIGHT(Rawdata!IM48,1)),"N/A")</f>
        <v>4</v>
      </c>
      <c r="IN48">
        <f>IFERROR(VALUE(RIGHT(Rawdata!IN48,1)),"N/A")</f>
        <v>4</v>
      </c>
      <c r="IO48">
        <f>IFERROR(VALUE(RIGHT(Rawdata!IO48,1)),"N/A")</f>
        <v>3</v>
      </c>
      <c r="IP48">
        <f>IFERROR(VALUE(RIGHT(Rawdata!IP48,1)),"N/A")</f>
        <v>4</v>
      </c>
      <c r="IQ48">
        <f>IFERROR(VALUE(RIGHT(Rawdata!IQ48,1)),"N/A")</f>
        <v>3</v>
      </c>
      <c r="IR48">
        <f>IFERROR(VALUE(RIGHT(Rawdata!IR48,1)),"N/A")</f>
        <v>5</v>
      </c>
      <c r="IS48">
        <f>IFERROR(VALUE(RIGHT(Rawdata!IS48,1)),"N/A")</f>
        <v>5</v>
      </c>
      <c r="IT48">
        <f>IFERROR(VALUE(RIGHT(Rawdata!IT48,1)),"N/A")</f>
        <v>4</v>
      </c>
      <c r="IU48">
        <f>IFERROR(VALUE(RIGHT(Rawdata!IU48,1)),"N/A")</f>
        <v>4</v>
      </c>
      <c r="IV48">
        <f>IFERROR(VALUE(RIGHT(Rawdata!IV48,1)),"N/A")</f>
        <v>3</v>
      </c>
      <c r="IW48">
        <f>IFERROR(VALUE(RIGHT(Rawdata!IW48,1)),"N/A")</f>
        <v>4</v>
      </c>
      <c r="IX48">
        <f>IFERROR(VALUE(RIGHT(Rawdata!IX48,1)),"N/A")</f>
        <v>4</v>
      </c>
      <c r="IY48">
        <f>IFERROR(VALUE(RIGHT(Rawdata!IY48,1)),"N/A")</f>
        <v>4</v>
      </c>
      <c r="IZ48">
        <f>IFERROR(VALUE(RIGHT(Rawdata!IZ48,1)),"N/A")</f>
        <v>5</v>
      </c>
      <c r="JA48">
        <f>IFERROR(VALUE(RIGHT(Rawdata!JA48,1)),"N/A")</f>
        <v>1</v>
      </c>
      <c r="JB48">
        <f>IFERROR(VALUE(RIGHT(Rawdata!JB48,1)),"N/A")</f>
        <v>1</v>
      </c>
      <c r="JC48">
        <f>IFERROR(VALUE(RIGHT(Rawdata!JC48,1)),"N/A")</f>
        <v>3</v>
      </c>
      <c r="JD48">
        <f>IFERROR(VALUE(RIGHT(Rawdata!JD48,1)),"N/A")</f>
        <v>5</v>
      </c>
      <c r="JE48">
        <f>IFERROR(VALUE(RIGHT(Rawdata!JE48,1)),"N/A")</f>
        <v>5</v>
      </c>
      <c r="JF48">
        <f>IFERROR(VALUE(RIGHT(Rawdata!JF48,1)),"N/A")</f>
        <v>5</v>
      </c>
      <c r="JG48">
        <f>IFERROR(VALUE(RIGHT(Rawdata!JG48,1)),"N/A")</f>
        <v>1</v>
      </c>
      <c r="JH48">
        <f>IFERROR(VALUE(RIGHT(Rawdata!JH48,1)),"N/A")</f>
        <v>5</v>
      </c>
      <c r="JI48">
        <f>IFERROR(VALUE(RIGHT(Rawdata!JI48,1)),"N/A")</f>
        <v>1</v>
      </c>
      <c r="JJ48">
        <f>IFERROR(VALUE(RIGHT(Rawdata!JJ48,1)),"N/A")</f>
        <v>1</v>
      </c>
      <c r="JK48">
        <f>IFERROR(VALUE(RIGHT(Rawdata!JK48,1)),"N/A")</f>
        <v>5</v>
      </c>
      <c r="JL48">
        <f>IFERROR(VALUE(RIGHT(Rawdata!JL48,1)),"N/A")</f>
        <v>5</v>
      </c>
      <c r="JM48">
        <f>IFERROR(VALUE(RIGHT(Rawdata!JM48,1)),"N/A")</f>
        <v>5</v>
      </c>
      <c r="JN48">
        <f>IFERROR(VALUE(RIGHT(Rawdata!JN48,1)),"N/A")</f>
        <v>2</v>
      </c>
      <c r="JO48">
        <f>IFERROR(VALUE(RIGHT(Rawdata!JO48,1)),"N/A")</f>
        <v>1</v>
      </c>
      <c r="JP48" t="str">
        <f>IFERROR(VALUE(RIGHT(Rawdata!JP48,1)-4),"N/A")</f>
        <v>N/A</v>
      </c>
      <c r="JQ48" t="str">
        <f>IFERROR(VALUE(RIGHT(Rawdata!JQ48,1)-4),"N/A")</f>
        <v>N/A</v>
      </c>
      <c r="JR48" t="str">
        <f>IFERROR(VALUE(RIGHT(Rawdata!JR48,1)-4),"N/A")</f>
        <v>N/A</v>
      </c>
      <c r="JS48" t="str">
        <f>IFERROR(VALUE(RIGHT(Rawdata!JS48,1)-4),"N/A")</f>
        <v>N/A</v>
      </c>
      <c r="JT48" t="str">
        <f>IFERROR(VALUE(RIGHT(Rawdata!JT48,1)-4),"N/A")</f>
        <v>N/A</v>
      </c>
      <c r="JU48" t="str">
        <f>IFERROR(VALUE(RIGHT(Rawdata!JU48,1)-4),"N/A")</f>
        <v>N/A</v>
      </c>
      <c r="JV48" t="str">
        <f>IFERROR(VALUE(RIGHT(Rawdata!JV48,1)-4),"N/A")</f>
        <v>N/A</v>
      </c>
      <c r="JW48" t="str">
        <f>IFERROR(VALUE(RIGHT(Rawdata!JW48,1)-4),"N/A")</f>
        <v>N/A</v>
      </c>
      <c r="JX48" t="str">
        <f>IFERROR(VALUE(RIGHT(Rawdata!JX48,1)),"N/A")</f>
        <v>N/A</v>
      </c>
      <c r="JY48" t="str">
        <f>IFERROR(VALUE(RIGHT(Rawdata!JY48,1)),"N/A")</f>
        <v>N/A</v>
      </c>
      <c r="JZ48" t="str">
        <f>IFERROR(6-VALUE(RIGHT(Rawdata!JZ48,1)),"N/A")</f>
        <v>N/A</v>
      </c>
      <c r="KA48" t="str">
        <f>IFERROR(6-VALUE(RIGHT(Rawdata!KA48,1)),"N/A")</f>
        <v>N/A</v>
      </c>
      <c r="KB48" t="str">
        <f>IFERROR(6-VALUE(RIGHT(Rawdata!KB48,1)),"N/A")</f>
        <v>N/A</v>
      </c>
      <c r="KC48" t="str">
        <f>IFERROR(6-VALUE(RIGHT(Rawdata!KC48,1)),"N/A")</f>
        <v>N/A</v>
      </c>
      <c r="KD48" t="str">
        <f>IFERROR(6-VALUE(RIGHT(Rawdata!KD48,1)),"N/A")</f>
        <v>N/A</v>
      </c>
      <c r="KE48" t="str">
        <f>IFERROR(6-VALUE(RIGHT(Rawdata!KE48,1)),"N/A")</f>
        <v>N/A</v>
      </c>
      <c r="KF48" t="str">
        <f>IFERROR(VALUE(RIGHT(Rawdata!KF48,1)),"N/A")</f>
        <v>N/A</v>
      </c>
      <c r="KG48" t="str">
        <f>IFERROR(VALUE(RIGHT(Rawdata!KG48,1)),"N/A")</f>
        <v>N/A</v>
      </c>
      <c r="KH48" t="str">
        <f>IFERROR(6-VALUE(RIGHT(Rawdata!KH48,1)),"N/A")</f>
        <v>N/A</v>
      </c>
      <c r="KI48" t="str">
        <f>IFERROR(6-VALUE(RIGHT(Rawdata!KI48,1)),"N/A")</f>
        <v>N/A</v>
      </c>
      <c r="KJ48" t="str">
        <f>IFERROR(VALUE(RIGHT(Rawdata!KJ48,1)),"N/A")</f>
        <v>N/A</v>
      </c>
      <c r="KK48" t="str">
        <f>IFERROR(VALUE(RIGHT(Rawdata!KK48,1)),"N/A")</f>
        <v>N/A</v>
      </c>
      <c r="KL48" t="str">
        <f>IFERROR(VALUE(RIGHT(Rawdata!KL48,1)),"N/A")</f>
        <v>N/A</v>
      </c>
      <c r="KM48" t="str">
        <f>IFERROR(VALUE(RIGHT(Rawdata!KM48,1)),"N/A")</f>
        <v>N/A</v>
      </c>
      <c r="KN48" t="str">
        <f>IFERROR(VALUE(RIGHT(Rawdata!KN48,1)),"N/A")</f>
        <v>N/A</v>
      </c>
      <c r="KO48" t="str">
        <f>IFERROR(VALUE(RIGHT(Rawdata!KO48,1)),"N/A")</f>
        <v>N/A</v>
      </c>
      <c r="KP48" t="str">
        <f>IFERROR(VALUE(RIGHT(Rawdata!KP48,1)),"N/A")</f>
        <v>N/A</v>
      </c>
      <c r="KQ48" t="str">
        <f>IFERROR(VALUE(RIGHT(Rawdata!KQ48,1)),"N/A")</f>
        <v>N/A</v>
      </c>
      <c r="KR48" t="str">
        <f>IFERROR(VALUE(RIGHT(Rawdata!KR48,1)),"N/A")</f>
        <v>N/A</v>
      </c>
      <c r="KS48" t="str">
        <f>IFERROR(VALUE(RIGHT(Rawdata!KS48,1)),"N/A")</f>
        <v>N/A</v>
      </c>
      <c r="KT48" t="str">
        <f>IFERROR(VALUE(RIGHT(Rawdata!KT48,1)),"N/A")</f>
        <v>N/A</v>
      </c>
      <c r="KU48" t="str">
        <f>IFERROR(VALUE(RIGHT(Rawdata!KU48,1)),"N/A")</f>
        <v>N/A</v>
      </c>
      <c r="KV48" t="str">
        <f>IFERROR(VALUE(RIGHT(Rawdata!KV48,1)),"N/A")</f>
        <v>N/A</v>
      </c>
      <c r="KW48" t="str">
        <f>IFERROR(VALUE(RIGHT(Rawdata!KW48,1)),"N/A")</f>
        <v>N/A</v>
      </c>
      <c r="KX48" t="str">
        <f>IFERROR(VALUE(RIGHT(Rawdata!KX48,1)),"N/A")</f>
        <v>N/A</v>
      </c>
    </row>
    <row r="49" spans="1:310" x14ac:dyDescent="0.25">
      <c r="A49">
        <f>Rawdata!A49</f>
        <v>19</v>
      </c>
      <c r="B49" t="str">
        <f>Rawdata!B49</f>
        <v>T3</v>
      </c>
      <c r="C49" t="str">
        <f>Rawdata!C49</f>
        <v>2023-01-16 15:01:12</v>
      </c>
      <c r="D49" t="str">
        <f>Rawdata!D49</f>
        <v>802-214</v>
      </c>
      <c r="E49" t="str">
        <f>IF(Rawdata!E49="","",Rawdata!E49)</f>
        <v>202-151</v>
      </c>
      <c r="F49" cm="1">
        <f t="array" ref="F49">IFERROR(_xlfn.IFS(Rawdata!F49="A1",100,Rawdata!F49="A2",75,Rawdata!F49="A3",50,Rawdata!F49="A4",25,Rawdata!F49="A5",0),"N/A")</f>
        <v>50</v>
      </c>
      <c r="G49" cm="1">
        <f t="array" ref="G49">IFERROR(_xlfn.IFS(Rawdata!G49="A1",100,Rawdata!G49="A2",75,Rawdata!G49="A3",50,Rawdata!G49="A4",25,Rawdata!G49="A5",0),"N/A")</f>
        <v>100</v>
      </c>
      <c r="H49" cm="1">
        <f t="array" ref="H49">IFERROR(_xlfn.IFS(Rawdata!H49="A1",100,Rawdata!H49="A2",75,Rawdata!H49="A3",50,Rawdata!H49="A4",25,Rawdata!H49="A5",0),"N/A")</f>
        <v>25</v>
      </c>
      <c r="I49" cm="1">
        <f t="array" ref="I49">IFERROR(_xlfn.IFS(Rawdata!I49="A1",100,Rawdata!I49="A2",75,Rawdata!I49="A3",50,Rawdata!I49="A4",25,Rawdata!I49="A5",0),"N/A")</f>
        <v>25</v>
      </c>
      <c r="J49" cm="1">
        <f t="array" ref="J49">IFERROR(_xlfn.IFS(Rawdata!J49="A1",100,Rawdata!J49="A2",75,Rawdata!J49="A3",50,Rawdata!J49="A4",25,Rawdata!J49="A5",0),"N/A")</f>
        <v>0</v>
      </c>
      <c r="K49" cm="1">
        <f t="array" ref="K49">IFERROR(_xlfn.IFS(Rawdata!K49="A1",100,Rawdata!K49="A2",75,Rawdata!K49="A3",50,Rawdata!K49="A4",25,Rawdata!K49="A5",0),"N/A")</f>
        <v>100</v>
      </c>
      <c r="L49" cm="1">
        <f t="array" ref="L49">IFERROR(_xlfn.IFS(Rawdata!L49="A1",100,Rawdata!L49="A2",75,Rawdata!L49="A3",50,Rawdata!L49="A4",25,Rawdata!L49="A5",0),"N/A")</f>
        <v>100</v>
      </c>
      <c r="M49" cm="1">
        <f t="array" ref="M49">IFERROR(_xlfn.IFS(Rawdata!M49="A1",100,Rawdata!M49="A2",75,Rawdata!M49="A3",50,Rawdata!M49="A4",25,Rawdata!M49="A5",0),"N/A")</f>
        <v>100</v>
      </c>
      <c r="N49" cm="1">
        <f t="array" ref="N49">IFERROR(_xlfn.IFS(Rawdata!N49="A1",100,Rawdata!N49="A2",75,Rawdata!N49="A3",50,Rawdata!N49="A4",25,Rawdata!N49="A5",0),"N/A")</f>
        <v>75</v>
      </c>
      <c r="O49" cm="1">
        <f t="array" ref="O49">IFERROR(_xlfn.IFS(Rawdata!O49="A1",100,Rawdata!O49="A2",75,Rawdata!O49="A3",50,Rawdata!O49="A4",25,Rawdata!O49="A5",0),"N/A")</f>
        <v>100</v>
      </c>
      <c r="P49" cm="1">
        <f t="array" ref="P49">IFERROR(_xlfn.IFS(Rawdata!P49="A1",100,Rawdata!P49="A2",75,Rawdata!P49="A3",50,Rawdata!P49="A4",25,Rawdata!P49="A5",0),"N/A")</f>
        <v>50</v>
      </c>
      <c r="Q49" cm="1">
        <f t="array" ref="Q49">IFERROR(_xlfn.IFS(Rawdata!Q49="A1",100,Rawdata!Q49="A2",75,Rawdata!Q49="A3",50,Rawdata!Q49="A4",25,Rawdata!Q49="A5",0),"N/A")</f>
        <v>50</v>
      </c>
      <c r="R49" cm="1">
        <f t="array" ref="R49">IFERROR(_xlfn.IFS(Rawdata!R49="A1",100,Rawdata!R49="A2",75,Rawdata!R49="A3",50,Rawdata!R49="A4",25,Rawdata!R49="A5",0),"N/A")</f>
        <v>50</v>
      </c>
      <c r="S49" cm="1">
        <f t="array" ref="S49">IFERROR(_xlfn.IFS(Rawdata!S49="A1",100,Rawdata!S49="A2",75,Rawdata!S49="A3",50,Rawdata!S49="A4",25,Rawdata!S49="A5",0),"N/A")</f>
        <v>25</v>
      </c>
      <c r="T49" cm="1">
        <f t="array" ref="T49">IFERROR(_xlfn.IFS(Rawdata!T49="A1",100,Rawdata!T49="A2",75,Rawdata!T49="A3",50,Rawdata!T49="A4",25,Rawdata!T49="A5",0),"N/A")</f>
        <v>50</v>
      </c>
      <c r="U49" cm="1">
        <f t="array" ref="U49">IFERROR(_xlfn.IFS(Rawdata!U49="A1",100,Rawdata!U49="A2",75,Rawdata!U49="A3",50,Rawdata!U49="A4",25,Rawdata!U49="A5",0),"N/A")</f>
        <v>25</v>
      </c>
      <c r="V49" cm="1">
        <f t="array" ref="V49">IFERROR(_xlfn.IFS(Rawdata!V49="A1",100,Rawdata!V49="A2",75,Rawdata!V49="A3",50,Rawdata!V49="A4",25,Rawdata!V49="A5",0),"N/A")</f>
        <v>50</v>
      </c>
      <c r="W49" cm="1">
        <f t="array" ref="W49">IFERROR(_xlfn.IFS(Rawdata!W49="A1",100,Rawdata!W49="A2",75,Rawdata!W49="A3",50,Rawdata!W49="A4",25,Rawdata!W49="A5",0),"N/A")</f>
        <v>75</v>
      </c>
      <c r="X49" cm="1">
        <f t="array" ref="X49">IFERROR(_xlfn.IFS(Rawdata!X49="A1",100,Rawdata!X49="A2",75,Rawdata!X49="A3",50,Rawdata!X49="A4",25,Rawdata!X49="A5",0),"N/A")</f>
        <v>75</v>
      </c>
      <c r="Y49" cm="1">
        <f t="array" ref="Y49">IFERROR(_xlfn.IFS(Rawdata!Y49="A1",100,Rawdata!Y49="A2",75,Rawdata!Y49="A3",50,Rawdata!Y49="A4",25,Rawdata!Y49="A5",0),"N/A")</f>
        <v>50</v>
      </c>
      <c r="Z49" cm="1">
        <f t="array" ref="Z49">IFERROR(_xlfn.IFS(Rawdata!Z49="A1",100,Rawdata!Z49="A2",75,Rawdata!Z49="A3",50,Rawdata!Z49="A4",25,Rawdata!Z49="A5",0),"N/A")</f>
        <v>0</v>
      </c>
      <c r="AA49" cm="1">
        <f t="array" ref="AA49">IFERROR(_xlfn.IFS(Rawdata!AA49="A1",100,Rawdata!AA49="A2",75,Rawdata!AA49="A3",50,Rawdata!AA49="A4",25,Rawdata!AA49="A5",0),"N/A")</f>
        <v>75</v>
      </c>
      <c r="AB49" cm="1">
        <f t="array" ref="AB49">IFERROR(_xlfn.IFS(Rawdata!AB49="A1",100,Rawdata!AB49="A2",75,Rawdata!AB49="A3",50,Rawdata!AB49="A4",25,Rawdata!AB49="A5",0),"N/A")</f>
        <v>100</v>
      </c>
      <c r="AC49">
        <f>IFERROR(VALUE(RIGHT(Rawdata!AC49,1)),"N/A")</f>
        <v>5</v>
      </c>
      <c r="AD49">
        <f>IFERROR(6-VALUE(RIGHT(Rawdata!AD49,1)),"N/A")</f>
        <v>5</v>
      </c>
      <c r="AE49">
        <f>IFERROR(VALUE(RIGHT(Rawdata!AE49,1)),"N/A")</f>
        <v>5</v>
      </c>
      <c r="AF49">
        <f>IFERROR(6-VALUE(RIGHT(Rawdata!AF49,1)),"N/A")</f>
        <v>5</v>
      </c>
      <c r="AG49">
        <f>IFERROR(VALUE(RIGHT(Rawdata!AG49,1)),"N/A")</f>
        <v>5</v>
      </c>
      <c r="AH49">
        <f>IFERROR(VALUE(RIGHT(Rawdata!AH49,1)),"N/A")</f>
        <v>5</v>
      </c>
      <c r="AI49">
        <f>IFERROR(VALUE(RIGHT(Rawdata!AI49,1)),"N/A")</f>
        <v>5</v>
      </c>
      <c r="AJ49">
        <f>IFERROR(6-VALUE(RIGHT(Rawdata!AJ49,1)),"N/A")</f>
        <v>5</v>
      </c>
      <c r="AK49">
        <f>IFERROR(6-VALUE(RIGHT(Rawdata!AK49,1)),"N/A")</f>
        <v>5</v>
      </c>
      <c r="AL49">
        <f>IFERROR(VALUE(RIGHT(Rawdata!AL49,1)),"N/A")</f>
        <v>5</v>
      </c>
      <c r="AM49">
        <f>IFERROR(6-VALUE(RIGHT(Rawdata!AM49,1)),"N/A")</f>
        <v>4</v>
      </c>
      <c r="AN49">
        <f>IFERROR(6-VALUE(RIGHT(Rawdata!AN49,1)),"N/A")</f>
        <v>5</v>
      </c>
      <c r="AO49">
        <f>IFERROR(VALUE(RIGHT(Rawdata!AO49,1)),"N/A")</f>
        <v>5</v>
      </c>
      <c r="AP49">
        <f>IFERROR(6-VALUE(RIGHT(Rawdata!AP49,1)),"N/A")</f>
        <v>5</v>
      </c>
      <c r="AQ49">
        <f>IFERROR(VALUE(RIGHT(Rawdata!AQ49,1)),"N/A")</f>
        <v>5</v>
      </c>
      <c r="AR49">
        <f>IFERROR(6-VALUE(RIGHT(Rawdata!AR49,1)),"N/A")</f>
        <v>5</v>
      </c>
      <c r="AS49">
        <f>IFERROR(VALUE(RIGHT(Rawdata!AS49,1)),"N/A")</f>
        <v>5</v>
      </c>
      <c r="AT49">
        <f>IFERROR(VALUE(RIGHT(Rawdata!AT49,1)),"N/A")</f>
        <v>5</v>
      </c>
      <c r="AU49">
        <f>IFERROR(6-VALUE(RIGHT(Rawdata!AU49,1)),"N/A")</f>
        <v>1</v>
      </c>
      <c r="AV49">
        <f>IFERROR(VALUE(RIGHT(Rawdata!AV49,1)),"N/A")</f>
        <v>5</v>
      </c>
      <c r="AW49">
        <f>IFERROR(VALUE(RIGHT(Rawdata!AW49,1)),"N/A")</f>
        <v>5</v>
      </c>
      <c r="AX49">
        <f>IFERROR(VALUE(RIGHT(Rawdata!AX49,1)),"N/A")</f>
        <v>5</v>
      </c>
      <c r="AY49">
        <f>IFERROR(VALUE(RIGHT(Rawdata!AY49,1)),"N/A")</f>
        <v>4</v>
      </c>
      <c r="AZ49">
        <f>IFERROR(VALUE(RIGHT(Rawdata!AZ49,1)),"N/A")</f>
        <v>4</v>
      </c>
      <c r="BA49">
        <f>IFERROR(VALUE(RIGHT(Rawdata!BA49,1)-1),"N/A")</f>
        <v>2</v>
      </c>
      <c r="BB49">
        <f>IFERROR(VALUE(RIGHT(Rawdata!BB49,1)-1),"N/A")</f>
        <v>2</v>
      </c>
      <c r="BC49">
        <f>IFERROR(VALUE(RIGHT(Rawdata!BC49,1)-1),"N/A")</f>
        <v>0</v>
      </c>
      <c r="BD49">
        <f>IFERROR(VALUE(RIGHT(Rawdata!BD49,1)-1),"N/A")</f>
        <v>0</v>
      </c>
      <c r="BE49">
        <f>IFERROR(VALUE(RIGHT(Rawdata!BE49,1)-1),"N/A")</f>
        <v>0</v>
      </c>
      <c r="BF49">
        <f>IFERROR(VALUE(RIGHT(Rawdata!BF49,1)-1),"N/A")</f>
        <v>1</v>
      </c>
      <c r="BG49">
        <f>IFERROR(VALUE(RIGHT(Rawdata!BG49,1)-1),"N/A")</f>
        <v>0</v>
      </c>
      <c r="BH49">
        <f>IFERROR(VALUE(RIGHT(Rawdata!BH49,1)-1),"N/A")</f>
        <v>0</v>
      </c>
      <c r="BI49">
        <f>IFERROR(VALUE(RIGHT(Rawdata!BI49,1)-1),"N/A")</f>
        <v>0</v>
      </c>
      <c r="BJ49">
        <f>IFERROR(VALUE(RIGHT(Rawdata!BJ49,1)-1),"N/A")</f>
        <v>2</v>
      </c>
      <c r="BK49">
        <f>IFERROR(VALUE(RIGHT(Rawdata!BK49,1)-1),"N/A")</f>
        <v>4</v>
      </c>
      <c r="BL49">
        <f>IFERROR(VALUE(RIGHT(Rawdata!BL49,1)-1),"N/A")</f>
        <v>3</v>
      </c>
      <c r="BM49">
        <f>IFERROR(VALUE(RIGHT(Rawdata!BM49,1)),"N/A")</f>
        <v>5</v>
      </c>
      <c r="BN49">
        <f>IFERROR(VALUE(RIGHT(Rawdata!BN49,1)),"N/A")</f>
        <v>5</v>
      </c>
      <c r="BO49">
        <f>IFERROR(VALUE(RIGHT(Rawdata!BO49,1)),"N/A")</f>
        <v>5</v>
      </c>
      <c r="BP49">
        <f>IFERROR(VALUE(RIGHT(Rawdata!BP49,1)),"N/A")</f>
        <v>4</v>
      </c>
      <c r="BQ49">
        <f>IFERROR(6-VALUE(RIGHT(Rawdata!BQ49,1)),"N/A")</f>
        <v>3</v>
      </c>
      <c r="BR49">
        <f>IFERROR(6-VALUE(RIGHT(Rawdata!BR49,1)),"N/A")</f>
        <v>4</v>
      </c>
      <c r="BS49">
        <f>IFERROR(6-VALUE(RIGHT(Rawdata!BS49,1)),"N/A")</f>
        <v>3</v>
      </c>
      <c r="BT49">
        <f>IFERROR(6-VALUE(RIGHT(Rawdata!BT49,1)),"N/A")</f>
        <v>5</v>
      </c>
      <c r="BU49">
        <f>IFERROR(VALUE(RIGHT(Rawdata!BU49,1)),"N/A")</f>
        <v>2</v>
      </c>
      <c r="BV49">
        <f>IFERROR(VALUE(RIGHT(Rawdata!BV49,1)),"N/A")</f>
        <v>1</v>
      </c>
      <c r="BW49">
        <f>IFERROR(VALUE(RIGHT(Rawdata!BW49,1)),"N/A")</f>
        <v>2</v>
      </c>
      <c r="BX49">
        <f>IFERROR(VALUE(RIGHT(Rawdata!BX49,1)),"N/A")</f>
        <v>4</v>
      </c>
      <c r="BY49">
        <f>IFERROR(6-VALUE(RIGHT(Rawdata!BY49,1)),"N/A")</f>
        <v>3</v>
      </c>
      <c r="BZ49">
        <f>IFERROR(6-VALUE(RIGHT(Rawdata!BZ49,1)),"N/A")</f>
        <v>4</v>
      </c>
      <c r="CA49">
        <f>IFERROR(6-VALUE(RIGHT(Rawdata!CA49,1)),"N/A")</f>
        <v>2</v>
      </c>
      <c r="CB49">
        <f>IFERROR(VALUE(RIGHT(Rawdata!CB49,1)),"N/A")</f>
        <v>5</v>
      </c>
      <c r="CC49">
        <f>IFERROR(VALUE(RIGHT(Rawdata!CC49,1)),"N/A")</f>
        <v>5</v>
      </c>
      <c r="CD49">
        <f>IFERROR(VALUE(RIGHT(Rawdata!CD49,1)),"N/A")</f>
        <v>5</v>
      </c>
      <c r="CE49">
        <f>IFERROR(VALUE(RIGHT(Rawdata!CE49,1)),"N/A")</f>
        <v>5</v>
      </c>
      <c r="CF49">
        <f>IFERROR(6-VALUE(RIGHT(Rawdata!CF49,1)),"N/A")</f>
        <v>4</v>
      </c>
      <c r="CG49">
        <f>IFERROR(6-VALUE(RIGHT(Rawdata!CG49,1)),"N/A")</f>
        <v>3</v>
      </c>
      <c r="CH49">
        <f>IFERROR(6-VALUE(RIGHT(Rawdata!CH49,1)),"N/A")</f>
        <v>4</v>
      </c>
      <c r="CI49">
        <f>IFERROR(6-VALUE(RIGHT(Rawdata!CI49,1)),"N/A")</f>
        <v>4</v>
      </c>
      <c r="CJ49">
        <f>IFERROR(VALUE(RIGHT(Rawdata!CJ49,1)),"N/A")</f>
        <v>2</v>
      </c>
      <c r="CK49">
        <f>IFERROR(VALUE(RIGHT(Rawdata!CK49,1)),"N/A")</f>
        <v>1</v>
      </c>
      <c r="CL49">
        <f>IFERROR(VALUE(RIGHT(Rawdata!CL49,1)),"N/A")</f>
        <v>2</v>
      </c>
      <c r="CM49">
        <f>IFERROR(VALUE(RIGHT(Rawdata!CM49,1)),"N/A")</f>
        <v>1</v>
      </c>
      <c r="CN49">
        <f>IFERROR(VALUE(RIGHT(Rawdata!CN49,1)),"N/A")</f>
        <v>2</v>
      </c>
      <c r="CO49">
        <f>IFERROR(VALUE(RIGHT(Rawdata!CO49,1)),"N/A")</f>
        <v>1</v>
      </c>
      <c r="CP49">
        <f>IFERROR(VALUE(RIGHT(Rawdata!CP49,1)),"N/A")</f>
        <v>2</v>
      </c>
      <c r="CQ49">
        <f>IFERROR(VALUE(RIGHT(Rawdata!CQ49,1)),"N/A")</f>
        <v>1</v>
      </c>
      <c r="CR49">
        <f>IFERROR(VALUE(RIGHT(Rawdata!CR49,1)),"N/A")</f>
        <v>2</v>
      </c>
      <c r="CS49">
        <f>IFERROR(VALUE(RIGHT(Rawdata!CS49,1)),"N/A")</f>
        <v>1</v>
      </c>
      <c r="CT49">
        <f>IFERROR(VALUE(RIGHT(Rawdata!CT49,1)),"N/A")</f>
        <v>2</v>
      </c>
      <c r="CU49">
        <f>IFERROR(VALUE(RIGHT(Rawdata!CU49,1)),"N/A")</f>
        <v>2</v>
      </c>
      <c r="CV49">
        <f>IFERROR(VALUE(RIGHT(Rawdata!CV49,1)),"N/A")</f>
        <v>2</v>
      </c>
      <c r="CW49">
        <f>IFERROR(6-VALUE(RIGHT(Rawdata!CW49,1)),"N/A")</f>
        <v>1</v>
      </c>
      <c r="CX49">
        <f>IFERROR(VALUE(RIGHT(Rawdata!CX49,1)),"N/A")</f>
        <v>1</v>
      </c>
      <c r="CY49">
        <f>IFERROR(VALUE(RIGHT(Rawdata!CY49,1)),"N/A")</f>
        <v>5</v>
      </c>
      <c r="CZ49">
        <f>IFERROR(VALUE(RIGHT(Rawdata!CZ49,1)),"N/A")</f>
        <v>2</v>
      </c>
      <c r="DA49">
        <f>IFERROR(VALUE(RIGHT(Rawdata!DA49,1)),"N/A")</f>
        <v>5</v>
      </c>
      <c r="DB49">
        <f>IFERROR(VALUE(RIGHT(Rawdata!DB49,1)),"N/A")</f>
        <v>2</v>
      </c>
      <c r="DC49">
        <f>IFERROR(VALUE(RIGHT(Rawdata!DC49,1)),"N/A")</f>
        <v>3</v>
      </c>
      <c r="DD49">
        <f>IFERROR(VALUE(RIGHT(Rawdata!DD49,1)),"N/A")</f>
        <v>1</v>
      </c>
      <c r="DE49">
        <f>IFERROR(VALUE(RIGHT(Rawdata!DE49,1)-1),"N/A")</f>
        <v>0</v>
      </c>
      <c r="DF49">
        <f>IFERROR(VALUE(RIGHT(Rawdata!DF49,1)-1),"N/A")</f>
        <v>0</v>
      </c>
      <c r="DG49">
        <f>IFERROR(VALUE(RIGHT(Rawdata!DG49,1)-1),"N/A")</f>
        <v>0</v>
      </c>
      <c r="DH49">
        <f>IFERROR(VALUE(RIGHT(Rawdata!DH49,1)-1),"N/A")</f>
        <v>0</v>
      </c>
      <c r="DI49">
        <f>IFERROR(VALUE(RIGHT(Rawdata!DI49,1)-1),"N/A")</f>
        <v>0</v>
      </c>
      <c r="DJ49">
        <f>IFERROR(VALUE(RIGHT(Rawdata!DJ49,1)-1),"N/A")</f>
        <v>0</v>
      </c>
      <c r="DK49">
        <f>IFERROR(VALUE(RIGHT(Rawdata!DK49,1)-1),"N/A")</f>
        <v>0</v>
      </c>
      <c r="DL49">
        <f>IFERROR(VALUE(RIGHT(Rawdata!DL49,1)-1),"N/A")</f>
        <v>0</v>
      </c>
      <c r="DM49">
        <f>IFERROR(VALUE(RIGHT(Rawdata!DM49,1)-1),"N/A")</f>
        <v>0</v>
      </c>
      <c r="DN49">
        <f>IFERROR(VALUE(RIGHT(Rawdata!DN49,1)-1),"N/A")</f>
        <v>0</v>
      </c>
      <c r="DO49">
        <f>IFERROR(VALUE(RIGHT(Rawdata!DO49,1)-1),"N/A")</f>
        <v>0</v>
      </c>
      <c r="DP49">
        <f>IFERROR(VALUE(RIGHT(Rawdata!DP49,1)-1),"N/A")</f>
        <v>5</v>
      </c>
      <c r="DQ49">
        <f>IFERROR(VALUE(RIGHT(Rawdata!DQ49,1)-1),"N/A")</f>
        <v>0</v>
      </c>
      <c r="DR49">
        <f>IFERROR(VALUE(RIGHT(Rawdata!DR49,1)-1),"N/A")</f>
        <v>0</v>
      </c>
      <c r="DS49">
        <f>IFERROR(VALUE(RIGHT(Rawdata!DS49,1)-1),"N/A")</f>
        <v>0</v>
      </c>
      <c r="DT49">
        <f>IFERROR(VALUE(RIGHT(Rawdata!DT49,1)-1),"N/A")</f>
        <v>0</v>
      </c>
      <c r="DU49">
        <f>IFERROR(6-VALUE(RIGHT(Rawdata!DU49,1)-1),"N/A")</f>
        <v>0</v>
      </c>
      <c r="DV49">
        <f>IFERROR(6-VALUE(RIGHT(Rawdata!DV49,1)-1),"N/A")</f>
        <v>0</v>
      </c>
      <c r="DW49">
        <f>IFERROR(6-VALUE(RIGHT(Rawdata!DW49,1)-1),"N/A")</f>
        <v>0</v>
      </c>
      <c r="DX49">
        <f>IFERROR(6-VALUE(RIGHT(Rawdata!DX49,1)-1),"N/A")</f>
        <v>0</v>
      </c>
      <c r="DY49">
        <f>IFERROR(6-VALUE(RIGHT(Rawdata!DY49,1)-1),"N/A")</f>
        <v>0</v>
      </c>
      <c r="DZ49">
        <f>IFERROR(6-VALUE(RIGHT(Rawdata!DZ49,1)-1),"N/A")</f>
        <v>1</v>
      </c>
      <c r="EA49">
        <f>IFERROR(VALUE(RIGHT(Rawdata!EA49,1)),"N/A")</f>
        <v>4</v>
      </c>
      <c r="EB49">
        <f>IFERROR(VALUE(RIGHT(Rawdata!EB49,1)),"N/A")</f>
        <v>3</v>
      </c>
      <c r="EC49">
        <f>IFERROR(6-VALUE(RIGHT(Rawdata!EC49,1)),"N/A")</f>
        <v>3</v>
      </c>
      <c r="ED49">
        <f>IFERROR(6-VALUE(RIGHT(Rawdata!ED49,1)),"N/A")</f>
        <v>3</v>
      </c>
      <c r="EE49">
        <f>IFERROR(VALUE(RIGHT(Rawdata!EE49,1)),"N/A")</f>
        <v>4</v>
      </c>
      <c r="EF49">
        <f>IFERROR(VALUE(RIGHT(Rawdata!EF49,1)),"N/A")</f>
        <v>5</v>
      </c>
      <c r="EG49">
        <f>IFERROR(VALUE(RIGHT(Rawdata!EG49,1)),"N/A")</f>
        <v>4</v>
      </c>
      <c r="EH49">
        <f>IFERROR(VALUE(RIGHT(Rawdata!EH49,1)),"N/A")</f>
        <v>3</v>
      </c>
      <c r="EI49">
        <f>IFERROR(VALUE(RIGHT(Rawdata!EI49,1)),"N/A")</f>
        <v>4</v>
      </c>
      <c r="EJ49">
        <f>IFERROR(VALUE(RIGHT(Rawdata!EJ49,1)),"N/A")</f>
        <v>3</v>
      </c>
      <c r="EK49">
        <f>IFERROR(VALUE(RIGHT(Rawdata!EK49,1)),"N/A")</f>
        <v>3</v>
      </c>
      <c r="EL49">
        <f>IFERROR(VALUE(RIGHT(Rawdata!EL49,1)),"N/A")</f>
        <v>3</v>
      </c>
      <c r="EM49">
        <f>IFERROR(VALUE(RIGHT(Rawdata!EM49,1)),"N/A")</f>
        <v>4</v>
      </c>
      <c r="EN49">
        <f>IFERROR(VALUE(RIGHT(Rawdata!EN49,1)),"N/A")</f>
        <v>2</v>
      </c>
      <c r="EO49">
        <f>IFERROR(VALUE(RIGHT(Rawdata!EO49,1)),"N/A")</f>
        <v>4</v>
      </c>
      <c r="EP49">
        <f>IFERROR(VALUE(RIGHT(Rawdata!EP49,1)),"N/A")</f>
        <v>2</v>
      </c>
      <c r="EQ49">
        <f>IFERROR(VALUE(RIGHT(Rawdata!EQ49,1)),"N/A")</f>
        <v>4</v>
      </c>
      <c r="ER49">
        <f>IFERROR(VALUE(RIGHT(Rawdata!ER49,1)),"N/A")</f>
        <v>4</v>
      </c>
      <c r="ES49">
        <f>IFERROR(VALUE(RIGHT(Rawdata!ES49,1)),"N/A")</f>
        <v>3</v>
      </c>
      <c r="ET49">
        <f>IFERROR(VALUE(RIGHT(Rawdata!ET49,1)),"N/A")</f>
        <v>2</v>
      </c>
      <c r="EU49">
        <f>IFERROR(VALUE(RIGHT(Rawdata!EU49,1)),"N/A")</f>
        <v>3</v>
      </c>
      <c r="EV49">
        <f>IFERROR(VALUE(RIGHT(Rawdata!EV49,1)),"N/A")</f>
        <v>1</v>
      </c>
      <c r="EW49">
        <f>IFERROR(VALUE(RIGHT(Rawdata!EW49,1)),"N/A")</f>
        <v>4</v>
      </c>
      <c r="EX49">
        <f>IFERROR(VALUE(RIGHT(Rawdata!EX49,1)),"N/A")</f>
        <v>4</v>
      </c>
      <c r="EY49">
        <f>IFERROR(VALUE(RIGHT(Rawdata!EY49,1)),"N/A")</f>
        <v>4</v>
      </c>
      <c r="EZ49">
        <f>IFERROR(6-VALUE(RIGHT(Rawdata!EZ49,1)),"N/A")</f>
        <v>4</v>
      </c>
      <c r="FA49">
        <f>IFERROR(IF(Rawdata!FA49="A1",VALUE(RIGHT(Rawdata!FA49,1)),VALUE(RIGHT(Rawdata!FA49,1))-1),"N/A")</f>
        <v>5</v>
      </c>
      <c r="FB49">
        <f>IFERROR(VALUE(RIGHT(Rawdata!FB49,1))-3,"N/A")</f>
        <v>4</v>
      </c>
      <c r="FC49">
        <f>IFERROR(IF(Rawdata!FC49="A1",VALUE(RIGHT(Rawdata!FC49,1)),VALUE(RIGHT(Rawdata!FC49,1))-1),"N/A")</f>
        <v>1</v>
      </c>
      <c r="FD49">
        <f>IFERROR(VALUE(RIGHT(Rawdata!FD49,1))-3,"N/A")</f>
        <v>1</v>
      </c>
      <c r="FE49">
        <f>IFERROR(IF(Rawdata!FE49="A1",VALUE(RIGHT(Rawdata!FE49,1)),VALUE(RIGHT(Rawdata!FE49,1))-1),"N/A")</f>
        <v>3</v>
      </c>
      <c r="FF49">
        <f>IFERROR(VALUE(RIGHT(Rawdata!FF49,1))-3,"N/A")</f>
        <v>5</v>
      </c>
      <c r="FG49">
        <f>IFERROR(IF(Rawdata!FG49="A1",VALUE(RIGHT(Rawdata!FG49,1)),VALUE(RIGHT(Rawdata!FG49,1))-1),"N/A")</f>
        <v>1</v>
      </c>
      <c r="FH49">
        <f>IFERROR(VALUE(RIGHT(Rawdata!FH49,1))-3,"N/A")</f>
        <v>3</v>
      </c>
      <c r="FI49">
        <f>IFERROR(IF(Rawdata!FI49="A1",VALUE(RIGHT(Rawdata!FI49,1)),VALUE(RIGHT(Rawdata!FI49,1))-1),"N/A")</f>
        <v>2</v>
      </c>
      <c r="FJ49">
        <f>IFERROR(VALUE(RIGHT(Rawdata!FJ49,1))-3,"N/A")</f>
        <v>3</v>
      </c>
      <c r="FK49">
        <f>IFERROR(IF(Rawdata!FK49="A1",VALUE(RIGHT(Rawdata!FK49,1)),VALUE(RIGHT(Rawdata!FK49,1))-1),"N/A")</f>
        <v>3</v>
      </c>
      <c r="FL49">
        <f>IFERROR(VALUE(RIGHT(Rawdata!FL49,1))-3,"N/A")</f>
        <v>3</v>
      </c>
      <c r="FM49">
        <f>IFERROR(IF(Rawdata!FM49="A1",VALUE(RIGHT(Rawdata!FM49,1)),VALUE(RIGHT(Rawdata!FM49,1))-1),"N/A")</f>
        <v>2</v>
      </c>
      <c r="FN49">
        <f>IFERROR(VALUE(RIGHT(Rawdata!FN49,1))-3,"N/A")</f>
        <v>1</v>
      </c>
      <c r="FO49">
        <f>IFERROR(IF(Rawdata!FO49="A1",VALUE(RIGHT(Rawdata!FO49,1)),VALUE(RIGHT(Rawdata!FO49,1))-1),"N/A")</f>
        <v>3</v>
      </c>
      <c r="FP49">
        <f>IFERROR(VALUE(RIGHT(Rawdata!FP49,1))-3,"N/A")</f>
        <v>3</v>
      </c>
      <c r="FQ49">
        <f>IFERROR(IF(Rawdata!FQ49="A1",VALUE(RIGHT(Rawdata!FQ49,1)),VALUE(RIGHT(Rawdata!FQ49,1))-1),"N/A")</f>
        <v>3</v>
      </c>
      <c r="FR49">
        <f>IFERROR(VALUE(RIGHT(Rawdata!FR49,1))-3,"N/A")</f>
        <v>3</v>
      </c>
      <c r="FS49">
        <f>IFERROR(IF(Rawdata!FS49="A1",VALUE(RIGHT(Rawdata!FS49,1)),VALUE(RIGHT(Rawdata!FS49,1))-1),"N/A")</f>
        <v>5</v>
      </c>
      <c r="FT49">
        <f>IFERROR(VALUE(RIGHT(Rawdata!FT49,1))-3,"N/A")</f>
        <v>5</v>
      </c>
      <c r="FU49">
        <f>IFERROR(IF(Rawdata!FU49="A1",VALUE(RIGHT(Rawdata!FU49,1)),VALUE(RIGHT(Rawdata!FU49,1))-1),"N/A")</f>
        <v>5</v>
      </c>
      <c r="FV49">
        <f>IFERROR(VALUE(RIGHT(Rawdata!FV49,1))-3,"N/A")</f>
        <v>5</v>
      </c>
      <c r="FW49">
        <f>IFERROR(IF(Rawdata!FW49="A1",VALUE(RIGHT(Rawdata!FW49,1)),VALUE(RIGHT(Rawdata!FW49,1))-1),"N/A")</f>
        <v>5</v>
      </c>
      <c r="FX49">
        <f>IFERROR(VALUE(RIGHT(Rawdata!FX49,1))-3,"N/A")</f>
        <v>5</v>
      </c>
      <c r="FY49">
        <f>IFERROR(IF(Rawdata!FY49="A1",VALUE(RIGHT(Rawdata!FY49,1)),VALUE(RIGHT(Rawdata!FY49,1))-1),"N/A")</f>
        <v>5</v>
      </c>
      <c r="FZ49">
        <f>IFERROR(VALUE(RIGHT(Rawdata!FZ49,1))-3,"N/A")</f>
        <v>5</v>
      </c>
      <c r="GA49">
        <f>IFERROR(IF(Rawdata!GA49="A1",VALUE(RIGHT(Rawdata!GA49,1)),VALUE(RIGHT(Rawdata!GA49,1))-1),"N/A")</f>
        <v>3</v>
      </c>
      <c r="GB49">
        <f>IFERROR(VALUE(RIGHT(Rawdata!GB49,1))-3,"N/A")</f>
        <v>3</v>
      </c>
      <c r="GC49">
        <f>IFERROR(IF(Rawdata!GC49="A1",VALUE(RIGHT(Rawdata!GC49,1)),VALUE(RIGHT(Rawdata!GC49,1))-1),"N/A")</f>
        <v>5</v>
      </c>
      <c r="GD49">
        <f>IFERROR(VALUE(RIGHT(Rawdata!GD49,1))-3,"N/A")</f>
        <v>5</v>
      </c>
      <c r="GE49">
        <f>IFERROR(IF(Rawdata!GE49="A1",VALUE(RIGHT(Rawdata!GE49,1)),VALUE(RIGHT(Rawdata!GE49,1))-1),"N/A")</f>
        <v>4</v>
      </c>
      <c r="GF49">
        <f>IFERROR(VALUE(RIGHT(Rawdata!GF49,1))-3,"N/A")</f>
        <v>4</v>
      </c>
      <c r="GG49">
        <f>IFERROR(IF(Rawdata!GG49="A1",VALUE(RIGHT(Rawdata!GG49,1)),VALUE(RIGHT(Rawdata!GG49,1))-1),"N/A")</f>
        <v>3</v>
      </c>
      <c r="GH49">
        <f>IFERROR(VALUE(RIGHT(Rawdata!GH49,1))-3,"N/A")</f>
        <v>3</v>
      </c>
      <c r="GI49">
        <f>IFERROR(IF(Rawdata!GI49="A1",VALUE(RIGHT(Rawdata!GI49,1)),VALUE(RIGHT(Rawdata!GI49,1))-1),"N/A")</f>
        <v>3</v>
      </c>
      <c r="GJ49">
        <f>IFERROR(VALUE(RIGHT(Rawdata!GJ49,1))-3,"N/A")</f>
        <v>3</v>
      </c>
      <c r="GK49">
        <f>IFERROR(IF(Rawdata!GK49="A1",VALUE(RIGHT(Rawdata!GK49,1)),VALUE(RIGHT(Rawdata!GK49,1))-1),"N/A")</f>
        <v>3</v>
      </c>
      <c r="GL49">
        <f>IFERROR(VALUE(RIGHT(Rawdata!GL49,1))-3,"N/A")</f>
        <v>3</v>
      </c>
      <c r="GM49">
        <f>IFERROR(IF(Rawdata!GM49="A1",VALUE(RIGHT(Rawdata!GM49,1)),VALUE(RIGHT(Rawdata!GM49,1))-1),"N/A")</f>
        <v>3</v>
      </c>
      <c r="GN49">
        <f>IFERROR(VALUE(RIGHT(Rawdata!GN49,1))-3,"N/A")</f>
        <v>3</v>
      </c>
      <c r="GO49">
        <f>IFERROR(IF(Rawdata!GO49="A1",VALUE(RIGHT(Rawdata!GO49,1)),VALUE(RIGHT(Rawdata!GO49,1))-1),"N/A")</f>
        <v>5</v>
      </c>
      <c r="GP49">
        <f>IFERROR(VALUE(RIGHT(Rawdata!GP49,1))-3,"N/A")</f>
        <v>5</v>
      </c>
      <c r="GQ49">
        <f>IFERROR(IF(Rawdata!GQ49="A1",VALUE(RIGHT(Rawdata!GQ49,1)),VALUE(RIGHT(Rawdata!GQ49,1))-1),"N/A")</f>
        <v>5</v>
      </c>
      <c r="GR49">
        <f>IFERROR(VALUE(RIGHT(Rawdata!GR49,1))-3,"N/A")</f>
        <v>5</v>
      </c>
      <c r="GS49">
        <f>IFERROR(IF(Rawdata!GS49="A1",VALUE(RIGHT(Rawdata!GS49,1)),VALUE(RIGHT(Rawdata!GS49,1))-1),"N/A")</f>
        <v>5</v>
      </c>
      <c r="GT49">
        <f>IFERROR(VALUE(RIGHT(Rawdata!GT49,1))-3,"N/A")</f>
        <v>5</v>
      </c>
      <c r="GU49">
        <f>IFERROR(IF(Rawdata!GU49="A1",VALUE(RIGHT(Rawdata!GU49,1)),VALUE(RIGHT(Rawdata!GU49,1))-1),"N/A")</f>
        <v>5</v>
      </c>
      <c r="GV49">
        <f>IFERROR(VALUE(RIGHT(Rawdata!GV49,1))-3,"N/A")</f>
        <v>5</v>
      </c>
      <c r="GW49">
        <f>IFERROR(IF(Rawdata!GW49="A1",VALUE(RIGHT(Rawdata!GW49,1)),VALUE(RIGHT(Rawdata!GW49,1))-1),"N/A")</f>
        <v>5</v>
      </c>
      <c r="GX49">
        <f>IFERROR(VALUE(RIGHT(Rawdata!GX49,1))-3,"N/A")</f>
        <v>5</v>
      </c>
      <c r="GY49">
        <f>IFERROR(VALUE(RIGHT(Rawdata!GY49,1)),"N/A")</f>
        <v>6</v>
      </c>
      <c r="GZ49">
        <f>IFERROR(7-VALUE(RIGHT(Rawdata!GZ49,1)),"N/A")</f>
        <v>6</v>
      </c>
      <c r="HA49">
        <f>IFERROR(VALUE(RIGHT(Rawdata!HA49,1)),"N/A")</f>
        <v>5</v>
      </c>
      <c r="HB49">
        <f>IFERROR(VALUE(RIGHT(Rawdata!HB49,1)),"N/A")</f>
        <v>5</v>
      </c>
      <c r="HC49">
        <f>IFERROR(VALUE(RIGHT(Rawdata!HC49,1)),"N/A")</f>
        <v>6</v>
      </c>
      <c r="HD49">
        <f>IFERROR(7-VALUE(RIGHT(Rawdata!HD49,1)),"N/A")</f>
        <v>3</v>
      </c>
      <c r="HE49">
        <f>IFERROR(VALUE(RIGHT(Rawdata!HE49,1)),"N/A")</f>
        <v>6</v>
      </c>
      <c r="HF49">
        <f>IFERROR(7-VALUE(RIGHT(Rawdata!HF49,1)),"N/A")</f>
        <v>6</v>
      </c>
      <c r="HG49">
        <f>IFERROR(VALUE(RIGHT(Rawdata!HG49,1)),"N/A")</f>
        <v>6</v>
      </c>
      <c r="HH49">
        <f>IFERROR(VALUE(RIGHT(Rawdata!HH49,1)),"N/A")</f>
        <v>5</v>
      </c>
      <c r="HI49">
        <f>IFERROR(VALUE(RIGHT(Rawdata!HI49,1)),"N/A")</f>
        <v>6</v>
      </c>
      <c r="HJ49">
        <f>IFERROR(VALUE(RIGHT(Rawdata!HJ49,1)),"N/A")</f>
        <v>6</v>
      </c>
      <c r="HK49">
        <f>IFERROR(7-VALUE(RIGHT(Rawdata!HK49,1)),"N/A")</f>
        <v>2</v>
      </c>
      <c r="HL49">
        <f>IFERROR(VALUE(RIGHT(Rawdata!HL49,1)),"N/A")</f>
        <v>4</v>
      </c>
      <c r="HM49">
        <f>IFERROR(VALUE(RIGHT(Rawdata!HM49,1)),"N/A")</f>
        <v>4</v>
      </c>
      <c r="HN49">
        <f>IFERROR(IF(Rawdata!HN49="A13",5,VALUE(RIGHT(Rawdata!HN49,1))-1),"N/A")</f>
        <v>5</v>
      </c>
      <c r="HO49">
        <f>IFERROR(IF(Rawdata!HO49="A13",5,VALUE(RIGHT(Rawdata!HO49,1))-1),"N/A")</f>
        <v>4</v>
      </c>
      <c r="HP49">
        <f>IFERROR(IF(Rawdata!HP49="A13",5,VALUE(RIGHT(Rawdata!HP49,1))-1),"N/A")</f>
        <v>3</v>
      </c>
      <c r="HQ49">
        <f>IFERROR(IF(Rawdata!HQ49="A13",5,VALUE(RIGHT(Rawdata!HQ49,1))-1),"N/A")</f>
        <v>3</v>
      </c>
      <c r="HR49">
        <f>IFERROR(IF(Rawdata!HR49="A13",5,VALUE(RIGHT(Rawdata!HR49,1))-1),"N/A")</f>
        <v>4</v>
      </c>
      <c r="HS49">
        <f>IFERROR(6-IF(Rawdata!HS49="A13",5,VALUE(RIGHT(Rawdata!HS49,1))-1),"N/A")</f>
        <v>2</v>
      </c>
      <c r="HT49">
        <f>IFERROR(6-IF(Rawdata!HT49="A13",5,VALUE(RIGHT(Rawdata!HT49,1))-1),"N/A")</f>
        <v>4</v>
      </c>
      <c r="HU49">
        <f>IFERROR(6-IF(Rawdata!HU49="A13",5,VALUE(RIGHT(Rawdata!HU49,1))-1),"N/A")</f>
        <v>2</v>
      </c>
      <c r="HV49">
        <f>IFERROR(IF(Rawdata!HV49="A13",5,VALUE(RIGHT(Rawdata!HV49,1))-1),"N/A")</f>
        <v>4</v>
      </c>
      <c r="HW49">
        <f>IFERROR(6-IF(Rawdata!HW49="A13",5,VALUE(RIGHT(Rawdata!HW49,1))-1),"N/A")</f>
        <v>4</v>
      </c>
      <c r="HX49">
        <f>IFERROR(6-IF(Rawdata!HX49="A13",5,VALUE(RIGHT(Rawdata!HX49,1))-1),"N/A")</f>
        <v>2</v>
      </c>
      <c r="HY49">
        <f>IFERROR(6-IF(Rawdata!HY49="A13",5,VALUE(RIGHT(Rawdata!HY49,1))-1),"N/A")</f>
        <v>2</v>
      </c>
      <c r="HZ49">
        <f>IFERROR(6-IF(Rawdata!HZ49="A13",5,VALUE(RIGHT(Rawdata!HZ49,1))-1),"N/A")</f>
        <v>4</v>
      </c>
      <c r="IA49">
        <f>IFERROR(6-IF(Rawdata!IA49="A13",5,VALUE(RIGHT(Rawdata!IA49,1))-1),"N/A")</f>
        <v>5</v>
      </c>
      <c r="IB49">
        <f>IFERROR(IF(Rawdata!IB49="A13",5,VALUE(RIGHT(Rawdata!IB49,1))-1),"N/A")</f>
        <v>5</v>
      </c>
      <c r="IC49">
        <f>IFERROR(6-IF(Rawdata!IC49="A13",5,VALUE(RIGHT(Rawdata!IC49,1))-1),"N/A")</f>
        <v>5</v>
      </c>
      <c r="ID49">
        <f>IFERROR(IF(Rawdata!ID49="A13",5,VALUE(RIGHT(Rawdata!ID49,1))-1),"N/A")</f>
        <v>5</v>
      </c>
      <c r="IE49">
        <f>IFERROR(6-IF(Rawdata!IE49="A13",5,VALUE(RIGHT(Rawdata!IE49,1))-1),"N/A")</f>
        <v>5</v>
      </c>
      <c r="IF49">
        <f>IFERROR(VALUE(RIGHT(Rawdata!IF49,1)),"N/A")</f>
        <v>7</v>
      </c>
      <c r="IG49">
        <f>IFERROR(VALUE(RIGHT(Rawdata!IG49,1)),"N/A")</f>
        <v>7</v>
      </c>
      <c r="IH49">
        <f>IFERROR(VALUE(RIGHT(Rawdata!IH49,1)),"N/A")</f>
        <v>2</v>
      </c>
      <c r="II49">
        <f>IFERROR(VALUE(RIGHT(Rawdata!II49,1)),"N/A")</f>
        <v>7</v>
      </c>
      <c r="IJ49">
        <f>IFERROR(VALUE(RIGHT(Rawdata!IJ49,1)),"N/A")</f>
        <v>1</v>
      </c>
      <c r="IK49">
        <f>IFERROR(VALUE(RIGHT(Rawdata!IK49,1)),"N/A")</f>
        <v>5</v>
      </c>
      <c r="IL49">
        <f>IFERROR(VALUE(RIGHT(Rawdata!IL49,1)),"N/A")</f>
        <v>5</v>
      </c>
      <c r="IM49">
        <f>IFERROR(VALUE(RIGHT(Rawdata!IM49,1)),"N/A")</f>
        <v>5</v>
      </c>
      <c r="IN49">
        <f>IFERROR(VALUE(RIGHT(Rawdata!IN49,1)),"N/A")</f>
        <v>4</v>
      </c>
      <c r="IO49">
        <f>IFERROR(VALUE(RIGHT(Rawdata!IO49,1)),"N/A")</f>
        <v>5</v>
      </c>
      <c r="IP49">
        <f>IFERROR(VALUE(RIGHT(Rawdata!IP49,1)),"N/A")</f>
        <v>4</v>
      </c>
      <c r="IQ49">
        <f>IFERROR(VALUE(RIGHT(Rawdata!IQ49,1)),"N/A")</f>
        <v>3</v>
      </c>
      <c r="IR49">
        <f>IFERROR(VALUE(RIGHT(Rawdata!IR49,1)),"N/A")</f>
        <v>5</v>
      </c>
      <c r="IS49">
        <f>IFERROR(VALUE(RIGHT(Rawdata!IS49,1)),"N/A")</f>
        <v>5</v>
      </c>
      <c r="IT49">
        <f>IFERROR(VALUE(RIGHT(Rawdata!IT49,1)),"N/A")</f>
        <v>5</v>
      </c>
      <c r="IU49">
        <f>IFERROR(VALUE(RIGHT(Rawdata!IU49,1)),"N/A")</f>
        <v>4</v>
      </c>
      <c r="IV49">
        <f>IFERROR(VALUE(RIGHT(Rawdata!IV49,1)),"N/A")</f>
        <v>3</v>
      </c>
      <c r="IW49">
        <f>IFERROR(VALUE(RIGHT(Rawdata!IW49,1)),"N/A")</f>
        <v>4</v>
      </c>
      <c r="IX49">
        <f>IFERROR(VALUE(RIGHT(Rawdata!IX49,1)),"N/A")</f>
        <v>4</v>
      </c>
      <c r="IY49">
        <f>IFERROR(VALUE(RIGHT(Rawdata!IY49,1)),"N/A")</f>
        <v>5</v>
      </c>
      <c r="IZ49">
        <f>IFERROR(VALUE(RIGHT(Rawdata!IZ49,1)),"N/A")</f>
        <v>3</v>
      </c>
      <c r="JA49">
        <f>IFERROR(VALUE(RIGHT(Rawdata!JA49,1)),"N/A")</f>
        <v>5</v>
      </c>
      <c r="JB49">
        <f>IFERROR(VALUE(RIGHT(Rawdata!JB49,1)),"N/A")</f>
        <v>4</v>
      </c>
      <c r="JC49">
        <f>IFERROR(VALUE(RIGHT(Rawdata!JC49,1)),"N/A")</f>
        <v>5</v>
      </c>
      <c r="JD49">
        <f>IFERROR(VALUE(RIGHT(Rawdata!JD49,1)),"N/A")</f>
        <v>4</v>
      </c>
      <c r="JE49">
        <f>IFERROR(VALUE(RIGHT(Rawdata!JE49,1)),"N/A")</f>
        <v>5</v>
      </c>
      <c r="JF49">
        <f>IFERROR(VALUE(RIGHT(Rawdata!JF49,1)),"N/A")</f>
        <v>5</v>
      </c>
      <c r="JG49">
        <f>IFERROR(VALUE(RIGHT(Rawdata!JG49,1)),"N/A")</f>
        <v>5</v>
      </c>
      <c r="JH49">
        <f>IFERROR(VALUE(RIGHT(Rawdata!JH49,1)),"N/A")</f>
        <v>2</v>
      </c>
      <c r="JI49">
        <f>IFERROR(VALUE(RIGHT(Rawdata!JI49,1)),"N/A")</f>
        <v>2</v>
      </c>
      <c r="JJ49">
        <f>IFERROR(VALUE(RIGHT(Rawdata!JJ49,1)),"N/A")</f>
        <v>3</v>
      </c>
      <c r="JK49">
        <f>IFERROR(VALUE(RIGHT(Rawdata!JK49,1)),"N/A")</f>
        <v>5</v>
      </c>
      <c r="JL49">
        <f>IFERROR(VALUE(RIGHT(Rawdata!JL49,1)),"N/A")</f>
        <v>5</v>
      </c>
      <c r="JM49">
        <f>IFERROR(VALUE(RIGHT(Rawdata!JM49,1)),"N/A")</f>
        <v>5</v>
      </c>
      <c r="JN49">
        <f>IFERROR(VALUE(RIGHT(Rawdata!JN49,1)),"N/A")</f>
        <v>4</v>
      </c>
      <c r="JO49">
        <f>IFERROR(VALUE(RIGHT(Rawdata!JO49,1)),"N/A")</f>
        <v>4</v>
      </c>
      <c r="JP49" t="str">
        <f>IFERROR(VALUE(RIGHT(Rawdata!JP49,1)-4),"N/A")</f>
        <v>N/A</v>
      </c>
      <c r="JQ49" t="str">
        <f>IFERROR(VALUE(RIGHT(Rawdata!JQ49,1)-4),"N/A")</f>
        <v>N/A</v>
      </c>
      <c r="JR49" t="str">
        <f>IFERROR(VALUE(RIGHT(Rawdata!JR49,1)-4),"N/A")</f>
        <v>N/A</v>
      </c>
      <c r="JS49" t="str">
        <f>IFERROR(VALUE(RIGHT(Rawdata!JS49,1)-4),"N/A")</f>
        <v>N/A</v>
      </c>
      <c r="JT49" t="str">
        <f>IFERROR(VALUE(RIGHT(Rawdata!JT49,1)-4),"N/A")</f>
        <v>N/A</v>
      </c>
      <c r="JU49" t="str">
        <f>IFERROR(VALUE(RIGHT(Rawdata!JU49,1)-4),"N/A")</f>
        <v>N/A</v>
      </c>
      <c r="JV49" t="str">
        <f>IFERROR(VALUE(RIGHT(Rawdata!JV49,1)-4),"N/A")</f>
        <v>N/A</v>
      </c>
      <c r="JW49" t="str">
        <f>IFERROR(VALUE(RIGHT(Rawdata!JW49,1)-4),"N/A")</f>
        <v>N/A</v>
      </c>
      <c r="JX49" t="str">
        <f>IFERROR(VALUE(RIGHT(Rawdata!JX49,1)),"N/A")</f>
        <v>N/A</v>
      </c>
      <c r="JY49" t="str">
        <f>IFERROR(VALUE(RIGHT(Rawdata!JY49,1)),"N/A")</f>
        <v>N/A</v>
      </c>
      <c r="JZ49" t="str">
        <f>IFERROR(6-VALUE(RIGHT(Rawdata!JZ49,1)),"N/A")</f>
        <v>N/A</v>
      </c>
      <c r="KA49" t="str">
        <f>IFERROR(6-VALUE(RIGHT(Rawdata!KA49,1)),"N/A")</f>
        <v>N/A</v>
      </c>
      <c r="KB49" t="str">
        <f>IFERROR(6-VALUE(RIGHT(Rawdata!KB49,1)),"N/A")</f>
        <v>N/A</v>
      </c>
      <c r="KC49" t="str">
        <f>IFERROR(6-VALUE(RIGHT(Rawdata!KC49,1)),"N/A")</f>
        <v>N/A</v>
      </c>
      <c r="KD49" t="str">
        <f>IFERROR(6-VALUE(RIGHT(Rawdata!KD49,1)),"N/A")</f>
        <v>N/A</v>
      </c>
      <c r="KE49" t="str">
        <f>IFERROR(6-VALUE(RIGHT(Rawdata!KE49,1)),"N/A")</f>
        <v>N/A</v>
      </c>
      <c r="KF49" t="str">
        <f>IFERROR(VALUE(RIGHT(Rawdata!KF49,1)),"N/A")</f>
        <v>N/A</v>
      </c>
      <c r="KG49" t="str">
        <f>IFERROR(VALUE(RIGHT(Rawdata!KG49,1)),"N/A")</f>
        <v>N/A</v>
      </c>
      <c r="KH49" t="str">
        <f>IFERROR(6-VALUE(RIGHT(Rawdata!KH49,1)),"N/A")</f>
        <v>N/A</v>
      </c>
      <c r="KI49" t="str">
        <f>IFERROR(6-VALUE(RIGHT(Rawdata!KI49,1)),"N/A")</f>
        <v>N/A</v>
      </c>
      <c r="KJ49" t="str">
        <f>IFERROR(VALUE(RIGHT(Rawdata!KJ49,1)),"N/A")</f>
        <v>N/A</v>
      </c>
      <c r="KK49" t="str">
        <f>IFERROR(VALUE(RIGHT(Rawdata!KK49,1)),"N/A")</f>
        <v>N/A</v>
      </c>
      <c r="KL49" t="str">
        <f>IFERROR(VALUE(RIGHT(Rawdata!KL49,1)),"N/A")</f>
        <v>N/A</v>
      </c>
      <c r="KM49" t="str">
        <f>IFERROR(VALUE(RIGHT(Rawdata!KM49,1)),"N/A")</f>
        <v>N/A</v>
      </c>
      <c r="KN49" t="str">
        <f>IFERROR(VALUE(RIGHT(Rawdata!KN49,1)),"N/A")</f>
        <v>N/A</v>
      </c>
      <c r="KO49" t="str">
        <f>IFERROR(VALUE(RIGHT(Rawdata!KO49,1)),"N/A")</f>
        <v>N/A</v>
      </c>
      <c r="KP49" t="str">
        <f>IFERROR(VALUE(RIGHT(Rawdata!KP49,1)),"N/A")</f>
        <v>N/A</v>
      </c>
      <c r="KQ49" t="str">
        <f>IFERROR(VALUE(RIGHT(Rawdata!KQ49,1)),"N/A")</f>
        <v>N/A</v>
      </c>
      <c r="KR49" t="str">
        <f>IFERROR(VALUE(RIGHT(Rawdata!KR49,1)),"N/A")</f>
        <v>N/A</v>
      </c>
      <c r="KS49" t="str">
        <f>IFERROR(VALUE(RIGHT(Rawdata!KS49,1)),"N/A")</f>
        <v>N/A</v>
      </c>
      <c r="KT49" t="str">
        <f>IFERROR(VALUE(RIGHT(Rawdata!KT49,1)),"N/A")</f>
        <v>N/A</v>
      </c>
      <c r="KU49" t="str">
        <f>IFERROR(VALUE(RIGHT(Rawdata!KU49,1)),"N/A")</f>
        <v>N/A</v>
      </c>
      <c r="KV49" t="str">
        <f>IFERROR(VALUE(RIGHT(Rawdata!KV49,1)),"N/A")</f>
        <v>N/A</v>
      </c>
      <c r="KW49" t="str">
        <f>IFERROR(VALUE(RIGHT(Rawdata!KW49,1)),"N/A")</f>
        <v>N/A</v>
      </c>
      <c r="KX49" t="str">
        <f>IFERROR(VALUE(RIGHT(Rawdata!KX49,1)),"N/A")</f>
        <v>N/A</v>
      </c>
    </row>
    <row r="50" spans="1:310" x14ac:dyDescent="0.25">
      <c r="A50">
        <f>Rawdata!A50</f>
        <v>20</v>
      </c>
      <c r="B50" t="str">
        <f>Rawdata!B50</f>
        <v>T3</v>
      </c>
      <c r="C50" t="str">
        <f>Rawdata!C50</f>
        <v>2023-02-11 09:54:26</v>
      </c>
      <c r="D50" t="str">
        <f>Rawdata!D50</f>
        <v>853-290</v>
      </c>
      <c r="E50" t="str">
        <f>IF(Rawdata!E50="","",Rawdata!E50)</f>
        <v/>
      </c>
      <c r="F50" cm="1">
        <f t="array" ref="F50">IFERROR(_xlfn.IFS(Rawdata!F50="A1",100,Rawdata!F50="A2",75,Rawdata!F50="A3",50,Rawdata!F50="A4",25,Rawdata!F50="A5",0),"N/A")</f>
        <v>50</v>
      </c>
      <c r="G50" cm="1">
        <f t="array" ref="G50">IFERROR(_xlfn.IFS(Rawdata!G50="A1",100,Rawdata!G50="A2",75,Rawdata!G50="A3",50,Rawdata!G50="A4",25,Rawdata!G50="A5",0),"N/A")</f>
        <v>25</v>
      </c>
      <c r="H50" cm="1">
        <f t="array" ref="H50">IFERROR(_xlfn.IFS(Rawdata!H50="A1",100,Rawdata!H50="A2",75,Rawdata!H50="A3",50,Rawdata!H50="A4",25,Rawdata!H50="A5",0),"N/A")</f>
        <v>0</v>
      </c>
      <c r="I50" cm="1">
        <f t="array" ref="I50">IFERROR(_xlfn.IFS(Rawdata!I50="A1",100,Rawdata!I50="A2",75,Rawdata!I50="A3",50,Rawdata!I50="A4",25,Rawdata!I50="A5",0),"N/A")</f>
        <v>50</v>
      </c>
      <c r="J50" cm="1">
        <f t="array" ref="J50">IFERROR(_xlfn.IFS(Rawdata!J50="A1",100,Rawdata!J50="A2",75,Rawdata!J50="A3",50,Rawdata!J50="A4",25,Rawdata!J50="A5",0),"N/A")</f>
        <v>0</v>
      </c>
      <c r="K50" cm="1">
        <f t="array" ref="K50">IFERROR(_xlfn.IFS(Rawdata!K50="A1",100,Rawdata!K50="A2",75,Rawdata!K50="A3",50,Rawdata!K50="A4",25,Rawdata!K50="A5",0),"N/A")</f>
        <v>100</v>
      </c>
      <c r="L50" cm="1">
        <f t="array" ref="L50">IFERROR(_xlfn.IFS(Rawdata!L50="A1",100,Rawdata!L50="A2",75,Rawdata!L50="A3",50,Rawdata!L50="A4",25,Rawdata!L50="A5",0),"N/A")</f>
        <v>50</v>
      </c>
      <c r="M50" cm="1">
        <f t="array" ref="M50">IFERROR(_xlfn.IFS(Rawdata!M50="A1",100,Rawdata!M50="A2",75,Rawdata!M50="A3",50,Rawdata!M50="A4",25,Rawdata!M50="A5",0),"N/A")</f>
        <v>50</v>
      </c>
      <c r="N50" cm="1">
        <f t="array" ref="N50">IFERROR(_xlfn.IFS(Rawdata!N50="A1",100,Rawdata!N50="A2",75,Rawdata!N50="A3",50,Rawdata!N50="A4",25,Rawdata!N50="A5",0),"N/A")</f>
        <v>75</v>
      </c>
      <c r="O50" cm="1">
        <f t="array" ref="O50">IFERROR(_xlfn.IFS(Rawdata!O50="A1",100,Rawdata!O50="A2",75,Rawdata!O50="A3",50,Rawdata!O50="A4",25,Rawdata!O50="A5",0),"N/A")</f>
        <v>50</v>
      </c>
      <c r="P50" cm="1">
        <f t="array" ref="P50">IFERROR(_xlfn.IFS(Rawdata!P50="A1",100,Rawdata!P50="A2",75,Rawdata!P50="A3",50,Rawdata!P50="A4",25,Rawdata!P50="A5",0),"N/A")</f>
        <v>0</v>
      </c>
      <c r="Q50" cm="1">
        <f t="array" ref="Q50">IFERROR(_xlfn.IFS(Rawdata!Q50="A1",100,Rawdata!Q50="A2",75,Rawdata!Q50="A3",50,Rawdata!Q50="A4",25,Rawdata!Q50="A5",0),"N/A")</f>
        <v>100</v>
      </c>
      <c r="R50" cm="1">
        <f t="array" ref="R50">IFERROR(_xlfn.IFS(Rawdata!R50="A1",100,Rawdata!R50="A2",75,Rawdata!R50="A3",50,Rawdata!R50="A4",25,Rawdata!R50="A5",0),"N/A")</f>
        <v>25</v>
      </c>
      <c r="S50" cm="1">
        <f t="array" ref="S50">IFERROR(_xlfn.IFS(Rawdata!S50="A1",100,Rawdata!S50="A2",75,Rawdata!S50="A3",50,Rawdata!S50="A4",25,Rawdata!S50="A5",0),"N/A")</f>
        <v>50</v>
      </c>
      <c r="T50" cm="1">
        <f t="array" ref="T50">IFERROR(_xlfn.IFS(Rawdata!T50="A1",100,Rawdata!T50="A2",75,Rawdata!T50="A3",50,Rawdata!T50="A4",25,Rawdata!T50="A5",0),"N/A")</f>
        <v>50</v>
      </c>
      <c r="U50" cm="1">
        <f t="array" ref="U50">IFERROR(_xlfn.IFS(Rawdata!U50="A1",100,Rawdata!U50="A2",75,Rawdata!U50="A3",50,Rawdata!U50="A4",25,Rawdata!U50="A5",0),"N/A")</f>
        <v>50</v>
      </c>
      <c r="V50" cm="1">
        <f t="array" ref="V50">IFERROR(_xlfn.IFS(Rawdata!V50="A1",100,Rawdata!V50="A2",75,Rawdata!V50="A3",50,Rawdata!V50="A4",25,Rawdata!V50="A5",0),"N/A")</f>
        <v>75</v>
      </c>
      <c r="W50" cm="1">
        <f t="array" ref="W50">IFERROR(_xlfn.IFS(Rawdata!W50="A1",100,Rawdata!W50="A2",75,Rawdata!W50="A3",50,Rawdata!W50="A4",25,Rawdata!W50="A5",0),"N/A")</f>
        <v>75</v>
      </c>
      <c r="X50" cm="1">
        <f t="array" ref="X50">IFERROR(_xlfn.IFS(Rawdata!X50="A1",100,Rawdata!X50="A2",75,Rawdata!X50="A3",50,Rawdata!X50="A4",25,Rawdata!X50="A5",0),"N/A")</f>
        <v>75</v>
      </c>
      <c r="Y50" cm="1">
        <f t="array" ref="Y50">IFERROR(_xlfn.IFS(Rawdata!Y50="A1",100,Rawdata!Y50="A2",75,Rawdata!Y50="A3",50,Rawdata!Y50="A4",25,Rawdata!Y50="A5",0),"N/A")</f>
        <v>25</v>
      </c>
      <c r="Z50" cm="1">
        <f t="array" ref="Z50">IFERROR(_xlfn.IFS(Rawdata!Z50="A1",100,Rawdata!Z50="A2",75,Rawdata!Z50="A3",50,Rawdata!Z50="A4",25,Rawdata!Z50="A5",0),"N/A")</f>
        <v>75</v>
      </c>
      <c r="AA50" cm="1">
        <f t="array" ref="AA50">IFERROR(_xlfn.IFS(Rawdata!AA50="A1",100,Rawdata!AA50="A2",75,Rawdata!AA50="A3",50,Rawdata!AA50="A4",25,Rawdata!AA50="A5",0),"N/A")</f>
        <v>100</v>
      </c>
      <c r="AB50" cm="1">
        <f t="array" ref="AB50">IFERROR(_xlfn.IFS(Rawdata!AB50="A1",100,Rawdata!AB50="A2",75,Rawdata!AB50="A3",50,Rawdata!AB50="A4",25,Rawdata!AB50="A5",0),"N/A")</f>
        <v>75</v>
      </c>
      <c r="AC50">
        <f>IFERROR(VALUE(RIGHT(Rawdata!AC50,1)),"N/A")</f>
        <v>4</v>
      </c>
      <c r="AD50">
        <f>IFERROR(6-VALUE(RIGHT(Rawdata!AD50,1)),"N/A")</f>
        <v>5</v>
      </c>
      <c r="AE50">
        <f>IFERROR(VALUE(RIGHT(Rawdata!AE50,1)),"N/A")</f>
        <v>4</v>
      </c>
      <c r="AF50">
        <f>IFERROR(6-VALUE(RIGHT(Rawdata!AF50,1)),"N/A")</f>
        <v>5</v>
      </c>
      <c r="AG50">
        <f>IFERROR(VALUE(RIGHT(Rawdata!AG50,1)),"N/A")</f>
        <v>5</v>
      </c>
      <c r="AH50">
        <f>IFERROR(VALUE(RIGHT(Rawdata!AH50,1)),"N/A")</f>
        <v>5</v>
      </c>
      <c r="AI50">
        <f>IFERROR(VALUE(RIGHT(Rawdata!AI50,1)),"N/A")</f>
        <v>4</v>
      </c>
      <c r="AJ50">
        <f>IFERROR(6-VALUE(RIGHT(Rawdata!AJ50,1)),"N/A")</f>
        <v>3</v>
      </c>
      <c r="AK50">
        <f>IFERROR(6-VALUE(RIGHT(Rawdata!AK50,1)),"N/A")</f>
        <v>5</v>
      </c>
      <c r="AL50">
        <f>IFERROR(VALUE(RIGHT(Rawdata!AL50,1)),"N/A")</f>
        <v>4</v>
      </c>
      <c r="AM50">
        <f>IFERROR(6-VALUE(RIGHT(Rawdata!AM50,1)),"N/A")</f>
        <v>4</v>
      </c>
      <c r="AN50">
        <f>IFERROR(6-VALUE(RIGHT(Rawdata!AN50,1)),"N/A")</f>
        <v>3</v>
      </c>
      <c r="AO50">
        <f>IFERROR(VALUE(RIGHT(Rawdata!AO50,1)),"N/A")</f>
        <v>4</v>
      </c>
      <c r="AP50">
        <f>IFERROR(6-VALUE(RIGHT(Rawdata!AP50,1)),"N/A")</f>
        <v>3</v>
      </c>
      <c r="AQ50">
        <f>IFERROR(VALUE(RIGHT(Rawdata!AQ50,1)),"N/A")</f>
        <v>5</v>
      </c>
      <c r="AR50">
        <f>IFERROR(6-VALUE(RIGHT(Rawdata!AR50,1)),"N/A")</f>
        <v>5</v>
      </c>
      <c r="AS50">
        <f>IFERROR(VALUE(RIGHT(Rawdata!AS50,1)),"N/A")</f>
        <v>4</v>
      </c>
      <c r="AT50">
        <f>IFERROR(VALUE(RIGHT(Rawdata!AT50,1)),"N/A")</f>
        <v>4</v>
      </c>
      <c r="AU50">
        <f>IFERROR(6-VALUE(RIGHT(Rawdata!AU50,1)),"N/A")</f>
        <v>5</v>
      </c>
      <c r="AV50">
        <f>IFERROR(VALUE(RIGHT(Rawdata!AV50,1)),"N/A")</f>
        <v>4</v>
      </c>
      <c r="AW50">
        <f>IFERROR(VALUE(RIGHT(Rawdata!AW50,1)),"N/A")</f>
        <v>3</v>
      </c>
      <c r="AX50">
        <f>IFERROR(VALUE(RIGHT(Rawdata!AX50,1)),"N/A")</f>
        <v>3</v>
      </c>
      <c r="AY50">
        <f>IFERROR(VALUE(RIGHT(Rawdata!AY50,1)),"N/A")</f>
        <v>3</v>
      </c>
      <c r="AZ50">
        <f>IFERROR(VALUE(RIGHT(Rawdata!AZ50,1)),"N/A")</f>
        <v>3</v>
      </c>
      <c r="BA50">
        <f>IFERROR(VALUE(RIGHT(Rawdata!BA50,1)-1),"N/A")</f>
        <v>2</v>
      </c>
      <c r="BB50">
        <f>IFERROR(VALUE(RIGHT(Rawdata!BB50,1)-1),"N/A")</f>
        <v>0</v>
      </c>
      <c r="BC50">
        <f>IFERROR(VALUE(RIGHT(Rawdata!BC50,1)-1),"N/A")</f>
        <v>2</v>
      </c>
      <c r="BD50">
        <f>IFERROR(VALUE(RIGHT(Rawdata!BD50,1)-1),"N/A")</f>
        <v>2</v>
      </c>
      <c r="BE50">
        <f>IFERROR(VALUE(RIGHT(Rawdata!BE50,1)-1),"N/A")</f>
        <v>1</v>
      </c>
      <c r="BF50">
        <f>IFERROR(VALUE(RIGHT(Rawdata!BF50,1)-1),"N/A")</f>
        <v>2</v>
      </c>
      <c r="BG50">
        <f>IFERROR(VALUE(RIGHT(Rawdata!BG50,1)-1),"N/A")</f>
        <v>1</v>
      </c>
      <c r="BH50">
        <f>IFERROR(VALUE(RIGHT(Rawdata!BH50,1)-1),"N/A")</f>
        <v>2</v>
      </c>
      <c r="BI50">
        <f>IFERROR(VALUE(RIGHT(Rawdata!BI50,1)-1),"N/A")</f>
        <v>1</v>
      </c>
      <c r="BJ50">
        <f>IFERROR(VALUE(RIGHT(Rawdata!BJ50,1)-1),"N/A")</f>
        <v>3</v>
      </c>
      <c r="BK50">
        <f>IFERROR(VALUE(RIGHT(Rawdata!BK50,1)-1),"N/A")</f>
        <v>3</v>
      </c>
      <c r="BL50">
        <f>IFERROR(VALUE(RIGHT(Rawdata!BL50,1)-1),"N/A")</f>
        <v>3</v>
      </c>
      <c r="BM50">
        <f>IFERROR(VALUE(RIGHT(Rawdata!BM50,1)),"N/A")</f>
        <v>2</v>
      </c>
      <c r="BN50">
        <f>IFERROR(VALUE(RIGHT(Rawdata!BN50,1)),"N/A")</f>
        <v>3</v>
      </c>
      <c r="BO50">
        <f>IFERROR(VALUE(RIGHT(Rawdata!BO50,1)),"N/A")</f>
        <v>2</v>
      </c>
      <c r="BP50">
        <f>IFERROR(VALUE(RIGHT(Rawdata!BP50,1)),"N/A")</f>
        <v>3</v>
      </c>
      <c r="BQ50">
        <f>IFERROR(6-VALUE(RIGHT(Rawdata!BQ50,1)),"N/A")</f>
        <v>1</v>
      </c>
      <c r="BR50">
        <f>IFERROR(6-VALUE(RIGHT(Rawdata!BR50,1)),"N/A")</f>
        <v>1</v>
      </c>
      <c r="BS50">
        <f>IFERROR(6-VALUE(RIGHT(Rawdata!BS50,1)),"N/A")</f>
        <v>1</v>
      </c>
      <c r="BT50">
        <f>IFERROR(6-VALUE(RIGHT(Rawdata!BT50,1)),"N/A")</f>
        <v>1</v>
      </c>
      <c r="BU50">
        <f>IFERROR(VALUE(RIGHT(Rawdata!BU50,1)),"N/A")</f>
        <v>3</v>
      </c>
      <c r="BV50">
        <f>IFERROR(VALUE(RIGHT(Rawdata!BV50,1)),"N/A")</f>
        <v>4</v>
      </c>
      <c r="BW50">
        <f>IFERROR(VALUE(RIGHT(Rawdata!BW50,1)),"N/A")</f>
        <v>5</v>
      </c>
      <c r="BX50">
        <f>IFERROR(VALUE(RIGHT(Rawdata!BX50,1)),"N/A")</f>
        <v>5</v>
      </c>
      <c r="BY50">
        <f>IFERROR(6-VALUE(RIGHT(Rawdata!BY50,1)),"N/A")</f>
        <v>2</v>
      </c>
      <c r="BZ50">
        <f>IFERROR(6-VALUE(RIGHT(Rawdata!BZ50,1)),"N/A")</f>
        <v>4</v>
      </c>
      <c r="CA50">
        <f>IFERROR(6-VALUE(RIGHT(Rawdata!CA50,1)),"N/A")</f>
        <v>2</v>
      </c>
      <c r="CB50">
        <f>IFERROR(VALUE(RIGHT(Rawdata!CB50,1)),"N/A")</f>
        <v>4</v>
      </c>
      <c r="CC50">
        <f>IFERROR(VALUE(RIGHT(Rawdata!CC50,1)),"N/A")</f>
        <v>4</v>
      </c>
      <c r="CD50">
        <f>IFERROR(VALUE(RIGHT(Rawdata!CD50,1)),"N/A")</f>
        <v>3</v>
      </c>
      <c r="CE50">
        <f>IFERROR(VALUE(RIGHT(Rawdata!CE50,1)),"N/A")</f>
        <v>4</v>
      </c>
      <c r="CF50">
        <f>IFERROR(6-VALUE(RIGHT(Rawdata!CF50,1)),"N/A")</f>
        <v>4</v>
      </c>
      <c r="CG50">
        <f>IFERROR(6-VALUE(RIGHT(Rawdata!CG50,1)),"N/A")</f>
        <v>4</v>
      </c>
      <c r="CH50">
        <f>IFERROR(6-VALUE(RIGHT(Rawdata!CH50,1)),"N/A")</f>
        <v>3</v>
      </c>
      <c r="CI50">
        <f>IFERROR(6-VALUE(RIGHT(Rawdata!CI50,1)),"N/A")</f>
        <v>5</v>
      </c>
      <c r="CJ50">
        <f>IFERROR(VALUE(RIGHT(Rawdata!CJ50,1)),"N/A")</f>
        <v>4</v>
      </c>
      <c r="CK50">
        <f>IFERROR(VALUE(RIGHT(Rawdata!CK50,1)),"N/A")</f>
        <v>4</v>
      </c>
      <c r="CL50">
        <f>IFERROR(VALUE(RIGHT(Rawdata!CL50,1)),"N/A")</f>
        <v>3</v>
      </c>
      <c r="CM50">
        <f>IFERROR(VALUE(RIGHT(Rawdata!CM50,1)),"N/A")</f>
        <v>1</v>
      </c>
      <c r="CN50">
        <f>IFERROR(VALUE(RIGHT(Rawdata!CN50,1)),"N/A")</f>
        <v>1</v>
      </c>
      <c r="CO50">
        <f>IFERROR(VALUE(RIGHT(Rawdata!CO50,1)),"N/A")</f>
        <v>1</v>
      </c>
      <c r="CP50">
        <f>IFERROR(VALUE(RIGHT(Rawdata!CP50,1)),"N/A")</f>
        <v>1</v>
      </c>
      <c r="CQ50">
        <f>IFERROR(VALUE(RIGHT(Rawdata!CQ50,1)),"N/A")</f>
        <v>4</v>
      </c>
      <c r="CR50">
        <f>IFERROR(VALUE(RIGHT(Rawdata!CR50,1)),"N/A")</f>
        <v>4</v>
      </c>
      <c r="CS50">
        <f>IFERROR(VALUE(RIGHT(Rawdata!CS50,1)),"N/A")</f>
        <v>5</v>
      </c>
      <c r="CT50">
        <f>IFERROR(VALUE(RIGHT(Rawdata!CT50,1)),"N/A")</f>
        <v>5</v>
      </c>
      <c r="CU50">
        <f>IFERROR(VALUE(RIGHT(Rawdata!CU50,1)),"N/A")</f>
        <v>4</v>
      </c>
      <c r="CV50">
        <f>IFERROR(VALUE(RIGHT(Rawdata!CV50,1)),"N/A")</f>
        <v>3</v>
      </c>
      <c r="CW50">
        <f>IFERROR(6-VALUE(RIGHT(Rawdata!CW50,1)),"N/A")</f>
        <v>2</v>
      </c>
      <c r="CX50">
        <f>IFERROR(VALUE(RIGHT(Rawdata!CX50,1)),"N/A")</f>
        <v>2</v>
      </c>
      <c r="CY50">
        <f>IFERROR(VALUE(RIGHT(Rawdata!CY50,1)),"N/A")</f>
        <v>3</v>
      </c>
      <c r="CZ50">
        <f>IFERROR(VALUE(RIGHT(Rawdata!CZ50,1)),"N/A")</f>
        <v>4</v>
      </c>
      <c r="DA50">
        <f>IFERROR(VALUE(RIGHT(Rawdata!DA50,1)),"N/A")</f>
        <v>4</v>
      </c>
      <c r="DB50">
        <f>IFERROR(VALUE(RIGHT(Rawdata!DB50,1)),"N/A")</f>
        <v>2</v>
      </c>
      <c r="DC50">
        <f>IFERROR(VALUE(RIGHT(Rawdata!DC50,1)),"N/A")</f>
        <v>4</v>
      </c>
      <c r="DD50">
        <f>IFERROR(VALUE(RIGHT(Rawdata!DD50,1)),"N/A")</f>
        <v>4</v>
      </c>
      <c r="DE50">
        <f>IFERROR(VALUE(RIGHT(Rawdata!DE50,1)-1),"N/A")</f>
        <v>5</v>
      </c>
      <c r="DF50">
        <f>IFERROR(VALUE(RIGHT(Rawdata!DF50,1)-1),"N/A")</f>
        <v>4</v>
      </c>
      <c r="DG50">
        <f>IFERROR(VALUE(RIGHT(Rawdata!DG50,1)-1),"N/A")</f>
        <v>3</v>
      </c>
      <c r="DH50">
        <f>IFERROR(VALUE(RIGHT(Rawdata!DH50,1)-1),"N/A")</f>
        <v>5</v>
      </c>
      <c r="DI50">
        <f>IFERROR(VALUE(RIGHT(Rawdata!DI50,1)-1),"N/A")</f>
        <v>5</v>
      </c>
      <c r="DJ50">
        <f>IFERROR(VALUE(RIGHT(Rawdata!DJ50,1)-1),"N/A")</f>
        <v>3</v>
      </c>
      <c r="DK50">
        <f>IFERROR(VALUE(RIGHT(Rawdata!DK50,1)-1),"N/A")</f>
        <v>6</v>
      </c>
      <c r="DL50">
        <f>IFERROR(VALUE(RIGHT(Rawdata!DL50,1)-1),"N/A")</f>
        <v>3</v>
      </c>
      <c r="DM50">
        <f>IFERROR(VALUE(RIGHT(Rawdata!DM50,1)-1),"N/A")</f>
        <v>6</v>
      </c>
      <c r="DN50">
        <f>IFERROR(VALUE(RIGHT(Rawdata!DN50,1)-1),"N/A")</f>
        <v>6</v>
      </c>
      <c r="DO50">
        <f>IFERROR(VALUE(RIGHT(Rawdata!DO50,1)-1),"N/A")</f>
        <v>6</v>
      </c>
      <c r="DP50">
        <f>IFERROR(VALUE(RIGHT(Rawdata!DP50,1)-1),"N/A")</f>
        <v>6</v>
      </c>
      <c r="DQ50">
        <f>IFERROR(VALUE(RIGHT(Rawdata!DQ50,1)-1),"N/A")</f>
        <v>5</v>
      </c>
      <c r="DR50">
        <f>IFERROR(VALUE(RIGHT(Rawdata!DR50,1)-1),"N/A")</f>
        <v>5</v>
      </c>
      <c r="DS50">
        <f>IFERROR(VALUE(RIGHT(Rawdata!DS50,1)-1),"N/A")</f>
        <v>3</v>
      </c>
      <c r="DT50">
        <f>IFERROR(VALUE(RIGHT(Rawdata!DT50,1)-1),"N/A")</f>
        <v>3</v>
      </c>
      <c r="DU50">
        <f>IFERROR(6-VALUE(RIGHT(Rawdata!DU50,1)-1),"N/A")</f>
        <v>1</v>
      </c>
      <c r="DV50">
        <f>IFERROR(6-VALUE(RIGHT(Rawdata!DV50,1)-1),"N/A")</f>
        <v>0</v>
      </c>
      <c r="DW50">
        <f>IFERROR(6-VALUE(RIGHT(Rawdata!DW50,1)-1),"N/A")</f>
        <v>2</v>
      </c>
      <c r="DX50">
        <f>IFERROR(6-VALUE(RIGHT(Rawdata!DX50,1)-1),"N/A")</f>
        <v>4</v>
      </c>
      <c r="DY50">
        <f>IFERROR(6-VALUE(RIGHT(Rawdata!DY50,1)-1),"N/A")</f>
        <v>3</v>
      </c>
      <c r="DZ50">
        <f>IFERROR(6-VALUE(RIGHT(Rawdata!DZ50,1)-1),"N/A")</f>
        <v>4</v>
      </c>
      <c r="EA50">
        <f>IFERROR(VALUE(RIGHT(Rawdata!EA50,1)),"N/A")</f>
        <v>2</v>
      </c>
      <c r="EB50">
        <f>IFERROR(VALUE(RIGHT(Rawdata!EB50,1)),"N/A")</f>
        <v>1</v>
      </c>
      <c r="EC50">
        <f>IFERROR(6-VALUE(RIGHT(Rawdata!EC50,1)),"N/A")</f>
        <v>1</v>
      </c>
      <c r="ED50">
        <f>IFERROR(6-VALUE(RIGHT(Rawdata!ED50,1)),"N/A")</f>
        <v>2</v>
      </c>
      <c r="EE50">
        <f>IFERROR(VALUE(RIGHT(Rawdata!EE50,1)),"N/A")</f>
        <v>2</v>
      </c>
      <c r="EF50">
        <f>IFERROR(VALUE(RIGHT(Rawdata!EF50,1)),"N/A")</f>
        <v>3</v>
      </c>
      <c r="EG50">
        <f>IFERROR(VALUE(RIGHT(Rawdata!EG50,1)),"N/A")</f>
        <v>3</v>
      </c>
      <c r="EH50">
        <f>IFERROR(VALUE(RIGHT(Rawdata!EH50,1)),"N/A")</f>
        <v>3</v>
      </c>
      <c r="EI50">
        <f>IFERROR(VALUE(RIGHT(Rawdata!EI50,1)),"N/A")</f>
        <v>3</v>
      </c>
      <c r="EJ50">
        <f>IFERROR(VALUE(RIGHT(Rawdata!EJ50,1)),"N/A")</f>
        <v>2</v>
      </c>
      <c r="EK50">
        <f>IFERROR(VALUE(RIGHT(Rawdata!EK50,1)),"N/A")</f>
        <v>1</v>
      </c>
      <c r="EL50">
        <f>IFERROR(VALUE(RIGHT(Rawdata!EL50,1)),"N/A")</f>
        <v>2</v>
      </c>
      <c r="EM50">
        <f>IFERROR(VALUE(RIGHT(Rawdata!EM50,1)),"N/A")</f>
        <v>4</v>
      </c>
      <c r="EN50">
        <f>IFERROR(VALUE(RIGHT(Rawdata!EN50,1)),"N/A")</f>
        <v>2</v>
      </c>
      <c r="EO50">
        <f>IFERROR(VALUE(RIGHT(Rawdata!EO50,1)),"N/A")</f>
        <v>5</v>
      </c>
      <c r="EP50">
        <f>IFERROR(VALUE(RIGHT(Rawdata!EP50,1)),"N/A")</f>
        <v>2</v>
      </c>
      <c r="EQ50">
        <f>IFERROR(VALUE(RIGHT(Rawdata!EQ50,1)),"N/A")</f>
        <v>2</v>
      </c>
      <c r="ER50">
        <f>IFERROR(VALUE(RIGHT(Rawdata!ER50,1)),"N/A")</f>
        <v>1</v>
      </c>
      <c r="ES50">
        <f>IFERROR(VALUE(RIGHT(Rawdata!ES50,1)),"N/A")</f>
        <v>3</v>
      </c>
      <c r="ET50">
        <f>IFERROR(VALUE(RIGHT(Rawdata!ET50,1)),"N/A")</f>
        <v>2</v>
      </c>
      <c r="EU50">
        <f>IFERROR(VALUE(RIGHT(Rawdata!EU50,1)),"N/A")</f>
        <v>3</v>
      </c>
      <c r="EV50">
        <f>IFERROR(VALUE(RIGHT(Rawdata!EV50,1)),"N/A")</f>
        <v>1</v>
      </c>
      <c r="EW50">
        <f>IFERROR(VALUE(RIGHT(Rawdata!EW50,1)),"N/A")</f>
        <v>3</v>
      </c>
      <c r="EX50">
        <f>IFERROR(VALUE(RIGHT(Rawdata!EX50,1)),"N/A")</f>
        <v>3</v>
      </c>
      <c r="EY50">
        <f>IFERROR(VALUE(RIGHT(Rawdata!EY50,1)),"N/A")</f>
        <v>4</v>
      </c>
      <c r="EZ50">
        <f>IFERROR(6-VALUE(RIGHT(Rawdata!EZ50,1)),"N/A")</f>
        <v>2</v>
      </c>
      <c r="FA50">
        <f>IFERROR(IF(Rawdata!FA50="A1",VALUE(RIGHT(Rawdata!FA50,1)),VALUE(RIGHT(Rawdata!FA50,1))-1),"N/A")</f>
        <v>2</v>
      </c>
      <c r="FB50">
        <f>IFERROR(VALUE(RIGHT(Rawdata!FB50,1))-3,"N/A")</f>
        <v>2</v>
      </c>
      <c r="FC50">
        <f>IFERROR(IF(Rawdata!FC50="A1",VALUE(RIGHT(Rawdata!FC50,1)),VALUE(RIGHT(Rawdata!FC50,1))-1),"N/A")</f>
        <v>4</v>
      </c>
      <c r="FD50">
        <f>IFERROR(VALUE(RIGHT(Rawdata!FD50,1))-3,"N/A")</f>
        <v>3</v>
      </c>
      <c r="FE50">
        <f>IFERROR(IF(Rawdata!FE50="A1",VALUE(RIGHT(Rawdata!FE50,1)),VALUE(RIGHT(Rawdata!FE50,1))-1),"N/A")</f>
        <v>3</v>
      </c>
      <c r="FF50">
        <f>IFERROR(VALUE(RIGHT(Rawdata!FF50,1))-3,"N/A")</f>
        <v>2</v>
      </c>
      <c r="FG50">
        <f>IFERROR(IF(Rawdata!FG50="A1",VALUE(RIGHT(Rawdata!FG50,1)),VALUE(RIGHT(Rawdata!FG50,1))-1),"N/A")</f>
        <v>4</v>
      </c>
      <c r="FH50">
        <f>IFERROR(VALUE(RIGHT(Rawdata!FH50,1))-3,"N/A")</f>
        <v>1</v>
      </c>
      <c r="FI50">
        <f>IFERROR(IF(Rawdata!FI50="A1",VALUE(RIGHT(Rawdata!FI50,1)),VALUE(RIGHT(Rawdata!FI50,1))-1),"N/A")</f>
        <v>4</v>
      </c>
      <c r="FJ50">
        <f>IFERROR(VALUE(RIGHT(Rawdata!FJ50,1))-3,"N/A")</f>
        <v>2</v>
      </c>
      <c r="FK50">
        <f>IFERROR(IF(Rawdata!FK50="A1",VALUE(RIGHT(Rawdata!FK50,1)),VALUE(RIGHT(Rawdata!FK50,1))-1),"N/A")</f>
        <v>5</v>
      </c>
      <c r="FL50">
        <f>IFERROR(VALUE(RIGHT(Rawdata!FL50,1))-3,"N/A")</f>
        <v>4</v>
      </c>
      <c r="FM50">
        <f>IFERROR(IF(Rawdata!FM50="A1",VALUE(RIGHT(Rawdata!FM50,1)),VALUE(RIGHT(Rawdata!FM50,1))-1),"N/A")</f>
        <v>4</v>
      </c>
      <c r="FN50">
        <f>IFERROR(VALUE(RIGHT(Rawdata!FN50,1))-3,"N/A")</f>
        <v>2</v>
      </c>
      <c r="FO50">
        <f>IFERROR(IF(Rawdata!FO50="A1",VALUE(RIGHT(Rawdata!FO50,1)),VALUE(RIGHT(Rawdata!FO50,1))-1),"N/A")</f>
        <v>4</v>
      </c>
      <c r="FP50">
        <f>IFERROR(VALUE(RIGHT(Rawdata!FP50,1))-3,"N/A")</f>
        <v>3</v>
      </c>
      <c r="FQ50">
        <f>IFERROR(IF(Rawdata!FQ50="A1",VALUE(RIGHT(Rawdata!FQ50,1)),VALUE(RIGHT(Rawdata!FQ50,1))-1),"N/A")</f>
        <v>3</v>
      </c>
      <c r="FR50">
        <f>IFERROR(VALUE(RIGHT(Rawdata!FR50,1))-3,"N/A")</f>
        <v>2</v>
      </c>
      <c r="FS50">
        <f>IFERROR(IF(Rawdata!FS50="A1",VALUE(RIGHT(Rawdata!FS50,1)),VALUE(RIGHT(Rawdata!FS50,1))-1),"N/A")</f>
        <v>4</v>
      </c>
      <c r="FT50">
        <f>IFERROR(VALUE(RIGHT(Rawdata!FT50,1))-3,"N/A")</f>
        <v>3</v>
      </c>
      <c r="FU50">
        <f>IFERROR(IF(Rawdata!FU50="A1",VALUE(RIGHT(Rawdata!FU50,1)),VALUE(RIGHT(Rawdata!FU50,1))-1),"N/A")</f>
        <v>5</v>
      </c>
      <c r="FV50">
        <f>IFERROR(VALUE(RIGHT(Rawdata!FV50,1))-3,"N/A")</f>
        <v>3</v>
      </c>
      <c r="FW50">
        <f>IFERROR(IF(Rawdata!FW50="A1",VALUE(RIGHT(Rawdata!FW50,1)),VALUE(RIGHT(Rawdata!FW50,1))-1),"N/A")</f>
        <v>5</v>
      </c>
      <c r="FX50">
        <f>IFERROR(VALUE(RIGHT(Rawdata!FX50,1))-3,"N/A")</f>
        <v>3</v>
      </c>
      <c r="FY50">
        <f>IFERROR(IF(Rawdata!FY50="A1",VALUE(RIGHT(Rawdata!FY50,1)),VALUE(RIGHT(Rawdata!FY50,1))-1),"N/A")</f>
        <v>3</v>
      </c>
      <c r="FZ50">
        <f>IFERROR(VALUE(RIGHT(Rawdata!FZ50,1))-3,"N/A")</f>
        <v>2</v>
      </c>
      <c r="GA50">
        <f>IFERROR(IF(Rawdata!GA50="A1",VALUE(RIGHT(Rawdata!GA50,1)),VALUE(RIGHT(Rawdata!GA50,1))-1),"N/A")</f>
        <v>4</v>
      </c>
      <c r="GB50">
        <f>IFERROR(VALUE(RIGHT(Rawdata!GB50,1))-3,"N/A")</f>
        <v>3</v>
      </c>
      <c r="GC50">
        <f>IFERROR(IF(Rawdata!GC50="A1",VALUE(RIGHT(Rawdata!GC50,1)),VALUE(RIGHT(Rawdata!GC50,1))-1),"N/A")</f>
        <v>4</v>
      </c>
      <c r="GD50">
        <f>IFERROR(VALUE(RIGHT(Rawdata!GD50,1))-3,"N/A")</f>
        <v>4</v>
      </c>
      <c r="GE50">
        <f>IFERROR(IF(Rawdata!GE50="A1",VALUE(RIGHT(Rawdata!GE50,1)),VALUE(RIGHT(Rawdata!GE50,1))-1),"N/A")</f>
        <v>5</v>
      </c>
      <c r="GF50">
        <f>IFERROR(VALUE(RIGHT(Rawdata!GF50,1))-3,"N/A")</f>
        <v>2</v>
      </c>
      <c r="GG50">
        <f>IFERROR(IF(Rawdata!GG50="A1",VALUE(RIGHT(Rawdata!GG50,1)),VALUE(RIGHT(Rawdata!GG50,1))-1),"N/A")</f>
        <v>3</v>
      </c>
      <c r="GH50">
        <f>IFERROR(VALUE(RIGHT(Rawdata!GH50,1))-3,"N/A")</f>
        <v>3</v>
      </c>
      <c r="GI50">
        <f>IFERROR(IF(Rawdata!GI50="A1",VALUE(RIGHT(Rawdata!GI50,1)),VALUE(RIGHT(Rawdata!GI50,1))-1),"N/A")</f>
        <v>5</v>
      </c>
      <c r="GJ50">
        <f>IFERROR(VALUE(RIGHT(Rawdata!GJ50,1))-3,"N/A")</f>
        <v>3</v>
      </c>
      <c r="GK50">
        <f>IFERROR(IF(Rawdata!GK50="A1",VALUE(RIGHT(Rawdata!GK50,1)),VALUE(RIGHT(Rawdata!GK50,1))-1),"N/A")</f>
        <v>3</v>
      </c>
      <c r="GL50">
        <f>IFERROR(VALUE(RIGHT(Rawdata!GL50,1))-3,"N/A")</f>
        <v>3</v>
      </c>
      <c r="GM50">
        <f>IFERROR(IF(Rawdata!GM50="A1",VALUE(RIGHT(Rawdata!GM50,1)),VALUE(RIGHT(Rawdata!GM50,1))-1),"N/A")</f>
        <v>5</v>
      </c>
      <c r="GN50">
        <f>IFERROR(VALUE(RIGHT(Rawdata!GN50,1))-3,"N/A")</f>
        <v>4</v>
      </c>
      <c r="GO50">
        <f>IFERROR(IF(Rawdata!GO50="A1",VALUE(RIGHT(Rawdata!GO50,1)),VALUE(RIGHT(Rawdata!GO50,1))-1),"N/A")</f>
        <v>3</v>
      </c>
      <c r="GP50">
        <f>IFERROR(VALUE(RIGHT(Rawdata!GP50,1))-3,"N/A")</f>
        <v>3</v>
      </c>
      <c r="GQ50">
        <f>IFERROR(IF(Rawdata!GQ50="A1",VALUE(RIGHT(Rawdata!GQ50,1)),VALUE(RIGHT(Rawdata!GQ50,1))-1),"N/A")</f>
        <v>4</v>
      </c>
      <c r="GR50">
        <f>IFERROR(VALUE(RIGHT(Rawdata!GR50,1))-3,"N/A")</f>
        <v>4</v>
      </c>
      <c r="GS50">
        <f>IFERROR(IF(Rawdata!GS50="A1",VALUE(RIGHT(Rawdata!GS50,1)),VALUE(RIGHT(Rawdata!GS50,1))-1),"N/A")</f>
        <v>4</v>
      </c>
      <c r="GT50">
        <f>IFERROR(VALUE(RIGHT(Rawdata!GT50,1))-3,"N/A")</f>
        <v>4</v>
      </c>
      <c r="GU50">
        <f>IFERROR(IF(Rawdata!GU50="A1",VALUE(RIGHT(Rawdata!GU50,1)),VALUE(RIGHT(Rawdata!GU50,1))-1),"N/A")</f>
        <v>4</v>
      </c>
      <c r="GV50">
        <f>IFERROR(VALUE(RIGHT(Rawdata!GV50,1))-3,"N/A")</f>
        <v>3</v>
      </c>
      <c r="GW50">
        <f>IFERROR(IF(Rawdata!GW50="A1",VALUE(RIGHT(Rawdata!GW50,1)),VALUE(RIGHT(Rawdata!GW50,1))-1),"N/A")</f>
        <v>4</v>
      </c>
      <c r="GX50">
        <f>IFERROR(VALUE(RIGHT(Rawdata!GX50,1))-3,"N/A")</f>
        <v>3</v>
      </c>
      <c r="GY50">
        <f>IFERROR(VALUE(RIGHT(Rawdata!GY50,1)),"N/A")</f>
        <v>5</v>
      </c>
      <c r="GZ50">
        <f>IFERROR(7-VALUE(RIGHT(Rawdata!GZ50,1)),"N/A")</f>
        <v>6</v>
      </c>
      <c r="HA50">
        <f>IFERROR(VALUE(RIGHT(Rawdata!HA50,1)),"N/A")</f>
        <v>4</v>
      </c>
      <c r="HB50">
        <f>IFERROR(VALUE(RIGHT(Rawdata!HB50,1)),"N/A")</f>
        <v>4</v>
      </c>
      <c r="HC50">
        <f>IFERROR(VALUE(RIGHT(Rawdata!HC50,1)),"N/A")</f>
        <v>2</v>
      </c>
      <c r="HD50">
        <f>IFERROR(7-VALUE(RIGHT(Rawdata!HD50,1)),"N/A")</f>
        <v>1</v>
      </c>
      <c r="HE50">
        <f>IFERROR(VALUE(RIGHT(Rawdata!HE50,1)),"N/A")</f>
        <v>5</v>
      </c>
      <c r="HF50">
        <f>IFERROR(7-VALUE(RIGHT(Rawdata!HF50,1)),"N/A")</f>
        <v>6</v>
      </c>
      <c r="HG50">
        <f>IFERROR(VALUE(RIGHT(Rawdata!HG50,1)),"N/A")</f>
        <v>6</v>
      </c>
      <c r="HH50">
        <f>IFERROR(VALUE(RIGHT(Rawdata!HH50,1)),"N/A")</f>
        <v>4</v>
      </c>
      <c r="HI50">
        <f>IFERROR(VALUE(RIGHT(Rawdata!HI50,1)),"N/A")</f>
        <v>4</v>
      </c>
      <c r="HJ50">
        <f>IFERROR(VALUE(RIGHT(Rawdata!HJ50,1)),"N/A")</f>
        <v>3</v>
      </c>
      <c r="HK50">
        <f>IFERROR(7-VALUE(RIGHT(Rawdata!HK50,1)),"N/A")</f>
        <v>2</v>
      </c>
      <c r="HL50">
        <f>IFERROR(VALUE(RIGHT(Rawdata!HL50,1)),"N/A")</f>
        <v>2</v>
      </c>
      <c r="HM50">
        <f>IFERROR(VALUE(RIGHT(Rawdata!HM50,1)),"N/A")</f>
        <v>2</v>
      </c>
      <c r="HN50">
        <f>IFERROR(IF(Rawdata!HN50="A13",5,VALUE(RIGHT(Rawdata!HN50,1))-1),"N/A")</f>
        <v>4</v>
      </c>
      <c r="HO50">
        <f>IFERROR(IF(Rawdata!HO50="A13",5,VALUE(RIGHT(Rawdata!HO50,1))-1),"N/A")</f>
        <v>2</v>
      </c>
      <c r="HP50">
        <f>IFERROR(IF(Rawdata!HP50="A13",5,VALUE(RIGHT(Rawdata!HP50,1))-1),"N/A")</f>
        <v>4</v>
      </c>
      <c r="HQ50">
        <f>IFERROR(IF(Rawdata!HQ50="A13",5,VALUE(RIGHT(Rawdata!HQ50,1))-1),"N/A")</f>
        <v>4</v>
      </c>
      <c r="HR50">
        <f>IFERROR(IF(Rawdata!HR50="A13",5,VALUE(RIGHT(Rawdata!HR50,1))-1),"N/A")</f>
        <v>5</v>
      </c>
      <c r="HS50">
        <f>IFERROR(6-IF(Rawdata!HS50="A13",5,VALUE(RIGHT(Rawdata!HS50,1))-1),"N/A")</f>
        <v>4</v>
      </c>
      <c r="HT50">
        <f>IFERROR(6-IF(Rawdata!HT50="A13",5,VALUE(RIGHT(Rawdata!HT50,1))-1),"N/A")</f>
        <v>4</v>
      </c>
      <c r="HU50">
        <f>IFERROR(6-IF(Rawdata!HU50="A13",5,VALUE(RIGHT(Rawdata!HU50,1))-1),"N/A")</f>
        <v>5</v>
      </c>
      <c r="HV50">
        <f>IFERROR(IF(Rawdata!HV50="A13",5,VALUE(RIGHT(Rawdata!HV50,1))-1),"N/A")</f>
        <v>2</v>
      </c>
      <c r="HW50">
        <f>IFERROR(6-IF(Rawdata!HW50="A13",5,VALUE(RIGHT(Rawdata!HW50,1))-1),"N/A")</f>
        <v>3</v>
      </c>
      <c r="HX50">
        <f>IFERROR(6-IF(Rawdata!HX50="A13",5,VALUE(RIGHT(Rawdata!HX50,1))-1),"N/A")</f>
        <v>4</v>
      </c>
      <c r="HY50">
        <f>IFERROR(6-IF(Rawdata!HY50="A13",5,VALUE(RIGHT(Rawdata!HY50,1))-1),"N/A")</f>
        <v>3</v>
      </c>
      <c r="HZ50">
        <f>IFERROR(6-IF(Rawdata!HZ50="A13",5,VALUE(RIGHT(Rawdata!HZ50,1))-1),"N/A")</f>
        <v>4</v>
      </c>
      <c r="IA50">
        <f>IFERROR(6-IF(Rawdata!IA50="A13",5,VALUE(RIGHT(Rawdata!IA50,1))-1),"N/A")</f>
        <v>4</v>
      </c>
      <c r="IB50">
        <f>IFERROR(IF(Rawdata!IB50="A13",5,VALUE(RIGHT(Rawdata!IB50,1))-1),"N/A")</f>
        <v>5</v>
      </c>
      <c r="IC50">
        <f>IFERROR(6-IF(Rawdata!IC50="A13",5,VALUE(RIGHT(Rawdata!IC50,1))-1),"N/A")</f>
        <v>3</v>
      </c>
      <c r="ID50">
        <f>IFERROR(IF(Rawdata!ID50="A13",5,VALUE(RIGHT(Rawdata!ID50,1))-1),"N/A")</f>
        <v>5</v>
      </c>
      <c r="IE50">
        <f>IFERROR(6-IF(Rawdata!IE50="A13",5,VALUE(RIGHT(Rawdata!IE50,1))-1),"N/A")</f>
        <v>3</v>
      </c>
      <c r="IF50">
        <f>IFERROR(VALUE(RIGHT(Rawdata!IF50,1)),"N/A")</f>
        <v>1</v>
      </c>
      <c r="IG50">
        <f>IFERROR(VALUE(RIGHT(Rawdata!IG50,1)),"N/A")</f>
        <v>5</v>
      </c>
      <c r="IH50">
        <f>IFERROR(VALUE(RIGHT(Rawdata!IH50,1)),"N/A")</f>
        <v>7</v>
      </c>
      <c r="II50">
        <f>IFERROR(VALUE(RIGHT(Rawdata!II50,1)),"N/A")</f>
        <v>6</v>
      </c>
      <c r="IJ50">
        <f>IFERROR(VALUE(RIGHT(Rawdata!IJ50,1)),"N/A")</f>
        <v>6</v>
      </c>
      <c r="IK50">
        <f>IFERROR(VALUE(RIGHT(Rawdata!IK50,1)),"N/A")</f>
        <v>5</v>
      </c>
      <c r="IL50">
        <f>IFERROR(VALUE(RIGHT(Rawdata!IL50,1)),"N/A")</f>
        <v>5</v>
      </c>
      <c r="IM50">
        <f>IFERROR(VALUE(RIGHT(Rawdata!IM50,1)),"N/A")</f>
        <v>5</v>
      </c>
      <c r="IN50">
        <f>IFERROR(VALUE(RIGHT(Rawdata!IN50,1)),"N/A")</f>
        <v>4</v>
      </c>
      <c r="IO50">
        <f>IFERROR(VALUE(RIGHT(Rawdata!IO50,1)),"N/A")</f>
        <v>4</v>
      </c>
      <c r="IP50">
        <f>IFERROR(VALUE(RIGHT(Rawdata!IP50,1)),"N/A")</f>
        <v>4</v>
      </c>
      <c r="IQ50">
        <f>IFERROR(VALUE(RIGHT(Rawdata!IQ50,1)),"N/A")</f>
        <v>3</v>
      </c>
      <c r="IR50">
        <f>IFERROR(VALUE(RIGHT(Rawdata!IR50,1)),"N/A")</f>
        <v>4</v>
      </c>
      <c r="IS50">
        <f>IFERROR(VALUE(RIGHT(Rawdata!IS50,1)),"N/A")</f>
        <v>4</v>
      </c>
      <c r="IT50">
        <f>IFERROR(VALUE(RIGHT(Rawdata!IT50,1)),"N/A")</f>
        <v>4</v>
      </c>
      <c r="IU50">
        <f>IFERROR(VALUE(RIGHT(Rawdata!IU50,1)),"N/A")</f>
        <v>4</v>
      </c>
      <c r="IV50">
        <f>IFERROR(VALUE(RIGHT(Rawdata!IV50,1)),"N/A")</f>
        <v>4</v>
      </c>
      <c r="IW50">
        <f>IFERROR(VALUE(RIGHT(Rawdata!IW50,1)),"N/A")</f>
        <v>4</v>
      </c>
      <c r="IX50">
        <f>IFERROR(VALUE(RIGHT(Rawdata!IX50,1)),"N/A")</f>
        <v>3</v>
      </c>
      <c r="IY50">
        <f>IFERROR(VALUE(RIGHT(Rawdata!IY50,1)),"N/A")</f>
        <v>4</v>
      </c>
      <c r="IZ50">
        <f>IFERROR(VALUE(RIGHT(Rawdata!IZ50,1)),"N/A")</f>
        <v>2</v>
      </c>
      <c r="JA50">
        <f>IFERROR(VALUE(RIGHT(Rawdata!JA50,1)),"N/A")</f>
        <v>1</v>
      </c>
      <c r="JB50">
        <f>IFERROR(VALUE(RIGHT(Rawdata!JB50,1)),"N/A")</f>
        <v>1</v>
      </c>
      <c r="JC50">
        <f>IFERROR(VALUE(RIGHT(Rawdata!JC50,1)),"N/A")</f>
        <v>2</v>
      </c>
      <c r="JD50">
        <f>IFERROR(VALUE(RIGHT(Rawdata!JD50,1)),"N/A")</f>
        <v>5</v>
      </c>
      <c r="JE50">
        <f>IFERROR(VALUE(RIGHT(Rawdata!JE50,1)),"N/A")</f>
        <v>4</v>
      </c>
      <c r="JF50">
        <f>IFERROR(VALUE(RIGHT(Rawdata!JF50,1)),"N/A")</f>
        <v>5</v>
      </c>
      <c r="JG50">
        <f>IFERROR(VALUE(RIGHT(Rawdata!JG50,1)),"N/A")</f>
        <v>5</v>
      </c>
      <c r="JH50">
        <f>IFERROR(VALUE(RIGHT(Rawdata!JH50,1)),"N/A")</f>
        <v>3</v>
      </c>
      <c r="JI50">
        <f>IFERROR(VALUE(RIGHT(Rawdata!JI50,1)),"N/A")</f>
        <v>1</v>
      </c>
      <c r="JJ50">
        <f>IFERROR(VALUE(RIGHT(Rawdata!JJ50,1)),"N/A")</f>
        <v>2</v>
      </c>
      <c r="JK50">
        <f>IFERROR(VALUE(RIGHT(Rawdata!JK50,1)),"N/A")</f>
        <v>5</v>
      </c>
      <c r="JL50">
        <f>IFERROR(VALUE(RIGHT(Rawdata!JL50,1)),"N/A")</f>
        <v>5</v>
      </c>
      <c r="JM50">
        <f>IFERROR(VALUE(RIGHT(Rawdata!JM50,1)),"N/A")</f>
        <v>5</v>
      </c>
      <c r="JN50">
        <f>IFERROR(VALUE(RIGHT(Rawdata!JN50,1)),"N/A")</f>
        <v>5</v>
      </c>
      <c r="JO50">
        <f>IFERROR(VALUE(RIGHT(Rawdata!JO50,1)),"N/A")</f>
        <v>1</v>
      </c>
      <c r="JP50" t="str">
        <f>IFERROR(VALUE(RIGHT(Rawdata!JP50,1)-4),"N/A")</f>
        <v>N/A</v>
      </c>
      <c r="JQ50" t="str">
        <f>IFERROR(VALUE(RIGHT(Rawdata!JQ50,1)-4),"N/A")</f>
        <v>N/A</v>
      </c>
      <c r="JR50" t="str">
        <f>IFERROR(VALUE(RIGHT(Rawdata!JR50,1)-4),"N/A")</f>
        <v>N/A</v>
      </c>
      <c r="JS50" t="str">
        <f>IFERROR(VALUE(RIGHT(Rawdata!JS50,1)-4),"N/A")</f>
        <v>N/A</v>
      </c>
      <c r="JT50" t="str">
        <f>IFERROR(VALUE(RIGHT(Rawdata!JT50,1)-4),"N/A")</f>
        <v>N/A</v>
      </c>
      <c r="JU50" t="str">
        <f>IFERROR(VALUE(RIGHT(Rawdata!JU50,1)-4),"N/A")</f>
        <v>N/A</v>
      </c>
      <c r="JV50" t="str">
        <f>IFERROR(VALUE(RIGHT(Rawdata!JV50,1)-4),"N/A")</f>
        <v>N/A</v>
      </c>
      <c r="JW50" t="str">
        <f>IFERROR(VALUE(RIGHT(Rawdata!JW50,1)-4),"N/A")</f>
        <v>N/A</v>
      </c>
      <c r="JX50" t="str">
        <f>IFERROR(VALUE(RIGHT(Rawdata!JX50,1)),"N/A")</f>
        <v>N/A</v>
      </c>
      <c r="JY50" t="str">
        <f>IFERROR(VALUE(RIGHT(Rawdata!JY50,1)),"N/A")</f>
        <v>N/A</v>
      </c>
      <c r="JZ50" t="str">
        <f>IFERROR(6-VALUE(RIGHT(Rawdata!JZ50,1)),"N/A")</f>
        <v>N/A</v>
      </c>
      <c r="KA50" t="str">
        <f>IFERROR(6-VALUE(RIGHT(Rawdata!KA50,1)),"N/A")</f>
        <v>N/A</v>
      </c>
      <c r="KB50" t="str">
        <f>IFERROR(6-VALUE(RIGHT(Rawdata!KB50,1)),"N/A")</f>
        <v>N/A</v>
      </c>
      <c r="KC50" t="str">
        <f>IFERROR(6-VALUE(RIGHT(Rawdata!KC50,1)),"N/A")</f>
        <v>N/A</v>
      </c>
      <c r="KD50" t="str">
        <f>IFERROR(6-VALUE(RIGHT(Rawdata!KD50,1)),"N/A")</f>
        <v>N/A</v>
      </c>
      <c r="KE50" t="str">
        <f>IFERROR(6-VALUE(RIGHT(Rawdata!KE50,1)),"N/A")</f>
        <v>N/A</v>
      </c>
      <c r="KF50" t="str">
        <f>IFERROR(VALUE(RIGHT(Rawdata!KF50,1)),"N/A")</f>
        <v>N/A</v>
      </c>
      <c r="KG50" t="str">
        <f>IFERROR(VALUE(RIGHT(Rawdata!KG50,1)),"N/A")</f>
        <v>N/A</v>
      </c>
      <c r="KH50" t="str">
        <f>IFERROR(6-VALUE(RIGHT(Rawdata!KH50,1)),"N/A")</f>
        <v>N/A</v>
      </c>
      <c r="KI50" t="str">
        <f>IFERROR(6-VALUE(RIGHT(Rawdata!KI50,1)),"N/A")</f>
        <v>N/A</v>
      </c>
      <c r="KJ50" t="str">
        <f>IFERROR(VALUE(RIGHT(Rawdata!KJ50,1)),"N/A")</f>
        <v>N/A</v>
      </c>
      <c r="KK50" t="str">
        <f>IFERROR(VALUE(RIGHT(Rawdata!KK50,1)),"N/A")</f>
        <v>N/A</v>
      </c>
      <c r="KL50" t="str">
        <f>IFERROR(VALUE(RIGHT(Rawdata!KL50,1)),"N/A")</f>
        <v>N/A</v>
      </c>
      <c r="KM50" t="str">
        <f>IFERROR(VALUE(RIGHT(Rawdata!KM50,1)),"N/A")</f>
        <v>N/A</v>
      </c>
      <c r="KN50" t="str">
        <f>IFERROR(VALUE(RIGHT(Rawdata!KN50,1)),"N/A")</f>
        <v>N/A</v>
      </c>
      <c r="KO50" t="str">
        <f>IFERROR(VALUE(RIGHT(Rawdata!KO50,1)),"N/A")</f>
        <v>N/A</v>
      </c>
      <c r="KP50" t="str">
        <f>IFERROR(VALUE(RIGHT(Rawdata!KP50,1)),"N/A")</f>
        <v>N/A</v>
      </c>
      <c r="KQ50" t="str">
        <f>IFERROR(VALUE(RIGHT(Rawdata!KQ50,1)),"N/A")</f>
        <v>N/A</v>
      </c>
      <c r="KR50" t="str">
        <f>IFERROR(VALUE(RIGHT(Rawdata!KR50,1)),"N/A")</f>
        <v>N/A</v>
      </c>
      <c r="KS50" t="str">
        <f>IFERROR(VALUE(RIGHT(Rawdata!KS50,1)),"N/A")</f>
        <v>N/A</v>
      </c>
      <c r="KT50" t="str">
        <f>IFERROR(VALUE(RIGHT(Rawdata!KT50,1)),"N/A")</f>
        <v>N/A</v>
      </c>
      <c r="KU50" t="str">
        <f>IFERROR(VALUE(RIGHT(Rawdata!KU50,1)),"N/A")</f>
        <v>N/A</v>
      </c>
      <c r="KV50" t="str">
        <f>IFERROR(VALUE(RIGHT(Rawdata!KV50,1)),"N/A")</f>
        <v>N/A</v>
      </c>
      <c r="KW50" t="str">
        <f>IFERROR(VALUE(RIGHT(Rawdata!KW50,1)),"N/A")</f>
        <v>N/A</v>
      </c>
      <c r="KX50" t="str">
        <f>IFERROR(VALUE(RIGHT(Rawdata!KX50,1)),"N/A")</f>
        <v>N/A</v>
      </c>
    </row>
    <row r="51" spans="1:310" x14ac:dyDescent="0.25">
      <c r="A51">
        <f>Rawdata!A51</f>
        <v>22</v>
      </c>
      <c r="B51" t="str">
        <f>Rawdata!B51</f>
        <v>T3</v>
      </c>
      <c r="C51" t="str">
        <f>Rawdata!C51</f>
        <v>2023-02-02 18:21:07</v>
      </c>
      <c r="D51" t="str">
        <f>Rawdata!D51</f>
        <v>753-207</v>
      </c>
      <c r="E51" t="str">
        <f>IF(Rawdata!E51="","",Rawdata!E51)</f>
        <v/>
      </c>
      <c r="F51" cm="1">
        <f t="array" ref="F51">IFERROR(_xlfn.IFS(Rawdata!F51="A1",100,Rawdata!F51="A2",75,Rawdata!F51="A3",50,Rawdata!F51="A4",25,Rawdata!F51="A5",0),"N/A")</f>
        <v>50</v>
      </c>
      <c r="G51" cm="1">
        <f t="array" ref="G51">IFERROR(_xlfn.IFS(Rawdata!G51="A1",100,Rawdata!G51="A2",75,Rawdata!G51="A3",50,Rawdata!G51="A4",25,Rawdata!G51="A5",0),"N/A")</f>
        <v>100</v>
      </c>
      <c r="H51" cm="1">
        <f t="array" ref="H51">IFERROR(_xlfn.IFS(Rawdata!H51="A1",100,Rawdata!H51="A2",75,Rawdata!H51="A3",50,Rawdata!H51="A4",25,Rawdata!H51="A5",0),"N/A")</f>
        <v>25</v>
      </c>
      <c r="I51" cm="1">
        <f t="array" ref="I51">IFERROR(_xlfn.IFS(Rawdata!I51="A1",100,Rawdata!I51="A2",75,Rawdata!I51="A3",50,Rawdata!I51="A4",25,Rawdata!I51="A5",0),"N/A")</f>
        <v>25</v>
      </c>
      <c r="J51" cm="1">
        <f t="array" ref="J51">IFERROR(_xlfn.IFS(Rawdata!J51="A1",100,Rawdata!J51="A2",75,Rawdata!J51="A3",50,Rawdata!J51="A4",25,Rawdata!J51="A5",0),"N/A")</f>
        <v>75</v>
      </c>
      <c r="K51" cm="1">
        <f t="array" ref="K51">IFERROR(_xlfn.IFS(Rawdata!K51="A1",100,Rawdata!K51="A2",75,Rawdata!K51="A3",50,Rawdata!K51="A4",25,Rawdata!K51="A5",0),"N/A")</f>
        <v>75</v>
      </c>
      <c r="L51" cm="1">
        <f t="array" ref="L51">IFERROR(_xlfn.IFS(Rawdata!L51="A1",100,Rawdata!L51="A2",75,Rawdata!L51="A3",50,Rawdata!L51="A4",25,Rawdata!L51="A5",0),"N/A")</f>
        <v>50</v>
      </c>
      <c r="M51" cm="1">
        <f t="array" ref="M51">IFERROR(_xlfn.IFS(Rawdata!M51="A1",100,Rawdata!M51="A2",75,Rawdata!M51="A3",50,Rawdata!M51="A4",25,Rawdata!M51="A5",0),"N/A")</f>
        <v>75</v>
      </c>
      <c r="N51" cm="1">
        <f t="array" ref="N51">IFERROR(_xlfn.IFS(Rawdata!N51="A1",100,Rawdata!N51="A2",75,Rawdata!N51="A3",50,Rawdata!N51="A4",25,Rawdata!N51="A5",0),"N/A")</f>
        <v>75</v>
      </c>
      <c r="O51" cm="1">
        <f t="array" ref="O51">IFERROR(_xlfn.IFS(Rawdata!O51="A1",100,Rawdata!O51="A2",75,Rawdata!O51="A3",50,Rawdata!O51="A4",25,Rawdata!O51="A5",0),"N/A")</f>
        <v>0</v>
      </c>
      <c r="P51" cm="1">
        <f t="array" ref="P51">IFERROR(_xlfn.IFS(Rawdata!P51="A1",100,Rawdata!P51="A2",75,Rawdata!P51="A3",50,Rawdata!P51="A4",25,Rawdata!P51="A5",0),"N/A")</f>
        <v>25</v>
      </c>
      <c r="Q51" cm="1">
        <f t="array" ref="Q51">IFERROR(_xlfn.IFS(Rawdata!Q51="A1",100,Rawdata!Q51="A2",75,Rawdata!Q51="A3",50,Rawdata!Q51="A4",25,Rawdata!Q51="A5",0),"N/A")</f>
        <v>100</v>
      </c>
      <c r="R51" cm="1">
        <f t="array" ref="R51">IFERROR(_xlfn.IFS(Rawdata!R51="A1",100,Rawdata!R51="A2",75,Rawdata!R51="A3",50,Rawdata!R51="A4",25,Rawdata!R51="A5",0),"N/A")</f>
        <v>25</v>
      </c>
      <c r="S51" cm="1">
        <f t="array" ref="S51">IFERROR(_xlfn.IFS(Rawdata!S51="A1",100,Rawdata!S51="A2",75,Rawdata!S51="A3",50,Rawdata!S51="A4",25,Rawdata!S51="A5",0),"N/A")</f>
        <v>50</v>
      </c>
      <c r="T51" cm="1">
        <f t="array" ref="T51">IFERROR(_xlfn.IFS(Rawdata!T51="A1",100,Rawdata!T51="A2",75,Rawdata!T51="A3",50,Rawdata!T51="A4",25,Rawdata!T51="A5",0),"N/A")</f>
        <v>50</v>
      </c>
      <c r="U51" cm="1">
        <f t="array" ref="U51">IFERROR(_xlfn.IFS(Rawdata!U51="A1",100,Rawdata!U51="A2",75,Rawdata!U51="A3",50,Rawdata!U51="A4",25,Rawdata!U51="A5",0),"N/A")</f>
        <v>100</v>
      </c>
      <c r="V51" cm="1">
        <f t="array" ref="V51">IFERROR(_xlfn.IFS(Rawdata!V51="A1",100,Rawdata!V51="A2",75,Rawdata!V51="A3",50,Rawdata!V51="A4",25,Rawdata!V51="A5",0),"N/A")</f>
        <v>25</v>
      </c>
      <c r="W51" cm="1">
        <f t="array" ref="W51">IFERROR(_xlfn.IFS(Rawdata!W51="A1",100,Rawdata!W51="A2",75,Rawdata!W51="A3",50,Rawdata!W51="A4",25,Rawdata!W51="A5",0),"N/A")</f>
        <v>75</v>
      </c>
      <c r="X51" cm="1">
        <f t="array" ref="X51">IFERROR(_xlfn.IFS(Rawdata!X51="A1",100,Rawdata!X51="A2",75,Rawdata!X51="A3",50,Rawdata!X51="A4",25,Rawdata!X51="A5",0),"N/A")</f>
        <v>25</v>
      </c>
      <c r="Y51" cm="1">
        <f t="array" ref="Y51">IFERROR(_xlfn.IFS(Rawdata!Y51="A1",100,Rawdata!Y51="A2",75,Rawdata!Y51="A3",50,Rawdata!Y51="A4",25,Rawdata!Y51="A5",0),"N/A")</f>
        <v>50</v>
      </c>
      <c r="Z51" cm="1">
        <f t="array" ref="Z51">IFERROR(_xlfn.IFS(Rawdata!Z51="A1",100,Rawdata!Z51="A2",75,Rawdata!Z51="A3",50,Rawdata!Z51="A4",25,Rawdata!Z51="A5",0),"N/A")</f>
        <v>25</v>
      </c>
      <c r="AA51" cm="1">
        <f t="array" ref="AA51">IFERROR(_xlfn.IFS(Rawdata!AA51="A1",100,Rawdata!AA51="A2",75,Rawdata!AA51="A3",50,Rawdata!AA51="A4",25,Rawdata!AA51="A5",0),"N/A")</f>
        <v>100</v>
      </c>
      <c r="AB51" cm="1">
        <f t="array" ref="AB51">IFERROR(_xlfn.IFS(Rawdata!AB51="A1",100,Rawdata!AB51="A2",75,Rawdata!AB51="A3",50,Rawdata!AB51="A4",25,Rawdata!AB51="A5",0),"N/A")</f>
        <v>50</v>
      </c>
      <c r="AC51">
        <f>IFERROR(VALUE(RIGHT(Rawdata!AC51,1)),"N/A")</f>
        <v>5</v>
      </c>
      <c r="AD51">
        <f>IFERROR(6-VALUE(RIGHT(Rawdata!AD51,1)),"N/A")</f>
        <v>5</v>
      </c>
      <c r="AE51">
        <f>IFERROR(VALUE(RIGHT(Rawdata!AE51,1)),"N/A")</f>
        <v>5</v>
      </c>
      <c r="AF51">
        <f>IFERROR(6-VALUE(RIGHT(Rawdata!AF51,1)),"N/A")</f>
        <v>5</v>
      </c>
      <c r="AG51">
        <f>IFERROR(VALUE(RIGHT(Rawdata!AG51,1)),"N/A")</f>
        <v>5</v>
      </c>
      <c r="AH51">
        <f>IFERROR(VALUE(RIGHT(Rawdata!AH51,1)),"N/A")</f>
        <v>1</v>
      </c>
      <c r="AI51">
        <f>IFERROR(VALUE(RIGHT(Rawdata!AI51,1)),"N/A")</f>
        <v>3</v>
      </c>
      <c r="AJ51">
        <f>IFERROR(6-VALUE(RIGHT(Rawdata!AJ51,1)),"N/A")</f>
        <v>3</v>
      </c>
      <c r="AK51">
        <f>IFERROR(6-VALUE(RIGHT(Rawdata!AK51,1)),"N/A")</f>
        <v>4</v>
      </c>
      <c r="AL51">
        <f>IFERROR(VALUE(RIGHT(Rawdata!AL51,1)),"N/A")</f>
        <v>5</v>
      </c>
      <c r="AM51">
        <f>IFERROR(6-VALUE(RIGHT(Rawdata!AM51,1)),"N/A")</f>
        <v>5</v>
      </c>
      <c r="AN51">
        <f>IFERROR(6-VALUE(RIGHT(Rawdata!AN51,1)),"N/A")</f>
        <v>4</v>
      </c>
      <c r="AO51">
        <f>IFERROR(VALUE(RIGHT(Rawdata!AO51,1)),"N/A")</f>
        <v>4</v>
      </c>
      <c r="AP51">
        <f>IFERROR(6-VALUE(RIGHT(Rawdata!AP51,1)),"N/A")</f>
        <v>1</v>
      </c>
      <c r="AQ51">
        <f>IFERROR(VALUE(RIGHT(Rawdata!AQ51,1)),"N/A")</f>
        <v>4</v>
      </c>
      <c r="AR51">
        <f>IFERROR(6-VALUE(RIGHT(Rawdata!AR51,1)),"N/A")</f>
        <v>4</v>
      </c>
      <c r="AS51">
        <f>IFERROR(VALUE(RIGHT(Rawdata!AS51,1)),"N/A")</f>
        <v>4</v>
      </c>
      <c r="AT51">
        <f>IFERROR(VALUE(RIGHT(Rawdata!AT51,1)),"N/A")</f>
        <v>5</v>
      </c>
      <c r="AU51">
        <f>IFERROR(6-VALUE(RIGHT(Rawdata!AU51,1)),"N/A")</f>
        <v>5</v>
      </c>
      <c r="AV51">
        <f>IFERROR(VALUE(RIGHT(Rawdata!AV51,1)),"N/A")</f>
        <v>5</v>
      </c>
      <c r="AW51">
        <f>IFERROR(VALUE(RIGHT(Rawdata!AW51,1)),"N/A")</f>
        <v>4</v>
      </c>
      <c r="AX51">
        <f>IFERROR(VALUE(RIGHT(Rawdata!AX51,1)),"N/A")</f>
        <v>4</v>
      </c>
      <c r="AY51">
        <f>IFERROR(VALUE(RIGHT(Rawdata!AY51,1)),"N/A")</f>
        <v>5</v>
      </c>
      <c r="AZ51">
        <f>IFERROR(VALUE(RIGHT(Rawdata!AZ51,1)),"N/A")</f>
        <v>4</v>
      </c>
      <c r="BA51">
        <f>IFERROR(VALUE(RIGHT(Rawdata!BA51,1)-1),"N/A")</f>
        <v>3</v>
      </c>
      <c r="BB51">
        <f>IFERROR(VALUE(RIGHT(Rawdata!BB51,1)-1),"N/A")</f>
        <v>4</v>
      </c>
      <c r="BC51">
        <f>IFERROR(VALUE(RIGHT(Rawdata!BC51,1)-1),"N/A")</f>
        <v>0</v>
      </c>
      <c r="BD51">
        <f>IFERROR(VALUE(RIGHT(Rawdata!BD51,1)-1),"N/A")</f>
        <v>0</v>
      </c>
      <c r="BE51">
        <f>IFERROR(VALUE(RIGHT(Rawdata!BE51,1)-1),"N/A")</f>
        <v>1</v>
      </c>
      <c r="BF51">
        <f>IFERROR(VALUE(RIGHT(Rawdata!BF51,1)-1),"N/A")</f>
        <v>2</v>
      </c>
      <c r="BG51">
        <f>IFERROR(VALUE(RIGHT(Rawdata!BG51,1)-1),"N/A")</f>
        <v>2</v>
      </c>
      <c r="BH51">
        <f>IFERROR(VALUE(RIGHT(Rawdata!BH51,1)-1),"N/A")</f>
        <v>3</v>
      </c>
      <c r="BI51">
        <f>IFERROR(VALUE(RIGHT(Rawdata!BI51,1)-1),"N/A")</f>
        <v>1</v>
      </c>
      <c r="BJ51">
        <f>IFERROR(VALUE(RIGHT(Rawdata!BJ51,1)-1),"N/A")</f>
        <v>0</v>
      </c>
      <c r="BK51">
        <f>IFERROR(VALUE(RIGHT(Rawdata!BK51,1)-1),"N/A")</f>
        <v>2</v>
      </c>
      <c r="BL51">
        <f>IFERROR(VALUE(RIGHT(Rawdata!BL51,1)-1),"N/A")</f>
        <v>2</v>
      </c>
      <c r="BM51">
        <f>IFERROR(VALUE(RIGHT(Rawdata!BM51,1)),"N/A")</f>
        <v>4</v>
      </c>
      <c r="BN51">
        <f>IFERROR(VALUE(RIGHT(Rawdata!BN51,1)),"N/A")</f>
        <v>4</v>
      </c>
      <c r="BO51">
        <f>IFERROR(VALUE(RIGHT(Rawdata!BO51,1)),"N/A")</f>
        <v>4</v>
      </c>
      <c r="BP51">
        <f>IFERROR(VALUE(RIGHT(Rawdata!BP51,1)),"N/A")</f>
        <v>4</v>
      </c>
      <c r="BQ51">
        <f>IFERROR(6-VALUE(RIGHT(Rawdata!BQ51,1)),"N/A")</f>
        <v>3</v>
      </c>
      <c r="BR51">
        <f>IFERROR(6-VALUE(RIGHT(Rawdata!BR51,1)),"N/A")</f>
        <v>4</v>
      </c>
      <c r="BS51">
        <f>IFERROR(6-VALUE(RIGHT(Rawdata!BS51,1)),"N/A")</f>
        <v>3</v>
      </c>
      <c r="BT51">
        <f>IFERROR(6-VALUE(RIGHT(Rawdata!BT51,1)),"N/A")</f>
        <v>2</v>
      </c>
      <c r="BU51">
        <f>IFERROR(VALUE(RIGHT(Rawdata!BU51,1)),"N/A")</f>
        <v>4</v>
      </c>
      <c r="BV51">
        <f>IFERROR(VALUE(RIGHT(Rawdata!BV51,1)),"N/A")</f>
        <v>4</v>
      </c>
      <c r="BW51">
        <f>IFERROR(VALUE(RIGHT(Rawdata!BW51,1)),"N/A")</f>
        <v>4</v>
      </c>
      <c r="BX51">
        <f>IFERROR(VALUE(RIGHT(Rawdata!BX51,1)),"N/A")</f>
        <v>4</v>
      </c>
      <c r="BY51">
        <f>IFERROR(6-VALUE(RIGHT(Rawdata!BY51,1)),"N/A")</f>
        <v>4</v>
      </c>
      <c r="BZ51">
        <f>IFERROR(6-VALUE(RIGHT(Rawdata!BZ51,1)),"N/A")</f>
        <v>3</v>
      </c>
      <c r="CA51">
        <f>IFERROR(6-VALUE(RIGHT(Rawdata!CA51,1)),"N/A")</f>
        <v>2</v>
      </c>
      <c r="CB51">
        <f>IFERROR(VALUE(RIGHT(Rawdata!CB51,1)),"N/A")</f>
        <v>4</v>
      </c>
      <c r="CC51">
        <f>IFERROR(VALUE(RIGHT(Rawdata!CC51,1)),"N/A")</f>
        <v>4</v>
      </c>
      <c r="CD51">
        <f>IFERROR(VALUE(RIGHT(Rawdata!CD51,1)),"N/A")</f>
        <v>4</v>
      </c>
      <c r="CE51">
        <f>IFERROR(VALUE(RIGHT(Rawdata!CE51,1)),"N/A")</f>
        <v>4</v>
      </c>
      <c r="CF51">
        <f>IFERROR(6-VALUE(RIGHT(Rawdata!CF51,1)),"N/A")</f>
        <v>4</v>
      </c>
      <c r="CG51">
        <f>IFERROR(6-VALUE(RIGHT(Rawdata!CG51,1)),"N/A")</f>
        <v>2</v>
      </c>
      <c r="CH51">
        <f>IFERROR(6-VALUE(RIGHT(Rawdata!CH51,1)),"N/A")</f>
        <v>4</v>
      </c>
      <c r="CI51">
        <f>IFERROR(6-VALUE(RIGHT(Rawdata!CI51,1)),"N/A")</f>
        <v>4</v>
      </c>
      <c r="CJ51">
        <f>IFERROR(VALUE(RIGHT(Rawdata!CJ51,1)),"N/A")</f>
        <v>4</v>
      </c>
      <c r="CK51">
        <f>IFERROR(VALUE(RIGHT(Rawdata!CK51,1)),"N/A")</f>
        <v>3</v>
      </c>
      <c r="CL51">
        <f>IFERROR(VALUE(RIGHT(Rawdata!CL51,1)),"N/A")</f>
        <v>3</v>
      </c>
      <c r="CM51">
        <f>IFERROR(VALUE(RIGHT(Rawdata!CM51,1)),"N/A")</f>
        <v>3</v>
      </c>
      <c r="CN51">
        <f>IFERROR(VALUE(RIGHT(Rawdata!CN51,1)),"N/A")</f>
        <v>2</v>
      </c>
      <c r="CO51">
        <f>IFERROR(VALUE(RIGHT(Rawdata!CO51,1)),"N/A")</f>
        <v>1</v>
      </c>
      <c r="CP51">
        <f>IFERROR(VALUE(RIGHT(Rawdata!CP51,1)),"N/A")</f>
        <v>3</v>
      </c>
      <c r="CQ51">
        <f>IFERROR(VALUE(RIGHT(Rawdata!CQ51,1)),"N/A")</f>
        <v>2</v>
      </c>
      <c r="CR51">
        <f>IFERROR(VALUE(RIGHT(Rawdata!CR51,1)),"N/A")</f>
        <v>1</v>
      </c>
      <c r="CS51">
        <f>IFERROR(VALUE(RIGHT(Rawdata!CS51,1)),"N/A")</f>
        <v>3</v>
      </c>
      <c r="CT51">
        <f>IFERROR(VALUE(RIGHT(Rawdata!CT51,1)),"N/A")</f>
        <v>3</v>
      </c>
      <c r="CU51">
        <f>IFERROR(VALUE(RIGHT(Rawdata!CU51,1)),"N/A")</f>
        <v>3</v>
      </c>
      <c r="CV51">
        <f>IFERROR(VALUE(RIGHT(Rawdata!CV51,1)),"N/A")</f>
        <v>1</v>
      </c>
      <c r="CW51">
        <f>IFERROR(6-VALUE(RIGHT(Rawdata!CW51,1)),"N/A")</f>
        <v>2</v>
      </c>
      <c r="CX51">
        <f>IFERROR(VALUE(RIGHT(Rawdata!CX51,1)),"N/A")</f>
        <v>1</v>
      </c>
      <c r="CY51">
        <f>IFERROR(VALUE(RIGHT(Rawdata!CY51,1)),"N/A")</f>
        <v>3</v>
      </c>
      <c r="CZ51">
        <f>IFERROR(VALUE(RIGHT(Rawdata!CZ51,1)),"N/A")</f>
        <v>3</v>
      </c>
      <c r="DA51">
        <f>IFERROR(VALUE(RIGHT(Rawdata!DA51,1)),"N/A")</f>
        <v>1</v>
      </c>
      <c r="DB51">
        <f>IFERROR(VALUE(RIGHT(Rawdata!DB51,1)),"N/A")</f>
        <v>1</v>
      </c>
      <c r="DC51">
        <f>IFERROR(VALUE(RIGHT(Rawdata!DC51,1)),"N/A")</f>
        <v>5</v>
      </c>
      <c r="DD51">
        <f>IFERROR(VALUE(RIGHT(Rawdata!DD51,1)),"N/A")</f>
        <v>4</v>
      </c>
      <c r="DE51">
        <f>IFERROR(VALUE(RIGHT(Rawdata!DE51,1)-1),"N/A")</f>
        <v>4</v>
      </c>
      <c r="DF51">
        <f>IFERROR(VALUE(RIGHT(Rawdata!DF51,1)-1),"N/A")</f>
        <v>2</v>
      </c>
      <c r="DG51">
        <f>IFERROR(VALUE(RIGHT(Rawdata!DG51,1)-1),"N/A")</f>
        <v>2</v>
      </c>
      <c r="DH51">
        <f>IFERROR(VALUE(RIGHT(Rawdata!DH51,1)-1),"N/A")</f>
        <v>3</v>
      </c>
      <c r="DI51">
        <f>IFERROR(VALUE(RIGHT(Rawdata!DI51,1)-1),"N/A")</f>
        <v>1</v>
      </c>
      <c r="DJ51">
        <f>IFERROR(VALUE(RIGHT(Rawdata!DJ51,1)-1),"N/A")</f>
        <v>1</v>
      </c>
      <c r="DK51">
        <f>IFERROR(VALUE(RIGHT(Rawdata!DK51,1)-1),"N/A")</f>
        <v>4</v>
      </c>
      <c r="DL51">
        <f>IFERROR(VALUE(RIGHT(Rawdata!DL51,1)-1),"N/A")</f>
        <v>2</v>
      </c>
      <c r="DM51">
        <f>IFERROR(VALUE(RIGHT(Rawdata!DM51,1)-1),"N/A")</f>
        <v>6</v>
      </c>
      <c r="DN51">
        <f>IFERROR(VALUE(RIGHT(Rawdata!DN51,1)-1),"N/A")</f>
        <v>2</v>
      </c>
      <c r="DO51">
        <f>IFERROR(VALUE(RIGHT(Rawdata!DO51,1)-1),"N/A")</f>
        <v>4</v>
      </c>
      <c r="DP51">
        <f>IFERROR(VALUE(RIGHT(Rawdata!DP51,1)-1),"N/A")</f>
        <v>5</v>
      </c>
      <c r="DQ51">
        <f>IFERROR(VALUE(RIGHT(Rawdata!DQ51,1)-1),"N/A")</f>
        <v>2</v>
      </c>
      <c r="DR51">
        <f>IFERROR(VALUE(RIGHT(Rawdata!DR51,1)-1),"N/A")</f>
        <v>1</v>
      </c>
      <c r="DS51">
        <f>IFERROR(VALUE(RIGHT(Rawdata!DS51,1)-1),"N/A")</f>
        <v>1</v>
      </c>
      <c r="DT51">
        <f>IFERROR(VALUE(RIGHT(Rawdata!DT51,1)-1),"N/A")</f>
        <v>3</v>
      </c>
      <c r="DU51">
        <f>IFERROR(6-VALUE(RIGHT(Rawdata!DU51,1)-1),"N/A")</f>
        <v>2</v>
      </c>
      <c r="DV51">
        <f>IFERROR(6-VALUE(RIGHT(Rawdata!DV51,1)-1),"N/A")</f>
        <v>1</v>
      </c>
      <c r="DW51">
        <f>IFERROR(6-VALUE(RIGHT(Rawdata!DW51,1)-1),"N/A")</f>
        <v>1</v>
      </c>
      <c r="DX51">
        <f>IFERROR(6-VALUE(RIGHT(Rawdata!DX51,1)-1),"N/A")</f>
        <v>1</v>
      </c>
      <c r="DY51">
        <f>IFERROR(6-VALUE(RIGHT(Rawdata!DY51,1)-1),"N/A")</f>
        <v>1</v>
      </c>
      <c r="DZ51">
        <f>IFERROR(6-VALUE(RIGHT(Rawdata!DZ51,1)-1),"N/A")</f>
        <v>3</v>
      </c>
      <c r="EA51">
        <f>IFERROR(VALUE(RIGHT(Rawdata!EA51,1)),"N/A")</f>
        <v>4</v>
      </c>
      <c r="EB51">
        <f>IFERROR(VALUE(RIGHT(Rawdata!EB51,1)),"N/A")</f>
        <v>4</v>
      </c>
      <c r="EC51">
        <f>IFERROR(6-VALUE(RIGHT(Rawdata!EC51,1)),"N/A")</f>
        <v>3</v>
      </c>
      <c r="ED51">
        <f>IFERROR(6-VALUE(RIGHT(Rawdata!ED51,1)),"N/A")</f>
        <v>2</v>
      </c>
      <c r="EE51">
        <f>IFERROR(VALUE(RIGHT(Rawdata!EE51,1)),"N/A")</f>
        <v>5</v>
      </c>
      <c r="EF51">
        <f>IFERROR(VALUE(RIGHT(Rawdata!EF51,1)),"N/A")</f>
        <v>5</v>
      </c>
      <c r="EG51">
        <f>IFERROR(VALUE(RIGHT(Rawdata!EG51,1)),"N/A")</f>
        <v>5</v>
      </c>
      <c r="EH51">
        <f>IFERROR(VALUE(RIGHT(Rawdata!EH51,1)),"N/A")</f>
        <v>5</v>
      </c>
      <c r="EI51">
        <f>IFERROR(VALUE(RIGHT(Rawdata!EI51,1)),"N/A")</f>
        <v>4</v>
      </c>
      <c r="EJ51">
        <f>IFERROR(VALUE(RIGHT(Rawdata!EJ51,1)),"N/A")</f>
        <v>3</v>
      </c>
      <c r="EK51">
        <f>IFERROR(VALUE(RIGHT(Rawdata!EK51,1)),"N/A")</f>
        <v>4</v>
      </c>
      <c r="EL51">
        <f>IFERROR(VALUE(RIGHT(Rawdata!EL51,1)),"N/A")</f>
        <v>3</v>
      </c>
      <c r="EM51">
        <f>IFERROR(VALUE(RIGHT(Rawdata!EM51,1)),"N/A")</f>
        <v>5</v>
      </c>
      <c r="EN51">
        <f>IFERROR(VALUE(RIGHT(Rawdata!EN51,1)),"N/A")</f>
        <v>3</v>
      </c>
      <c r="EO51">
        <f>IFERROR(VALUE(RIGHT(Rawdata!EO51,1)),"N/A")</f>
        <v>5</v>
      </c>
      <c r="EP51">
        <f>IFERROR(VALUE(RIGHT(Rawdata!EP51,1)),"N/A")</f>
        <v>5</v>
      </c>
      <c r="EQ51">
        <f>IFERROR(VALUE(RIGHT(Rawdata!EQ51,1)),"N/A")</f>
        <v>5</v>
      </c>
      <c r="ER51">
        <f>IFERROR(VALUE(RIGHT(Rawdata!ER51,1)),"N/A")</f>
        <v>5</v>
      </c>
      <c r="ES51">
        <f>IFERROR(VALUE(RIGHT(Rawdata!ES51,1)),"N/A")</f>
        <v>4</v>
      </c>
      <c r="ET51">
        <f>IFERROR(VALUE(RIGHT(Rawdata!ET51,1)),"N/A")</f>
        <v>4</v>
      </c>
      <c r="EU51">
        <f>IFERROR(VALUE(RIGHT(Rawdata!EU51,1)),"N/A")</f>
        <v>4</v>
      </c>
      <c r="EV51">
        <f>IFERROR(VALUE(RIGHT(Rawdata!EV51,1)),"N/A")</f>
        <v>2</v>
      </c>
      <c r="EW51">
        <f>IFERROR(VALUE(RIGHT(Rawdata!EW51,1)),"N/A")</f>
        <v>4</v>
      </c>
      <c r="EX51">
        <f>IFERROR(VALUE(RIGHT(Rawdata!EX51,1)),"N/A")</f>
        <v>4</v>
      </c>
      <c r="EY51">
        <f>IFERROR(VALUE(RIGHT(Rawdata!EY51,1)),"N/A")</f>
        <v>4</v>
      </c>
      <c r="EZ51">
        <f>IFERROR(6-VALUE(RIGHT(Rawdata!EZ51,1)),"N/A")</f>
        <v>4</v>
      </c>
      <c r="FA51">
        <f>IFERROR(IF(Rawdata!FA51="A1",VALUE(RIGHT(Rawdata!FA51,1)),VALUE(RIGHT(Rawdata!FA51,1))-1),"N/A")</f>
        <v>4</v>
      </c>
      <c r="FB51">
        <f>IFERROR(VALUE(RIGHT(Rawdata!FB51,1))-3,"N/A")</f>
        <v>4</v>
      </c>
      <c r="FC51">
        <f>IFERROR(IF(Rawdata!FC51="A1",VALUE(RIGHT(Rawdata!FC51,1)),VALUE(RIGHT(Rawdata!FC51,1))-1),"N/A")</f>
        <v>4</v>
      </c>
      <c r="FD51">
        <f>IFERROR(VALUE(RIGHT(Rawdata!FD51,1))-3,"N/A")</f>
        <v>4</v>
      </c>
      <c r="FE51">
        <f>IFERROR(IF(Rawdata!FE51="A1",VALUE(RIGHT(Rawdata!FE51,1)),VALUE(RIGHT(Rawdata!FE51,1))-1),"N/A")</f>
        <v>3</v>
      </c>
      <c r="FF51">
        <f>IFERROR(VALUE(RIGHT(Rawdata!FF51,1))-3,"N/A")</f>
        <v>3</v>
      </c>
      <c r="FG51">
        <f>IFERROR(IF(Rawdata!FG51="A1",VALUE(RIGHT(Rawdata!FG51,1)),VALUE(RIGHT(Rawdata!FG51,1))-1),"N/A")</f>
        <v>4</v>
      </c>
      <c r="FH51">
        <f>IFERROR(VALUE(RIGHT(Rawdata!FH51,1))-3,"N/A")</f>
        <v>4</v>
      </c>
      <c r="FI51">
        <f>IFERROR(IF(Rawdata!FI51="A1",VALUE(RIGHT(Rawdata!FI51,1)),VALUE(RIGHT(Rawdata!FI51,1))-1),"N/A")</f>
        <v>3</v>
      </c>
      <c r="FJ51">
        <f>IFERROR(VALUE(RIGHT(Rawdata!FJ51,1))-3,"N/A")</f>
        <v>3</v>
      </c>
      <c r="FK51">
        <f>IFERROR(IF(Rawdata!FK51="A1",VALUE(RIGHT(Rawdata!FK51,1)),VALUE(RIGHT(Rawdata!FK51,1))-1),"N/A")</f>
        <v>3</v>
      </c>
      <c r="FL51">
        <f>IFERROR(VALUE(RIGHT(Rawdata!FL51,1))-3,"N/A")</f>
        <v>4</v>
      </c>
      <c r="FM51">
        <f>IFERROR(IF(Rawdata!FM51="A1",VALUE(RIGHT(Rawdata!FM51,1)),VALUE(RIGHT(Rawdata!FM51,1))-1),"N/A")</f>
        <v>4</v>
      </c>
      <c r="FN51">
        <f>IFERROR(VALUE(RIGHT(Rawdata!FN51,1))-3,"N/A")</f>
        <v>4</v>
      </c>
      <c r="FO51">
        <f>IFERROR(IF(Rawdata!FO51="A1",VALUE(RIGHT(Rawdata!FO51,1)),VALUE(RIGHT(Rawdata!FO51,1))-1),"N/A")</f>
        <v>4</v>
      </c>
      <c r="FP51">
        <f>IFERROR(VALUE(RIGHT(Rawdata!FP51,1))-3,"N/A")</f>
        <v>4</v>
      </c>
      <c r="FQ51">
        <f>IFERROR(IF(Rawdata!FQ51="A1",VALUE(RIGHT(Rawdata!FQ51,1)),VALUE(RIGHT(Rawdata!FQ51,1))-1),"N/A")</f>
        <v>3</v>
      </c>
      <c r="FR51">
        <f>IFERROR(VALUE(RIGHT(Rawdata!FR51,1))-3,"N/A")</f>
        <v>3</v>
      </c>
      <c r="FS51">
        <f>IFERROR(IF(Rawdata!FS51="A1",VALUE(RIGHT(Rawdata!FS51,1)),VALUE(RIGHT(Rawdata!FS51,1))-1),"N/A")</f>
        <v>5</v>
      </c>
      <c r="FT51">
        <f>IFERROR(VALUE(RIGHT(Rawdata!FT51,1))-3,"N/A")</f>
        <v>5</v>
      </c>
      <c r="FU51">
        <f>IFERROR(IF(Rawdata!FU51="A1",VALUE(RIGHT(Rawdata!FU51,1)),VALUE(RIGHT(Rawdata!FU51,1))-1),"N/A")</f>
        <v>4</v>
      </c>
      <c r="FV51">
        <f>IFERROR(VALUE(RIGHT(Rawdata!FV51,1))-3,"N/A")</f>
        <v>4</v>
      </c>
      <c r="FW51">
        <f>IFERROR(IF(Rawdata!FW51="A1",VALUE(RIGHT(Rawdata!FW51,1)),VALUE(RIGHT(Rawdata!FW51,1))-1),"N/A")</f>
        <v>5</v>
      </c>
      <c r="FX51">
        <f>IFERROR(VALUE(RIGHT(Rawdata!FX51,1))-3,"N/A")</f>
        <v>5</v>
      </c>
      <c r="FY51">
        <f>IFERROR(IF(Rawdata!FY51="A1",VALUE(RIGHT(Rawdata!FY51,1)),VALUE(RIGHT(Rawdata!FY51,1))-1),"N/A")</f>
        <v>4</v>
      </c>
      <c r="FZ51">
        <f>IFERROR(VALUE(RIGHT(Rawdata!FZ51,1))-3,"N/A")</f>
        <v>2</v>
      </c>
      <c r="GA51">
        <f>IFERROR(IF(Rawdata!GA51="A1",VALUE(RIGHT(Rawdata!GA51,1)),VALUE(RIGHT(Rawdata!GA51,1))-1),"N/A")</f>
        <v>3</v>
      </c>
      <c r="GB51">
        <f>IFERROR(VALUE(RIGHT(Rawdata!GB51,1))-3,"N/A")</f>
        <v>3</v>
      </c>
      <c r="GC51">
        <f>IFERROR(IF(Rawdata!GC51="A1",VALUE(RIGHT(Rawdata!GC51,1)),VALUE(RIGHT(Rawdata!GC51,1))-1),"N/A")</f>
        <v>4</v>
      </c>
      <c r="GD51">
        <f>IFERROR(VALUE(RIGHT(Rawdata!GD51,1))-3,"N/A")</f>
        <v>4</v>
      </c>
      <c r="GE51">
        <f>IFERROR(IF(Rawdata!GE51="A1",VALUE(RIGHT(Rawdata!GE51,1)),VALUE(RIGHT(Rawdata!GE51,1))-1),"N/A")</f>
        <v>4</v>
      </c>
      <c r="GF51">
        <f>IFERROR(VALUE(RIGHT(Rawdata!GF51,1))-3,"N/A")</f>
        <v>3</v>
      </c>
      <c r="GG51">
        <f>IFERROR(IF(Rawdata!GG51="A1",VALUE(RIGHT(Rawdata!GG51,1)),VALUE(RIGHT(Rawdata!GG51,1))-1),"N/A")</f>
        <v>3</v>
      </c>
      <c r="GH51">
        <f>IFERROR(VALUE(RIGHT(Rawdata!GH51,1))-3,"N/A")</f>
        <v>3</v>
      </c>
      <c r="GI51">
        <f>IFERROR(IF(Rawdata!GI51="A1",VALUE(RIGHT(Rawdata!GI51,1)),VALUE(RIGHT(Rawdata!GI51,1))-1),"N/A")</f>
        <v>4</v>
      </c>
      <c r="GJ51">
        <f>IFERROR(VALUE(RIGHT(Rawdata!GJ51,1))-3,"N/A")</f>
        <v>4</v>
      </c>
      <c r="GK51">
        <f>IFERROR(IF(Rawdata!GK51="A1",VALUE(RIGHT(Rawdata!GK51,1)),VALUE(RIGHT(Rawdata!GK51,1))-1),"N/A")</f>
        <v>4</v>
      </c>
      <c r="GL51">
        <f>IFERROR(VALUE(RIGHT(Rawdata!GL51,1))-3,"N/A")</f>
        <v>4</v>
      </c>
      <c r="GM51">
        <f>IFERROR(IF(Rawdata!GM51="A1",VALUE(RIGHT(Rawdata!GM51,1)),VALUE(RIGHT(Rawdata!GM51,1))-1),"N/A")</f>
        <v>5</v>
      </c>
      <c r="GN51">
        <f>IFERROR(VALUE(RIGHT(Rawdata!GN51,1))-3,"N/A")</f>
        <v>5</v>
      </c>
      <c r="GO51">
        <f>IFERROR(IF(Rawdata!GO51="A1",VALUE(RIGHT(Rawdata!GO51,1)),VALUE(RIGHT(Rawdata!GO51,1))-1),"N/A")</f>
        <v>5</v>
      </c>
      <c r="GP51">
        <f>IFERROR(VALUE(RIGHT(Rawdata!GP51,1))-3,"N/A")</f>
        <v>5</v>
      </c>
      <c r="GQ51">
        <f>IFERROR(IF(Rawdata!GQ51="A1",VALUE(RIGHT(Rawdata!GQ51,1)),VALUE(RIGHT(Rawdata!GQ51,1))-1),"N/A")</f>
        <v>4</v>
      </c>
      <c r="GR51">
        <f>IFERROR(VALUE(RIGHT(Rawdata!GR51,1))-3,"N/A")</f>
        <v>4</v>
      </c>
      <c r="GS51">
        <f>IFERROR(IF(Rawdata!GS51="A1",VALUE(RIGHT(Rawdata!GS51,1)),VALUE(RIGHT(Rawdata!GS51,1))-1),"N/A")</f>
        <v>4</v>
      </c>
      <c r="GT51">
        <f>IFERROR(VALUE(RIGHT(Rawdata!GT51,1))-3,"N/A")</f>
        <v>4</v>
      </c>
      <c r="GU51">
        <f>IFERROR(IF(Rawdata!GU51="A1",VALUE(RIGHT(Rawdata!GU51,1)),VALUE(RIGHT(Rawdata!GU51,1))-1),"N/A")</f>
        <v>4</v>
      </c>
      <c r="GV51">
        <f>IFERROR(VALUE(RIGHT(Rawdata!GV51,1))-3,"N/A")</f>
        <v>4</v>
      </c>
      <c r="GW51">
        <f>IFERROR(IF(Rawdata!GW51="A1",VALUE(RIGHT(Rawdata!GW51,1)),VALUE(RIGHT(Rawdata!GW51,1))-1),"N/A")</f>
        <v>5</v>
      </c>
      <c r="GX51">
        <f>IFERROR(VALUE(RIGHT(Rawdata!GX51,1))-3,"N/A")</f>
        <v>5</v>
      </c>
      <c r="GY51">
        <f>IFERROR(VALUE(RIGHT(Rawdata!GY51,1)),"N/A")</f>
        <v>6</v>
      </c>
      <c r="GZ51">
        <f>IFERROR(7-VALUE(RIGHT(Rawdata!GZ51,1)),"N/A")</f>
        <v>6</v>
      </c>
      <c r="HA51">
        <f>IFERROR(VALUE(RIGHT(Rawdata!HA51,1)),"N/A")</f>
        <v>6</v>
      </c>
      <c r="HB51">
        <f>IFERROR(VALUE(RIGHT(Rawdata!HB51,1)),"N/A")</f>
        <v>5</v>
      </c>
      <c r="HC51">
        <f>IFERROR(VALUE(RIGHT(Rawdata!HC51,1)),"N/A")</f>
        <v>4</v>
      </c>
      <c r="HD51">
        <f>IFERROR(7-VALUE(RIGHT(Rawdata!HD51,1)),"N/A")</f>
        <v>4</v>
      </c>
      <c r="HE51">
        <f>IFERROR(VALUE(RIGHT(Rawdata!HE51,1)),"N/A")</f>
        <v>6</v>
      </c>
      <c r="HF51">
        <f>IFERROR(7-VALUE(RIGHT(Rawdata!HF51,1)),"N/A")</f>
        <v>5</v>
      </c>
      <c r="HG51">
        <f>IFERROR(VALUE(RIGHT(Rawdata!HG51,1)),"N/A")</f>
        <v>6</v>
      </c>
      <c r="HH51">
        <f>IFERROR(VALUE(RIGHT(Rawdata!HH51,1)),"N/A")</f>
        <v>6</v>
      </c>
      <c r="HI51">
        <f>IFERROR(VALUE(RIGHT(Rawdata!HI51,1)),"N/A")</f>
        <v>6</v>
      </c>
      <c r="HJ51">
        <f>IFERROR(VALUE(RIGHT(Rawdata!HJ51,1)),"N/A")</f>
        <v>4</v>
      </c>
      <c r="HK51">
        <f>IFERROR(7-VALUE(RIGHT(Rawdata!HK51,1)),"N/A")</f>
        <v>4</v>
      </c>
      <c r="HL51">
        <f>IFERROR(VALUE(RIGHT(Rawdata!HL51,1)),"N/A")</f>
        <v>5</v>
      </c>
      <c r="HM51">
        <f>IFERROR(VALUE(RIGHT(Rawdata!HM51,1)),"N/A")</f>
        <v>5</v>
      </c>
      <c r="HN51">
        <f>IFERROR(IF(Rawdata!HN51="A13",5,VALUE(RIGHT(Rawdata!HN51,1))-1),"N/A")</f>
        <v>5</v>
      </c>
      <c r="HO51">
        <f>IFERROR(IF(Rawdata!HO51="A13",5,VALUE(RIGHT(Rawdata!HO51,1))-1),"N/A")</f>
        <v>5</v>
      </c>
      <c r="HP51">
        <f>IFERROR(IF(Rawdata!HP51="A13",5,VALUE(RIGHT(Rawdata!HP51,1))-1),"N/A")</f>
        <v>5</v>
      </c>
      <c r="HQ51">
        <f>IFERROR(IF(Rawdata!HQ51="A13",5,VALUE(RIGHT(Rawdata!HQ51,1))-1),"N/A")</f>
        <v>5</v>
      </c>
      <c r="HR51">
        <f>IFERROR(IF(Rawdata!HR51="A13",5,VALUE(RIGHT(Rawdata!HR51,1))-1),"N/A")</f>
        <v>5</v>
      </c>
      <c r="HS51">
        <f>IFERROR(6-IF(Rawdata!HS51="A13",5,VALUE(RIGHT(Rawdata!HS51,1))-1),"N/A")</f>
        <v>4</v>
      </c>
      <c r="HT51">
        <f>IFERROR(6-IF(Rawdata!HT51="A13",5,VALUE(RIGHT(Rawdata!HT51,1))-1),"N/A")</f>
        <v>5</v>
      </c>
      <c r="HU51">
        <f>IFERROR(6-IF(Rawdata!HU51="A13",5,VALUE(RIGHT(Rawdata!HU51,1))-1),"N/A")</f>
        <v>3</v>
      </c>
      <c r="HV51">
        <f>IFERROR(IF(Rawdata!HV51="A13",5,VALUE(RIGHT(Rawdata!HV51,1))-1),"N/A")</f>
        <v>3</v>
      </c>
      <c r="HW51">
        <f>IFERROR(6-IF(Rawdata!HW51="A13",5,VALUE(RIGHT(Rawdata!HW51,1))-1),"N/A")</f>
        <v>2</v>
      </c>
      <c r="HX51">
        <f>IFERROR(6-IF(Rawdata!HX51="A13",5,VALUE(RIGHT(Rawdata!HX51,1))-1),"N/A")</f>
        <v>2</v>
      </c>
      <c r="HY51">
        <f>IFERROR(6-IF(Rawdata!HY51="A13",5,VALUE(RIGHT(Rawdata!HY51,1))-1),"N/A")</f>
        <v>3</v>
      </c>
      <c r="HZ51">
        <f>IFERROR(6-IF(Rawdata!HZ51="A13",5,VALUE(RIGHT(Rawdata!HZ51,1))-1),"N/A")</f>
        <v>4</v>
      </c>
      <c r="IA51">
        <f>IFERROR(6-IF(Rawdata!IA51="A13",5,VALUE(RIGHT(Rawdata!IA51,1))-1),"N/A")</f>
        <v>4</v>
      </c>
      <c r="IB51">
        <f>IFERROR(IF(Rawdata!IB51="A13",5,VALUE(RIGHT(Rawdata!IB51,1))-1),"N/A")</f>
        <v>4</v>
      </c>
      <c r="IC51">
        <f>IFERROR(6-IF(Rawdata!IC51="A13",5,VALUE(RIGHT(Rawdata!IC51,1))-1),"N/A")</f>
        <v>3</v>
      </c>
      <c r="ID51">
        <f>IFERROR(IF(Rawdata!ID51="A13",5,VALUE(RIGHT(Rawdata!ID51,1))-1),"N/A")</f>
        <v>5</v>
      </c>
      <c r="IE51">
        <f>IFERROR(6-IF(Rawdata!IE51="A13",5,VALUE(RIGHT(Rawdata!IE51,1))-1),"N/A")</f>
        <v>4</v>
      </c>
      <c r="IF51">
        <f>IFERROR(VALUE(RIGHT(Rawdata!IF51,1)),"N/A")</f>
        <v>7</v>
      </c>
      <c r="IG51">
        <f>IFERROR(VALUE(RIGHT(Rawdata!IG51,1)),"N/A")</f>
        <v>7</v>
      </c>
      <c r="IH51">
        <f>IFERROR(VALUE(RIGHT(Rawdata!IH51,1)),"N/A")</f>
        <v>6</v>
      </c>
      <c r="II51">
        <f>IFERROR(VALUE(RIGHT(Rawdata!II51,1)),"N/A")</f>
        <v>7</v>
      </c>
      <c r="IJ51">
        <f>IFERROR(VALUE(RIGHT(Rawdata!IJ51,1)),"N/A")</f>
        <v>7</v>
      </c>
      <c r="IK51">
        <f>IFERROR(VALUE(RIGHT(Rawdata!IK51,1)),"N/A")</f>
        <v>5</v>
      </c>
      <c r="IL51">
        <f>IFERROR(VALUE(RIGHT(Rawdata!IL51,1)),"N/A")</f>
        <v>5</v>
      </c>
      <c r="IM51">
        <f>IFERROR(VALUE(RIGHT(Rawdata!IM51,1)),"N/A")</f>
        <v>5</v>
      </c>
      <c r="IN51">
        <f>IFERROR(VALUE(RIGHT(Rawdata!IN51,1)),"N/A")</f>
        <v>5</v>
      </c>
      <c r="IO51">
        <f>IFERROR(VALUE(RIGHT(Rawdata!IO51,1)),"N/A")</f>
        <v>5</v>
      </c>
      <c r="IP51">
        <f>IFERROR(VALUE(RIGHT(Rawdata!IP51,1)),"N/A")</f>
        <v>5</v>
      </c>
      <c r="IQ51">
        <f>IFERROR(VALUE(RIGHT(Rawdata!IQ51,1)),"N/A")</f>
        <v>5</v>
      </c>
      <c r="IR51">
        <f>IFERROR(VALUE(RIGHT(Rawdata!IR51,1)),"N/A")</f>
        <v>5</v>
      </c>
      <c r="IS51">
        <f>IFERROR(VALUE(RIGHT(Rawdata!IS51,1)),"N/A")</f>
        <v>5</v>
      </c>
      <c r="IT51">
        <f>IFERROR(VALUE(RIGHT(Rawdata!IT51,1)),"N/A")</f>
        <v>3</v>
      </c>
      <c r="IU51">
        <f>IFERROR(VALUE(RIGHT(Rawdata!IU51,1)),"N/A")</f>
        <v>5</v>
      </c>
      <c r="IV51">
        <f>IFERROR(VALUE(RIGHT(Rawdata!IV51,1)),"N/A")</f>
        <v>5</v>
      </c>
      <c r="IW51">
        <f>IFERROR(VALUE(RIGHT(Rawdata!IW51,1)),"N/A")</f>
        <v>4</v>
      </c>
      <c r="IX51">
        <f>IFERROR(VALUE(RIGHT(Rawdata!IX51,1)),"N/A")</f>
        <v>3</v>
      </c>
      <c r="IY51">
        <f>IFERROR(VALUE(RIGHT(Rawdata!IY51,1)),"N/A")</f>
        <v>5</v>
      </c>
      <c r="IZ51">
        <f>IFERROR(VALUE(RIGHT(Rawdata!IZ51,1)),"N/A")</f>
        <v>5</v>
      </c>
      <c r="JA51">
        <f>IFERROR(VALUE(RIGHT(Rawdata!JA51,1)),"N/A")</f>
        <v>5</v>
      </c>
      <c r="JB51">
        <f>IFERROR(VALUE(RIGHT(Rawdata!JB51,1)),"N/A")</f>
        <v>3</v>
      </c>
      <c r="JC51">
        <f>IFERROR(VALUE(RIGHT(Rawdata!JC51,1)),"N/A")</f>
        <v>3</v>
      </c>
      <c r="JD51">
        <f>IFERROR(VALUE(RIGHT(Rawdata!JD51,1)),"N/A")</f>
        <v>5</v>
      </c>
      <c r="JE51">
        <f>IFERROR(VALUE(RIGHT(Rawdata!JE51,1)),"N/A")</f>
        <v>5</v>
      </c>
      <c r="JF51">
        <f>IFERROR(VALUE(RIGHT(Rawdata!JF51,1)),"N/A")</f>
        <v>5</v>
      </c>
      <c r="JG51">
        <f>IFERROR(VALUE(RIGHT(Rawdata!JG51,1)),"N/A")</f>
        <v>2</v>
      </c>
      <c r="JH51">
        <f>IFERROR(VALUE(RIGHT(Rawdata!JH51,1)),"N/A")</f>
        <v>3</v>
      </c>
      <c r="JI51">
        <f>IFERROR(VALUE(RIGHT(Rawdata!JI51,1)),"N/A")</f>
        <v>4</v>
      </c>
      <c r="JJ51">
        <f>IFERROR(VALUE(RIGHT(Rawdata!JJ51,1)),"N/A")</f>
        <v>3</v>
      </c>
      <c r="JK51">
        <f>IFERROR(VALUE(RIGHT(Rawdata!JK51,1)),"N/A")</f>
        <v>5</v>
      </c>
      <c r="JL51">
        <f>IFERROR(VALUE(RIGHT(Rawdata!JL51,1)),"N/A")</f>
        <v>3</v>
      </c>
      <c r="JM51">
        <f>IFERROR(VALUE(RIGHT(Rawdata!JM51,1)),"N/A")</f>
        <v>5</v>
      </c>
      <c r="JN51">
        <f>IFERROR(VALUE(RIGHT(Rawdata!JN51,1)),"N/A")</f>
        <v>1</v>
      </c>
      <c r="JO51">
        <f>IFERROR(VALUE(RIGHT(Rawdata!JO51,1)),"N/A")</f>
        <v>1</v>
      </c>
      <c r="JP51" t="str">
        <f>IFERROR(VALUE(RIGHT(Rawdata!JP51,1)-4),"N/A")</f>
        <v>N/A</v>
      </c>
      <c r="JQ51" t="str">
        <f>IFERROR(VALUE(RIGHT(Rawdata!JQ51,1)-4),"N/A")</f>
        <v>N/A</v>
      </c>
      <c r="JR51" t="str">
        <f>IFERROR(VALUE(RIGHT(Rawdata!JR51,1)-4),"N/A")</f>
        <v>N/A</v>
      </c>
      <c r="JS51" t="str">
        <f>IFERROR(VALUE(RIGHT(Rawdata!JS51,1)-4),"N/A")</f>
        <v>N/A</v>
      </c>
      <c r="JT51" t="str">
        <f>IFERROR(VALUE(RIGHT(Rawdata!JT51,1)-4),"N/A")</f>
        <v>N/A</v>
      </c>
      <c r="JU51" t="str">
        <f>IFERROR(VALUE(RIGHT(Rawdata!JU51,1)-4),"N/A")</f>
        <v>N/A</v>
      </c>
      <c r="JV51" t="str">
        <f>IFERROR(VALUE(RIGHT(Rawdata!JV51,1)-4),"N/A")</f>
        <v>N/A</v>
      </c>
      <c r="JW51" t="str">
        <f>IFERROR(VALUE(RIGHT(Rawdata!JW51,1)-4),"N/A")</f>
        <v>N/A</v>
      </c>
      <c r="JX51" t="str">
        <f>IFERROR(VALUE(RIGHT(Rawdata!JX51,1)),"N/A")</f>
        <v>N/A</v>
      </c>
      <c r="JY51" t="str">
        <f>IFERROR(VALUE(RIGHT(Rawdata!JY51,1)),"N/A")</f>
        <v>N/A</v>
      </c>
      <c r="JZ51" t="str">
        <f>IFERROR(6-VALUE(RIGHT(Rawdata!JZ51,1)),"N/A")</f>
        <v>N/A</v>
      </c>
      <c r="KA51" t="str">
        <f>IFERROR(6-VALUE(RIGHT(Rawdata!KA51,1)),"N/A")</f>
        <v>N/A</v>
      </c>
      <c r="KB51" t="str">
        <f>IFERROR(6-VALUE(RIGHT(Rawdata!KB51,1)),"N/A")</f>
        <v>N/A</v>
      </c>
      <c r="KC51" t="str">
        <f>IFERROR(6-VALUE(RIGHT(Rawdata!KC51,1)),"N/A")</f>
        <v>N/A</v>
      </c>
      <c r="KD51" t="str">
        <f>IFERROR(6-VALUE(RIGHT(Rawdata!KD51,1)),"N/A")</f>
        <v>N/A</v>
      </c>
      <c r="KE51" t="str">
        <f>IFERROR(6-VALUE(RIGHT(Rawdata!KE51,1)),"N/A")</f>
        <v>N/A</v>
      </c>
      <c r="KF51" t="str">
        <f>IFERROR(VALUE(RIGHT(Rawdata!KF51,1)),"N/A")</f>
        <v>N/A</v>
      </c>
      <c r="KG51" t="str">
        <f>IFERROR(VALUE(RIGHT(Rawdata!KG51,1)),"N/A")</f>
        <v>N/A</v>
      </c>
      <c r="KH51" t="str">
        <f>IFERROR(6-VALUE(RIGHT(Rawdata!KH51,1)),"N/A")</f>
        <v>N/A</v>
      </c>
      <c r="KI51" t="str">
        <f>IFERROR(6-VALUE(RIGHT(Rawdata!KI51,1)),"N/A")</f>
        <v>N/A</v>
      </c>
      <c r="KJ51" t="str">
        <f>IFERROR(VALUE(RIGHT(Rawdata!KJ51,1)),"N/A")</f>
        <v>N/A</v>
      </c>
      <c r="KK51" t="str">
        <f>IFERROR(VALUE(RIGHT(Rawdata!KK51,1)),"N/A")</f>
        <v>N/A</v>
      </c>
      <c r="KL51" t="str">
        <f>IFERROR(VALUE(RIGHT(Rawdata!KL51,1)),"N/A")</f>
        <v>N/A</v>
      </c>
      <c r="KM51" t="str">
        <f>IFERROR(VALUE(RIGHT(Rawdata!KM51,1)),"N/A")</f>
        <v>N/A</v>
      </c>
      <c r="KN51" t="str">
        <f>IFERROR(VALUE(RIGHT(Rawdata!KN51,1)),"N/A")</f>
        <v>N/A</v>
      </c>
      <c r="KO51" t="str">
        <f>IFERROR(VALUE(RIGHT(Rawdata!KO51,1)),"N/A")</f>
        <v>N/A</v>
      </c>
      <c r="KP51" t="str">
        <f>IFERROR(VALUE(RIGHT(Rawdata!KP51,1)),"N/A")</f>
        <v>N/A</v>
      </c>
      <c r="KQ51" t="str">
        <f>IFERROR(VALUE(RIGHT(Rawdata!KQ51,1)),"N/A")</f>
        <v>N/A</v>
      </c>
      <c r="KR51" t="str">
        <f>IFERROR(VALUE(RIGHT(Rawdata!KR51,1)),"N/A")</f>
        <v>N/A</v>
      </c>
      <c r="KS51" t="str">
        <f>IFERROR(VALUE(RIGHT(Rawdata!KS51,1)),"N/A")</f>
        <v>N/A</v>
      </c>
      <c r="KT51" t="str">
        <f>IFERROR(VALUE(RIGHT(Rawdata!KT51,1)),"N/A")</f>
        <v>N/A</v>
      </c>
      <c r="KU51" t="str">
        <f>IFERROR(VALUE(RIGHT(Rawdata!KU51,1)),"N/A")</f>
        <v>N/A</v>
      </c>
      <c r="KV51" t="str">
        <f>IFERROR(VALUE(RIGHT(Rawdata!KV51,1)),"N/A")</f>
        <v>N/A</v>
      </c>
      <c r="KW51" t="str">
        <f>IFERROR(VALUE(RIGHT(Rawdata!KW51,1)),"N/A")</f>
        <v>N/A</v>
      </c>
      <c r="KX51" t="str">
        <f>IFERROR(VALUE(RIGHT(Rawdata!KX51,1)),"N/A")</f>
        <v>N/A</v>
      </c>
    </row>
    <row r="52" spans="1:310" x14ac:dyDescent="0.25">
      <c r="A52">
        <f>Rawdata!A52</f>
        <v>23</v>
      </c>
      <c r="B52" t="str">
        <f>Rawdata!B52</f>
        <v>T3</v>
      </c>
      <c r="C52" t="str">
        <f>Rawdata!C52</f>
        <v>2023-02-03 19:07:00</v>
      </c>
      <c r="D52" t="str">
        <f>Rawdata!D52</f>
        <v>755-292</v>
      </c>
      <c r="E52" t="str">
        <f>IF(Rawdata!E52="","",Rawdata!E52)</f>
        <v/>
      </c>
      <c r="F52" cm="1">
        <f t="array" ref="F52">IFERROR(_xlfn.IFS(Rawdata!F52="A1",100,Rawdata!F52="A2",75,Rawdata!F52="A3",50,Rawdata!F52="A4",25,Rawdata!F52="A5",0),"N/A")</f>
        <v>50</v>
      </c>
      <c r="G52" cm="1">
        <f t="array" ref="G52">IFERROR(_xlfn.IFS(Rawdata!G52="A1",100,Rawdata!G52="A2",75,Rawdata!G52="A3",50,Rawdata!G52="A4",25,Rawdata!G52="A5",0),"N/A")</f>
        <v>75</v>
      </c>
      <c r="H52" cm="1">
        <f t="array" ref="H52">IFERROR(_xlfn.IFS(Rawdata!H52="A1",100,Rawdata!H52="A2",75,Rawdata!H52="A3",50,Rawdata!H52="A4",25,Rawdata!H52="A5",0),"N/A")</f>
        <v>50</v>
      </c>
      <c r="I52" cm="1">
        <f t="array" ref="I52">IFERROR(_xlfn.IFS(Rawdata!I52="A1",100,Rawdata!I52="A2",75,Rawdata!I52="A3",50,Rawdata!I52="A4",25,Rawdata!I52="A5",0),"N/A")</f>
        <v>50</v>
      </c>
      <c r="J52" cm="1">
        <f t="array" ref="J52">IFERROR(_xlfn.IFS(Rawdata!J52="A1",100,Rawdata!J52="A2",75,Rawdata!J52="A3",50,Rawdata!J52="A4",25,Rawdata!J52="A5",0),"N/A")</f>
        <v>50</v>
      </c>
      <c r="K52" cm="1">
        <f t="array" ref="K52">IFERROR(_xlfn.IFS(Rawdata!K52="A1",100,Rawdata!K52="A2",75,Rawdata!K52="A3",50,Rawdata!K52="A4",25,Rawdata!K52="A5",0),"N/A")</f>
        <v>50</v>
      </c>
      <c r="L52" cm="1">
        <f t="array" ref="L52">IFERROR(_xlfn.IFS(Rawdata!L52="A1",100,Rawdata!L52="A2",75,Rawdata!L52="A3",50,Rawdata!L52="A4",25,Rawdata!L52="A5",0),"N/A")</f>
        <v>25</v>
      </c>
      <c r="M52" cm="1">
        <f t="array" ref="M52">IFERROR(_xlfn.IFS(Rawdata!M52="A1",100,Rawdata!M52="A2",75,Rawdata!M52="A3",50,Rawdata!M52="A4",25,Rawdata!M52="A5",0),"N/A")</f>
        <v>25</v>
      </c>
      <c r="N52" cm="1">
        <f t="array" ref="N52">IFERROR(_xlfn.IFS(Rawdata!N52="A1",100,Rawdata!N52="A2",75,Rawdata!N52="A3",50,Rawdata!N52="A4",25,Rawdata!N52="A5",0),"N/A")</f>
        <v>50</v>
      </c>
      <c r="O52" cm="1">
        <f t="array" ref="O52">IFERROR(_xlfn.IFS(Rawdata!O52="A1",100,Rawdata!O52="A2",75,Rawdata!O52="A3",50,Rawdata!O52="A4",25,Rawdata!O52="A5",0),"N/A")</f>
        <v>75</v>
      </c>
      <c r="P52" cm="1">
        <f t="array" ref="P52">IFERROR(_xlfn.IFS(Rawdata!P52="A1",100,Rawdata!P52="A2",75,Rawdata!P52="A3",50,Rawdata!P52="A4",25,Rawdata!P52="A5",0),"N/A")</f>
        <v>75</v>
      </c>
      <c r="Q52" cm="1">
        <f t="array" ref="Q52">IFERROR(_xlfn.IFS(Rawdata!Q52="A1",100,Rawdata!Q52="A2",75,Rawdata!Q52="A3",50,Rawdata!Q52="A4",25,Rawdata!Q52="A5",0),"N/A")</f>
        <v>75</v>
      </c>
      <c r="R52" cm="1">
        <f t="array" ref="R52">IFERROR(_xlfn.IFS(Rawdata!R52="A1",100,Rawdata!R52="A2",75,Rawdata!R52="A3",50,Rawdata!R52="A4",25,Rawdata!R52="A5",0),"N/A")</f>
        <v>50</v>
      </c>
      <c r="S52" cm="1">
        <f t="array" ref="S52">IFERROR(_xlfn.IFS(Rawdata!S52="A1",100,Rawdata!S52="A2",75,Rawdata!S52="A3",50,Rawdata!S52="A4",25,Rawdata!S52="A5",0),"N/A")</f>
        <v>0</v>
      </c>
      <c r="T52" cm="1">
        <f t="array" ref="T52">IFERROR(_xlfn.IFS(Rawdata!T52="A1",100,Rawdata!T52="A2",75,Rawdata!T52="A3",50,Rawdata!T52="A4",25,Rawdata!T52="A5",0),"N/A")</f>
        <v>75</v>
      </c>
      <c r="U52" cm="1">
        <f t="array" ref="U52">IFERROR(_xlfn.IFS(Rawdata!U52="A1",100,Rawdata!U52="A2",75,Rawdata!U52="A3",50,Rawdata!U52="A4",25,Rawdata!U52="A5",0),"N/A")</f>
        <v>75</v>
      </c>
      <c r="V52" cm="1">
        <f t="array" ref="V52">IFERROR(_xlfn.IFS(Rawdata!V52="A1",100,Rawdata!V52="A2",75,Rawdata!V52="A3",50,Rawdata!V52="A4",25,Rawdata!V52="A5",0),"N/A")</f>
        <v>0</v>
      </c>
      <c r="W52" cm="1">
        <f t="array" ref="W52">IFERROR(_xlfn.IFS(Rawdata!W52="A1",100,Rawdata!W52="A2",75,Rawdata!W52="A3",50,Rawdata!W52="A4",25,Rawdata!W52="A5",0),"N/A")</f>
        <v>0</v>
      </c>
      <c r="X52" cm="1">
        <f t="array" ref="X52">IFERROR(_xlfn.IFS(Rawdata!X52="A1",100,Rawdata!X52="A2",75,Rawdata!X52="A3",50,Rawdata!X52="A4",25,Rawdata!X52="A5",0),"N/A")</f>
        <v>0</v>
      </c>
      <c r="Y52" cm="1">
        <f t="array" ref="Y52">IFERROR(_xlfn.IFS(Rawdata!Y52="A1",100,Rawdata!Y52="A2",75,Rawdata!Y52="A3",50,Rawdata!Y52="A4",25,Rawdata!Y52="A5",0),"N/A")</f>
        <v>25</v>
      </c>
      <c r="Z52" cm="1">
        <f t="array" ref="Z52">IFERROR(_xlfn.IFS(Rawdata!Z52="A1",100,Rawdata!Z52="A2",75,Rawdata!Z52="A3",50,Rawdata!Z52="A4",25,Rawdata!Z52="A5",0),"N/A")</f>
        <v>0</v>
      </c>
      <c r="AA52" cm="1">
        <f t="array" ref="AA52">IFERROR(_xlfn.IFS(Rawdata!AA52="A1",100,Rawdata!AA52="A2",75,Rawdata!AA52="A3",50,Rawdata!AA52="A4",25,Rawdata!AA52="A5",0),"N/A")</f>
        <v>75</v>
      </c>
      <c r="AB52" cm="1">
        <f t="array" ref="AB52">IFERROR(_xlfn.IFS(Rawdata!AB52="A1",100,Rawdata!AB52="A2",75,Rawdata!AB52="A3",50,Rawdata!AB52="A4",25,Rawdata!AB52="A5",0),"N/A")</f>
        <v>50</v>
      </c>
      <c r="AC52">
        <f>IFERROR(VALUE(RIGHT(Rawdata!AC52,1)),"N/A")</f>
        <v>4</v>
      </c>
      <c r="AD52">
        <f>IFERROR(6-VALUE(RIGHT(Rawdata!AD52,1)),"N/A")</f>
        <v>5</v>
      </c>
      <c r="AE52">
        <f>IFERROR(VALUE(RIGHT(Rawdata!AE52,1)),"N/A")</f>
        <v>5</v>
      </c>
      <c r="AF52">
        <f>IFERROR(6-VALUE(RIGHT(Rawdata!AF52,1)),"N/A")</f>
        <v>5</v>
      </c>
      <c r="AG52">
        <f>IFERROR(VALUE(RIGHT(Rawdata!AG52,1)),"N/A")</f>
        <v>5</v>
      </c>
      <c r="AH52">
        <f>IFERROR(VALUE(RIGHT(Rawdata!AH52,1)),"N/A")</f>
        <v>5</v>
      </c>
      <c r="AI52">
        <f>IFERROR(VALUE(RIGHT(Rawdata!AI52,1)),"N/A")</f>
        <v>4</v>
      </c>
      <c r="AJ52">
        <f>IFERROR(6-VALUE(RIGHT(Rawdata!AJ52,1)),"N/A")</f>
        <v>5</v>
      </c>
      <c r="AK52">
        <f>IFERROR(6-VALUE(RIGHT(Rawdata!AK52,1)),"N/A")</f>
        <v>5</v>
      </c>
      <c r="AL52">
        <f>IFERROR(VALUE(RIGHT(Rawdata!AL52,1)),"N/A")</f>
        <v>5</v>
      </c>
      <c r="AM52">
        <f>IFERROR(6-VALUE(RIGHT(Rawdata!AM52,1)),"N/A")</f>
        <v>5</v>
      </c>
      <c r="AN52">
        <f>IFERROR(6-VALUE(RIGHT(Rawdata!AN52,1)),"N/A")</f>
        <v>5</v>
      </c>
      <c r="AO52">
        <f>IFERROR(VALUE(RIGHT(Rawdata!AO52,1)),"N/A")</f>
        <v>5</v>
      </c>
      <c r="AP52">
        <f>IFERROR(6-VALUE(RIGHT(Rawdata!AP52,1)),"N/A")</f>
        <v>4</v>
      </c>
      <c r="AQ52">
        <f>IFERROR(VALUE(RIGHT(Rawdata!AQ52,1)),"N/A")</f>
        <v>5</v>
      </c>
      <c r="AR52">
        <f>IFERROR(6-VALUE(RIGHT(Rawdata!AR52,1)),"N/A")</f>
        <v>5</v>
      </c>
      <c r="AS52">
        <f>IFERROR(VALUE(RIGHT(Rawdata!AS52,1)),"N/A")</f>
        <v>2</v>
      </c>
      <c r="AT52">
        <f>IFERROR(VALUE(RIGHT(Rawdata!AT52,1)),"N/A")</f>
        <v>5</v>
      </c>
      <c r="AU52">
        <f>IFERROR(6-VALUE(RIGHT(Rawdata!AU52,1)),"N/A")</f>
        <v>5</v>
      </c>
      <c r="AV52">
        <f>IFERROR(VALUE(RIGHT(Rawdata!AV52,1)),"N/A")</f>
        <v>5</v>
      </c>
      <c r="AW52">
        <f>IFERROR(VALUE(RIGHT(Rawdata!AW52,1)),"N/A")</f>
        <v>5</v>
      </c>
      <c r="AX52">
        <f>IFERROR(VALUE(RIGHT(Rawdata!AX52,1)),"N/A")</f>
        <v>5</v>
      </c>
      <c r="AY52">
        <f>IFERROR(VALUE(RIGHT(Rawdata!AY52,1)),"N/A")</f>
        <v>5</v>
      </c>
      <c r="AZ52">
        <f>IFERROR(VALUE(RIGHT(Rawdata!AZ52,1)),"N/A")</f>
        <v>4</v>
      </c>
      <c r="BA52">
        <f>IFERROR(VALUE(RIGHT(Rawdata!BA52,1)-1),"N/A")</f>
        <v>2</v>
      </c>
      <c r="BB52">
        <f>IFERROR(VALUE(RIGHT(Rawdata!BB52,1)-1),"N/A")</f>
        <v>3</v>
      </c>
      <c r="BC52">
        <f>IFERROR(VALUE(RIGHT(Rawdata!BC52,1)-1),"N/A")</f>
        <v>1</v>
      </c>
      <c r="BD52">
        <f>IFERROR(VALUE(RIGHT(Rawdata!BD52,1)-1),"N/A")</f>
        <v>2</v>
      </c>
      <c r="BE52">
        <f>IFERROR(VALUE(RIGHT(Rawdata!BE52,1)-1),"N/A")</f>
        <v>2</v>
      </c>
      <c r="BF52">
        <f>IFERROR(VALUE(RIGHT(Rawdata!BF52,1)-1),"N/A")</f>
        <v>2</v>
      </c>
      <c r="BG52">
        <f>IFERROR(VALUE(RIGHT(Rawdata!BG52,1)-1),"N/A")</f>
        <v>2</v>
      </c>
      <c r="BH52">
        <f>IFERROR(VALUE(RIGHT(Rawdata!BH52,1)-1),"N/A")</f>
        <v>2</v>
      </c>
      <c r="BI52">
        <f>IFERROR(VALUE(RIGHT(Rawdata!BI52,1)-1),"N/A")</f>
        <v>2</v>
      </c>
      <c r="BJ52">
        <f>IFERROR(VALUE(RIGHT(Rawdata!BJ52,1)-1),"N/A")</f>
        <v>2</v>
      </c>
      <c r="BK52">
        <f>IFERROR(VALUE(RIGHT(Rawdata!BK52,1)-1),"N/A")</f>
        <v>3</v>
      </c>
      <c r="BL52">
        <f>IFERROR(VALUE(RIGHT(Rawdata!BL52,1)-1),"N/A")</f>
        <v>3</v>
      </c>
      <c r="BM52">
        <f>IFERROR(VALUE(RIGHT(Rawdata!BM52,1)),"N/A")</f>
        <v>1</v>
      </c>
      <c r="BN52">
        <f>IFERROR(VALUE(RIGHT(Rawdata!BN52,1)),"N/A")</f>
        <v>3</v>
      </c>
      <c r="BO52">
        <f>IFERROR(VALUE(RIGHT(Rawdata!BO52,1)),"N/A")</f>
        <v>2</v>
      </c>
      <c r="BP52">
        <f>IFERROR(VALUE(RIGHT(Rawdata!BP52,1)),"N/A")</f>
        <v>2</v>
      </c>
      <c r="BQ52">
        <f>IFERROR(6-VALUE(RIGHT(Rawdata!BQ52,1)),"N/A")</f>
        <v>4</v>
      </c>
      <c r="BR52">
        <f>IFERROR(6-VALUE(RIGHT(Rawdata!BR52,1)),"N/A")</f>
        <v>4</v>
      </c>
      <c r="BS52">
        <f>IFERROR(6-VALUE(RIGHT(Rawdata!BS52,1)),"N/A")</f>
        <v>3</v>
      </c>
      <c r="BT52">
        <f>IFERROR(6-VALUE(RIGHT(Rawdata!BT52,1)),"N/A")</f>
        <v>2</v>
      </c>
      <c r="BU52">
        <f>IFERROR(VALUE(RIGHT(Rawdata!BU52,1)),"N/A")</f>
        <v>4</v>
      </c>
      <c r="BV52">
        <f>IFERROR(VALUE(RIGHT(Rawdata!BV52,1)),"N/A")</f>
        <v>4</v>
      </c>
      <c r="BW52">
        <f>IFERROR(VALUE(RIGHT(Rawdata!BW52,1)),"N/A")</f>
        <v>4</v>
      </c>
      <c r="BX52">
        <f>IFERROR(VALUE(RIGHT(Rawdata!BX52,1)),"N/A")</f>
        <v>5</v>
      </c>
      <c r="BY52">
        <f>IFERROR(6-VALUE(RIGHT(Rawdata!BY52,1)),"N/A")</f>
        <v>5</v>
      </c>
      <c r="BZ52">
        <f>IFERROR(6-VALUE(RIGHT(Rawdata!BZ52,1)),"N/A")</f>
        <v>5</v>
      </c>
      <c r="CA52">
        <f>IFERROR(6-VALUE(RIGHT(Rawdata!CA52,1)),"N/A")</f>
        <v>5</v>
      </c>
      <c r="CB52">
        <f>IFERROR(VALUE(RIGHT(Rawdata!CB52,1)),"N/A")</f>
        <v>3</v>
      </c>
      <c r="CC52">
        <f>IFERROR(VALUE(RIGHT(Rawdata!CC52,1)),"N/A")</f>
        <v>2</v>
      </c>
      <c r="CD52">
        <f>IFERROR(VALUE(RIGHT(Rawdata!CD52,1)),"N/A")</f>
        <v>2</v>
      </c>
      <c r="CE52">
        <f>IFERROR(VALUE(RIGHT(Rawdata!CE52,1)),"N/A")</f>
        <v>2</v>
      </c>
      <c r="CF52">
        <f>IFERROR(6-VALUE(RIGHT(Rawdata!CF52,1)),"N/A")</f>
        <v>3</v>
      </c>
      <c r="CG52">
        <f>IFERROR(6-VALUE(RIGHT(Rawdata!CG52,1)),"N/A")</f>
        <v>3</v>
      </c>
      <c r="CH52">
        <f>IFERROR(6-VALUE(RIGHT(Rawdata!CH52,1)),"N/A")</f>
        <v>3</v>
      </c>
      <c r="CI52">
        <f>IFERROR(6-VALUE(RIGHT(Rawdata!CI52,1)),"N/A")</f>
        <v>4</v>
      </c>
      <c r="CJ52">
        <f>IFERROR(VALUE(RIGHT(Rawdata!CJ52,1)),"N/A")</f>
        <v>4</v>
      </c>
      <c r="CK52">
        <f>IFERROR(VALUE(RIGHT(Rawdata!CK52,1)),"N/A")</f>
        <v>4</v>
      </c>
      <c r="CL52">
        <f>IFERROR(VALUE(RIGHT(Rawdata!CL52,1)),"N/A")</f>
        <v>4</v>
      </c>
      <c r="CM52">
        <f>IFERROR(VALUE(RIGHT(Rawdata!CM52,1)),"N/A")</f>
        <v>4</v>
      </c>
      <c r="CN52">
        <f>IFERROR(VALUE(RIGHT(Rawdata!CN52,1)),"N/A")</f>
        <v>4</v>
      </c>
      <c r="CO52">
        <f>IFERROR(VALUE(RIGHT(Rawdata!CO52,1)),"N/A")</f>
        <v>4</v>
      </c>
      <c r="CP52">
        <f>IFERROR(VALUE(RIGHT(Rawdata!CP52,1)),"N/A")</f>
        <v>3</v>
      </c>
      <c r="CQ52">
        <f>IFERROR(VALUE(RIGHT(Rawdata!CQ52,1)),"N/A")</f>
        <v>4</v>
      </c>
      <c r="CR52">
        <f>IFERROR(VALUE(RIGHT(Rawdata!CR52,1)),"N/A")</f>
        <v>4</v>
      </c>
      <c r="CS52">
        <f>IFERROR(VALUE(RIGHT(Rawdata!CS52,1)),"N/A")</f>
        <v>4</v>
      </c>
      <c r="CT52">
        <f>IFERROR(VALUE(RIGHT(Rawdata!CT52,1)),"N/A")</f>
        <v>4</v>
      </c>
      <c r="CU52">
        <f>IFERROR(VALUE(RIGHT(Rawdata!CU52,1)),"N/A")</f>
        <v>4</v>
      </c>
      <c r="CV52">
        <f>IFERROR(VALUE(RIGHT(Rawdata!CV52,1)),"N/A")</f>
        <v>4</v>
      </c>
      <c r="CW52">
        <f>IFERROR(6-VALUE(RIGHT(Rawdata!CW52,1)),"N/A")</f>
        <v>1</v>
      </c>
      <c r="CX52">
        <f>IFERROR(VALUE(RIGHT(Rawdata!CX52,1)),"N/A")</f>
        <v>1</v>
      </c>
      <c r="CY52">
        <f>IFERROR(VALUE(RIGHT(Rawdata!CY52,1)),"N/A")</f>
        <v>5</v>
      </c>
      <c r="CZ52">
        <f>IFERROR(VALUE(RIGHT(Rawdata!CZ52,1)),"N/A")</f>
        <v>5</v>
      </c>
      <c r="DA52">
        <f>IFERROR(VALUE(RIGHT(Rawdata!DA52,1)),"N/A")</f>
        <v>4</v>
      </c>
      <c r="DB52">
        <f>IFERROR(VALUE(RIGHT(Rawdata!DB52,1)),"N/A")</f>
        <v>1</v>
      </c>
      <c r="DC52">
        <f>IFERROR(VALUE(RIGHT(Rawdata!DC52,1)),"N/A")</f>
        <v>5</v>
      </c>
      <c r="DD52">
        <f>IFERROR(VALUE(RIGHT(Rawdata!DD52,1)),"N/A")</f>
        <v>4</v>
      </c>
      <c r="DE52">
        <f>IFERROR(VALUE(RIGHT(Rawdata!DE52,1)-1),"N/A")</f>
        <v>1</v>
      </c>
      <c r="DF52">
        <f>IFERROR(VALUE(RIGHT(Rawdata!DF52,1)-1),"N/A")</f>
        <v>1</v>
      </c>
      <c r="DG52">
        <f>IFERROR(VALUE(RIGHT(Rawdata!DG52,1)-1),"N/A")</f>
        <v>1</v>
      </c>
      <c r="DH52">
        <f>IFERROR(VALUE(RIGHT(Rawdata!DH52,1)-1),"N/A")</f>
        <v>1</v>
      </c>
      <c r="DI52">
        <f>IFERROR(VALUE(RIGHT(Rawdata!DI52,1)-1),"N/A")</f>
        <v>1</v>
      </c>
      <c r="DJ52">
        <f>IFERROR(VALUE(RIGHT(Rawdata!DJ52,1)-1),"N/A")</f>
        <v>1</v>
      </c>
      <c r="DK52">
        <f>IFERROR(VALUE(RIGHT(Rawdata!DK52,1)-1),"N/A")</f>
        <v>1</v>
      </c>
      <c r="DL52">
        <f>IFERROR(VALUE(RIGHT(Rawdata!DL52,1)-1),"N/A")</f>
        <v>1</v>
      </c>
      <c r="DM52">
        <f>IFERROR(VALUE(RIGHT(Rawdata!DM52,1)-1),"N/A")</f>
        <v>4</v>
      </c>
      <c r="DN52">
        <f>IFERROR(VALUE(RIGHT(Rawdata!DN52,1)-1),"N/A")</f>
        <v>2</v>
      </c>
      <c r="DO52">
        <f>IFERROR(VALUE(RIGHT(Rawdata!DO52,1)-1),"N/A")</f>
        <v>2</v>
      </c>
      <c r="DP52">
        <f>IFERROR(VALUE(RIGHT(Rawdata!DP52,1)-1),"N/A")</f>
        <v>5</v>
      </c>
      <c r="DQ52">
        <f>IFERROR(VALUE(RIGHT(Rawdata!DQ52,1)-1),"N/A")</f>
        <v>5</v>
      </c>
      <c r="DR52">
        <f>IFERROR(VALUE(RIGHT(Rawdata!DR52,1)-1),"N/A")</f>
        <v>5</v>
      </c>
      <c r="DS52">
        <f>IFERROR(VALUE(RIGHT(Rawdata!DS52,1)-1),"N/A")</f>
        <v>4</v>
      </c>
      <c r="DT52">
        <f>IFERROR(VALUE(RIGHT(Rawdata!DT52,1)-1),"N/A")</f>
        <v>2</v>
      </c>
      <c r="DU52">
        <f>IFERROR(6-VALUE(RIGHT(Rawdata!DU52,1)-1),"N/A")</f>
        <v>3</v>
      </c>
      <c r="DV52">
        <f>IFERROR(6-VALUE(RIGHT(Rawdata!DV52,1)-1),"N/A")</f>
        <v>2</v>
      </c>
      <c r="DW52">
        <f>IFERROR(6-VALUE(RIGHT(Rawdata!DW52,1)-1),"N/A")</f>
        <v>1</v>
      </c>
      <c r="DX52">
        <f>IFERROR(6-VALUE(RIGHT(Rawdata!DX52,1)-1),"N/A")</f>
        <v>2</v>
      </c>
      <c r="DY52">
        <f>IFERROR(6-VALUE(RIGHT(Rawdata!DY52,1)-1),"N/A")</f>
        <v>2</v>
      </c>
      <c r="DZ52">
        <f>IFERROR(6-VALUE(RIGHT(Rawdata!DZ52,1)-1),"N/A")</f>
        <v>2</v>
      </c>
      <c r="EA52">
        <f>IFERROR(VALUE(RIGHT(Rawdata!EA52,1)),"N/A")</f>
        <v>4</v>
      </c>
      <c r="EB52">
        <f>IFERROR(VALUE(RIGHT(Rawdata!EB52,1)),"N/A")</f>
        <v>4</v>
      </c>
      <c r="EC52">
        <f>IFERROR(6-VALUE(RIGHT(Rawdata!EC52,1)),"N/A")</f>
        <v>5</v>
      </c>
      <c r="ED52">
        <f>IFERROR(6-VALUE(RIGHT(Rawdata!ED52,1)),"N/A")</f>
        <v>5</v>
      </c>
      <c r="EE52">
        <f>IFERROR(VALUE(RIGHT(Rawdata!EE52,1)),"N/A")</f>
        <v>3</v>
      </c>
      <c r="EF52">
        <f>IFERROR(VALUE(RIGHT(Rawdata!EF52,1)),"N/A")</f>
        <v>4</v>
      </c>
      <c r="EG52">
        <f>IFERROR(VALUE(RIGHT(Rawdata!EG52,1)),"N/A")</f>
        <v>3</v>
      </c>
      <c r="EH52">
        <f>IFERROR(VALUE(RIGHT(Rawdata!EH52,1)),"N/A")</f>
        <v>4</v>
      </c>
      <c r="EI52">
        <f>IFERROR(VALUE(RIGHT(Rawdata!EI52,1)),"N/A")</f>
        <v>4</v>
      </c>
      <c r="EJ52">
        <f>IFERROR(VALUE(RIGHT(Rawdata!EJ52,1)),"N/A")</f>
        <v>3</v>
      </c>
      <c r="EK52">
        <f>IFERROR(VALUE(RIGHT(Rawdata!EK52,1)),"N/A")</f>
        <v>4</v>
      </c>
      <c r="EL52">
        <f>IFERROR(VALUE(RIGHT(Rawdata!EL52,1)),"N/A")</f>
        <v>3</v>
      </c>
      <c r="EM52">
        <f>IFERROR(VALUE(RIGHT(Rawdata!EM52,1)),"N/A")</f>
        <v>4</v>
      </c>
      <c r="EN52">
        <f>IFERROR(VALUE(RIGHT(Rawdata!EN52,1)),"N/A")</f>
        <v>3</v>
      </c>
      <c r="EO52">
        <f>IFERROR(VALUE(RIGHT(Rawdata!EO52,1)),"N/A")</f>
        <v>4</v>
      </c>
      <c r="EP52">
        <f>IFERROR(VALUE(RIGHT(Rawdata!EP52,1)),"N/A")</f>
        <v>2</v>
      </c>
      <c r="EQ52">
        <f>IFERROR(VALUE(RIGHT(Rawdata!EQ52,1)),"N/A")</f>
        <v>2</v>
      </c>
      <c r="ER52">
        <f>IFERROR(VALUE(RIGHT(Rawdata!ER52,1)),"N/A")</f>
        <v>1</v>
      </c>
      <c r="ES52">
        <f>IFERROR(VALUE(RIGHT(Rawdata!ES52,1)),"N/A")</f>
        <v>3</v>
      </c>
      <c r="ET52">
        <f>IFERROR(VALUE(RIGHT(Rawdata!ET52,1)),"N/A")</f>
        <v>4</v>
      </c>
      <c r="EU52">
        <f>IFERROR(VALUE(RIGHT(Rawdata!EU52,1)),"N/A")</f>
        <v>4</v>
      </c>
      <c r="EV52">
        <f>IFERROR(VALUE(RIGHT(Rawdata!EV52,1)),"N/A")</f>
        <v>4</v>
      </c>
      <c r="EW52">
        <f>IFERROR(VALUE(RIGHT(Rawdata!EW52,1)),"N/A")</f>
        <v>3</v>
      </c>
      <c r="EX52">
        <f>IFERROR(VALUE(RIGHT(Rawdata!EX52,1)),"N/A")</f>
        <v>4</v>
      </c>
      <c r="EY52">
        <f>IFERROR(VALUE(RIGHT(Rawdata!EY52,1)),"N/A")</f>
        <v>3</v>
      </c>
      <c r="EZ52">
        <f>IFERROR(6-VALUE(RIGHT(Rawdata!EZ52,1)),"N/A")</f>
        <v>4</v>
      </c>
      <c r="FA52">
        <f>IFERROR(IF(Rawdata!FA52="A1",VALUE(RIGHT(Rawdata!FA52,1)),VALUE(RIGHT(Rawdata!FA52,1))-1),"N/A")</f>
        <v>4</v>
      </c>
      <c r="FB52">
        <f>IFERROR(VALUE(RIGHT(Rawdata!FB52,1))-3,"N/A")</f>
        <v>4</v>
      </c>
      <c r="FC52">
        <f>IFERROR(IF(Rawdata!FC52="A1",VALUE(RIGHT(Rawdata!FC52,1)),VALUE(RIGHT(Rawdata!FC52,1))-1),"N/A")</f>
        <v>4</v>
      </c>
      <c r="FD52">
        <f>IFERROR(VALUE(RIGHT(Rawdata!FD52,1))-3,"N/A")</f>
        <v>4</v>
      </c>
      <c r="FE52">
        <f>IFERROR(IF(Rawdata!FE52="A1",VALUE(RIGHT(Rawdata!FE52,1)),VALUE(RIGHT(Rawdata!FE52,1))-1),"N/A")</f>
        <v>3</v>
      </c>
      <c r="FF52">
        <f>IFERROR(VALUE(RIGHT(Rawdata!FF52,1))-3,"N/A")</f>
        <v>4</v>
      </c>
      <c r="FG52">
        <f>IFERROR(IF(Rawdata!FG52="A1",VALUE(RIGHT(Rawdata!FG52,1)),VALUE(RIGHT(Rawdata!FG52,1))-1),"N/A")</f>
        <v>4</v>
      </c>
      <c r="FH52">
        <f>IFERROR(VALUE(RIGHT(Rawdata!FH52,1))-3,"N/A")</f>
        <v>4</v>
      </c>
      <c r="FI52">
        <f>IFERROR(IF(Rawdata!FI52="A1",VALUE(RIGHT(Rawdata!FI52,1)),VALUE(RIGHT(Rawdata!FI52,1))-1),"N/A")</f>
        <v>4</v>
      </c>
      <c r="FJ52">
        <f>IFERROR(VALUE(RIGHT(Rawdata!FJ52,1))-3,"N/A")</f>
        <v>4</v>
      </c>
      <c r="FK52">
        <f>IFERROR(IF(Rawdata!FK52="A1",VALUE(RIGHT(Rawdata!FK52,1)),VALUE(RIGHT(Rawdata!FK52,1))-1),"N/A")</f>
        <v>4</v>
      </c>
      <c r="FL52">
        <f>IFERROR(VALUE(RIGHT(Rawdata!FL52,1))-3,"N/A")</f>
        <v>4</v>
      </c>
      <c r="FM52">
        <f>IFERROR(IF(Rawdata!FM52="A1",VALUE(RIGHT(Rawdata!FM52,1)),VALUE(RIGHT(Rawdata!FM52,1))-1),"N/A")</f>
        <v>3</v>
      </c>
      <c r="FN52">
        <f>IFERROR(VALUE(RIGHT(Rawdata!FN52,1))-3,"N/A")</f>
        <v>3</v>
      </c>
      <c r="FO52">
        <f>IFERROR(IF(Rawdata!FO52="A1",VALUE(RIGHT(Rawdata!FO52,1)),VALUE(RIGHT(Rawdata!FO52,1))-1),"N/A")</f>
        <v>3</v>
      </c>
      <c r="FP52">
        <f>IFERROR(VALUE(RIGHT(Rawdata!FP52,1))-3,"N/A")</f>
        <v>3</v>
      </c>
      <c r="FQ52">
        <f>IFERROR(IF(Rawdata!FQ52="A1",VALUE(RIGHT(Rawdata!FQ52,1)),VALUE(RIGHT(Rawdata!FQ52,1))-1),"N/A")</f>
        <v>3</v>
      </c>
      <c r="FR52">
        <f>IFERROR(VALUE(RIGHT(Rawdata!FR52,1))-3,"N/A")</f>
        <v>3</v>
      </c>
      <c r="FS52">
        <f>IFERROR(IF(Rawdata!FS52="A1",VALUE(RIGHT(Rawdata!FS52,1)),VALUE(RIGHT(Rawdata!FS52,1))-1),"N/A")</f>
        <v>3</v>
      </c>
      <c r="FT52">
        <f>IFERROR(VALUE(RIGHT(Rawdata!FT52,1))-3,"N/A")</f>
        <v>3</v>
      </c>
      <c r="FU52">
        <f>IFERROR(IF(Rawdata!FU52="A1",VALUE(RIGHT(Rawdata!FU52,1)),VALUE(RIGHT(Rawdata!FU52,1))-1),"N/A")</f>
        <v>3</v>
      </c>
      <c r="FV52">
        <f>IFERROR(VALUE(RIGHT(Rawdata!FV52,1))-3,"N/A")</f>
        <v>3</v>
      </c>
      <c r="FW52">
        <f>IFERROR(IF(Rawdata!FW52="A1",VALUE(RIGHT(Rawdata!FW52,1)),VALUE(RIGHT(Rawdata!FW52,1))-1),"N/A")</f>
        <v>3</v>
      </c>
      <c r="FX52">
        <f>IFERROR(VALUE(RIGHT(Rawdata!FX52,1))-3,"N/A")</f>
        <v>4</v>
      </c>
      <c r="FY52">
        <f>IFERROR(IF(Rawdata!FY52="A1",VALUE(RIGHT(Rawdata!FY52,1)),VALUE(RIGHT(Rawdata!FY52,1))-1),"N/A")</f>
        <v>4</v>
      </c>
      <c r="FZ52">
        <f>IFERROR(VALUE(RIGHT(Rawdata!FZ52,1))-3,"N/A")</f>
        <v>4</v>
      </c>
      <c r="GA52">
        <f>IFERROR(IF(Rawdata!GA52="A1",VALUE(RIGHT(Rawdata!GA52,1)),VALUE(RIGHT(Rawdata!GA52,1))-1),"N/A")</f>
        <v>3</v>
      </c>
      <c r="GB52">
        <f>IFERROR(VALUE(RIGHT(Rawdata!GB52,1))-3,"N/A")</f>
        <v>3</v>
      </c>
      <c r="GC52">
        <f>IFERROR(IF(Rawdata!GC52="A1",VALUE(RIGHT(Rawdata!GC52,1)),VALUE(RIGHT(Rawdata!GC52,1))-1),"N/A")</f>
        <v>3</v>
      </c>
      <c r="GD52">
        <f>IFERROR(VALUE(RIGHT(Rawdata!GD52,1))-3,"N/A")</f>
        <v>4</v>
      </c>
      <c r="GE52">
        <f>IFERROR(IF(Rawdata!GE52="A1",VALUE(RIGHT(Rawdata!GE52,1)),VALUE(RIGHT(Rawdata!GE52,1))-1),"N/A")</f>
        <v>3</v>
      </c>
      <c r="GF52">
        <f>IFERROR(VALUE(RIGHT(Rawdata!GF52,1))-3,"N/A")</f>
        <v>3</v>
      </c>
      <c r="GG52">
        <f>IFERROR(IF(Rawdata!GG52="A1",VALUE(RIGHT(Rawdata!GG52,1)),VALUE(RIGHT(Rawdata!GG52,1))-1),"N/A")</f>
        <v>4</v>
      </c>
      <c r="GH52">
        <f>IFERROR(VALUE(RIGHT(Rawdata!GH52,1))-3,"N/A")</f>
        <v>3</v>
      </c>
      <c r="GI52">
        <f>IFERROR(IF(Rawdata!GI52="A1",VALUE(RIGHT(Rawdata!GI52,1)),VALUE(RIGHT(Rawdata!GI52,1))-1),"N/A")</f>
        <v>4</v>
      </c>
      <c r="GJ52">
        <f>IFERROR(VALUE(RIGHT(Rawdata!GJ52,1))-3,"N/A")</f>
        <v>4</v>
      </c>
      <c r="GK52">
        <f>IFERROR(IF(Rawdata!GK52="A1",VALUE(RIGHT(Rawdata!GK52,1)),VALUE(RIGHT(Rawdata!GK52,1))-1),"N/A")</f>
        <v>2</v>
      </c>
      <c r="GL52">
        <f>IFERROR(VALUE(RIGHT(Rawdata!GL52,1))-3,"N/A")</f>
        <v>3</v>
      </c>
      <c r="GM52">
        <f>IFERROR(IF(Rawdata!GM52="A1",VALUE(RIGHT(Rawdata!GM52,1)),VALUE(RIGHT(Rawdata!GM52,1))-1),"N/A")</f>
        <v>4</v>
      </c>
      <c r="GN52">
        <f>IFERROR(VALUE(RIGHT(Rawdata!GN52,1))-3,"N/A")</f>
        <v>4</v>
      </c>
      <c r="GO52">
        <f>IFERROR(IF(Rawdata!GO52="A1",VALUE(RIGHT(Rawdata!GO52,1)),VALUE(RIGHT(Rawdata!GO52,1))-1),"N/A")</f>
        <v>3</v>
      </c>
      <c r="GP52">
        <f>IFERROR(VALUE(RIGHT(Rawdata!GP52,1))-3,"N/A")</f>
        <v>4</v>
      </c>
      <c r="GQ52">
        <f>IFERROR(IF(Rawdata!GQ52="A1",VALUE(RIGHT(Rawdata!GQ52,1)),VALUE(RIGHT(Rawdata!GQ52,1))-1),"N/A")</f>
        <v>3</v>
      </c>
      <c r="GR52">
        <f>IFERROR(VALUE(RIGHT(Rawdata!GR52,1))-3,"N/A")</f>
        <v>3</v>
      </c>
      <c r="GS52">
        <f>IFERROR(IF(Rawdata!GS52="A1",VALUE(RIGHT(Rawdata!GS52,1)),VALUE(RIGHT(Rawdata!GS52,1))-1),"N/A")</f>
        <v>4</v>
      </c>
      <c r="GT52">
        <f>IFERROR(VALUE(RIGHT(Rawdata!GT52,1))-3,"N/A")</f>
        <v>3</v>
      </c>
      <c r="GU52">
        <f>IFERROR(IF(Rawdata!GU52="A1",VALUE(RIGHT(Rawdata!GU52,1)),VALUE(RIGHT(Rawdata!GU52,1))-1),"N/A")</f>
        <v>3</v>
      </c>
      <c r="GV52">
        <f>IFERROR(VALUE(RIGHT(Rawdata!GV52,1))-3,"N/A")</f>
        <v>3</v>
      </c>
      <c r="GW52">
        <f>IFERROR(IF(Rawdata!GW52="A1",VALUE(RIGHT(Rawdata!GW52,1)),VALUE(RIGHT(Rawdata!GW52,1))-1),"N/A")</f>
        <v>4</v>
      </c>
      <c r="GX52">
        <f>IFERROR(VALUE(RIGHT(Rawdata!GX52,1))-3,"N/A")</f>
        <v>4</v>
      </c>
      <c r="GY52">
        <f>IFERROR(VALUE(RIGHT(Rawdata!GY52,1)),"N/A")</f>
        <v>4</v>
      </c>
      <c r="GZ52">
        <f>IFERROR(7-VALUE(RIGHT(Rawdata!GZ52,1)),"N/A")</f>
        <v>4</v>
      </c>
      <c r="HA52">
        <f>IFERROR(VALUE(RIGHT(Rawdata!HA52,1)),"N/A")</f>
        <v>4</v>
      </c>
      <c r="HB52">
        <f>IFERROR(VALUE(RIGHT(Rawdata!HB52,1)),"N/A")</f>
        <v>4</v>
      </c>
      <c r="HC52">
        <f>IFERROR(VALUE(RIGHT(Rawdata!HC52,1)),"N/A")</f>
        <v>4</v>
      </c>
      <c r="HD52">
        <f>IFERROR(7-VALUE(RIGHT(Rawdata!HD52,1)),"N/A")</f>
        <v>3</v>
      </c>
      <c r="HE52">
        <f>IFERROR(VALUE(RIGHT(Rawdata!HE52,1)),"N/A")</f>
        <v>4</v>
      </c>
      <c r="HF52">
        <f>IFERROR(7-VALUE(RIGHT(Rawdata!HF52,1)),"N/A")</f>
        <v>4</v>
      </c>
      <c r="HG52">
        <f>IFERROR(VALUE(RIGHT(Rawdata!HG52,1)),"N/A")</f>
        <v>4</v>
      </c>
      <c r="HH52">
        <f>IFERROR(VALUE(RIGHT(Rawdata!HH52,1)),"N/A")</f>
        <v>4</v>
      </c>
      <c r="HI52">
        <f>IFERROR(VALUE(RIGHT(Rawdata!HI52,1)),"N/A")</f>
        <v>4</v>
      </c>
      <c r="HJ52">
        <f>IFERROR(VALUE(RIGHT(Rawdata!HJ52,1)),"N/A")</f>
        <v>3</v>
      </c>
      <c r="HK52">
        <f>IFERROR(7-VALUE(RIGHT(Rawdata!HK52,1)),"N/A")</f>
        <v>3</v>
      </c>
      <c r="HL52">
        <f>IFERROR(VALUE(RIGHT(Rawdata!HL52,1)),"N/A")</f>
        <v>4</v>
      </c>
      <c r="HM52">
        <f>IFERROR(VALUE(RIGHT(Rawdata!HM52,1)),"N/A")</f>
        <v>4</v>
      </c>
      <c r="HN52">
        <f>IFERROR(IF(Rawdata!HN52="A13",5,VALUE(RIGHT(Rawdata!HN52,1))-1),"N/A")</f>
        <v>3</v>
      </c>
      <c r="HO52">
        <f>IFERROR(IF(Rawdata!HO52="A13",5,VALUE(RIGHT(Rawdata!HO52,1))-1),"N/A")</f>
        <v>3</v>
      </c>
      <c r="HP52">
        <f>IFERROR(IF(Rawdata!HP52="A13",5,VALUE(RIGHT(Rawdata!HP52,1))-1),"N/A")</f>
        <v>3</v>
      </c>
      <c r="HQ52">
        <f>IFERROR(IF(Rawdata!HQ52="A13",5,VALUE(RIGHT(Rawdata!HQ52,1))-1),"N/A")</f>
        <v>4</v>
      </c>
      <c r="HR52">
        <f>IFERROR(IF(Rawdata!HR52="A13",5,VALUE(RIGHT(Rawdata!HR52,1))-1),"N/A")</f>
        <v>4</v>
      </c>
      <c r="HS52">
        <f>IFERROR(6-IF(Rawdata!HS52="A13",5,VALUE(RIGHT(Rawdata!HS52,1))-1),"N/A")</f>
        <v>2</v>
      </c>
      <c r="HT52">
        <f>IFERROR(6-IF(Rawdata!HT52="A13",5,VALUE(RIGHT(Rawdata!HT52,1))-1),"N/A")</f>
        <v>1</v>
      </c>
      <c r="HU52">
        <f>IFERROR(6-IF(Rawdata!HU52="A13",5,VALUE(RIGHT(Rawdata!HU52,1))-1),"N/A")</f>
        <v>2</v>
      </c>
      <c r="HV52">
        <f>IFERROR(IF(Rawdata!HV52="A13",5,VALUE(RIGHT(Rawdata!HV52,1))-1),"N/A")</f>
        <v>1</v>
      </c>
      <c r="HW52">
        <f>IFERROR(6-IF(Rawdata!HW52="A13",5,VALUE(RIGHT(Rawdata!HW52,1))-1),"N/A")</f>
        <v>2</v>
      </c>
      <c r="HX52">
        <f>IFERROR(6-IF(Rawdata!HX52="A13",5,VALUE(RIGHT(Rawdata!HX52,1))-1),"N/A")</f>
        <v>2</v>
      </c>
      <c r="HY52">
        <f>IFERROR(6-IF(Rawdata!HY52="A13",5,VALUE(RIGHT(Rawdata!HY52,1))-1),"N/A")</f>
        <v>2</v>
      </c>
      <c r="HZ52">
        <f>IFERROR(6-IF(Rawdata!HZ52="A13",5,VALUE(RIGHT(Rawdata!HZ52,1))-1),"N/A")</f>
        <v>4</v>
      </c>
      <c r="IA52">
        <f>IFERROR(6-IF(Rawdata!IA52="A13",5,VALUE(RIGHT(Rawdata!IA52,1))-1),"N/A")</f>
        <v>3</v>
      </c>
      <c r="IB52">
        <f>IFERROR(IF(Rawdata!IB52="A13",5,VALUE(RIGHT(Rawdata!IB52,1))-1),"N/A")</f>
        <v>4</v>
      </c>
      <c r="IC52">
        <f>IFERROR(6-IF(Rawdata!IC52="A13",5,VALUE(RIGHT(Rawdata!IC52,1))-1),"N/A")</f>
        <v>5</v>
      </c>
      <c r="ID52">
        <f>IFERROR(IF(Rawdata!ID52="A13",5,VALUE(RIGHT(Rawdata!ID52,1))-1),"N/A")</f>
        <v>2</v>
      </c>
      <c r="IE52">
        <f>IFERROR(6-IF(Rawdata!IE52="A13",5,VALUE(RIGHT(Rawdata!IE52,1))-1),"N/A")</f>
        <v>2</v>
      </c>
      <c r="IF52">
        <f>IFERROR(VALUE(RIGHT(Rawdata!IF52,1)),"N/A")</f>
        <v>7</v>
      </c>
      <c r="IG52">
        <f>IFERROR(VALUE(RIGHT(Rawdata!IG52,1)),"N/A")</f>
        <v>7</v>
      </c>
      <c r="IH52">
        <f>IFERROR(VALUE(RIGHT(Rawdata!IH52,1)),"N/A")</f>
        <v>7</v>
      </c>
      <c r="II52">
        <f>IFERROR(VALUE(RIGHT(Rawdata!II52,1)),"N/A")</f>
        <v>7</v>
      </c>
      <c r="IJ52">
        <f>IFERROR(VALUE(RIGHT(Rawdata!IJ52,1)),"N/A")</f>
        <v>7</v>
      </c>
      <c r="IK52">
        <f>IFERROR(VALUE(RIGHT(Rawdata!IK52,1)),"N/A")</f>
        <v>4</v>
      </c>
      <c r="IL52">
        <f>IFERROR(VALUE(RIGHT(Rawdata!IL52,1)),"N/A")</f>
        <v>4</v>
      </c>
      <c r="IM52">
        <f>IFERROR(VALUE(RIGHT(Rawdata!IM52,1)),"N/A")</f>
        <v>4</v>
      </c>
      <c r="IN52">
        <f>IFERROR(VALUE(RIGHT(Rawdata!IN52,1)),"N/A")</f>
        <v>4</v>
      </c>
      <c r="IO52">
        <f>IFERROR(VALUE(RIGHT(Rawdata!IO52,1)),"N/A")</f>
        <v>4</v>
      </c>
      <c r="IP52">
        <f>IFERROR(VALUE(RIGHT(Rawdata!IP52,1)),"N/A")</f>
        <v>4</v>
      </c>
      <c r="IQ52">
        <f>IFERROR(VALUE(RIGHT(Rawdata!IQ52,1)),"N/A")</f>
        <v>4</v>
      </c>
      <c r="IR52">
        <f>IFERROR(VALUE(RIGHT(Rawdata!IR52,1)),"N/A")</f>
        <v>4</v>
      </c>
      <c r="IS52">
        <f>IFERROR(VALUE(RIGHT(Rawdata!IS52,1)),"N/A")</f>
        <v>4</v>
      </c>
      <c r="IT52">
        <f>IFERROR(VALUE(RIGHT(Rawdata!IT52,1)),"N/A")</f>
        <v>4</v>
      </c>
      <c r="IU52">
        <f>IFERROR(VALUE(RIGHT(Rawdata!IU52,1)),"N/A")</f>
        <v>4</v>
      </c>
      <c r="IV52">
        <f>IFERROR(VALUE(RIGHT(Rawdata!IV52,1)),"N/A")</f>
        <v>4</v>
      </c>
      <c r="IW52">
        <f>IFERROR(VALUE(RIGHT(Rawdata!IW52,1)),"N/A")</f>
        <v>4</v>
      </c>
      <c r="IX52">
        <f>IFERROR(VALUE(RIGHT(Rawdata!IX52,1)),"N/A")</f>
        <v>4</v>
      </c>
      <c r="IY52">
        <f>IFERROR(VALUE(RIGHT(Rawdata!IY52,1)),"N/A")</f>
        <v>4</v>
      </c>
      <c r="IZ52">
        <f>IFERROR(VALUE(RIGHT(Rawdata!IZ52,1)),"N/A")</f>
        <v>2</v>
      </c>
      <c r="JA52">
        <f>IFERROR(VALUE(RIGHT(Rawdata!JA52,1)),"N/A")</f>
        <v>1</v>
      </c>
      <c r="JB52">
        <f>IFERROR(VALUE(RIGHT(Rawdata!JB52,1)),"N/A")</f>
        <v>1</v>
      </c>
      <c r="JC52">
        <f>IFERROR(VALUE(RIGHT(Rawdata!JC52,1)),"N/A")</f>
        <v>1</v>
      </c>
      <c r="JD52">
        <f>IFERROR(VALUE(RIGHT(Rawdata!JD52,1)),"N/A")</f>
        <v>4</v>
      </c>
      <c r="JE52">
        <f>IFERROR(VALUE(RIGHT(Rawdata!JE52,1)),"N/A")</f>
        <v>4</v>
      </c>
      <c r="JF52">
        <f>IFERROR(VALUE(RIGHT(Rawdata!JF52,1)),"N/A")</f>
        <v>4</v>
      </c>
      <c r="JG52">
        <f>IFERROR(VALUE(RIGHT(Rawdata!JG52,1)),"N/A")</f>
        <v>1</v>
      </c>
      <c r="JH52">
        <f>IFERROR(VALUE(RIGHT(Rawdata!JH52,1)),"N/A")</f>
        <v>2</v>
      </c>
      <c r="JI52">
        <f>IFERROR(VALUE(RIGHT(Rawdata!JI52,1)),"N/A")</f>
        <v>2</v>
      </c>
      <c r="JJ52">
        <f>IFERROR(VALUE(RIGHT(Rawdata!JJ52,1)),"N/A")</f>
        <v>2</v>
      </c>
      <c r="JK52">
        <f>IFERROR(VALUE(RIGHT(Rawdata!JK52,1)),"N/A")</f>
        <v>5</v>
      </c>
      <c r="JL52">
        <f>IFERROR(VALUE(RIGHT(Rawdata!JL52,1)),"N/A")</f>
        <v>4</v>
      </c>
      <c r="JM52">
        <f>IFERROR(VALUE(RIGHT(Rawdata!JM52,1)),"N/A")</f>
        <v>5</v>
      </c>
      <c r="JN52">
        <f>IFERROR(VALUE(RIGHT(Rawdata!JN52,1)),"N/A")</f>
        <v>1</v>
      </c>
      <c r="JO52">
        <f>IFERROR(VALUE(RIGHT(Rawdata!JO52,1)),"N/A")</f>
        <v>1</v>
      </c>
      <c r="JP52" t="str">
        <f>IFERROR(VALUE(RIGHT(Rawdata!JP52,1)-4),"N/A")</f>
        <v>N/A</v>
      </c>
      <c r="JQ52" t="str">
        <f>IFERROR(VALUE(RIGHT(Rawdata!JQ52,1)-4),"N/A")</f>
        <v>N/A</v>
      </c>
      <c r="JR52" t="str">
        <f>IFERROR(VALUE(RIGHT(Rawdata!JR52,1)-4),"N/A")</f>
        <v>N/A</v>
      </c>
      <c r="JS52" t="str">
        <f>IFERROR(VALUE(RIGHT(Rawdata!JS52,1)-4),"N/A")</f>
        <v>N/A</v>
      </c>
      <c r="JT52" t="str">
        <f>IFERROR(VALUE(RIGHT(Rawdata!JT52,1)-4),"N/A")</f>
        <v>N/A</v>
      </c>
      <c r="JU52" t="str">
        <f>IFERROR(VALUE(RIGHT(Rawdata!JU52,1)-4),"N/A")</f>
        <v>N/A</v>
      </c>
      <c r="JV52" t="str">
        <f>IFERROR(VALUE(RIGHT(Rawdata!JV52,1)-4),"N/A")</f>
        <v>N/A</v>
      </c>
      <c r="JW52" t="str">
        <f>IFERROR(VALUE(RIGHT(Rawdata!JW52,1)-4),"N/A")</f>
        <v>N/A</v>
      </c>
      <c r="JX52" t="str">
        <f>IFERROR(VALUE(RIGHT(Rawdata!JX52,1)),"N/A")</f>
        <v>N/A</v>
      </c>
      <c r="JY52" t="str">
        <f>IFERROR(VALUE(RIGHT(Rawdata!JY52,1)),"N/A")</f>
        <v>N/A</v>
      </c>
      <c r="JZ52" t="str">
        <f>IFERROR(6-VALUE(RIGHT(Rawdata!JZ52,1)),"N/A")</f>
        <v>N/A</v>
      </c>
      <c r="KA52" t="str">
        <f>IFERROR(6-VALUE(RIGHT(Rawdata!KA52,1)),"N/A")</f>
        <v>N/A</v>
      </c>
      <c r="KB52" t="str">
        <f>IFERROR(6-VALUE(RIGHT(Rawdata!KB52,1)),"N/A")</f>
        <v>N/A</v>
      </c>
      <c r="KC52" t="str">
        <f>IFERROR(6-VALUE(RIGHT(Rawdata!KC52,1)),"N/A")</f>
        <v>N/A</v>
      </c>
      <c r="KD52" t="str">
        <f>IFERROR(6-VALUE(RIGHT(Rawdata!KD52,1)),"N/A")</f>
        <v>N/A</v>
      </c>
      <c r="KE52" t="str">
        <f>IFERROR(6-VALUE(RIGHT(Rawdata!KE52,1)),"N/A")</f>
        <v>N/A</v>
      </c>
      <c r="KF52" t="str">
        <f>IFERROR(VALUE(RIGHT(Rawdata!KF52,1)),"N/A")</f>
        <v>N/A</v>
      </c>
      <c r="KG52" t="str">
        <f>IFERROR(VALUE(RIGHT(Rawdata!KG52,1)),"N/A")</f>
        <v>N/A</v>
      </c>
      <c r="KH52" t="str">
        <f>IFERROR(6-VALUE(RIGHT(Rawdata!KH52,1)),"N/A")</f>
        <v>N/A</v>
      </c>
      <c r="KI52" t="str">
        <f>IFERROR(6-VALUE(RIGHT(Rawdata!KI52,1)),"N/A")</f>
        <v>N/A</v>
      </c>
      <c r="KJ52" t="str">
        <f>IFERROR(VALUE(RIGHT(Rawdata!KJ52,1)),"N/A")</f>
        <v>N/A</v>
      </c>
      <c r="KK52" t="str">
        <f>IFERROR(VALUE(RIGHT(Rawdata!KK52,1)),"N/A")</f>
        <v>N/A</v>
      </c>
      <c r="KL52" t="str">
        <f>IFERROR(VALUE(RIGHT(Rawdata!KL52,1)),"N/A")</f>
        <v>N/A</v>
      </c>
      <c r="KM52" t="str">
        <f>IFERROR(VALUE(RIGHT(Rawdata!KM52,1)),"N/A")</f>
        <v>N/A</v>
      </c>
      <c r="KN52" t="str">
        <f>IFERROR(VALUE(RIGHT(Rawdata!KN52,1)),"N/A")</f>
        <v>N/A</v>
      </c>
      <c r="KO52" t="str">
        <f>IFERROR(VALUE(RIGHT(Rawdata!KO52,1)),"N/A")</f>
        <v>N/A</v>
      </c>
      <c r="KP52" t="str">
        <f>IFERROR(VALUE(RIGHT(Rawdata!KP52,1)),"N/A")</f>
        <v>N/A</v>
      </c>
      <c r="KQ52" t="str">
        <f>IFERROR(VALUE(RIGHT(Rawdata!KQ52,1)),"N/A")</f>
        <v>N/A</v>
      </c>
      <c r="KR52" t="str">
        <f>IFERROR(VALUE(RIGHT(Rawdata!KR52,1)),"N/A")</f>
        <v>N/A</v>
      </c>
      <c r="KS52" t="str">
        <f>IFERROR(VALUE(RIGHT(Rawdata!KS52,1)),"N/A")</f>
        <v>N/A</v>
      </c>
      <c r="KT52" t="str">
        <f>IFERROR(VALUE(RIGHT(Rawdata!KT52,1)),"N/A")</f>
        <v>N/A</v>
      </c>
      <c r="KU52" t="str">
        <f>IFERROR(VALUE(RIGHT(Rawdata!KU52,1)),"N/A")</f>
        <v>N/A</v>
      </c>
      <c r="KV52" t="str">
        <f>IFERROR(VALUE(RIGHT(Rawdata!KV52,1)),"N/A")</f>
        <v>N/A</v>
      </c>
      <c r="KW52" t="str">
        <f>IFERROR(VALUE(RIGHT(Rawdata!KW52,1)),"N/A")</f>
        <v>N/A</v>
      </c>
      <c r="KX52" t="str">
        <f>IFERROR(VALUE(RIGHT(Rawdata!KX52,1)),"N/A")</f>
        <v>N/A</v>
      </c>
    </row>
    <row r="53" spans="1:310" x14ac:dyDescent="0.25">
      <c r="A53">
        <f>Rawdata!A53</f>
        <v>25</v>
      </c>
      <c r="B53" t="str">
        <f>Rawdata!B53</f>
        <v>T3</v>
      </c>
      <c r="C53" t="str">
        <f>Rawdata!C53</f>
        <v>2023-02-05 19:50:29</v>
      </c>
      <c r="D53" t="str">
        <f>Rawdata!D53</f>
        <v>710-210</v>
      </c>
      <c r="E53" t="str">
        <f>IF(Rawdata!E53="","",Rawdata!E53)</f>
        <v>110-115</v>
      </c>
      <c r="F53" cm="1">
        <f t="array" ref="F53">IFERROR(_xlfn.IFS(Rawdata!F53="A1",100,Rawdata!F53="A2",75,Rawdata!F53="A3",50,Rawdata!F53="A4",25,Rawdata!F53="A5",0),"N/A")</f>
        <v>50</v>
      </c>
      <c r="G53" cm="1">
        <f t="array" ref="G53">IFERROR(_xlfn.IFS(Rawdata!G53="A1",100,Rawdata!G53="A2",75,Rawdata!G53="A3",50,Rawdata!G53="A4",25,Rawdata!G53="A5",0),"N/A")</f>
        <v>50</v>
      </c>
      <c r="H53" cm="1">
        <f t="array" ref="H53">IFERROR(_xlfn.IFS(Rawdata!H53="A1",100,Rawdata!H53="A2",75,Rawdata!H53="A3",50,Rawdata!H53="A4",25,Rawdata!H53="A5",0),"N/A")</f>
        <v>50</v>
      </c>
      <c r="I53" cm="1">
        <f t="array" ref="I53">IFERROR(_xlfn.IFS(Rawdata!I53="A1",100,Rawdata!I53="A2",75,Rawdata!I53="A3",50,Rawdata!I53="A4",25,Rawdata!I53="A5",0),"N/A")</f>
        <v>75</v>
      </c>
      <c r="J53" cm="1">
        <f t="array" ref="J53">IFERROR(_xlfn.IFS(Rawdata!J53="A1",100,Rawdata!J53="A2",75,Rawdata!J53="A3",50,Rawdata!J53="A4",25,Rawdata!J53="A5",0),"N/A")</f>
        <v>50</v>
      </c>
      <c r="K53" cm="1">
        <f t="array" ref="K53">IFERROR(_xlfn.IFS(Rawdata!K53="A1",100,Rawdata!K53="A2",75,Rawdata!K53="A3",50,Rawdata!K53="A4",25,Rawdata!K53="A5",0),"N/A")</f>
        <v>100</v>
      </c>
      <c r="L53" cm="1">
        <f t="array" ref="L53">IFERROR(_xlfn.IFS(Rawdata!L53="A1",100,Rawdata!L53="A2",75,Rawdata!L53="A3",50,Rawdata!L53="A4",25,Rawdata!L53="A5",0),"N/A")</f>
        <v>100</v>
      </c>
      <c r="M53" cm="1">
        <f t="array" ref="M53">IFERROR(_xlfn.IFS(Rawdata!M53="A1",100,Rawdata!M53="A2",75,Rawdata!M53="A3",50,Rawdata!M53="A4",25,Rawdata!M53="A5",0),"N/A")</f>
        <v>100</v>
      </c>
      <c r="N53" cm="1">
        <f t="array" ref="N53">IFERROR(_xlfn.IFS(Rawdata!N53="A1",100,Rawdata!N53="A2",75,Rawdata!N53="A3",50,Rawdata!N53="A4",25,Rawdata!N53="A5",0),"N/A")</f>
        <v>100</v>
      </c>
      <c r="O53" cm="1">
        <f t="array" ref="O53">IFERROR(_xlfn.IFS(Rawdata!O53="A1",100,Rawdata!O53="A2",75,Rawdata!O53="A3",50,Rawdata!O53="A4",25,Rawdata!O53="A5",0),"N/A")</f>
        <v>100</v>
      </c>
      <c r="P53" cm="1">
        <f t="array" ref="P53">IFERROR(_xlfn.IFS(Rawdata!P53="A1",100,Rawdata!P53="A2",75,Rawdata!P53="A3",50,Rawdata!P53="A4",25,Rawdata!P53="A5",0),"N/A")</f>
        <v>100</v>
      </c>
      <c r="Q53" cm="1">
        <f t="array" ref="Q53">IFERROR(_xlfn.IFS(Rawdata!Q53="A1",100,Rawdata!Q53="A2",75,Rawdata!Q53="A3",50,Rawdata!Q53="A4",25,Rawdata!Q53="A5",0),"N/A")</f>
        <v>100</v>
      </c>
      <c r="R53" cm="1">
        <f t="array" ref="R53">IFERROR(_xlfn.IFS(Rawdata!R53="A1",100,Rawdata!R53="A2",75,Rawdata!R53="A3",50,Rawdata!R53="A4",25,Rawdata!R53="A5",0),"N/A")</f>
        <v>100</v>
      </c>
      <c r="S53" cm="1">
        <f t="array" ref="S53">IFERROR(_xlfn.IFS(Rawdata!S53="A1",100,Rawdata!S53="A2",75,Rawdata!S53="A3",50,Rawdata!S53="A4",25,Rawdata!S53="A5",0),"N/A")</f>
        <v>50</v>
      </c>
      <c r="T53" cm="1">
        <f t="array" ref="T53">IFERROR(_xlfn.IFS(Rawdata!T53="A1",100,Rawdata!T53="A2",75,Rawdata!T53="A3",50,Rawdata!T53="A4",25,Rawdata!T53="A5",0),"N/A")</f>
        <v>50</v>
      </c>
      <c r="U53" cm="1">
        <f t="array" ref="U53">IFERROR(_xlfn.IFS(Rawdata!U53="A1",100,Rawdata!U53="A2",75,Rawdata!U53="A3",50,Rawdata!U53="A4",25,Rawdata!U53="A5",0),"N/A")</f>
        <v>50</v>
      </c>
      <c r="V53" cm="1">
        <f t="array" ref="V53">IFERROR(_xlfn.IFS(Rawdata!V53="A1",100,Rawdata!V53="A2",75,Rawdata!V53="A3",50,Rawdata!V53="A4",25,Rawdata!V53="A5",0),"N/A")</f>
        <v>50</v>
      </c>
      <c r="W53" cm="1">
        <f t="array" ref="W53">IFERROR(_xlfn.IFS(Rawdata!W53="A1",100,Rawdata!W53="A2",75,Rawdata!W53="A3",50,Rawdata!W53="A4",25,Rawdata!W53="A5",0),"N/A")</f>
        <v>50</v>
      </c>
      <c r="X53" cm="1">
        <f t="array" ref="X53">IFERROR(_xlfn.IFS(Rawdata!X53="A1",100,Rawdata!X53="A2",75,Rawdata!X53="A3",50,Rawdata!X53="A4",25,Rawdata!X53="A5",0),"N/A")</f>
        <v>0</v>
      </c>
      <c r="Y53" cm="1">
        <f t="array" ref="Y53">IFERROR(_xlfn.IFS(Rawdata!Y53="A1",100,Rawdata!Y53="A2",75,Rawdata!Y53="A3",50,Rawdata!Y53="A4",25,Rawdata!Y53="A5",0),"N/A")</f>
        <v>25</v>
      </c>
      <c r="Z53" cm="1">
        <f t="array" ref="Z53">IFERROR(_xlfn.IFS(Rawdata!Z53="A1",100,Rawdata!Z53="A2",75,Rawdata!Z53="A3",50,Rawdata!Z53="A4",25,Rawdata!Z53="A5",0),"N/A")</f>
        <v>25</v>
      </c>
      <c r="AA53" cm="1">
        <f t="array" ref="AA53">IFERROR(_xlfn.IFS(Rawdata!AA53="A1",100,Rawdata!AA53="A2",75,Rawdata!AA53="A3",50,Rawdata!AA53="A4",25,Rawdata!AA53="A5",0),"N/A")</f>
        <v>100</v>
      </c>
      <c r="AB53" cm="1">
        <f t="array" ref="AB53">IFERROR(_xlfn.IFS(Rawdata!AB53="A1",100,Rawdata!AB53="A2",75,Rawdata!AB53="A3",50,Rawdata!AB53="A4",25,Rawdata!AB53="A5",0),"N/A")</f>
        <v>50</v>
      </c>
      <c r="AC53">
        <f>IFERROR(VALUE(RIGHT(Rawdata!AC53,1)),"N/A")</f>
        <v>5</v>
      </c>
      <c r="AD53">
        <f>IFERROR(6-VALUE(RIGHT(Rawdata!AD53,1)),"N/A")</f>
        <v>5</v>
      </c>
      <c r="AE53">
        <f>IFERROR(VALUE(RIGHT(Rawdata!AE53,1)),"N/A")</f>
        <v>5</v>
      </c>
      <c r="AF53">
        <f>IFERROR(6-VALUE(RIGHT(Rawdata!AF53,1)),"N/A")</f>
        <v>5</v>
      </c>
      <c r="AG53">
        <f>IFERROR(VALUE(RIGHT(Rawdata!AG53,1)),"N/A")</f>
        <v>5</v>
      </c>
      <c r="AH53">
        <f>IFERROR(VALUE(RIGHT(Rawdata!AH53,1)),"N/A")</f>
        <v>5</v>
      </c>
      <c r="AI53">
        <f>IFERROR(VALUE(RIGHT(Rawdata!AI53,1)),"N/A")</f>
        <v>3</v>
      </c>
      <c r="AJ53">
        <f>IFERROR(6-VALUE(RIGHT(Rawdata!AJ53,1)),"N/A")</f>
        <v>5</v>
      </c>
      <c r="AK53">
        <f>IFERROR(6-VALUE(RIGHT(Rawdata!AK53,1)),"N/A")</f>
        <v>5</v>
      </c>
      <c r="AL53">
        <f>IFERROR(VALUE(RIGHT(Rawdata!AL53,1)),"N/A")</f>
        <v>5</v>
      </c>
      <c r="AM53">
        <f>IFERROR(6-VALUE(RIGHT(Rawdata!AM53,1)),"N/A")</f>
        <v>5</v>
      </c>
      <c r="AN53">
        <f>IFERROR(6-VALUE(RIGHT(Rawdata!AN53,1)),"N/A")</f>
        <v>5</v>
      </c>
      <c r="AO53">
        <f>IFERROR(VALUE(RIGHT(Rawdata!AO53,1)),"N/A")</f>
        <v>5</v>
      </c>
      <c r="AP53">
        <f>IFERROR(6-VALUE(RIGHT(Rawdata!AP53,1)),"N/A")</f>
        <v>5</v>
      </c>
      <c r="AQ53">
        <f>IFERROR(VALUE(RIGHT(Rawdata!AQ53,1)),"N/A")</f>
        <v>5</v>
      </c>
      <c r="AR53">
        <f>IFERROR(6-VALUE(RIGHT(Rawdata!AR53,1)),"N/A")</f>
        <v>5</v>
      </c>
      <c r="AS53">
        <f>IFERROR(VALUE(RIGHT(Rawdata!AS53,1)),"N/A")</f>
        <v>5</v>
      </c>
      <c r="AT53">
        <f>IFERROR(VALUE(RIGHT(Rawdata!AT53,1)),"N/A")</f>
        <v>4</v>
      </c>
      <c r="AU53">
        <f>IFERROR(6-VALUE(RIGHT(Rawdata!AU53,1)),"N/A")</f>
        <v>5</v>
      </c>
      <c r="AV53">
        <f>IFERROR(VALUE(RIGHT(Rawdata!AV53,1)),"N/A")</f>
        <v>4</v>
      </c>
      <c r="AW53">
        <f>IFERROR(VALUE(RIGHT(Rawdata!AW53,1)),"N/A")</f>
        <v>4</v>
      </c>
      <c r="AX53">
        <f>IFERROR(VALUE(RIGHT(Rawdata!AX53,1)),"N/A")</f>
        <v>4</v>
      </c>
      <c r="AY53">
        <f>IFERROR(VALUE(RIGHT(Rawdata!AY53,1)),"N/A")</f>
        <v>4</v>
      </c>
      <c r="AZ53">
        <f>IFERROR(VALUE(RIGHT(Rawdata!AZ53,1)),"N/A")</f>
        <v>3</v>
      </c>
      <c r="BA53">
        <f>IFERROR(VALUE(RIGHT(Rawdata!BA53,1)-1),"N/A")</f>
        <v>0</v>
      </c>
      <c r="BB53">
        <f>IFERROR(VALUE(RIGHT(Rawdata!BB53,1)-1),"N/A")</f>
        <v>0</v>
      </c>
      <c r="BC53">
        <f>IFERROR(VALUE(RIGHT(Rawdata!BC53,1)-1),"N/A")</f>
        <v>0</v>
      </c>
      <c r="BD53">
        <f>IFERROR(VALUE(RIGHT(Rawdata!BD53,1)-1),"N/A")</f>
        <v>0</v>
      </c>
      <c r="BE53">
        <f>IFERROR(VALUE(RIGHT(Rawdata!BE53,1)-1),"N/A")</f>
        <v>0</v>
      </c>
      <c r="BF53">
        <f>IFERROR(VALUE(RIGHT(Rawdata!BF53,1)-1),"N/A")</f>
        <v>0</v>
      </c>
      <c r="BG53">
        <f>IFERROR(VALUE(RIGHT(Rawdata!BG53,1)-1),"N/A")</f>
        <v>0</v>
      </c>
      <c r="BH53">
        <f>IFERROR(VALUE(RIGHT(Rawdata!BH53,1)-1),"N/A")</f>
        <v>0</v>
      </c>
      <c r="BI53">
        <f>IFERROR(VALUE(RIGHT(Rawdata!BI53,1)-1),"N/A")</f>
        <v>0</v>
      </c>
      <c r="BJ53">
        <f>IFERROR(VALUE(RIGHT(Rawdata!BJ53,1)-1),"N/A")</f>
        <v>2</v>
      </c>
      <c r="BK53">
        <f>IFERROR(VALUE(RIGHT(Rawdata!BK53,1)-1),"N/A")</f>
        <v>2</v>
      </c>
      <c r="BL53">
        <f>IFERROR(VALUE(RIGHT(Rawdata!BL53,1)-1),"N/A")</f>
        <v>0</v>
      </c>
      <c r="BM53">
        <f>IFERROR(VALUE(RIGHT(Rawdata!BM53,1)),"N/A")</f>
        <v>5</v>
      </c>
      <c r="BN53">
        <f>IFERROR(VALUE(RIGHT(Rawdata!BN53,1)),"N/A")</f>
        <v>5</v>
      </c>
      <c r="BO53">
        <f>IFERROR(VALUE(RIGHT(Rawdata!BO53,1)),"N/A")</f>
        <v>5</v>
      </c>
      <c r="BP53">
        <f>IFERROR(VALUE(RIGHT(Rawdata!BP53,1)),"N/A")</f>
        <v>4</v>
      </c>
      <c r="BQ53">
        <f>IFERROR(6-VALUE(RIGHT(Rawdata!BQ53,1)),"N/A")</f>
        <v>2</v>
      </c>
      <c r="BR53">
        <f>IFERROR(6-VALUE(RIGHT(Rawdata!BR53,1)),"N/A")</f>
        <v>3</v>
      </c>
      <c r="BS53">
        <f>IFERROR(6-VALUE(RIGHT(Rawdata!BS53,1)),"N/A")</f>
        <v>2</v>
      </c>
      <c r="BT53">
        <f>IFERROR(6-VALUE(RIGHT(Rawdata!BT53,1)),"N/A")</f>
        <v>3</v>
      </c>
      <c r="BU53">
        <f>IFERROR(VALUE(RIGHT(Rawdata!BU53,1)),"N/A")</f>
        <v>5</v>
      </c>
      <c r="BV53">
        <f>IFERROR(VALUE(RIGHT(Rawdata!BV53,1)),"N/A")</f>
        <v>5</v>
      </c>
      <c r="BW53">
        <f>IFERROR(VALUE(RIGHT(Rawdata!BW53,1)),"N/A")</f>
        <v>5</v>
      </c>
      <c r="BX53">
        <f>IFERROR(VALUE(RIGHT(Rawdata!BX53,1)),"N/A")</f>
        <v>3</v>
      </c>
      <c r="BY53">
        <f>IFERROR(6-VALUE(RIGHT(Rawdata!BY53,1)),"N/A")</f>
        <v>5</v>
      </c>
      <c r="BZ53">
        <f>IFERROR(6-VALUE(RIGHT(Rawdata!BZ53,1)),"N/A")</f>
        <v>4</v>
      </c>
      <c r="CA53">
        <f>IFERROR(6-VALUE(RIGHT(Rawdata!CA53,1)),"N/A")</f>
        <v>4</v>
      </c>
      <c r="CB53">
        <f>IFERROR(VALUE(RIGHT(Rawdata!CB53,1)),"N/A")</f>
        <v>5</v>
      </c>
      <c r="CC53">
        <f>IFERROR(VALUE(RIGHT(Rawdata!CC53,1)),"N/A")</f>
        <v>5</v>
      </c>
      <c r="CD53">
        <f>IFERROR(VALUE(RIGHT(Rawdata!CD53,1)),"N/A")</f>
        <v>5</v>
      </c>
      <c r="CE53">
        <f>IFERROR(VALUE(RIGHT(Rawdata!CE53,1)),"N/A")</f>
        <v>5</v>
      </c>
      <c r="CF53">
        <f>IFERROR(6-VALUE(RIGHT(Rawdata!CF53,1)),"N/A")</f>
        <v>4</v>
      </c>
      <c r="CG53">
        <f>IFERROR(6-VALUE(RIGHT(Rawdata!CG53,1)),"N/A")</f>
        <v>4</v>
      </c>
      <c r="CH53">
        <f>IFERROR(6-VALUE(RIGHT(Rawdata!CH53,1)),"N/A")</f>
        <v>5</v>
      </c>
      <c r="CI53">
        <f>IFERROR(6-VALUE(RIGHT(Rawdata!CI53,1)),"N/A")</f>
        <v>5</v>
      </c>
      <c r="CJ53">
        <f>IFERROR(VALUE(RIGHT(Rawdata!CJ53,1)),"N/A")</f>
        <v>1</v>
      </c>
      <c r="CK53">
        <f>IFERROR(VALUE(RIGHT(Rawdata!CK53,1)),"N/A")</f>
        <v>1</v>
      </c>
      <c r="CL53">
        <f>IFERROR(VALUE(RIGHT(Rawdata!CL53,1)),"N/A")</f>
        <v>1</v>
      </c>
      <c r="CM53">
        <f>IFERROR(VALUE(RIGHT(Rawdata!CM53,1)),"N/A")</f>
        <v>1</v>
      </c>
      <c r="CN53">
        <f>IFERROR(VALUE(RIGHT(Rawdata!CN53,1)),"N/A")</f>
        <v>1</v>
      </c>
      <c r="CO53">
        <f>IFERROR(VALUE(RIGHT(Rawdata!CO53,1)),"N/A")</f>
        <v>1</v>
      </c>
      <c r="CP53">
        <f>IFERROR(VALUE(RIGHT(Rawdata!CP53,1)),"N/A")</f>
        <v>1</v>
      </c>
      <c r="CQ53">
        <f>IFERROR(VALUE(RIGHT(Rawdata!CQ53,1)),"N/A")</f>
        <v>1</v>
      </c>
      <c r="CR53">
        <f>IFERROR(VALUE(RIGHT(Rawdata!CR53,1)),"N/A")</f>
        <v>1</v>
      </c>
      <c r="CS53">
        <f>IFERROR(VALUE(RIGHT(Rawdata!CS53,1)),"N/A")</f>
        <v>1</v>
      </c>
      <c r="CT53">
        <f>IFERROR(VALUE(RIGHT(Rawdata!CT53,1)),"N/A")</f>
        <v>1</v>
      </c>
      <c r="CU53">
        <f>IFERROR(VALUE(RIGHT(Rawdata!CU53,1)),"N/A")</f>
        <v>1</v>
      </c>
      <c r="CV53">
        <f>IFERROR(VALUE(RIGHT(Rawdata!CV53,1)),"N/A")</f>
        <v>1</v>
      </c>
      <c r="CW53">
        <f>IFERROR(6-VALUE(RIGHT(Rawdata!CW53,1)),"N/A")</f>
        <v>1</v>
      </c>
      <c r="CX53">
        <f>IFERROR(VALUE(RIGHT(Rawdata!CX53,1)),"N/A")</f>
        <v>1</v>
      </c>
      <c r="CY53">
        <f>IFERROR(VALUE(RIGHT(Rawdata!CY53,1)),"N/A")</f>
        <v>5</v>
      </c>
      <c r="CZ53">
        <f>IFERROR(VALUE(RIGHT(Rawdata!CZ53,1)),"N/A")</f>
        <v>3</v>
      </c>
      <c r="DA53">
        <f>IFERROR(VALUE(RIGHT(Rawdata!DA53,1)),"N/A")</f>
        <v>3</v>
      </c>
      <c r="DB53">
        <f>IFERROR(VALUE(RIGHT(Rawdata!DB53,1)),"N/A")</f>
        <v>1</v>
      </c>
      <c r="DC53">
        <f>IFERROR(VALUE(RIGHT(Rawdata!DC53,1)),"N/A")</f>
        <v>1</v>
      </c>
      <c r="DD53">
        <f>IFERROR(VALUE(RIGHT(Rawdata!DD53,1)),"N/A")</f>
        <v>1</v>
      </c>
      <c r="DE53">
        <f>IFERROR(VALUE(RIGHT(Rawdata!DE53,1)-1),"N/A")</f>
        <v>0</v>
      </c>
      <c r="DF53">
        <f>IFERROR(VALUE(RIGHT(Rawdata!DF53,1)-1),"N/A")</f>
        <v>0</v>
      </c>
      <c r="DG53">
        <f>IFERROR(VALUE(RIGHT(Rawdata!DG53,1)-1),"N/A")</f>
        <v>0</v>
      </c>
      <c r="DH53">
        <f>IFERROR(VALUE(RIGHT(Rawdata!DH53,1)-1),"N/A")</f>
        <v>0</v>
      </c>
      <c r="DI53">
        <f>IFERROR(VALUE(RIGHT(Rawdata!DI53,1)-1),"N/A")</f>
        <v>0</v>
      </c>
      <c r="DJ53">
        <f>IFERROR(VALUE(RIGHT(Rawdata!DJ53,1)-1),"N/A")</f>
        <v>0</v>
      </c>
      <c r="DK53">
        <f>IFERROR(VALUE(RIGHT(Rawdata!DK53,1)-1),"N/A")</f>
        <v>0</v>
      </c>
      <c r="DL53">
        <f>IFERROR(VALUE(RIGHT(Rawdata!DL53,1)-1),"N/A")</f>
        <v>1</v>
      </c>
      <c r="DM53">
        <f>IFERROR(VALUE(RIGHT(Rawdata!DM53,1)-1),"N/A")</f>
        <v>3</v>
      </c>
      <c r="DN53">
        <f>IFERROR(VALUE(RIGHT(Rawdata!DN53,1)-1),"N/A")</f>
        <v>0</v>
      </c>
      <c r="DO53">
        <f>IFERROR(VALUE(RIGHT(Rawdata!DO53,1)-1),"N/A")</f>
        <v>1</v>
      </c>
      <c r="DP53">
        <f>IFERROR(VALUE(RIGHT(Rawdata!DP53,1)-1),"N/A")</f>
        <v>0</v>
      </c>
      <c r="DQ53">
        <f>IFERROR(VALUE(RIGHT(Rawdata!DQ53,1)-1),"N/A")</f>
        <v>0</v>
      </c>
      <c r="DR53">
        <f>IFERROR(VALUE(RIGHT(Rawdata!DR53,1)-1),"N/A")</f>
        <v>0</v>
      </c>
      <c r="DS53">
        <f>IFERROR(VALUE(RIGHT(Rawdata!DS53,1)-1),"N/A")</f>
        <v>0</v>
      </c>
      <c r="DT53">
        <f>IFERROR(VALUE(RIGHT(Rawdata!DT53,1)-1),"N/A")</f>
        <v>0</v>
      </c>
      <c r="DU53">
        <f>IFERROR(6-VALUE(RIGHT(Rawdata!DU53,1)-1),"N/A")</f>
        <v>1</v>
      </c>
      <c r="DV53">
        <f>IFERROR(6-VALUE(RIGHT(Rawdata!DV53,1)-1),"N/A")</f>
        <v>1</v>
      </c>
      <c r="DW53">
        <f>IFERROR(6-VALUE(RIGHT(Rawdata!DW53,1)-1),"N/A")</f>
        <v>1</v>
      </c>
      <c r="DX53">
        <f>IFERROR(6-VALUE(RIGHT(Rawdata!DX53,1)-1),"N/A")</f>
        <v>2</v>
      </c>
      <c r="DY53">
        <f>IFERROR(6-VALUE(RIGHT(Rawdata!DY53,1)-1),"N/A")</f>
        <v>0</v>
      </c>
      <c r="DZ53">
        <f>IFERROR(6-VALUE(RIGHT(Rawdata!DZ53,1)-1),"N/A")</f>
        <v>3</v>
      </c>
      <c r="EA53">
        <f>IFERROR(VALUE(RIGHT(Rawdata!EA53,1)),"N/A")</f>
        <v>4</v>
      </c>
      <c r="EB53">
        <f>IFERROR(VALUE(RIGHT(Rawdata!EB53,1)),"N/A")</f>
        <v>3</v>
      </c>
      <c r="EC53">
        <f>IFERROR(6-VALUE(RIGHT(Rawdata!EC53,1)),"N/A")</f>
        <v>2</v>
      </c>
      <c r="ED53">
        <f>IFERROR(6-VALUE(RIGHT(Rawdata!ED53,1)),"N/A")</f>
        <v>5</v>
      </c>
      <c r="EE53">
        <f>IFERROR(VALUE(RIGHT(Rawdata!EE53,1)),"N/A")</f>
        <v>4</v>
      </c>
      <c r="EF53">
        <f>IFERROR(VALUE(RIGHT(Rawdata!EF53,1)),"N/A")</f>
        <v>4</v>
      </c>
      <c r="EG53">
        <f>IFERROR(VALUE(RIGHT(Rawdata!EG53,1)),"N/A")</f>
        <v>3</v>
      </c>
      <c r="EH53">
        <f>IFERROR(VALUE(RIGHT(Rawdata!EH53,1)),"N/A")</f>
        <v>4</v>
      </c>
      <c r="EI53">
        <f>IFERROR(VALUE(RIGHT(Rawdata!EI53,1)),"N/A")</f>
        <v>4</v>
      </c>
      <c r="EJ53">
        <f>IFERROR(VALUE(RIGHT(Rawdata!EJ53,1)),"N/A")</f>
        <v>4</v>
      </c>
      <c r="EK53">
        <f>IFERROR(VALUE(RIGHT(Rawdata!EK53,1)),"N/A")</f>
        <v>4</v>
      </c>
      <c r="EL53">
        <f>IFERROR(VALUE(RIGHT(Rawdata!EL53,1)),"N/A")</f>
        <v>1</v>
      </c>
      <c r="EM53">
        <f>IFERROR(VALUE(RIGHT(Rawdata!EM53,1)),"N/A")</f>
        <v>4</v>
      </c>
      <c r="EN53">
        <f>IFERROR(VALUE(RIGHT(Rawdata!EN53,1)),"N/A")</f>
        <v>3</v>
      </c>
      <c r="EO53">
        <f>IFERROR(VALUE(RIGHT(Rawdata!EO53,1)),"N/A")</f>
        <v>4</v>
      </c>
      <c r="EP53">
        <f>IFERROR(VALUE(RIGHT(Rawdata!EP53,1)),"N/A")</f>
        <v>4</v>
      </c>
      <c r="EQ53">
        <f>IFERROR(VALUE(RIGHT(Rawdata!EQ53,1)),"N/A")</f>
        <v>4</v>
      </c>
      <c r="ER53">
        <f>IFERROR(VALUE(RIGHT(Rawdata!ER53,1)),"N/A")</f>
        <v>3</v>
      </c>
      <c r="ES53">
        <f>IFERROR(VALUE(RIGHT(Rawdata!ES53,1)),"N/A")</f>
        <v>4</v>
      </c>
      <c r="ET53">
        <f>IFERROR(VALUE(RIGHT(Rawdata!ET53,1)),"N/A")</f>
        <v>4</v>
      </c>
      <c r="EU53">
        <f>IFERROR(VALUE(RIGHT(Rawdata!EU53,1)),"N/A")</f>
        <v>4</v>
      </c>
      <c r="EV53">
        <f>IFERROR(VALUE(RIGHT(Rawdata!EV53,1)),"N/A")</f>
        <v>4</v>
      </c>
      <c r="EW53">
        <f>IFERROR(VALUE(RIGHT(Rawdata!EW53,1)),"N/A")</f>
        <v>4</v>
      </c>
      <c r="EX53">
        <f>IFERROR(VALUE(RIGHT(Rawdata!EX53,1)),"N/A")</f>
        <v>3</v>
      </c>
      <c r="EY53">
        <f>IFERROR(VALUE(RIGHT(Rawdata!EY53,1)),"N/A")</f>
        <v>4</v>
      </c>
      <c r="EZ53">
        <f>IFERROR(6-VALUE(RIGHT(Rawdata!EZ53,1)),"N/A")</f>
        <v>4</v>
      </c>
      <c r="FA53">
        <f>IFERROR(IF(Rawdata!FA53="A1",VALUE(RIGHT(Rawdata!FA53,1)),VALUE(RIGHT(Rawdata!FA53,1))-1),"N/A")</f>
        <v>3</v>
      </c>
      <c r="FB53">
        <f>IFERROR(VALUE(RIGHT(Rawdata!FB53,1))-3,"N/A")</f>
        <v>3</v>
      </c>
      <c r="FC53">
        <f>IFERROR(IF(Rawdata!FC53="A1",VALUE(RIGHT(Rawdata!FC53,1)),VALUE(RIGHT(Rawdata!FC53,1))-1),"N/A")</f>
        <v>4</v>
      </c>
      <c r="FD53">
        <f>IFERROR(VALUE(RIGHT(Rawdata!FD53,1))-3,"N/A")</f>
        <v>4</v>
      </c>
      <c r="FE53">
        <f>IFERROR(IF(Rawdata!FE53="A1",VALUE(RIGHT(Rawdata!FE53,1)),VALUE(RIGHT(Rawdata!FE53,1))-1),"N/A")</f>
        <v>4</v>
      </c>
      <c r="FF53">
        <f>IFERROR(VALUE(RIGHT(Rawdata!FF53,1))-3,"N/A")</f>
        <v>4</v>
      </c>
      <c r="FG53">
        <f>IFERROR(IF(Rawdata!FG53="A1",VALUE(RIGHT(Rawdata!FG53,1)),VALUE(RIGHT(Rawdata!FG53,1))-1),"N/A")</f>
        <v>4</v>
      </c>
      <c r="FH53">
        <f>IFERROR(VALUE(RIGHT(Rawdata!FH53,1))-3,"N/A")</f>
        <v>4</v>
      </c>
      <c r="FI53">
        <f>IFERROR(IF(Rawdata!FI53="A1",VALUE(RIGHT(Rawdata!FI53,1)),VALUE(RIGHT(Rawdata!FI53,1))-1),"N/A")</f>
        <v>1</v>
      </c>
      <c r="FJ53">
        <f>IFERROR(VALUE(RIGHT(Rawdata!FJ53,1))-3,"N/A")</f>
        <v>3</v>
      </c>
      <c r="FK53">
        <f>IFERROR(IF(Rawdata!FK53="A1",VALUE(RIGHT(Rawdata!FK53,1)),VALUE(RIGHT(Rawdata!FK53,1))-1),"N/A")</f>
        <v>5</v>
      </c>
      <c r="FL53">
        <f>IFERROR(VALUE(RIGHT(Rawdata!FL53,1))-3,"N/A")</f>
        <v>4</v>
      </c>
      <c r="FM53">
        <f>IFERROR(IF(Rawdata!FM53="A1",VALUE(RIGHT(Rawdata!FM53,1)),VALUE(RIGHT(Rawdata!FM53,1))-1),"N/A")</f>
        <v>4</v>
      </c>
      <c r="FN53">
        <f>IFERROR(VALUE(RIGHT(Rawdata!FN53,1))-3,"N/A")</f>
        <v>3</v>
      </c>
      <c r="FO53">
        <f>IFERROR(IF(Rawdata!FO53="A1",VALUE(RIGHT(Rawdata!FO53,1)),VALUE(RIGHT(Rawdata!FO53,1))-1),"N/A")</f>
        <v>4</v>
      </c>
      <c r="FP53">
        <f>IFERROR(VALUE(RIGHT(Rawdata!FP53,1))-3,"N/A")</f>
        <v>4</v>
      </c>
      <c r="FQ53">
        <f>IFERROR(IF(Rawdata!FQ53="A1",VALUE(RIGHT(Rawdata!FQ53,1)),VALUE(RIGHT(Rawdata!FQ53,1))-1),"N/A")</f>
        <v>4</v>
      </c>
      <c r="FR53">
        <f>IFERROR(VALUE(RIGHT(Rawdata!FR53,1))-3,"N/A")</f>
        <v>4</v>
      </c>
      <c r="FS53">
        <f>IFERROR(IF(Rawdata!FS53="A1",VALUE(RIGHT(Rawdata!FS53,1)),VALUE(RIGHT(Rawdata!FS53,1))-1),"N/A")</f>
        <v>4</v>
      </c>
      <c r="FT53">
        <f>IFERROR(VALUE(RIGHT(Rawdata!FT53,1))-3,"N/A")</f>
        <v>4</v>
      </c>
      <c r="FU53">
        <f>IFERROR(IF(Rawdata!FU53="A1",VALUE(RIGHT(Rawdata!FU53,1)),VALUE(RIGHT(Rawdata!FU53,1))-1),"N/A")</f>
        <v>4</v>
      </c>
      <c r="FV53">
        <f>IFERROR(VALUE(RIGHT(Rawdata!FV53,1))-3,"N/A")</f>
        <v>4</v>
      </c>
      <c r="FW53">
        <f>IFERROR(IF(Rawdata!FW53="A1",VALUE(RIGHT(Rawdata!FW53,1)),VALUE(RIGHT(Rawdata!FW53,1))-1),"N/A")</f>
        <v>4</v>
      </c>
      <c r="FX53">
        <f>IFERROR(VALUE(RIGHT(Rawdata!FX53,1))-3,"N/A")</f>
        <v>3</v>
      </c>
      <c r="FY53">
        <f>IFERROR(IF(Rawdata!FY53="A1",VALUE(RIGHT(Rawdata!FY53,1)),VALUE(RIGHT(Rawdata!FY53,1))-1),"N/A")</f>
        <v>1</v>
      </c>
      <c r="FZ53">
        <f>IFERROR(VALUE(RIGHT(Rawdata!FZ53,1))-3,"N/A")</f>
        <v>1</v>
      </c>
      <c r="GA53">
        <f>IFERROR(IF(Rawdata!GA53="A1",VALUE(RIGHT(Rawdata!GA53,1)),VALUE(RIGHT(Rawdata!GA53,1))-1),"N/A")</f>
        <v>4</v>
      </c>
      <c r="GB53">
        <f>IFERROR(VALUE(RIGHT(Rawdata!GB53,1))-3,"N/A")</f>
        <v>4</v>
      </c>
      <c r="GC53">
        <f>IFERROR(IF(Rawdata!GC53="A1",VALUE(RIGHT(Rawdata!GC53,1)),VALUE(RIGHT(Rawdata!GC53,1))-1),"N/A")</f>
        <v>5</v>
      </c>
      <c r="GD53">
        <f>IFERROR(VALUE(RIGHT(Rawdata!GD53,1))-3,"N/A")</f>
        <v>4</v>
      </c>
      <c r="GE53">
        <f>IFERROR(IF(Rawdata!GE53="A1",VALUE(RIGHT(Rawdata!GE53,1)),VALUE(RIGHT(Rawdata!GE53,1))-1),"N/A")</f>
        <v>5</v>
      </c>
      <c r="GF53">
        <f>IFERROR(VALUE(RIGHT(Rawdata!GF53,1))-3,"N/A")</f>
        <v>4</v>
      </c>
      <c r="GG53">
        <f>IFERROR(IF(Rawdata!GG53="A1",VALUE(RIGHT(Rawdata!GG53,1)),VALUE(RIGHT(Rawdata!GG53,1))-1),"N/A")</f>
        <v>4</v>
      </c>
      <c r="GH53">
        <f>IFERROR(VALUE(RIGHT(Rawdata!GH53,1))-3,"N/A")</f>
        <v>4</v>
      </c>
      <c r="GI53">
        <f>IFERROR(IF(Rawdata!GI53="A1",VALUE(RIGHT(Rawdata!GI53,1)),VALUE(RIGHT(Rawdata!GI53,1))-1),"N/A")</f>
        <v>4</v>
      </c>
      <c r="GJ53">
        <f>IFERROR(VALUE(RIGHT(Rawdata!GJ53,1))-3,"N/A")</f>
        <v>3</v>
      </c>
      <c r="GK53">
        <f>IFERROR(IF(Rawdata!GK53="A1",VALUE(RIGHT(Rawdata!GK53,1)),VALUE(RIGHT(Rawdata!GK53,1))-1),"N/A")</f>
        <v>4</v>
      </c>
      <c r="GL53">
        <f>IFERROR(VALUE(RIGHT(Rawdata!GL53,1))-3,"N/A")</f>
        <v>4</v>
      </c>
      <c r="GM53">
        <f>IFERROR(IF(Rawdata!GM53="A1",VALUE(RIGHT(Rawdata!GM53,1)),VALUE(RIGHT(Rawdata!GM53,1))-1),"N/A")</f>
        <v>4</v>
      </c>
      <c r="GN53">
        <f>IFERROR(VALUE(RIGHT(Rawdata!GN53,1))-3,"N/A")</f>
        <v>4</v>
      </c>
      <c r="GO53">
        <f>IFERROR(IF(Rawdata!GO53="A1",VALUE(RIGHT(Rawdata!GO53,1)),VALUE(RIGHT(Rawdata!GO53,1))-1),"N/A")</f>
        <v>4</v>
      </c>
      <c r="GP53">
        <f>IFERROR(VALUE(RIGHT(Rawdata!GP53,1))-3,"N/A")</f>
        <v>4</v>
      </c>
      <c r="GQ53">
        <f>IFERROR(IF(Rawdata!GQ53="A1",VALUE(RIGHT(Rawdata!GQ53,1)),VALUE(RIGHT(Rawdata!GQ53,1))-1),"N/A")</f>
        <v>4</v>
      </c>
      <c r="GR53">
        <f>IFERROR(VALUE(RIGHT(Rawdata!GR53,1))-3,"N/A")</f>
        <v>4</v>
      </c>
      <c r="GS53">
        <f>IFERROR(IF(Rawdata!GS53="A1",VALUE(RIGHT(Rawdata!GS53,1)),VALUE(RIGHT(Rawdata!GS53,1))-1),"N/A")</f>
        <v>4</v>
      </c>
      <c r="GT53">
        <f>IFERROR(VALUE(RIGHT(Rawdata!GT53,1))-3,"N/A")</f>
        <v>4</v>
      </c>
      <c r="GU53">
        <f>IFERROR(IF(Rawdata!GU53="A1",VALUE(RIGHT(Rawdata!GU53,1)),VALUE(RIGHT(Rawdata!GU53,1))-1),"N/A")</f>
        <v>4</v>
      </c>
      <c r="GV53">
        <f>IFERROR(VALUE(RIGHT(Rawdata!GV53,1))-3,"N/A")</f>
        <v>2</v>
      </c>
      <c r="GW53">
        <f>IFERROR(IF(Rawdata!GW53="A1",VALUE(RIGHT(Rawdata!GW53,1)),VALUE(RIGHT(Rawdata!GW53,1))-1),"N/A")</f>
        <v>4</v>
      </c>
      <c r="GX53">
        <f>IFERROR(VALUE(RIGHT(Rawdata!GX53,1))-3,"N/A")</f>
        <v>4</v>
      </c>
      <c r="GY53">
        <f>IFERROR(VALUE(RIGHT(Rawdata!GY53,1)),"N/A")</f>
        <v>6</v>
      </c>
      <c r="GZ53">
        <f>IFERROR(7-VALUE(RIGHT(Rawdata!GZ53,1)),"N/A")</f>
        <v>6</v>
      </c>
      <c r="HA53">
        <f>IFERROR(VALUE(RIGHT(Rawdata!HA53,1)),"N/A")</f>
        <v>6</v>
      </c>
      <c r="HB53">
        <f>IFERROR(VALUE(RIGHT(Rawdata!HB53,1)),"N/A")</f>
        <v>5</v>
      </c>
      <c r="HC53">
        <f>IFERROR(VALUE(RIGHT(Rawdata!HC53,1)),"N/A")</f>
        <v>5</v>
      </c>
      <c r="HD53">
        <f>IFERROR(7-VALUE(RIGHT(Rawdata!HD53,1)),"N/A")</f>
        <v>2</v>
      </c>
      <c r="HE53">
        <f>IFERROR(VALUE(RIGHT(Rawdata!HE53,1)),"N/A")</f>
        <v>6</v>
      </c>
      <c r="HF53">
        <f>IFERROR(7-VALUE(RIGHT(Rawdata!HF53,1)),"N/A")</f>
        <v>6</v>
      </c>
      <c r="HG53">
        <f>IFERROR(VALUE(RIGHT(Rawdata!HG53,1)),"N/A")</f>
        <v>6</v>
      </c>
      <c r="HH53">
        <f>IFERROR(VALUE(RIGHT(Rawdata!HH53,1)),"N/A")</f>
        <v>6</v>
      </c>
      <c r="HI53">
        <f>IFERROR(VALUE(RIGHT(Rawdata!HI53,1)),"N/A")</f>
        <v>6</v>
      </c>
      <c r="HJ53">
        <f>IFERROR(VALUE(RIGHT(Rawdata!HJ53,1)),"N/A")</f>
        <v>5</v>
      </c>
      <c r="HK53">
        <f>IFERROR(7-VALUE(RIGHT(Rawdata!HK53,1)),"N/A")</f>
        <v>3</v>
      </c>
      <c r="HL53">
        <f>IFERROR(VALUE(RIGHT(Rawdata!HL53,1)),"N/A")</f>
        <v>4</v>
      </c>
      <c r="HM53">
        <f>IFERROR(VALUE(RIGHT(Rawdata!HM53,1)),"N/A")</f>
        <v>4</v>
      </c>
      <c r="HN53">
        <f>IFERROR(IF(Rawdata!HN53="A13",5,VALUE(RIGHT(Rawdata!HN53,1))-1),"N/A")</f>
        <v>3</v>
      </c>
      <c r="HO53">
        <f>IFERROR(IF(Rawdata!HO53="A13",5,VALUE(RIGHT(Rawdata!HO53,1))-1),"N/A")</f>
        <v>3</v>
      </c>
      <c r="HP53">
        <f>IFERROR(IF(Rawdata!HP53="A13",5,VALUE(RIGHT(Rawdata!HP53,1))-1),"N/A")</f>
        <v>5</v>
      </c>
      <c r="HQ53">
        <f>IFERROR(IF(Rawdata!HQ53="A13",5,VALUE(RIGHT(Rawdata!HQ53,1))-1),"N/A")</f>
        <v>2</v>
      </c>
      <c r="HR53">
        <f>IFERROR(IF(Rawdata!HR53="A13",5,VALUE(RIGHT(Rawdata!HR53,1))-1),"N/A")</f>
        <v>4</v>
      </c>
      <c r="HS53">
        <f>IFERROR(6-IF(Rawdata!HS53="A13",5,VALUE(RIGHT(Rawdata!HS53,1))-1),"N/A")</f>
        <v>1</v>
      </c>
      <c r="HT53">
        <f>IFERROR(6-IF(Rawdata!HT53="A13",5,VALUE(RIGHT(Rawdata!HT53,1))-1),"N/A")</f>
        <v>5</v>
      </c>
      <c r="HU53">
        <f>IFERROR(6-IF(Rawdata!HU53="A13",5,VALUE(RIGHT(Rawdata!HU53,1))-1),"N/A")</f>
        <v>1</v>
      </c>
      <c r="HV53">
        <f>IFERROR(IF(Rawdata!HV53="A13",5,VALUE(RIGHT(Rawdata!HV53,1))-1),"N/A")</f>
        <v>3</v>
      </c>
      <c r="HW53">
        <f>IFERROR(6-IF(Rawdata!HW53="A13",5,VALUE(RIGHT(Rawdata!HW53,1))-1),"N/A")</f>
        <v>2</v>
      </c>
      <c r="HX53">
        <f>IFERROR(6-IF(Rawdata!HX53="A13",5,VALUE(RIGHT(Rawdata!HX53,1))-1),"N/A")</f>
        <v>1</v>
      </c>
      <c r="HY53">
        <f>IFERROR(6-IF(Rawdata!HY53="A13",5,VALUE(RIGHT(Rawdata!HY53,1))-1),"N/A")</f>
        <v>1</v>
      </c>
      <c r="HZ53">
        <f>IFERROR(6-IF(Rawdata!HZ53="A13",5,VALUE(RIGHT(Rawdata!HZ53,1))-1),"N/A")</f>
        <v>5</v>
      </c>
      <c r="IA53">
        <f>IFERROR(6-IF(Rawdata!IA53="A13",5,VALUE(RIGHT(Rawdata!IA53,1))-1),"N/A")</f>
        <v>3</v>
      </c>
      <c r="IB53">
        <f>IFERROR(IF(Rawdata!IB53="A13",5,VALUE(RIGHT(Rawdata!IB53,1))-1),"N/A")</f>
        <v>3</v>
      </c>
      <c r="IC53">
        <f>IFERROR(6-IF(Rawdata!IC53="A13",5,VALUE(RIGHT(Rawdata!IC53,1))-1),"N/A")</f>
        <v>1</v>
      </c>
      <c r="ID53">
        <f>IFERROR(IF(Rawdata!ID53="A13",5,VALUE(RIGHT(Rawdata!ID53,1))-1),"N/A")</f>
        <v>5</v>
      </c>
      <c r="IE53">
        <f>IFERROR(6-IF(Rawdata!IE53="A13",5,VALUE(RIGHT(Rawdata!IE53,1))-1),"N/A")</f>
        <v>1</v>
      </c>
      <c r="IF53">
        <f>IFERROR(VALUE(RIGHT(Rawdata!IF53,1)),"N/A")</f>
        <v>4</v>
      </c>
      <c r="IG53">
        <f>IFERROR(VALUE(RIGHT(Rawdata!IG53,1)),"N/A")</f>
        <v>4</v>
      </c>
      <c r="IH53">
        <f>IFERROR(VALUE(RIGHT(Rawdata!IH53,1)),"N/A")</f>
        <v>4</v>
      </c>
      <c r="II53">
        <f>IFERROR(VALUE(RIGHT(Rawdata!II53,1)),"N/A")</f>
        <v>4</v>
      </c>
      <c r="IJ53">
        <f>IFERROR(VALUE(RIGHT(Rawdata!IJ53,1)),"N/A")</f>
        <v>4</v>
      </c>
      <c r="IK53">
        <f>IFERROR(VALUE(RIGHT(Rawdata!IK53,1)),"N/A")</f>
        <v>3</v>
      </c>
      <c r="IL53">
        <f>IFERROR(VALUE(RIGHT(Rawdata!IL53,1)),"N/A")</f>
        <v>4</v>
      </c>
      <c r="IM53">
        <f>IFERROR(VALUE(RIGHT(Rawdata!IM53,1)),"N/A")</f>
        <v>4</v>
      </c>
      <c r="IN53">
        <f>IFERROR(VALUE(RIGHT(Rawdata!IN53,1)),"N/A")</f>
        <v>3</v>
      </c>
      <c r="IO53">
        <f>IFERROR(VALUE(RIGHT(Rawdata!IO53,1)),"N/A")</f>
        <v>4</v>
      </c>
      <c r="IP53">
        <f>IFERROR(VALUE(RIGHT(Rawdata!IP53,1)),"N/A")</f>
        <v>2</v>
      </c>
      <c r="IQ53">
        <f>IFERROR(VALUE(RIGHT(Rawdata!IQ53,1)),"N/A")</f>
        <v>4</v>
      </c>
      <c r="IR53">
        <f>IFERROR(VALUE(RIGHT(Rawdata!IR53,1)),"N/A")</f>
        <v>5</v>
      </c>
      <c r="IS53">
        <f>IFERROR(VALUE(RIGHT(Rawdata!IS53,1)),"N/A")</f>
        <v>5</v>
      </c>
      <c r="IT53">
        <f>IFERROR(VALUE(RIGHT(Rawdata!IT53,1)),"N/A")</f>
        <v>5</v>
      </c>
      <c r="IU53">
        <f>IFERROR(VALUE(RIGHT(Rawdata!IU53,1)),"N/A")</f>
        <v>4</v>
      </c>
      <c r="IV53">
        <f>IFERROR(VALUE(RIGHT(Rawdata!IV53,1)),"N/A")</f>
        <v>4</v>
      </c>
      <c r="IW53">
        <f>IFERROR(VALUE(RIGHT(Rawdata!IW53,1)),"N/A")</f>
        <v>4</v>
      </c>
      <c r="IX53">
        <f>IFERROR(VALUE(RIGHT(Rawdata!IX53,1)),"N/A")</f>
        <v>4</v>
      </c>
      <c r="IY53">
        <f>IFERROR(VALUE(RIGHT(Rawdata!IY53,1)),"N/A")</f>
        <v>5</v>
      </c>
      <c r="IZ53">
        <f>IFERROR(VALUE(RIGHT(Rawdata!IZ53,1)),"N/A")</f>
        <v>5</v>
      </c>
      <c r="JA53">
        <f>IFERROR(VALUE(RIGHT(Rawdata!JA53,1)),"N/A")</f>
        <v>1</v>
      </c>
      <c r="JB53">
        <f>IFERROR(VALUE(RIGHT(Rawdata!JB53,1)),"N/A")</f>
        <v>4</v>
      </c>
      <c r="JC53">
        <f>IFERROR(VALUE(RIGHT(Rawdata!JC53,1)),"N/A")</f>
        <v>1</v>
      </c>
      <c r="JD53">
        <f>IFERROR(VALUE(RIGHT(Rawdata!JD53,1)),"N/A")</f>
        <v>5</v>
      </c>
      <c r="JE53">
        <f>IFERROR(VALUE(RIGHT(Rawdata!JE53,1)),"N/A")</f>
        <v>3</v>
      </c>
      <c r="JF53">
        <f>IFERROR(VALUE(RIGHT(Rawdata!JF53,1)),"N/A")</f>
        <v>5</v>
      </c>
      <c r="JG53">
        <f>IFERROR(VALUE(RIGHT(Rawdata!JG53,1)),"N/A")</f>
        <v>3</v>
      </c>
      <c r="JH53">
        <f>IFERROR(VALUE(RIGHT(Rawdata!JH53,1)),"N/A")</f>
        <v>3</v>
      </c>
      <c r="JI53">
        <f>IFERROR(VALUE(RIGHT(Rawdata!JI53,1)),"N/A")</f>
        <v>1</v>
      </c>
      <c r="JJ53">
        <f>IFERROR(VALUE(RIGHT(Rawdata!JJ53,1)),"N/A")</f>
        <v>1</v>
      </c>
      <c r="JK53">
        <f>IFERROR(VALUE(RIGHT(Rawdata!JK53,1)),"N/A")</f>
        <v>5</v>
      </c>
      <c r="JL53">
        <f>IFERROR(VALUE(RIGHT(Rawdata!JL53,1)),"N/A")</f>
        <v>4</v>
      </c>
      <c r="JM53">
        <f>IFERROR(VALUE(RIGHT(Rawdata!JM53,1)),"N/A")</f>
        <v>5</v>
      </c>
      <c r="JN53">
        <f>IFERROR(VALUE(RIGHT(Rawdata!JN53,1)),"N/A")</f>
        <v>3</v>
      </c>
      <c r="JO53">
        <f>IFERROR(VALUE(RIGHT(Rawdata!JO53,1)),"N/A")</f>
        <v>1</v>
      </c>
      <c r="JP53" t="str">
        <f>IFERROR(VALUE(RIGHT(Rawdata!JP53,1)-4),"N/A")</f>
        <v>N/A</v>
      </c>
      <c r="JQ53" t="str">
        <f>IFERROR(VALUE(RIGHT(Rawdata!JQ53,1)-4),"N/A")</f>
        <v>N/A</v>
      </c>
      <c r="JR53" t="str">
        <f>IFERROR(VALUE(RIGHT(Rawdata!JR53,1)-4),"N/A")</f>
        <v>N/A</v>
      </c>
      <c r="JS53" t="str">
        <f>IFERROR(VALUE(RIGHT(Rawdata!JS53,1)-4),"N/A")</f>
        <v>N/A</v>
      </c>
      <c r="JT53" t="str">
        <f>IFERROR(VALUE(RIGHT(Rawdata!JT53,1)-4),"N/A")</f>
        <v>N/A</v>
      </c>
      <c r="JU53" t="str">
        <f>IFERROR(VALUE(RIGHT(Rawdata!JU53,1)-4),"N/A")</f>
        <v>N/A</v>
      </c>
      <c r="JV53" t="str">
        <f>IFERROR(VALUE(RIGHT(Rawdata!JV53,1)-4),"N/A")</f>
        <v>N/A</v>
      </c>
      <c r="JW53" t="str">
        <f>IFERROR(VALUE(RIGHT(Rawdata!JW53,1)-4),"N/A")</f>
        <v>N/A</v>
      </c>
      <c r="JX53" t="str">
        <f>IFERROR(VALUE(RIGHT(Rawdata!JX53,1)),"N/A")</f>
        <v>N/A</v>
      </c>
      <c r="JY53" t="str">
        <f>IFERROR(VALUE(RIGHT(Rawdata!JY53,1)),"N/A")</f>
        <v>N/A</v>
      </c>
      <c r="JZ53" t="str">
        <f>IFERROR(6-VALUE(RIGHT(Rawdata!JZ53,1)),"N/A")</f>
        <v>N/A</v>
      </c>
      <c r="KA53" t="str">
        <f>IFERROR(6-VALUE(RIGHT(Rawdata!KA53,1)),"N/A")</f>
        <v>N/A</v>
      </c>
      <c r="KB53" t="str">
        <f>IFERROR(6-VALUE(RIGHT(Rawdata!KB53,1)),"N/A")</f>
        <v>N/A</v>
      </c>
      <c r="KC53" t="str">
        <f>IFERROR(6-VALUE(RIGHT(Rawdata!KC53,1)),"N/A")</f>
        <v>N/A</v>
      </c>
      <c r="KD53" t="str">
        <f>IFERROR(6-VALUE(RIGHT(Rawdata!KD53,1)),"N/A")</f>
        <v>N/A</v>
      </c>
      <c r="KE53" t="str">
        <f>IFERROR(6-VALUE(RIGHT(Rawdata!KE53,1)),"N/A")</f>
        <v>N/A</v>
      </c>
      <c r="KF53" t="str">
        <f>IFERROR(VALUE(RIGHT(Rawdata!KF53,1)),"N/A")</f>
        <v>N/A</v>
      </c>
      <c r="KG53" t="str">
        <f>IFERROR(VALUE(RIGHT(Rawdata!KG53,1)),"N/A")</f>
        <v>N/A</v>
      </c>
      <c r="KH53" t="str">
        <f>IFERROR(6-VALUE(RIGHT(Rawdata!KH53,1)),"N/A")</f>
        <v>N/A</v>
      </c>
      <c r="KI53" t="str">
        <f>IFERROR(6-VALUE(RIGHT(Rawdata!KI53,1)),"N/A")</f>
        <v>N/A</v>
      </c>
      <c r="KJ53" t="str">
        <f>IFERROR(VALUE(RIGHT(Rawdata!KJ53,1)),"N/A")</f>
        <v>N/A</v>
      </c>
      <c r="KK53" t="str">
        <f>IFERROR(VALUE(RIGHT(Rawdata!KK53,1)),"N/A")</f>
        <v>N/A</v>
      </c>
      <c r="KL53" t="str">
        <f>IFERROR(VALUE(RIGHT(Rawdata!KL53,1)),"N/A")</f>
        <v>N/A</v>
      </c>
      <c r="KM53" t="str">
        <f>IFERROR(VALUE(RIGHT(Rawdata!KM53,1)),"N/A")</f>
        <v>N/A</v>
      </c>
      <c r="KN53" t="str">
        <f>IFERROR(VALUE(RIGHT(Rawdata!KN53,1)),"N/A")</f>
        <v>N/A</v>
      </c>
      <c r="KO53" t="str">
        <f>IFERROR(VALUE(RIGHT(Rawdata!KO53,1)),"N/A")</f>
        <v>N/A</v>
      </c>
      <c r="KP53" t="str">
        <f>IFERROR(VALUE(RIGHT(Rawdata!KP53,1)),"N/A")</f>
        <v>N/A</v>
      </c>
      <c r="KQ53" t="str">
        <f>IFERROR(VALUE(RIGHT(Rawdata!KQ53,1)),"N/A")</f>
        <v>N/A</v>
      </c>
      <c r="KR53" t="str">
        <f>IFERROR(VALUE(RIGHT(Rawdata!KR53,1)),"N/A")</f>
        <v>N/A</v>
      </c>
      <c r="KS53" t="str">
        <f>IFERROR(VALUE(RIGHT(Rawdata!KS53,1)),"N/A")</f>
        <v>N/A</v>
      </c>
      <c r="KT53" t="str">
        <f>IFERROR(VALUE(RIGHT(Rawdata!KT53,1)),"N/A")</f>
        <v>N/A</v>
      </c>
      <c r="KU53" t="str">
        <f>IFERROR(VALUE(RIGHT(Rawdata!KU53,1)),"N/A")</f>
        <v>N/A</v>
      </c>
      <c r="KV53" t="str">
        <f>IFERROR(VALUE(RIGHT(Rawdata!KV53,1)),"N/A")</f>
        <v>N/A</v>
      </c>
      <c r="KW53" t="str">
        <f>IFERROR(VALUE(RIGHT(Rawdata!KW53,1)),"N/A")</f>
        <v>N/A</v>
      </c>
      <c r="KX53" t="str">
        <f>IFERROR(VALUE(RIGHT(Rawdata!KX53,1)),"N/A")</f>
        <v>N/A</v>
      </c>
    </row>
    <row r="54" spans="1:310" x14ac:dyDescent="0.25">
      <c r="A54">
        <f>Rawdata!A54</f>
        <v>26</v>
      </c>
      <c r="B54" t="str">
        <f>Rawdata!B54</f>
        <v>T3</v>
      </c>
      <c r="C54" t="str">
        <f>Rawdata!C54</f>
        <v>2023-02-16 14:45:48</v>
      </c>
      <c r="D54" t="str">
        <f>Rawdata!D54</f>
        <v>752-207</v>
      </c>
      <c r="E54" t="str">
        <f>IF(Rawdata!E54="","",Rawdata!E54)</f>
        <v/>
      </c>
      <c r="F54" cm="1">
        <f t="array" ref="F54">IFERROR(_xlfn.IFS(Rawdata!F54="A1",100,Rawdata!F54="A2",75,Rawdata!F54="A3",50,Rawdata!F54="A4",25,Rawdata!F54="A5",0),"N/A")</f>
        <v>25</v>
      </c>
      <c r="G54" cm="1">
        <f t="array" ref="G54">IFERROR(_xlfn.IFS(Rawdata!G54="A1",100,Rawdata!G54="A2",75,Rawdata!G54="A3",50,Rawdata!G54="A4",25,Rawdata!G54="A5",0),"N/A")</f>
        <v>75</v>
      </c>
      <c r="H54" cm="1">
        <f t="array" ref="H54">IFERROR(_xlfn.IFS(Rawdata!H54="A1",100,Rawdata!H54="A2",75,Rawdata!H54="A3",50,Rawdata!H54="A4",25,Rawdata!H54="A5",0),"N/A")</f>
        <v>50</v>
      </c>
      <c r="I54" cm="1">
        <f t="array" ref="I54">IFERROR(_xlfn.IFS(Rawdata!I54="A1",100,Rawdata!I54="A2",75,Rawdata!I54="A3",50,Rawdata!I54="A4",25,Rawdata!I54="A5",0),"N/A")</f>
        <v>50</v>
      </c>
      <c r="J54" cm="1">
        <f t="array" ref="J54">IFERROR(_xlfn.IFS(Rawdata!J54="A1",100,Rawdata!J54="A2",75,Rawdata!J54="A3",50,Rawdata!J54="A4",25,Rawdata!J54="A5",0),"N/A")</f>
        <v>25</v>
      </c>
      <c r="K54" cm="1">
        <f t="array" ref="K54">IFERROR(_xlfn.IFS(Rawdata!K54="A1",100,Rawdata!K54="A2",75,Rawdata!K54="A3",50,Rawdata!K54="A4",25,Rawdata!K54="A5",0),"N/A")</f>
        <v>100</v>
      </c>
      <c r="L54" cm="1">
        <f t="array" ref="L54">IFERROR(_xlfn.IFS(Rawdata!L54="A1",100,Rawdata!L54="A2",75,Rawdata!L54="A3",50,Rawdata!L54="A4",25,Rawdata!L54="A5",0),"N/A")</f>
        <v>100</v>
      </c>
      <c r="M54" cm="1">
        <f t="array" ref="M54">IFERROR(_xlfn.IFS(Rawdata!M54="A1",100,Rawdata!M54="A2",75,Rawdata!M54="A3",50,Rawdata!M54="A4",25,Rawdata!M54="A5",0),"N/A")</f>
        <v>100</v>
      </c>
      <c r="N54" cm="1">
        <f t="array" ref="N54">IFERROR(_xlfn.IFS(Rawdata!N54="A1",100,Rawdata!N54="A2",75,Rawdata!N54="A3",50,Rawdata!N54="A4",25,Rawdata!N54="A5",0),"N/A")</f>
        <v>100</v>
      </c>
      <c r="O54" cm="1">
        <f t="array" ref="O54">IFERROR(_xlfn.IFS(Rawdata!O54="A1",100,Rawdata!O54="A2",75,Rawdata!O54="A3",50,Rawdata!O54="A4",25,Rawdata!O54="A5",0),"N/A")</f>
        <v>100</v>
      </c>
      <c r="P54" cm="1">
        <f t="array" ref="P54">IFERROR(_xlfn.IFS(Rawdata!P54="A1",100,Rawdata!P54="A2",75,Rawdata!P54="A3",50,Rawdata!P54="A4",25,Rawdata!P54="A5",0),"N/A")</f>
        <v>100</v>
      </c>
      <c r="Q54" cm="1">
        <f t="array" ref="Q54">IFERROR(_xlfn.IFS(Rawdata!Q54="A1",100,Rawdata!Q54="A2",75,Rawdata!Q54="A3",50,Rawdata!Q54="A4",25,Rawdata!Q54="A5",0),"N/A")</f>
        <v>100</v>
      </c>
      <c r="R54" cm="1">
        <f t="array" ref="R54">IFERROR(_xlfn.IFS(Rawdata!R54="A1",100,Rawdata!R54="A2",75,Rawdata!R54="A3",50,Rawdata!R54="A4",25,Rawdata!R54="A5",0),"N/A")</f>
        <v>75</v>
      </c>
      <c r="S54" cm="1">
        <f t="array" ref="S54">IFERROR(_xlfn.IFS(Rawdata!S54="A1",100,Rawdata!S54="A2",75,Rawdata!S54="A3",50,Rawdata!S54="A4",25,Rawdata!S54="A5",0),"N/A")</f>
        <v>50</v>
      </c>
      <c r="T54" cm="1">
        <f t="array" ref="T54">IFERROR(_xlfn.IFS(Rawdata!T54="A1",100,Rawdata!T54="A2",75,Rawdata!T54="A3",50,Rawdata!T54="A4",25,Rawdata!T54="A5",0),"N/A")</f>
        <v>25</v>
      </c>
      <c r="U54" cm="1">
        <f t="array" ref="U54">IFERROR(_xlfn.IFS(Rawdata!U54="A1",100,Rawdata!U54="A2",75,Rawdata!U54="A3",50,Rawdata!U54="A4",25,Rawdata!U54="A5",0),"N/A")</f>
        <v>100</v>
      </c>
      <c r="V54" cm="1">
        <f t="array" ref="V54">IFERROR(_xlfn.IFS(Rawdata!V54="A1",100,Rawdata!V54="A2",75,Rawdata!V54="A3",50,Rawdata!V54="A4",25,Rawdata!V54="A5",0),"N/A")</f>
        <v>50</v>
      </c>
      <c r="W54" cm="1">
        <f t="array" ref="W54">IFERROR(_xlfn.IFS(Rawdata!W54="A1",100,Rawdata!W54="A2",75,Rawdata!W54="A3",50,Rawdata!W54="A4",25,Rawdata!W54="A5",0),"N/A")</f>
        <v>50</v>
      </c>
      <c r="X54" cm="1">
        <f t="array" ref="X54">IFERROR(_xlfn.IFS(Rawdata!X54="A1",100,Rawdata!X54="A2",75,Rawdata!X54="A3",50,Rawdata!X54="A4",25,Rawdata!X54="A5",0),"N/A")</f>
        <v>75</v>
      </c>
      <c r="Y54" cm="1">
        <f t="array" ref="Y54">IFERROR(_xlfn.IFS(Rawdata!Y54="A1",100,Rawdata!Y54="A2",75,Rawdata!Y54="A3",50,Rawdata!Y54="A4",25,Rawdata!Y54="A5",0),"N/A")</f>
        <v>100</v>
      </c>
      <c r="Z54" cm="1">
        <f t="array" ref="Z54">IFERROR(_xlfn.IFS(Rawdata!Z54="A1",100,Rawdata!Z54="A2",75,Rawdata!Z54="A3",50,Rawdata!Z54="A4",25,Rawdata!Z54="A5",0),"N/A")</f>
        <v>0</v>
      </c>
      <c r="AA54" cm="1">
        <f t="array" ref="AA54">IFERROR(_xlfn.IFS(Rawdata!AA54="A1",100,Rawdata!AA54="A2",75,Rawdata!AA54="A3",50,Rawdata!AA54="A4",25,Rawdata!AA54="A5",0),"N/A")</f>
        <v>100</v>
      </c>
      <c r="AB54" cm="1">
        <f t="array" ref="AB54">IFERROR(_xlfn.IFS(Rawdata!AB54="A1",100,Rawdata!AB54="A2",75,Rawdata!AB54="A3",50,Rawdata!AB54="A4",25,Rawdata!AB54="A5",0),"N/A")</f>
        <v>50</v>
      </c>
      <c r="AC54">
        <f>IFERROR(VALUE(RIGHT(Rawdata!AC54,1)),"N/A")</f>
        <v>4</v>
      </c>
      <c r="AD54">
        <f>IFERROR(6-VALUE(RIGHT(Rawdata!AD54,1)),"N/A")</f>
        <v>4</v>
      </c>
      <c r="AE54">
        <f>IFERROR(VALUE(RIGHT(Rawdata!AE54,1)),"N/A")</f>
        <v>4</v>
      </c>
      <c r="AF54">
        <f>IFERROR(6-VALUE(RIGHT(Rawdata!AF54,1)),"N/A")</f>
        <v>3</v>
      </c>
      <c r="AG54">
        <f>IFERROR(VALUE(RIGHT(Rawdata!AG54,1)),"N/A")</f>
        <v>5</v>
      </c>
      <c r="AH54">
        <f>IFERROR(VALUE(RIGHT(Rawdata!AH54,1)),"N/A")</f>
        <v>5</v>
      </c>
      <c r="AI54">
        <f>IFERROR(VALUE(RIGHT(Rawdata!AI54,1)),"N/A")</f>
        <v>4</v>
      </c>
      <c r="AJ54">
        <f>IFERROR(6-VALUE(RIGHT(Rawdata!AJ54,1)),"N/A")</f>
        <v>3</v>
      </c>
      <c r="AK54">
        <f>IFERROR(6-VALUE(RIGHT(Rawdata!AK54,1)),"N/A")</f>
        <v>4</v>
      </c>
      <c r="AL54">
        <f>IFERROR(VALUE(RIGHT(Rawdata!AL54,1)),"N/A")</f>
        <v>4</v>
      </c>
      <c r="AM54">
        <f>IFERROR(6-VALUE(RIGHT(Rawdata!AM54,1)),"N/A")</f>
        <v>2</v>
      </c>
      <c r="AN54">
        <f>IFERROR(6-VALUE(RIGHT(Rawdata!AN54,1)),"N/A")</f>
        <v>5</v>
      </c>
      <c r="AO54">
        <f>IFERROR(VALUE(RIGHT(Rawdata!AO54,1)),"N/A")</f>
        <v>4</v>
      </c>
      <c r="AP54">
        <f>IFERROR(6-VALUE(RIGHT(Rawdata!AP54,1)),"N/A")</f>
        <v>2</v>
      </c>
      <c r="AQ54">
        <f>IFERROR(VALUE(RIGHT(Rawdata!AQ54,1)),"N/A")</f>
        <v>4</v>
      </c>
      <c r="AR54">
        <f>IFERROR(6-VALUE(RIGHT(Rawdata!AR54,1)),"N/A")</f>
        <v>3</v>
      </c>
      <c r="AS54">
        <f>IFERROR(VALUE(RIGHT(Rawdata!AS54,1)),"N/A")</f>
        <v>4</v>
      </c>
      <c r="AT54">
        <f>IFERROR(VALUE(RIGHT(Rawdata!AT54,1)),"N/A")</f>
        <v>4</v>
      </c>
      <c r="AU54">
        <f>IFERROR(6-VALUE(RIGHT(Rawdata!AU54,1)),"N/A")</f>
        <v>5</v>
      </c>
      <c r="AV54">
        <f>IFERROR(VALUE(RIGHT(Rawdata!AV54,1)),"N/A")</f>
        <v>4</v>
      </c>
      <c r="AW54">
        <f>IFERROR(VALUE(RIGHT(Rawdata!AW54,1)),"N/A")</f>
        <v>4</v>
      </c>
      <c r="AX54">
        <f>IFERROR(VALUE(RIGHT(Rawdata!AX54,1)),"N/A")</f>
        <v>4</v>
      </c>
      <c r="AY54">
        <f>IFERROR(VALUE(RIGHT(Rawdata!AY54,1)),"N/A")</f>
        <v>4</v>
      </c>
      <c r="AZ54">
        <f>IFERROR(VALUE(RIGHT(Rawdata!AZ54,1)),"N/A")</f>
        <v>3</v>
      </c>
      <c r="BA54">
        <f>IFERROR(VALUE(RIGHT(Rawdata!BA54,1)-1),"N/A")</f>
        <v>4</v>
      </c>
      <c r="BB54">
        <f>IFERROR(VALUE(RIGHT(Rawdata!BB54,1)-1),"N/A")</f>
        <v>3</v>
      </c>
      <c r="BC54">
        <f>IFERROR(VALUE(RIGHT(Rawdata!BC54,1)-1),"N/A")</f>
        <v>1</v>
      </c>
      <c r="BD54">
        <f>IFERROR(VALUE(RIGHT(Rawdata!BD54,1)-1),"N/A")</f>
        <v>2</v>
      </c>
      <c r="BE54">
        <f>IFERROR(VALUE(RIGHT(Rawdata!BE54,1)-1),"N/A")</f>
        <v>2</v>
      </c>
      <c r="BF54">
        <f>IFERROR(VALUE(RIGHT(Rawdata!BF54,1)-1),"N/A")</f>
        <v>2</v>
      </c>
      <c r="BG54">
        <f>IFERROR(VALUE(RIGHT(Rawdata!BG54,1)-1),"N/A")</f>
        <v>2</v>
      </c>
      <c r="BH54">
        <f>IFERROR(VALUE(RIGHT(Rawdata!BH54,1)-1),"N/A")</f>
        <v>3</v>
      </c>
      <c r="BI54">
        <f>IFERROR(VALUE(RIGHT(Rawdata!BI54,1)-1),"N/A")</f>
        <v>0</v>
      </c>
      <c r="BJ54">
        <f>IFERROR(VALUE(RIGHT(Rawdata!BJ54,1)-1),"N/A")</f>
        <v>1</v>
      </c>
      <c r="BK54">
        <f>IFERROR(VALUE(RIGHT(Rawdata!BK54,1)-1),"N/A")</f>
        <v>3</v>
      </c>
      <c r="BL54">
        <f>IFERROR(VALUE(RIGHT(Rawdata!BL54,1)-1),"N/A")</f>
        <v>3</v>
      </c>
      <c r="BM54">
        <f>IFERROR(VALUE(RIGHT(Rawdata!BM54,1)),"N/A")</f>
        <v>3</v>
      </c>
      <c r="BN54">
        <f>IFERROR(VALUE(RIGHT(Rawdata!BN54,1)),"N/A")</f>
        <v>4</v>
      </c>
      <c r="BO54">
        <f>IFERROR(VALUE(RIGHT(Rawdata!BO54,1)),"N/A")</f>
        <v>5</v>
      </c>
      <c r="BP54">
        <f>IFERROR(VALUE(RIGHT(Rawdata!BP54,1)),"N/A")</f>
        <v>4</v>
      </c>
      <c r="BQ54">
        <f>IFERROR(6-VALUE(RIGHT(Rawdata!BQ54,1)),"N/A")</f>
        <v>2</v>
      </c>
      <c r="BR54">
        <f>IFERROR(6-VALUE(RIGHT(Rawdata!BR54,1)),"N/A")</f>
        <v>4</v>
      </c>
      <c r="BS54">
        <f>IFERROR(6-VALUE(RIGHT(Rawdata!BS54,1)),"N/A")</f>
        <v>3</v>
      </c>
      <c r="BT54">
        <f>IFERROR(6-VALUE(RIGHT(Rawdata!BT54,1)),"N/A")</f>
        <v>2</v>
      </c>
      <c r="BU54">
        <f>IFERROR(VALUE(RIGHT(Rawdata!BU54,1)),"N/A")</f>
        <v>4</v>
      </c>
      <c r="BV54">
        <f>IFERROR(VALUE(RIGHT(Rawdata!BV54,1)),"N/A")</f>
        <v>4</v>
      </c>
      <c r="BW54">
        <f>IFERROR(VALUE(RIGHT(Rawdata!BW54,1)),"N/A")</f>
        <v>4</v>
      </c>
      <c r="BX54">
        <f>IFERROR(VALUE(RIGHT(Rawdata!BX54,1)),"N/A")</f>
        <v>4</v>
      </c>
      <c r="BY54">
        <f>IFERROR(6-VALUE(RIGHT(Rawdata!BY54,1)),"N/A")</f>
        <v>4</v>
      </c>
      <c r="BZ54">
        <f>IFERROR(6-VALUE(RIGHT(Rawdata!BZ54,1)),"N/A")</f>
        <v>3</v>
      </c>
      <c r="CA54">
        <f>IFERROR(6-VALUE(RIGHT(Rawdata!CA54,1)),"N/A")</f>
        <v>4</v>
      </c>
      <c r="CB54">
        <f>IFERROR(VALUE(RIGHT(Rawdata!CB54,1)),"N/A")</f>
        <v>4</v>
      </c>
      <c r="CC54">
        <f>IFERROR(VALUE(RIGHT(Rawdata!CC54,1)),"N/A")</f>
        <v>4</v>
      </c>
      <c r="CD54">
        <f>IFERROR(VALUE(RIGHT(Rawdata!CD54,1)),"N/A")</f>
        <v>4</v>
      </c>
      <c r="CE54">
        <f>IFERROR(VALUE(RIGHT(Rawdata!CE54,1)),"N/A")</f>
        <v>4</v>
      </c>
      <c r="CF54">
        <f>IFERROR(6-VALUE(RIGHT(Rawdata!CF54,1)),"N/A")</f>
        <v>5</v>
      </c>
      <c r="CG54">
        <f>IFERROR(6-VALUE(RIGHT(Rawdata!CG54,1)),"N/A")</f>
        <v>2</v>
      </c>
      <c r="CH54">
        <f>IFERROR(6-VALUE(RIGHT(Rawdata!CH54,1)),"N/A")</f>
        <v>5</v>
      </c>
      <c r="CI54">
        <f>IFERROR(6-VALUE(RIGHT(Rawdata!CI54,1)),"N/A")</f>
        <v>5</v>
      </c>
      <c r="CJ54">
        <f>IFERROR(VALUE(RIGHT(Rawdata!CJ54,1)),"N/A")</f>
        <v>4</v>
      </c>
      <c r="CK54">
        <f>IFERROR(VALUE(RIGHT(Rawdata!CK54,1)),"N/A")</f>
        <v>3</v>
      </c>
      <c r="CL54">
        <f>IFERROR(VALUE(RIGHT(Rawdata!CL54,1)),"N/A")</f>
        <v>3</v>
      </c>
      <c r="CM54">
        <f>IFERROR(VALUE(RIGHT(Rawdata!CM54,1)),"N/A")</f>
        <v>4</v>
      </c>
      <c r="CN54">
        <f>IFERROR(VALUE(RIGHT(Rawdata!CN54,1)),"N/A")</f>
        <v>2</v>
      </c>
      <c r="CO54">
        <f>IFERROR(VALUE(RIGHT(Rawdata!CO54,1)),"N/A")</f>
        <v>1</v>
      </c>
      <c r="CP54">
        <f>IFERROR(VALUE(RIGHT(Rawdata!CP54,1)),"N/A")</f>
        <v>4</v>
      </c>
      <c r="CQ54">
        <f>IFERROR(VALUE(RIGHT(Rawdata!CQ54,1)),"N/A")</f>
        <v>2</v>
      </c>
      <c r="CR54">
        <f>IFERROR(VALUE(RIGHT(Rawdata!CR54,1)),"N/A")</f>
        <v>1</v>
      </c>
      <c r="CS54">
        <f>IFERROR(VALUE(RIGHT(Rawdata!CS54,1)),"N/A")</f>
        <v>4</v>
      </c>
      <c r="CT54">
        <f>IFERROR(VALUE(RIGHT(Rawdata!CT54,1)),"N/A")</f>
        <v>4</v>
      </c>
      <c r="CU54">
        <f>IFERROR(VALUE(RIGHT(Rawdata!CU54,1)),"N/A")</f>
        <v>3</v>
      </c>
      <c r="CV54">
        <f>IFERROR(VALUE(RIGHT(Rawdata!CV54,1)),"N/A")</f>
        <v>2</v>
      </c>
      <c r="CW54">
        <f>IFERROR(6-VALUE(RIGHT(Rawdata!CW54,1)),"N/A")</f>
        <v>1</v>
      </c>
      <c r="CX54">
        <f>IFERROR(VALUE(RIGHT(Rawdata!CX54,1)),"N/A")</f>
        <v>1</v>
      </c>
      <c r="CY54">
        <f>IFERROR(VALUE(RIGHT(Rawdata!CY54,1)),"N/A")</f>
        <v>4</v>
      </c>
      <c r="CZ54">
        <f>IFERROR(VALUE(RIGHT(Rawdata!CZ54,1)),"N/A")</f>
        <v>4</v>
      </c>
      <c r="DA54">
        <f>IFERROR(VALUE(RIGHT(Rawdata!DA54,1)),"N/A")</f>
        <v>1</v>
      </c>
      <c r="DB54">
        <f>IFERROR(VALUE(RIGHT(Rawdata!DB54,1)),"N/A")</f>
        <v>1</v>
      </c>
      <c r="DC54">
        <f>IFERROR(VALUE(RIGHT(Rawdata!DC54,1)),"N/A")</f>
        <v>5</v>
      </c>
      <c r="DD54">
        <f>IFERROR(VALUE(RIGHT(Rawdata!DD54,1)),"N/A")</f>
        <v>3</v>
      </c>
      <c r="DE54">
        <f>IFERROR(VALUE(RIGHT(Rawdata!DE54,1)-1),"N/A")</f>
        <v>1</v>
      </c>
      <c r="DF54">
        <f>IFERROR(VALUE(RIGHT(Rawdata!DF54,1)-1),"N/A")</f>
        <v>3</v>
      </c>
      <c r="DG54">
        <f>IFERROR(VALUE(RIGHT(Rawdata!DG54,1)-1),"N/A")</f>
        <v>1</v>
      </c>
      <c r="DH54">
        <f>IFERROR(VALUE(RIGHT(Rawdata!DH54,1)-1),"N/A")</f>
        <v>4</v>
      </c>
      <c r="DI54">
        <f>IFERROR(VALUE(RIGHT(Rawdata!DI54,1)-1),"N/A")</f>
        <v>1</v>
      </c>
      <c r="DJ54">
        <f>IFERROR(VALUE(RIGHT(Rawdata!DJ54,1)-1),"N/A")</f>
        <v>1</v>
      </c>
      <c r="DK54">
        <f>IFERROR(VALUE(RIGHT(Rawdata!DK54,1)-1),"N/A")</f>
        <v>3</v>
      </c>
      <c r="DL54">
        <f>IFERROR(VALUE(RIGHT(Rawdata!DL54,1)-1),"N/A")</f>
        <v>1</v>
      </c>
      <c r="DM54">
        <f>IFERROR(VALUE(RIGHT(Rawdata!DM54,1)-1),"N/A")</f>
        <v>5</v>
      </c>
      <c r="DN54">
        <f>IFERROR(VALUE(RIGHT(Rawdata!DN54,1)-1),"N/A")</f>
        <v>5</v>
      </c>
      <c r="DO54">
        <f>IFERROR(VALUE(RIGHT(Rawdata!DO54,1)-1),"N/A")</f>
        <v>5</v>
      </c>
      <c r="DP54">
        <f>IFERROR(VALUE(RIGHT(Rawdata!DP54,1)-1),"N/A")</f>
        <v>5</v>
      </c>
      <c r="DQ54">
        <f>IFERROR(VALUE(RIGHT(Rawdata!DQ54,1)-1),"N/A")</f>
        <v>3</v>
      </c>
      <c r="DR54">
        <f>IFERROR(VALUE(RIGHT(Rawdata!DR54,1)-1),"N/A")</f>
        <v>4</v>
      </c>
      <c r="DS54">
        <f>IFERROR(VALUE(RIGHT(Rawdata!DS54,1)-1),"N/A")</f>
        <v>4</v>
      </c>
      <c r="DT54">
        <f>IFERROR(VALUE(RIGHT(Rawdata!DT54,1)-1),"N/A")</f>
        <v>4</v>
      </c>
      <c r="DU54">
        <f>IFERROR(6-VALUE(RIGHT(Rawdata!DU54,1)-1),"N/A")</f>
        <v>4</v>
      </c>
      <c r="DV54">
        <f>IFERROR(6-VALUE(RIGHT(Rawdata!DV54,1)-1),"N/A")</f>
        <v>1</v>
      </c>
      <c r="DW54">
        <f>IFERROR(6-VALUE(RIGHT(Rawdata!DW54,1)-1),"N/A")</f>
        <v>1</v>
      </c>
      <c r="DX54">
        <f>IFERROR(6-VALUE(RIGHT(Rawdata!DX54,1)-1),"N/A")</f>
        <v>1</v>
      </c>
      <c r="DY54">
        <f>IFERROR(6-VALUE(RIGHT(Rawdata!DY54,1)-1),"N/A")</f>
        <v>1</v>
      </c>
      <c r="DZ54">
        <f>IFERROR(6-VALUE(RIGHT(Rawdata!DZ54,1)-1),"N/A")</f>
        <v>5</v>
      </c>
      <c r="EA54">
        <f>IFERROR(VALUE(RIGHT(Rawdata!EA54,1)),"N/A")</f>
        <v>3</v>
      </c>
      <c r="EB54">
        <f>IFERROR(VALUE(RIGHT(Rawdata!EB54,1)),"N/A")</f>
        <v>4</v>
      </c>
      <c r="EC54">
        <f>IFERROR(6-VALUE(RIGHT(Rawdata!EC54,1)),"N/A")</f>
        <v>3</v>
      </c>
      <c r="ED54">
        <f>IFERROR(6-VALUE(RIGHT(Rawdata!ED54,1)),"N/A")</f>
        <v>1</v>
      </c>
      <c r="EE54">
        <f>IFERROR(VALUE(RIGHT(Rawdata!EE54,1)),"N/A")</f>
        <v>5</v>
      </c>
      <c r="EF54">
        <f>IFERROR(VALUE(RIGHT(Rawdata!EF54,1)),"N/A")</f>
        <v>5</v>
      </c>
      <c r="EG54">
        <f>IFERROR(VALUE(RIGHT(Rawdata!EG54,1)),"N/A")</f>
        <v>5</v>
      </c>
      <c r="EH54">
        <f>IFERROR(VALUE(RIGHT(Rawdata!EH54,1)),"N/A")</f>
        <v>5</v>
      </c>
      <c r="EI54">
        <f>IFERROR(VALUE(RIGHT(Rawdata!EI54,1)),"N/A")</f>
        <v>5</v>
      </c>
      <c r="EJ54">
        <f>IFERROR(VALUE(RIGHT(Rawdata!EJ54,1)),"N/A")</f>
        <v>4</v>
      </c>
      <c r="EK54">
        <f>IFERROR(VALUE(RIGHT(Rawdata!EK54,1)),"N/A")</f>
        <v>5</v>
      </c>
      <c r="EL54">
        <f>IFERROR(VALUE(RIGHT(Rawdata!EL54,1)),"N/A")</f>
        <v>3</v>
      </c>
      <c r="EM54">
        <f>IFERROR(VALUE(RIGHT(Rawdata!EM54,1)),"N/A")</f>
        <v>4</v>
      </c>
      <c r="EN54">
        <f>IFERROR(VALUE(RIGHT(Rawdata!EN54,1)),"N/A")</f>
        <v>2</v>
      </c>
      <c r="EO54">
        <f>IFERROR(VALUE(RIGHT(Rawdata!EO54,1)),"N/A")</f>
        <v>4</v>
      </c>
      <c r="EP54">
        <f>IFERROR(VALUE(RIGHT(Rawdata!EP54,1)),"N/A")</f>
        <v>4</v>
      </c>
      <c r="EQ54">
        <f>IFERROR(VALUE(RIGHT(Rawdata!EQ54,1)),"N/A")</f>
        <v>4</v>
      </c>
      <c r="ER54">
        <f>IFERROR(VALUE(RIGHT(Rawdata!ER54,1)),"N/A")</f>
        <v>4</v>
      </c>
      <c r="ES54">
        <f>IFERROR(VALUE(RIGHT(Rawdata!ES54,1)),"N/A")</f>
        <v>4</v>
      </c>
      <c r="ET54">
        <f>IFERROR(VALUE(RIGHT(Rawdata!ET54,1)),"N/A")</f>
        <v>3</v>
      </c>
      <c r="EU54">
        <f>IFERROR(VALUE(RIGHT(Rawdata!EU54,1)),"N/A")</f>
        <v>3</v>
      </c>
      <c r="EV54">
        <f>IFERROR(VALUE(RIGHT(Rawdata!EV54,1)),"N/A")</f>
        <v>2</v>
      </c>
      <c r="EW54">
        <f>IFERROR(VALUE(RIGHT(Rawdata!EW54,1)),"N/A")</f>
        <v>4</v>
      </c>
      <c r="EX54">
        <f>IFERROR(VALUE(RIGHT(Rawdata!EX54,1)),"N/A")</f>
        <v>4</v>
      </c>
      <c r="EY54">
        <f>IFERROR(VALUE(RIGHT(Rawdata!EY54,1)),"N/A")</f>
        <v>4</v>
      </c>
      <c r="EZ54">
        <f>IFERROR(6-VALUE(RIGHT(Rawdata!EZ54,1)),"N/A")</f>
        <v>4</v>
      </c>
      <c r="FA54">
        <f>IFERROR(IF(Rawdata!FA54="A1",VALUE(RIGHT(Rawdata!FA54,1)),VALUE(RIGHT(Rawdata!FA54,1))-1),"N/A")</f>
        <v>5</v>
      </c>
      <c r="FB54">
        <f>IFERROR(VALUE(RIGHT(Rawdata!FB54,1))-3,"N/A")</f>
        <v>4</v>
      </c>
      <c r="FC54">
        <f>IFERROR(IF(Rawdata!FC54="A1",VALUE(RIGHT(Rawdata!FC54,1)),VALUE(RIGHT(Rawdata!FC54,1))-1),"N/A")</f>
        <v>4</v>
      </c>
      <c r="FD54">
        <f>IFERROR(VALUE(RIGHT(Rawdata!FD54,1))-3,"N/A")</f>
        <v>4</v>
      </c>
      <c r="FE54">
        <f>IFERROR(IF(Rawdata!FE54="A1",VALUE(RIGHT(Rawdata!FE54,1)),VALUE(RIGHT(Rawdata!FE54,1))-1),"N/A")</f>
        <v>3</v>
      </c>
      <c r="FF54">
        <f>IFERROR(VALUE(RIGHT(Rawdata!FF54,1))-3,"N/A")</f>
        <v>3</v>
      </c>
      <c r="FG54">
        <f>IFERROR(IF(Rawdata!FG54="A1",VALUE(RIGHT(Rawdata!FG54,1)),VALUE(RIGHT(Rawdata!FG54,1))-1),"N/A")</f>
        <v>3</v>
      </c>
      <c r="FH54">
        <f>IFERROR(VALUE(RIGHT(Rawdata!FH54,1))-3,"N/A")</f>
        <v>4</v>
      </c>
      <c r="FI54">
        <f>IFERROR(IF(Rawdata!FI54="A1",VALUE(RIGHT(Rawdata!FI54,1)),VALUE(RIGHT(Rawdata!FI54,1))-1),"N/A")</f>
        <v>1</v>
      </c>
      <c r="FJ54">
        <f>IFERROR(VALUE(RIGHT(Rawdata!FJ54,1))-3,"N/A")</f>
        <v>3</v>
      </c>
      <c r="FK54">
        <f>IFERROR(IF(Rawdata!FK54="A1",VALUE(RIGHT(Rawdata!FK54,1)),VALUE(RIGHT(Rawdata!FK54,1))-1),"N/A")</f>
        <v>3</v>
      </c>
      <c r="FL54">
        <f>IFERROR(VALUE(RIGHT(Rawdata!FL54,1))-3,"N/A")</f>
        <v>4</v>
      </c>
      <c r="FM54">
        <f>IFERROR(IF(Rawdata!FM54="A1",VALUE(RIGHT(Rawdata!FM54,1)),VALUE(RIGHT(Rawdata!FM54,1))-1),"N/A")</f>
        <v>4</v>
      </c>
      <c r="FN54">
        <f>IFERROR(VALUE(RIGHT(Rawdata!FN54,1))-3,"N/A")</f>
        <v>4</v>
      </c>
      <c r="FO54">
        <f>IFERROR(IF(Rawdata!FO54="A1",VALUE(RIGHT(Rawdata!FO54,1)),VALUE(RIGHT(Rawdata!FO54,1))-1),"N/A")</f>
        <v>4</v>
      </c>
      <c r="FP54">
        <f>IFERROR(VALUE(RIGHT(Rawdata!FP54,1))-3,"N/A")</f>
        <v>3</v>
      </c>
      <c r="FQ54">
        <f>IFERROR(IF(Rawdata!FQ54="A1",VALUE(RIGHT(Rawdata!FQ54,1)),VALUE(RIGHT(Rawdata!FQ54,1))-1),"N/A")</f>
        <v>4</v>
      </c>
      <c r="FR54">
        <f>IFERROR(VALUE(RIGHT(Rawdata!FR54,1))-3,"N/A")</f>
        <v>3</v>
      </c>
      <c r="FS54">
        <f>IFERROR(IF(Rawdata!FS54="A1",VALUE(RIGHT(Rawdata!FS54,1)),VALUE(RIGHT(Rawdata!FS54,1))-1),"N/A")</f>
        <v>5</v>
      </c>
      <c r="FT54">
        <f>IFERROR(VALUE(RIGHT(Rawdata!FT54,1))-3,"N/A")</f>
        <v>4</v>
      </c>
      <c r="FU54">
        <f>IFERROR(IF(Rawdata!FU54="A1",VALUE(RIGHT(Rawdata!FU54,1)),VALUE(RIGHT(Rawdata!FU54,1))-1),"N/A")</f>
        <v>5</v>
      </c>
      <c r="FV54">
        <f>IFERROR(VALUE(RIGHT(Rawdata!FV54,1))-3,"N/A")</f>
        <v>4</v>
      </c>
      <c r="FW54">
        <f>IFERROR(IF(Rawdata!FW54="A1",VALUE(RIGHT(Rawdata!FW54,1)),VALUE(RIGHT(Rawdata!FW54,1))-1),"N/A")</f>
        <v>5</v>
      </c>
      <c r="FX54">
        <f>IFERROR(VALUE(RIGHT(Rawdata!FX54,1))-3,"N/A")</f>
        <v>4</v>
      </c>
      <c r="FY54">
        <f>IFERROR(IF(Rawdata!FY54="A1",VALUE(RIGHT(Rawdata!FY54,1)),VALUE(RIGHT(Rawdata!FY54,1))-1),"N/A")</f>
        <v>4</v>
      </c>
      <c r="FZ54">
        <f>IFERROR(VALUE(RIGHT(Rawdata!FZ54,1))-3,"N/A")</f>
        <v>4</v>
      </c>
      <c r="GA54">
        <f>IFERROR(IF(Rawdata!GA54="A1",VALUE(RIGHT(Rawdata!GA54,1)),VALUE(RIGHT(Rawdata!GA54,1))-1),"N/A")</f>
        <v>4</v>
      </c>
      <c r="GB54">
        <f>IFERROR(VALUE(RIGHT(Rawdata!GB54,1))-3,"N/A")</f>
        <v>4</v>
      </c>
      <c r="GC54">
        <f>IFERROR(IF(Rawdata!GC54="A1",VALUE(RIGHT(Rawdata!GC54,1)),VALUE(RIGHT(Rawdata!GC54,1))-1),"N/A")</f>
        <v>4</v>
      </c>
      <c r="GD54">
        <f>IFERROR(VALUE(RIGHT(Rawdata!GD54,1))-3,"N/A")</f>
        <v>4</v>
      </c>
      <c r="GE54">
        <f>IFERROR(IF(Rawdata!GE54="A1",VALUE(RIGHT(Rawdata!GE54,1)),VALUE(RIGHT(Rawdata!GE54,1))-1),"N/A")</f>
        <v>4</v>
      </c>
      <c r="GF54">
        <f>IFERROR(VALUE(RIGHT(Rawdata!GF54,1))-3,"N/A")</f>
        <v>4</v>
      </c>
      <c r="GG54">
        <f>IFERROR(IF(Rawdata!GG54="A1",VALUE(RIGHT(Rawdata!GG54,1)),VALUE(RIGHT(Rawdata!GG54,1))-1),"N/A")</f>
        <v>1</v>
      </c>
      <c r="GH54">
        <f>IFERROR(VALUE(RIGHT(Rawdata!GH54,1))-3,"N/A")</f>
        <v>3</v>
      </c>
      <c r="GI54">
        <f>IFERROR(IF(Rawdata!GI54="A1",VALUE(RIGHT(Rawdata!GI54,1)),VALUE(RIGHT(Rawdata!GI54,1))-1),"N/A")</f>
        <v>4</v>
      </c>
      <c r="GJ54">
        <f>IFERROR(VALUE(RIGHT(Rawdata!GJ54,1))-3,"N/A")</f>
        <v>4</v>
      </c>
      <c r="GK54">
        <f>IFERROR(IF(Rawdata!GK54="A1",VALUE(RIGHT(Rawdata!GK54,1)),VALUE(RIGHT(Rawdata!GK54,1))-1),"N/A")</f>
        <v>5</v>
      </c>
      <c r="GL54">
        <f>IFERROR(VALUE(RIGHT(Rawdata!GL54,1))-3,"N/A")</f>
        <v>4</v>
      </c>
      <c r="GM54">
        <f>IFERROR(IF(Rawdata!GM54="A1",VALUE(RIGHT(Rawdata!GM54,1)),VALUE(RIGHT(Rawdata!GM54,1))-1),"N/A")</f>
        <v>5</v>
      </c>
      <c r="GN54">
        <f>IFERROR(VALUE(RIGHT(Rawdata!GN54,1))-3,"N/A")</f>
        <v>4</v>
      </c>
      <c r="GO54">
        <f>IFERROR(IF(Rawdata!GO54="A1",VALUE(RIGHT(Rawdata!GO54,1)),VALUE(RIGHT(Rawdata!GO54,1))-1),"N/A")</f>
        <v>4</v>
      </c>
      <c r="GP54">
        <f>IFERROR(VALUE(RIGHT(Rawdata!GP54,1))-3,"N/A")</f>
        <v>5</v>
      </c>
      <c r="GQ54">
        <f>IFERROR(IF(Rawdata!GQ54="A1",VALUE(RIGHT(Rawdata!GQ54,1)),VALUE(RIGHT(Rawdata!GQ54,1))-1),"N/A")</f>
        <v>4</v>
      </c>
      <c r="GR54">
        <f>IFERROR(VALUE(RIGHT(Rawdata!GR54,1))-3,"N/A")</f>
        <v>4</v>
      </c>
      <c r="GS54">
        <f>IFERROR(IF(Rawdata!GS54="A1",VALUE(RIGHT(Rawdata!GS54,1)),VALUE(RIGHT(Rawdata!GS54,1))-1),"N/A")</f>
        <v>4</v>
      </c>
      <c r="GT54">
        <f>IFERROR(VALUE(RIGHT(Rawdata!GT54,1))-3,"N/A")</f>
        <v>4</v>
      </c>
      <c r="GU54">
        <f>IFERROR(IF(Rawdata!GU54="A1",VALUE(RIGHT(Rawdata!GU54,1)),VALUE(RIGHT(Rawdata!GU54,1))-1),"N/A")</f>
        <v>4</v>
      </c>
      <c r="GV54">
        <f>IFERROR(VALUE(RIGHT(Rawdata!GV54,1))-3,"N/A")</f>
        <v>4</v>
      </c>
      <c r="GW54">
        <f>IFERROR(IF(Rawdata!GW54="A1",VALUE(RIGHT(Rawdata!GW54,1)),VALUE(RIGHT(Rawdata!GW54,1))-1),"N/A")</f>
        <v>5</v>
      </c>
      <c r="GX54">
        <f>IFERROR(VALUE(RIGHT(Rawdata!GX54,1))-3,"N/A")</f>
        <v>5</v>
      </c>
      <c r="GY54">
        <f>IFERROR(VALUE(RIGHT(Rawdata!GY54,1)),"N/A")</f>
        <v>6</v>
      </c>
      <c r="GZ54">
        <f>IFERROR(7-VALUE(RIGHT(Rawdata!GZ54,1)),"N/A")</f>
        <v>6</v>
      </c>
      <c r="HA54">
        <f>IFERROR(VALUE(RIGHT(Rawdata!HA54,1)),"N/A")</f>
        <v>6</v>
      </c>
      <c r="HB54">
        <f>IFERROR(VALUE(RIGHT(Rawdata!HB54,1)),"N/A")</f>
        <v>5</v>
      </c>
      <c r="HC54">
        <f>IFERROR(VALUE(RIGHT(Rawdata!HC54,1)),"N/A")</f>
        <v>5</v>
      </c>
      <c r="HD54">
        <f>IFERROR(7-VALUE(RIGHT(Rawdata!HD54,1)),"N/A")</f>
        <v>3</v>
      </c>
      <c r="HE54">
        <f>IFERROR(VALUE(RIGHT(Rawdata!HE54,1)),"N/A")</f>
        <v>6</v>
      </c>
      <c r="HF54">
        <f>IFERROR(7-VALUE(RIGHT(Rawdata!HF54,1)),"N/A")</f>
        <v>6</v>
      </c>
      <c r="HG54">
        <f>IFERROR(VALUE(RIGHT(Rawdata!HG54,1)),"N/A")</f>
        <v>6</v>
      </c>
      <c r="HH54">
        <f>IFERROR(VALUE(RIGHT(Rawdata!HH54,1)),"N/A")</f>
        <v>6</v>
      </c>
      <c r="HI54">
        <f>IFERROR(VALUE(RIGHT(Rawdata!HI54,1)),"N/A")</f>
        <v>6</v>
      </c>
      <c r="HJ54">
        <f>IFERROR(VALUE(RIGHT(Rawdata!HJ54,1)),"N/A")</f>
        <v>4</v>
      </c>
      <c r="HK54">
        <f>IFERROR(7-VALUE(RIGHT(Rawdata!HK54,1)),"N/A")</f>
        <v>5</v>
      </c>
      <c r="HL54">
        <f>IFERROR(VALUE(RIGHT(Rawdata!HL54,1)),"N/A")</f>
        <v>4</v>
      </c>
      <c r="HM54">
        <f>IFERROR(VALUE(RIGHT(Rawdata!HM54,1)),"N/A")</f>
        <v>5</v>
      </c>
      <c r="HN54">
        <f>IFERROR(IF(Rawdata!HN54="A13",5,VALUE(RIGHT(Rawdata!HN54,1))-1),"N/A")</f>
        <v>4</v>
      </c>
      <c r="HO54">
        <f>IFERROR(IF(Rawdata!HO54="A13",5,VALUE(RIGHT(Rawdata!HO54,1))-1),"N/A")</f>
        <v>4</v>
      </c>
      <c r="HP54">
        <f>IFERROR(IF(Rawdata!HP54="A13",5,VALUE(RIGHT(Rawdata!HP54,1))-1),"N/A")</f>
        <v>4</v>
      </c>
      <c r="HQ54">
        <f>IFERROR(IF(Rawdata!HQ54="A13",5,VALUE(RIGHT(Rawdata!HQ54,1))-1),"N/A")</f>
        <v>4</v>
      </c>
      <c r="HR54">
        <f>IFERROR(IF(Rawdata!HR54="A13",5,VALUE(RIGHT(Rawdata!HR54,1))-1),"N/A")</f>
        <v>4</v>
      </c>
      <c r="HS54">
        <f>IFERROR(6-IF(Rawdata!HS54="A13",5,VALUE(RIGHT(Rawdata!HS54,1))-1),"N/A")</f>
        <v>4</v>
      </c>
      <c r="HT54">
        <f>IFERROR(6-IF(Rawdata!HT54="A13",5,VALUE(RIGHT(Rawdata!HT54,1))-1),"N/A")</f>
        <v>4</v>
      </c>
      <c r="HU54">
        <f>IFERROR(6-IF(Rawdata!HU54="A13",5,VALUE(RIGHT(Rawdata!HU54,1))-1),"N/A")</f>
        <v>3</v>
      </c>
      <c r="HV54">
        <f>IFERROR(IF(Rawdata!HV54="A13",5,VALUE(RIGHT(Rawdata!HV54,1))-1),"N/A")</f>
        <v>3</v>
      </c>
      <c r="HW54">
        <f>IFERROR(6-IF(Rawdata!HW54="A13",5,VALUE(RIGHT(Rawdata!HW54,1))-1),"N/A")</f>
        <v>2</v>
      </c>
      <c r="HX54">
        <f>IFERROR(6-IF(Rawdata!HX54="A13",5,VALUE(RIGHT(Rawdata!HX54,1))-1),"N/A")</f>
        <v>2</v>
      </c>
      <c r="HY54">
        <f>IFERROR(6-IF(Rawdata!HY54="A13",5,VALUE(RIGHT(Rawdata!HY54,1))-1),"N/A")</f>
        <v>2</v>
      </c>
      <c r="HZ54">
        <f>IFERROR(6-IF(Rawdata!HZ54="A13",5,VALUE(RIGHT(Rawdata!HZ54,1))-1),"N/A")</f>
        <v>2</v>
      </c>
      <c r="IA54">
        <f>IFERROR(6-IF(Rawdata!IA54="A13",5,VALUE(RIGHT(Rawdata!IA54,1))-1),"N/A")</f>
        <v>4</v>
      </c>
      <c r="IB54">
        <f>IFERROR(IF(Rawdata!IB54="A13",5,VALUE(RIGHT(Rawdata!IB54,1))-1),"N/A")</f>
        <v>4</v>
      </c>
      <c r="IC54">
        <f>IFERROR(6-IF(Rawdata!IC54="A13",5,VALUE(RIGHT(Rawdata!IC54,1))-1),"N/A")</f>
        <v>2</v>
      </c>
      <c r="ID54">
        <f>IFERROR(IF(Rawdata!ID54="A13",5,VALUE(RIGHT(Rawdata!ID54,1))-1),"N/A")</f>
        <v>4</v>
      </c>
      <c r="IE54">
        <f>IFERROR(6-IF(Rawdata!IE54="A13",5,VALUE(RIGHT(Rawdata!IE54,1))-1),"N/A")</f>
        <v>4</v>
      </c>
      <c r="IF54">
        <f>IFERROR(VALUE(RIGHT(Rawdata!IF54,1)),"N/A")</f>
        <v>6</v>
      </c>
      <c r="IG54">
        <f>IFERROR(VALUE(RIGHT(Rawdata!IG54,1)),"N/A")</f>
        <v>6</v>
      </c>
      <c r="IH54">
        <f>IFERROR(VALUE(RIGHT(Rawdata!IH54,1)),"N/A")</f>
        <v>2</v>
      </c>
      <c r="II54">
        <f>IFERROR(VALUE(RIGHT(Rawdata!II54,1)),"N/A")</f>
        <v>5</v>
      </c>
      <c r="IJ54">
        <f>IFERROR(VALUE(RIGHT(Rawdata!IJ54,1)),"N/A")</f>
        <v>2</v>
      </c>
      <c r="IK54">
        <f>IFERROR(VALUE(RIGHT(Rawdata!IK54,1)),"N/A")</f>
        <v>5</v>
      </c>
      <c r="IL54">
        <f>IFERROR(VALUE(RIGHT(Rawdata!IL54,1)),"N/A")</f>
        <v>5</v>
      </c>
      <c r="IM54">
        <f>IFERROR(VALUE(RIGHT(Rawdata!IM54,1)),"N/A")</f>
        <v>5</v>
      </c>
      <c r="IN54">
        <f>IFERROR(VALUE(RIGHT(Rawdata!IN54,1)),"N/A")</f>
        <v>5</v>
      </c>
      <c r="IO54">
        <f>IFERROR(VALUE(RIGHT(Rawdata!IO54,1)),"N/A")</f>
        <v>5</v>
      </c>
      <c r="IP54">
        <f>IFERROR(VALUE(RIGHT(Rawdata!IP54,1)),"N/A")</f>
        <v>5</v>
      </c>
      <c r="IQ54">
        <f>IFERROR(VALUE(RIGHT(Rawdata!IQ54,1)),"N/A")</f>
        <v>4</v>
      </c>
      <c r="IR54">
        <f>IFERROR(VALUE(RIGHT(Rawdata!IR54,1)),"N/A")</f>
        <v>4</v>
      </c>
      <c r="IS54">
        <f>IFERROR(VALUE(RIGHT(Rawdata!IS54,1)),"N/A")</f>
        <v>4</v>
      </c>
      <c r="IT54">
        <f>IFERROR(VALUE(RIGHT(Rawdata!IT54,1)),"N/A")</f>
        <v>4</v>
      </c>
      <c r="IU54">
        <f>IFERROR(VALUE(RIGHT(Rawdata!IU54,1)),"N/A")</f>
        <v>4</v>
      </c>
      <c r="IV54">
        <f>IFERROR(VALUE(RIGHT(Rawdata!IV54,1)),"N/A")</f>
        <v>4</v>
      </c>
      <c r="IW54">
        <f>IFERROR(VALUE(RIGHT(Rawdata!IW54,1)),"N/A")</f>
        <v>4</v>
      </c>
      <c r="IX54">
        <f>IFERROR(VALUE(RIGHT(Rawdata!IX54,1)),"N/A")</f>
        <v>4</v>
      </c>
      <c r="IY54">
        <f>IFERROR(VALUE(RIGHT(Rawdata!IY54,1)),"N/A")</f>
        <v>4</v>
      </c>
      <c r="IZ54">
        <f>IFERROR(VALUE(RIGHT(Rawdata!IZ54,1)),"N/A")</f>
        <v>4</v>
      </c>
      <c r="JA54">
        <f>IFERROR(VALUE(RIGHT(Rawdata!JA54,1)),"N/A")</f>
        <v>4</v>
      </c>
      <c r="JB54">
        <f>IFERROR(VALUE(RIGHT(Rawdata!JB54,1)),"N/A")</f>
        <v>4</v>
      </c>
      <c r="JC54">
        <f>IFERROR(VALUE(RIGHT(Rawdata!JC54,1)),"N/A")</f>
        <v>3</v>
      </c>
      <c r="JD54">
        <f>IFERROR(VALUE(RIGHT(Rawdata!JD54,1)),"N/A")</f>
        <v>5</v>
      </c>
      <c r="JE54">
        <f>IFERROR(VALUE(RIGHT(Rawdata!JE54,1)),"N/A")</f>
        <v>4</v>
      </c>
      <c r="JF54">
        <f>IFERROR(VALUE(RIGHT(Rawdata!JF54,1)),"N/A")</f>
        <v>5</v>
      </c>
      <c r="JG54">
        <f>IFERROR(VALUE(RIGHT(Rawdata!JG54,1)),"N/A")</f>
        <v>1</v>
      </c>
      <c r="JH54">
        <f>IFERROR(VALUE(RIGHT(Rawdata!JH54,1)),"N/A")</f>
        <v>2</v>
      </c>
      <c r="JI54">
        <f>IFERROR(VALUE(RIGHT(Rawdata!JI54,1)),"N/A")</f>
        <v>4</v>
      </c>
      <c r="JJ54">
        <f>IFERROR(VALUE(RIGHT(Rawdata!JJ54,1)),"N/A")</f>
        <v>3</v>
      </c>
      <c r="JK54">
        <f>IFERROR(VALUE(RIGHT(Rawdata!JK54,1)),"N/A")</f>
        <v>5</v>
      </c>
      <c r="JL54">
        <f>IFERROR(VALUE(RIGHT(Rawdata!JL54,1)),"N/A")</f>
        <v>4</v>
      </c>
      <c r="JM54">
        <f>IFERROR(VALUE(RIGHT(Rawdata!JM54,1)),"N/A")</f>
        <v>5</v>
      </c>
      <c r="JN54">
        <f>IFERROR(VALUE(RIGHT(Rawdata!JN54,1)),"N/A")</f>
        <v>1</v>
      </c>
      <c r="JO54">
        <f>IFERROR(VALUE(RIGHT(Rawdata!JO54,1)),"N/A")</f>
        <v>1</v>
      </c>
      <c r="JP54" t="str">
        <f>IFERROR(VALUE(RIGHT(Rawdata!JP54,1)-4),"N/A")</f>
        <v>N/A</v>
      </c>
      <c r="JQ54" t="str">
        <f>IFERROR(VALUE(RIGHT(Rawdata!JQ54,1)-4),"N/A")</f>
        <v>N/A</v>
      </c>
      <c r="JR54" t="str">
        <f>IFERROR(VALUE(RIGHT(Rawdata!JR54,1)-4),"N/A")</f>
        <v>N/A</v>
      </c>
      <c r="JS54" t="str">
        <f>IFERROR(VALUE(RIGHT(Rawdata!JS54,1)-4),"N/A")</f>
        <v>N/A</v>
      </c>
      <c r="JT54" t="str">
        <f>IFERROR(VALUE(RIGHT(Rawdata!JT54,1)-4),"N/A")</f>
        <v>N/A</v>
      </c>
      <c r="JU54" t="str">
        <f>IFERROR(VALUE(RIGHT(Rawdata!JU54,1)-4),"N/A")</f>
        <v>N/A</v>
      </c>
      <c r="JV54" t="str">
        <f>IFERROR(VALUE(RIGHT(Rawdata!JV54,1)-4),"N/A")</f>
        <v>N/A</v>
      </c>
      <c r="JW54" t="str">
        <f>IFERROR(VALUE(RIGHT(Rawdata!JW54,1)-4),"N/A")</f>
        <v>N/A</v>
      </c>
      <c r="JX54" t="str">
        <f>IFERROR(VALUE(RIGHT(Rawdata!JX54,1)),"N/A")</f>
        <v>N/A</v>
      </c>
      <c r="JY54" t="str">
        <f>IFERROR(VALUE(RIGHT(Rawdata!JY54,1)),"N/A")</f>
        <v>N/A</v>
      </c>
      <c r="JZ54" t="str">
        <f>IFERROR(6-VALUE(RIGHT(Rawdata!JZ54,1)),"N/A")</f>
        <v>N/A</v>
      </c>
      <c r="KA54" t="str">
        <f>IFERROR(6-VALUE(RIGHT(Rawdata!KA54,1)),"N/A")</f>
        <v>N/A</v>
      </c>
      <c r="KB54" t="str">
        <f>IFERROR(6-VALUE(RIGHT(Rawdata!KB54,1)),"N/A")</f>
        <v>N/A</v>
      </c>
      <c r="KC54" t="str">
        <f>IFERROR(6-VALUE(RIGHT(Rawdata!KC54,1)),"N/A")</f>
        <v>N/A</v>
      </c>
      <c r="KD54" t="str">
        <f>IFERROR(6-VALUE(RIGHT(Rawdata!KD54,1)),"N/A")</f>
        <v>N/A</v>
      </c>
      <c r="KE54" t="str">
        <f>IFERROR(6-VALUE(RIGHT(Rawdata!KE54,1)),"N/A")</f>
        <v>N/A</v>
      </c>
      <c r="KF54" t="str">
        <f>IFERROR(VALUE(RIGHT(Rawdata!KF54,1)),"N/A")</f>
        <v>N/A</v>
      </c>
      <c r="KG54" t="str">
        <f>IFERROR(VALUE(RIGHT(Rawdata!KG54,1)),"N/A")</f>
        <v>N/A</v>
      </c>
      <c r="KH54" t="str">
        <f>IFERROR(6-VALUE(RIGHT(Rawdata!KH54,1)),"N/A")</f>
        <v>N/A</v>
      </c>
      <c r="KI54" t="str">
        <f>IFERROR(6-VALUE(RIGHT(Rawdata!KI54,1)),"N/A")</f>
        <v>N/A</v>
      </c>
      <c r="KJ54" t="str">
        <f>IFERROR(VALUE(RIGHT(Rawdata!KJ54,1)),"N/A")</f>
        <v>N/A</v>
      </c>
      <c r="KK54" t="str">
        <f>IFERROR(VALUE(RIGHT(Rawdata!KK54,1)),"N/A")</f>
        <v>N/A</v>
      </c>
      <c r="KL54" t="str">
        <f>IFERROR(VALUE(RIGHT(Rawdata!KL54,1)),"N/A")</f>
        <v>N/A</v>
      </c>
      <c r="KM54" t="str">
        <f>IFERROR(VALUE(RIGHT(Rawdata!KM54,1)),"N/A")</f>
        <v>N/A</v>
      </c>
      <c r="KN54" t="str">
        <f>IFERROR(VALUE(RIGHT(Rawdata!KN54,1)),"N/A")</f>
        <v>N/A</v>
      </c>
      <c r="KO54" t="str">
        <f>IFERROR(VALUE(RIGHT(Rawdata!KO54,1)),"N/A")</f>
        <v>N/A</v>
      </c>
      <c r="KP54" t="str">
        <f>IFERROR(VALUE(RIGHT(Rawdata!KP54,1)),"N/A")</f>
        <v>N/A</v>
      </c>
      <c r="KQ54" t="str">
        <f>IFERROR(VALUE(RIGHT(Rawdata!KQ54,1)),"N/A")</f>
        <v>N/A</v>
      </c>
      <c r="KR54" t="str">
        <f>IFERROR(VALUE(RIGHT(Rawdata!KR54,1)),"N/A")</f>
        <v>N/A</v>
      </c>
      <c r="KS54" t="str">
        <f>IFERROR(VALUE(RIGHT(Rawdata!KS54,1)),"N/A")</f>
        <v>N/A</v>
      </c>
      <c r="KT54" t="str">
        <f>IFERROR(VALUE(RIGHT(Rawdata!KT54,1)),"N/A")</f>
        <v>N/A</v>
      </c>
      <c r="KU54" t="str">
        <f>IFERROR(VALUE(RIGHT(Rawdata!KU54,1)),"N/A")</f>
        <v>N/A</v>
      </c>
      <c r="KV54" t="str">
        <f>IFERROR(VALUE(RIGHT(Rawdata!KV54,1)),"N/A")</f>
        <v>N/A</v>
      </c>
      <c r="KW54" t="str">
        <f>IFERROR(VALUE(RIGHT(Rawdata!KW54,1)),"N/A")</f>
        <v>N/A</v>
      </c>
      <c r="KX54" t="str">
        <f>IFERROR(VALUE(RIGHT(Rawdata!KX54,1)),"N/A")</f>
        <v>N/A</v>
      </c>
    </row>
    <row r="55" spans="1:310" x14ac:dyDescent="0.25">
      <c r="A55">
        <f>Rawdata!A55</f>
        <v>27</v>
      </c>
      <c r="B55" t="str">
        <f>Rawdata!B55</f>
        <v>T3</v>
      </c>
      <c r="C55">
        <f>Rawdata!C55</f>
        <v>0</v>
      </c>
      <c r="D55" t="str">
        <f>Rawdata!D55</f>
        <v>758-287</v>
      </c>
      <c r="E55" t="str">
        <f>IF(Rawdata!E55="","",Rawdata!E55)</f>
        <v/>
      </c>
      <c r="F55" cm="1">
        <f t="array" ref="F55">IFERROR(_xlfn.IFS(Rawdata!F55="A1",100,Rawdata!F55="A2",75,Rawdata!F55="A3",50,Rawdata!F55="A4",25,Rawdata!F55="A5",0),"N/A")</f>
        <v>50</v>
      </c>
      <c r="G55" cm="1">
        <f t="array" ref="G55">IFERROR(_xlfn.IFS(Rawdata!G55="A1",100,Rawdata!G55="A2",75,Rawdata!G55="A3",50,Rawdata!G55="A4",25,Rawdata!G55="A5",0),"N/A")</f>
        <v>25</v>
      </c>
      <c r="H55" cm="1">
        <f t="array" ref="H55">IFERROR(_xlfn.IFS(Rawdata!H55="A1",100,Rawdata!H55="A2",75,Rawdata!H55="A3",50,Rawdata!H55="A4",25,Rawdata!H55="A5",0),"N/A")</f>
        <v>25</v>
      </c>
      <c r="I55" cm="1">
        <f t="array" ref="I55">IFERROR(_xlfn.IFS(Rawdata!I55="A1",100,Rawdata!I55="A2",75,Rawdata!I55="A3",50,Rawdata!I55="A4",25,Rawdata!I55="A5",0),"N/A")</f>
        <v>25</v>
      </c>
      <c r="J55" cm="1">
        <f t="array" ref="J55">IFERROR(_xlfn.IFS(Rawdata!J55="A1",100,Rawdata!J55="A2",75,Rawdata!J55="A3",50,Rawdata!J55="A4",25,Rawdata!J55="A5",0),"N/A")</f>
        <v>50</v>
      </c>
      <c r="K55" cm="1">
        <f t="array" ref="K55">IFERROR(_xlfn.IFS(Rawdata!K55="A1",100,Rawdata!K55="A2",75,Rawdata!K55="A3",50,Rawdata!K55="A4",25,Rawdata!K55="A5",0),"N/A")</f>
        <v>50</v>
      </c>
      <c r="L55" cm="1">
        <f t="array" ref="L55">IFERROR(_xlfn.IFS(Rawdata!L55="A1",100,Rawdata!L55="A2",75,Rawdata!L55="A3",50,Rawdata!L55="A4",25,Rawdata!L55="A5",0),"N/A")</f>
        <v>100</v>
      </c>
      <c r="M55" cm="1">
        <f t="array" ref="M55">IFERROR(_xlfn.IFS(Rawdata!M55="A1",100,Rawdata!M55="A2",75,Rawdata!M55="A3",50,Rawdata!M55="A4",25,Rawdata!M55="A5",0),"N/A")</f>
        <v>100</v>
      </c>
      <c r="N55" cm="1">
        <f t="array" ref="N55">IFERROR(_xlfn.IFS(Rawdata!N55="A1",100,Rawdata!N55="A2",75,Rawdata!N55="A3",50,Rawdata!N55="A4",25,Rawdata!N55="A5",0),"N/A")</f>
        <v>100</v>
      </c>
      <c r="O55" cm="1">
        <f t="array" ref="O55">IFERROR(_xlfn.IFS(Rawdata!O55="A1",100,Rawdata!O55="A2",75,Rawdata!O55="A3",50,Rawdata!O55="A4",25,Rawdata!O55="A5",0),"N/A")</f>
        <v>100</v>
      </c>
      <c r="P55" cm="1">
        <f t="array" ref="P55">IFERROR(_xlfn.IFS(Rawdata!P55="A1",100,Rawdata!P55="A2",75,Rawdata!P55="A3",50,Rawdata!P55="A4",25,Rawdata!P55="A5",0),"N/A")</f>
        <v>100</v>
      </c>
      <c r="Q55" cm="1">
        <f t="array" ref="Q55">IFERROR(_xlfn.IFS(Rawdata!Q55="A1",100,Rawdata!Q55="A2",75,Rawdata!Q55="A3",50,Rawdata!Q55="A4",25,Rawdata!Q55="A5",0),"N/A")</f>
        <v>50</v>
      </c>
      <c r="R55" cm="1">
        <f t="array" ref="R55">IFERROR(_xlfn.IFS(Rawdata!R55="A1",100,Rawdata!R55="A2",75,Rawdata!R55="A3",50,Rawdata!R55="A4",25,Rawdata!R55="A5",0),"N/A")</f>
        <v>50</v>
      </c>
      <c r="S55" cm="1">
        <f t="array" ref="S55">IFERROR(_xlfn.IFS(Rawdata!S55="A1",100,Rawdata!S55="A2",75,Rawdata!S55="A3",50,Rawdata!S55="A4",25,Rawdata!S55="A5",0),"N/A")</f>
        <v>25</v>
      </c>
      <c r="T55" cm="1">
        <f t="array" ref="T55">IFERROR(_xlfn.IFS(Rawdata!T55="A1",100,Rawdata!T55="A2",75,Rawdata!T55="A3",50,Rawdata!T55="A4",25,Rawdata!T55="A5",0),"N/A")</f>
        <v>25</v>
      </c>
      <c r="U55" cm="1">
        <f t="array" ref="U55">IFERROR(_xlfn.IFS(Rawdata!U55="A1",100,Rawdata!U55="A2",75,Rawdata!U55="A3",50,Rawdata!U55="A4",25,Rawdata!U55="A5",0),"N/A")</f>
        <v>50</v>
      </c>
      <c r="V55" cm="1">
        <f t="array" ref="V55">IFERROR(_xlfn.IFS(Rawdata!V55="A1",100,Rawdata!V55="A2",75,Rawdata!V55="A3",50,Rawdata!V55="A4",25,Rawdata!V55="A5",0),"N/A")</f>
        <v>0</v>
      </c>
      <c r="W55" cm="1">
        <f t="array" ref="W55">IFERROR(_xlfn.IFS(Rawdata!W55="A1",100,Rawdata!W55="A2",75,Rawdata!W55="A3",50,Rawdata!W55="A4",25,Rawdata!W55="A5",0),"N/A")</f>
        <v>0</v>
      </c>
      <c r="X55" cm="1">
        <f t="array" ref="X55">IFERROR(_xlfn.IFS(Rawdata!X55="A1",100,Rawdata!X55="A2",75,Rawdata!X55="A3",50,Rawdata!X55="A4",25,Rawdata!X55="A5",0),"N/A")</f>
        <v>75</v>
      </c>
      <c r="Y55" cm="1">
        <f t="array" ref="Y55">IFERROR(_xlfn.IFS(Rawdata!Y55="A1",100,Rawdata!Y55="A2",75,Rawdata!Y55="A3",50,Rawdata!Y55="A4",25,Rawdata!Y55="A5",0),"N/A")</f>
        <v>0</v>
      </c>
      <c r="Z55" cm="1">
        <f t="array" ref="Z55">IFERROR(_xlfn.IFS(Rawdata!Z55="A1",100,Rawdata!Z55="A2",75,Rawdata!Z55="A3",50,Rawdata!Z55="A4",25,Rawdata!Z55="A5",0),"N/A")</f>
        <v>25</v>
      </c>
      <c r="AA55" cm="1">
        <f t="array" ref="AA55">IFERROR(_xlfn.IFS(Rawdata!AA55="A1",100,Rawdata!AA55="A2",75,Rawdata!AA55="A3",50,Rawdata!AA55="A4",25,Rawdata!AA55="A5",0),"N/A")</f>
        <v>50</v>
      </c>
      <c r="AB55" cm="1">
        <f t="array" ref="AB55">IFERROR(_xlfn.IFS(Rawdata!AB55="A1",100,Rawdata!AB55="A2",75,Rawdata!AB55="A3",50,Rawdata!AB55="A4",25,Rawdata!AB55="A5",0),"N/A")</f>
        <v>50</v>
      </c>
      <c r="AC55">
        <f>IFERROR(VALUE(RIGHT(Rawdata!AC55,1)),"N/A")</f>
        <v>4</v>
      </c>
      <c r="AD55">
        <f>IFERROR(6-VALUE(RIGHT(Rawdata!AD55,1)),"N/A")</f>
        <v>5</v>
      </c>
      <c r="AE55">
        <f>IFERROR(VALUE(RIGHT(Rawdata!AE55,1)),"N/A")</f>
        <v>5</v>
      </c>
      <c r="AF55">
        <f>IFERROR(6-VALUE(RIGHT(Rawdata!AF55,1)),"N/A")</f>
        <v>5</v>
      </c>
      <c r="AG55">
        <f>IFERROR(VALUE(RIGHT(Rawdata!AG55,1)),"N/A")</f>
        <v>4</v>
      </c>
      <c r="AH55">
        <f>IFERROR(VALUE(RIGHT(Rawdata!AH55,1)),"N/A")</f>
        <v>4</v>
      </c>
      <c r="AI55">
        <f>IFERROR(VALUE(RIGHT(Rawdata!AI55,1)),"N/A")</f>
        <v>4</v>
      </c>
      <c r="AJ55">
        <f>IFERROR(6-VALUE(RIGHT(Rawdata!AJ55,1)),"N/A")</f>
        <v>5</v>
      </c>
      <c r="AK55">
        <f>IFERROR(6-VALUE(RIGHT(Rawdata!AK55,1)),"N/A")</f>
        <v>4</v>
      </c>
      <c r="AL55">
        <f>IFERROR(VALUE(RIGHT(Rawdata!AL55,1)),"N/A")</f>
        <v>5</v>
      </c>
      <c r="AM55">
        <f>IFERROR(6-VALUE(RIGHT(Rawdata!AM55,1)),"N/A")</f>
        <v>4</v>
      </c>
      <c r="AN55">
        <f>IFERROR(6-VALUE(RIGHT(Rawdata!AN55,1)),"N/A")</f>
        <v>5</v>
      </c>
      <c r="AO55">
        <f>IFERROR(VALUE(RIGHT(Rawdata!AO55,1)),"N/A")</f>
        <v>5</v>
      </c>
      <c r="AP55">
        <f>IFERROR(6-VALUE(RIGHT(Rawdata!AP55,1)),"N/A")</f>
        <v>3</v>
      </c>
      <c r="AQ55">
        <f>IFERROR(VALUE(RIGHT(Rawdata!AQ55,1)),"N/A")</f>
        <v>5</v>
      </c>
      <c r="AR55">
        <f>IFERROR(6-VALUE(RIGHT(Rawdata!AR55,1)),"N/A")</f>
        <v>4</v>
      </c>
      <c r="AS55">
        <f>IFERROR(VALUE(RIGHT(Rawdata!AS55,1)),"N/A")</f>
        <v>5</v>
      </c>
      <c r="AT55">
        <f>IFERROR(VALUE(RIGHT(Rawdata!AT55,1)),"N/A")</f>
        <v>5</v>
      </c>
      <c r="AU55">
        <f>IFERROR(6-VALUE(RIGHT(Rawdata!AU55,1)),"N/A")</f>
        <v>5</v>
      </c>
      <c r="AV55">
        <f>IFERROR(VALUE(RIGHT(Rawdata!AV55,1)),"N/A")</f>
        <v>4</v>
      </c>
      <c r="AW55">
        <f>IFERROR(VALUE(RIGHT(Rawdata!AW55,1)),"N/A")</f>
        <v>4</v>
      </c>
      <c r="AX55">
        <f>IFERROR(VALUE(RIGHT(Rawdata!AX55,1)),"N/A")</f>
        <v>4</v>
      </c>
      <c r="AY55">
        <f>IFERROR(VALUE(RIGHT(Rawdata!AY55,1)),"N/A")</f>
        <v>5</v>
      </c>
      <c r="AZ55">
        <f>IFERROR(VALUE(RIGHT(Rawdata!AZ55,1)),"N/A")</f>
        <v>5</v>
      </c>
      <c r="BA55">
        <f>IFERROR(VALUE(RIGHT(Rawdata!BA55,1)-1),"N/A")</f>
        <v>4</v>
      </c>
      <c r="BB55">
        <f>IFERROR(VALUE(RIGHT(Rawdata!BB55,1)-1),"N/A")</f>
        <v>4</v>
      </c>
      <c r="BC55">
        <f>IFERROR(VALUE(RIGHT(Rawdata!BC55,1)-1),"N/A")</f>
        <v>2</v>
      </c>
      <c r="BD55">
        <f>IFERROR(VALUE(RIGHT(Rawdata!BD55,1)-1),"N/A")</f>
        <v>2</v>
      </c>
      <c r="BE55">
        <f>IFERROR(VALUE(RIGHT(Rawdata!BE55,1)-1),"N/A")</f>
        <v>0</v>
      </c>
      <c r="BF55">
        <f>IFERROR(VALUE(RIGHT(Rawdata!BF55,1)-1),"N/A")</f>
        <v>2</v>
      </c>
      <c r="BG55">
        <f>IFERROR(VALUE(RIGHT(Rawdata!BG55,1)-1),"N/A")</f>
        <v>0</v>
      </c>
      <c r="BH55">
        <f>IFERROR(VALUE(RIGHT(Rawdata!BH55,1)-1),"N/A")</f>
        <v>1</v>
      </c>
      <c r="BI55">
        <f>IFERROR(VALUE(RIGHT(Rawdata!BI55,1)-1),"N/A")</f>
        <v>2</v>
      </c>
      <c r="BJ55">
        <f>IFERROR(VALUE(RIGHT(Rawdata!BJ55,1)-1),"N/A")</f>
        <v>2</v>
      </c>
      <c r="BK55">
        <f>IFERROR(VALUE(RIGHT(Rawdata!BK55,1)-1),"N/A")</f>
        <v>3</v>
      </c>
      <c r="BL55">
        <f>IFERROR(VALUE(RIGHT(Rawdata!BL55,1)-1),"N/A")</f>
        <v>1</v>
      </c>
      <c r="BM55" t="str">
        <f>IFERROR(VALUE(RIGHT(Rawdata!BM55,1)),"N/A")</f>
        <v>N/A</v>
      </c>
      <c r="BN55" t="str">
        <f>IFERROR(VALUE(RIGHT(Rawdata!BN55,1)),"N/A")</f>
        <v>N/A</v>
      </c>
      <c r="BO55" t="str">
        <f>IFERROR(VALUE(RIGHT(Rawdata!BO55,1)),"N/A")</f>
        <v>N/A</v>
      </c>
      <c r="BP55" t="str">
        <f>IFERROR(VALUE(RIGHT(Rawdata!BP55,1)),"N/A")</f>
        <v>N/A</v>
      </c>
      <c r="BQ55" t="str">
        <f>IFERROR(6-VALUE(RIGHT(Rawdata!BQ55,1)),"N/A")</f>
        <v>N/A</v>
      </c>
      <c r="BR55" t="str">
        <f>IFERROR(6-VALUE(RIGHT(Rawdata!BR55,1)),"N/A")</f>
        <v>N/A</v>
      </c>
      <c r="BS55" t="str">
        <f>IFERROR(6-VALUE(RIGHT(Rawdata!BS55,1)),"N/A")</f>
        <v>N/A</v>
      </c>
      <c r="BT55" t="str">
        <f>IFERROR(6-VALUE(RIGHT(Rawdata!BT55,1)),"N/A")</f>
        <v>N/A</v>
      </c>
      <c r="BU55" t="str">
        <f>IFERROR(VALUE(RIGHT(Rawdata!BU55,1)),"N/A")</f>
        <v>N/A</v>
      </c>
      <c r="BV55" t="str">
        <f>IFERROR(VALUE(RIGHT(Rawdata!BV55,1)),"N/A")</f>
        <v>N/A</v>
      </c>
      <c r="BW55" t="str">
        <f>IFERROR(VALUE(RIGHT(Rawdata!BW55,1)),"N/A")</f>
        <v>N/A</v>
      </c>
      <c r="BX55" t="str">
        <f>IFERROR(VALUE(RIGHT(Rawdata!BX55,1)),"N/A")</f>
        <v>N/A</v>
      </c>
      <c r="BY55" t="str">
        <f>IFERROR(6-VALUE(RIGHT(Rawdata!BY55,1)),"N/A")</f>
        <v>N/A</v>
      </c>
      <c r="BZ55" t="str">
        <f>IFERROR(6-VALUE(RIGHT(Rawdata!BZ55,1)),"N/A")</f>
        <v>N/A</v>
      </c>
      <c r="CA55" t="str">
        <f>IFERROR(6-VALUE(RIGHT(Rawdata!CA55,1)),"N/A")</f>
        <v>N/A</v>
      </c>
      <c r="CB55" t="str">
        <f>IFERROR(VALUE(RIGHT(Rawdata!CB55,1)),"N/A")</f>
        <v>N/A</v>
      </c>
      <c r="CC55" t="str">
        <f>IFERROR(VALUE(RIGHT(Rawdata!CC55,1)),"N/A")</f>
        <v>N/A</v>
      </c>
      <c r="CD55" t="str">
        <f>IFERROR(VALUE(RIGHT(Rawdata!CD55,1)),"N/A")</f>
        <v>N/A</v>
      </c>
      <c r="CE55" t="str">
        <f>IFERROR(VALUE(RIGHT(Rawdata!CE55,1)),"N/A")</f>
        <v>N/A</v>
      </c>
      <c r="CF55" t="str">
        <f>IFERROR(6-VALUE(RIGHT(Rawdata!CF55,1)),"N/A")</f>
        <v>N/A</v>
      </c>
      <c r="CG55" t="str">
        <f>IFERROR(6-VALUE(RIGHT(Rawdata!CG55,1)),"N/A")</f>
        <v>N/A</v>
      </c>
      <c r="CH55" t="str">
        <f>IFERROR(6-VALUE(RIGHT(Rawdata!CH55,1)),"N/A")</f>
        <v>N/A</v>
      </c>
      <c r="CI55" t="str">
        <f>IFERROR(6-VALUE(RIGHT(Rawdata!CI55,1)),"N/A")</f>
        <v>N/A</v>
      </c>
      <c r="CJ55" t="str">
        <f>IFERROR(VALUE(RIGHT(Rawdata!CJ55,1)),"N/A")</f>
        <v>N/A</v>
      </c>
      <c r="CK55" t="str">
        <f>IFERROR(VALUE(RIGHT(Rawdata!CK55,1)),"N/A")</f>
        <v>N/A</v>
      </c>
      <c r="CL55" t="str">
        <f>IFERROR(VALUE(RIGHT(Rawdata!CL55,1)),"N/A")</f>
        <v>N/A</v>
      </c>
      <c r="CM55" t="str">
        <f>IFERROR(VALUE(RIGHT(Rawdata!CM55,1)),"N/A")</f>
        <v>N/A</v>
      </c>
      <c r="CN55" t="str">
        <f>IFERROR(VALUE(RIGHT(Rawdata!CN55,1)),"N/A")</f>
        <v>N/A</v>
      </c>
      <c r="CO55" t="str">
        <f>IFERROR(VALUE(RIGHT(Rawdata!CO55,1)),"N/A")</f>
        <v>N/A</v>
      </c>
      <c r="CP55" t="str">
        <f>IFERROR(VALUE(RIGHT(Rawdata!CP55,1)),"N/A")</f>
        <v>N/A</v>
      </c>
      <c r="CQ55" t="str">
        <f>IFERROR(VALUE(RIGHT(Rawdata!CQ55,1)),"N/A")</f>
        <v>N/A</v>
      </c>
      <c r="CR55" t="str">
        <f>IFERROR(VALUE(RIGHT(Rawdata!CR55,1)),"N/A")</f>
        <v>N/A</v>
      </c>
      <c r="CS55" t="str">
        <f>IFERROR(VALUE(RIGHT(Rawdata!CS55,1)),"N/A")</f>
        <v>N/A</v>
      </c>
      <c r="CT55" t="str">
        <f>IFERROR(VALUE(RIGHT(Rawdata!CT55,1)),"N/A")</f>
        <v>N/A</v>
      </c>
      <c r="CU55" t="str">
        <f>IFERROR(VALUE(RIGHT(Rawdata!CU55,1)),"N/A")</f>
        <v>N/A</v>
      </c>
      <c r="CV55" t="str">
        <f>IFERROR(VALUE(RIGHT(Rawdata!CV55,1)),"N/A")</f>
        <v>N/A</v>
      </c>
      <c r="CW55" t="str">
        <f>IFERROR(6-VALUE(RIGHT(Rawdata!CW55,1)),"N/A")</f>
        <v>N/A</v>
      </c>
      <c r="CX55" t="str">
        <f>IFERROR(VALUE(RIGHT(Rawdata!CX55,1)),"N/A")</f>
        <v>N/A</v>
      </c>
      <c r="CY55" t="str">
        <f>IFERROR(VALUE(RIGHT(Rawdata!CY55,1)),"N/A")</f>
        <v>N/A</v>
      </c>
      <c r="CZ55" t="str">
        <f>IFERROR(VALUE(RIGHT(Rawdata!CZ55,1)),"N/A")</f>
        <v>N/A</v>
      </c>
      <c r="DA55" t="str">
        <f>IFERROR(VALUE(RIGHT(Rawdata!DA55,1)),"N/A")</f>
        <v>N/A</v>
      </c>
      <c r="DB55" t="str">
        <f>IFERROR(VALUE(RIGHT(Rawdata!DB55,1)),"N/A")</f>
        <v>N/A</v>
      </c>
      <c r="DC55" t="str">
        <f>IFERROR(VALUE(RIGHT(Rawdata!DC55,1)),"N/A")</f>
        <v>N/A</v>
      </c>
      <c r="DD55" t="str">
        <f>IFERROR(VALUE(RIGHT(Rawdata!DD55,1)),"N/A")</f>
        <v>N/A</v>
      </c>
      <c r="DE55" t="str">
        <f>IFERROR(VALUE(RIGHT(Rawdata!DE55,1)-1),"N/A")</f>
        <v>N/A</v>
      </c>
      <c r="DF55" t="str">
        <f>IFERROR(VALUE(RIGHT(Rawdata!DF55,1)-1),"N/A")</f>
        <v>N/A</v>
      </c>
      <c r="DG55" t="str">
        <f>IFERROR(VALUE(RIGHT(Rawdata!DG55,1)-1),"N/A")</f>
        <v>N/A</v>
      </c>
      <c r="DH55" t="str">
        <f>IFERROR(VALUE(RIGHT(Rawdata!DH55,1)-1),"N/A")</f>
        <v>N/A</v>
      </c>
      <c r="DI55" t="str">
        <f>IFERROR(VALUE(RIGHT(Rawdata!DI55,1)-1),"N/A")</f>
        <v>N/A</v>
      </c>
      <c r="DJ55" t="str">
        <f>IFERROR(VALUE(RIGHT(Rawdata!DJ55,1)-1),"N/A")</f>
        <v>N/A</v>
      </c>
      <c r="DK55" t="str">
        <f>IFERROR(VALUE(RIGHT(Rawdata!DK55,1)-1),"N/A")</f>
        <v>N/A</v>
      </c>
      <c r="DL55" t="str">
        <f>IFERROR(VALUE(RIGHT(Rawdata!DL55,1)-1),"N/A")</f>
        <v>N/A</v>
      </c>
      <c r="DM55" t="str">
        <f>IFERROR(VALUE(RIGHT(Rawdata!DM55,1)-1),"N/A")</f>
        <v>N/A</v>
      </c>
      <c r="DN55" t="str">
        <f>IFERROR(VALUE(RIGHT(Rawdata!DN55,1)-1),"N/A")</f>
        <v>N/A</v>
      </c>
      <c r="DO55" t="str">
        <f>IFERROR(VALUE(RIGHT(Rawdata!DO55,1)-1),"N/A")</f>
        <v>N/A</v>
      </c>
      <c r="DP55" t="str">
        <f>IFERROR(VALUE(RIGHT(Rawdata!DP55,1)-1),"N/A")</f>
        <v>N/A</v>
      </c>
      <c r="DQ55" t="str">
        <f>IFERROR(VALUE(RIGHT(Rawdata!DQ55,1)-1),"N/A")</f>
        <v>N/A</v>
      </c>
      <c r="DR55" t="str">
        <f>IFERROR(VALUE(RIGHT(Rawdata!DR55,1)-1),"N/A")</f>
        <v>N/A</v>
      </c>
      <c r="DS55" t="str">
        <f>IFERROR(VALUE(RIGHT(Rawdata!DS55,1)-1),"N/A")</f>
        <v>N/A</v>
      </c>
      <c r="DT55" t="str">
        <f>IFERROR(VALUE(RIGHT(Rawdata!DT55,1)-1),"N/A")</f>
        <v>N/A</v>
      </c>
      <c r="DU55" t="str">
        <f>IFERROR(6-VALUE(RIGHT(Rawdata!DU55,1)-1),"N/A")</f>
        <v>N/A</v>
      </c>
      <c r="DV55" t="str">
        <f>IFERROR(6-VALUE(RIGHT(Rawdata!DV55,1)-1),"N/A")</f>
        <v>N/A</v>
      </c>
      <c r="DW55" t="str">
        <f>IFERROR(6-VALUE(RIGHT(Rawdata!DW55,1)-1),"N/A")</f>
        <v>N/A</v>
      </c>
      <c r="DX55" t="str">
        <f>IFERROR(6-VALUE(RIGHT(Rawdata!DX55,1)-1),"N/A")</f>
        <v>N/A</v>
      </c>
      <c r="DY55" t="str">
        <f>IFERROR(6-VALUE(RIGHT(Rawdata!DY55,1)-1),"N/A")</f>
        <v>N/A</v>
      </c>
      <c r="DZ55" t="str">
        <f>IFERROR(6-VALUE(RIGHT(Rawdata!DZ55,1)-1),"N/A")</f>
        <v>N/A</v>
      </c>
      <c r="EA55" t="str">
        <f>IFERROR(VALUE(RIGHT(Rawdata!EA55,1)),"N/A")</f>
        <v>N/A</v>
      </c>
      <c r="EB55" t="str">
        <f>IFERROR(VALUE(RIGHT(Rawdata!EB55,1)),"N/A")</f>
        <v>N/A</v>
      </c>
      <c r="EC55" t="str">
        <f>IFERROR(6-VALUE(RIGHT(Rawdata!EC55,1)),"N/A")</f>
        <v>N/A</v>
      </c>
      <c r="ED55" t="str">
        <f>IFERROR(6-VALUE(RIGHT(Rawdata!ED55,1)),"N/A")</f>
        <v>N/A</v>
      </c>
      <c r="EE55" t="str">
        <f>IFERROR(VALUE(RIGHT(Rawdata!EE55,1)),"N/A")</f>
        <v>N/A</v>
      </c>
      <c r="EF55" t="str">
        <f>IFERROR(VALUE(RIGHT(Rawdata!EF55,1)),"N/A")</f>
        <v>N/A</v>
      </c>
      <c r="EG55" t="str">
        <f>IFERROR(VALUE(RIGHT(Rawdata!EG55,1)),"N/A")</f>
        <v>N/A</v>
      </c>
      <c r="EH55" t="str">
        <f>IFERROR(VALUE(RIGHT(Rawdata!EH55,1)),"N/A")</f>
        <v>N/A</v>
      </c>
      <c r="EI55" t="str">
        <f>IFERROR(VALUE(RIGHT(Rawdata!EI55,1)),"N/A")</f>
        <v>N/A</v>
      </c>
      <c r="EJ55" t="str">
        <f>IFERROR(VALUE(RIGHT(Rawdata!EJ55,1)),"N/A")</f>
        <v>N/A</v>
      </c>
      <c r="EK55" t="str">
        <f>IFERROR(VALUE(RIGHT(Rawdata!EK55,1)),"N/A")</f>
        <v>N/A</v>
      </c>
      <c r="EL55" t="str">
        <f>IFERROR(VALUE(RIGHT(Rawdata!EL55,1)),"N/A")</f>
        <v>N/A</v>
      </c>
      <c r="EM55" t="str">
        <f>IFERROR(VALUE(RIGHT(Rawdata!EM55,1)),"N/A")</f>
        <v>N/A</v>
      </c>
      <c r="EN55" t="str">
        <f>IFERROR(VALUE(RIGHT(Rawdata!EN55,1)),"N/A")</f>
        <v>N/A</v>
      </c>
      <c r="EO55" t="str">
        <f>IFERROR(VALUE(RIGHT(Rawdata!EO55,1)),"N/A")</f>
        <v>N/A</v>
      </c>
      <c r="EP55" t="str">
        <f>IFERROR(VALUE(RIGHT(Rawdata!EP55,1)),"N/A")</f>
        <v>N/A</v>
      </c>
      <c r="EQ55" t="str">
        <f>IFERROR(VALUE(RIGHT(Rawdata!EQ55,1)),"N/A")</f>
        <v>N/A</v>
      </c>
      <c r="ER55" t="str">
        <f>IFERROR(VALUE(RIGHT(Rawdata!ER55,1)),"N/A")</f>
        <v>N/A</v>
      </c>
      <c r="ES55" t="str">
        <f>IFERROR(VALUE(RIGHT(Rawdata!ES55,1)),"N/A")</f>
        <v>N/A</v>
      </c>
      <c r="ET55" t="str">
        <f>IFERROR(VALUE(RIGHT(Rawdata!ET55,1)),"N/A")</f>
        <v>N/A</v>
      </c>
      <c r="EU55" t="str">
        <f>IFERROR(VALUE(RIGHT(Rawdata!EU55,1)),"N/A")</f>
        <v>N/A</v>
      </c>
      <c r="EV55" t="str">
        <f>IFERROR(VALUE(RIGHT(Rawdata!EV55,1)),"N/A")</f>
        <v>N/A</v>
      </c>
      <c r="EW55" t="str">
        <f>IFERROR(VALUE(RIGHT(Rawdata!EW55,1)),"N/A")</f>
        <v>N/A</v>
      </c>
      <c r="EX55" t="str">
        <f>IFERROR(VALUE(RIGHT(Rawdata!EX55,1)),"N/A")</f>
        <v>N/A</v>
      </c>
      <c r="EY55" t="str">
        <f>IFERROR(VALUE(RIGHT(Rawdata!EY55,1)),"N/A")</f>
        <v>N/A</v>
      </c>
      <c r="EZ55" t="str">
        <f>IFERROR(6-VALUE(RIGHT(Rawdata!EZ55,1)),"N/A")</f>
        <v>N/A</v>
      </c>
      <c r="FA55" t="str">
        <f>IFERROR(IF(Rawdata!FA55="A1",VALUE(RIGHT(Rawdata!FA55,1)),VALUE(RIGHT(Rawdata!FA55,1))-1),"N/A")</f>
        <v>N/A</v>
      </c>
      <c r="FB55" t="str">
        <f>IFERROR(VALUE(RIGHT(Rawdata!FB55,1))-3,"N/A")</f>
        <v>N/A</v>
      </c>
      <c r="FC55" t="str">
        <f>IFERROR(IF(Rawdata!FC55="A1",VALUE(RIGHT(Rawdata!FC55,1)),VALUE(RIGHT(Rawdata!FC55,1))-1),"N/A")</f>
        <v>N/A</v>
      </c>
      <c r="FD55" t="str">
        <f>IFERROR(VALUE(RIGHT(Rawdata!FD55,1))-3,"N/A")</f>
        <v>N/A</v>
      </c>
      <c r="FE55" t="str">
        <f>IFERROR(IF(Rawdata!FE55="A1",VALUE(RIGHT(Rawdata!FE55,1)),VALUE(RIGHT(Rawdata!FE55,1))-1),"N/A")</f>
        <v>N/A</v>
      </c>
      <c r="FF55" t="str">
        <f>IFERROR(VALUE(RIGHT(Rawdata!FF55,1))-3,"N/A")</f>
        <v>N/A</v>
      </c>
      <c r="FG55" t="str">
        <f>IFERROR(IF(Rawdata!FG55="A1",VALUE(RIGHT(Rawdata!FG55,1)),VALUE(RIGHT(Rawdata!FG55,1))-1),"N/A")</f>
        <v>N/A</v>
      </c>
      <c r="FH55" t="str">
        <f>IFERROR(VALUE(RIGHT(Rawdata!FH55,1))-3,"N/A")</f>
        <v>N/A</v>
      </c>
      <c r="FI55" t="str">
        <f>IFERROR(IF(Rawdata!FI55="A1",VALUE(RIGHT(Rawdata!FI55,1)),VALUE(RIGHT(Rawdata!FI55,1))-1),"N/A")</f>
        <v>N/A</v>
      </c>
      <c r="FJ55" t="str">
        <f>IFERROR(VALUE(RIGHT(Rawdata!FJ55,1))-3,"N/A")</f>
        <v>N/A</v>
      </c>
      <c r="FK55" t="str">
        <f>IFERROR(IF(Rawdata!FK55="A1",VALUE(RIGHT(Rawdata!FK55,1)),VALUE(RIGHT(Rawdata!FK55,1))-1),"N/A")</f>
        <v>N/A</v>
      </c>
      <c r="FL55" t="str">
        <f>IFERROR(VALUE(RIGHT(Rawdata!FL55,1))-3,"N/A")</f>
        <v>N/A</v>
      </c>
      <c r="FM55" t="str">
        <f>IFERROR(IF(Rawdata!FM55="A1",VALUE(RIGHT(Rawdata!FM55,1)),VALUE(RIGHT(Rawdata!FM55,1))-1),"N/A")</f>
        <v>N/A</v>
      </c>
      <c r="FN55" t="str">
        <f>IFERROR(VALUE(RIGHT(Rawdata!FN55,1))-3,"N/A")</f>
        <v>N/A</v>
      </c>
      <c r="FO55" t="str">
        <f>IFERROR(IF(Rawdata!FO55="A1",VALUE(RIGHT(Rawdata!FO55,1)),VALUE(RIGHT(Rawdata!FO55,1))-1),"N/A")</f>
        <v>N/A</v>
      </c>
      <c r="FP55" t="str">
        <f>IFERROR(VALUE(RIGHT(Rawdata!FP55,1))-3,"N/A")</f>
        <v>N/A</v>
      </c>
      <c r="FQ55" t="str">
        <f>IFERROR(IF(Rawdata!FQ55="A1",VALUE(RIGHT(Rawdata!FQ55,1)),VALUE(RIGHT(Rawdata!FQ55,1))-1),"N/A")</f>
        <v>N/A</v>
      </c>
      <c r="FR55" t="str">
        <f>IFERROR(VALUE(RIGHT(Rawdata!FR55,1))-3,"N/A")</f>
        <v>N/A</v>
      </c>
      <c r="FS55" t="str">
        <f>IFERROR(IF(Rawdata!FS55="A1",VALUE(RIGHT(Rawdata!FS55,1)),VALUE(RIGHT(Rawdata!FS55,1))-1),"N/A")</f>
        <v>N/A</v>
      </c>
      <c r="FT55" t="str">
        <f>IFERROR(VALUE(RIGHT(Rawdata!FT55,1))-3,"N/A")</f>
        <v>N/A</v>
      </c>
      <c r="FU55" t="str">
        <f>IFERROR(IF(Rawdata!FU55="A1",VALUE(RIGHT(Rawdata!FU55,1)),VALUE(RIGHT(Rawdata!FU55,1))-1),"N/A")</f>
        <v>N/A</v>
      </c>
      <c r="FV55" t="str">
        <f>IFERROR(VALUE(RIGHT(Rawdata!FV55,1))-3,"N/A")</f>
        <v>N/A</v>
      </c>
      <c r="FW55" t="str">
        <f>IFERROR(IF(Rawdata!FW55="A1",VALUE(RIGHT(Rawdata!FW55,1)),VALUE(RIGHT(Rawdata!FW55,1))-1),"N/A")</f>
        <v>N/A</v>
      </c>
      <c r="FX55" t="str">
        <f>IFERROR(VALUE(RIGHT(Rawdata!FX55,1))-3,"N/A")</f>
        <v>N/A</v>
      </c>
      <c r="FY55" t="str">
        <f>IFERROR(IF(Rawdata!FY55="A1",VALUE(RIGHT(Rawdata!FY55,1)),VALUE(RIGHT(Rawdata!FY55,1))-1),"N/A")</f>
        <v>N/A</v>
      </c>
      <c r="FZ55" t="str">
        <f>IFERROR(VALUE(RIGHT(Rawdata!FZ55,1))-3,"N/A")</f>
        <v>N/A</v>
      </c>
      <c r="GA55" t="str">
        <f>IFERROR(IF(Rawdata!GA55="A1",VALUE(RIGHT(Rawdata!GA55,1)),VALUE(RIGHT(Rawdata!GA55,1))-1),"N/A")</f>
        <v>N/A</v>
      </c>
      <c r="GB55" t="str">
        <f>IFERROR(VALUE(RIGHT(Rawdata!GB55,1))-3,"N/A")</f>
        <v>N/A</v>
      </c>
      <c r="GC55" t="str">
        <f>IFERROR(IF(Rawdata!GC55="A1",VALUE(RIGHT(Rawdata!GC55,1)),VALUE(RIGHT(Rawdata!GC55,1))-1),"N/A")</f>
        <v>N/A</v>
      </c>
      <c r="GD55" t="str">
        <f>IFERROR(VALUE(RIGHT(Rawdata!GD55,1))-3,"N/A")</f>
        <v>N/A</v>
      </c>
      <c r="GE55" t="str">
        <f>IFERROR(IF(Rawdata!GE55="A1",VALUE(RIGHT(Rawdata!GE55,1)),VALUE(RIGHT(Rawdata!GE55,1))-1),"N/A")</f>
        <v>N/A</v>
      </c>
      <c r="GF55" t="str">
        <f>IFERROR(VALUE(RIGHT(Rawdata!GF55,1))-3,"N/A")</f>
        <v>N/A</v>
      </c>
      <c r="GG55" t="str">
        <f>IFERROR(IF(Rawdata!GG55="A1",VALUE(RIGHT(Rawdata!GG55,1)),VALUE(RIGHT(Rawdata!GG55,1))-1),"N/A")</f>
        <v>N/A</v>
      </c>
      <c r="GH55" t="str">
        <f>IFERROR(VALUE(RIGHT(Rawdata!GH55,1))-3,"N/A")</f>
        <v>N/A</v>
      </c>
      <c r="GI55" t="str">
        <f>IFERROR(IF(Rawdata!GI55="A1",VALUE(RIGHT(Rawdata!GI55,1)),VALUE(RIGHT(Rawdata!GI55,1))-1),"N/A")</f>
        <v>N/A</v>
      </c>
      <c r="GJ55" t="str">
        <f>IFERROR(VALUE(RIGHT(Rawdata!GJ55,1))-3,"N/A")</f>
        <v>N/A</v>
      </c>
      <c r="GK55" t="str">
        <f>IFERROR(IF(Rawdata!GK55="A1",VALUE(RIGHT(Rawdata!GK55,1)),VALUE(RIGHT(Rawdata!GK55,1))-1),"N/A")</f>
        <v>N/A</v>
      </c>
      <c r="GL55" t="str">
        <f>IFERROR(VALUE(RIGHT(Rawdata!GL55,1))-3,"N/A")</f>
        <v>N/A</v>
      </c>
      <c r="GM55" t="str">
        <f>IFERROR(IF(Rawdata!GM55="A1",VALUE(RIGHT(Rawdata!GM55,1)),VALUE(RIGHT(Rawdata!GM55,1))-1),"N/A")</f>
        <v>N/A</v>
      </c>
      <c r="GN55" t="str">
        <f>IFERROR(VALUE(RIGHT(Rawdata!GN55,1))-3,"N/A")</f>
        <v>N/A</v>
      </c>
      <c r="GO55" t="str">
        <f>IFERROR(IF(Rawdata!GO55="A1",VALUE(RIGHT(Rawdata!GO55,1)),VALUE(RIGHT(Rawdata!GO55,1))-1),"N/A")</f>
        <v>N/A</v>
      </c>
      <c r="GP55" t="str">
        <f>IFERROR(VALUE(RIGHT(Rawdata!GP55,1))-3,"N/A")</f>
        <v>N/A</v>
      </c>
      <c r="GQ55" t="str">
        <f>IFERROR(IF(Rawdata!GQ55="A1",VALUE(RIGHT(Rawdata!GQ55,1)),VALUE(RIGHT(Rawdata!GQ55,1))-1),"N/A")</f>
        <v>N/A</v>
      </c>
      <c r="GR55" t="str">
        <f>IFERROR(VALUE(RIGHT(Rawdata!GR55,1))-3,"N/A")</f>
        <v>N/A</v>
      </c>
      <c r="GS55" t="str">
        <f>IFERROR(IF(Rawdata!GS55="A1",VALUE(RIGHT(Rawdata!GS55,1)),VALUE(RIGHT(Rawdata!GS55,1))-1),"N/A")</f>
        <v>N/A</v>
      </c>
      <c r="GT55" t="str">
        <f>IFERROR(VALUE(RIGHT(Rawdata!GT55,1))-3,"N/A")</f>
        <v>N/A</v>
      </c>
      <c r="GU55" t="str">
        <f>IFERROR(IF(Rawdata!GU55="A1",VALUE(RIGHT(Rawdata!GU55,1)),VALUE(RIGHT(Rawdata!GU55,1))-1),"N/A")</f>
        <v>N/A</v>
      </c>
      <c r="GV55" t="str">
        <f>IFERROR(VALUE(RIGHT(Rawdata!GV55,1))-3,"N/A")</f>
        <v>N/A</v>
      </c>
      <c r="GW55" t="str">
        <f>IFERROR(IF(Rawdata!GW55="A1",VALUE(RIGHT(Rawdata!GW55,1)),VALUE(RIGHT(Rawdata!GW55,1))-1),"N/A")</f>
        <v>N/A</v>
      </c>
      <c r="GX55" t="str">
        <f>IFERROR(VALUE(RIGHT(Rawdata!GX55,1))-3,"N/A")</f>
        <v>N/A</v>
      </c>
      <c r="GY55" t="str">
        <f>IFERROR(VALUE(RIGHT(Rawdata!GY55,1)),"N/A")</f>
        <v>N/A</v>
      </c>
      <c r="GZ55" t="str">
        <f>IFERROR(7-VALUE(RIGHT(Rawdata!GZ55,1)),"N/A")</f>
        <v>N/A</v>
      </c>
      <c r="HA55" t="str">
        <f>IFERROR(VALUE(RIGHT(Rawdata!HA55,1)),"N/A")</f>
        <v>N/A</v>
      </c>
      <c r="HB55" t="str">
        <f>IFERROR(VALUE(RIGHT(Rawdata!HB55,1)),"N/A")</f>
        <v>N/A</v>
      </c>
      <c r="HC55" t="str">
        <f>IFERROR(VALUE(RIGHT(Rawdata!HC55,1)),"N/A")</f>
        <v>N/A</v>
      </c>
      <c r="HD55" t="str">
        <f>IFERROR(7-VALUE(RIGHT(Rawdata!HD55,1)),"N/A")</f>
        <v>N/A</v>
      </c>
      <c r="HE55" t="str">
        <f>IFERROR(VALUE(RIGHT(Rawdata!HE55,1)),"N/A")</f>
        <v>N/A</v>
      </c>
      <c r="HF55" t="str">
        <f>IFERROR(7-VALUE(RIGHT(Rawdata!HF55,1)),"N/A")</f>
        <v>N/A</v>
      </c>
      <c r="HG55" t="str">
        <f>IFERROR(VALUE(RIGHT(Rawdata!HG55,1)),"N/A")</f>
        <v>N/A</v>
      </c>
      <c r="HH55" t="str">
        <f>IFERROR(VALUE(RIGHT(Rawdata!HH55,1)),"N/A")</f>
        <v>N/A</v>
      </c>
      <c r="HI55" t="str">
        <f>IFERROR(VALUE(RIGHT(Rawdata!HI55,1)),"N/A")</f>
        <v>N/A</v>
      </c>
      <c r="HJ55" t="str">
        <f>IFERROR(VALUE(RIGHT(Rawdata!HJ55,1)),"N/A")</f>
        <v>N/A</v>
      </c>
      <c r="HK55" t="str">
        <f>IFERROR(7-VALUE(RIGHT(Rawdata!HK55,1)),"N/A")</f>
        <v>N/A</v>
      </c>
      <c r="HL55" t="str">
        <f>IFERROR(VALUE(RIGHT(Rawdata!HL55,1)),"N/A")</f>
        <v>N/A</v>
      </c>
      <c r="HM55" t="str">
        <f>IFERROR(VALUE(RIGHT(Rawdata!HM55,1)),"N/A")</f>
        <v>N/A</v>
      </c>
      <c r="HN55" t="str">
        <f>IFERROR(IF(Rawdata!HN55="A13",5,VALUE(RIGHT(Rawdata!HN55,1))-1),"N/A")</f>
        <v>N/A</v>
      </c>
      <c r="HO55" t="str">
        <f>IFERROR(IF(Rawdata!HO55="A13",5,VALUE(RIGHT(Rawdata!HO55,1))-1),"N/A")</f>
        <v>N/A</v>
      </c>
      <c r="HP55" t="str">
        <f>IFERROR(IF(Rawdata!HP55="A13",5,VALUE(RIGHT(Rawdata!HP55,1))-1),"N/A")</f>
        <v>N/A</v>
      </c>
      <c r="HQ55" t="str">
        <f>IFERROR(IF(Rawdata!HQ55="A13",5,VALUE(RIGHT(Rawdata!HQ55,1))-1),"N/A")</f>
        <v>N/A</v>
      </c>
      <c r="HR55" t="str">
        <f>IFERROR(IF(Rawdata!HR55="A13",5,VALUE(RIGHT(Rawdata!HR55,1))-1),"N/A")</f>
        <v>N/A</v>
      </c>
      <c r="HS55" t="str">
        <f>IFERROR(6-IF(Rawdata!HS55="A13",5,VALUE(RIGHT(Rawdata!HS55,1))-1),"N/A")</f>
        <v>N/A</v>
      </c>
      <c r="HT55" t="str">
        <f>IFERROR(6-IF(Rawdata!HT55="A13",5,VALUE(RIGHT(Rawdata!HT55,1))-1),"N/A")</f>
        <v>N/A</v>
      </c>
      <c r="HU55" t="str">
        <f>IFERROR(6-IF(Rawdata!HU55="A13",5,VALUE(RIGHT(Rawdata!HU55,1))-1),"N/A")</f>
        <v>N/A</v>
      </c>
      <c r="HV55" t="str">
        <f>IFERROR(IF(Rawdata!HV55="A13",5,VALUE(RIGHT(Rawdata!HV55,1))-1),"N/A")</f>
        <v>N/A</v>
      </c>
      <c r="HW55" t="str">
        <f>IFERROR(6-IF(Rawdata!HW55="A13",5,VALUE(RIGHT(Rawdata!HW55,1))-1),"N/A")</f>
        <v>N/A</v>
      </c>
      <c r="HX55" t="str">
        <f>IFERROR(6-IF(Rawdata!HX55="A13",5,VALUE(RIGHT(Rawdata!HX55,1))-1),"N/A")</f>
        <v>N/A</v>
      </c>
      <c r="HY55" t="str">
        <f>IFERROR(6-IF(Rawdata!HY55="A13",5,VALUE(RIGHT(Rawdata!HY55,1))-1),"N/A")</f>
        <v>N/A</v>
      </c>
      <c r="HZ55" t="str">
        <f>IFERROR(6-IF(Rawdata!HZ55="A13",5,VALUE(RIGHT(Rawdata!HZ55,1))-1),"N/A")</f>
        <v>N/A</v>
      </c>
      <c r="IA55" t="str">
        <f>IFERROR(6-IF(Rawdata!IA55="A13",5,VALUE(RIGHT(Rawdata!IA55,1))-1),"N/A")</f>
        <v>N/A</v>
      </c>
      <c r="IB55" t="str">
        <f>IFERROR(IF(Rawdata!IB55="A13",5,VALUE(RIGHT(Rawdata!IB55,1))-1),"N/A")</f>
        <v>N/A</v>
      </c>
      <c r="IC55" t="str">
        <f>IFERROR(6-IF(Rawdata!IC55="A13",5,VALUE(RIGHT(Rawdata!IC55,1))-1),"N/A")</f>
        <v>N/A</v>
      </c>
      <c r="ID55" t="str">
        <f>IFERROR(IF(Rawdata!ID55="A13",5,VALUE(RIGHT(Rawdata!ID55,1))-1),"N/A")</f>
        <v>N/A</v>
      </c>
      <c r="IE55" t="str">
        <f>IFERROR(6-IF(Rawdata!IE55="A13",5,VALUE(RIGHT(Rawdata!IE55,1))-1),"N/A")</f>
        <v>N/A</v>
      </c>
      <c r="IF55">
        <f>IFERROR(VALUE(RIGHT(Rawdata!IF55,1)),"N/A")</f>
        <v>6</v>
      </c>
      <c r="IG55">
        <f>IFERROR(VALUE(RIGHT(Rawdata!IG55,1)),"N/A")</f>
        <v>6</v>
      </c>
      <c r="IH55">
        <f>IFERROR(VALUE(RIGHT(Rawdata!IH55,1)),"N/A")</f>
        <v>6</v>
      </c>
      <c r="II55">
        <f>IFERROR(VALUE(RIGHT(Rawdata!II55,1)),"N/A")</f>
        <v>6</v>
      </c>
      <c r="IJ55">
        <f>IFERROR(VALUE(RIGHT(Rawdata!IJ55,1)),"N/A")</f>
        <v>6</v>
      </c>
      <c r="IK55" t="str">
        <f>IFERROR(VALUE(RIGHT(Rawdata!IK55,1)),"N/A")</f>
        <v>N/A</v>
      </c>
      <c r="IL55" t="str">
        <f>IFERROR(VALUE(RIGHT(Rawdata!IL55,1)),"N/A")</f>
        <v>N/A</v>
      </c>
      <c r="IM55" t="str">
        <f>IFERROR(VALUE(RIGHT(Rawdata!IM55,1)),"N/A")</f>
        <v>N/A</v>
      </c>
      <c r="IN55" t="str">
        <f>IFERROR(VALUE(RIGHT(Rawdata!IN55,1)),"N/A")</f>
        <v>N/A</v>
      </c>
      <c r="IO55" t="str">
        <f>IFERROR(VALUE(RIGHT(Rawdata!IO55,1)),"N/A")</f>
        <v>N/A</v>
      </c>
      <c r="IP55" t="str">
        <f>IFERROR(VALUE(RIGHT(Rawdata!IP55,1)),"N/A")</f>
        <v>N/A</v>
      </c>
      <c r="IQ55" t="str">
        <f>IFERROR(VALUE(RIGHT(Rawdata!IQ55,1)),"N/A")</f>
        <v>N/A</v>
      </c>
      <c r="IR55" t="str">
        <f>IFERROR(VALUE(RIGHT(Rawdata!IR55,1)),"N/A")</f>
        <v>N/A</v>
      </c>
      <c r="IS55" t="str">
        <f>IFERROR(VALUE(RIGHT(Rawdata!IS55,1)),"N/A")</f>
        <v>N/A</v>
      </c>
      <c r="IT55" t="str">
        <f>IFERROR(VALUE(RIGHT(Rawdata!IT55,1)),"N/A")</f>
        <v>N/A</v>
      </c>
      <c r="IU55" t="str">
        <f>IFERROR(VALUE(RIGHT(Rawdata!IU55,1)),"N/A")</f>
        <v>N/A</v>
      </c>
      <c r="IV55" t="str">
        <f>IFERROR(VALUE(RIGHT(Rawdata!IV55,1)),"N/A")</f>
        <v>N/A</v>
      </c>
      <c r="IW55" t="str">
        <f>IFERROR(VALUE(RIGHT(Rawdata!IW55,1)),"N/A")</f>
        <v>N/A</v>
      </c>
      <c r="IX55" t="str">
        <f>IFERROR(VALUE(RIGHT(Rawdata!IX55,1)),"N/A")</f>
        <v>N/A</v>
      </c>
      <c r="IY55" t="str">
        <f>IFERROR(VALUE(RIGHT(Rawdata!IY55,1)),"N/A")</f>
        <v>N/A</v>
      </c>
      <c r="IZ55" t="str">
        <f>IFERROR(VALUE(RIGHT(Rawdata!IZ55,1)),"N/A")</f>
        <v>N/A</v>
      </c>
      <c r="JA55" t="str">
        <f>IFERROR(VALUE(RIGHT(Rawdata!JA55,1)),"N/A")</f>
        <v>N/A</v>
      </c>
      <c r="JB55" t="str">
        <f>IFERROR(VALUE(RIGHT(Rawdata!JB55,1)),"N/A")</f>
        <v>N/A</v>
      </c>
      <c r="JC55" t="str">
        <f>IFERROR(VALUE(RIGHT(Rawdata!JC55,1)),"N/A")</f>
        <v>N/A</v>
      </c>
      <c r="JD55" t="str">
        <f>IFERROR(VALUE(RIGHT(Rawdata!JD55,1)),"N/A")</f>
        <v>N/A</v>
      </c>
      <c r="JE55" t="str">
        <f>IFERROR(VALUE(RIGHT(Rawdata!JE55,1)),"N/A")</f>
        <v>N/A</v>
      </c>
      <c r="JF55" t="str">
        <f>IFERROR(VALUE(RIGHT(Rawdata!JF55,1)),"N/A")</f>
        <v>N/A</v>
      </c>
      <c r="JG55" t="str">
        <f>IFERROR(VALUE(RIGHT(Rawdata!JG55,1)),"N/A")</f>
        <v>N/A</v>
      </c>
      <c r="JH55" t="str">
        <f>IFERROR(VALUE(RIGHT(Rawdata!JH55,1)),"N/A")</f>
        <v>N/A</v>
      </c>
      <c r="JI55" t="str">
        <f>IFERROR(VALUE(RIGHT(Rawdata!JI55,1)),"N/A")</f>
        <v>N/A</v>
      </c>
      <c r="JJ55" t="str">
        <f>IFERROR(VALUE(RIGHT(Rawdata!JJ55,1)),"N/A")</f>
        <v>N/A</v>
      </c>
      <c r="JK55" t="str">
        <f>IFERROR(VALUE(RIGHT(Rawdata!JK55,1)),"N/A")</f>
        <v>N/A</v>
      </c>
      <c r="JL55" t="str">
        <f>IFERROR(VALUE(RIGHT(Rawdata!JL55,1)),"N/A")</f>
        <v>N/A</v>
      </c>
      <c r="JM55" t="str">
        <f>IFERROR(VALUE(RIGHT(Rawdata!JM55,1)),"N/A")</f>
        <v>N/A</v>
      </c>
      <c r="JN55" t="str">
        <f>IFERROR(VALUE(RIGHT(Rawdata!JN55,1)),"N/A")</f>
        <v>N/A</v>
      </c>
      <c r="JO55" t="str">
        <f>IFERROR(VALUE(RIGHT(Rawdata!JO55,1)),"N/A")</f>
        <v>N/A</v>
      </c>
      <c r="JP55" t="str">
        <f>IFERROR(VALUE(RIGHT(Rawdata!JP55,1)-4),"N/A")</f>
        <v>N/A</v>
      </c>
      <c r="JQ55" t="str">
        <f>IFERROR(VALUE(RIGHT(Rawdata!JQ55,1)-4),"N/A")</f>
        <v>N/A</v>
      </c>
      <c r="JR55" t="str">
        <f>IFERROR(VALUE(RIGHT(Rawdata!JR55,1)-4),"N/A")</f>
        <v>N/A</v>
      </c>
      <c r="JS55" t="str">
        <f>IFERROR(VALUE(RIGHT(Rawdata!JS55,1)-4),"N/A")</f>
        <v>N/A</v>
      </c>
      <c r="JT55" t="str">
        <f>IFERROR(VALUE(RIGHT(Rawdata!JT55,1)-4),"N/A")</f>
        <v>N/A</v>
      </c>
      <c r="JU55" t="str">
        <f>IFERROR(VALUE(RIGHT(Rawdata!JU55,1)-4),"N/A")</f>
        <v>N/A</v>
      </c>
      <c r="JV55" t="str">
        <f>IFERROR(VALUE(RIGHT(Rawdata!JV55,1)-4),"N/A")</f>
        <v>N/A</v>
      </c>
      <c r="JW55" t="str">
        <f>IFERROR(VALUE(RIGHT(Rawdata!JW55,1)-4),"N/A")</f>
        <v>N/A</v>
      </c>
      <c r="JX55" t="str">
        <f>IFERROR(VALUE(RIGHT(Rawdata!JX55,1)),"N/A")</f>
        <v>N/A</v>
      </c>
      <c r="JY55" t="str">
        <f>IFERROR(VALUE(RIGHT(Rawdata!JY55,1)),"N/A")</f>
        <v>N/A</v>
      </c>
      <c r="JZ55" t="str">
        <f>IFERROR(6-VALUE(RIGHT(Rawdata!JZ55,1)),"N/A")</f>
        <v>N/A</v>
      </c>
      <c r="KA55" t="str">
        <f>IFERROR(6-VALUE(RIGHT(Rawdata!KA55,1)),"N/A")</f>
        <v>N/A</v>
      </c>
      <c r="KB55" t="str">
        <f>IFERROR(6-VALUE(RIGHT(Rawdata!KB55,1)),"N/A")</f>
        <v>N/A</v>
      </c>
      <c r="KC55" t="str">
        <f>IFERROR(6-VALUE(RIGHT(Rawdata!KC55,1)),"N/A")</f>
        <v>N/A</v>
      </c>
      <c r="KD55" t="str">
        <f>IFERROR(6-VALUE(RIGHT(Rawdata!KD55,1)),"N/A")</f>
        <v>N/A</v>
      </c>
      <c r="KE55" t="str">
        <f>IFERROR(6-VALUE(RIGHT(Rawdata!KE55,1)),"N/A")</f>
        <v>N/A</v>
      </c>
      <c r="KF55" t="str">
        <f>IFERROR(VALUE(RIGHT(Rawdata!KF55,1)),"N/A")</f>
        <v>N/A</v>
      </c>
      <c r="KG55" t="str">
        <f>IFERROR(VALUE(RIGHT(Rawdata!KG55,1)),"N/A")</f>
        <v>N/A</v>
      </c>
      <c r="KH55" t="str">
        <f>IFERROR(6-VALUE(RIGHT(Rawdata!KH55,1)),"N/A")</f>
        <v>N/A</v>
      </c>
      <c r="KI55" t="str">
        <f>IFERROR(6-VALUE(RIGHT(Rawdata!KI55,1)),"N/A")</f>
        <v>N/A</v>
      </c>
      <c r="KJ55" t="str">
        <f>IFERROR(VALUE(RIGHT(Rawdata!KJ55,1)),"N/A")</f>
        <v>N/A</v>
      </c>
      <c r="KK55" t="str">
        <f>IFERROR(VALUE(RIGHT(Rawdata!KK55,1)),"N/A")</f>
        <v>N/A</v>
      </c>
      <c r="KL55" t="str">
        <f>IFERROR(VALUE(RIGHT(Rawdata!KL55,1)),"N/A")</f>
        <v>N/A</v>
      </c>
      <c r="KM55" t="str">
        <f>IFERROR(VALUE(RIGHT(Rawdata!KM55,1)),"N/A")</f>
        <v>N/A</v>
      </c>
      <c r="KN55" t="str">
        <f>IFERROR(VALUE(RIGHT(Rawdata!KN55,1)),"N/A")</f>
        <v>N/A</v>
      </c>
      <c r="KO55" t="str">
        <f>IFERROR(VALUE(RIGHT(Rawdata!KO55,1)),"N/A")</f>
        <v>N/A</v>
      </c>
      <c r="KP55" t="str">
        <f>IFERROR(VALUE(RIGHT(Rawdata!KP55,1)),"N/A")</f>
        <v>N/A</v>
      </c>
      <c r="KQ55" t="str">
        <f>IFERROR(VALUE(RIGHT(Rawdata!KQ55,1)),"N/A")</f>
        <v>N/A</v>
      </c>
      <c r="KR55" t="str">
        <f>IFERROR(VALUE(RIGHT(Rawdata!KR55,1)),"N/A")</f>
        <v>N/A</v>
      </c>
      <c r="KS55" t="str">
        <f>IFERROR(VALUE(RIGHT(Rawdata!KS55,1)),"N/A")</f>
        <v>N/A</v>
      </c>
      <c r="KT55" t="str">
        <f>IFERROR(VALUE(RIGHT(Rawdata!KT55,1)),"N/A")</f>
        <v>N/A</v>
      </c>
      <c r="KU55" t="str">
        <f>IFERROR(VALUE(RIGHT(Rawdata!KU55,1)),"N/A")</f>
        <v>N/A</v>
      </c>
      <c r="KV55" t="str">
        <f>IFERROR(VALUE(RIGHT(Rawdata!KV55,1)),"N/A")</f>
        <v>N/A</v>
      </c>
      <c r="KW55" t="str">
        <f>IFERROR(VALUE(RIGHT(Rawdata!KW55,1)),"N/A")</f>
        <v>N/A</v>
      </c>
      <c r="KX55" t="str">
        <f>IFERROR(VALUE(RIGHT(Rawdata!KX55,1)),"N/A")</f>
        <v>N/A</v>
      </c>
    </row>
    <row r="56" spans="1:310" x14ac:dyDescent="0.25">
      <c r="A56">
        <f>Rawdata!A56</f>
        <v>29</v>
      </c>
      <c r="B56" t="str">
        <f>Rawdata!B56</f>
        <v>T3</v>
      </c>
      <c r="C56">
        <f>Rawdata!C56</f>
        <v>0</v>
      </c>
      <c r="D56" t="str">
        <f>Rawdata!D56</f>
        <v>756-293</v>
      </c>
      <c r="E56" t="str">
        <f>IF(Rawdata!E56="","",Rawdata!E56)</f>
        <v/>
      </c>
      <c r="F56" cm="1">
        <f t="array" ref="F56">IFERROR(_xlfn.IFS(Rawdata!F56="A1",100,Rawdata!F56="A2",75,Rawdata!F56="A3",50,Rawdata!F56="A4",25,Rawdata!F56="A5",0),"N/A")</f>
        <v>0</v>
      </c>
      <c r="G56" cm="1">
        <f t="array" ref="G56">IFERROR(_xlfn.IFS(Rawdata!G56="A1",100,Rawdata!G56="A2",75,Rawdata!G56="A3",50,Rawdata!G56="A4",25,Rawdata!G56="A5",0),"N/A")</f>
        <v>50</v>
      </c>
      <c r="H56" cm="1">
        <f t="array" ref="H56">IFERROR(_xlfn.IFS(Rawdata!H56="A1",100,Rawdata!H56="A2",75,Rawdata!H56="A3",50,Rawdata!H56="A4",25,Rawdata!H56="A5",0),"N/A")</f>
        <v>25</v>
      </c>
      <c r="I56" cm="1">
        <f t="array" ref="I56">IFERROR(_xlfn.IFS(Rawdata!I56="A1",100,Rawdata!I56="A2",75,Rawdata!I56="A3",50,Rawdata!I56="A4",25,Rawdata!I56="A5",0),"N/A")</f>
        <v>50</v>
      </c>
      <c r="J56" cm="1">
        <f t="array" ref="J56">IFERROR(_xlfn.IFS(Rawdata!J56="A1",100,Rawdata!J56="A2",75,Rawdata!J56="A3",50,Rawdata!J56="A4",25,Rawdata!J56="A5",0),"N/A")</f>
        <v>0</v>
      </c>
      <c r="K56" cm="1">
        <f t="array" ref="K56">IFERROR(_xlfn.IFS(Rawdata!K56="A1",100,Rawdata!K56="A2",75,Rawdata!K56="A3",50,Rawdata!K56="A4",25,Rawdata!K56="A5",0),"N/A")</f>
        <v>0</v>
      </c>
      <c r="L56" cm="1">
        <f t="array" ref="L56">IFERROR(_xlfn.IFS(Rawdata!L56="A1",100,Rawdata!L56="A2",75,Rawdata!L56="A3",50,Rawdata!L56="A4",25,Rawdata!L56="A5",0),"N/A")</f>
        <v>0</v>
      </c>
      <c r="M56" cm="1">
        <f t="array" ref="M56">IFERROR(_xlfn.IFS(Rawdata!M56="A1",100,Rawdata!M56="A2",75,Rawdata!M56="A3",50,Rawdata!M56="A4",25,Rawdata!M56="A5",0),"N/A")</f>
        <v>0</v>
      </c>
      <c r="N56" cm="1">
        <f t="array" ref="N56">IFERROR(_xlfn.IFS(Rawdata!N56="A1",100,Rawdata!N56="A2",75,Rawdata!N56="A3",50,Rawdata!N56="A4",25,Rawdata!N56="A5",0),"N/A")</f>
        <v>0</v>
      </c>
      <c r="O56" cm="1">
        <f t="array" ref="O56">IFERROR(_xlfn.IFS(Rawdata!O56="A1",100,Rawdata!O56="A2",75,Rawdata!O56="A3",50,Rawdata!O56="A4",25,Rawdata!O56="A5",0),"N/A")</f>
        <v>100</v>
      </c>
      <c r="P56" cm="1">
        <f t="array" ref="P56">IFERROR(_xlfn.IFS(Rawdata!P56="A1",100,Rawdata!P56="A2",75,Rawdata!P56="A3",50,Rawdata!P56="A4",25,Rawdata!P56="A5",0),"N/A")</f>
        <v>0</v>
      </c>
      <c r="Q56" cm="1">
        <f t="array" ref="Q56">IFERROR(_xlfn.IFS(Rawdata!Q56="A1",100,Rawdata!Q56="A2",75,Rawdata!Q56="A3",50,Rawdata!Q56="A4",25,Rawdata!Q56="A5",0),"N/A")</f>
        <v>50</v>
      </c>
      <c r="R56" cm="1">
        <f t="array" ref="R56">IFERROR(_xlfn.IFS(Rawdata!R56="A1",100,Rawdata!R56="A2",75,Rawdata!R56="A3",50,Rawdata!R56="A4",25,Rawdata!R56="A5",0),"N/A")</f>
        <v>100</v>
      </c>
      <c r="S56" cm="1">
        <f t="array" ref="S56">IFERROR(_xlfn.IFS(Rawdata!S56="A1",100,Rawdata!S56="A2",75,Rawdata!S56="A3",50,Rawdata!S56="A4",25,Rawdata!S56="A5",0),"N/A")</f>
        <v>75</v>
      </c>
      <c r="T56" cm="1">
        <f t="array" ref="T56">IFERROR(_xlfn.IFS(Rawdata!T56="A1",100,Rawdata!T56="A2",75,Rawdata!T56="A3",50,Rawdata!T56="A4",25,Rawdata!T56="A5",0),"N/A")</f>
        <v>25</v>
      </c>
      <c r="U56" cm="1">
        <f t="array" ref="U56">IFERROR(_xlfn.IFS(Rawdata!U56="A1",100,Rawdata!U56="A2",75,Rawdata!U56="A3",50,Rawdata!U56="A4",25,Rawdata!U56="A5",0),"N/A")</f>
        <v>50</v>
      </c>
      <c r="V56" cm="1">
        <f t="array" ref="V56">IFERROR(_xlfn.IFS(Rawdata!V56="A1",100,Rawdata!V56="A2",75,Rawdata!V56="A3",50,Rawdata!V56="A4",25,Rawdata!V56="A5",0),"N/A")</f>
        <v>25</v>
      </c>
      <c r="W56" cm="1">
        <f t="array" ref="W56">IFERROR(_xlfn.IFS(Rawdata!W56="A1",100,Rawdata!W56="A2",75,Rawdata!W56="A3",50,Rawdata!W56="A4",25,Rawdata!W56="A5",0),"N/A")</f>
        <v>75</v>
      </c>
      <c r="X56" cm="1">
        <f t="array" ref="X56">IFERROR(_xlfn.IFS(Rawdata!X56="A1",100,Rawdata!X56="A2",75,Rawdata!X56="A3",50,Rawdata!X56="A4",25,Rawdata!X56="A5",0),"N/A")</f>
        <v>75</v>
      </c>
      <c r="Y56" cm="1">
        <f t="array" ref="Y56">IFERROR(_xlfn.IFS(Rawdata!Y56="A1",100,Rawdata!Y56="A2",75,Rawdata!Y56="A3",50,Rawdata!Y56="A4",25,Rawdata!Y56="A5",0),"N/A")</f>
        <v>0</v>
      </c>
      <c r="Z56" cm="1">
        <f t="array" ref="Z56">IFERROR(_xlfn.IFS(Rawdata!Z56="A1",100,Rawdata!Z56="A2",75,Rawdata!Z56="A3",50,Rawdata!Z56="A4",25,Rawdata!Z56="A5",0),"N/A")</f>
        <v>50</v>
      </c>
      <c r="AA56" cm="1">
        <f t="array" ref="AA56">IFERROR(_xlfn.IFS(Rawdata!AA56="A1",100,Rawdata!AA56="A2",75,Rawdata!AA56="A3",50,Rawdata!AA56="A4",25,Rawdata!AA56="A5",0),"N/A")</f>
        <v>100</v>
      </c>
      <c r="AB56" cm="1">
        <f t="array" ref="AB56">IFERROR(_xlfn.IFS(Rawdata!AB56="A1",100,Rawdata!AB56="A2",75,Rawdata!AB56="A3",50,Rawdata!AB56="A4",25,Rawdata!AB56="A5",0),"N/A")</f>
        <v>50</v>
      </c>
      <c r="AC56">
        <f>IFERROR(VALUE(RIGHT(Rawdata!AC56,1)),"N/A")</f>
        <v>5</v>
      </c>
      <c r="AD56">
        <f>IFERROR(6-VALUE(RIGHT(Rawdata!AD56,1)),"N/A")</f>
        <v>5</v>
      </c>
      <c r="AE56">
        <f>IFERROR(VALUE(RIGHT(Rawdata!AE56,1)),"N/A")</f>
        <v>5</v>
      </c>
      <c r="AF56">
        <f>IFERROR(6-VALUE(RIGHT(Rawdata!AF56,1)),"N/A")</f>
        <v>5</v>
      </c>
      <c r="AG56">
        <f>IFERROR(VALUE(RIGHT(Rawdata!AG56,1)),"N/A")</f>
        <v>5</v>
      </c>
      <c r="AH56">
        <f>IFERROR(VALUE(RIGHT(Rawdata!AH56,1)),"N/A")</f>
        <v>5</v>
      </c>
      <c r="AI56">
        <f>IFERROR(VALUE(RIGHT(Rawdata!AI56,1)),"N/A")</f>
        <v>5</v>
      </c>
      <c r="AJ56">
        <f>IFERROR(6-VALUE(RIGHT(Rawdata!AJ56,1)),"N/A")</f>
        <v>5</v>
      </c>
      <c r="AK56">
        <f>IFERROR(6-VALUE(RIGHT(Rawdata!AK56,1)),"N/A")</f>
        <v>5</v>
      </c>
      <c r="AL56">
        <f>IFERROR(VALUE(RIGHT(Rawdata!AL56,1)),"N/A")</f>
        <v>5</v>
      </c>
      <c r="AM56">
        <f>IFERROR(6-VALUE(RIGHT(Rawdata!AM56,1)),"N/A")</f>
        <v>5</v>
      </c>
      <c r="AN56">
        <f>IFERROR(6-VALUE(RIGHT(Rawdata!AN56,1)),"N/A")</f>
        <v>5</v>
      </c>
      <c r="AO56">
        <f>IFERROR(VALUE(RIGHT(Rawdata!AO56,1)),"N/A")</f>
        <v>5</v>
      </c>
      <c r="AP56">
        <f>IFERROR(6-VALUE(RIGHT(Rawdata!AP56,1)),"N/A")</f>
        <v>1</v>
      </c>
      <c r="AQ56">
        <f>IFERROR(VALUE(RIGHT(Rawdata!AQ56,1)),"N/A")</f>
        <v>5</v>
      </c>
      <c r="AR56">
        <f>IFERROR(6-VALUE(RIGHT(Rawdata!AR56,1)),"N/A")</f>
        <v>5</v>
      </c>
      <c r="AS56">
        <f>IFERROR(VALUE(RIGHT(Rawdata!AS56,1)),"N/A")</f>
        <v>5</v>
      </c>
      <c r="AT56">
        <f>IFERROR(VALUE(RIGHT(Rawdata!AT56,1)),"N/A")</f>
        <v>4</v>
      </c>
      <c r="AU56">
        <f>IFERROR(6-VALUE(RIGHT(Rawdata!AU56,1)),"N/A")</f>
        <v>5</v>
      </c>
      <c r="AV56">
        <f>IFERROR(VALUE(RIGHT(Rawdata!AV56,1)),"N/A")</f>
        <v>4</v>
      </c>
      <c r="AW56">
        <f>IFERROR(VALUE(RIGHT(Rawdata!AW56,1)),"N/A")</f>
        <v>5</v>
      </c>
      <c r="AX56">
        <f>IFERROR(VALUE(RIGHT(Rawdata!AX56,1)),"N/A")</f>
        <v>5</v>
      </c>
      <c r="AY56">
        <f>IFERROR(VALUE(RIGHT(Rawdata!AY56,1)),"N/A")</f>
        <v>5</v>
      </c>
      <c r="AZ56">
        <f>IFERROR(VALUE(RIGHT(Rawdata!AZ56,1)),"N/A")</f>
        <v>5</v>
      </c>
      <c r="BA56">
        <f>IFERROR(VALUE(RIGHT(Rawdata!BA56,1)-1),"N/A")</f>
        <v>4</v>
      </c>
      <c r="BB56">
        <f>IFERROR(VALUE(RIGHT(Rawdata!BB56,1)-1),"N/A")</f>
        <v>4</v>
      </c>
      <c r="BC56">
        <f>IFERROR(VALUE(RIGHT(Rawdata!BC56,1)-1),"N/A")</f>
        <v>3</v>
      </c>
      <c r="BD56">
        <f>IFERROR(VALUE(RIGHT(Rawdata!BD56,1)-1),"N/A")</f>
        <v>3</v>
      </c>
      <c r="BE56">
        <f>IFERROR(VALUE(RIGHT(Rawdata!BE56,1)-1),"N/A")</f>
        <v>3</v>
      </c>
      <c r="BF56">
        <f>IFERROR(VALUE(RIGHT(Rawdata!BF56,1)-1),"N/A")</f>
        <v>4</v>
      </c>
      <c r="BG56">
        <f>IFERROR(VALUE(RIGHT(Rawdata!BG56,1)-1),"N/A")</f>
        <v>3</v>
      </c>
      <c r="BH56">
        <f>IFERROR(VALUE(RIGHT(Rawdata!BH56,1)-1),"N/A")</f>
        <v>3</v>
      </c>
      <c r="BI56">
        <f>IFERROR(VALUE(RIGHT(Rawdata!BI56,1)-1),"N/A")</f>
        <v>3</v>
      </c>
      <c r="BJ56">
        <f>IFERROR(VALUE(RIGHT(Rawdata!BJ56,1)-1),"N/A")</f>
        <v>2</v>
      </c>
      <c r="BK56">
        <f>IFERROR(VALUE(RIGHT(Rawdata!BK56,1)-1),"N/A")</f>
        <v>1</v>
      </c>
      <c r="BL56">
        <f>IFERROR(VALUE(RIGHT(Rawdata!BL56,1)-1),"N/A")</f>
        <v>1</v>
      </c>
      <c r="BM56">
        <f>IFERROR(VALUE(RIGHT(Rawdata!BM56,1)),"N/A")</f>
        <v>4</v>
      </c>
      <c r="BN56">
        <f>IFERROR(VALUE(RIGHT(Rawdata!BN56,1)),"N/A")</f>
        <v>4</v>
      </c>
      <c r="BO56">
        <f>IFERROR(VALUE(RIGHT(Rawdata!BO56,1)),"N/A")</f>
        <v>4</v>
      </c>
      <c r="BP56">
        <f>IFERROR(VALUE(RIGHT(Rawdata!BP56,1)),"N/A")</f>
        <v>3</v>
      </c>
      <c r="BQ56">
        <f>IFERROR(6-VALUE(RIGHT(Rawdata!BQ56,1)),"N/A")</f>
        <v>1</v>
      </c>
      <c r="BR56">
        <f>IFERROR(6-VALUE(RIGHT(Rawdata!BR56,1)),"N/A")</f>
        <v>3</v>
      </c>
      <c r="BS56">
        <f>IFERROR(6-VALUE(RIGHT(Rawdata!BS56,1)),"N/A")</f>
        <v>1</v>
      </c>
      <c r="BT56">
        <f>IFERROR(6-VALUE(RIGHT(Rawdata!BT56,1)),"N/A")</f>
        <v>1</v>
      </c>
      <c r="BU56">
        <f>IFERROR(VALUE(RIGHT(Rawdata!BU56,1)),"N/A")</f>
        <v>4</v>
      </c>
      <c r="BV56">
        <f>IFERROR(VALUE(RIGHT(Rawdata!BV56,1)),"N/A")</f>
        <v>4</v>
      </c>
      <c r="BW56">
        <f>IFERROR(VALUE(RIGHT(Rawdata!BW56,1)),"N/A")</f>
        <v>4</v>
      </c>
      <c r="BX56">
        <f>IFERROR(VALUE(RIGHT(Rawdata!BX56,1)),"N/A")</f>
        <v>4</v>
      </c>
      <c r="BY56">
        <f>IFERROR(6-VALUE(RIGHT(Rawdata!BY56,1)),"N/A")</f>
        <v>5</v>
      </c>
      <c r="BZ56">
        <f>IFERROR(6-VALUE(RIGHT(Rawdata!BZ56,1)),"N/A")</f>
        <v>5</v>
      </c>
      <c r="CA56">
        <f>IFERROR(6-VALUE(RIGHT(Rawdata!CA56,1)),"N/A")</f>
        <v>5</v>
      </c>
      <c r="CB56">
        <f>IFERROR(VALUE(RIGHT(Rawdata!CB56,1)),"N/A")</f>
        <v>5</v>
      </c>
      <c r="CC56">
        <f>IFERROR(VALUE(RIGHT(Rawdata!CC56,1)),"N/A")</f>
        <v>5</v>
      </c>
      <c r="CD56">
        <f>IFERROR(VALUE(RIGHT(Rawdata!CD56,1)),"N/A")</f>
        <v>5</v>
      </c>
      <c r="CE56">
        <f>IFERROR(VALUE(RIGHT(Rawdata!CE56,1)),"N/A")</f>
        <v>5</v>
      </c>
      <c r="CF56">
        <f>IFERROR(6-VALUE(RIGHT(Rawdata!CF56,1)),"N/A")</f>
        <v>5</v>
      </c>
      <c r="CG56">
        <f>IFERROR(6-VALUE(RIGHT(Rawdata!CG56,1)),"N/A")</f>
        <v>5</v>
      </c>
      <c r="CH56">
        <f>IFERROR(6-VALUE(RIGHT(Rawdata!CH56,1)),"N/A")</f>
        <v>5</v>
      </c>
      <c r="CI56">
        <f>IFERROR(6-VALUE(RIGHT(Rawdata!CI56,1)),"N/A")</f>
        <v>5</v>
      </c>
      <c r="CJ56">
        <f>IFERROR(VALUE(RIGHT(Rawdata!CJ56,1)),"N/A")</f>
        <v>5</v>
      </c>
      <c r="CK56">
        <f>IFERROR(VALUE(RIGHT(Rawdata!CK56,1)),"N/A")</f>
        <v>3</v>
      </c>
      <c r="CL56">
        <f>IFERROR(VALUE(RIGHT(Rawdata!CL56,1)),"N/A")</f>
        <v>5</v>
      </c>
      <c r="CM56">
        <f>IFERROR(VALUE(RIGHT(Rawdata!CM56,1)),"N/A")</f>
        <v>5</v>
      </c>
      <c r="CN56">
        <f>IFERROR(VALUE(RIGHT(Rawdata!CN56,1)),"N/A")</f>
        <v>5</v>
      </c>
      <c r="CO56">
        <f>IFERROR(VALUE(RIGHT(Rawdata!CO56,1)),"N/A")</f>
        <v>1</v>
      </c>
      <c r="CP56">
        <f>IFERROR(VALUE(RIGHT(Rawdata!CP56,1)),"N/A")</f>
        <v>5</v>
      </c>
      <c r="CQ56">
        <f>IFERROR(VALUE(RIGHT(Rawdata!CQ56,1)),"N/A")</f>
        <v>5</v>
      </c>
      <c r="CR56">
        <f>IFERROR(VALUE(RIGHT(Rawdata!CR56,1)),"N/A")</f>
        <v>5</v>
      </c>
      <c r="CS56">
        <f>IFERROR(VALUE(RIGHT(Rawdata!CS56,1)),"N/A")</f>
        <v>4</v>
      </c>
      <c r="CT56">
        <f>IFERROR(VALUE(RIGHT(Rawdata!CT56,1)),"N/A")</f>
        <v>4</v>
      </c>
      <c r="CU56">
        <f>IFERROR(VALUE(RIGHT(Rawdata!CU56,1)),"N/A")</f>
        <v>5</v>
      </c>
      <c r="CV56">
        <f>IFERROR(VALUE(RIGHT(Rawdata!CV56,1)),"N/A")</f>
        <v>5</v>
      </c>
      <c r="CW56">
        <f>IFERROR(6-VALUE(RIGHT(Rawdata!CW56,1)),"N/A")</f>
        <v>1</v>
      </c>
      <c r="CX56">
        <f>IFERROR(VALUE(RIGHT(Rawdata!CX56,1)),"N/A")</f>
        <v>3</v>
      </c>
      <c r="CY56">
        <f>IFERROR(VALUE(RIGHT(Rawdata!CY56,1)),"N/A")</f>
        <v>5</v>
      </c>
      <c r="CZ56">
        <f>IFERROR(VALUE(RIGHT(Rawdata!CZ56,1)),"N/A")</f>
        <v>4</v>
      </c>
      <c r="DA56">
        <f>IFERROR(VALUE(RIGHT(Rawdata!DA56,1)),"N/A")</f>
        <v>4</v>
      </c>
      <c r="DB56">
        <f>IFERROR(VALUE(RIGHT(Rawdata!DB56,1)),"N/A")</f>
        <v>1</v>
      </c>
      <c r="DC56">
        <f>IFERROR(VALUE(RIGHT(Rawdata!DC56,1)),"N/A")</f>
        <v>5</v>
      </c>
      <c r="DD56">
        <f>IFERROR(VALUE(RIGHT(Rawdata!DD56,1)),"N/A")</f>
        <v>5</v>
      </c>
      <c r="DE56">
        <f>IFERROR(VALUE(RIGHT(Rawdata!DE56,1)-1),"N/A")</f>
        <v>0</v>
      </c>
      <c r="DF56">
        <f>IFERROR(VALUE(RIGHT(Rawdata!DF56,1)-1),"N/A")</f>
        <v>0</v>
      </c>
      <c r="DG56">
        <f>IFERROR(VALUE(RIGHT(Rawdata!DG56,1)-1),"N/A")</f>
        <v>0</v>
      </c>
      <c r="DH56">
        <f>IFERROR(VALUE(RIGHT(Rawdata!DH56,1)-1),"N/A")</f>
        <v>5</v>
      </c>
      <c r="DI56">
        <f>IFERROR(VALUE(RIGHT(Rawdata!DI56,1)-1),"N/A")</f>
        <v>0</v>
      </c>
      <c r="DJ56">
        <f>IFERROR(VALUE(RIGHT(Rawdata!DJ56,1)-1),"N/A")</f>
        <v>0</v>
      </c>
      <c r="DK56">
        <f>IFERROR(VALUE(RIGHT(Rawdata!DK56,1)-1),"N/A")</f>
        <v>5</v>
      </c>
      <c r="DL56">
        <f>IFERROR(VALUE(RIGHT(Rawdata!DL56,1)-1),"N/A")</f>
        <v>4</v>
      </c>
      <c r="DM56">
        <f>IFERROR(VALUE(RIGHT(Rawdata!DM56,1)-1),"N/A")</f>
        <v>6</v>
      </c>
      <c r="DN56">
        <f>IFERROR(VALUE(RIGHT(Rawdata!DN56,1)-1),"N/A")</f>
        <v>6</v>
      </c>
      <c r="DO56">
        <f>IFERROR(VALUE(RIGHT(Rawdata!DO56,1)-1),"N/A")</f>
        <v>6</v>
      </c>
      <c r="DP56">
        <f>IFERROR(VALUE(RIGHT(Rawdata!DP56,1)-1),"N/A")</f>
        <v>6</v>
      </c>
      <c r="DQ56">
        <f>IFERROR(VALUE(RIGHT(Rawdata!DQ56,1)-1),"N/A")</f>
        <v>6</v>
      </c>
      <c r="DR56">
        <f>IFERROR(VALUE(RIGHT(Rawdata!DR56,1)-1),"N/A")</f>
        <v>6</v>
      </c>
      <c r="DS56">
        <f>IFERROR(VALUE(RIGHT(Rawdata!DS56,1)-1),"N/A")</f>
        <v>6</v>
      </c>
      <c r="DT56">
        <f>IFERROR(VALUE(RIGHT(Rawdata!DT56,1)-1),"N/A")</f>
        <v>5</v>
      </c>
      <c r="DU56">
        <f>IFERROR(6-VALUE(RIGHT(Rawdata!DU56,1)-1),"N/A")</f>
        <v>0</v>
      </c>
      <c r="DV56">
        <f>IFERROR(6-VALUE(RIGHT(Rawdata!DV56,1)-1),"N/A")</f>
        <v>0</v>
      </c>
      <c r="DW56">
        <f>IFERROR(6-VALUE(RIGHT(Rawdata!DW56,1)-1),"N/A")</f>
        <v>0</v>
      </c>
      <c r="DX56">
        <f>IFERROR(6-VALUE(RIGHT(Rawdata!DX56,1)-1),"N/A")</f>
        <v>1</v>
      </c>
      <c r="DY56">
        <f>IFERROR(6-VALUE(RIGHT(Rawdata!DY56,1)-1),"N/A")</f>
        <v>0</v>
      </c>
      <c r="DZ56">
        <f>IFERROR(6-VALUE(RIGHT(Rawdata!DZ56,1)-1),"N/A")</f>
        <v>1</v>
      </c>
      <c r="EA56">
        <f>IFERROR(VALUE(RIGHT(Rawdata!EA56,1)),"N/A")</f>
        <v>3</v>
      </c>
      <c r="EB56">
        <f>IFERROR(VALUE(RIGHT(Rawdata!EB56,1)),"N/A")</f>
        <v>2</v>
      </c>
      <c r="EC56">
        <f>IFERROR(6-VALUE(RIGHT(Rawdata!EC56,1)),"N/A")</f>
        <v>3</v>
      </c>
      <c r="ED56">
        <f>IFERROR(6-VALUE(RIGHT(Rawdata!ED56,1)),"N/A")</f>
        <v>1</v>
      </c>
      <c r="EE56">
        <f>IFERROR(VALUE(RIGHT(Rawdata!EE56,1)),"N/A")</f>
        <v>3</v>
      </c>
      <c r="EF56">
        <f>IFERROR(VALUE(RIGHT(Rawdata!EF56,1)),"N/A")</f>
        <v>4</v>
      </c>
      <c r="EG56">
        <f>IFERROR(VALUE(RIGHT(Rawdata!EG56,1)),"N/A")</f>
        <v>4</v>
      </c>
      <c r="EH56">
        <f>IFERROR(VALUE(RIGHT(Rawdata!EH56,1)),"N/A")</f>
        <v>3</v>
      </c>
      <c r="EI56">
        <f>IFERROR(VALUE(RIGHT(Rawdata!EI56,1)),"N/A")</f>
        <v>4</v>
      </c>
      <c r="EJ56">
        <f>IFERROR(VALUE(RIGHT(Rawdata!EJ56,1)),"N/A")</f>
        <v>2</v>
      </c>
      <c r="EK56">
        <f>IFERROR(VALUE(RIGHT(Rawdata!EK56,1)),"N/A")</f>
        <v>2</v>
      </c>
      <c r="EL56">
        <f>IFERROR(VALUE(RIGHT(Rawdata!EL56,1)),"N/A")</f>
        <v>3</v>
      </c>
      <c r="EM56">
        <f>IFERROR(VALUE(RIGHT(Rawdata!EM56,1)),"N/A")</f>
        <v>3</v>
      </c>
      <c r="EN56">
        <f>IFERROR(VALUE(RIGHT(Rawdata!EN56,1)),"N/A")</f>
        <v>2</v>
      </c>
      <c r="EO56">
        <f>IFERROR(VALUE(RIGHT(Rawdata!EO56,1)),"N/A")</f>
        <v>4</v>
      </c>
      <c r="EP56">
        <f>IFERROR(VALUE(RIGHT(Rawdata!EP56,1)),"N/A")</f>
        <v>3</v>
      </c>
      <c r="EQ56">
        <f>IFERROR(VALUE(RIGHT(Rawdata!EQ56,1)),"N/A")</f>
        <v>3</v>
      </c>
      <c r="ER56">
        <f>IFERROR(VALUE(RIGHT(Rawdata!ER56,1)),"N/A")</f>
        <v>3</v>
      </c>
      <c r="ES56">
        <f>IFERROR(VALUE(RIGHT(Rawdata!ES56,1)),"N/A")</f>
        <v>4</v>
      </c>
      <c r="ET56" t="str">
        <f>IFERROR(VALUE(RIGHT(Rawdata!ET56,1)),"N/A")</f>
        <v>N/A</v>
      </c>
      <c r="EU56" t="str">
        <f>IFERROR(VALUE(RIGHT(Rawdata!EU56,1)),"N/A")</f>
        <v>N/A</v>
      </c>
      <c r="EV56" t="str">
        <f>IFERROR(VALUE(RIGHT(Rawdata!EV56,1)),"N/A")</f>
        <v>N/A</v>
      </c>
      <c r="EW56" t="str">
        <f>IFERROR(VALUE(RIGHT(Rawdata!EW56,1)),"N/A")</f>
        <v>N/A</v>
      </c>
      <c r="EX56" t="str">
        <f>IFERROR(VALUE(RIGHT(Rawdata!EX56,1)),"N/A")</f>
        <v>N/A</v>
      </c>
      <c r="EY56" t="str">
        <f>IFERROR(VALUE(RIGHT(Rawdata!EY56,1)),"N/A")</f>
        <v>N/A</v>
      </c>
      <c r="EZ56">
        <f>IFERROR(6-VALUE(RIGHT(Rawdata!EZ56,1)),"N/A")</f>
        <v>2</v>
      </c>
      <c r="FA56" t="str">
        <f>IFERROR(IF(Rawdata!FA56="A1",VALUE(RIGHT(Rawdata!FA56,1)),VALUE(RIGHT(Rawdata!FA56,1))-1),"N/A")</f>
        <v>N/A</v>
      </c>
      <c r="FB56" t="str">
        <f>IFERROR(VALUE(RIGHT(Rawdata!FB56,1))-3,"N/A")</f>
        <v>N/A</v>
      </c>
      <c r="FC56" t="str">
        <f>IFERROR(IF(Rawdata!FC56="A1",VALUE(RIGHT(Rawdata!FC56,1)),VALUE(RIGHT(Rawdata!FC56,1))-1),"N/A")</f>
        <v>N/A</v>
      </c>
      <c r="FD56" t="str">
        <f>IFERROR(VALUE(RIGHT(Rawdata!FD56,1))-3,"N/A")</f>
        <v>N/A</v>
      </c>
      <c r="FE56" t="str">
        <f>IFERROR(IF(Rawdata!FE56="A1",VALUE(RIGHT(Rawdata!FE56,1)),VALUE(RIGHT(Rawdata!FE56,1))-1),"N/A")</f>
        <v>N/A</v>
      </c>
      <c r="FF56" t="str">
        <f>IFERROR(VALUE(RIGHT(Rawdata!FF56,1))-3,"N/A")</f>
        <v>N/A</v>
      </c>
      <c r="FG56" t="str">
        <f>IFERROR(IF(Rawdata!FG56="A1",VALUE(RIGHT(Rawdata!FG56,1)),VALUE(RIGHT(Rawdata!FG56,1))-1),"N/A")</f>
        <v>N/A</v>
      </c>
      <c r="FH56" t="str">
        <f>IFERROR(VALUE(RIGHT(Rawdata!FH56,1))-3,"N/A")</f>
        <v>N/A</v>
      </c>
      <c r="FI56" t="str">
        <f>IFERROR(IF(Rawdata!FI56="A1",VALUE(RIGHT(Rawdata!FI56,1)),VALUE(RIGHT(Rawdata!FI56,1))-1),"N/A")</f>
        <v>N/A</v>
      </c>
      <c r="FJ56" t="str">
        <f>IFERROR(VALUE(RIGHT(Rawdata!FJ56,1))-3,"N/A")</f>
        <v>N/A</v>
      </c>
      <c r="FK56" t="str">
        <f>IFERROR(IF(Rawdata!FK56="A1",VALUE(RIGHT(Rawdata!FK56,1)),VALUE(RIGHT(Rawdata!FK56,1))-1),"N/A")</f>
        <v>N/A</v>
      </c>
      <c r="FL56" t="str">
        <f>IFERROR(VALUE(RIGHT(Rawdata!FL56,1))-3,"N/A")</f>
        <v>N/A</v>
      </c>
      <c r="FM56" t="str">
        <f>IFERROR(IF(Rawdata!FM56="A1",VALUE(RIGHT(Rawdata!FM56,1)),VALUE(RIGHT(Rawdata!FM56,1))-1),"N/A")</f>
        <v>N/A</v>
      </c>
      <c r="FN56" t="str">
        <f>IFERROR(VALUE(RIGHT(Rawdata!FN56,1))-3,"N/A")</f>
        <v>N/A</v>
      </c>
      <c r="FO56" t="str">
        <f>IFERROR(IF(Rawdata!FO56="A1",VALUE(RIGHT(Rawdata!FO56,1)),VALUE(RIGHT(Rawdata!FO56,1))-1),"N/A")</f>
        <v>N/A</v>
      </c>
      <c r="FP56" t="str">
        <f>IFERROR(VALUE(RIGHT(Rawdata!FP56,1))-3,"N/A")</f>
        <v>N/A</v>
      </c>
      <c r="FQ56" t="str">
        <f>IFERROR(IF(Rawdata!FQ56="A1",VALUE(RIGHT(Rawdata!FQ56,1)),VALUE(RIGHT(Rawdata!FQ56,1))-1),"N/A")</f>
        <v>N/A</v>
      </c>
      <c r="FR56" t="str">
        <f>IFERROR(VALUE(RIGHT(Rawdata!FR56,1))-3,"N/A")</f>
        <v>N/A</v>
      </c>
      <c r="FS56" t="str">
        <f>IFERROR(IF(Rawdata!FS56="A1",VALUE(RIGHT(Rawdata!FS56,1)),VALUE(RIGHT(Rawdata!FS56,1))-1),"N/A")</f>
        <v>N/A</v>
      </c>
      <c r="FT56" t="str">
        <f>IFERROR(VALUE(RIGHT(Rawdata!FT56,1))-3,"N/A")</f>
        <v>N/A</v>
      </c>
      <c r="FU56" t="str">
        <f>IFERROR(IF(Rawdata!FU56="A1",VALUE(RIGHT(Rawdata!FU56,1)),VALUE(RIGHT(Rawdata!FU56,1))-1),"N/A")</f>
        <v>N/A</v>
      </c>
      <c r="FV56" t="str">
        <f>IFERROR(VALUE(RIGHT(Rawdata!FV56,1))-3,"N/A")</f>
        <v>N/A</v>
      </c>
      <c r="FW56" t="str">
        <f>IFERROR(IF(Rawdata!FW56="A1",VALUE(RIGHT(Rawdata!FW56,1)),VALUE(RIGHT(Rawdata!FW56,1))-1),"N/A")</f>
        <v>N/A</v>
      </c>
      <c r="FX56" t="str">
        <f>IFERROR(VALUE(RIGHT(Rawdata!FX56,1))-3,"N/A")</f>
        <v>N/A</v>
      </c>
      <c r="FY56" t="str">
        <f>IFERROR(IF(Rawdata!FY56="A1",VALUE(RIGHT(Rawdata!FY56,1)),VALUE(RIGHT(Rawdata!FY56,1))-1),"N/A")</f>
        <v>N/A</v>
      </c>
      <c r="FZ56" t="str">
        <f>IFERROR(VALUE(RIGHT(Rawdata!FZ56,1))-3,"N/A")</f>
        <v>N/A</v>
      </c>
      <c r="GA56" t="str">
        <f>IFERROR(IF(Rawdata!GA56="A1",VALUE(RIGHT(Rawdata!GA56,1)),VALUE(RIGHT(Rawdata!GA56,1))-1),"N/A")</f>
        <v>N/A</v>
      </c>
      <c r="GB56" t="str">
        <f>IFERROR(VALUE(RIGHT(Rawdata!GB56,1))-3,"N/A")</f>
        <v>N/A</v>
      </c>
      <c r="GC56" t="str">
        <f>IFERROR(IF(Rawdata!GC56="A1",VALUE(RIGHT(Rawdata!GC56,1)),VALUE(RIGHT(Rawdata!GC56,1))-1),"N/A")</f>
        <v>N/A</v>
      </c>
      <c r="GD56" t="str">
        <f>IFERROR(VALUE(RIGHT(Rawdata!GD56,1))-3,"N/A")</f>
        <v>N/A</v>
      </c>
      <c r="GE56" t="str">
        <f>IFERROR(IF(Rawdata!GE56="A1",VALUE(RIGHT(Rawdata!GE56,1)),VALUE(RIGHT(Rawdata!GE56,1))-1),"N/A")</f>
        <v>N/A</v>
      </c>
      <c r="GF56" t="str">
        <f>IFERROR(VALUE(RIGHT(Rawdata!GF56,1))-3,"N/A")</f>
        <v>N/A</v>
      </c>
      <c r="GG56" t="str">
        <f>IFERROR(IF(Rawdata!GG56="A1",VALUE(RIGHT(Rawdata!GG56,1)),VALUE(RIGHT(Rawdata!GG56,1))-1),"N/A")</f>
        <v>N/A</v>
      </c>
      <c r="GH56" t="str">
        <f>IFERROR(VALUE(RIGHT(Rawdata!GH56,1))-3,"N/A")</f>
        <v>N/A</v>
      </c>
      <c r="GI56" t="str">
        <f>IFERROR(IF(Rawdata!GI56="A1",VALUE(RIGHT(Rawdata!GI56,1)),VALUE(RIGHT(Rawdata!GI56,1))-1),"N/A")</f>
        <v>N/A</v>
      </c>
      <c r="GJ56" t="str">
        <f>IFERROR(VALUE(RIGHT(Rawdata!GJ56,1))-3,"N/A")</f>
        <v>N/A</v>
      </c>
      <c r="GK56" t="str">
        <f>IFERROR(IF(Rawdata!GK56="A1",VALUE(RIGHT(Rawdata!GK56,1)),VALUE(RIGHT(Rawdata!GK56,1))-1),"N/A")</f>
        <v>N/A</v>
      </c>
      <c r="GL56" t="str">
        <f>IFERROR(VALUE(RIGHT(Rawdata!GL56,1))-3,"N/A")</f>
        <v>N/A</v>
      </c>
      <c r="GM56" t="str">
        <f>IFERROR(IF(Rawdata!GM56="A1",VALUE(RIGHT(Rawdata!GM56,1)),VALUE(RIGHT(Rawdata!GM56,1))-1),"N/A")</f>
        <v>N/A</v>
      </c>
      <c r="GN56" t="str">
        <f>IFERROR(VALUE(RIGHT(Rawdata!GN56,1))-3,"N/A")</f>
        <v>N/A</v>
      </c>
      <c r="GO56" t="str">
        <f>IFERROR(IF(Rawdata!GO56="A1",VALUE(RIGHT(Rawdata!GO56,1)),VALUE(RIGHT(Rawdata!GO56,1))-1),"N/A")</f>
        <v>N/A</v>
      </c>
      <c r="GP56" t="str">
        <f>IFERROR(VALUE(RIGHT(Rawdata!GP56,1))-3,"N/A")</f>
        <v>N/A</v>
      </c>
      <c r="GQ56" t="str">
        <f>IFERROR(IF(Rawdata!GQ56="A1",VALUE(RIGHT(Rawdata!GQ56,1)),VALUE(RIGHT(Rawdata!GQ56,1))-1),"N/A")</f>
        <v>N/A</v>
      </c>
      <c r="GR56" t="str">
        <f>IFERROR(VALUE(RIGHT(Rawdata!GR56,1))-3,"N/A")</f>
        <v>N/A</v>
      </c>
      <c r="GS56" t="str">
        <f>IFERROR(IF(Rawdata!GS56="A1",VALUE(RIGHT(Rawdata!GS56,1)),VALUE(RIGHT(Rawdata!GS56,1))-1),"N/A")</f>
        <v>N/A</v>
      </c>
      <c r="GT56" t="str">
        <f>IFERROR(VALUE(RIGHT(Rawdata!GT56,1))-3,"N/A")</f>
        <v>N/A</v>
      </c>
      <c r="GU56" t="str">
        <f>IFERROR(IF(Rawdata!GU56="A1",VALUE(RIGHT(Rawdata!GU56,1)),VALUE(RIGHT(Rawdata!GU56,1))-1),"N/A")</f>
        <v>N/A</v>
      </c>
      <c r="GV56" t="str">
        <f>IFERROR(VALUE(RIGHT(Rawdata!GV56,1))-3,"N/A")</f>
        <v>N/A</v>
      </c>
      <c r="GW56" t="str">
        <f>IFERROR(IF(Rawdata!GW56="A1",VALUE(RIGHT(Rawdata!GW56,1)),VALUE(RIGHT(Rawdata!GW56,1))-1),"N/A")</f>
        <v>N/A</v>
      </c>
      <c r="GX56" t="str">
        <f>IFERROR(VALUE(RIGHT(Rawdata!GX56,1))-3,"N/A")</f>
        <v>N/A</v>
      </c>
      <c r="GY56" t="str">
        <f>IFERROR(VALUE(RIGHT(Rawdata!GY56,1)),"N/A")</f>
        <v>N/A</v>
      </c>
      <c r="GZ56" t="str">
        <f>IFERROR(7-VALUE(RIGHT(Rawdata!GZ56,1)),"N/A")</f>
        <v>N/A</v>
      </c>
      <c r="HA56" t="str">
        <f>IFERROR(VALUE(RIGHT(Rawdata!HA56,1)),"N/A")</f>
        <v>N/A</v>
      </c>
      <c r="HB56" t="str">
        <f>IFERROR(VALUE(RIGHT(Rawdata!HB56,1)),"N/A")</f>
        <v>N/A</v>
      </c>
      <c r="HC56" t="str">
        <f>IFERROR(VALUE(RIGHT(Rawdata!HC56,1)),"N/A")</f>
        <v>N/A</v>
      </c>
      <c r="HD56" t="str">
        <f>IFERROR(7-VALUE(RIGHT(Rawdata!HD56,1)),"N/A")</f>
        <v>N/A</v>
      </c>
      <c r="HE56" t="str">
        <f>IFERROR(VALUE(RIGHT(Rawdata!HE56,1)),"N/A")</f>
        <v>N/A</v>
      </c>
      <c r="HF56" t="str">
        <f>IFERROR(7-VALUE(RIGHT(Rawdata!HF56,1)),"N/A")</f>
        <v>N/A</v>
      </c>
      <c r="HG56" t="str">
        <f>IFERROR(VALUE(RIGHT(Rawdata!HG56,1)),"N/A")</f>
        <v>N/A</v>
      </c>
      <c r="HH56" t="str">
        <f>IFERROR(VALUE(RIGHT(Rawdata!HH56,1)),"N/A")</f>
        <v>N/A</v>
      </c>
      <c r="HI56" t="str">
        <f>IFERROR(VALUE(RIGHT(Rawdata!HI56,1)),"N/A")</f>
        <v>N/A</v>
      </c>
      <c r="HJ56" t="str">
        <f>IFERROR(VALUE(RIGHT(Rawdata!HJ56,1)),"N/A")</f>
        <v>N/A</v>
      </c>
      <c r="HK56" t="str">
        <f>IFERROR(7-VALUE(RIGHT(Rawdata!HK56,1)),"N/A")</f>
        <v>N/A</v>
      </c>
      <c r="HL56" t="str">
        <f>IFERROR(VALUE(RIGHT(Rawdata!HL56,1)),"N/A")</f>
        <v>N/A</v>
      </c>
      <c r="HM56" t="str">
        <f>IFERROR(VALUE(RIGHT(Rawdata!HM56,1)),"N/A")</f>
        <v>N/A</v>
      </c>
      <c r="HN56" t="str">
        <f>IFERROR(IF(Rawdata!HN56="A13",5,VALUE(RIGHT(Rawdata!HN56,1))-1),"N/A")</f>
        <v>N/A</v>
      </c>
      <c r="HO56" t="str">
        <f>IFERROR(IF(Rawdata!HO56="A13",5,VALUE(RIGHT(Rawdata!HO56,1))-1),"N/A")</f>
        <v>N/A</v>
      </c>
      <c r="HP56" t="str">
        <f>IFERROR(IF(Rawdata!HP56="A13",5,VALUE(RIGHT(Rawdata!HP56,1))-1),"N/A")</f>
        <v>N/A</v>
      </c>
      <c r="HQ56" t="str">
        <f>IFERROR(IF(Rawdata!HQ56="A13",5,VALUE(RIGHT(Rawdata!HQ56,1))-1),"N/A")</f>
        <v>N/A</v>
      </c>
      <c r="HR56" t="str">
        <f>IFERROR(IF(Rawdata!HR56="A13",5,VALUE(RIGHT(Rawdata!HR56,1))-1),"N/A")</f>
        <v>N/A</v>
      </c>
      <c r="HS56" t="str">
        <f>IFERROR(6-IF(Rawdata!HS56="A13",5,VALUE(RIGHT(Rawdata!HS56,1))-1),"N/A")</f>
        <v>N/A</v>
      </c>
      <c r="HT56" t="str">
        <f>IFERROR(6-IF(Rawdata!HT56="A13",5,VALUE(RIGHT(Rawdata!HT56,1))-1),"N/A")</f>
        <v>N/A</v>
      </c>
      <c r="HU56" t="str">
        <f>IFERROR(6-IF(Rawdata!HU56="A13",5,VALUE(RIGHT(Rawdata!HU56,1))-1),"N/A")</f>
        <v>N/A</v>
      </c>
      <c r="HV56" t="str">
        <f>IFERROR(IF(Rawdata!HV56="A13",5,VALUE(RIGHT(Rawdata!HV56,1))-1),"N/A")</f>
        <v>N/A</v>
      </c>
      <c r="HW56" t="str">
        <f>IFERROR(6-IF(Rawdata!HW56="A13",5,VALUE(RIGHT(Rawdata!HW56,1))-1),"N/A")</f>
        <v>N/A</v>
      </c>
      <c r="HX56" t="str">
        <f>IFERROR(6-IF(Rawdata!HX56="A13",5,VALUE(RIGHT(Rawdata!HX56,1))-1),"N/A")</f>
        <v>N/A</v>
      </c>
      <c r="HY56" t="str">
        <f>IFERROR(6-IF(Rawdata!HY56="A13",5,VALUE(RIGHT(Rawdata!HY56,1))-1),"N/A")</f>
        <v>N/A</v>
      </c>
      <c r="HZ56" t="str">
        <f>IFERROR(6-IF(Rawdata!HZ56="A13",5,VALUE(RIGHT(Rawdata!HZ56,1))-1),"N/A")</f>
        <v>N/A</v>
      </c>
      <c r="IA56" t="str">
        <f>IFERROR(6-IF(Rawdata!IA56="A13",5,VALUE(RIGHT(Rawdata!IA56,1))-1),"N/A")</f>
        <v>N/A</v>
      </c>
      <c r="IB56" t="str">
        <f>IFERROR(IF(Rawdata!IB56="A13",5,VALUE(RIGHT(Rawdata!IB56,1))-1),"N/A")</f>
        <v>N/A</v>
      </c>
      <c r="IC56" t="str">
        <f>IFERROR(6-IF(Rawdata!IC56="A13",5,VALUE(RIGHT(Rawdata!IC56,1))-1),"N/A")</f>
        <v>N/A</v>
      </c>
      <c r="ID56" t="str">
        <f>IFERROR(IF(Rawdata!ID56="A13",5,VALUE(RIGHT(Rawdata!ID56,1))-1),"N/A")</f>
        <v>N/A</v>
      </c>
      <c r="IE56" t="str">
        <f>IFERROR(6-IF(Rawdata!IE56="A13",5,VALUE(RIGHT(Rawdata!IE56,1))-1),"N/A")</f>
        <v>N/A</v>
      </c>
      <c r="IF56">
        <f>IFERROR(VALUE(RIGHT(Rawdata!IF56,1)),"N/A")</f>
        <v>1</v>
      </c>
      <c r="IG56">
        <f>IFERROR(VALUE(RIGHT(Rawdata!IG56,1)),"N/A")</f>
        <v>1</v>
      </c>
      <c r="IH56">
        <f>IFERROR(VALUE(RIGHT(Rawdata!IH56,1)),"N/A")</f>
        <v>7</v>
      </c>
      <c r="II56">
        <f>IFERROR(VALUE(RIGHT(Rawdata!II56,1)),"N/A")</f>
        <v>7</v>
      </c>
      <c r="IJ56">
        <f>IFERROR(VALUE(RIGHT(Rawdata!IJ56,1)),"N/A")</f>
        <v>7</v>
      </c>
      <c r="IK56">
        <f>IFERROR(VALUE(RIGHT(Rawdata!IK56,1)),"N/A")</f>
        <v>5</v>
      </c>
      <c r="IL56">
        <f>IFERROR(VALUE(RIGHT(Rawdata!IL56,1)),"N/A")</f>
        <v>5</v>
      </c>
      <c r="IM56">
        <f>IFERROR(VALUE(RIGHT(Rawdata!IM56,1)),"N/A")</f>
        <v>5</v>
      </c>
      <c r="IN56">
        <f>IFERROR(VALUE(RIGHT(Rawdata!IN56,1)),"N/A")</f>
        <v>5</v>
      </c>
      <c r="IO56">
        <f>IFERROR(VALUE(RIGHT(Rawdata!IO56,1)),"N/A")</f>
        <v>1</v>
      </c>
      <c r="IP56">
        <f>IFERROR(VALUE(RIGHT(Rawdata!IP56,1)),"N/A")</f>
        <v>5</v>
      </c>
      <c r="IQ56">
        <f>IFERROR(VALUE(RIGHT(Rawdata!IQ56,1)),"N/A")</f>
        <v>5</v>
      </c>
      <c r="IR56">
        <f>IFERROR(VALUE(RIGHT(Rawdata!IR56,1)),"N/A")</f>
        <v>5</v>
      </c>
      <c r="IS56">
        <f>IFERROR(VALUE(RIGHT(Rawdata!IS56,1)),"N/A")</f>
        <v>5</v>
      </c>
      <c r="IT56">
        <f>IFERROR(VALUE(RIGHT(Rawdata!IT56,1)),"N/A")</f>
        <v>5</v>
      </c>
      <c r="IU56">
        <f>IFERROR(VALUE(RIGHT(Rawdata!IU56,1)),"N/A")</f>
        <v>5</v>
      </c>
      <c r="IV56">
        <f>IFERROR(VALUE(RIGHT(Rawdata!IV56,1)),"N/A")</f>
        <v>4</v>
      </c>
      <c r="IW56">
        <f>IFERROR(VALUE(RIGHT(Rawdata!IW56,1)),"N/A")</f>
        <v>5</v>
      </c>
      <c r="IX56">
        <f>IFERROR(VALUE(RIGHT(Rawdata!IX56,1)),"N/A")</f>
        <v>5</v>
      </c>
      <c r="IY56">
        <f>IFERROR(VALUE(RIGHT(Rawdata!IY56,1)),"N/A")</f>
        <v>5</v>
      </c>
      <c r="IZ56">
        <f>IFERROR(VALUE(RIGHT(Rawdata!IZ56,1)),"N/A")</f>
        <v>1</v>
      </c>
      <c r="JA56">
        <f>IFERROR(VALUE(RIGHT(Rawdata!JA56,1)),"N/A")</f>
        <v>1</v>
      </c>
      <c r="JB56">
        <f>IFERROR(VALUE(RIGHT(Rawdata!JB56,1)),"N/A")</f>
        <v>1</v>
      </c>
      <c r="JC56">
        <f>IFERROR(VALUE(RIGHT(Rawdata!JC56,1)),"N/A")</f>
        <v>1</v>
      </c>
      <c r="JD56">
        <f>IFERROR(VALUE(RIGHT(Rawdata!JD56,1)),"N/A")</f>
        <v>5</v>
      </c>
      <c r="JE56">
        <f>IFERROR(VALUE(RIGHT(Rawdata!JE56,1)),"N/A")</f>
        <v>1</v>
      </c>
      <c r="JF56">
        <f>IFERROR(VALUE(RIGHT(Rawdata!JF56,1)),"N/A")</f>
        <v>5</v>
      </c>
      <c r="JG56">
        <f>IFERROR(VALUE(RIGHT(Rawdata!JG56,1)),"N/A")</f>
        <v>1</v>
      </c>
      <c r="JH56">
        <f>IFERROR(VALUE(RIGHT(Rawdata!JH56,1)),"N/A")</f>
        <v>1</v>
      </c>
      <c r="JI56">
        <f>IFERROR(VALUE(RIGHT(Rawdata!JI56,1)),"N/A")</f>
        <v>1</v>
      </c>
      <c r="JJ56">
        <f>IFERROR(VALUE(RIGHT(Rawdata!JJ56,1)),"N/A")</f>
        <v>1</v>
      </c>
      <c r="JK56">
        <f>IFERROR(VALUE(RIGHT(Rawdata!JK56,1)),"N/A")</f>
        <v>5</v>
      </c>
      <c r="JL56">
        <f>IFERROR(VALUE(RIGHT(Rawdata!JL56,1)),"N/A")</f>
        <v>1</v>
      </c>
      <c r="JM56">
        <f>IFERROR(VALUE(RIGHT(Rawdata!JM56,1)),"N/A")</f>
        <v>5</v>
      </c>
      <c r="JN56">
        <f>IFERROR(VALUE(RIGHT(Rawdata!JN56,1)),"N/A")</f>
        <v>1</v>
      </c>
      <c r="JO56">
        <f>IFERROR(VALUE(RIGHT(Rawdata!JO56,1)),"N/A")</f>
        <v>1</v>
      </c>
      <c r="JP56" t="str">
        <f>IFERROR(VALUE(RIGHT(Rawdata!JP56,1)-4),"N/A")</f>
        <v>N/A</v>
      </c>
      <c r="JQ56" t="str">
        <f>IFERROR(VALUE(RIGHT(Rawdata!JQ56,1)-4),"N/A")</f>
        <v>N/A</v>
      </c>
      <c r="JR56" t="str">
        <f>IFERROR(VALUE(RIGHT(Rawdata!JR56,1)-4),"N/A")</f>
        <v>N/A</v>
      </c>
      <c r="JS56" t="str">
        <f>IFERROR(VALUE(RIGHT(Rawdata!JS56,1)-4),"N/A")</f>
        <v>N/A</v>
      </c>
      <c r="JT56" t="str">
        <f>IFERROR(VALUE(RIGHT(Rawdata!JT56,1)-4),"N/A")</f>
        <v>N/A</v>
      </c>
      <c r="JU56" t="str">
        <f>IFERROR(VALUE(RIGHT(Rawdata!JU56,1)-4),"N/A")</f>
        <v>N/A</v>
      </c>
      <c r="JV56" t="str">
        <f>IFERROR(VALUE(RIGHT(Rawdata!JV56,1)-4),"N/A")</f>
        <v>N/A</v>
      </c>
      <c r="JW56" t="str">
        <f>IFERROR(VALUE(RIGHT(Rawdata!JW56,1)-4),"N/A")</f>
        <v>N/A</v>
      </c>
      <c r="JX56" t="str">
        <f>IFERROR(VALUE(RIGHT(Rawdata!JX56,1)),"N/A")</f>
        <v>N/A</v>
      </c>
      <c r="JY56" t="str">
        <f>IFERROR(VALUE(RIGHT(Rawdata!JY56,1)),"N/A")</f>
        <v>N/A</v>
      </c>
      <c r="JZ56" t="str">
        <f>IFERROR(6-VALUE(RIGHT(Rawdata!JZ56,1)),"N/A")</f>
        <v>N/A</v>
      </c>
      <c r="KA56" t="str">
        <f>IFERROR(6-VALUE(RIGHT(Rawdata!KA56,1)),"N/A")</f>
        <v>N/A</v>
      </c>
      <c r="KB56" t="str">
        <f>IFERROR(6-VALUE(RIGHT(Rawdata!KB56,1)),"N/A")</f>
        <v>N/A</v>
      </c>
      <c r="KC56" t="str">
        <f>IFERROR(6-VALUE(RIGHT(Rawdata!KC56,1)),"N/A")</f>
        <v>N/A</v>
      </c>
      <c r="KD56" t="str">
        <f>IFERROR(6-VALUE(RIGHT(Rawdata!KD56,1)),"N/A")</f>
        <v>N/A</v>
      </c>
      <c r="KE56" t="str">
        <f>IFERROR(6-VALUE(RIGHT(Rawdata!KE56,1)),"N/A")</f>
        <v>N/A</v>
      </c>
      <c r="KF56" t="str">
        <f>IFERROR(VALUE(RIGHT(Rawdata!KF56,1)),"N/A")</f>
        <v>N/A</v>
      </c>
      <c r="KG56" t="str">
        <f>IFERROR(VALUE(RIGHT(Rawdata!KG56,1)),"N/A")</f>
        <v>N/A</v>
      </c>
      <c r="KH56" t="str">
        <f>IFERROR(6-VALUE(RIGHT(Rawdata!KH56,1)),"N/A")</f>
        <v>N/A</v>
      </c>
      <c r="KI56" t="str">
        <f>IFERROR(6-VALUE(RIGHT(Rawdata!KI56,1)),"N/A")</f>
        <v>N/A</v>
      </c>
      <c r="KJ56" t="str">
        <f>IFERROR(VALUE(RIGHT(Rawdata!KJ56,1)),"N/A")</f>
        <v>N/A</v>
      </c>
      <c r="KK56" t="str">
        <f>IFERROR(VALUE(RIGHT(Rawdata!KK56,1)),"N/A")</f>
        <v>N/A</v>
      </c>
      <c r="KL56" t="str">
        <f>IFERROR(VALUE(RIGHT(Rawdata!KL56,1)),"N/A")</f>
        <v>N/A</v>
      </c>
      <c r="KM56" t="str">
        <f>IFERROR(VALUE(RIGHT(Rawdata!KM56,1)),"N/A")</f>
        <v>N/A</v>
      </c>
      <c r="KN56" t="str">
        <f>IFERROR(VALUE(RIGHT(Rawdata!KN56,1)),"N/A")</f>
        <v>N/A</v>
      </c>
      <c r="KO56" t="str">
        <f>IFERROR(VALUE(RIGHT(Rawdata!KO56,1)),"N/A")</f>
        <v>N/A</v>
      </c>
      <c r="KP56" t="str">
        <f>IFERROR(VALUE(RIGHT(Rawdata!KP56,1)),"N/A")</f>
        <v>N/A</v>
      </c>
      <c r="KQ56" t="str">
        <f>IFERROR(VALUE(RIGHT(Rawdata!KQ56,1)),"N/A")</f>
        <v>N/A</v>
      </c>
      <c r="KR56" t="str">
        <f>IFERROR(VALUE(RIGHT(Rawdata!KR56,1)),"N/A")</f>
        <v>N/A</v>
      </c>
      <c r="KS56" t="str">
        <f>IFERROR(VALUE(RIGHT(Rawdata!KS56,1)),"N/A")</f>
        <v>N/A</v>
      </c>
      <c r="KT56" t="str">
        <f>IFERROR(VALUE(RIGHT(Rawdata!KT56,1)),"N/A")</f>
        <v>N/A</v>
      </c>
      <c r="KU56" t="str">
        <f>IFERROR(VALUE(RIGHT(Rawdata!KU56,1)),"N/A")</f>
        <v>N/A</v>
      </c>
      <c r="KV56" t="str">
        <f>IFERROR(VALUE(RIGHT(Rawdata!KV56,1)),"N/A")</f>
        <v>N/A</v>
      </c>
      <c r="KW56" t="str">
        <f>IFERROR(VALUE(RIGHT(Rawdata!KW56,1)),"N/A")</f>
        <v>N/A</v>
      </c>
      <c r="KX56" t="str">
        <f>IFERROR(VALUE(RIGHT(Rawdata!KX56,1)),"N/A")</f>
        <v>N/A</v>
      </c>
    </row>
    <row r="57" spans="1:310" x14ac:dyDescent="0.25">
      <c r="A57">
        <f>Rawdata!A57</f>
        <v>31</v>
      </c>
      <c r="B57" t="str">
        <f>Rawdata!B57</f>
        <v>T3</v>
      </c>
      <c r="C57" t="str">
        <f>Rawdata!C57</f>
        <v>2023-02-16 16:02:52</v>
      </c>
      <c r="D57" t="str">
        <f>Rawdata!D57</f>
        <v>758-287</v>
      </c>
      <c r="E57" t="str">
        <f>IF(Rawdata!E57="","",Rawdata!E57)</f>
        <v/>
      </c>
      <c r="F57" cm="1">
        <f t="array" ref="F57">IFERROR(_xlfn.IFS(Rawdata!F57="A1",100,Rawdata!F57="A2",75,Rawdata!F57="A3",50,Rawdata!F57="A4",25,Rawdata!F57="A5",0),"N/A")</f>
        <v>25</v>
      </c>
      <c r="G57" cm="1">
        <f t="array" ref="G57">IFERROR(_xlfn.IFS(Rawdata!G57="A1",100,Rawdata!G57="A2",75,Rawdata!G57="A3",50,Rawdata!G57="A4",25,Rawdata!G57="A5",0),"N/A")</f>
        <v>25</v>
      </c>
      <c r="H57" cm="1">
        <f t="array" ref="H57">IFERROR(_xlfn.IFS(Rawdata!H57="A1",100,Rawdata!H57="A2",75,Rawdata!H57="A3",50,Rawdata!H57="A4",25,Rawdata!H57="A5",0),"N/A")</f>
        <v>25</v>
      </c>
      <c r="I57" cm="1">
        <f t="array" ref="I57">IFERROR(_xlfn.IFS(Rawdata!I57="A1",100,Rawdata!I57="A2",75,Rawdata!I57="A3",50,Rawdata!I57="A4",25,Rawdata!I57="A5",0),"N/A")</f>
        <v>25</v>
      </c>
      <c r="J57" cm="1">
        <f t="array" ref="J57">IFERROR(_xlfn.IFS(Rawdata!J57="A1",100,Rawdata!J57="A2",75,Rawdata!J57="A3",50,Rawdata!J57="A4",25,Rawdata!J57="A5",0),"N/A")</f>
        <v>25</v>
      </c>
      <c r="K57" cm="1">
        <f t="array" ref="K57">IFERROR(_xlfn.IFS(Rawdata!K57="A1",100,Rawdata!K57="A2",75,Rawdata!K57="A3",50,Rawdata!K57="A4",25,Rawdata!K57="A5",0),"N/A")</f>
        <v>50</v>
      </c>
      <c r="L57" cm="1">
        <f t="array" ref="L57">IFERROR(_xlfn.IFS(Rawdata!L57="A1",100,Rawdata!L57="A2",75,Rawdata!L57="A3",50,Rawdata!L57="A4",25,Rawdata!L57="A5",0),"N/A")</f>
        <v>75</v>
      </c>
      <c r="M57" cm="1">
        <f t="array" ref="M57">IFERROR(_xlfn.IFS(Rawdata!M57="A1",100,Rawdata!M57="A2",75,Rawdata!M57="A3",50,Rawdata!M57="A4",25,Rawdata!M57="A5",0),"N/A")</f>
        <v>100</v>
      </c>
      <c r="N57" cm="1">
        <f t="array" ref="N57">IFERROR(_xlfn.IFS(Rawdata!N57="A1",100,Rawdata!N57="A2",75,Rawdata!N57="A3",50,Rawdata!N57="A4",25,Rawdata!N57="A5",0),"N/A")</f>
        <v>100</v>
      </c>
      <c r="O57" cm="1">
        <f t="array" ref="O57">IFERROR(_xlfn.IFS(Rawdata!O57="A1",100,Rawdata!O57="A2",75,Rawdata!O57="A3",50,Rawdata!O57="A4",25,Rawdata!O57="A5",0),"N/A")</f>
        <v>100</v>
      </c>
      <c r="P57" cm="1">
        <f t="array" ref="P57">IFERROR(_xlfn.IFS(Rawdata!P57="A1",100,Rawdata!P57="A2",75,Rawdata!P57="A3",50,Rawdata!P57="A4",25,Rawdata!P57="A5",0),"N/A")</f>
        <v>100</v>
      </c>
      <c r="Q57" cm="1">
        <f t="array" ref="Q57">IFERROR(_xlfn.IFS(Rawdata!Q57="A1",100,Rawdata!Q57="A2",75,Rawdata!Q57="A3",50,Rawdata!Q57="A4",25,Rawdata!Q57="A5",0),"N/A")</f>
        <v>75</v>
      </c>
      <c r="R57" cm="1">
        <f t="array" ref="R57">IFERROR(_xlfn.IFS(Rawdata!R57="A1",100,Rawdata!R57="A2",75,Rawdata!R57="A3",50,Rawdata!R57="A4",25,Rawdata!R57="A5",0),"N/A")</f>
        <v>25</v>
      </c>
      <c r="S57" cm="1">
        <f t="array" ref="S57">IFERROR(_xlfn.IFS(Rawdata!S57="A1",100,Rawdata!S57="A2",75,Rawdata!S57="A3",50,Rawdata!S57="A4",25,Rawdata!S57="A5",0),"N/A")</f>
        <v>25</v>
      </c>
      <c r="T57" cm="1">
        <f t="array" ref="T57">IFERROR(_xlfn.IFS(Rawdata!T57="A1",100,Rawdata!T57="A2",75,Rawdata!T57="A3",50,Rawdata!T57="A4",25,Rawdata!T57="A5",0),"N/A")</f>
        <v>25</v>
      </c>
      <c r="U57" cm="1">
        <f t="array" ref="U57">IFERROR(_xlfn.IFS(Rawdata!U57="A1",100,Rawdata!U57="A2",75,Rawdata!U57="A3",50,Rawdata!U57="A4",25,Rawdata!U57="A5",0),"N/A")</f>
        <v>25</v>
      </c>
      <c r="V57" cm="1">
        <f t="array" ref="V57">IFERROR(_xlfn.IFS(Rawdata!V57="A1",100,Rawdata!V57="A2",75,Rawdata!V57="A3",50,Rawdata!V57="A4",25,Rawdata!V57="A5",0),"N/A")</f>
        <v>0</v>
      </c>
      <c r="W57" cm="1">
        <f t="array" ref="W57">IFERROR(_xlfn.IFS(Rawdata!W57="A1",100,Rawdata!W57="A2",75,Rawdata!W57="A3",50,Rawdata!W57="A4",25,Rawdata!W57="A5",0),"N/A")</f>
        <v>0</v>
      </c>
      <c r="X57" cm="1">
        <f t="array" ref="X57">IFERROR(_xlfn.IFS(Rawdata!X57="A1",100,Rawdata!X57="A2",75,Rawdata!X57="A3",50,Rawdata!X57="A4",25,Rawdata!X57="A5",0),"N/A")</f>
        <v>25</v>
      </c>
      <c r="Y57" cm="1">
        <f t="array" ref="Y57">IFERROR(_xlfn.IFS(Rawdata!Y57="A1",100,Rawdata!Y57="A2",75,Rawdata!Y57="A3",50,Rawdata!Y57="A4",25,Rawdata!Y57="A5",0),"N/A")</f>
        <v>0</v>
      </c>
      <c r="Z57" cm="1">
        <f t="array" ref="Z57">IFERROR(_xlfn.IFS(Rawdata!Z57="A1",100,Rawdata!Z57="A2",75,Rawdata!Z57="A3",50,Rawdata!Z57="A4",25,Rawdata!Z57="A5",0),"N/A")</f>
        <v>25</v>
      </c>
      <c r="AA57" cm="1">
        <f t="array" ref="AA57">IFERROR(_xlfn.IFS(Rawdata!AA57="A1",100,Rawdata!AA57="A2",75,Rawdata!AA57="A3",50,Rawdata!AA57="A4",25,Rawdata!AA57="A5",0),"N/A")</f>
        <v>75</v>
      </c>
      <c r="AB57" cm="1">
        <f t="array" ref="AB57">IFERROR(_xlfn.IFS(Rawdata!AB57="A1",100,Rawdata!AB57="A2",75,Rawdata!AB57="A3",50,Rawdata!AB57="A4",25,Rawdata!AB57="A5",0),"N/A")</f>
        <v>50</v>
      </c>
      <c r="AC57">
        <f>IFERROR(VALUE(RIGHT(Rawdata!AC57,1)),"N/A")</f>
        <v>4</v>
      </c>
      <c r="AD57">
        <f>IFERROR(6-VALUE(RIGHT(Rawdata!AD57,1)),"N/A")</f>
        <v>5</v>
      </c>
      <c r="AE57">
        <f>IFERROR(VALUE(RIGHT(Rawdata!AE57,1)),"N/A")</f>
        <v>4</v>
      </c>
      <c r="AF57">
        <f>IFERROR(6-VALUE(RIGHT(Rawdata!AF57,1)),"N/A")</f>
        <v>5</v>
      </c>
      <c r="AG57">
        <f>IFERROR(VALUE(RIGHT(Rawdata!AG57,1)),"N/A")</f>
        <v>5</v>
      </c>
      <c r="AH57">
        <f>IFERROR(VALUE(RIGHT(Rawdata!AH57,1)),"N/A")</f>
        <v>1</v>
      </c>
      <c r="AI57">
        <f>IFERROR(VALUE(RIGHT(Rawdata!AI57,1)),"N/A")</f>
        <v>4</v>
      </c>
      <c r="AJ57">
        <f>IFERROR(6-VALUE(RIGHT(Rawdata!AJ57,1)),"N/A")</f>
        <v>5</v>
      </c>
      <c r="AK57">
        <f>IFERROR(6-VALUE(RIGHT(Rawdata!AK57,1)),"N/A")</f>
        <v>3</v>
      </c>
      <c r="AL57">
        <f>IFERROR(VALUE(RIGHT(Rawdata!AL57,1)),"N/A")</f>
        <v>4</v>
      </c>
      <c r="AM57">
        <f>IFERROR(6-VALUE(RIGHT(Rawdata!AM57,1)),"N/A")</f>
        <v>4</v>
      </c>
      <c r="AN57">
        <f>IFERROR(6-VALUE(RIGHT(Rawdata!AN57,1)),"N/A")</f>
        <v>4</v>
      </c>
      <c r="AO57">
        <f>IFERROR(VALUE(RIGHT(Rawdata!AO57,1)),"N/A")</f>
        <v>4</v>
      </c>
      <c r="AP57">
        <f>IFERROR(6-VALUE(RIGHT(Rawdata!AP57,1)),"N/A")</f>
        <v>5</v>
      </c>
      <c r="AQ57">
        <f>IFERROR(VALUE(RIGHT(Rawdata!AQ57,1)),"N/A")</f>
        <v>5</v>
      </c>
      <c r="AR57">
        <f>IFERROR(6-VALUE(RIGHT(Rawdata!AR57,1)),"N/A")</f>
        <v>3</v>
      </c>
      <c r="AS57">
        <f>IFERROR(VALUE(RIGHT(Rawdata!AS57,1)),"N/A")</f>
        <v>5</v>
      </c>
      <c r="AT57">
        <f>IFERROR(VALUE(RIGHT(Rawdata!AT57,1)),"N/A")</f>
        <v>4</v>
      </c>
      <c r="AU57">
        <f>IFERROR(6-VALUE(RIGHT(Rawdata!AU57,1)),"N/A")</f>
        <v>5</v>
      </c>
      <c r="AV57">
        <f>IFERROR(VALUE(RIGHT(Rawdata!AV57,1)),"N/A")</f>
        <v>4</v>
      </c>
      <c r="AW57">
        <f>IFERROR(VALUE(RIGHT(Rawdata!AW57,1)),"N/A")</f>
        <v>4</v>
      </c>
      <c r="AX57">
        <f>IFERROR(VALUE(RIGHT(Rawdata!AX57,1)),"N/A")</f>
        <v>4</v>
      </c>
      <c r="AY57">
        <f>IFERROR(VALUE(RIGHT(Rawdata!AY57,1)),"N/A")</f>
        <v>4</v>
      </c>
      <c r="AZ57">
        <f>IFERROR(VALUE(RIGHT(Rawdata!AZ57,1)),"N/A")</f>
        <v>4</v>
      </c>
      <c r="BA57">
        <f>IFERROR(VALUE(RIGHT(Rawdata!BA57,1)-1),"N/A")</f>
        <v>3</v>
      </c>
      <c r="BB57">
        <f>IFERROR(VALUE(RIGHT(Rawdata!BB57,1)-1),"N/A")</f>
        <v>3</v>
      </c>
      <c r="BC57">
        <f>IFERROR(VALUE(RIGHT(Rawdata!BC57,1)-1),"N/A")</f>
        <v>1</v>
      </c>
      <c r="BD57">
        <f>IFERROR(VALUE(RIGHT(Rawdata!BD57,1)-1),"N/A")</f>
        <v>3</v>
      </c>
      <c r="BE57">
        <f>IFERROR(VALUE(RIGHT(Rawdata!BE57,1)-1),"N/A")</f>
        <v>2</v>
      </c>
      <c r="BF57">
        <f>IFERROR(VALUE(RIGHT(Rawdata!BF57,1)-1),"N/A")</f>
        <v>3</v>
      </c>
      <c r="BG57">
        <f>IFERROR(VALUE(RIGHT(Rawdata!BG57,1)-1),"N/A")</f>
        <v>3</v>
      </c>
      <c r="BH57">
        <f>IFERROR(VALUE(RIGHT(Rawdata!BH57,1)-1),"N/A")</f>
        <v>3</v>
      </c>
      <c r="BI57">
        <f>IFERROR(VALUE(RIGHT(Rawdata!BI57,1)-1),"N/A")</f>
        <v>3</v>
      </c>
      <c r="BJ57">
        <f>IFERROR(VALUE(RIGHT(Rawdata!BJ57,1)-1),"N/A")</f>
        <v>2</v>
      </c>
      <c r="BK57">
        <f>IFERROR(VALUE(RIGHT(Rawdata!BK57,1)-1),"N/A")</f>
        <v>2</v>
      </c>
      <c r="BL57">
        <f>IFERROR(VALUE(RIGHT(Rawdata!BL57,1)-1),"N/A")</f>
        <v>2</v>
      </c>
      <c r="BM57">
        <f>IFERROR(VALUE(RIGHT(Rawdata!BM57,1)),"N/A")</f>
        <v>3</v>
      </c>
      <c r="BN57">
        <f>IFERROR(VALUE(RIGHT(Rawdata!BN57,1)),"N/A")</f>
        <v>3</v>
      </c>
      <c r="BO57">
        <f>IFERROR(VALUE(RIGHT(Rawdata!BO57,1)),"N/A")</f>
        <v>3</v>
      </c>
      <c r="BP57">
        <f>IFERROR(VALUE(RIGHT(Rawdata!BP57,1)),"N/A")</f>
        <v>2</v>
      </c>
      <c r="BQ57">
        <f>IFERROR(6-VALUE(RIGHT(Rawdata!BQ57,1)),"N/A")</f>
        <v>4</v>
      </c>
      <c r="BR57">
        <f>IFERROR(6-VALUE(RIGHT(Rawdata!BR57,1)),"N/A")</f>
        <v>2</v>
      </c>
      <c r="BS57">
        <f>IFERROR(6-VALUE(RIGHT(Rawdata!BS57,1)),"N/A")</f>
        <v>2</v>
      </c>
      <c r="BT57">
        <f>IFERROR(6-VALUE(RIGHT(Rawdata!BT57,1)),"N/A")</f>
        <v>1</v>
      </c>
      <c r="BU57">
        <f>IFERROR(VALUE(RIGHT(Rawdata!BU57,1)),"N/A")</f>
        <v>3</v>
      </c>
      <c r="BV57">
        <f>IFERROR(VALUE(RIGHT(Rawdata!BV57,1)),"N/A")</f>
        <v>3</v>
      </c>
      <c r="BW57">
        <f>IFERROR(VALUE(RIGHT(Rawdata!BW57,1)),"N/A")</f>
        <v>4</v>
      </c>
      <c r="BX57">
        <f>IFERROR(VALUE(RIGHT(Rawdata!BX57,1)),"N/A")</f>
        <v>3</v>
      </c>
      <c r="BY57">
        <f>IFERROR(6-VALUE(RIGHT(Rawdata!BY57,1)),"N/A")</f>
        <v>2</v>
      </c>
      <c r="BZ57">
        <f>IFERROR(6-VALUE(RIGHT(Rawdata!BZ57,1)),"N/A")</f>
        <v>2</v>
      </c>
      <c r="CA57">
        <f>IFERROR(6-VALUE(RIGHT(Rawdata!CA57,1)),"N/A")</f>
        <v>2</v>
      </c>
      <c r="CB57">
        <f>IFERROR(VALUE(RIGHT(Rawdata!CB57,1)),"N/A")</f>
        <v>4</v>
      </c>
      <c r="CC57">
        <f>IFERROR(VALUE(RIGHT(Rawdata!CC57,1)),"N/A")</f>
        <v>4</v>
      </c>
      <c r="CD57">
        <f>IFERROR(VALUE(RIGHT(Rawdata!CD57,1)),"N/A")</f>
        <v>4</v>
      </c>
      <c r="CE57">
        <f>IFERROR(VALUE(RIGHT(Rawdata!CE57,1)),"N/A")</f>
        <v>5</v>
      </c>
      <c r="CF57">
        <f>IFERROR(6-VALUE(RIGHT(Rawdata!CF57,1)),"N/A")</f>
        <v>4</v>
      </c>
      <c r="CG57">
        <f>IFERROR(6-VALUE(RIGHT(Rawdata!CG57,1)),"N/A")</f>
        <v>2</v>
      </c>
      <c r="CH57">
        <f>IFERROR(6-VALUE(RIGHT(Rawdata!CH57,1)),"N/A")</f>
        <v>3</v>
      </c>
      <c r="CI57">
        <f>IFERROR(6-VALUE(RIGHT(Rawdata!CI57,1)),"N/A")</f>
        <v>3</v>
      </c>
      <c r="CJ57">
        <f>IFERROR(VALUE(RIGHT(Rawdata!CJ57,1)),"N/A")</f>
        <v>3</v>
      </c>
      <c r="CK57">
        <f>IFERROR(VALUE(RIGHT(Rawdata!CK57,1)),"N/A")</f>
        <v>4</v>
      </c>
      <c r="CL57">
        <f>IFERROR(VALUE(RIGHT(Rawdata!CL57,1)),"N/A")</f>
        <v>3</v>
      </c>
      <c r="CM57">
        <f>IFERROR(VALUE(RIGHT(Rawdata!CM57,1)),"N/A")</f>
        <v>5</v>
      </c>
      <c r="CN57">
        <f>IFERROR(VALUE(RIGHT(Rawdata!CN57,1)),"N/A")</f>
        <v>3</v>
      </c>
      <c r="CO57">
        <f>IFERROR(VALUE(RIGHT(Rawdata!CO57,1)),"N/A")</f>
        <v>1</v>
      </c>
      <c r="CP57">
        <f>IFERROR(VALUE(RIGHT(Rawdata!CP57,1)),"N/A")</f>
        <v>1</v>
      </c>
      <c r="CQ57">
        <f>IFERROR(VALUE(RIGHT(Rawdata!CQ57,1)),"N/A")</f>
        <v>5</v>
      </c>
      <c r="CR57">
        <f>IFERROR(VALUE(RIGHT(Rawdata!CR57,1)),"N/A")</f>
        <v>5</v>
      </c>
      <c r="CS57">
        <f>IFERROR(VALUE(RIGHT(Rawdata!CS57,1)),"N/A")</f>
        <v>3</v>
      </c>
      <c r="CT57">
        <f>IFERROR(VALUE(RIGHT(Rawdata!CT57,1)),"N/A")</f>
        <v>2</v>
      </c>
      <c r="CU57">
        <f>IFERROR(VALUE(RIGHT(Rawdata!CU57,1)),"N/A")</f>
        <v>4</v>
      </c>
      <c r="CV57">
        <f>IFERROR(VALUE(RIGHT(Rawdata!CV57,1)),"N/A")</f>
        <v>3</v>
      </c>
      <c r="CW57">
        <f>IFERROR(6-VALUE(RIGHT(Rawdata!CW57,1)),"N/A")</f>
        <v>1</v>
      </c>
      <c r="CX57">
        <f>IFERROR(VALUE(RIGHT(Rawdata!CX57,1)),"N/A")</f>
        <v>2</v>
      </c>
      <c r="CY57">
        <f>IFERROR(VALUE(RIGHT(Rawdata!CY57,1)),"N/A")</f>
        <v>5</v>
      </c>
      <c r="CZ57">
        <f>IFERROR(VALUE(RIGHT(Rawdata!CZ57,1)),"N/A")</f>
        <v>3</v>
      </c>
      <c r="DA57">
        <f>IFERROR(VALUE(RIGHT(Rawdata!DA57,1)),"N/A")</f>
        <v>5</v>
      </c>
      <c r="DB57">
        <f>IFERROR(VALUE(RIGHT(Rawdata!DB57,1)),"N/A")</f>
        <v>3</v>
      </c>
      <c r="DC57">
        <f>IFERROR(VALUE(RIGHT(Rawdata!DC57,1)),"N/A")</f>
        <v>5</v>
      </c>
      <c r="DD57">
        <f>IFERROR(VALUE(RIGHT(Rawdata!DD57,1)),"N/A")</f>
        <v>5</v>
      </c>
      <c r="DE57">
        <f>IFERROR(VALUE(RIGHT(Rawdata!DE57,1)-1),"N/A")</f>
        <v>1</v>
      </c>
      <c r="DF57">
        <f>IFERROR(VALUE(RIGHT(Rawdata!DF57,1)-1),"N/A")</f>
        <v>1</v>
      </c>
      <c r="DG57">
        <f>IFERROR(VALUE(RIGHT(Rawdata!DG57,1)-1),"N/A")</f>
        <v>0</v>
      </c>
      <c r="DH57">
        <f>IFERROR(VALUE(RIGHT(Rawdata!DH57,1)-1),"N/A")</f>
        <v>1</v>
      </c>
      <c r="DI57">
        <f>IFERROR(VALUE(RIGHT(Rawdata!DI57,1)-1),"N/A")</f>
        <v>1</v>
      </c>
      <c r="DJ57">
        <f>IFERROR(VALUE(RIGHT(Rawdata!DJ57,1)-1),"N/A")</f>
        <v>1</v>
      </c>
      <c r="DK57">
        <f>IFERROR(VALUE(RIGHT(Rawdata!DK57,1)-1),"N/A")</f>
        <v>3</v>
      </c>
      <c r="DL57">
        <f>IFERROR(VALUE(RIGHT(Rawdata!DL57,1)-1),"N/A")</f>
        <v>1</v>
      </c>
      <c r="DM57">
        <f>IFERROR(VALUE(RIGHT(Rawdata!DM57,1)-1),"N/A")</f>
        <v>4</v>
      </c>
      <c r="DN57">
        <f>IFERROR(VALUE(RIGHT(Rawdata!DN57,1)-1),"N/A")</f>
        <v>2</v>
      </c>
      <c r="DO57">
        <f>IFERROR(VALUE(RIGHT(Rawdata!DO57,1)-1),"N/A")</f>
        <v>1</v>
      </c>
      <c r="DP57">
        <f>IFERROR(VALUE(RIGHT(Rawdata!DP57,1)-1),"N/A")</f>
        <v>3</v>
      </c>
      <c r="DQ57">
        <f>IFERROR(VALUE(RIGHT(Rawdata!DQ57,1)-1),"N/A")</f>
        <v>0</v>
      </c>
      <c r="DR57">
        <f>IFERROR(VALUE(RIGHT(Rawdata!DR57,1)-1),"N/A")</f>
        <v>1</v>
      </c>
      <c r="DS57">
        <f>IFERROR(VALUE(RIGHT(Rawdata!DS57,1)-1),"N/A")</f>
        <v>1</v>
      </c>
      <c r="DT57">
        <f>IFERROR(VALUE(RIGHT(Rawdata!DT57,1)-1),"N/A")</f>
        <v>1</v>
      </c>
      <c r="DU57">
        <f>IFERROR(6-VALUE(RIGHT(Rawdata!DU57,1)-1),"N/A")</f>
        <v>1</v>
      </c>
      <c r="DV57">
        <f>IFERROR(6-VALUE(RIGHT(Rawdata!DV57,1)-1),"N/A")</f>
        <v>1</v>
      </c>
      <c r="DW57">
        <f>IFERROR(6-VALUE(RIGHT(Rawdata!DW57,1)-1),"N/A")</f>
        <v>1</v>
      </c>
      <c r="DX57">
        <f>IFERROR(6-VALUE(RIGHT(Rawdata!DX57,1)-1),"N/A")</f>
        <v>2</v>
      </c>
      <c r="DY57">
        <f>IFERROR(6-VALUE(RIGHT(Rawdata!DY57,1)-1),"N/A")</f>
        <v>3</v>
      </c>
      <c r="DZ57">
        <f>IFERROR(6-VALUE(RIGHT(Rawdata!DZ57,1)-1),"N/A")</f>
        <v>4</v>
      </c>
      <c r="EA57">
        <f>IFERROR(VALUE(RIGHT(Rawdata!EA57,1)),"N/A")</f>
        <v>3</v>
      </c>
      <c r="EB57">
        <f>IFERROR(VALUE(RIGHT(Rawdata!EB57,1)),"N/A")</f>
        <v>2</v>
      </c>
      <c r="EC57">
        <f>IFERROR(6-VALUE(RIGHT(Rawdata!EC57,1)),"N/A")</f>
        <v>4</v>
      </c>
      <c r="ED57">
        <f>IFERROR(6-VALUE(RIGHT(Rawdata!ED57,1)),"N/A")</f>
        <v>1</v>
      </c>
      <c r="EE57">
        <f>IFERROR(VALUE(RIGHT(Rawdata!EE57,1)),"N/A")</f>
        <v>3</v>
      </c>
      <c r="EF57">
        <f>IFERROR(VALUE(RIGHT(Rawdata!EF57,1)),"N/A")</f>
        <v>4</v>
      </c>
      <c r="EG57">
        <f>IFERROR(VALUE(RIGHT(Rawdata!EG57,1)),"N/A")</f>
        <v>4</v>
      </c>
      <c r="EH57">
        <f>IFERROR(VALUE(RIGHT(Rawdata!EH57,1)),"N/A")</f>
        <v>4</v>
      </c>
      <c r="EI57">
        <f>IFERROR(VALUE(RIGHT(Rawdata!EI57,1)),"N/A")</f>
        <v>4</v>
      </c>
      <c r="EJ57">
        <f>IFERROR(VALUE(RIGHT(Rawdata!EJ57,1)),"N/A")</f>
        <v>2</v>
      </c>
      <c r="EK57">
        <f>IFERROR(VALUE(RIGHT(Rawdata!EK57,1)),"N/A")</f>
        <v>2</v>
      </c>
      <c r="EL57">
        <f>IFERROR(VALUE(RIGHT(Rawdata!EL57,1)),"N/A")</f>
        <v>3</v>
      </c>
      <c r="EM57">
        <f>IFERROR(VALUE(RIGHT(Rawdata!EM57,1)),"N/A")</f>
        <v>3</v>
      </c>
      <c r="EN57">
        <f>IFERROR(VALUE(RIGHT(Rawdata!EN57,1)),"N/A")</f>
        <v>3</v>
      </c>
      <c r="EO57">
        <f>IFERROR(VALUE(RIGHT(Rawdata!EO57,1)),"N/A")</f>
        <v>4</v>
      </c>
      <c r="EP57">
        <f>IFERROR(VALUE(RIGHT(Rawdata!EP57,1)),"N/A")</f>
        <v>3</v>
      </c>
      <c r="EQ57">
        <f>IFERROR(VALUE(RIGHT(Rawdata!EQ57,1)),"N/A")</f>
        <v>3</v>
      </c>
      <c r="ER57">
        <f>IFERROR(VALUE(RIGHT(Rawdata!ER57,1)),"N/A")</f>
        <v>3</v>
      </c>
      <c r="ES57">
        <f>IFERROR(VALUE(RIGHT(Rawdata!ES57,1)),"N/A")</f>
        <v>3</v>
      </c>
      <c r="ET57">
        <f>IFERROR(VALUE(RIGHT(Rawdata!ET57,1)),"N/A")</f>
        <v>3</v>
      </c>
      <c r="EU57">
        <f>IFERROR(VALUE(RIGHT(Rawdata!EU57,1)),"N/A")</f>
        <v>3</v>
      </c>
      <c r="EV57">
        <f>IFERROR(VALUE(RIGHT(Rawdata!EV57,1)),"N/A")</f>
        <v>3</v>
      </c>
      <c r="EW57">
        <f>IFERROR(VALUE(RIGHT(Rawdata!EW57,1)),"N/A")</f>
        <v>3</v>
      </c>
      <c r="EX57">
        <f>IFERROR(VALUE(RIGHT(Rawdata!EX57,1)),"N/A")</f>
        <v>3</v>
      </c>
      <c r="EY57">
        <f>IFERROR(VALUE(RIGHT(Rawdata!EY57,1)),"N/A")</f>
        <v>4</v>
      </c>
      <c r="EZ57">
        <f>IFERROR(6-VALUE(RIGHT(Rawdata!EZ57,1)),"N/A")</f>
        <v>4</v>
      </c>
      <c r="FA57">
        <f>IFERROR(IF(Rawdata!FA57="A1",VALUE(RIGHT(Rawdata!FA57,1)),VALUE(RIGHT(Rawdata!FA57,1))-1),"N/A")</f>
        <v>3</v>
      </c>
      <c r="FB57">
        <f>IFERROR(VALUE(RIGHT(Rawdata!FB57,1))-3,"N/A")</f>
        <v>3</v>
      </c>
      <c r="FC57">
        <f>IFERROR(IF(Rawdata!FC57="A1",VALUE(RIGHT(Rawdata!FC57,1)),VALUE(RIGHT(Rawdata!FC57,1))-1),"N/A")</f>
        <v>3</v>
      </c>
      <c r="FD57">
        <f>IFERROR(VALUE(RIGHT(Rawdata!FD57,1))-3,"N/A")</f>
        <v>3</v>
      </c>
      <c r="FE57">
        <f>IFERROR(IF(Rawdata!FE57="A1",VALUE(RIGHT(Rawdata!FE57,1)),VALUE(RIGHT(Rawdata!FE57,1))-1),"N/A")</f>
        <v>4</v>
      </c>
      <c r="FF57">
        <f>IFERROR(VALUE(RIGHT(Rawdata!FF57,1))-3,"N/A")</f>
        <v>4</v>
      </c>
      <c r="FG57">
        <f>IFERROR(IF(Rawdata!FG57="A1",VALUE(RIGHT(Rawdata!FG57,1)),VALUE(RIGHT(Rawdata!FG57,1))-1),"N/A")</f>
        <v>3</v>
      </c>
      <c r="FH57">
        <f>IFERROR(VALUE(RIGHT(Rawdata!FH57,1))-3,"N/A")</f>
        <v>3</v>
      </c>
      <c r="FI57">
        <f>IFERROR(IF(Rawdata!FI57="A1",VALUE(RIGHT(Rawdata!FI57,1)),VALUE(RIGHT(Rawdata!FI57,1))-1),"N/A")</f>
        <v>3</v>
      </c>
      <c r="FJ57">
        <f>IFERROR(VALUE(RIGHT(Rawdata!FJ57,1))-3,"N/A")</f>
        <v>2</v>
      </c>
      <c r="FK57">
        <f>IFERROR(IF(Rawdata!FK57="A1",VALUE(RIGHT(Rawdata!FK57,1)),VALUE(RIGHT(Rawdata!FK57,1))-1),"N/A")</f>
        <v>3</v>
      </c>
      <c r="FL57">
        <f>IFERROR(VALUE(RIGHT(Rawdata!FL57,1))-3,"N/A")</f>
        <v>3</v>
      </c>
      <c r="FM57">
        <f>IFERROR(IF(Rawdata!FM57="A1",VALUE(RIGHT(Rawdata!FM57,1)),VALUE(RIGHT(Rawdata!FM57,1))-1),"N/A")</f>
        <v>3</v>
      </c>
      <c r="FN57">
        <f>IFERROR(VALUE(RIGHT(Rawdata!FN57,1))-3,"N/A")</f>
        <v>2</v>
      </c>
      <c r="FO57">
        <f>IFERROR(IF(Rawdata!FO57="A1",VALUE(RIGHT(Rawdata!FO57,1)),VALUE(RIGHT(Rawdata!FO57,1))-1),"N/A")</f>
        <v>3</v>
      </c>
      <c r="FP57">
        <f>IFERROR(VALUE(RIGHT(Rawdata!FP57,1))-3,"N/A")</f>
        <v>5</v>
      </c>
      <c r="FQ57">
        <f>IFERROR(IF(Rawdata!FQ57="A1",VALUE(RIGHT(Rawdata!FQ57,1)),VALUE(RIGHT(Rawdata!FQ57,1))-1),"N/A")</f>
        <v>3</v>
      </c>
      <c r="FR57">
        <f>IFERROR(VALUE(RIGHT(Rawdata!FR57,1))-3,"N/A")</f>
        <v>3</v>
      </c>
      <c r="FS57">
        <f>IFERROR(IF(Rawdata!FS57="A1",VALUE(RIGHT(Rawdata!FS57,1)),VALUE(RIGHT(Rawdata!FS57,1))-1),"N/A")</f>
        <v>2</v>
      </c>
      <c r="FT57">
        <f>IFERROR(VALUE(RIGHT(Rawdata!FT57,1))-3,"N/A")</f>
        <v>2</v>
      </c>
      <c r="FU57">
        <f>IFERROR(IF(Rawdata!FU57="A1",VALUE(RIGHT(Rawdata!FU57,1)),VALUE(RIGHT(Rawdata!FU57,1))-1),"N/A")</f>
        <v>4</v>
      </c>
      <c r="FV57">
        <f>IFERROR(VALUE(RIGHT(Rawdata!FV57,1))-3,"N/A")</f>
        <v>4</v>
      </c>
      <c r="FW57">
        <f>IFERROR(IF(Rawdata!FW57="A1",VALUE(RIGHT(Rawdata!FW57,1)),VALUE(RIGHT(Rawdata!FW57,1))-1),"N/A")</f>
        <v>3</v>
      </c>
      <c r="FX57">
        <f>IFERROR(VALUE(RIGHT(Rawdata!FX57,1))-3,"N/A")</f>
        <v>2</v>
      </c>
      <c r="FY57">
        <f>IFERROR(IF(Rawdata!FY57="A1",VALUE(RIGHT(Rawdata!FY57,1)),VALUE(RIGHT(Rawdata!FY57,1))-1),"N/A")</f>
        <v>1</v>
      </c>
      <c r="FZ57">
        <f>IFERROR(VALUE(RIGHT(Rawdata!FZ57,1))-3,"N/A")</f>
        <v>1</v>
      </c>
      <c r="GA57">
        <f>IFERROR(IF(Rawdata!GA57="A1",VALUE(RIGHT(Rawdata!GA57,1)),VALUE(RIGHT(Rawdata!GA57,1))-1),"N/A")</f>
        <v>1</v>
      </c>
      <c r="GB57">
        <f>IFERROR(VALUE(RIGHT(Rawdata!GB57,1))-3,"N/A")</f>
        <v>2</v>
      </c>
      <c r="GC57">
        <f>IFERROR(IF(Rawdata!GC57="A1",VALUE(RIGHT(Rawdata!GC57,1)),VALUE(RIGHT(Rawdata!GC57,1))-1),"N/A")</f>
        <v>3</v>
      </c>
      <c r="GD57">
        <f>IFERROR(VALUE(RIGHT(Rawdata!GD57,1))-3,"N/A")</f>
        <v>3</v>
      </c>
      <c r="GE57">
        <f>IFERROR(IF(Rawdata!GE57="A1",VALUE(RIGHT(Rawdata!GE57,1)),VALUE(RIGHT(Rawdata!GE57,1))-1),"N/A")</f>
        <v>3</v>
      </c>
      <c r="GF57">
        <f>IFERROR(VALUE(RIGHT(Rawdata!GF57,1))-3,"N/A")</f>
        <v>3</v>
      </c>
      <c r="GG57">
        <f>IFERROR(IF(Rawdata!GG57="A1",VALUE(RIGHT(Rawdata!GG57,1)),VALUE(RIGHT(Rawdata!GG57,1))-1),"N/A")</f>
        <v>1</v>
      </c>
      <c r="GH57">
        <f>IFERROR(VALUE(RIGHT(Rawdata!GH57,1))-3,"N/A")</f>
        <v>1</v>
      </c>
      <c r="GI57">
        <f>IFERROR(IF(Rawdata!GI57="A1",VALUE(RIGHT(Rawdata!GI57,1)),VALUE(RIGHT(Rawdata!GI57,1))-1),"N/A")</f>
        <v>3</v>
      </c>
      <c r="GJ57">
        <f>IFERROR(VALUE(RIGHT(Rawdata!GJ57,1))-3,"N/A")</f>
        <v>3</v>
      </c>
      <c r="GK57">
        <f>IFERROR(IF(Rawdata!GK57="A1",VALUE(RIGHT(Rawdata!GK57,1)),VALUE(RIGHT(Rawdata!GK57,1))-1),"N/A")</f>
        <v>3</v>
      </c>
      <c r="GL57">
        <f>IFERROR(VALUE(RIGHT(Rawdata!GL57,1))-3,"N/A")</f>
        <v>1</v>
      </c>
      <c r="GM57">
        <f>IFERROR(IF(Rawdata!GM57="A1",VALUE(RIGHT(Rawdata!GM57,1)),VALUE(RIGHT(Rawdata!GM57,1))-1),"N/A")</f>
        <v>3</v>
      </c>
      <c r="GN57">
        <f>IFERROR(VALUE(RIGHT(Rawdata!GN57,1))-3,"N/A")</f>
        <v>3</v>
      </c>
      <c r="GO57">
        <f>IFERROR(IF(Rawdata!GO57="A1",VALUE(RIGHT(Rawdata!GO57,1)),VALUE(RIGHT(Rawdata!GO57,1))-1),"N/A")</f>
        <v>5</v>
      </c>
      <c r="GP57">
        <f>IFERROR(VALUE(RIGHT(Rawdata!GP57,1))-3,"N/A")</f>
        <v>3</v>
      </c>
      <c r="GQ57">
        <f>IFERROR(IF(Rawdata!GQ57="A1",VALUE(RIGHT(Rawdata!GQ57,1)),VALUE(RIGHT(Rawdata!GQ57,1))-1),"N/A")</f>
        <v>5</v>
      </c>
      <c r="GR57">
        <f>IFERROR(VALUE(RIGHT(Rawdata!GR57,1))-3,"N/A")</f>
        <v>3</v>
      </c>
      <c r="GS57">
        <f>IFERROR(IF(Rawdata!GS57="A1",VALUE(RIGHT(Rawdata!GS57,1)),VALUE(RIGHT(Rawdata!GS57,1))-1),"N/A")</f>
        <v>3</v>
      </c>
      <c r="GT57">
        <f>IFERROR(VALUE(RIGHT(Rawdata!GT57,1))-3,"N/A")</f>
        <v>3</v>
      </c>
      <c r="GU57">
        <f>IFERROR(IF(Rawdata!GU57="A1",VALUE(RIGHT(Rawdata!GU57,1)),VALUE(RIGHT(Rawdata!GU57,1))-1),"N/A")</f>
        <v>5</v>
      </c>
      <c r="GV57">
        <f>IFERROR(VALUE(RIGHT(Rawdata!GV57,1))-3,"N/A")</f>
        <v>1</v>
      </c>
      <c r="GW57">
        <f>IFERROR(IF(Rawdata!GW57="A1",VALUE(RIGHT(Rawdata!GW57,1)),VALUE(RIGHT(Rawdata!GW57,1))-1),"N/A")</f>
        <v>3</v>
      </c>
      <c r="GX57">
        <f>IFERROR(VALUE(RIGHT(Rawdata!GX57,1))-3,"N/A")</f>
        <v>3</v>
      </c>
      <c r="GY57">
        <f>IFERROR(VALUE(RIGHT(Rawdata!GY57,1)),"N/A")</f>
        <v>3</v>
      </c>
      <c r="GZ57">
        <f>IFERROR(7-VALUE(RIGHT(Rawdata!GZ57,1)),"N/A")</f>
        <v>4</v>
      </c>
      <c r="HA57">
        <f>IFERROR(VALUE(RIGHT(Rawdata!HA57,1)),"N/A")</f>
        <v>4</v>
      </c>
      <c r="HB57">
        <f>IFERROR(VALUE(RIGHT(Rawdata!HB57,1)),"N/A")</f>
        <v>5</v>
      </c>
      <c r="HC57">
        <f>IFERROR(VALUE(RIGHT(Rawdata!HC57,1)),"N/A")</f>
        <v>5</v>
      </c>
      <c r="HD57">
        <f>IFERROR(7-VALUE(RIGHT(Rawdata!HD57,1)),"N/A")</f>
        <v>5</v>
      </c>
      <c r="HE57">
        <f>IFERROR(VALUE(RIGHT(Rawdata!HE57,1)),"N/A")</f>
        <v>4</v>
      </c>
      <c r="HF57">
        <f>IFERROR(7-VALUE(RIGHT(Rawdata!HF57,1)),"N/A")</f>
        <v>3</v>
      </c>
      <c r="HG57">
        <f>IFERROR(VALUE(RIGHT(Rawdata!HG57,1)),"N/A")</f>
        <v>5</v>
      </c>
      <c r="HH57">
        <f>IFERROR(VALUE(RIGHT(Rawdata!HH57,1)),"N/A")</f>
        <v>4</v>
      </c>
      <c r="HI57">
        <f>IFERROR(VALUE(RIGHT(Rawdata!HI57,1)),"N/A")</f>
        <v>4</v>
      </c>
      <c r="HJ57">
        <f>IFERROR(VALUE(RIGHT(Rawdata!HJ57,1)),"N/A")</f>
        <v>2</v>
      </c>
      <c r="HK57">
        <f>IFERROR(7-VALUE(RIGHT(Rawdata!HK57,1)),"N/A")</f>
        <v>3</v>
      </c>
      <c r="HL57">
        <f>IFERROR(VALUE(RIGHT(Rawdata!HL57,1)),"N/A")</f>
        <v>4</v>
      </c>
      <c r="HM57">
        <f>IFERROR(VALUE(RIGHT(Rawdata!HM57,1)),"N/A")</f>
        <v>4</v>
      </c>
      <c r="HN57">
        <f>IFERROR(IF(Rawdata!HN57="A13",5,VALUE(RIGHT(Rawdata!HN57,1))-1),"N/A")</f>
        <v>5</v>
      </c>
      <c r="HO57">
        <f>IFERROR(IF(Rawdata!HO57="A13",5,VALUE(RIGHT(Rawdata!HO57,1))-1),"N/A")</f>
        <v>3</v>
      </c>
      <c r="HP57">
        <f>IFERROR(IF(Rawdata!HP57="A13",5,VALUE(RIGHT(Rawdata!HP57,1))-1),"N/A")</f>
        <v>5</v>
      </c>
      <c r="HQ57">
        <f>IFERROR(IF(Rawdata!HQ57="A13",5,VALUE(RIGHT(Rawdata!HQ57,1))-1),"N/A")</f>
        <v>5</v>
      </c>
      <c r="HR57">
        <f>IFERROR(IF(Rawdata!HR57="A13",5,VALUE(RIGHT(Rawdata!HR57,1))-1),"N/A")</f>
        <v>5</v>
      </c>
      <c r="HS57">
        <f>IFERROR(6-IF(Rawdata!HS57="A13",5,VALUE(RIGHT(Rawdata!HS57,1))-1),"N/A")</f>
        <v>1</v>
      </c>
      <c r="HT57">
        <f>IFERROR(6-IF(Rawdata!HT57="A13",5,VALUE(RIGHT(Rawdata!HT57,1))-1),"N/A")</f>
        <v>5</v>
      </c>
      <c r="HU57">
        <f>IFERROR(6-IF(Rawdata!HU57="A13",5,VALUE(RIGHT(Rawdata!HU57,1))-1),"N/A")</f>
        <v>1</v>
      </c>
      <c r="HV57">
        <f>IFERROR(IF(Rawdata!HV57="A13",5,VALUE(RIGHT(Rawdata!HV57,1))-1),"N/A")</f>
        <v>3</v>
      </c>
      <c r="HW57">
        <f>IFERROR(6-IF(Rawdata!HW57="A13",5,VALUE(RIGHT(Rawdata!HW57,1))-1),"N/A")</f>
        <v>1</v>
      </c>
      <c r="HX57">
        <f>IFERROR(6-IF(Rawdata!HX57="A13",5,VALUE(RIGHT(Rawdata!HX57,1))-1),"N/A")</f>
        <v>3</v>
      </c>
      <c r="HY57">
        <f>IFERROR(6-IF(Rawdata!HY57="A13",5,VALUE(RIGHT(Rawdata!HY57,1))-1),"N/A")</f>
        <v>1</v>
      </c>
      <c r="HZ57">
        <f>IFERROR(6-IF(Rawdata!HZ57="A13",5,VALUE(RIGHT(Rawdata!HZ57,1))-1),"N/A")</f>
        <v>1</v>
      </c>
      <c r="IA57">
        <f>IFERROR(6-IF(Rawdata!IA57="A13",5,VALUE(RIGHT(Rawdata!IA57,1))-1),"N/A")</f>
        <v>1</v>
      </c>
      <c r="IB57">
        <f>IFERROR(IF(Rawdata!IB57="A13",5,VALUE(RIGHT(Rawdata!IB57,1))-1),"N/A")</f>
        <v>5</v>
      </c>
      <c r="IC57">
        <f>IFERROR(6-IF(Rawdata!IC57="A13",5,VALUE(RIGHT(Rawdata!IC57,1))-1),"N/A")</f>
        <v>3</v>
      </c>
      <c r="ID57">
        <f>IFERROR(IF(Rawdata!ID57="A13",5,VALUE(RIGHT(Rawdata!ID57,1))-1),"N/A")</f>
        <v>5</v>
      </c>
      <c r="IE57">
        <f>IFERROR(6-IF(Rawdata!IE57="A13",5,VALUE(RIGHT(Rawdata!IE57,1))-1),"N/A")</f>
        <v>3</v>
      </c>
      <c r="IF57">
        <f>IFERROR(VALUE(RIGHT(Rawdata!IF57,1)),"N/A")</f>
        <v>1</v>
      </c>
      <c r="IG57">
        <f>IFERROR(VALUE(RIGHT(Rawdata!IG57,1)),"N/A")</f>
        <v>7</v>
      </c>
      <c r="IH57">
        <f>IFERROR(VALUE(RIGHT(Rawdata!IH57,1)),"N/A")</f>
        <v>7</v>
      </c>
      <c r="II57">
        <f>IFERROR(VALUE(RIGHT(Rawdata!II57,1)),"N/A")</f>
        <v>7</v>
      </c>
      <c r="IJ57">
        <f>IFERROR(VALUE(RIGHT(Rawdata!IJ57,1)),"N/A")</f>
        <v>7</v>
      </c>
      <c r="IK57">
        <f>IFERROR(VALUE(RIGHT(Rawdata!IK57,1)),"N/A")</f>
        <v>2</v>
      </c>
      <c r="IL57">
        <f>IFERROR(VALUE(RIGHT(Rawdata!IL57,1)),"N/A")</f>
        <v>2</v>
      </c>
      <c r="IM57">
        <f>IFERROR(VALUE(RIGHT(Rawdata!IM57,1)),"N/A")</f>
        <v>4</v>
      </c>
      <c r="IN57">
        <f>IFERROR(VALUE(RIGHT(Rawdata!IN57,1)),"N/A")</f>
        <v>3</v>
      </c>
      <c r="IO57">
        <f>IFERROR(VALUE(RIGHT(Rawdata!IO57,1)),"N/A")</f>
        <v>3</v>
      </c>
      <c r="IP57">
        <f>IFERROR(VALUE(RIGHT(Rawdata!IP57,1)),"N/A")</f>
        <v>3</v>
      </c>
      <c r="IQ57">
        <f>IFERROR(VALUE(RIGHT(Rawdata!IQ57,1)),"N/A")</f>
        <v>4</v>
      </c>
      <c r="IR57">
        <f>IFERROR(VALUE(RIGHT(Rawdata!IR57,1)),"N/A")</f>
        <v>3</v>
      </c>
      <c r="IS57">
        <f>IFERROR(VALUE(RIGHT(Rawdata!IS57,1)),"N/A")</f>
        <v>3</v>
      </c>
      <c r="IT57">
        <f>IFERROR(VALUE(RIGHT(Rawdata!IT57,1)),"N/A")</f>
        <v>4</v>
      </c>
      <c r="IU57">
        <f>IFERROR(VALUE(RIGHT(Rawdata!IU57,1)),"N/A")</f>
        <v>3</v>
      </c>
      <c r="IV57">
        <f>IFERROR(VALUE(RIGHT(Rawdata!IV57,1)),"N/A")</f>
        <v>4</v>
      </c>
      <c r="IW57">
        <f>IFERROR(VALUE(RIGHT(Rawdata!IW57,1)),"N/A")</f>
        <v>3</v>
      </c>
      <c r="IX57">
        <f>IFERROR(VALUE(RIGHT(Rawdata!IX57,1)),"N/A")</f>
        <v>4</v>
      </c>
      <c r="IY57">
        <f>IFERROR(VALUE(RIGHT(Rawdata!IY57,1)),"N/A")</f>
        <v>5</v>
      </c>
      <c r="IZ57">
        <f>IFERROR(VALUE(RIGHT(Rawdata!IZ57,1)),"N/A")</f>
        <v>5</v>
      </c>
      <c r="JA57">
        <f>IFERROR(VALUE(RIGHT(Rawdata!JA57,1)),"N/A")</f>
        <v>1</v>
      </c>
      <c r="JB57">
        <f>IFERROR(VALUE(RIGHT(Rawdata!JB57,1)),"N/A")</f>
        <v>1</v>
      </c>
      <c r="JC57">
        <f>IFERROR(VALUE(RIGHT(Rawdata!JC57,1)),"N/A")</f>
        <v>3</v>
      </c>
      <c r="JD57">
        <f>IFERROR(VALUE(RIGHT(Rawdata!JD57,1)),"N/A")</f>
        <v>5</v>
      </c>
      <c r="JE57">
        <f>IFERROR(VALUE(RIGHT(Rawdata!JE57,1)),"N/A")</f>
        <v>4</v>
      </c>
      <c r="JF57">
        <f>IFERROR(VALUE(RIGHT(Rawdata!JF57,1)),"N/A")</f>
        <v>5</v>
      </c>
      <c r="JG57">
        <f>IFERROR(VALUE(RIGHT(Rawdata!JG57,1)),"N/A")</f>
        <v>2</v>
      </c>
      <c r="JH57">
        <f>IFERROR(VALUE(RIGHT(Rawdata!JH57,1)),"N/A")</f>
        <v>2</v>
      </c>
      <c r="JI57">
        <f>IFERROR(VALUE(RIGHT(Rawdata!JI57,1)),"N/A")</f>
        <v>1</v>
      </c>
      <c r="JJ57">
        <f>IFERROR(VALUE(RIGHT(Rawdata!JJ57,1)),"N/A")</f>
        <v>1</v>
      </c>
      <c r="JK57">
        <f>IFERROR(VALUE(RIGHT(Rawdata!JK57,1)),"N/A")</f>
        <v>5</v>
      </c>
      <c r="JL57">
        <f>IFERROR(VALUE(RIGHT(Rawdata!JL57,1)),"N/A")</f>
        <v>4</v>
      </c>
      <c r="JM57">
        <f>IFERROR(VALUE(RIGHT(Rawdata!JM57,1)),"N/A")</f>
        <v>5</v>
      </c>
      <c r="JN57">
        <f>IFERROR(VALUE(RIGHT(Rawdata!JN57,1)),"N/A")</f>
        <v>2</v>
      </c>
      <c r="JO57">
        <f>IFERROR(VALUE(RIGHT(Rawdata!JO57,1)),"N/A")</f>
        <v>1</v>
      </c>
      <c r="JP57" t="str">
        <f>IFERROR(VALUE(RIGHT(Rawdata!JP57,1)-4),"N/A")</f>
        <v>N/A</v>
      </c>
      <c r="JQ57" t="str">
        <f>IFERROR(VALUE(RIGHT(Rawdata!JQ57,1)-4),"N/A")</f>
        <v>N/A</v>
      </c>
      <c r="JR57" t="str">
        <f>IFERROR(VALUE(RIGHT(Rawdata!JR57,1)-4),"N/A")</f>
        <v>N/A</v>
      </c>
      <c r="JS57" t="str">
        <f>IFERROR(VALUE(RIGHT(Rawdata!JS57,1)-4),"N/A")</f>
        <v>N/A</v>
      </c>
      <c r="JT57" t="str">
        <f>IFERROR(VALUE(RIGHT(Rawdata!JT57,1)-4),"N/A")</f>
        <v>N/A</v>
      </c>
      <c r="JU57" t="str">
        <f>IFERROR(VALUE(RIGHT(Rawdata!JU57,1)-4),"N/A")</f>
        <v>N/A</v>
      </c>
      <c r="JV57" t="str">
        <f>IFERROR(VALUE(RIGHT(Rawdata!JV57,1)-4),"N/A")</f>
        <v>N/A</v>
      </c>
      <c r="JW57" t="str">
        <f>IFERROR(VALUE(RIGHT(Rawdata!JW57,1)-4),"N/A")</f>
        <v>N/A</v>
      </c>
      <c r="JX57" t="str">
        <f>IFERROR(VALUE(RIGHT(Rawdata!JX57,1)),"N/A")</f>
        <v>N/A</v>
      </c>
      <c r="JY57" t="str">
        <f>IFERROR(VALUE(RIGHT(Rawdata!JY57,1)),"N/A")</f>
        <v>N/A</v>
      </c>
      <c r="JZ57" t="str">
        <f>IFERROR(6-VALUE(RIGHT(Rawdata!JZ57,1)),"N/A")</f>
        <v>N/A</v>
      </c>
      <c r="KA57" t="str">
        <f>IFERROR(6-VALUE(RIGHT(Rawdata!KA57,1)),"N/A")</f>
        <v>N/A</v>
      </c>
      <c r="KB57" t="str">
        <f>IFERROR(6-VALUE(RIGHT(Rawdata!KB57,1)),"N/A")</f>
        <v>N/A</v>
      </c>
      <c r="KC57" t="str">
        <f>IFERROR(6-VALUE(RIGHT(Rawdata!KC57,1)),"N/A")</f>
        <v>N/A</v>
      </c>
      <c r="KD57" t="str">
        <f>IFERROR(6-VALUE(RIGHT(Rawdata!KD57,1)),"N/A")</f>
        <v>N/A</v>
      </c>
      <c r="KE57" t="str">
        <f>IFERROR(6-VALUE(RIGHT(Rawdata!KE57,1)),"N/A")</f>
        <v>N/A</v>
      </c>
      <c r="KF57" t="str">
        <f>IFERROR(VALUE(RIGHT(Rawdata!KF57,1)),"N/A")</f>
        <v>N/A</v>
      </c>
      <c r="KG57" t="str">
        <f>IFERROR(VALUE(RIGHT(Rawdata!KG57,1)),"N/A")</f>
        <v>N/A</v>
      </c>
      <c r="KH57" t="str">
        <f>IFERROR(6-VALUE(RIGHT(Rawdata!KH57,1)),"N/A")</f>
        <v>N/A</v>
      </c>
      <c r="KI57" t="str">
        <f>IFERROR(6-VALUE(RIGHT(Rawdata!KI57,1)),"N/A")</f>
        <v>N/A</v>
      </c>
      <c r="KJ57" t="str">
        <f>IFERROR(VALUE(RIGHT(Rawdata!KJ57,1)),"N/A")</f>
        <v>N/A</v>
      </c>
      <c r="KK57" t="str">
        <f>IFERROR(VALUE(RIGHT(Rawdata!KK57,1)),"N/A")</f>
        <v>N/A</v>
      </c>
      <c r="KL57" t="str">
        <f>IFERROR(VALUE(RIGHT(Rawdata!KL57,1)),"N/A")</f>
        <v>N/A</v>
      </c>
      <c r="KM57" t="str">
        <f>IFERROR(VALUE(RIGHT(Rawdata!KM57,1)),"N/A")</f>
        <v>N/A</v>
      </c>
      <c r="KN57" t="str">
        <f>IFERROR(VALUE(RIGHT(Rawdata!KN57,1)),"N/A")</f>
        <v>N/A</v>
      </c>
      <c r="KO57" t="str">
        <f>IFERROR(VALUE(RIGHT(Rawdata!KO57,1)),"N/A")</f>
        <v>N/A</v>
      </c>
      <c r="KP57" t="str">
        <f>IFERROR(VALUE(RIGHT(Rawdata!KP57,1)),"N/A")</f>
        <v>N/A</v>
      </c>
      <c r="KQ57" t="str">
        <f>IFERROR(VALUE(RIGHT(Rawdata!KQ57,1)),"N/A")</f>
        <v>N/A</v>
      </c>
      <c r="KR57" t="str">
        <f>IFERROR(VALUE(RIGHT(Rawdata!KR57,1)),"N/A")</f>
        <v>N/A</v>
      </c>
      <c r="KS57" t="str">
        <f>IFERROR(VALUE(RIGHT(Rawdata!KS57,1)),"N/A")</f>
        <v>N/A</v>
      </c>
      <c r="KT57" t="str">
        <f>IFERROR(VALUE(RIGHT(Rawdata!KT57,1)),"N/A")</f>
        <v>N/A</v>
      </c>
      <c r="KU57" t="str">
        <f>IFERROR(VALUE(RIGHT(Rawdata!KU57,1)),"N/A")</f>
        <v>N/A</v>
      </c>
      <c r="KV57" t="str">
        <f>IFERROR(VALUE(RIGHT(Rawdata!KV57,1)),"N/A")</f>
        <v>N/A</v>
      </c>
      <c r="KW57" t="str">
        <f>IFERROR(VALUE(RIGHT(Rawdata!KW57,1)),"N/A")</f>
        <v>N/A</v>
      </c>
      <c r="KX57" t="str">
        <f>IFERROR(VALUE(RIGHT(Rawdata!KX57,1)),"N/A")</f>
        <v>N/A</v>
      </c>
    </row>
    <row r="58" spans="1:310" x14ac:dyDescent="0.25">
      <c r="A58">
        <f>Rawdata!A58</f>
        <v>32</v>
      </c>
      <c r="B58" t="str">
        <f>Rawdata!B58</f>
        <v>T3</v>
      </c>
      <c r="C58" t="str">
        <f>Rawdata!C58</f>
        <v>2023-02-22 16:31:02</v>
      </c>
      <c r="D58" t="str">
        <f>Rawdata!D58</f>
        <v>757-288</v>
      </c>
      <c r="E58" t="str">
        <f>IF(Rawdata!E58="","",Rawdata!E58)</f>
        <v/>
      </c>
      <c r="F58" cm="1">
        <f t="array" ref="F58">IFERROR(_xlfn.IFS(Rawdata!F58="A1",100,Rawdata!F58="A2",75,Rawdata!F58="A3",50,Rawdata!F58="A4",25,Rawdata!F58="A5",0),"N/A")</f>
        <v>100</v>
      </c>
      <c r="G58" cm="1">
        <f t="array" ref="G58">IFERROR(_xlfn.IFS(Rawdata!G58="A1",100,Rawdata!G58="A2",75,Rawdata!G58="A3",50,Rawdata!G58="A4",25,Rawdata!G58="A5",0),"N/A")</f>
        <v>100</v>
      </c>
      <c r="H58" cm="1">
        <f t="array" ref="H58">IFERROR(_xlfn.IFS(Rawdata!H58="A1",100,Rawdata!H58="A2",75,Rawdata!H58="A3",50,Rawdata!H58="A4",25,Rawdata!H58="A5",0),"N/A")</f>
        <v>100</v>
      </c>
      <c r="I58" cm="1">
        <f t="array" ref="I58">IFERROR(_xlfn.IFS(Rawdata!I58="A1",100,Rawdata!I58="A2",75,Rawdata!I58="A3",50,Rawdata!I58="A4",25,Rawdata!I58="A5",0),"N/A")</f>
        <v>100</v>
      </c>
      <c r="J58" cm="1">
        <f t="array" ref="J58">IFERROR(_xlfn.IFS(Rawdata!J58="A1",100,Rawdata!J58="A2",75,Rawdata!J58="A3",50,Rawdata!J58="A4",25,Rawdata!J58="A5",0),"N/A")</f>
        <v>100</v>
      </c>
      <c r="K58" cm="1">
        <f t="array" ref="K58">IFERROR(_xlfn.IFS(Rawdata!K58="A1",100,Rawdata!K58="A2",75,Rawdata!K58="A3",50,Rawdata!K58="A4",25,Rawdata!K58="A5",0),"N/A")</f>
        <v>100</v>
      </c>
      <c r="L58" cm="1">
        <f t="array" ref="L58">IFERROR(_xlfn.IFS(Rawdata!L58="A1",100,Rawdata!L58="A2",75,Rawdata!L58="A3",50,Rawdata!L58="A4",25,Rawdata!L58="A5",0),"N/A")</f>
        <v>100</v>
      </c>
      <c r="M58" cm="1">
        <f t="array" ref="M58">IFERROR(_xlfn.IFS(Rawdata!M58="A1",100,Rawdata!M58="A2",75,Rawdata!M58="A3",50,Rawdata!M58="A4",25,Rawdata!M58="A5",0),"N/A")</f>
        <v>100</v>
      </c>
      <c r="N58" cm="1">
        <f t="array" ref="N58">IFERROR(_xlfn.IFS(Rawdata!N58="A1",100,Rawdata!N58="A2",75,Rawdata!N58="A3",50,Rawdata!N58="A4",25,Rawdata!N58="A5",0),"N/A")</f>
        <v>75</v>
      </c>
      <c r="O58" cm="1">
        <f t="array" ref="O58">IFERROR(_xlfn.IFS(Rawdata!O58="A1",100,Rawdata!O58="A2",75,Rawdata!O58="A3",50,Rawdata!O58="A4",25,Rawdata!O58="A5",0),"N/A")</f>
        <v>100</v>
      </c>
      <c r="P58" cm="1">
        <f t="array" ref="P58">IFERROR(_xlfn.IFS(Rawdata!P58="A1",100,Rawdata!P58="A2",75,Rawdata!P58="A3",50,Rawdata!P58="A4",25,Rawdata!P58="A5",0),"N/A")</f>
        <v>50</v>
      </c>
      <c r="Q58" cm="1">
        <f t="array" ref="Q58">IFERROR(_xlfn.IFS(Rawdata!Q58="A1",100,Rawdata!Q58="A2",75,Rawdata!Q58="A3",50,Rawdata!Q58="A4",25,Rawdata!Q58="A5",0),"N/A")</f>
        <v>100</v>
      </c>
      <c r="R58" cm="1">
        <f t="array" ref="R58">IFERROR(_xlfn.IFS(Rawdata!R58="A1",100,Rawdata!R58="A2",75,Rawdata!R58="A3",50,Rawdata!R58="A4",25,Rawdata!R58="A5",0),"N/A")</f>
        <v>75</v>
      </c>
      <c r="S58" cm="1">
        <f t="array" ref="S58">IFERROR(_xlfn.IFS(Rawdata!S58="A1",100,Rawdata!S58="A2",75,Rawdata!S58="A3",50,Rawdata!S58="A4",25,Rawdata!S58="A5",0),"N/A")</f>
        <v>75</v>
      </c>
      <c r="T58" cm="1">
        <f t="array" ref="T58">IFERROR(_xlfn.IFS(Rawdata!T58="A1",100,Rawdata!T58="A2",75,Rawdata!T58="A3",50,Rawdata!T58="A4",25,Rawdata!T58="A5",0),"N/A")</f>
        <v>50</v>
      </c>
      <c r="U58" cm="1">
        <f t="array" ref="U58">IFERROR(_xlfn.IFS(Rawdata!U58="A1",100,Rawdata!U58="A2",75,Rawdata!U58="A3",50,Rawdata!U58="A4",25,Rawdata!U58="A5",0),"N/A")</f>
        <v>50</v>
      </c>
      <c r="V58" cm="1">
        <f t="array" ref="V58">IFERROR(_xlfn.IFS(Rawdata!V58="A1",100,Rawdata!V58="A2",75,Rawdata!V58="A3",50,Rawdata!V58="A4",25,Rawdata!V58="A5",0),"N/A")</f>
        <v>50</v>
      </c>
      <c r="W58" cm="1">
        <f t="array" ref="W58">IFERROR(_xlfn.IFS(Rawdata!W58="A1",100,Rawdata!W58="A2",75,Rawdata!W58="A3",50,Rawdata!W58="A4",25,Rawdata!W58="A5",0),"N/A")</f>
        <v>50</v>
      </c>
      <c r="X58" cm="1">
        <f t="array" ref="X58">IFERROR(_xlfn.IFS(Rawdata!X58="A1",100,Rawdata!X58="A2",75,Rawdata!X58="A3",50,Rawdata!X58="A4",25,Rawdata!X58="A5",0),"N/A")</f>
        <v>50</v>
      </c>
      <c r="Y58" cm="1">
        <f t="array" ref="Y58">IFERROR(_xlfn.IFS(Rawdata!Y58="A1",100,Rawdata!Y58="A2",75,Rawdata!Y58="A3",50,Rawdata!Y58="A4",25,Rawdata!Y58="A5",0),"N/A")</f>
        <v>0</v>
      </c>
      <c r="Z58" cm="1">
        <f t="array" ref="Z58">IFERROR(_xlfn.IFS(Rawdata!Z58="A1",100,Rawdata!Z58="A2",75,Rawdata!Z58="A3",50,Rawdata!Z58="A4",25,Rawdata!Z58="A5",0),"N/A")</f>
        <v>0</v>
      </c>
      <c r="AA58" cm="1">
        <f t="array" ref="AA58">IFERROR(_xlfn.IFS(Rawdata!AA58="A1",100,Rawdata!AA58="A2",75,Rawdata!AA58="A3",50,Rawdata!AA58="A4",25,Rawdata!AA58="A5",0),"N/A")</f>
        <v>100</v>
      </c>
      <c r="AB58" cm="1">
        <f t="array" ref="AB58">IFERROR(_xlfn.IFS(Rawdata!AB58="A1",100,Rawdata!AB58="A2",75,Rawdata!AB58="A3",50,Rawdata!AB58="A4",25,Rawdata!AB58="A5",0),"N/A")</f>
        <v>100</v>
      </c>
      <c r="AC58">
        <f>IFERROR(VALUE(RIGHT(Rawdata!AC58,1)),"N/A")</f>
        <v>5</v>
      </c>
      <c r="AD58">
        <f>IFERROR(6-VALUE(RIGHT(Rawdata!AD58,1)),"N/A")</f>
        <v>3</v>
      </c>
      <c r="AE58">
        <f>IFERROR(VALUE(RIGHT(Rawdata!AE58,1)),"N/A")</f>
        <v>4</v>
      </c>
      <c r="AF58">
        <f>IFERROR(6-VALUE(RIGHT(Rawdata!AF58,1)),"N/A")</f>
        <v>5</v>
      </c>
      <c r="AG58">
        <f>IFERROR(VALUE(RIGHT(Rawdata!AG58,1)),"N/A")</f>
        <v>5</v>
      </c>
      <c r="AH58">
        <f>IFERROR(VALUE(RIGHT(Rawdata!AH58,1)),"N/A")</f>
        <v>5</v>
      </c>
      <c r="AI58">
        <f>IFERROR(VALUE(RIGHT(Rawdata!AI58,1)),"N/A")</f>
        <v>5</v>
      </c>
      <c r="AJ58">
        <f>IFERROR(6-VALUE(RIGHT(Rawdata!AJ58,1)),"N/A")</f>
        <v>3</v>
      </c>
      <c r="AK58">
        <f>IFERROR(6-VALUE(RIGHT(Rawdata!AK58,1)),"N/A")</f>
        <v>3</v>
      </c>
      <c r="AL58">
        <f>IFERROR(VALUE(RIGHT(Rawdata!AL58,1)),"N/A")</f>
        <v>3</v>
      </c>
      <c r="AM58">
        <f>IFERROR(6-VALUE(RIGHT(Rawdata!AM58,1)),"N/A")</f>
        <v>3</v>
      </c>
      <c r="AN58">
        <f>IFERROR(6-VALUE(RIGHT(Rawdata!AN58,1)),"N/A")</f>
        <v>3</v>
      </c>
      <c r="AO58">
        <f>IFERROR(VALUE(RIGHT(Rawdata!AO58,1)),"N/A")</f>
        <v>3</v>
      </c>
      <c r="AP58">
        <f>IFERROR(6-VALUE(RIGHT(Rawdata!AP58,1)),"N/A")</f>
        <v>3</v>
      </c>
      <c r="AQ58">
        <f>IFERROR(VALUE(RIGHT(Rawdata!AQ58,1)),"N/A")</f>
        <v>3</v>
      </c>
      <c r="AR58">
        <f>IFERROR(6-VALUE(RIGHT(Rawdata!AR58,1)),"N/A")</f>
        <v>1</v>
      </c>
      <c r="AS58">
        <f>IFERROR(VALUE(RIGHT(Rawdata!AS58,1)),"N/A")</f>
        <v>3</v>
      </c>
      <c r="AT58">
        <f>IFERROR(VALUE(RIGHT(Rawdata!AT58,1)),"N/A")</f>
        <v>4</v>
      </c>
      <c r="AU58">
        <f>IFERROR(6-VALUE(RIGHT(Rawdata!AU58,1)),"N/A")</f>
        <v>5</v>
      </c>
      <c r="AV58">
        <f>IFERROR(VALUE(RIGHT(Rawdata!AV58,1)),"N/A")</f>
        <v>1</v>
      </c>
      <c r="AW58">
        <f>IFERROR(VALUE(RIGHT(Rawdata!AW58,1)),"N/A")</f>
        <v>2</v>
      </c>
      <c r="AX58">
        <f>IFERROR(VALUE(RIGHT(Rawdata!AX58,1)),"N/A")</f>
        <v>2</v>
      </c>
      <c r="AY58">
        <f>IFERROR(VALUE(RIGHT(Rawdata!AY58,1)),"N/A")</f>
        <v>1</v>
      </c>
      <c r="AZ58">
        <f>IFERROR(VALUE(RIGHT(Rawdata!AZ58,1)),"N/A")</f>
        <v>1</v>
      </c>
      <c r="BA58">
        <f>IFERROR(VALUE(RIGHT(Rawdata!BA58,1)-1),"N/A")</f>
        <v>3</v>
      </c>
      <c r="BB58">
        <f>IFERROR(VALUE(RIGHT(Rawdata!BB58,1)-1),"N/A")</f>
        <v>4</v>
      </c>
      <c r="BC58">
        <f>IFERROR(VALUE(RIGHT(Rawdata!BC58,1)-1),"N/A")</f>
        <v>2</v>
      </c>
      <c r="BD58">
        <f>IFERROR(VALUE(RIGHT(Rawdata!BD58,1)-1),"N/A")</f>
        <v>0</v>
      </c>
      <c r="BE58">
        <f>IFERROR(VALUE(RIGHT(Rawdata!BE58,1)-1),"N/A")</f>
        <v>2</v>
      </c>
      <c r="BF58">
        <f>IFERROR(VALUE(RIGHT(Rawdata!BF58,1)-1),"N/A")</f>
        <v>0</v>
      </c>
      <c r="BG58">
        <f>IFERROR(VALUE(RIGHT(Rawdata!BG58,1)-1),"N/A")</f>
        <v>0</v>
      </c>
      <c r="BH58">
        <f>IFERROR(VALUE(RIGHT(Rawdata!BH58,1)-1),"N/A")</f>
        <v>1</v>
      </c>
      <c r="BI58">
        <f>IFERROR(VALUE(RIGHT(Rawdata!BI58,1)-1),"N/A")</f>
        <v>1</v>
      </c>
      <c r="BJ58">
        <f>IFERROR(VALUE(RIGHT(Rawdata!BJ58,1)-1),"N/A")</f>
        <v>4</v>
      </c>
      <c r="BK58">
        <f>IFERROR(VALUE(RIGHT(Rawdata!BK58,1)-1),"N/A")</f>
        <v>4</v>
      </c>
      <c r="BL58">
        <f>IFERROR(VALUE(RIGHT(Rawdata!BL58,1)-1),"N/A")</f>
        <v>4</v>
      </c>
      <c r="BM58">
        <f>IFERROR(VALUE(RIGHT(Rawdata!BM58,1)),"N/A")</f>
        <v>4</v>
      </c>
      <c r="BN58">
        <f>IFERROR(VALUE(RIGHT(Rawdata!BN58,1)),"N/A")</f>
        <v>4</v>
      </c>
      <c r="BO58">
        <f>IFERROR(VALUE(RIGHT(Rawdata!BO58,1)),"N/A")</f>
        <v>4</v>
      </c>
      <c r="BP58">
        <f>IFERROR(VALUE(RIGHT(Rawdata!BP58,1)),"N/A")</f>
        <v>3</v>
      </c>
      <c r="BQ58">
        <f>IFERROR(6-VALUE(RIGHT(Rawdata!BQ58,1)),"N/A")</f>
        <v>3</v>
      </c>
      <c r="BR58">
        <f>IFERROR(6-VALUE(RIGHT(Rawdata!BR58,1)),"N/A")</f>
        <v>3</v>
      </c>
      <c r="BS58">
        <f>IFERROR(6-VALUE(RIGHT(Rawdata!BS58,1)),"N/A")</f>
        <v>3</v>
      </c>
      <c r="BT58">
        <f>IFERROR(6-VALUE(RIGHT(Rawdata!BT58,1)),"N/A")</f>
        <v>1</v>
      </c>
      <c r="BU58">
        <f>IFERROR(VALUE(RIGHT(Rawdata!BU58,1)),"N/A")</f>
        <v>2</v>
      </c>
      <c r="BV58">
        <f>IFERROR(VALUE(RIGHT(Rawdata!BV58,1)),"N/A")</f>
        <v>2</v>
      </c>
      <c r="BW58">
        <f>IFERROR(VALUE(RIGHT(Rawdata!BW58,1)),"N/A")</f>
        <v>4</v>
      </c>
      <c r="BX58">
        <f>IFERROR(VALUE(RIGHT(Rawdata!BX58,1)),"N/A")</f>
        <v>5</v>
      </c>
      <c r="BY58">
        <f>IFERROR(6-VALUE(RIGHT(Rawdata!BY58,1)),"N/A")</f>
        <v>4</v>
      </c>
      <c r="BZ58">
        <f>IFERROR(6-VALUE(RIGHT(Rawdata!BZ58,1)),"N/A")</f>
        <v>3</v>
      </c>
      <c r="CA58">
        <f>IFERROR(6-VALUE(RIGHT(Rawdata!CA58,1)),"N/A")</f>
        <v>3</v>
      </c>
      <c r="CB58">
        <f>IFERROR(VALUE(RIGHT(Rawdata!CB58,1)),"N/A")</f>
        <v>4</v>
      </c>
      <c r="CC58">
        <f>IFERROR(VALUE(RIGHT(Rawdata!CC58,1)),"N/A")</f>
        <v>4</v>
      </c>
      <c r="CD58">
        <f>IFERROR(VALUE(RIGHT(Rawdata!CD58,1)),"N/A")</f>
        <v>4</v>
      </c>
      <c r="CE58">
        <f>IFERROR(VALUE(RIGHT(Rawdata!CE58,1)),"N/A")</f>
        <v>4</v>
      </c>
      <c r="CF58">
        <f>IFERROR(6-VALUE(RIGHT(Rawdata!CF58,1)),"N/A")</f>
        <v>3</v>
      </c>
      <c r="CG58">
        <f>IFERROR(6-VALUE(RIGHT(Rawdata!CG58,1)),"N/A")</f>
        <v>3</v>
      </c>
      <c r="CH58">
        <f>IFERROR(6-VALUE(RIGHT(Rawdata!CH58,1)),"N/A")</f>
        <v>3</v>
      </c>
      <c r="CI58">
        <f>IFERROR(6-VALUE(RIGHT(Rawdata!CI58,1)),"N/A")</f>
        <v>3</v>
      </c>
      <c r="CJ58">
        <f>IFERROR(VALUE(RIGHT(Rawdata!CJ58,1)),"N/A")</f>
        <v>4</v>
      </c>
      <c r="CK58">
        <f>IFERROR(VALUE(RIGHT(Rawdata!CK58,1)),"N/A")</f>
        <v>3</v>
      </c>
      <c r="CL58">
        <f>IFERROR(VALUE(RIGHT(Rawdata!CL58,1)),"N/A")</f>
        <v>4</v>
      </c>
      <c r="CM58">
        <f>IFERROR(VALUE(RIGHT(Rawdata!CM58,1)),"N/A")</f>
        <v>4</v>
      </c>
      <c r="CN58">
        <f>IFERROR(VALUE(RIGHT(Rawdata!CN58,1)),"N/A")</f>
        <v>2</v>
      </c>
      <c r="CO58">
        <f>IFERROR(VALUE(RIGHT(Rawdata!CO58,1)),"N/A")</f>
        <v>2</v>
      </c>
      <c r="CP58">
        <f>IFERROR(VALUE(RIGHT(Rawdata!CP58,1)),"N/A")</f>
        <v>1</v>
      </c>
      <c r="CQ58">
        <f>IFERROR(VALUE(RIGHT(Rawdata!CQ58,1)),"N/A")</f>
        <v>4</v>
      </c>
      <c r="CR58">
        <f>IFERROR(VALUE(RIGHT(Rawdata!CR58,1)),"N/A")</f>
        <v>1</v>
      </c>
      <c r="CS58">
        <f>IFERROR(VALUE(RIGHT(Rawdata!CS58,1)),"N/A")</f>
        <v>1</v>
      </c>
      <c r="CT58">
        <f>IFERROR(VALUE(RIGHT(Rawdata!CT58,1)),"N/A")</f>
        <v>2</v>
      </c>
      <c r="CU58">
        <f>IFERROR(VALUE(RIGHT(Rawdata!CU58,1)),"N/A")</f>
        <v>4</v>
      </c>
      <c r="CV58">
        <f>IFERROR(VALUE(RIGHT(Rawdata!CV58,1)),"N/A")</f>
        <v>4</v>
      </c>
      <c r="CW58">
        <f>IFERROR(6-VALUE(RIGHT(Rawdata!CW58,1)),"N/A")</f>
        <v>2</v>
      </c>
      <c r="CX58">
        <f>IFERROR(VALUE(RIGHT(Rawdata!CX58,1)),"N/A")</f>
        <v>2</v>
      </c>
      <c r="CY58">
        <f>IFERROR(VALUE(RIGHT(Rawdata!CY58,1)),"N/A")</f>
        <v>5</v>
      </c>
      <c r="CZ58">
        <f>IFERROR(VALUE(RIGHT(Rawdata!CZ58,1)),"N/A")</f>
        <v>1</v>
      </c>
      <c r="DA58">
        <f>IFERROR(VALUE(RIGHT(Rawdata!DA58,1)),"N/A")</f>
        <v>4</v>
      </c>
      <c r="DB58">
        <f>IFERROR(VALUE(RIGHT(Rawdata!DB58,1)),"N/A")</f>
        <v>1</v>
      </c>
      <c r="DC58">
        <f>IFERROR(VALUE(RIGHT(Rawdata!DC58,1)),"N/A")</f>
        <v>5</v>
      </c>
      <c r="DD58">
        <f>IFERROR(VALUE(RIGHT(Rawdata!DD58,1)),"N/A")</f>
        <v>3</v>
      </c>
      <c r="DE58">
        <f>IFERROR(VALUE(RIGHT(Rawdata!DE58,1)-1),"N/A")</f>
        <v>3</v>
      </c>
      <c r="DF58">
        <f>IFERROR(VALUE(RIGHT(Rawdata!DF58,1)-1),"N/A")</f>
        <v>3</v>
      </c>
      <c r="DG58">
        <f>IFERROR(VALUE(RIGHT(Rawdata!DG58,1)-1),"N/A")</f>
        <v>3</v>
      </c>
      <c r="DH58">
        <f>IFERROR(VALUE(RIGHT(Rawdata!DH58,1)-1),"N/A")</f>
        <v>4</v>
      </c>
      <c r="DI58">
        <f>IFERROR(VALUE(RIGHT(Rawdata!DI58,1)-1),"N/A")</f>
        <v>4</v>
      </c>
      <c r="DJ58">
        <f>IFERROR(VALUE(RIGHT(Rawdata!DJ58,1)-1),"N/A")</f>
        <v>2</v>
      </c>
      <c r="DK58">
        <f>IFERROR(VALUE(RIGHT(Rawdata!DK58,1)-1),"N/A")</f>
        <v>3</v>
      </c>
      <c r="DL58">
        <f>IFERROR(VALUE(RIGHT(Rawdata!DL58,1)-1),"N/A")</f>
        <v>2</v>
      </c>
      <c r="DM58">
        <f>IFERROR(VALUE(RIGHT(Rawdata!DM58,1)-1),"N/A")</f>
        <v>4</v>
      </c>
      <c r="DN58">
        <f>IFERROR(VALUE(RIGHT(Rawdata!DN58,1)-1),"N/A")</f>
        <v>0</v>
      </c>
      <c r="DO58">
        <f>IFERROR(VALUE(RIGHT(Rawdata!DO58,1)-1),"N/A")</f>
        <v>0</v>
      </c>
      <c r="DP58">
        <f>IFERROR(VALUE(RIGHT(Rawdata!DP58,1)-1),"N/A")</f>
        <v>2</v>
      </c>
      <c r="DQ58">
        <f>IFERROR(VALUE(RIGHT(Rawdata!DQ58,1)-1),"N/A")</f>
        <v>0</v>
      </c>
      <c r="DR58">
        <f>IFERROR(VALUE(RIGHT(Rawdata!DR58,1)-1),"N/A")</f>
        <v>2</v>
      </c>
      <c r="DS58">
        <f>IFERROR(VALUE(RIGHT(Rawdata!DS58,1)-1),"N/A")</f>
        <v>2</v>
      </c>
      <c r="DT58">
        <f>IFERROR(VALUE(RIGHT(Rawdata!DT58,1)-1),"N/A")</f>
        <v>0</v>
      </c>
      <c r="DU58">
        <f>IFERROR(6-VALUE(RIGHT(Rawdata!DU58,1)-1),"N/A")</f>
        <v>1</v>
      </c>
      <c r="DV58">
        <f>IFERROR(6-VALUE(RIGHT(Rawdata!DV58,1)-1),"N/A")</f>
        <v>1</v>
      </c>
      <c r="DW58">
        <f>IFERROR(6-VALUE(RIGHT(Rawdata!DW58,1)-1),"N/A")</f>
        <v>1</v>
      </c>
      <c r="DX58">
        <f>IFERROR(6-VALUE(RIGHT(Rawdata!DX58,1)-1),"N/A")</f>
        <v>2</v>
      </c>
      <c r="DY58">
        <f>IFERROR(6-VALUE(RIGHT(Rawdata!DY58,1)-1),"N/A")</f>
        <v>2</v>
      </c>
      <c r="DZ58">
        <f>IFERROR(6-VALUE(RIGHT(Rawdata!DZ58,1)-1),"N/A")</f>
        <v>2</v>
      </c>
      <c r="EA58">
        <f>IFERROR(VALUE(RIGHT(Rawdata!EA58,1)),"N/A")</f>
        <v>4</v>
      </c>
      <c r="EB58">
        <f>IFERROR(VALUE(RIGHT(Rawdata!EB58,1)),"N/A")</f>
        <v>3</v>
      </c>
      <c r="EC58">
        <f>IFERROR(6-VALUE(RIGHT(Rawdata!EC58,1)),"N/A")</f>
        <v>3</v>
      </c>
      <c r="ED58">
        <f>IFERROR(6-VALUE(RIGHT(Rawdata!ED58,1)),"N/A")</f>
        <v>5</v>
      </c>
      <c r="EE58">
        <f>IFERROR(VALUE(RIGHT(Rawdata!EE58,1)),"N/A")</f>
        <v>3</v>
      </c>
      <c r="EF58">
        <f>IFERROR(VALUE(RIGHT(Rawdata!EF58,1)),"N/A")</f>
        <v>3</v>
      </c>
      <c r="EG58">
        <f>IFERROR(VALUE(RIGHT(Rawdata!EG58,1)),"N/A")</f>
        <v>4</v>
      </c>
      <c r="EH58">
        <f>IFERROR(VALUE(RIGHT(Rawdata!EH58,1)),"N/A")</f>
        <v>3</v>
      </c>
      <c r="EI58">
        <f>IFERROR(VALUE(RIGHT(Rawdata!EI58,1)),"N/A")</f>
        <v>4</v>
      </c>
      <c r="EJ58">
        <f>IFERROR(VALUE(RIGHT(Rawdata!EJ58,1)),"N/A")</f>
        <v>1</v>
      </c>
      <c r="EK58">
        <f>IFERROR(VALUE(RIGHT(Rawdata!EK58,1)),"N/A")</f>
        <v>2</v>
      </c>
      <c r="EL58">
        <f>IFERROR(VALUE(RIGHT(Rawdata!EL58,1)),"N/A")</f>
        <v>5</v>
      </c>
      <c r="EM58">
        <f>IFERROR(VALUE(RIGHT(Rawdata!EM58,1)),"N/A")</f>
        <v>5</v>
      </c>
      <c r="EN58">
        <f>IFERROR(VALUE(RIGHT(Rawdata!EN58,1)),"N/A")</f>
        <v>4</v>
      </c>
      <c r="EO58">
        <f>IFERROR(VALUE(RIGHT(Rawdata!EO58,1)),"N/A")</f>
        <v>3</v>
      </c>
      <c r="EP58">
        <f>IFERROR(VALUE(RIGHT(Rawdata!EP58,1)),"N/A")</f>
        <v>1</v>
      </c>
      <c r="EQ58">
        <f>IFERROR(VALUE(RIGHT(Rawdata!EQ58,1)),"N/A")</f>
        <v>2</v>
      </c>
      <c r="ER58">
        <f>IFERROR(VALUE(RIGHT(Rawdata!ER58,1)),"N/A")</f>
        <v>3</v>
      </c>
      <c r="ES58">
        <f>IFERROR(VALUE(RIGHT(Rawdata!ES58,1)),"N/A")</f>
        <v>2</v>
      </c>
      <c r="ET58">
        <f>IFERROR(VALUE(RIGHT(Rawdata!ET58,1)),"N/A")</f>
        <v>2</v>
      </c>
      <c r="EU58">
        <f>IFERROR(VALUE(RIGHT(Rawdata!EU58,1)),"N/A")</f>
        <v>2</v>
      </c>
      <c r="EV58">
        <f>IFERROR(VALUE(RIGHT(Rawdata!EV58,1)),"N/A")</f>
        <v>2</v>
      </c>
      <c r="EW58">
        <f>IFERROR(VALUE(RIGHT(Rawdata!EW58,1)),"N/A")</f>
        <v>3</v>
      </c>
      <c r="EX58">
        <f>IFERROR(VALUE(RIGHT(Rawdata!EX58,1)),"N/A")</f>
        <v>4</v>
      </c>
      <c r="EY58">
        <f>IFERROR(VALUE(RIGHT(Rawdata!EY58,1)),"N/A")</f>
        <v>5</v>
      </c>
      <c r="EZ58">
        <f>IFERROR(6-VALUE(RIGHT(Rawdata!EZ58,1)),"N/A")</f>
        <v>4</v>
      </c>
      <c r="FA58">
        <f>IFERROR(IF(Rawdata!FA58="A1",VALUE(RIGHT(Rawdata!FA58,1)),VALUE(RIGHT(Rawdata!FA58,1))-1),"N/A")</f>
        <v>5</v>
      </c>
      <c r="FB58">
        <f>IFERROR(VALUE(RIGHT(Rawdata!FB58,1))-3,"N/A")</f>
        <v>4</v>
      </c>
      <c r="FC58">
        <f>IFERROR(IF(Rawdata!FC58="A1",VALUE(RIGHT(Rawdata!FC58,1)),VALUE(RIGHT(Rawdata!FC58,1))-1),"N/A")</f>
        <v>4</v>
      </c>
      <c r="FD58">
        <f>IFERROR(VALUE(RIGHT(Rawdata!FD58,1))-3,"N/A")</f>
        <v>4</v>
      </c>
      <c r="FE58">
        <f>IFERROR(IF(Rawdata!FE58="A1",VALUE(RIGHT(Rawdata!FE58,1)),VALUE(RIGHT(Rawdata!FE58,1))-1),"N/A")</f>
        <v>5</v>
      </c>
      <c r="FF58">
        <f>IFERROR(VALUE(RIGHT(Rawdata!FF58,1))-3,"N/A")</f>
        <v>4</v>
      </c>
      <c r="FG58">
        <f>IFERROR(IF(Rawdata!FG58="A1",VALUE(RIGHT(Rawdata!FG58,1)),VALUE(RIGHT(Rawdata!FG58,1))-1),"N/A")</f>
        <v>4</v>
      </c>
      <c r="FH58">
        <f>IFERROR(VALUE(RIGHT(Rawdata!FH58,1))-3,"N/A")</f>
        <v>3</v>
      </c>
      <c r="FI58">
        <f>IFERROR(IF(Rawdata!FI58="A1",VALUE(RIGHT(Rawdata!FI58,1)),VALUE(RIGHT(Rawdata!FI58,1))-1),"N/A")</f>
        <v>4</v>
      </c>
      <c r="FJ58">
        <f>IFERROR(VALUE(RIGHT(Rawdata!FJ58,1))-3,"N/A")</f>
        <v>2</v>
      </c>
      <c r="FK58">
        <f>IFERROR(IF(Rawdata!FK58="A1",VALUE(RIGHT(Rawdata!FK58,1)),VALUE(RIGHT(Rawdata!FK58,1))-1),"N/A")</f>
        <v>4</v>
      </c>
      <c r="FL58">
        <f>IFERROR(VALUE(RIGHT(Rawdata!FL58,1))-3,"N/A")</f>
        <v>5</v>
      </c>
      <c r="FM58">
        <f>IFERROR(IF(Rawdata!FM58="A1",VALUE(RIGHT(Rawdata!FM58,1)),VALUE(RIGHT(Rawdata!FM58,1))-1),"N/A")</f>
        <v>5</v>
      </c>
      <c r="FN58">
        <f>IFERROR(VALUE(RIGHT(Rawdata!FN58,1))-3,"N/A")</f>
        <v>3</v>
      </c>
      <c r="FO58">
        <f>IFERROR(IF(Rawdata!FO58="A1",VALUE(RIGHT(Rawdata!FO58,1)),VALUE(RIGHT(Rawdata!FO58,1))-1),"N/A")</f>
        <v>5</v>
      </c>
      <c r="FP58">
        <f>IFERROR(VALUE(RIGHT(Rawdata!FP58,1))-3,"N/A")</f>
        <v>3</v>
      </c>
      <c r="FQ58">
        <f>IFERROR(IF(Rawdata!FQ58="A1",VALUE(RIGHT(Rawdata!FQ58,1)),VALUE(RIGHT(Rawdata!FQ58,1))-1),"N/A")</f>
        <v>3</v>
      </c>
      <c r="FR58">
        <f>IFERROR(VALUE(RIGHT(Rawdata!FR58,1))-3,"N/A")</f>
        <v>3</v>
      </c>
      <c r="FS58">
        <f>IFERROR(IF(Rawdata!FS58="A1",VALUE(RIGHT(Rawdata!FS58,1)),VALUE(RIGHT(Rawdata!FS58,1))-1),"N/A")</f>
        <v>5</v>
      </c>
      <c r="FT58">
        <f>IFERROR(VALUE(RIGHT(Rawdata!FT58,1))-3,"N/A")</f>
        <v>2</v>
      </c>
      <c r="FU58">
        <f>IFERROR(IF(Rawdata!FU58="A1",VALUE(RIGHT(Rawdata!FU58,1)),VALUE(RIGHT(Rawdata!FU58,1))-1),"N/A")</f>
        <v>5</v>
      </c>
      <c r="FV58">
        <f>IFERROR(VALUE(RIGHT(Rawdata!FV58,1))-3,"N/A")</f>
        <v>2</v>
      </c>
      <c r="FW58">
        <f>IFERROR(IF(Rawdata!FW58="A1",VALUE(RIGHT(Rawdata!FW58,1)),VALUE(RIGHT(Rawdata!FW58,1))-1),"N/A")</f>
        <v>5</v>
      </c>
      <c r="FX58">
        <f>IFERROR(VALUE(RIGHT(Rawdata!FX58,1))-3,"N/A")</f>
        <v>2</v>
      </c>
      <c r="FY58">
        <f>IFERROR(IF(Rawdata!FY58="A1",VALUE(RIGHT(Rawdata!FY58,1)),VALUE(RIGHT(Rawdata!FY58,1))-1),"N/A")</f>
        <v>5</v>
      </c>
      <c r="FZ58">
        <f>IFERROR(VALUE(RIGHT(Rawdata!FZ58,1))-3,"N/A")</f>
        <v>2</v>
      </c>
      <c r="GA58">
        <f>IFERROR(IF(Rawdata!GA58="A1",VALUE(RIGHT(Rawdata!GA58,1)),VALUE(RIGHT(Rawdata!GA58,1))-1),"N/A")</f>
        <v>5</v>
      </c>
      <c r="GB58">
        <f>IFERROR(VALUE(RIGHT(Rawdata!GB58,1))-3,"N/A")</f>
        <v>3</v>
      </c>
      <c r="GC58">
        <f>IFERROR(IF(Rawdata!GC58="A1",VALUE(RIGHT(Rawdata!GC58,1)),VALUE(RIGHT(Rawdata!GC58,1))-1),"N/A")</f>
        <v>5</v>
      </c>
      <c r="GD58">
        <f>IFERROR(VALUE(RIGHT(Rawdata!GD58,1))-3,"N/A")</f>
        <v>3</v>
      </c>
      <c r="GE58">
        <f>IFERROR(IF(Rawdata!GE58="A1",VALUE(RIGHT(Rawdata!GE58,1)),VALUE(RIGHT(Rawdata!GE58,1))-1),"N/A")</f>
        <v>5</v>
      </c>
      <c r="GF58">
        <f>IFERROR(VALUE(RIGHT(Rawdata!GF58,1))-3,"N/A")</f>
        <v>5</v>
      </c>
      <c r="GG58">
        <f>IFERROR(IF(Rawdata!GG58="A1",VALUE(RIGHT(Rawdata!GG58,1)),VALUE(RIGHT(Rawdata!GG58,1))-1),"N/A")</f>
        <v>4</v>
      </c>
      <c r="GH58">
        <f>IFERROR(VALUE(RIGHT(Rawdata!GH58,1))-3,"N/A")</f>
        <v>4</v>
      </c>
      <c r="GI58">
        <f>IFERROR(IF(Rawdata!GI58="A1",VALUE(RIGHT(Rawdata!GI58,1)),VALUE(RIGHT(Rawdata!GI58,1))-1),"N/A")</f>
        <v>5</v>
      </c>
      <c r="GJ58">
        <f>IFERROR(VALUE(RIGHT(Rawdata!GJ58,1))-3,"N/A")</f>
        <v>4</v>
      </c>
      <c r="GK58">
        <f>IFERROR(IF(Rawdata!GK58="A1",VALUE(RIGHT(Rawdata!GK58,1)),VALUE(RIGHT(Rawdata!GK58,1))-1),"N/A")</f>
        <v>4</v>
      </c>
      <c r="GL58">
        <f>IFERROR(VALUE(RIGHT(Rawdata!GL58,1))-3,"N/A")</f>
        <v>2</v>
      </c>
      <c r="GM58">
        <f>IFERROR(IF(Rawdata!GM58="A1",VALUE(RIGHT(Rawdata!GM58,1)),VALUE(RIGHT(Rawdata!GM58,1))-1),"N/A")</f>
        <v>5</v>
      </c>
      <c r="GN58">
        <f>IFERROR(VALUE(RIGHT(Rawdata!GN58,1))-3,"N/A")</f>
        <v>5</v>
      </c>
      <c r="GO58">
        <f>IFERROR(IF(Rawdata!GO58="A1",VALUE(RIGHT(Rawdata!GO58,1)),VALUE(RIGHT(Rawdata!GO58,1))-1),"N/A")</f>
        <v>5</v>
      </c>
      <c r="GP58">
        <f>IFERROR(VALUE(RIGHT(Rawdata!GP58,1))-3,"N/A")</f>
        <v>5</v>
      </c>
      <c r="GQ58">
        <f>IFERROR(IF(Rawdata!GQ58="A1",VALUE(RIGHT(Rawdata!GQ58,1)),VALUE(RIGHT(Rawdata!GQ58,1))-1),"N/A")</f>
        <v>5</v>
      </c>
      <c r="GR58">
        <f>IFERROR(VALUE(RIGHT(Rawdata!GR58,1))-3,"N/A")</f>
        <v>2</v>
      </c>
      <c r="GS58">
        <f>IFERROR(IF(Rawdata!GS58="A1",VALUE(RIGHT(Rawdata!GS58,1)),VALUE(RIGHT(Rawdata!GS58,1))-1),"N/A")</f>
        <v>5</v>
      </c>
      <c r="GT58">
        <f>IFERROR(VALUE(RIGHT(Rawdata!GT58,1))-3,"N/A")</f>
        <v>4</v>
      </c>
      <c r="GU58">
        <f>IFERROR(IF(Rawdata!GU58="A1",VALUE(RIGHT(Rawdata!GU58,1)),VALUE(RIGHT(Rawdata!GU58,1))-1),"N/A")</f>
        <v>5</v>
      </c>
      <c r="GV58">
        <f>IFERROR(VALUE(RIGHT(Rawdata!GV58,1))-3,"N/A")</f>
        <v>3</v>
      </c>
      <c r="GW58">
        <f>IFERROR(IF(Rawdata!GW58="A1",VALUE(RIGHT(Rawdata!GW58,1)),VALUE(RIGHT(Rawdata!GW58,1))-1),"N/A")</f>
        <v>4</v>
      </c>
      <c r="GX58">
        <f>IFERROR(VALUE(RIGHT(Rawdata!GX58,1))-3,"N/A")</f>
        <v>3</v>
      </c>
      <c r="GY58">
        <f>IFERROR(VALUE(RIGHT(Rawdata!GY58,1)),"N/A")</f>
        <v>1</v>
      </c>
      <c r="GZ58">
        <f>IFERROR(7-VALUE(RIGHT(Rawdata!GZ58,1)),"N/A")</f>
        <v>6</v>
      </c>
      <c r="HA58">
        <f>IFERROR(VALUE(RIGHT(Rawdata!HA58,1)),"N/A")</f>
        <v>1</v>
      </c>
      <c r="HB58">
        <f>IFERROR(VALUE(RIGHT(Rawdata!HB58,1)),"N/A")</f>
        <v>1</v>
      </c>
      <c r="HC58">
        <f>IFERROR(VALUE(RIGHT(Rawdata!HC58,1)),"N/A")</f>
        <v>1</v>
      </c>
      <c r="HD58">
        <f>IFERROR(7-VALUE(RIGHT(Rawdata!HD58,1)),"N/A")</f>
        <v>6</v>
      </c>
      <c r="HE58">
        <f>IFERROR(VALUE(RIGHT(Rawdata!HE58,1)),"N/A")</f>
        <v>1</v>
      </c>
      <c r="HF58">
        <f>IFERROR(7-VALUE(RIGHT(Rawdata!HF58,1)),"N/A")</f>
        <v>6</v>
      </c>
      <c r="HG58">
        <f>IFERROR(VALUE(RIGHT(Rawdata!HG58,1)),"N/A")</f>
        <v>1</v>
      </c>
      <c r="HH58">
        <f>IFERROR(VALUE(RIGHT(Rawdata!HH58,1)),"N/A")</f>
        <v>1</v>
      </c>
      <c r="HI58">
        <f>IFERROR(VALUE(RIGHT(Rawdata!HI58,1)),"N/A")</f>
        <v>1</v>
      </c>
      <c r="HJ58">
        <f>IFERROR(VALUE(RIGHT(Rawdata!HJ58,1)),"N/A")</f>
        <v>1</v>
      </c>
      <c r="HK58">
        <f>IFERROR(7-VALUE(RIGHT(Rawdata!HK58,1)),"N/A")</f>
        <v>6</v>
      </c>
      <c r="HL58">
        <f>IFERROR(VALUE(RIGHT(Rawdata!HL58,1)),"N/A")</f>
        <v>1</v>
      </c>
      <c r="HM58">
        <f>IFERROR(VALUE(RIGHT(Rawdata!HM58,1)),"N/A")</f>
        <v>1</v>
      </c>
      <c r="HN58">
        <f>IFERROR(IF(Rawdata!HN58="A13",5,VALUE(RIGHT(Rawdata!HN58,1))-1),"N/A")</f>
        <v>1</v>
      </c>
      <c r="HO58">
        <f>IFERROR(IF(Rawdata!HO58="A13",5,VALUE(RIGHT(Rawdata!HO58,1))-1),"N/A")</f>
        <v>1</v>
      </c>
      <c r="HP58">
        <f>IFERROR(IF(Rawdata!HP58="A13",5,VALUE(RIGHT(Rawdata!HP58,1))-1),"N/A")</f>
        <v>1</v>
      </c>
      <c r="HQ58">
        <f>IFERROR(IF(Rawdata!HQ58="A13",5,VALUE(RIGHT(Rawdata!HQ58,1))-1),"N/A")</f>
        <v>1</v>
      </c>
      <c r="HR58">
        <f>IFERROR(IF(Rawdata!HR58="A13",5,VALUE(RIGHT(Rawdata!HR58,1))-1),"N/A")</f>
        <v>1</v>
      </c>
      <c r="HS58">
        <f>IFERROR(6-IF(Rawdata!HS58="A13",5,VALUE(RIGHT(Rawdata!HS58,1))-1),"N/A")</f>
        <v>5</v>
      </c>
      <c r="HT58">
        <f>IFERROR(6-IF(Rawdata!HT58="A13",5,VALUE(RIGHT(Rawdata!HT58,1))-1),"N/A")</f>
        <v>5</v>
      </c>
      <c r="HU58">
        <f>IFERROR(6-IF(Rawdata!HU58="A13",5,VALUE(RIGHT(Rawdata!HU58,1))-1),"N/A")</f>
        <v>5</v>
      </c>
      <c r="HV58">
        <f>IFERROR(IF(Rawdata!HV58="A13",5,VALUE(RIGHT(Rawdata!HV58,1))-1),"N/A")</f>
        <v>1</v>
      </c>
      <c r="HW58">
        <f>IFERROR(6-IF(Rawdata!HW58="A13",5,VALUE(RIGHT(Rawdata!HW58,1))-1),"N/A")</f>
        <v>5</v>
      </c>
      <c r="HX58">
        <f>IFERROR(6-IF(Rawdata!HX58="A13",5,VALUE(RIGHT(Rawdata!HX58,1))-1),"N/A")</f>
        <v>5</v>
      </c>
      <c r="HY58">
        <f>IFERROR(6-IF(Rawdata!HY58="A13",5,VALUE(RIGHT(Rawdata!HY58,1))-1),"N/A")</f>
        <v>5</v>
      </c>
      <c r="HZ58">
        <f>IFERROR(6-IF(Rawdata!HZ58="A13",5,VALUE(RIGHT(Rawdata!HZ58,1))-1),"N/A")</f>
        <v>5</v>
      </c>
      <c r="IA58">
        <f>IFERROR(6-IF(Rawdata!IA58="A13",5,VALUE(RIGHT(Rawdata!IA58,1))-1),"N/A")</f>
        <v>5</v>
      </c>
      <c r="IB58">
        <f>IFERROR(IF(Rawdata!IB58="A13",5,VALUE(RIGHT(Rawdata!IB58,1))-1),"N/A")</f>
        <v>1</v>
      </c>
      <c r="IC58">
        <f>IFERROR(6-IF(Rawdata!IC58="A13",5,VALUE(RIGHT(Rawdata!IC58,1))-1),"N/A")</f>
        <v>5</v>
      </c>
      <c r="ID58">
        <f>IFERROR(IF(Rawdata!ID58="A13",5,VALUE(RIGHT(Rawdata!ID58,1))-1),"N/A")</f>
        <v>1</v>
      </c>
      <c r="IE58">
        <f>IFERROR(6-IF(Rawdata!IE58="A13",5,VALUE(RIGHT(Rawdata!IE58,1))-1),"N/A")</f>
        <v>5</v>
      </c>
      <c r="IF58">
        <f>IFERROR(VALUE(RIGHT(Rawdata!IF58,1)),"N/A")</f>
        <v>7</v>
      </c>
      <c r="IG58">
        <f>IFERROR(VALUE(RIGHT(Rawdata!IG58,1)),"N/A")</f>
        <v>7</v>
      </c>
      <c r="IH58">
        <f>IFERROR(VALUE(RIGHT(Rawdata!IH58,1)),"N/A")</f>
        <v>7</v>
      </c>
      <c r="II58">
        <f>IFERROR(VALUE(RIGHT(Rawdata!II58,1)),"N/A")</f>
        <v>7</v>
      </c>
      <c r="IJ58">
        <f>IFERROR(VALUE(RIGHT(Rawdata!IJ58,1)),"N/A")</f>
        <v>7</v>
      </c>
      <c r="IK58">
        <f>IFERROR(VALUE(RIGHT(Rawdata!IK58,1)),"N/A")</f>
        <v>1</v>
      </c>
      <c r="IL58">
        <f>IFERROR(VALUE(RIGHT(Rawdata!IL58,1)),"N/A")</f>
        <v>1</v>
      </c>
      <c r="IM58">
        <f>IFERROR(VALUE(RIGHT(Rawdata!IM58,1)),"N/A")</f>
        <v>1</v>
      </c>
      <c r="IN58">
        <f>IFERROR(VALUE(RIGHT(Rawdata!IN58,1)),"N/A")</f>
        <v>1</v>
      </c>
      <c r="IO58">
        <f>IFERROR(VALUE(RIGHT(Rawdata!IO58,1)),"N/A")</f>
        <v>1</v>
      </c>
      <c r="IP58">
        <f>IFERROR(VALUE(RIGHT(Rawdata!IP58,1)),"N/A")</f>
        <v>1</v>
      </c>
      <c r="IQ58">
        <f>IFERROR(VALUE(RIGHT(Rawdata!IQ58,1)),"N/A")</f>
        <v>1</v>
      </c>
      <c r="IR58">
        <f>IFERROR(VALUE(RIGHT(Rawdata!IR58,1)),"N/A")</f>
        <v>3</v>
      </c>
      <c r="IS58">
        <f>IFERROR(VALUE(RIGHT(Rawdata!IS58,1)),"N/A")</f>
        <v>3</v>
      </c>
      <c r="IT58">
        <f>IFERROR(VALUE(RIGHT(Rawdata!IT58,1)),"N/A")</f>
        <v>2</v>
      </c>
      <c r="IU58">
        <f>IFERROR(VALUE(RIGHT(Rawdata!IU58,1)),"N/A")</f>
        <v>2</v>
      </c>
      <c r="IV58">
        <f>IFERROR(VALUE(RIGHT(Rawdata!IV58,1)),"N/A")</f>
        <v>2</v>
      </c>
      <c r="IW58">
        <f>IFERROR(VALUE(RIGHT(Rawdata!IW58,1)),"N/A")</f>
        <v>1</v>
      </c>
      <c r="IX58">
        <f>IFERROR(VALUE(RIGHT(Rawdata!IX58,1)),"N/A")</f>
        <v>2</v>
      </c>
      <c r="IY58">
        <f>IFERROR(VALUE(RIGHT(Rawdata!IY58,1)),"N/A")</f>
        <v>3</v>
      </c>
      <c r="IZ58">
        <f>IFERROR(VALUE(RIGHT(Rawdata!IZ58,1)),"N/A")</f>
        <v>5</v>
      </c>
      <c r="JA58">
        <f>IFERROR(VALUE(RIGHT(Rawdata!JA58,1)),"N/A")</f>
        <v>1</v>
      </c>
      <c r="JB58">
        <f>IFERROR(VALUE(RIGHT(Rawdata!JB58,1)),"N/A")</f>
        <v>1</v>
      </c>
      <c r="JC58">
        <f>IFERROR(VALUE(RIGHT(Rawdata!JC58,1)),"N/A")</f>
        <v>1</v>
      </c>
      <c r="JD58">
        <f>IFERROR(VALUE(RIGHT(Rawdata!JD58,1)),"N/A")</f>
        <v>5</v>
      </c>
      <c r="JE58">
        <f>IFERROR(VALUE(RIGHT(Rawdata!JE58,1)),"N/A")</f>
        <v>2</v>
      </c>
      <c r="JF58">
        <f>IFERROR(VALUE(RIGHT(Rawdata!JF58,1)),"N/A")</f>
        <v>5</v>
      </c>
      <c r="JG58">
        <f>IFERROR(VALUE(RIGHT(Rawdata!JG58,1)),"N/A")</f>
        <v>2</v>
      </c>
      <c r="JH58">
        <f>IFERROR(VALUE(RIGHT(Rawdata!JH58,1)),"N/A")</f>
        <v>3</v>
      </c>
      <c r="JI58">
        <f>IFERROR(VALUE(RIGHT(Rawdata!JI58,1)),"N/A")</f>
        <v>1</v>
      </c>
      <c r="JJ58">
        <f>IFERROR(VALUE(RIGHT(Rawdata!JJ58,1)),"N/A")</f>
        <v>1</v>
      </c>
      <c r="JK58">
        <f>IFERROR(VALUE(RIGHT(Rawdata!JK58,1)),"N/A")</f>
        <v>5</v>
      </c>
      <c r="JL58">
        <f>IFERROR(VALUE(RIGHT(Rawdata!JL58,1)),"N/A")</f>
        <v>2</v>
      </c>
      <c r="JM58">
        <f>IFERROR(VALUE(RIGHT(Rawdata!JM58,1)),"N/A")</f>
        <v>5</v>
      </c>
      <c r="JN58">
        <f>IFERROR(VALUE(RIGHT(Rawdata!JN58,1)),"N/A")</f>
        <v>2</v>
      </c>
      <c r="JO58">
        <f>IFERROR(VALUE(RIGHT(Rawdata!JO58,1)),"N/A")</f>
        <v>1</v>
      </c>
      <c r="JP58" t="str">
        <f>IFERROR(VALUE(RIGHT(Rawdata!JP58,1)-4),"N/A")</f>
        <v>N/A</v>
      </c>
      <c r="JQ58" t="str">
        <f>IFERROR(VALUE(RIGHT(Rawdata!JQ58,1)-4),"N/A")</f>
        <v>N/A</v>
      </c>
      <c r="JR58" t="str">
        <f>IFERROR(VALUE(RIGHT(Rawdata!JR58,1)-4),"N/A")</f>
        <v>N/A</v>
      </c>
      <c r="JS58" t="str">
        <f>IFERROR(VALUE(RIGHT(Rawdata!JS58,1)-4),"N/A")</f>
        <v>N/A</v>
      </c>
      <c r="JT58" t="str">
        <f>IFERROR(VALUE(RIGHT(Rawdata!JT58,1)-4),"N/A")</f>
        <v>N/A</v>
      </c>
      <c r="JU58" t="str">
        <f>IFERROR(VALUE(RIGHT(Rawdata!JU58,1)-4),"N/A")</f>
        <v>N/A</v>
      </c>
      <c r="JV58" t="str">
        <f>IFERROR(VALUE(RIGHT(Rawdata!JV58,1)-4),"N/A")</f>
        <v>N/A</v>
      </c>
      <c r="JW58" t="str">
        <f>IFERROR(VALUE(RIGHT(Rawdata!JW58,1)-4),"N/A")</f>
        <v>N/A</v>
      </c>
      <c r="JX58" t="str">
        <f>IFERROR(VALUE(RIGHT(Rawdata!JX58,1)),"N/A")</f>
        <v>N/A</v>
      </c>
      <c r="JY58" t="str">
        <f>IFERROR(VALUE(RIGHT(Rawdata!JY58,1)),"N/A")</f>
        <v>N/A</v>
      </c>
      <c r="JZ58" t="str">
        <f>IFERROR(6-VALUE(RIGHT(Rawdata!JZ58,1)),"N/A")</f>
        <v>N/A</v>
      </c>
      <c r="KA58" t="str">
        <f>IFERROR(6-VALUE(RIGHT(Rawdata!KA58,1)),"N/A")</f>
        <v>N/A</v>
      </c>
      <c r="KB58" t="str">
        <f>IFERROR(6-VALUE(RIGHT(Rawdata!KB58,1)),"N/A")</f>
        <v>N/A</v>
      </c>
      <c r="KC58" t="str">
        <f>IFERROR(6-VALUE(RIGHT(Rawdata!KC58,1)),"N/A")</f>
        <v>N/A</v>
      </c>
      <c r="KD58" t="str">
        <f>IFERROR(6-VALUE(RIGHT(Rawdata!KD58,1)),"N/A")</f>
        <v>N/A</v>
      </c>
      <c r="KE58" t="str">
        <f>IFERROR(6-VALUE(RIGHT(Rawdata!KE58,1)),"N/A")</f>
        <v>N/A</v>
      </c>
      <c r="KF58" t="str">
        <f>IFERROR(VALUE(RIGHT(Rawdata!KF58,1)),"N/A")</f>
        <v>N/A</v>
      </c>
      <c r="KG58" t="str">
        <f>IFERROR(VALUE(RIGHT(Rawdata!KG58,1)),"N/A")</f>
        <v>N/A</v>
      </c>
      <c r="KH58" t="str">
        <f>IFERROR(6-VALUE(RIGHT(Rawdata!KH58,1)),"N/A")</f>
        <v>N/A</v>
      </c>
      <c r="KI58" t="str">
        <f>IFERROR(6-VALUE(RIGHT(Rawdata!KI58,1)),"N/A")</f>
        <v>N/A</v>
      </c>
      <c r="KJ58" t="str">
        <f>IFERROR(VALUE(RIGHT(Rawdata!KJ58,1)),"N/A")</f>
        <v>N/A</v>
      </c>
      <c r="KK58" t="str">
        <f>IFERROR(VALUE(RIGHT(Rawdata!KK58,1)),"N/A")</f>
        <v>N/A</v>
      </c>
      <c r="KL58" t="str">
        <f>IFERROR(VALUE(RIGHT(Rawdata!KL58,1)),"N/A")</f>
        <v>N/A</v>
      </c>
      <c r="KM58" t="str">
        <f>IFERROR(VALUE(RIGHT(Rawdata!KM58,1)),"N/A")</f>
        <v>N/A</v>
      </c>
      <c r="KN58" t="str">
        <f>IFERROR(VALUE(RIGHT(Rawdata!KN58,1)),"N/A")</f>
        <v>N/A</v>
      </c>
      <c r="KO58" t="str">
        <f>IFERROR(VALUE(RIGHT(Rawdata!KO58,1)),"N/A")</f>
        <v>N/A</v>
      </c>
      <c r="KP58" t="str">
        <f>IFERROR(VALUE(RIGHT(Rawdata!KP58,1)),"N/A")</f>
        <v>N/A</v>
      </c>
      <c r="KQ58" t="str">
        <f>IFERROR(VALUE(RIGHT(Rawdata!KQ58,1)),"N/A")</f>
        <v>N/A</v>
      </c>
      <c r="KR58" t="str">
        <f>IFERROR(VALUE(RIGHT(Rawdata!KR58,1)),"N/A")</f>
        <v>N/A</v>
      </c>
      <c r="KS58" t="str">
        <f>IFERROR(VALUE(RIGHT(Rawdata!KS58,1)),"N/A")</f>
        <v>N/A</v>
      </c>
      <c r="KT58" t="str">
        <f>IFERROR(VALUE(RIGHT(Rawdata!KT58,1)),"N/A")</f>
        <v>N/A</v>
      </c>
      <c r="KU58" t="str">
        <f>IFERROR(VALUE(RIGHT(Rawdata!KU58,1)),"N/A")</f>
        <v>N/A</v>
      </c>
      <c r="KV58" t="str">
        <f>IFERROR(VALUE(RIGHT(Rawdata!KV58,1)),"N/A")</f>
        <v>N/A</v>
      </c>
      <c r="KW58" t="str">
        <f>IFERROR(VALUE(RIGHT(Rawdata!KW58,1)),"N/A")</f>
        <v>N/A</v>
      </c>
      <c r="KX58" t="str">
        <f>IFERROR(VALUE(RIGHT(Rawdata!KX58,1)),"N/A")</f>
        <v>N/A</v>
      </c>
    </row>
    <row r="59" spans="1:310" x14ac:dyDescent="0.25">
      <c r="A59">
        <f>Rawdata!A59</f>
        <v>33</v>
      </c>
      <c r="B59" t="str">
        <f>Rawdata!B59</f>
        <v>T3</v>
      </c>
      <c r="C59" t="str">
        <f>Rawdata!C59</f>
        <v>2023-02-24 08:46:55</v>
      </c>
      <c r="D59" t="str">
        <f>Rawdata!D59</f>
        <v>759-286</v>
      </c>
      <c r="E59" t="str">
        <f>IF(Rawdata!E59="","",Rawdata!E59)</f>
        <v/>
      </c>
      <c r="F59" cm="1">
        <f t="array" ref="F59">IFERROR(_xlfn.IFS(Rawdata!F59="A1",100,Rawdata!F59="A2",75,Rawdata!F59="A3",50,Rawdata!F59="A4",25,Rawdata!F59="A5",0),"N/A")</f>
        <v>0</v>
      </c>
      <c r="G59" cm="1">
        <f t="array" ref="G59">IFERROR(_xlfn.IFS(Rawdata!G59="A1",100,Rawdata!G59="A2",75,Rawdata!G59="A3",50,Rawdata!G59="A4",25,Rawdata!G59="A5",0),"N/A")</f>
        <v>25</v>
      </c>
      <c r="H59" cm="1">
        <f t="array" ref="H59">IFERROR(_xlfn.IFS(Rawdata!H59="A1",100,Rawdata!H59="A2",75,Rawdata!H59="A3",50,Rawdata!H59="A4",25,Rawdata!H59="A5",0),"N/A")</f>
        <v>0</v>
      </c>
      <c r="I59" cm="1">
        <f t="array" ref="I59">IFERROR(_xlfn.IFS(Rawdata!I59="A1",100,Rawdata!I59="A2",75,Rawdata!I59="A3",50,Rawdata!I59="A4",25,Rawdata!I59="A5",0),"N/A")</f>
        <v>100</v>
      </c>
      <c r="J59" cm="1">
        <f t="array" ref="J59">IFERROR(_xlfn.IFS(Rawdata!J59="A1",100,Rawdata!J59="A2",75,Rawdata!J59="A3",50,Rawdata!J59="A4",25,Rawdata!J59="A5",0),"N/A")</f>
        <v>25</v>
      </c>
      <c r="K59" cm="1">
        <f t="array" ref="K59">IFERROR(_xlfn.IFS(Rawdata!K59="A1",100,Rawdata!K59="A2",75,Rawdata!K59="A3",50,Rawdata!K59="A4",25,Rawdata!K59="A5",0),"N/A")</f>
        <v>0</v>
      </c>
      <c r="L59" cm="1">
        <f t="array" ref="L59">IFERROR(_xlfn.IFS(Rawdata!L59="A1",100,Rawdata!L59="A2",75,Rawdata!L59="A3",50,Rawdata!L59="A4",25,Rawdata!L59="A5",0),"N/A")</f>
        <v>0</v>
      </c>
      <c r="M59" cm="1">
        <f t="array" ref="M59">IFERROR(_xlfn.IFS(Rawdata!M59="A1",100,Rawdata!M59="A2",75,Rawdata!M59="A3",50,Rawdata!M59="A4",25,Rawdata!M59="A5",0),"N/A")</f>
        <v>25</v>
      </c>
      <c r="N59" cm="1">
        <f t="array" ref="N59">IFERROR(_xlfn.IFS(Rawdata!N59="A1",100,Rawdata!N59="A2",75,Rawdata!N59="A3",50,Rawdata!N59="A4",25,Rawdata!N59="A5",0),"N/A")</f>
        <v>50</v>
      </c>
      <c r="O59" cm="1">
        <f t="array" ref="O59">IFERROR(_xlfn.IFS(Rawdata!O59="A1",100,Rawdata!O59="A2",75,Rawdata!O59="A3",50,Rawdata!O59="A4",25,Rawdata!O59="A5",0),"N/A")</f>
        <v>0</v>
      </c>
      <c r="P59" cm="1">
        <f t="array" ref="P59">IFERROR(_xlfn.IFS(Rawdata!P59="A1",100,Rawdata!P59="A2",75,Rawdata!P59="A3",50,Rawdata!P59="A4",25,Rawdata!P59="A5",0),"N/A")</f>
        <v>25</v>
      </c>
      <c r="Q59" cm="1">
        <f t="array" ref="Q59">IFERROR(_xlfn.IFS(Rawdata!Q59="A1",100,Rawdata!Q59="A2",75,Rawdata!Q59="A3",50,Rawdata!Q59="A4",25,Rawdata!Q59="A5",0),"N/A")</f>
        <v>25</v>
      </c>
      <c r="R59" cm="1">
        <f t="array" ref="R59">IFERROR(_xlfn.IFS(Rawdata!R59="A1",100,Rawdata!R59="A2",75,Rawdata!R59="A3",50,Rawdata!R59="A4",25,Rawdata!R59="A5",0),"N/A")</f>
        <v>50</v>
      </c>
      <c r="S59" cm="1">
        <f t="array" ref="S59">IFERROR(_xlfn.IFS(Rawdata!S59="A1",100,Rawdata!S59="A2",75,Rawdata!S59="A3",50,Rawdata!S59="A4",25,Rawdata!S59="A5",0),"N/A")</f>
        <v>0</v>
      </c>
      <c r="T59" cm="1">
        <f t="array" ref="T59">IFERROR(_xlfn.IFS(Rawdata!T59="A1",100,Rawdata!T59="A2",75,Rawdata!T59="A3",50,Rawdata!T59="A4",25,Rawdata!T59="A5",0),"N/A")</f>
        <v>0</v>
      </c>
      <c r="U59" cm="1">
        <f t="array" ref="U59">IFERROR(_xlfn.IFS(Rawdata!U59="A1",100,Rawdata!U59="A2",75,Rawdata!U59="A3",50,Rawdata!U59="A4",25,Rawdata!U59="A5",0),"N/A")</f>
        <v>25</v>
      </c>
      <c r="V59" cm="1">
        <f t="array" ref="V59">IFERROR(_xlfn.IFS(Rawdata!V59="A1",100,Rawdata!V59="A2",75,Rawdata!V59="A3",50,Rawdata!V59="A4",25,Rawdata!V59="A5",0),"N/A")</f>
        <v>0</v>
      </c>
      <c r="W59" cm="1">
        <f t="array" ref="W59">IFERROR(_xlfn.IFS(Rawdata!W59="A1",100,Rawdata!W59="A2",75,Rawdata!W59="A3",50,Rawdata!W59="A4",25,Rawdata!W59="A5",0),"N/A")</f>
        <v>0</v>
      </c>
      <c r="X59" cm="1">
        <f t="array" ref="X59">IFERROR(_xlfn.IFS(Rawdata!X59="A1",100,Rawdata!X59="A2",75,Rawdata!X59="A3",50,Rawdata!X59="A4",25,Rawdata!X59="A5",0),"N/A")</f>
        <v>50</v>
      </c>
      <c r="Y59" cm="1">
        <f t="array" ref="Y59">IFERROR(_xlfn.IFS(Rawdata!Y59="A1",100,Rawdata!Y59="A2",75,Rawdata!Y59="A3",50,Rawdata!Y59="A4",25,Rawdata!Y59="A5",0),"N/A")</f>
        <v>25</v>
      </c>
      <c r="Z59" cm="1">
        <f t="array" ref="Z59">IFERROR(_xlfn.IFS(Rawdata!Z59="A1",100,Rawdata!Z59="A2",75,Rawdata!Z59="A3",50,Rawdata!Z59="A4",25,Rawdata!Z59="A5",0),"N/A")</f>
        <v>50</v>
      </c>
      <c r="AA59" cm="1">
        <f t="array" ref="AA59">IFERROR(_xlfn.IFS(Rawdata!AA59="A1",100,Rawdata!AA59="A2",75,Rawdata!AA59="A3",50,Rawdata!AA59="A4",25,Rawdata!AA59="A5",0),"N/A")</f>
        <v>100</v>
      </c>
      <c r="AB59" cm="1">
        <f t="array" ref="AB59">IFERROR(_xlfn.IFS(Rawdata!AB59="A1",100,Rawdata!AB59="A2",75,Rawdata!AB59="A3",50,Rawdata!AB59="A4",25,Rawdata!AB59="A5",0),"N/A")</f>
        <v>50</v>
      </c>
      <c r="AC59">
        <f>IFERROR(VALUE(RIGHT(Rawdata!AC59,1)),"N/A")</f>
        <v>3</v>
      </c>
      <c r="AD59">
        <f>IFERROR(6-VALUE(RIGHT(Rawdata!AD59,1)),"N/A")</f>
        <v>4</v>
      </c>
      <c r="AE59">
        <f>IFERROR(VALUE(RIGHT(Rawdata!AE59,1)),"N/A")</f>
        <v>3</v>
      </c>
      <c r="AF59">
        <f>IFERROR(6-VALUE(RIGHT(Rawdata!AF59,1)),"N/A")</f>
        <v>3</v>
      </c>
      <c r="AG59">
        <f>IFERROR(VALUE(RIGHT(Rawdata!AG59,1)),"N/A")</f>
        <v>4</v>
      </c>
      <c r="AH59">
        <f>IFERROR(VALUE(RIGHT(Rawdata!AH59,1)),"N/A")</f>
        <v>4</v>
      </c>
      <c r="AI59">
        <f>IFERROR(VALUE(RIGHT(Rawdata!AI59,1)),"N/A")</f>
        <v>4</v>
      </c>
      <c r="AJ59">
        <f>IFERROR(6-VALUE(RIGHT(Rawdata!AJ59,1)),"N/A")</f>
        <v>5</v>
      </c>
      <c r="AK59">
        <f>IFERROR(6-VALUE(RIGHT(Rawdata!AK59,1)),"N/A")</f>
        <v>5</v>
      </c>
      <c r="AL59">
        <f>IFERROR(VALUE(RIGHT(Rawdata!AL59,1)),"N/A")</f>
        <v>4</v>
      </c>
      <c r="AM59">
        <f>IFERROR(6-VALUE(RIGHT(Rawdata!AM59,1)),"N/A")</f>
        <v>4</v>
      </c>
      <c r="AN59">
        <f>IFERROR(6-VALUE(RIGHT(Rawdata!AN59,1)),"N/A")</f>
        <v>2</v>
      </c>
      <c r="AO59">
        <f>IFERROR(VALUE(RIGHT(Rawdata!AO59,1)),"N/A")</f>
        <v>3</v>
      </c>
      <c r="AP59">
        <f>IFERROR(6-VALUE(RIGHT(Rawdata!AP59,1)),"N/A")</f>
        <v>4</v>
      </c>
      <c r="AQ59">
        <f>IFERROR(VALUE(RIGHT(Rawdata!AQ59,1)),"N/A")</f>
        <v>3</v>
      </c>
      <c r="AR59">
        <f>IFERROR(6-VALUE(RIGHT(Rawdata!AR59,1)),"N/A")</f>
        <v>2</v>
      </c>
      <c r="AS59">
        <f>IFERROR(VALUE(RIGHT(Rawdata!AS59,1)),"N/A")</f>
        <v>2</v>
      </c>
      <c r="AT59">
        <f>IFERROR(VALUE(RIGHT(Rawdata!AT59,1)),"N/A")</f>
        <v>2</v>
      </c>
      <c r="AU59">
        <f>IFERROR(6-VALUE(RIGHT(Rawdata!AU59,1)),"N/A")</f>
        <v>5</v>
      </c>
      <c r="AV59">
        <f>IFERROR(VALUE(RIGHT(Rawdata!AV59,1)),"N/A")</f>
        <v>1</v>
      </c>
      <c r="AW59">
        <f>IFERROR(VALUE(RIGHT(Rawdata!AW59,1)),"N/A")</f>
        <v>1</v>
      </c>
      <c r="AX59">
        <f>IFERROR(VALUE(RIGHT(Rawdata!AX59,1)),"N/A")</f>
        <v>1</v>
      </c>
      <c r="AY59">
        <f>IFERROR(VALUE(RIGHT(Rawdata!AY59,1)),"N/A")</f>
        <v>2</v>
      </c>
      <c r="AZ59">
        <f>IFERROR(VALUE(RIGHT(Rawdata!AZ59,1)),"N/A")</f>
        <v>2</v>
      </c>
      <c r="BA59">
        <f>IFERROR(VALUE(RIGHT(Rawdata!BA59,1)-1),"N/A")</f>
        <v>3</v>
      </c>
      <c r="BB59">
        <f>IFERROR(VALUE(RIGHT(Rawdata!BB59,1)-1),"N/A")</f>
        <v>3</v>
      </c>
      <c r="BC59">
        <f>IFERROR(VALUE(RIGHT(Rawdata!BC59,1)-1),"N/A")</f>
        <v>2</v>
      </c>
      <c r="BD59">
        <f>IFERROR(VALUE(RIGHT(Rawdata!BD59,1)-1),"N/A")</f>
        <v>1</v>
      </c>
      <c r="BE59">
        <f>IFERROR(VALUE(RIGHT(Rawdata!BE59,1)-1),"N/A")</f>
        <v>2</v>
      </c>
      <c r="BF59">
        <f>IFERROR(VALUE(RIGHT(Rawdata!BF59,1)-1),"N/A")</f>
        <v>3</v>
      </c>
      <c r="BG59">
        <f>IFERROR(VALUE(RIGHT(Rawdata!BG59,1)-1),"N/A")</f>
        <v>0</v>
      </c>
      <c r="BH59">
        <f>IFERROR(VALUE(RIGHT(Rawdata!BH59,1)-1),"N/A")</f>
        <v>1</v>
      </c>
      <c r="BI59">
        <f>IFERROR(VALUE(RIGHT(Rawdata!BI59,1)-1),"N/A")</f>
        <v>2</v>
      </c>
      <c r="BJ59">
        <f>IFERROR(VALUE(RIGHT(Rawdata!BJ59,1)-1),"N/A")</f>
        <v>3</v>
      </c>
      <c r="BK59">
        <f>IFERROR(VALUE(RIGHT(Rawdata!BK59,1)-1),"N/A")</f>
        <v>4</v>
      </c>
      <c r="BL59">
        <f>IFERROR(VALUE(RIGHT(Rawdata!BL59,1)-1),"N/A")</f>
        <v>4</v>
      </c>
      <c r="BM59">
        <f>IFERROR(VALUE(RIGHT(Rawdata!BM59,1)),"N/A")</f>
        <v>3</v>
      </c>
      <c r="BN59">
        <f>IFERROR(VALUE(RIGHT(Rawdata!BN59,1)),"N/A")</f>
        <v>3</v>
      </c>
      <c r="BO59">
        <f>IFERROR(VALUE(RIGHT(Rawdata!BO59,1)),"N/A")</f>
        <v>3</v>
      </c>
      <c r="BP59">
        <f>IFERROR(VALUE(RIGHT(Rawdata!BP59,1)),"N/A")</f>
        <v>3</v>
      </c>
      <c r="BQ59">
        <f>IFERROR(6-VALUE(RIGHT(Rawdata!BQ59,1)),"N/A")</f>
        <v>4</v>
      </c>
      <c r="BR59">
        <f>IFERROR(6-VALUE(RIGHT(Rawdata!BR59,1)),"N/A")</f>
        <v>5</v>
      </c>
      <c r="BS59">
        <f>IFERROR(6-VALUE(RIGHT(Rawdata!BS59,1)),"N/A")</f>
        <v>3</v>
      </c>
      <c r="BT59">
        <f>IFERROR(6-VALUE(RIGHT(Rawdata!BT59,1)),"N/A")</f>
        <v>3</v>
      </c>
      <c r="BU59">
        <f>IFERROR(VALUE(RIGHT(Rawdata!BU59,1)),"N/A")</f>
        <v>4</v>
      </c>
      <c r="BV59">
        <f>IFERROR(VALUE(RIGHT(Rawdata!BV59,1)),"N/A")</f>
        <v>5</v>
      </c>
      <c r="BW59">
        <f>IFERROR(VALUE(RIGHT(Rawdata!BW59,1)),"N/A")</f>
        <v>5</v>
      </c>
      <c r="BX59">
        <f>IFERROR(VALUE(RIGHT(Rawdata!BX59,1)),"N/A")</f>
        <v>5</v>
      </c>
      <c r="BY59">
        <f>IFERROR(6-VALUE(RIGHT(Rawdata!BY59,1)),"N/A")</f>
        <v>5</v>
      </c>
      <c r="BZ59">
        <f>IFERROR(6-VALUE(RIGHT(Rawdata!BZ59,1)),"N/A")</f>
        <v>5</v>
      </c>
      <c r="CA59">
        <f>IFERROR(6-VALUE(RIGHT(Rawdata!CA59,1)),"N/A")</f>
        <v>5</v>
      </c>
      <c r="CB59">
        <f>IFERROR(VALUE(RIGHT(Rawdata!CB59,1)),"N/A")</f>
        <v>4</v>
      </c>
      <c r="CC59">
        <f>IFERROR(VALUE(RIGHT(Rawdata!CC59,1)),"N/A")</f>
        <v>4</v>
      </c>
      <c r="CD59">
        <f>IFERROR(VALUE(RIGHT(Rawdata!CD59,1)),"N/A")</f>
        <v>4</v>
      </c>
      <c r="CE59">
        <f>IFERROR(VALUE(RIGHT(Rawdata!CE59,1)),"N/A")</f>
        <v>4</v>
      </c>
      <c r="CF59">
        <f>IFERROR(6-VALUE(RIGHT(Rawdata!CF59,1)),"N/A")</f>
        <v>4</v>
      </c>
      <c r="CG59">
        <f>IFERROR(6-VALUE(RIGHT(Rawdata!CG59,1)),"N/A")</f>
        <v>3</v>
      </c>
      <c r="CH59">
        <f>IFERROR(6-VALUE(RIGHT(Rawdata!CH59,1)),"N/A")</f>
        <v>3</v>
      </c>
      <c r="CI59">
        <f>IFERROR(6-VALUE(RIGHT(Rawdata!CI59,1)),"N/A")</f>
        <v>5</v>
      </c>
      <c r="CJ59">
        <f>IFERROR(VALUE(RIGHT(Rawdata!CJ59,1)),"N/A")</f>
        <v>4</v>
      </c>
      <c r="CK59">
        <f>IFERROR(VALUE(RIGHT(Rawdata!CK59,1)),"N/A")</f>
        <v>3</v>
      </c>
      <c r="CL59">
        <f>IFERROR(VALUE(RIGHT(Rawdata!CL59,1)),"N/A")</f>
        <v>5</v>
      </c>
      <c r="CM59">
        <f>IFERROR(VALUE(RIGHT(Rawdata!CM59,1)),"N/A")</f>
        <v>4</v>
      </c>
      <c r="CN59">
        <f>IFERROR(VALUE(RIGHT(Rawdata!CN59,1)),"N/A")</f>
        <v>3</v>
      </c>
      <c r="CO59">
        <f>IFERROR(VALUE(RIGHT(Rawdata!CO59,1)),"N/A")</f>
        <v>2</v>
      </c>
      <c r="CP59">
        <f>IFERROR(VALUE(RIGHT(Rawdata!CP59,1)),"N/A")</f>
        <v>1</v>
      </c>
      <c r="CQ59">
        <f>IFERROR(VALUE(RIGHT(Rawdata!CQ59,1)),"N/A")</f>
        <v>3</v>
      </c>
      <c r="CR59">
        <f>IFERROR(VALUE(RIGHT(Rawdata!CR59,1)),"N/A")</f>
        <v>2</v>
      </c>
      <c r="CS59">
        <f>IFERROR(VALUE(RIGHT(Rawdata!CS59,1)),"N/A")</f>
        <v>5</v>
      </c>
      <c r="CT59">
        <f>IFERROR(VALUE(RIGHT(Rawdata!CT59,1)),"N/A")</f>
        <v>4</v>
      </c>
      <c r="CU59">
        <f>IFERROR(VALUE(RIGHT(Rawdata!CU59,1)),"N/A")</f>
        <v>4</v>
      </c>
      <c r="CV59">
        <f>IFERROR(VALUE(RIGHT(Rawdata!CV59,1)),"N/A")</f>
        <v>4</v>
      </c>
      <c r="CW59">
        <f>IFERROR(6-VALUE(RIGHT(Rawdata!CW59,1)),"N/A")</f>
        <v>2</v>
      </c>
      <c r="CX59">
        <f>IFERROR(VALUE(RIGHT(Rawdata!CX59,1)),"N/A")</f>
        <v>3</v>
      </c>
      <c r="CY59">
        <f>IFERROR(VALUE(RIGHT(Rawdata!CY59,1)),"N/A")</f>
        <v>5</v>
      </c>
      <c r="CZ59">
        <f>IFERROR(VALUE(RIGHT(Rawdata!CZ59,1)),"N/A")</f>
        <v>4</v>
      </c>
      <c r="DA59">
        <f>IFERROR(VALUE(RIGHT(Rawdata!DA59,1)),"N/A")</f>
        <v>3</v>
      </c>
      <c r="DB59">
        <f>IFERROR(VALUE(RIGHT(Rawdata!DB59,1)),"N/A")</f>
        <v>3</v>
      </c>
      <c r="DC59">
        <f>IFERROR(VALUE(RIGHT(Rawdata!DC59,1)),"N/A")</f>
        <v>5</v>
      </c>
      <c r="DD59">
        <f>IFERROR(VALUE(RIGHT(Rawdata!DD59,1)),"N/A")</f>
        <v>4</v>
      </c>
      <c r="DE59">
        <f>IFERROR(VALUE(RIGHT(Rawdata!DE59,1)-1),"N/A")</f>
        <v>0</v>
      </c>
      <c r="DF59">
        <f>IFERROR(VALUE(RIGHT(Rawdata!DF59,1)-1),"N/A")</f>
        <v>1</v>
      </c>
      <c r="DG59">
        <f>IFERROR(VALUE(RIGHT(Rawdata!DG59,1)-1),"N/A")</f>
        <v>0</v>
      </c>
      <c r="DH59">
        <f>IFERROR(VALUE(RIGHT(Rawdata!DH59,1)-1),"N/A")</f>
        <v>1</v>
      </c>
      <c r="DI59">
        <f>IFERROR(VALUE(RIGHT(Rawdata!DI59,1)-1),"N/A")</f>
        <v>0</v>
      </c>
      <c r="DJ59">
        <f>IFERROR(VALUE(RIGHT(Rawdata!DJ59,1)-1),"N/A")</f>
        <v>0</v>
      </c>
      <c r="DK59">
        <f>IFERROR(VALUE(RIGHT(Rawdata!DK59,1)-1),"N/A")</f>
        <v>0</v>
      </c>
      <c r="DL59">
        <f>IFERROR(VALUE(RIGHT(Rawdata!DL59,1)-1),"N/A")</f>
        <v>0</v>
      </c>
      <c r="DM59">
        <f>IFERROR(VALUE(RIGHT(Rawdata!DM59,1)-1),"N/A")</f>
        <v>3</v>
      </c>
      <c r="DN59">
        <f>IFERROR(VALUE(RIGHT(Rawdata!DN59,1)-1),"N/A")</f>
        <v>3</v>
      </c>
      <c r="DO59">
        <f>IFERROR(VALUE(RIGHT(Rawdata!DO59,1)-1),"N/A")</f>
        <v>2</v>
      </c>
      <c r="DP59">
        <f>IFERROR(VALUE(RIGHT(Rawdata!DP59,1)-1),"N/A")</f>
        <v>2</v>
      </c>
      <c r="DQ59">
        <f>IFERROR(VALUE(RIGHT(Rawdata!DQ59,1)-1),"N/A")</f>
        <v>1</v>
      </c>
      <c r="DR59">
        <f>IFERROR(VALUE(RIGHT(Rawdata!DR59,1)-1),"N/A")</f>
        <v>1</v>
      </c>
      <c r="DS59">
        <f>IFERROR(VALUE(RIGHT(Rawdata!DS59,1)-1),"N/A")</f>
        <v>1</v>
      </c>
      <c r="DT59">
        <f>IFERROR(VALUE(RIGHT(Rawdata!DT59,1)-1),"N/A")</f>
        <v>1</v>
      </c>
      <c r="DU59">
        <f>IFERROR(6-VALUE(RIGHT(Rawdata!DU59,1)-1),"N/A")</f>
        <v>3</v>
      </c>
      <c r="DV59">
        <f>IFERROR(6-VALUE(RIGHT(Rawdata!DV59,1)-1),"N/A")</f>
        <v>0</v>
      </c>
      <c r="DW59">
        <f>IFERROR(6-VALUE(RIGHT(Rawdata!DW59,1)-1),"N/A")</f>
        <v>1</v>
      </c>
      <c r="DX59">
        <f>IFERROR(6-VALUE(RIGHT(Rawdata!DX59,1)-1),"N/A")</f>
        <v>1</v>
      </c>
      <c r="DY59">
        <f>IFERROR(6-VALUE(RIGHT(Rawdata!DY59,1)-1),"N/A")</f>
        <v>0</v>
      </c>
      <c r="DZ59">
        <f>IFERROR(6-VALUE(RIGHT(Rawdata!DZ59,1)-1),"N/A")</f>
        <v>1</v>
      </c>
      <c r="EA59">
        <f>IFERROR(VALUE(RIGHT(Rawdata!EA59,1)),"N/A")</f>
        <v>5</v>
      </c>
      <c r="EB59">
        <f>IFERROR(VALUE(RIGHT(Rawdata!EB59,1)),"N/A")</f>
        <v>5</v>
      </c>
      <c r="EC59">
        <f>IFERROR(6-VALUE(RIGHT(Rawdata!EC59,1)),"N/A")</f>
        <v>5</v>
      </c>
      <c r="ED59">
        <f>IFERROR(6-VALUE(RIGHT(Rawdata!ED59,1)),"N/A")</f>
        <v>5</v>
      </c>
      <c r="EE59">
        <f>IFERROR(VALUE(RIGHT(Rawdata!EE59,1)),"N/A")</f>
        <v>4</v>
      </c>
      <c r="EF59">
        <f>IFERROR(VALUE(RIGHT(Rawdata!EF59,1)),"N/A")</f>
        <v>4</v>
      </c>
      <c r="EG59">
        <f>IFERROR(VALUE(RIGHT(Rawdata!EG59,1)),"N/A")</f>
        <v>5</v>
      </c>
      <c r="EH59">
        <f>IFERROR(VALUE(RIGHT(Rawdata!EH59,1)),"N/A")</f>
        <v>5</v>
      </c>
      <c r="EI59">
        <f>IFERROR(VALUE(RIGHT(Rawdata!EI59,1)),"N/A")</f>
        <v>5</v>
      </c>
      <c r="EJ59">
        <f>IFERROR(VALUE(RIGHT(Rawdata!EJ59,1)),"N/A")</f>
        <v>4</v>
      </c>
      <c r="EK59">
        <f>IFERROR(VALUE(RIGHT(Rawdata!EK59,1)),"N/A")</f>
        <v>3</v>
      </c>
      <c r="EL59">
        <f>IFERROR(VALUE(RIGHT(Rawdata!EL59,1)),"N/A")</f>
        <v>4</v>
      </c>
      <c r="EM59">
        <f>IFERROR(VALUE(RIGHT(Rawdata!EM59,1)),"N/A")</f>
        <v>5</v>
      </c>
      <c r="EN59">
        <f>IFERROR(VALUE(RIGHT(Rawdata!EN59,1)),"N/A")</f>
        <v>4</v>
      </c>
      <c r="EO59">
        <f>IFERROR(VALUE(RIGHT(Rawdata!EO59,1)),"N/A")</f>
        <v>5</v>
      </c>
      <c r="EP59">
        <f>IFERROR(VALUE(RIGHT(Rawdata!EP59,1)),"N/A")</f>
        <v>4</v>
      </c>
      <c r="EQ59">
        <f>IFERROR(VALUE(RIGHT(Rawdata!EQ59,1)),"N/A")</f>
        <v>5</v>
      </c>
      <c r="ER59">
        <f>IFERROR(VALUE(RIGHT(Rawdata!ER59,1)),"N/A")</f>
        <v>5</v>
      </c>
      <c r="ES59">
        <f>IFERROR(VALUE(RIGHT(Rawdata!ES59,1)),"N/A")</f>
        <v>4</v>
      </c>
      <c r="ET59">
        <f>IFERROR(VALUE(RIGHT(Rawdata!ET59,1)),"N/A")</f>
        <v>4</v>
      </c>
      <c r="EU59">
        <f>IFERROR(VALUE(RIGHT(Rawdata!EU59,1)),"N/A")</f>
        <v>5</v>
      </c>
      <c r="EV59">
        <f>IFERROR(VALUE(RIGHT(Rawdata!EV59,1)),"N/A")</f>
        <v>4</v>
      </c>
      <c r="EW59">
        <f>IFERROR(VALUE(RIGHT(Rawdata!EW59,1)),"N/A")</f>
        <v>5</v>
      </c>
      <c r="EX59">
        <f>IFERROR(VALUE(RIGHT(Rawdata!EX59,1)),"N/A")</f>
        <v>5</v>
      </c>
      <c r="EY59">
        <f>IFERROR(VALUE(RIGHT(Rawdata!EY59,1)),"N/A")</f>
        <v>5</v>
      </c>
      <c r="EZ59">
        <f>IFERROR(6-VALUE(RIGHT(Rawdata!EZ59,1)),"N/A")</f>
        <v>4</v>
      </c>
      <c r="FA59">
        <f>IFERROR(IF(Rawdata!FA59="A1",VALUE(RIGHT(Rawdata!FA59,1)),VALUE(RIGHT(Rawdata!FA59,1))-1),"N/A")</f>
        <v>5</v>
      </c>
      <c r="FB59">
        <f>IFERROR(VALUE(RIGHT(Rawdata!FB59,1))-3,"N/A")</f>
        <v>4</v>
      </c>
      <c r="FC59">
        <f>IFERROR(IF(Rawdata!FC59="A1",VALUE(RIGHT(Rawdata!FC59,1)),VALUE(RIGHT(Rawdata!FC59,1))-1),"N/A")</f>
        <v>5</v>
      </c>
      <c r="FD59">
        <f>IFERROR(VALUE(RIGHT(Rawdata!FD59,1))-3,"N/A")</f>
        <v>4</v>
      </c>
      <c r="FE59">
        <f>IFERROR(IF(Rawdata!FE59="A1",VALUE(RIGHT(Rawdata!FE59,1)),VALUE(RIGHT(Rawdata!FE59,1))-1),"N/A")</f>
        <v>5</v>
      </c>
      <c r="FF59">
        <f>IFERROR(VALUE(RIGHT(Rawdata!FF59,1))-3,"N/A")</f>
        <v>4</v>
      </c>
      <c r="FG59">
        <f>IFERROR(IF(Rawdata!FG59="A1",VALUE(RIGHT(Rawdata!FG59,1)),VALUE(RIGHT(Rawdata!FG59,1))-1),"N/A")</f>
        <v>5</v>
      </c>
      <c r="FH59">
        <f>IFERROR(VALUE(RIGHT(Rawdata!FH59,1))-3,"N/A")</f>
        <v>4</v>
      </c>
      <c r="FI59">
        <f>IFERROR(IF(Rawdata!FI59="A1",VALUE(RIGHT(Rawdata!FI59,1)),VALUE(RIGHT(Rawdata!FI59,1))-1),"N/A")</f>
        <v>3</v>
      </c>
      <c r="FJ59">
        <f>IFERROR(VALUE(RIGHT(Rawdata!FJ59,1))-3,"N/A")</f>
        <v>3</v>
      </c>
      <c r="FK59">
        <f>IFERROR(IF(Rawdata!FK59="A1",VALUE(RIGHT(Rawdata!FK59,1)),VALUE(RIGHT(Rawdata!FK59,1))-1),"N/A")</f>
        <v>4</v>
      </c>
      <c r="FL59">
        <f>IFERROR(VALUE(RIGHT(Rawdata!FL59,1))-3,"N/A")</f>
        <v>4</v>
      </c>
      <c r="FM59">
        <f>IFERROR(IF(Rawdata!FM59="A1",VALUE(RIGHT(Rawdata!FM59,1)),VALUE(RIGHT(Rawdata!FM59,1))-1),"N/A")</f>
        <v>5</v>
      </c>
      <c r="FN59">
        <f>IFERROR(VALUE(RIGHT(Rawdata!FN59,1))-3,"N/A")</f>
        <v>4</v>
      </c>
      <c r="FO59">
        <f>IFERROR(IF(Rawdata!FO59="A1",VALUE(RIGHT(Rawdata!FO59,1)),VALUE(RIGHT(Rawdata!FO59,1))-1),"N/A")</f>
        <v>5</v>
      </c>
      <c r="FP59">
        <f>IFERROR(VALUE(RIGHT(Rawdata!FP59,1))-3,"N/A")</f>
        <v>4</v>
      </c>
      <c r="FQ59">
        <f>IFERROR(IF(Rawdata!FQ59="A1",VALUE(RIGHT(Rawdata!FQ59,1)),VALUE(RIGHT(Rawdata!FQ59,1))-1),"N/A")</f>
        <v>4</v>
      </c>
      <c r="FR59">
        <f>IFERROR(VALUE(RIGHT(Rawdata!FR59,1))-3,"N/A")</f>
        <v>4</v>
      </c>
      <c r="FS59">
        <f>IFERROR(IF(Rawdata!FS59="A1",VALUE(RIGHT(Rawdata!FS59,1)),VALUE(RIGHT(Rawdata!FS59,1))-1),"N/A")</f>
        <v>3</v>
      </c>
      <c r="FT59">
        <f>IFERROR(VALUE(RIGHT(Rawdata!FT59,1))-3,"N/A")</f>
        <v>3</v>
      </c>
      <c r="FU59">
        <f>IFERROR(IF(Rawdata!FU59="A1",VALUE(RIGHT(Rawdata!FU59,1)),VALUE(RIGHT(Rawdata!FU59,1))-1),"N/A")</f>
        <v>4</v>
      </c>
      <c r="FV59">
        <f>IFERROR(VALUE(RIGHT(Rawdata!FV59,1))-3,"N/A")</f>
        <v>4</v>
      </c>
      <c r="FW59">
        <f>IFERROR(IF(Rawdata!FW59="A1",VALUE(RIGHT(Rawdata!FW59,1)),VALUE(RIGHT(Rawdata!FW59,1))-1),"N/A")</f>
        <v>5</v>
      </c>
      <c r="FX59">
        <f>IFERROR(VALUE(RIGHT(Rawdata!FX59,1))-3,"N/A")</f>
        <v>4</v>
      </c>
      <c r="FY59">
        <f>IFERROR(IF(Rawdata!FY59="A1",VALUE(RIGHT(Rawdata!FY59,1)),VALUE(RIGHT(Rawdata!FY59,1))-1),"N/A")</f>
        <v>4</v>
      </c>
      <c r="FZ59">
        <f>IFERROR(VALUE(RIGHT(Rawdata!FZ59,1))-3,"N/A")</f>
        <v>3</v>
      </c>
      <c r="GA59">
        <f>IFERROR(IF(Rawdata!GA59="A1",VALUE(RIGHT(Rawdata!GA59,1)),VALUE(RIGHT(Rawdata!GA59,1))-1),"N/A")</f>
        <v>4</v>
      </c>
      <c r="GB59">
        <f>IFERROR(VALUE(RIGHT(Rawdata!GB59,1))-3,"N/A")</f>
        <v>4</v>
      </c>
      <c r="GC59">
        <f>IFERROR(IF(Rawdata!GC59="A1",VALUE(RIGHT(Rawdata!GC59,1)),VALUE(RIGHT(Rawdata!GC59,1))-1),"N/A")</f>
        <v>5</v>
      </c>
      <c r="GD59">
        <f>IFERROR(VALUE(RIGHT(Rawdata!GD59,1))-3,"N/A")</f>
        <v>5</v>
      </c>
      <c r="GE59">
        <f>IFERROR(IF(Rawdata!GE59="A1",VALUE(RIGHT(Rawdata!GE59,1)),VALUE(RIGHT(Rawdata!GE59,1))-1),"N/A")</f>
        <v>4</v>
      </c>
      <c r="GF59">
        <f>IFERROR(VALUE(RIGHT(Rawdata!GF59,1))-3,"N/A")</f>
        <v>3</v>
      </c>
      <c r="GG59">
        <f>IFERROR(IF(Rawdata!GG59="A1",VALUE(RIGHT(Rawdata!GG59,1)),VALUE(RIGHT(Rawdata!GG59,1))-1),"N/A")</f>
        <v>2</v>
      </c>
      <c r="GH59">
        <f>IFERROR(VALUE(RIGHT(Rawdata!GH59,1))-3,"N/A")</f>
        <v>3</v>
      </c>
      <c r="GI59">
        <f>IFERROR(IF(Rawdata!GI59="A1",VALUE(RIGHT(Rawdata!GI59,1)),VALUE(RIGHT(Rawdata!GI59,1))-1),"N/A")</f>
        <v>4</v>
      </c>
      <c r="GJ59">
        <f>IFERROR(VALUE(RIGHT(Rawdata!GJ59,1))-3,"N/A")</f>
        <v>3</v>
      </c>
      <c r="GK59">
        <f>IFERROR(IF(Rawdata!GK59="A1",VALUE(RIGHT(Rawdata!GK59,1)),VALUE(RIGHT(Rawdata!GK59,1))-1),"N/A")</f>
        <v>4</v>
      </c>
      <c r="GL59">
        <f>IFERROR(VALUE(RIGHT(Rawdata!GL59,1))-3,"N/A")</f>
        <v>4</v>
      </c>
      <c r="GM59">
        <f>IFERROR(IF(Rawdata!GM59="A1",VALUE(RIGHT(Rawdata!GM59,1)),VALUE(RIGHT(Rawdata!GM59,1))-1),"N/A")</f>
        <v>5</v>
      </c>
      <c r="GN59">
        <f>IFERROR(VALUE(RIGHT(Rawdata!GN59,1))-3,"N/A")</f>
        <v>5</v>
      </c>
      <c r="GO59">
        <f>IFERROR(IF(Rawdata!GO59="A1",VALUE(RIGHT(Rawdata!GO59,1)),VALUE(RIGHT(Rawdata!GO59,1))-1),"N/A")</f>
        <v>5</v>
      </c>
      <c r="GP59">
        <f>IFERROR(VALUE(RIGHT(Rawdata!GP59,1))-3,"N/A")</f>
        <v>4</v>
      </c>
      <c r="GQ59">
        <f>IFERROR(IF(Rawdata!GQ59="A1",VALUE(RIGHT(Rawdata!GQ59,1)),VALUE(RIGHT(Rawdata!GQ59,1))-1),"N/A")</f>
        <v>5</v>
      </c>
      <c r="GR59">
        <f>IFERROR(VALUE(RIGHT(Rawdata!GR59,1))-3,"N/A")</f>
        <v>4</v>
      </c>
      <c r="GS59">
        <f>IFERROR(IF(Rawdata!GS59="A1",VALUE(RIGHT(Rawdata!GS59,1)),VALUE(RIGHT(Rawdata!GS59,1))-1),"N/A")</f>
        <v>5</v>
      </c>
      <c r="GT59">
        <f>IFERROR(VALUE(RIGHT(Rawdata!GT59,1))-3,"N/A")</f>
        <v>4</v>
      </c>
      <c r="GU59">
        <f>IFERROR(IF(Rawdata!GU59="A1",VALUE(RIGHT(Rawdata!GU59,1)),VALUE(RIGHT(Rawdata!GU59,1))-1),"N/A")</f>
        <v>3</v>
      </c>
      <c r="GV59">
        <f>IFERROR(VALUE(RIGHT(Rawdata!GV59,1))-3,"N/A")</f>
        <v>3</v>
      </c>
      <c r="GW59">
        <f>IFERROR(IF(Rawdata!GW59="A1",VALUE(RIGHT(Rawdata!GW59,1)),VALUE(RIGHT(Rawdata!GW59,1))-1),"N/A")</f>
        <v>5</v>
      </c>
      <c r="GX59">
        <f>IFERROR(VALUE(RIGHT(Rawdata!GX59,1))-3,"N/A")</f>
        <v>4</v>
      </c>
      <c r="GY59">
        <f>IFERROR(VALUE(RIGHT(Rawdata!GY59,1)),"N/A")</f>
        <v>5</v>
      </c>
      <c r="GZ59">
        <f>IFERROR(7-VALUE(RIGHT(Rawdata!GZ59,1)),"N/A")</f>
        <v>5</v>
      </c>
      <c r="HA59">
        <f>IFERROR(VALUE(RIGHT(Rawdata!HA59,1)),"N/A")</f>
        <v>4</v>
      </c>
      <c r="HB59">
        <f>IFERROR(VALUE(RIGHT(Rawdata!HB59,1)),"N/A")</f>
        <v>5</v>
      </c>
      <c r="HC59">
        <f>IFERROR(VALUE(RIGHT(Rawdata!HC59,1)),"N/A")</f>
        <v>5</v>
      </c>
      <c r="HD59">
        <f>IFERROR(7-VALUE(RIGHT(Rawdata!HD59,1)),"N/A")</f>
        <v>4</v>
      </c>
      <c r="HE59">
        <f>IFERROR(VALUE(RIGHT(Rawdata!HE59,1)),"N/A")</f>
        <v>4</v>
      </c>
      <c r="HF59">
        <f>IFERROR(7-VALUE(RIGHT(Rawdata!HF59,1)),"N/A")</f>
        <v>6</v>
      </c>
      <c r="HG59">
        <f>IFERROR(VALUE(RIGHT(Rawdata!HG59,1)),"N/A")</f>
        <v>5</v>
      </c>
      <c r="HH59">
        <f>IFERROR(VALUE(RIGHT(Rawdata!HH59,1)),"N/A")</f>
        <v>5</v>
      </c>
      <c r="HI59">
        <f>IFERROR(VALUE(RIGHT(Rawdata!HI59,1)),"N/A")</f>
        <v>5</v>
      </c>
      <c r="HJ59">
        <f>IFERROR(VALUE(RIGHT(Rawdata!HJ59,1)),"N/A")</f>
        <v>4</v>
      </c>
      <c r="HK59">
        <f>IFERROR(7-VALUE(RIGHT(Rawdata!HK59,1)),"N/A")</f>
        <v>3</v>
      </c>
      <c r="HL59">
        <f>IFERROR(VALUE(RIGHT(Rawdata!HL59,1)),"N/A")</f>
        <v>3</v>
      </c>
      <c r="HM59">
        <f>IFERROR(VALUE(RIGHT(Rawdata!HM59,1)),"N/A")</f>
        <v>4</v>
      </c>
      <c r="HN59">
        <f>IFERROR(IF(Rawdata!HN59="A13",5,VALUE(RIGHT(Rawdata!HN59,1))-1),"N/A")</f>
        <v>5</v>
      </c>
      <c r="HO59">
        <f>IFERROR(IF(Rawdata!HO59="A13",5,VALUE(RIGHT(Rawdata!HO59,1))-1),"N/A")</f>
        <v>4</v>
      </c>
      <c r="HP59">
        <f>IFERROR(IF(Rawdata!HP59="A13",5,VALUE(RIGHT(Rawdata!HP59,1))-1),"N/A")</f>
        <v>5</v>
      </c>
      <c r="HQ59">
        <f>IFERROR(IF(Rawdata!HQ59="A13",5,VALUE(RIGHT(Rawdata!HQ59,1))-1),"N/A")</f>
        <v>5</v>
      </c>
      <c r="HR59">
        <f>IFERROR(IF(Rawdata!HR59="A13",5,VALUE(RIGHT(Rawdata!HR59,1))-1),"N/A")</f>
        <v>5</v>
      </c>
      <c r="HS59">
        <f>IFERROR(6-IF(Rawdata!HS59="A13",5,VALUE(RIGHT(Rawdata!HS59,1))-1),"N/A")</f>
        <v>2</v>
      </c>
      <c r="HT59">
        <f>IFERROR(6-IF(Rawdata!HT59="A13",5,VALUE(RIGHT(Rawdata!HT59,1))-1),"N/A")</f>
        <v>2</v>
      </c>
      <c r="HU59">
        <f>IFERROR(6-IF(Rawdata!HU59="A13",5,VALUE(RIGHT(Rawdata!HU59,1))-1),"N/A")</f>
        <v>4</v>
      </c>
      <c r="HV59">
        <f>IFERROR(IF(Rawdata!HV59="A13",5,VALUE(RIGHT(Rawdata!HV59,1))-1),"N/A")</f>
        <v>3</v>
      </c>
      <c r="HW59">
        <f>IFERROR(6-IF(Rawdata!HW59="A13",5,VALUE(RIGHT(Rawdata!HW59,1))-1),"N/A")</f>
        <v>2</v>
      </c>
      <c r="HX59">
        <f>IFERROR(6-IF(Rawdata!HX59="A13",5,VALUE(RIGHT(Rawdata!HX59,1))-1),"N/A")</f>
        <v>3</v>
      </c>
      <c r="HY59">
        <f>IFERROR(6-IF(Rawdata!HY59="A13",5,VALUE(RIGHT(Rawdata!HY59,1))-1),"N/A")</f>
        <v>3</v>
      </c>
      <c r="HZ59">
        <f>IFERROR(6-IF(Rawdata!HZ59="A13",5,VALUE(RIGHT(Rawdata!HZ59,1))-1),"N/A")</f>
        <v>4</v>
      </c>
      <c r="IA59">
        <f>IFERROR(6-IF(Rawdata!IA59="A13",5,VALUE(RIGHT(Rawdata!IA59,1))-1),"N/A")</f>
        <v>2</v>
      </c>
      <c r="IB59">
        <f>IFERROR(IF(Rawdata!IB59="A13",5,VALUE(RIGHT(Rawdata!IB59,1))-1),"N/A")</f>
        <v>4</v>
      </c>
      <c r="IC59">
        <f>IFERROR(6-IF(Rawdata!IC59="A13",5,VALUE(RIGHT(Rawdata!IC59,1))-1),"N/A")</f>
        <v>4</v>
      </c>
      <c r="ID59">
        <f>IFERROR(IF(Rawdata!ID59="A13",5,VALUE(RIGHT(Rawdata!ID59,1))-1),"N/A")</f>
        <v>3</v>
      </c>
      <c r="IE59">
        <f>IFERROR(6-IF(Rawdata!IE59="A13",5,VALUE(RIGHT(Rawdata!IE59,1))-1),"N/A")</f>
        <v>2</v>
      </c>
      <c r="IF59">
        <f>IFERROR(VALUE(RIGHT(Rawdata!IF59,1)),"N/A")</f>
        <v>6</v>
      </c>
      <c r="IG59">
        <f>IFERROR(VALUE(RIGHT(Rawdata!IG59,1)),"N/A")</f>
        <v>6</v>
      </c>
      <c r="IH59">
        <f>IFERROR(VALUE(RIGHT(Rawdata!IH59,1)),"N/A")</f>
        <v>5</v>
      </c>
      <c r="II59">
        <f>IFERROR(VALUE(RIGHT(Rawdata!II59,1)),"N/A")</f>
        <v>6</v>
      </c>
      <c r="IJ59">
        <f>IFERROR(VALUE(RIGHT(Rawdata!IJ59,1)),"N/A")</f>
        <v>6</v>
      </c>
      <c r="IK59">
        <f>IFERROR(VALUE(RIGHT(Rawdata!IK59,1)),"N/A")</f>
        <v>3</v>
      </c>
      <c r="IL59">
        <f>IFERROR(VALUE(RIGHT(Rawdata!IL59,1)),"N/A")</f>
        <v>4</v>
      </c>
      <c r="IM59">
        <f>IFERROR(VALUE(RIGHT(Rawdata!IM59,1)),"N/A")</f>
        <v>4</v>
      </c>
      <c r="IN59">
        <f>IFERROR(VALUE(RIGHT(Rawdata!IN59,1)),"N/A")</f>
        <v>4</v>
      </c>
      <c r="IO59">
        <f>IFERROR(VALUE(RIGHT(Rawdata!IO59,1)),"N/A")</f>
        <v>3</v>
      </c>
      <c r="IP59">
        <f>IFERROR(VALUE(RIGHT(Rawdata!IP59,1)),"N/A")</f>
        <v>4</v>
      </c>
      <c r="IQ59">
        <f>IFERROR(VALUE(RIGHT(Rawdata!IQ59,1)),"N/A")</f>
        <v>4</v>
      </c>
      <c r="IR59">
        <f>IFERROR(VALUE(RIGHT(Rawdata!IR59,1)),"N/A")</f>
        <v>3</v>
      </c>
      <c r="IS59">
        <f>IFERROR(VALUE(RIGHT(Rawdata!IS59,1)),"N/A")</f>
        <v>4</v>
      </c>
      <c r="IT59">
        <f>IFERROR(VALUE(RIGHT(Rawdata!IT59,1)),"N/A")</f>
        <v>3</v>
      </c>
      <c r="IU59">
        <f>IFERROR(VALUE(RIGHT(Rawdata!IU59,1)),"N/A")</f>
        <v>3</v>
      </c>
      <c r="IV59">
        <f>IFERROR(VALUE(RIGHT(Rawdata!IV59,1)),"N/A")</f>
        <v>2</v>
      </c>
      <c r="IW59">
        <f>IFERROR(VALUE(RIGHT(Rawdata!IW59,1)),"N/A")</f>
        <v>2</v>
      </c>
      <c r="IX59">
        <f>IFERROR(VALUE(RIGHT(Rawdata!IX59,1)),"N/A")</f>
        <v>3</v>
      </c>
      <c r="IY59">
        <f>IFERROR(VALUE(RIGHT(Rawdata!IY59,1)),"N/A")</f>
        <v>5</v>
      </c>
      <c r="IZ59">
        <f>IFERROR(VALUE(RIGHT(Rawdata!IZ59,1)),"N/A")</f>
        <v>5</v>
      </c>
      <c r="JA59">
        <f>IFERROR(VALUE(RIGHT(Rawdata!JA59,1)),"N/A")</f>
        <v>3</v>
      </c>
      <c r="JB59">
        <f>IFERROR(VALUE(RIGHT(Rawdata!JB59,1)),"N/A")</f>
        <v>1</v>
      </c>
      <c r="JC59">
        <f>IFERROR(VALUE(RIGHT(Rawdata!JC59,1)),"N/A")</f>
        <v>1</v>
      </c>
      <c r="JD59">
        <f>IFERROR(VALUE(RIGHT(Rawdata!JD59,1)),"N/A")</f>
        <v>5</v>
      </c>
      <c r="JE59">
        <f>IFERROR(VALUE(RIGHT(Rawdata!JE59,1)),"N/A")</f>
        <v>4</v>
      </c>
      <c r="JF59">
        <f>IFERROR(VALUE(RIGHT(Rawdata!JF59,1)),"N/A")</f>
        <v>5</v>
      </c>
      <c r="JG59">
        <f>IFERROR(VALUE(RIGHT(Rawdata!JG59,1)),"N/A")</f>
        <v>2</v>
      </c>
      <c r="JH59">
        <f>IFERROR(VALUE(RIGHT(Rawdata!JH59,1)),"N/A")</f>
        <v>4</v>
      </c>
      <c r="JI59">
        <f>IFERROR(VALUE(RIGHT(Rawdata!JI59,1)),"N/A")</f>
        <v>1</v>
      </c>
      <c r="JJ59">
        <f>IFERROR(VALUE(RIGHT(Rawdata!JJ59,1)),"N/A")</f>
        <v>5</v>
      </c>
      <c r="JK59">
        <f>IFERROR(VALUE(RIGHT(Rawdata!JK59,1)),"N/A")</f>
        <v>5</v>
      </c>
      <c r="JL59">
        <f>IFERROR(VALUE(RIGHT(Rawdata!JL59,1)),"N/A")</f>
        <v>2</v>
      </c>
      <c r="JM59">
        <f>IFERROR(VALUE(RIGHT(Rawdata!JM59,1)),"N/A")</f>
        <v>5</v>
      </c>
      <c r="JN59">
        <f>IFERROR(VALUE(RIGHT(Rawdata!JN59,1)),"N/A")</f>
        <v>1</v>
      </c>
      <c r="JO59">
        <f>IFERROR(VALUE(RIGHT(Rawdata!JO59,1)),"N/A")</f>
        <v>1</v>
      </c>
      <c r="JP59" t="str">
        <f>IFERROR(VALUE(RIGHT(Rawdata!JP59,1)-4),"N/A")</f>
        <v>N/A</v>
      </c>
      <c r="JQ59" t="str">
        <f>IFERROR(VALUE(RIGHT(Rawdata!JQ59,1)-4),"N/A")</f>
        <v>N/A</v>
      </c>
      <c r="JR59" t="str">
        <f>IFERROR(VALUE(RIGHT(Rawdata!JR59,1)-4),"N/A")</f>
        <v>N/A</v>
      </c>
      <c r="JS59" t="str">
        <f>IFERROR(VALUE(RIGHT(Rawdata!JS59,1)-4),"N/A")</f>
        <v>N/A</v>
      </c>
      <c r="JT59" t="str">
        <f>IFERROR(VALUE(RIGHT(Rawdata!JT59,1)-4),"N/A")</f>
        <v>N/A</v>
      </c>
      <c r="JU59" t="str">
        <f>IFERROR(VALUE(RIGHT(Rawdata!JU59,1)-4),"N/A")</f>
        <v>N/A</v>
      </c>
      <c r="JV59" t="str">
        <f>IFERROR(VALUE(RIGHT(Rawdata!JV59,1)-4),"N/A")</f>
        <v>N/A</v>
      </c>
      <c r="JW59" t="str">
        <f>IFERROR(VALUE(RIGHT(Rawdata!JW59,1)-4),"N/A")</f>
        <v>N/A</v>
      </c>
      <c r="JX59" t="str">
        <f>IFERROR(VALUE(RIGHT(Rawdata!JX59,1)),"N/A")</f>
        <v>N/A</v>
      </c>
      <c r="JY59" t="str">
        <f>IFERROR(VALUE(RIGHT(Rawdata!JY59,1)),"N/A")</f>
        <v>N/A</v>
      </c>
      <c r="JZ59" t="str">
        <f>IFERROR(6-VALUE(RIGHT(Rawdata!JZ59,1)),"N/A")</f>
        <v>N/A</v>
      </c>
      <c r="KA59" t="str">
        <f>IFERROR(6-VALUE(RIGHT(Rawdata!KA59,1)),"N/A")</f>
        <v>N/A</v>
      </c>
      <c r="KB59" t="str">
        <f>IFERROR(6-VALUE(RIGHT(Rawdata!KB59,1)),"N/A")</f>
        <v>N/A</v>
      </c>
      <c r="KC59" t="str">
        <f>IFERROR(6-VALUE(RIGHT(Rawdata!KC59,1)),"N/A")</f>
        <v>N/A</v>
      </c>
      <c r="KD59" t="str">
        <f>IFERROR(6-VALUE(RIGHT(Rawdata!KD59,1)),"N/A")</f>
        <v>N/A</v>
      </c>
      <c r="KE59" t="str">
        <f>IFERROR(6-VALUE(RIGHT(Rawdata!KE59,1)),"N/A")</f>
        <v>N/A</v>
      </c>
      <c r="KF59" t="str">
        <f>IFERROR(VALUE(RIGHT(Rawdata!KF59,1)),"N/A")</f>
        <v>N/A</v>
      </c>
      <c r="KG59" t="str">
        <f>IFERROR(VALUE(RIGHT(Rawdata!KG59,1)),"N/A")</f>
        <v>N/A</v>
      </c>
      <c r="KH59" t="str">
        <f>IFERROR(6-VALUE(RIGHT(Rawdata!KH59,1)),"N/A")</f>
        <v>N/A</v>
      </c>
      <c r="KI59" t="str">
        <f>IFERROR(6-VALUE(RIGHT(Rawdata!KI59,1)),"N/A")</f>
        <v>N/A</v>
      </c>
      <c r="KJ59" t="str">
        <f>IFERROR(VALUE(RIGHT(Rawdata!KJ59,1)),"N/A")</f>
        <v>N/A</v>
      </c>
      <c r="KK59" t="str">
        <f>IFERROR(VALUE(RIGHT(Rawdata!KK59,1)),"N/A")</f>
        <v>N/A</v>
      </c>
      <c r="KL59" t="str">
        <f>IFERROR(VALUE(RIGHT(Rawdata!KL59,1)),"N/A")</f>
        <v>N/A</v>
      </c>
      <c r="KM59" t="str">
        <f>IFERROR(VALUE(RIGHT(Rawdata!KM59,1)),"N/A")</f>
        <v>N/A</v>
      </c>
      <c r="KN59" t="str">
        <f>IFERROR(VALUE(RIGHT(Rawdata!KN59,1)),"N/A")</f>
        <v>N/A</v>
      </c>
      <c r="KO59" t="str">
        <f>IFERROR(VALUE(RIGHT(Rawdata!KO59,1)),"N/A")</f>
        <v>N/A</v>
      </c>
      <c r="KP59" t="str">
        <f>IFERROR(VALUE(RIGHT(Rawdata!KP59,1)),"N/A")</f>
        <v>N/A</v>
      </c>
      <c r="KQ59" t="str">
        <f>IFERROR(VALUE(RIGHT(Rawdata!KQ59,1)),"N/A")</f>
        <v>N/A</v>
      </c>
      <c r="KR59" t="str">
        <f>IFERROR(VALUE(RIGHT(Rawdata!KR59,1)),"N/A")</f>
        <v>N/A</v>
      </c>
      <c r="KS59" t="str">
        <f>IFERROR(VALUE(RIGHT(Rawdata!KS59,1)),"N/A")</f>
        <v>N/A</v>
      </c>
      <c r="KT59" t="str">
        <f>IFERROR(VALUE(RIGHT(Rawdata!KT59,1)),"N/A")</f>
        <v>N/A</v>
      </c>
      <c r="KU59" t="str">
        <f>IFERROR(VALUE(RIGHT(Rawdata!KU59,1)),"N/A")</f>
        <v>N/A</v>
      </c>
      <c r="KV59" t="str">
        <f>IFERROR(VALUE(RIGHT(Rawdata!KV59,1)),"N/A")</f>
        <v>N/A</v>
      </c>
      <c r="KW59" t="str">
        <f>IFERROR(VALUE(RIGHT(Rawdata!KW59,1)),"N/A")</f>
        <v>N/A</v>
      </c>
      <c r="KX59" t="str">
        <f>IFERROR(VALUE(RIGHT(Rawdata!KX59,1)),"N/A")</f>
        <v>N/A</v>
      </c>
    </row>
    <row r="60" spans="1:310" x14ac:dyDescent="0.25">
      <c r="A60">
        <f>Rawdata!A60</f>
        <v>36</v>
      </c>
      <c r="B60" t="str">
        <f>Rawdata!B60</f>
        <v>T3</v>
      </c>
      <c r="C60">
        <f>Rawdata!C60</f>
        <v>0</v>
      </c>
      <c r="D60" t="str">
        <f>Rawdata!D60</f>
        <v>760-299</v>
      </c>
      <c r="E60" t="str">
        <f>IF(Rawdata!E60="","",Rawdata!E60)</f>
        <v/>
      </c>
      <c r="F60" cm="1">
        <f t="array" ref="F60">IFERROR(_xlfn.IFS(Rawdata!F60="A1",100,Rawdata!F60="A2",75,Rawdata!F60="A3",50,Rawdata!F60="A4",25,Rawdata!F60="A5",0),"N/A")</f>
        <v>100</v>
      </c>
      <c r="G60" cm="1">
        <f t="array" ref="G60">IFERROR(_xlfn.IFS(Rawdata!G60="A1",100,Rawdata!G60="A2",75,Rawdata!G60="A3",50,Rawdata!G60="A4",25,Rawdata!G60="A5",0),"N/A")</f>
        <v>100</v>
      </c>
      <c r="H60" cm="1">
        <f t="array" ref="H60">IFERROR(_xlfn.IFS(Rawdata!H60="A1",100,Rawdata!H60="A2",75,Rawdata!H60="A3",50,Rawdata!H60="A4",25,Rawdata!H60="A5",0),"N/A")</f>
        <v>50</v>
      </c>
      <c r="I60" cm="1">
        <f t="array" ref="I60">IFERROR(_xlfn.IFS(Rawdata!I60="A1",100,Rawdata!I60="A2",75,Rawdata!I60="A3",50,Rawdata!I60="A4",25,Rawdata!I60="A5",0),"N/A")</f>
        <v>50</v>
      </c>
      <c r="J60" cm="1">
        <f t="array" ref="J60">IFERROR(_xlfn.IFS(Rawdata!J60="A1",100,Rawdata!J60="A2",75,Rawdata!J60="A3",50,Rawdata!J60="A4",25,Rawdata!J60="A5",0),"N/A")</f>
        <v>75</v>
      </c>
      <c r="K60" cm="1">
        <f t="array" ref="K60">IFERROR(_xlfn.IFS(Rawdata!K60="A1",100,Rawdata!K60="A2",75,Rawdata!K60="A3",50,Rawdata!K60="A4",25,Rawdata!K60="A5",0),"N/A")</f>
        <v>25</v>
      </c>
      <c r="L60" cm="1">
        <f t="array" ref="L60">IFERROR(_xlfn.IFS(Rawdata!L60="A1",100,Rawdata!L60="A2",75,Rawdata!L60="A3",50,Rawdata!L60="A4",25,Rawdata!L60="A5",0),"N/A")</f>
        <v>100</v>
      </c>
      <c r="M60" cm="1">
        <f t="array" ref="M60">IFERROR(_xlfn.IFS(Rawdata!M60="A1",100,Rawdata!M60="A2",75,Rawdata!M60="A3",50,Rawdata!M60="A4",25,Rawdata!M60="A5",0),"N/A")</f>
        <v>50</v>
      </c>
      <c r="N60" cm="1">
        <f t="array" ref="N60">IFERROR(_xlfn.IFS(Rawdata!N60="A1",100,Rawdata!N60="A2",75,Rawdata!N60="A3",50,Rawdata!N60="A4",25,Rawdata!N60="A5",0),"N/A")</f>
        <v>100</v>
      </c>
      <c r="O60" cm="1">
        <f t="array" ref="O60">IFERROR(_xlfn.IFS(Rawdata!O60="A1",100,Rawdata!O60="A2",75,Rawdata!O60="A3",50,Rawdata!O60="A4",25,Rawdata!O60="A5",0),"N/A")</f>
        <v>75</v>
      </c>
      <c r="P60" cm="1">
        <f t="array" ref="P60">IFERROR(_xlfn.IFS(Rawdata!P60="A1",100,Rawdata!P60="A2",75,Rawdata!P60="A3",50,Rawdata!P60="A4",25,Rawdata!P60="A5",0),"N/A")</f>
        <v>0</v>
      </c>
      <c r="Q60" cm="1">
        <f t="array" ref="Q60">IFERROR(_xlfn.IFS(Rawdata!Q60="A1",100,Rawdata!Q60="A2",75,Rawdata!Q60="A3",50,Rawdata!Q60="A4",25,Rawdata!Q60="A5",0),"N/A")</f>
        <v>25</v>
      </c>
      <c r="R60" cm="1">
        <f t="array" ref="R60">IFERROR(_xlfn.IFS(Rawdata!R60="A1",100,Rawdata!R60="A2",75,Rawdata!R60="A3",50,Rawdata!R60="A4",25,Rawdata!R60="A5",0),"N/A")</f>
        <v>25</v>
      </c>
      <c r="S60" cm="1">
        <f t="array" ref="S60">IFERROR(_xlfn.IFS(Rawdata!S60="A1",100,Rawdata!S60="A2",75,Rawdata!S60="A3",50,Rawdata!S60="A4",25,Rawdata!S60="A5",0),"N/A")</f>
        <v>50</v>
      </c>
      <c r="T60" cm="1">
        <f t="array" ref="T60">IFERROR(_xlfn.IFS(Rawdata!T60="A1",100,Rawdata!T60="A2",75,Rawdata!T60="A3",50,Rawdata!T60="A4",25,Rawdata!T60="A5",0),"N/A")</f>
        <v>25</v>
      </c>
      <c r="U60" cm="1">
        <f t="array" ref="U60">IFERROR(_xlfn.IFS(Rawdata!U60="A1",100,Rawdata!U60="A2",75,Rawdata!U60="A3",50,Rawdata!U60="A4",25,Rawdata!U60="A5",0),"N/A")</f>
        <v>100</v>
      </c>
      <c r="V60" cm="1">
        <f t="array" ref="V60">IFERROR(_xlfn.IFS(Rawdata!V60="A1",100,Rawdata!V60="A2",75,Rawdata!V60="A3",50,Rawdata!V60="A4",25,Rawdata!V60="A5",0),"N/A")</f>
        <v>25</v>
      </c>
      <c r="W60" cm="1">
        <f t="array" ref="W60">IFERROR(_xlfn.IFS(Rawdata!W60="A1",100,Rawdata!W60="A2",75,Rawdata!W60="A3",50,Rawdata!W60="A4",25,Rawdata!W60="A5",0),"N/A")</f>
        <v>25</v>
      </c>
      <c r="X60" cm="1">
        <f t="array" ref="X60">IFERROR(_xlfn.IFS(Rawdata!X60="A1",100,Rawdata!X60="A2",75,Rawdata!X60="A3",50,Rawdata!X60="A4",25,Rawdata!X60="A5",0),"N/A")</f>
        <v>25</v>
      </c>
      <c r="Y60" cm="1">
        <f t="array" ref="Y60">IFERROR(_xlfn.IFS(Rawdata!Y60="A1",100,Rawdata!Y60="A2",75,Rawdata!Y60="A3",50,Rawdata!Y60="A4",25,Rawdata!Y60="A5",0),"N/A")</f>
        <v>50</v>
      </c>
      <c r="Z60" cm="1">
        <f t="array" ref="Z60">IFERROR(_xlfn.IFS(Rawdata!Z60="A1",100,Rawdata!Z60="A2",75,Rawdata!Z60="A3",50,Rawdata!Z60="A4",25,Rawdata!Z60="A5",0),"N/A")</f>
        <v>25</v>
      </c>
      <c r="AA60" cm="1">
        <f t="array" ref="AA60">IFERROR(_xlfn.IFS(Rawdata!AA60="A1",100,Rawdata!AA60="A2",75,Rawdata!AA60="A3",50,Rawdata!AA60="A4",25,Rawdata!AA60="A5",0),"N/A")</f>
        <v>50</v>
      </c>
      <c r="AB60" cm="1">
        <f t="array" ref="AB60">IFERROR(_xlfn.IFS(Rawdata!AB60="A1",100,Rawdata!AB60="A2",75,Rawdata!AB60="A3",50,Rawdata!AB60="A4",25,Rawdata!AB60="A5",0),"N/A")</f>
        <v>75</v>
      </c>
      <c r="AC60">
        <f>IFERROR(VALUE(RIGHT(Rawdata!AC60,1)),"N/A")</f>
        <v>5</v>
      </c>
      <c r="AD60">
        <f>IFERROR(6-VALUE(RIGHT(Rawdata!AD60,1)),"N/A")</f>
        <v>5</v>
      </c>
      <c r="AE60">
        <f>IFERROR(VALUE(RIGHT(Rawdata!AE60,1)),"N/A")</f>
        <v>5</v>
      </c>
      <c r="AF60">
        <f>IFERROR(6-VALUE(RIGHT(Rawdata!AF60,1)),"N/A")</f>
        <v>5</v>
      </c>
      <c r="AG60">
        <f>IFERROR(VALUE(RIGHT(Rawdata!AG60,1)),"N/A")</f>
        <v>5</v>
      </c>
      <c r="AH60">
        <f>IFERROR(VALUE(RIGHT(Rawdata!AH60,1)),"N/A")</f>
        <v>5</v>
      </c>
      <c r="AI60">
        <f>IFERROR(VALUE(RIGHT(Rawdata!AI60,1)),"N/A")</f>
        <v>5</v>
      </c>
      <c r="AJ60">
        <f>IFERROR(6-VALUE(RIGHT(Rawdata!AJ60,1)),"N/A")</f>
        <v>5</v>
      </c>
      <c r="AK60">
        <f>IFERROR(6-VALUE(RIGHT(Rawdata!AK60,1)),"N/A")</f>
        <v>5</v>
      </c>
      <c r="AL60">
        <f>IFERROR(VALUE(RIGHT(Rawdata!AL60,1)),"N/A")</f>
        <v>5</v>
      </c>
      <c r="AM60">
        <f>IFERROR(6-VALUE(RIGHT(Rawdata!AM60,1)),"N/A")</f>
        <v>5</v>
      </c>
      <c r="AN60">
        <f>IFERROR(6-VALUE(RIGHT(Rawdata!AN60,1)),"N/A")</f>
        <v>5</v>
      </c>
      <c r="AO60">
        <f>IFERROR(VALUE(RIGHT(Rawdata!AO60,1)),"N/A")</f>
        <v>5</v>
      </c>
      <c r="AP60">
        <f>IFERROR(6-VALUE(RIGHT(Rawdata!AP60,1)),"N/A")</f>
        <v>5</v>
      </c>
      <c r="AQ60">
        <f>IFERROR(VALUE(RIGHT(Rawdata!AQ60,1)),"N/A")</f>
        <v>5</v>
      </c>
      <c r="AR60">
        <f>IFERROR(6-VALUE(RIGHT(Rawdata!AR60,1)),"N/A")</f>
        <v>5</v>
      </c>
      <c r="AS60">
        <f>IFERROR(VALUE(RIGHT(Rawdata!AS60,1)),"N/A")</f>
        <v>5</v>
      </c>
      <c r="AT60">
        <f>IFERROR(VALUE(RIGHT(Rawdata!AT60,1)),"N/A")</f>
        <v>5</v>
      </c>
      <c r="AU60">
        <f>IFERROR(6-VALUE(RIGHT(Rawdata!AU60,1)),"N/A")</f>
        <v>5</v>
      </c>
      <c r="AV60">
        <f>IFERROR(VALUE(RIGHT(Rawdata!AV60,1)),"N/A")</f>
        <v>4</v>
      </c>
      <c r="AW60">
        <f>IFERROR(VALUE(RIGHT(Rawdata!AW60,1)),"N/A")</f>
        <v>4</v>
      </c>
      <c r="AX60">
        <f>IFERROR(VALUE(RIGHT(Rawdata!AX60,1)),"N/A")</f>
        <v>4</v>
      </c>
      <c r="AY60">
        <f>IFERROR(VALUE(RIGHT(Rawdata!AY60,1)),"N/A")</f>
        <v>4</v>
      </c>
      <c r="AZ60">
        <f>IFERROR(VALUE(RIGHT(Rawdata!AZ60,1)),"N/A")</f>
        <v>4</v>
      </c>
      <c r="BA60">
        <f>IFERROR(VALUE(RIGHT(Rawdata!BA60,1)-1),"N/A")</f>
        <v>3</v>
      </c>
      <c r="BB60">
        <f>IFERROR(VALUE(RIGHT(Rawdata!BB60,1)-1),"N/A")</f>
        <v>3</v>
      </c>
      <c r="BC60">
        <f>IFERROR(VALUE(RIGHT(Rawdata!BC60,1)-1),"N/A")</f>
        <v>2</v>
      </c>
      <c r="BD60">
        <f>IFERROR(VALUE(RIGHT(Rawdata!BD60,1)-1),"N/A")</f>
        <v>0</v>
      </c>
      <c r="BE60">
        <f>IFERROR(VALUE(RIGHT(Rawdata!BE60,1)-1),"N/A")</f>
        <v>2</v>
      </c>
      <c r="BF60">
        <f>IFERROR(VALUE(RIGHT(Rawdata!BF60,1)-1),"N/A")</f>
        <v>1</v>
      </c>
      <c r="BG60">
        <f>IFERROR(VALUE(RIGHT(Rawdata!BG60,1)-1),"N/A")</f>
        <v>1</v>
      </c>
      <c r="BH60">
        <f>IFERROR(VALUE(RIGHT(Rawdata!BH60,1)-1),"N/A")</f>
        <v>2</v>
      </c>
      <c r="BI60">
        <f>IFERROR(VALUE(RIGHT(Rawdata!BI60,1)-1),"N/A")</f>
        <v>2</v>
      </c>
      <c r="BJ60">
        <f>IFERROR(VALUE(RIGHT(Rawdata!BJ60,1)-1),"N/A")</f>
        <v>1</v>
      </c>
      <c r="BK60">
        <f>IFERROR(VALUE(RIGHT(Rawdata!BK60,1)-1),"N/A")</f>
        <v>1</v>
      </c>
      <c r="BL60">
        <f>IFERROR(VALUE(RIGHT(Rawdata!BL60,1)-1),"N/A")</f>
        <v>1</v>
      </c>
      <c r="BM60" t="str">
        <f>IFERROR(VALUE(RIGHT(Rawdata!BM60,1)),"N/A")</f>
        <v>N/A</v>
      </c>
      <c r="BN60" t="str">
        <f>IFERROR(VALUE(RIGHT(Rawdata!BN60,1)),"N/A")</f>
        <v>N/A</v>
      </c>
      <c r="BO60" t="str">
        <f>IFERROR(VALUE(RIGHT(Rawdata!BO60,1)),"N/A")</f>
        <v>N/A</v>
      </c>
      <c r="BP60" t="str">
        <f>IFERROR(VALUE(RIGHT(Rawdata!BP60,1)),"N/A")</f>
        <v>N/A</v>
      </c>
      <c r="BQ60" t="str">
        <f>IFERROR(6-VALUE(RIGHT(Rawdata!BQ60,1)),"N/A")</f>
        <v>N/A</v>
      </c>
      <c r="BR60" t="str">
        <f>IFERROR(6-VALUE(RIGHT(Rawdata!BR60,1)),"N/A")</f>
        <v>N/A</v>
      </c>
      <c r="BS60" t="str">
        <f>IFERROR(6-VALUE(RIGHT(Rawdata!BS60,1)),"N/A")</f>
        <v>N/A</v>
      </c>
      <c r="BT60" t="str">
        <f>IFERROR(6-VALUE(RIGHT(Rawdata!BT60,1)),"N/A")</f>
        <v>N/A</v>
      </c>
      <c r="BU60" t="str">
        <f>IFERROR(VALUE(RIGHT(Rawdata!BU60,1)),"N/A")</f>
        <v>N/A</v>
      </c>
      <c r="BV60" t="str">
        <f>IFERROR(VALUE(RIGHT(Rawdata!BV60,1)),"N/A")</f>
        <v>N/A</v>
      </c>
      <c r="BW60" t="str">
        <f>IFERROR(VALUE(RIGHT(Rawdata!BW60,1)),"N/A")</f>
        <v>N/A</v>
      </c>
      <c r="BX60" t="str">
        <f>IFERROR(VALUE(RIGHT(Rawdata!BX60,1)),"N/A")</f>
        <v>N/A</v>
      </c>
      <c r="BY60" t="str">
        <f>IFERROR(6-VALUE(RIGHT(Rawdata!BY60,1)),"N/A")</f>
        <v>N/A</v>
      </c>
      <c r="BZ60" t="str">
        <f>IFERROR(6-VALUE(RIGHT(Rawdata!BZ60,1)),"N/A")</f>
        <v>N/A</v>
      </c>
      <c r="CA60" t="str">
        <f>IFERROR(6-VALUE(RIGHT(Rawdata!CA60,1)),"N/A")</f>
        <v>N/A</v>
      </c>
      <c r="CB60" t="str">
        <f>IFERROR(VALUE(RIGHT(Rawdata!CB60,1)),"N/A")</f>
        <v>N/A</v>
      </c>
      <c r="CC60" t="str">
        <f>IFERROR(VALUE(RIGHT(Rawdata!CC60,1)),"N/A")</f>
        <v>N/A</v>
      </c>
      <c r="CD60" t="str">
        <f>IFERROR(VALUE(RIGHT(Rawdata!CD60,1)),"N/A")</f>
        <v>N/A</v>
      </c>
      <c r="CE60" t="str">
        <f>IFERROR(VALUE(RIGHT(Rawdata!CE60,1)),"N/A")</f>
        <v>N/A</v>
      </c>
      <c r="CF60" t="str">
        <f>IFERROR(6-VALUE(RIGHT(Rawdata!CF60,1)),"N/A")</f>
        <v>N/A</v>
      </c>
      <c r="CG60" t="str">
        <f>IFERROR(6-VALUE(RIGHT(Rawdata!CG60,1)),"N/A")</f>
        <v>N/A</v>
      </c>
      <c r="CH60" t="str">
        <f>IFERROR(6-VALUE(RIGHT(Rawdata!CH60,1)),"N/A")</f>
        <v>N/A</v>
      </c>
      <c r="CI60" t="str">
        <f>IFERROR(6-VALUE(RIGHT(Rawdata!CI60,1)),"N/A")</f>
        <v>N/A</v>
      </c>
      <c r="CJ60" t="str">
        <f>IFERROR(VALUE(RIGHT(Rawdata!CJ60,1)),"N/A")</f>
        <v>N/A</v>
      </c>
      <c r="CK60" t="str">
        <f>IFERROR(VALUE(RIGHT(Rawdata!CK60,1)),"N/A")</f>
        <v>N/A</v>
      </c>
      <c r="CL60" t="str">
        <f>IFERROR(VALUE(RIGHT(Rawdata!CL60,1)),"N/A")</f>
        <v>N/A</v>
      </c>
      <c r="CM60" t="str">
        <f>IFERROR(VALUE(RIGHT(Rawdata!CM60,1)),"N/A")</f>
        <v>N/A</v>
      </c>
      <c r="CN60" t="str">
        <f>IFERROR(VALUE(RIGHT(Rawdata!CN60,1)),"N/A")</f>
        <v>N/A</v>
      </c>
      <c r="CO60" t="str">
        <f>IFERROR(VALUE(RIGHT(Rawdata!CO60,1)),"N/A")</f>
        <v>N/A</v>
      </c>
      <c r="CP60" t="str">
        <f>IFERROR(VALUE(RIGHT(Rawdata!CP60,1)),"N/A")</f>
        <v>N/A</v>
      </c>
      <c r="CQ60" t="str">
        <f>IFERROR(VALUE(RIGHT(Rawdata!CQ60,1)),"N/A")</f>
        <v>N/A</v>
      </c>
      <c r="CR60" t="str">
        <f>IFERROR(VALUE(RIGHT(Rawdata!CR60,1)),"N/A")</f>
        <v>N/A</v>
      </c>
      <c r="CS60" t="str">
        <f>IFERROR(VALUE(RIGHT(Rawdata!CS60,1)),"N/A")</f>
        <v>N/A</v>
      </c>
      <c r="CT60" t="str">
        <f>IFERROR(VALUE(RIGHT(Rawdata!CT60,1)),"N/A")</f>
        <v>N/A</v>
      </c>
      <c r="CU60" t="str">
        <f>IFERROR(VALUE(RIGHT(Rawdata!CU60,1)),"N/A")</f>
        <v>N/A</v>
      </c>
      <c r="CV60" t="str">
        <f>IFERROR(VALUE(RIGHT(Rawdata!CV60,1)),"N/A")</f>
        <v>N/A</v>
      </c>
      <c r="CW60" t="str">
        <f>IFERROR(6-VALUE(RIGHT(Rawdata!CW60,1)),"N/A")</f>
        <v>N/A</v>
      </c>
      <c r="CX60" t="str">
        <f>IFERROR(VALUE(RIGHT(Rawdata!CX60,1)),"N/A")</f>
        <v>N/A</v>
      </c>
      <c r="CY60" t="str">
        <f>IFERROR(VALUE(RIGHT(Rawdata!CY60,1)),"N/A")</f>
        <v>N/A</v>
      </c>
      <c r="CZ60" t="str">
        <f>IFERROR(VALUE(RIGHT(Rawdata!CZ60,1)),"N/A")</f>
        <v>N/A</v>
      </c>
      <c r="DA60" t="str">
        <f>IFERROR(VALUE(RIGHT(Rawdata!DA60,1)),"N/A")</f>
        <v>N/A</v>
      </c>
      <c r="DB60" t="str">
        <f>IFERROR(VALUE(RIGHT(Rawdata!DB60,1)),"N/A")</f>
        <v>N/A</v>
      </c>
      <c r="DC60" t="str">
        <f>IFERROR(VALUE(RIGHT(Rawdata!DC60,1)),"N/A")</f>
        <v>N/A</v>
      </c>
      <c r="DD60" t="str">
        <f>IFERROR(VALUE(RIGHT(Rawdata!DD60,1)),"N/A")</f>
        <v>N/A</v>
      </c>
      <c r="DE60" t="str">
        <f>IFERROR(VALUE(RIGHT(Rawdata!DE60,1)-1),"N/A")</f>
        <v>N/A</v>
      </c>
      <c r="DF60" t="str">
        <f>IFERROR(VALUE(RIGHT(Rawdata!DF60,1)-1),"N/A")</f>
        <v>N/A</v>
      </c>
      <c r="DG60" t="str">
        <f>IFERROR(VALUE(RIGHT(Rawdata!DG60,1)-1),"N/A")</f>
        <v>N/A</v>
      </c>
      <c r="DH60" t="str">
        <f>IFERROR(VALUE(RIGHT(Rawdata!DH60,1)-1),"N/A")</f>
        <v>N/A</v>
      </c>
      <c r="DI60" t="str">
        <f>IFERROR(VALUE(RIGHT(Rawdata!DI60,1)-1),"N/A")</f>
        <v>N/A</v>
      </c>
      <c r="DJ60" t="str">
        <f>IFERROR(VALUE(RIGHT(Rawdata!DJ60,1)-1),"N/A")</f>
        <v>N/A</v>
      </c>
      <c r="DK60" t="str">
        <f>IFERROR(VALUE(RIGHT(Rawdata!DK60,1)-1),"N/A")</f>
        <v>N/A</v>
      </c>
      <c r="DL60" t="str">
        <f>IFERROR(VALUE(RIGHT(Rawdata!DL60,1)-1),"N/A")</f>
        <v>N/A</v>
      </c>
      <c r="DM60" t="str">
        <f>IFERROR(VALUE(RIGHT(Rawdata!DM60,1)-1),"N/A")</f>
        <v>N/A</v>
      </c>
      <c r="DN60" t="str">
        <f>IFERROR(VALUE(RIGHT(Rawdata!DN60,1)-1),"N/A")</f>
        <v>N/A</v>
      </c>
      <c r="DO60" t="str">
        <f>IFERROR(VALUE(RIGHT(Rawdata!DO60,1)-1),"N/A")</f>
        <v>N/A</v>
      </c>
      <c r="DP60" t="str">
        <f>IFERROR(VALUE(RIGHT(Rawdata!DP60,1)-1),"N/A")</f>
        <v>N/A</v>
      </c>
      <c r="DQ60" t="str">
        <f>IFERROR(VALUE(RIGHT(Rawdata!DQ60,1)-1),"N/A")</f>
        <v>N/A</v>
      </c>
      <c r="DR60" t="str">
        <f>IFERROR(VALUE(RIGHT(Rawdata!DR60,1)-1),"N/A")</f>
        <v>N/A</v>
      </c>
      <c r="DS60" t="str">
        <f>IFERROR(VALUE(RIGHT(Rawdata!DS60,1)-1),"N/A")</f>
        <v>N/A</v>
      </c>
      <c r="DT60" t="str">
        <f>IFERROR(VALUE(RIGHT(Rawdata!DT60,1)-1),"N/A")</f>
        <v>N/A</v>
      </c>
      <c r="DU60" t="str">
        <f>IFERROR(6-VALUE(RIGHT(Rawdata!DU60,1)-1),"N/A")</f>
        <v>N/A</v>
      </c>
      <c r="DV60" t="str">
        <f>IFERROR(6-VALUE(RIGHT(Rawdata!DV60,1)-1),"N/A")</f>
        <v>N/A</v>
      </c>
      <c r="DW60" t="str">
        <f>IFERROR(6-VALUE(RIGHT(Rawdata!DW60,1)-1),"N/A")</f>
        <v>N/A</v>
      </c>
      <c r="DX60" t="str">
        <f>IFERROR(6-VALUE(RIGHT(Rawdata!DX60,1)-1),"N/A")</f>
        <v>N/A</v>
      </c>
      <c r="DY60" t="str">
        <f>IFERROR(6-VALUE(RIGHT(Rawdata!DY60,1)-1),"N/A")</f>
        <v>N/A</v>
      </c>
      <c r="DZ60" t="str">
        <f>IFERROR(6-VALUE(RIGHT(Rawdata!DZ60,1)-1),"N/A")</f>
        <v>N/A</v>
      </c>
      <c r="EA60" t="str">
        <f>IFERROR(VALUE(RIGHT(Rawdata!EA60,1)),"N/A")</f>
        <v>N/A</v>
      </c>
      <c r="EB60" t="str">
        <f>IFERROR(VALUE(RIGHT(Rawdata!EB60,1)),"N/A")</f>
        <v>N/A</v>
      </c>
      <c r="EC60" t="str">
        <f>IFERROR(6-VALUE(RIGHT(Rawdata!EC60,1)),"N/A")</f>
        <v>N/A</v>
      </c>
      <c r="ED60" t="str">
        <f>IFERROR(6-VALUE(RIGHT(Rawdata!ED60,1)),"N/A")</f>
        <v>N/A</v>
      </c>
      <c r="EE60" t="str">
        <f>IFERROR(VALUE(RIGHT(Rawdata!EE60,1)),"N/A")</f>
        <v>N/A</v>
      </c>
      <c r="EF60" t="str">
        <f>IFERROR(VALUE(RIGHT(Rawdata!EF60,1)),"N/A")</f>
        <v>N/A</v>
      </c>
      <c r="EG60" t="str">
        <f>IFERROR(VALUE(RIGHT(Rawdata!EG60,1)),"N/A")</f>
        <v>N/A</v>
      </c>
      <c r="EH60" t="str">
        <f>IFERROR(VALUE(RIGHT(Rawdata!EH60,1)),"N/A")</f>
        <v>N/A</v>
      </c>
      <c r="EI60" t="str">
        <f>IFERROR(VALUE(RIGHT(Rawdata!EI60,1)),"N/A")</f>
        <v>N/A</v>
      </c>
      <c r="EJ60" t="str">
        <f>IFERROR(VALUE(RIGHT(Rawdata!EJ60,1)),"N/A")</f>
        <v>N/A</v>
      </c>
      <c r="EK60" t="str">
        <f>IFERROR(VALUE(RIGHT(Rawdata!EK60,1)),"N/A")</f>
        <v>N/A</v>
      </c>
      <c r="EL60" t="str">
        <f>IFERROR(VALUE(RIGHT(Rawdata!EL60,1)),"N/A")</f>
        <v>N/A</v>
      </c>
      <c r="EM60" t="str">
        <f>IFERROR(VALUE(RIGHT(Rawdata!EM60,1)),"N/A")</f>
        <v>N/A</v>
      </c>
      <c r="EN60" t="str">
        <f>IFERROR(VALUE(RIGHT(Rawdata!EN60,1)),"N/A")</f>
        <v>N/A</v>
      </c>
      <c r="EO60" t="str">
        <f>IFERROR(VALUE(RIGHT(Rawdata!EO60,1)),"N/A")</f>
        <v>N/A</v>
      </c>
      <c r="EP60" t="str">
        <f>IFERROR(VALUE(RIGHT(Rawdata!EP60,1)),"N/A")</f>
        <v>N/A</v>
      </c>
      <c r="EQ60" t="str">
        <f>IFERROR(VALUE(RIGHT(Rawdata!EQ60,1)),"N/A")</f>
        <v>N/A</v>
      </c>
      <c r="ER60" t="str">
        <f>IFERROR(VALUE(RIGHT(Rawdata!ER60,1)),"N/A")</f>
        <v>N/A</v>
      </c>
      <c r="ES60" t="str">
        <f>IFERROR(VALUE(RIGHT(Rawdata!ES60,1)),"N/A")</f>
        <v>N/A</v>
      </c>
      <c r="ET60" t="str">
        <f>IFERROR(VALUE(RIGHT(Rawdata!ET60,1)),"N/A")</f>
        <v>N/A</v>
      </c>
      <c r="EU60" t="str">
        <f>IFERROR(VALUE(RIGHT(Rawdata!EU60,1)),"N/A")</f>
        <v>N/A</v>
      </c>
      <c r="EV60" t="str">
        <f>IFERROR(VALUE(RIGHT(Rawdata!EV60,1)),"N/A")</f>
        <v>N/A</v>
      </c>
      <c r="EW60" t="str">
        <f>IFERROR(VALUE(RIGHT(Rawdata!EW60,1)),"N/A")</f>
        <v>N/A</v>
      </c>
      <c r="EX60" t="str">
        <f>IFERROR(VALUE(RIGHT(Rawdata!EX60,1)),"N/A")</f>
        <v>N/A</v>
      </c>
      <c r="EY60" t="str">
        <f>IFERROR(VALUE(RIGHT(Rawdata!EY60,1)),"N/A")</f>
        <v>N/A</v>
      </c>
      <c r="EZ60" t="str">
        <f>IFERROR(6-VALUE(RIGHT(Rawdata!EZ60,1)),"N/A")</f>
        <v>N/A</v>
      </c>
      <c r="FA60" t="str">
        <f>IFERROR(IF(Rawdata!FA60="A1",VALUE(RIGHT(Rawdata!FA60,1)),VALUE(RIGHT(Rawdata!FA60,1))-1),"N/A")</f>
        <v>N/A</v>
      </c>
      <c r="FB60" t="str">
        <f>IFERROR(VALUE(RIGHT(Rawdata!FB60,1))-3,"N/A")</f>
        <v>N/A</v>
      </c>
      <c r="FC60" t="str">
        <f>IFERROR(IF(Rawdata!FC60="A1",VALUE(RIGHT(Rawdata!FC60,1)),VALUE(RIGHT(Rawdata!FC60,1))-1),"N/A")</f>
        <v>N/A</v>
      </c>
      <c r="FD60" t="str">
        <f>IFERROR(VALUE(RIGHT(Rawdata!FD60,1))-3,"N/A")</f>
        <v>N/A</v>
      </c>
      <c r="FE60" t="str">
        <f>IFERROR(IF(Rawdata!FE60="A1",VALUE(RIGHT(Rawdata!FE60,1)),VALUE(RIGHT(Rawdata!FE60,1))-1),"N/A")</f>
        <v>N/A</v>
      </c>
      <c r="FF60" t="str">
        <f>IFERROR(VALUE(RIGHT(Rawdata!FF60,1))-3,"N/A")</f>
        <v>N/A</v>
      </c>
      <c r="FG60" t="str">
        <f>IFERROR(IF(Rawdata!FG60="A1",VALUE(RIGHT(Rawdata!FG60,1)),VALUE(RIGHT(Rawdata!FG60,1))-1),"N/A")</f>
        <v>N/A</v>
      </c>
      <c r="FH60" t="str">
        <f>IFERROR(VALUE(RIGHT(Rawdata!FH60,1))-3,"N/A")</f>
        <v>N/A</v>
      </c>
      <c r="FI60" t="str">
        <f>IFERROR(IF(Rawdata!FI60="A1",VALUE(RIGHT(Rawdata!FI60,1)),VALUE(RIGHT(Rawdata!FI60,1))-1),"N/A")</f>
        <v>N/A</v>
      </c>
      <c r="FJ60" t="str">
        <f>IFERROR(VALUE(RIGHT(Rawdata!FJ60,1))-3,"N/A")</f>
        <v>N/A</v>
      </c>
      <c r="FK60" t="str">
        <f>IFERROR(IF(Rawdata!FK60="A1",VALUE(RIGHT(Rawdata!FK60,1)),VALUE(RIGHT(Rawdata!FK60,1))-1),"N/A")</f>
        <v>N/A</v>
      </c>
      <c r="FL60" t="str">
        <f>IFERROR(VALUE(RIGHT(Rawdata!FL60,1))-3,"N/A")</f>
        <v>N/A</v>
      </c>
      <c r="FM60" t="str">
        <f>IFERROR(IF(Rawdata!FM60="A1",VALUE(RIGHT(Rawdata!FM60,1)),VALUE(RIGHT(Rawdata!FM60,1))-1),"N/A")</f>
        <v>N/A</v>
      </c>
      <c r="FN60" t="str">
        <f>IFERROR(VALUE(RIGHT(Rawdata!FN60,1))-3,"N/A")</f>
        <v>N/A</v>
      </c>
      <c r="FO60" t="str">
        <f>IFERROR(IF(Rawdata!FO60="A1",VALUE(RIGHT(Rawdata!FO60,1)),VALUE(RIGHT(Rawdata!FO60,1))-1),"N/A")</f>
        <v>N/A</v>
      </c>
      <c r="FP60" t="str">
        <f>IFERROR(VALUE(RIGHT(Rawdata!FP60,1))-3,"N/A")</f>
        <v>N/A</v>
      </c>
      <c r="FQ60" t="str">
        <f>IFERROR(IF(Rawdata!FQ60="A1",VALUE(RIGHT(Rawdata!FQ60,1)),VALUE(RIGHT(Rawdata!FQ60,1))-1),"N/A")</f>
        <v>N/A</v>
      </c>
      <c r="FR60" t="str">
        <f>IFERROR(VALUE(RIGHT(Rawdata!FR60,1))-3,"N/A")</f>
        <v>N/A</v>
      </c>
      <c r="FS60" t="str">
        <f>IFERROR(IF(Rawdata!FS60="A1",VALUE(RIGHT(Rawdata!FS60,1)),VALUE(RIGHT(Rawdata!FS60,1))-1),"N/A")</f>
        <v>N/A</v>
      </c>
      <c r="FT60" t="str">
        <f>IFERROR(VALUE(RIGHT(Rawdata!FT60,1))-3,"N/A")</f>
        <v>N/A</v>
      </c>
      <c r="FU60" t="str">
        <f>IFERROR(IF(Rawdata!FU60="A1",VALUE(RIGHT(Rawdata!FU60,1)),VALUE(RIGHT(Rawdata!FU60,1))-1),"N/A")</f>
        <v>N/A</v>
      </c>
      <c r="FV60" t="str">
        <f>IFERROR(VALUE(RIGHT(Rawdata!FV60,1))-3,"N/A")</f>
        <v>N/A</v>
      </c>
      <c r="FW60" t="str">
        <f>IFERROR(IF(Rawdata!FW60="A1",VALUE(RIGHT(Rawdata!FW60,1)),VALUE(RIGHT(Rawdata!FW60,1))-1),"N/A")</f>
        <v>N/A</v>
      </c>
      <c r="FX60" t="str">
        <f>IFERROR(VALUE(RIGHT(Rawdata!FX60,1))-3,"N/A")</f>
        <v>N/A</v>
      </c>
      <c r="FY60" t="str">
        <f>IFERROR(IF(Rawdata!FY60="A1",VALUE(RIGHT(Rawdata!FY60,1)),VALUE(RIGHT(Rawdata!FY60,1))-1),"N/A")</f>
        <v>N/A</v>
      </c>
      <c r="FZ60" t="str">
        <f>IFERROR(VALUE(RIGHT(Rawdata!FZ60,1))-3,"N/A")</f>
        <v>N/A</v>
      </c>
      <c r="GA60" t="str">
        <f>IFERROR(IF(Rawdata!GA60="A1",VALUE(RIGHT(Rawdata!GA60,1)),VALUE(RIGHT(Rawdata!GA60,1))-1),"N/A")</f>
        <v>N/A</v>
      </c>
      <c r="GB60" t="str">
        <f>IFERROR(VALUE(RIGHT(Rawdata!GB60,1))-3,"N/A")</f>
        <v>N/A</v>
      </c>
      <c r="GC60" t="str">
        <f>IFERROR(IF(Rawdata!GC60="A1",VALUE(RIGHT(Rawdata!GC60,1)),VALUE(RIGHT(Rawdata!GC60,1))-1),"N/A")</f>
        <v>N/A</v>
      </c>
      <c r="GD60" t="str">
        <f>IFERROR(VALUE(RIGHT(Rawdata!GD60,1))-3,"N/A")</f>
        <v>N/A</v>
      </c>
      <c r="GE60" t="str">
        <f>IFERROR(IF(Rawdata!GE60="A1",VALUE(RIGHT(Rawdata!GE60,1)),VALUE(RIGHT(Rawdata!GE60,1))-1),"N/A")</f>
        <v>N/A</v>
      </c>
      <c r="GF60" t="str">
        <f>IFERROR(VALUE(RIGHT(Rawdata!GF60,1))-3,"N/A")</f>
        <v>N/A</v>
      </c>
      <c r="GG60" t="str">
        <f>IFERROR(IF(Rawdata!GG60="A1",VALUE(RIGHT(Rawdata!GG60,1)),VALUE(RIGHT(Rawdata!GG60,1))-1),"N/A")</f>
        <v>N/A</v>
      </c>
      <c r="GH60" t="str">
        <f>IFERROR(VALUE(RIGHT(Rawdata!GH60,1))-3,"N/A")</f>
        <v>N/A</v>
      </c>
      <c r="GI60" t="str">
        <f>IFERROR(IF(Rawdata!GI60="A1",VALUE(RIGHT(Rawdata!GI60,1)),VALUE(RIGHT(Rawdata!GI60,1))-1),"N/A")</f>
        <v>N/A</v>
      </c>
      <c r="GJ60" t="str">
        <f>IFERROR(VALUE(RIGHT(Rawdata!GJ60,1))-3,"N/A")</f>
        <v>N/A</v>
      </c>
      <c r="GK60" t="str">
        <f>IFERROR(IF(Rawdata!GK60="A1",VALUE(RIGHT(Rawdata!GK60,1)),VALUE(RIGHT(Rawdata!GK60,1))-1),"N/A")</f>
        <v>N/A</v>
      </c>
      <c r="GL60" t="str">
        <f>IFERROR(VALUE(RIGHT(Rawdata!GL60,1))-3,"N/A")</f>
        <v>N/A</v>
      </c>
      <c r="GM60" t="str">
        <f>IFERROR(IF(Rawdata!GM60="A1",VALUE(RIGHT(Rawdata!GM60,1)),VALUE(RIGHT(Rawdata!GM60,1))-1),"N/A")</f>
        <v>N/A</v>
      </c>
      <c r="GN60" t="str">
        <f>IFERROR(VALUE(RIGHT(Rawdata!GN60,1))-3,"N/A")</f>
        <v>N/A</v>
      </c>
      <c r="GO60" t="str">
        <f>IFERROR(IF(Rawdata!GO60="A1",VALUE(RIGHT(Rawdata!GO60,1)),VALUE(RIGHT(Rawdata!GO60,1))-1),"N/A")</f>
        <v>N/A</v>
      </c>
      <c r="GP60" t="str">
        <f>IFERROR(VALUE(RIGHT(Rawdata!GP60,1))-3,"N/A")</f>
        <v>N/A</v>
      </c>
      <c r="GQ60" t="str">
        <f>IFERROR(IF(Rawdata!GQ60="A1",VALUE(RIGHT(Rawdata!GQ60,1)),VALUE(RIGHT(Rawdata!GQ60,1))-1),"N/A")</f>
        <v>N/A</v>
      </c>
      <c r="GR60" t="str">
        <f>IFERROR(VALUE(RIGHT(Rawdata!GR60,1))-3,"N/A")</f>
        <v>N/A</v>
      </c>
      <c r="GS60" t="str">
        <f>IFERROR(IF(Rawdata!GS60="A1",VALUE(RIGHT(Rawdata!GS60,1)),VALUE(RIGHT(Rawdata!GS60,1))-1),"N/A")</f>
        <v>N/A</v>
      </c>
      <c r="GT60" t="str">
        <f>IFERROR(VALUE(RIGHT(Rawdata!GT60,1))-3,"N/A")</f>
        <v>N/A</v>
      </c>
      <c r="GU60" t="str">
        <f>IFERROR(IF(Rawdata!GU60="A1",VALUE(RIGHT(Rawdata!GU60,1)),VALUE(RIGHT(Rawdata!GU60,1))-1),"N/A")</f>
        <v>N/A</v>
      </c>
      <c r="GV60" t="str">
        <f>IFERROR(VALUE(RIGHT(Rawdata!GV60,1))-3,"N/A")</f>
        <v>N/A</v>
      </c>
      <c r="GW60" t="str">
        <f>IFERROR(IF(Rawdata!GW60="A1",VALUE(RIGHT(Rawdata!GW60,1)),VALUE(RIGHT(Rawdata!GW60,1))-1),"N/A")</f>
        <v>N/A</v>
      </c>
      <c r="GX60" t="str">
        <f>IFERROR(VALUE(RIGHT(Rawdata!GX60,1))-3,"N/A")</f>
        <v>N/A</v>
      </c>
      <c r="GY60" t="str">
        <f>IFERROR(VALUE(RIGHT(Rawdata!GY60,1)),"N/A")</f>
        <v>N/A</v>
      </c>
      <c r="GZ60" t="str">
        <f>IFERROR(7-VALUE(RIGHT(Rawdata!GZ60,1)),"N/A")</f>
        <v>N/A</v>
      </c>
      <c r="HA60" t="str">
        <f>IFERROR(VALUE(RIGHT(Rawdata!HA60,1)),"N/A")</f>
        <v>N/A</v>
      </c>
      <c r="HB60" t="str">
        <f>IFERROR(VALUE(RIGHT(Rawdata!HB60,1)),"N/A")</f>
        <v>N/A</v>
      </c>
      <c r="HC60" t="str">
        <f>IFERROR(VALUE(RIGHT(Rawdata!HC60,1)),"N/A")</f>
        <v>N/A</v>
      </c>
      <c r="HD60" t="str">
        <f>IFERROR(7-VALUE(RIGHT(Rawdata!HD60,1)),"N/A")</f>
        <v>N/A</v>
      </c>
      <c r="HE60" t="str">
        <f>IFERROR(VALUE(RIGHT(Rawdata!HE60,1)),"N/A")</f>
        <v>N/A</v>
      </c>
      <c r="HF60" t="str">
        <f>IFERROR(7-VALUE(RIGHT(Rawdata!HF60,1)),"N/A")</f>
        <v>N/A</v>
      </c>
      <c r="HG60" t="str">
        <f>IFERROR(VALUE(RIGHT(Rawdata!HG60,1)),"N/A")</f>
        <v>N/A</v>
      </c>
      <c r="HH60" t="str">
        <f>IFERROR(VALUE(RIGHT(Rawdata!HH60,1)),"N/A")</f>
        <v>N/A</v>
      </c>
      <c r="HI60" t="str">
        <f>IFERROR(VALUE(RIGHT(Rawdata!HI60,1)),"N/A")</f>
        <v>N/A</v>
      </c>
      <c r="HJ60" t="str">
        <f>IFERROR(VALUE(RIGHT(Rawdata!HJ60,1)),"N/A")</f>
        <v>N/A</v>
      </c>
      <c r="HK60" t="str">
        <f>IFERROR(7-VALUE(RIGHT(Rawdata!HK60,1)),"N/A")</f>
        <v>N/A</v>
      </c>
      <c r="HL60" t="str">
        <f>IFERROR(VALUE(RIGHT(Rawdata!HL60,1)),"N/A")</f>
        <v>N/A</v>
      </c>
      <c r="HM60" t="str">
        <f>IFERROR(VALUE(RIGHT(Rawdata!HM60,1)),"N/A")</f>
        <v>N/A</v>
      </c>
      <c r="HN60" t="str">
        <f>IFERROR(IF(Rawdata!HN60="A13",5,VALUE(RIGHT(Rawdata!HN60,1))-1),"N/A")</f>
        <v>N/A</v>
      </c>
      <c r="HO60" t="str">
        <f>IFERROR(IF(Rawdata!HO60="A13",5,VALUE(RIGHT(Rawdata!HO60,1))-1),"N/A")</f>
        <v>N/A</v>
      </c>
      <c r="HP60" t="str">
        <f>IFERROR(IF(Rawdata!HP60="A13",5,VALUE(RIGHT(Rawdata!HP60,1))-1),"N/A")</f>
        <v>N/A</v>
      </c>
      <c r="HQ60" t="str">
        <f>IFERROR(IF(Rawdata!HQ60="A13",5,VALUE(RIGHT(Rawdata!HQ60,1))-1),"N/A")</f>
        <v>N/A</v>
      </c>
      <c r="HR60" t="str">
        <f>IFERROR(IF(Rawdata!HR60="A13",5,VALUE(RIGHT(Rawdata!HR60,1))-1),"N/A")</f>
        <v>N/A</v>
      </c>
      <c r="HS60" t="str">
        <f>IFERROR(6-IF(Rawdata!HS60="A13",5,VALUE(RIGHT(Rawdata!HS60,1))-1),"N/A")</f>
        <v>N/A</v>
      </c>
      <c r="HT60" t="str">
        <f>IFERROR(6-IF(Rawdata!HT60="A13",5,VALUE(RIGHT(Rawdata!HT60,1))-1),"N/A")</f>
        <v>N/A</v>
      </c>
      <c r="HU60" t="str">
        <f>IFERROR(6-IF(Rawdata!HU60="A13",5,VALUE(RIGHT(Rawdata!HU60,1))-1),"N/A")</f>
        <v>N/A</v>
      </c>
      <c r="HV60" t="str">
        <f>IFERROR(IF(Rawdata!HV60="A13",5,VALUE(RIGHT(Rawdata!HV60,1))-1),"N/A")</f>
        <v>N/A</v>
      </c>
      <c r="HW60" t="str">
        <f>IFERROR(6-IF(Rawdata!HW60="A13",5,VALUE(RIGHT(Rawdata!HW60,1))-1),"N/A")</f>
        <v>N/A</v>
      </c>
      <c r="HX60" t="str">
        <f>IFERROR(6-IF(Rawdata!HX60="A13",5,VALUE(RIGHT(Rawdata!HX60,1))-1),"N/A")</f>
        <v>N/A</v>
      </c>
      <c r="HY60" t="str">
        <f>IFERROR(6-IF(Rawdata!HY60="A13",5,VALUE(RIGHT(Rawdata!HY60,1))-1),"N/A")</f>
        <v>N/A</v>
      </c>
      <c r="HZ60" t="str">
        <f>IFERROR(6-IF(Rawdata!HZ60="A13",5,VALUE(RIGHT(Rawdata!HZ60,1))-1),"N/A")</f>
        <v>N/A</v>
      </c>
      <c r="IA60" t="str">
        <f>IFERROR(6-IF(Rawdata!IA60="A13",5,VALUE(RIGHT(Rawdata!IA60,1))-1),"N/A")</f>
        <v>N/A</v>
      </c>
      <c r="IB60" t="str">
        <f>IFERROR(IF(Rawdata!IB60="A13",5,VALUE(RIGHT(Rawdata!IB60,1))-1),"N/A")</f>
        <v>N/A</v>
      </c>
      <c r="IC60" t="str">
        <f>IFERROR(6-IF(Rawdata!IC60="A13",5,VALUE(RIGHT(Rawdata!IC60,1))-1),"N/A")</f>
        <v>N/A</v>
      </c>
      <c r="ID60" t="str">
        <f>IFERROR(IF(Rawdata!ID60="A13",5,VALUE(RIGHT(Rawdata!ID60,1))-1),"N/A")</f>
        <v>N/A</v>
      </c>
      <c r="IE60" t="str">
        <f>IFERROR(6-IF(Rawdata!IE60="A13",5,VALUE(RIGHT(Rawdata!IE60,1))-1),"N/A")</f>
        <v>N/A</v>
      </c>
      <c r="IF60">
        <f>IFERROR(VALUE(RIGHT(Rawdata!IF60,1)),"N/A")</f>
        <v>6</v>
      </c>
      <c r="IG60">
        <f>IFERROR(VALUE(RIGHT(Rawdata!IG60,1)),"N/A")</f>
        <v>6</v>
      </c>
      <c r="IH60">
        <f>IFERROR(VALUE(RIGHT(Rawdata!IH60,1)),"N/A")</f>
        <v>6</v>
      </c>
      <c r="II60">
        <f>IFERROR(VALUE(RIGHT(Rawdata!II60,1)),"N/A")</f>
        <v>5</v>
      </c>
      <c r="IJ60">
        <f>IFERROR(VALUE(RIGHT(Rawdata!IJ60,1)),"N/A")</f>
        <v>5</v>
      </c>
      <c r="IK60" t="str">
        <f>IFERROR(VALUE(RIGHT(Rawdata!IK60,1)),"N/A")</f>
        <v>N/A</v>
      </c>
      <c r="IL60" t="str">
        <f>IFERROR(VALUE(RIGHT(Rawdata!IL60,1)),"N/A")</f>
        <v>N/A</v>
      </c>
      <c r="IM60" t="str">
        <f>IFERROR(VALUE(RIGHT(Rawdata!IM60,1)),"N/A")</f>
        <v>N/A</v>
      </c>
      <c r="IN60" t="str">
        <f>IFERROR(VALUE(RIGHT(Rawdata!IN60,1)),"N/A")</f>
        <v>N/A</v>
      </c>
      <c r="IO60" t="str">
        <f>IFERROR(VALUE(RIGHT(Rawdata!IO60,1)),"N/A")</f>
        <v>N/A</v>
      </c>
      <c r="IP60" t="str">
        <f>IFERROR(VALUE(RIGHT(Rawdata!IP60,1)),"N/A")</f>
        <v>N/A</v>
      </c>
      <c r="IQ60" t="str">
        <f>IFERROR(VALUE(RIGHT(Rawdata!IQ60,1)),"N/A")</f>
        <v>N/A</v>
      </c>
      <c r="IR60" t="str">
        <f>IFERROR(VALUE(RIGHT(Rawdata!IR60,1)),"N/A")</f>
        <v>N/A</v>
      </c>
      <c r="IS60" t="str">
        <f>IFERROR(VALUE(RIGHT(Rawdata!IS60,1)),"N/A")</f>
        <v>N/A</v>
      </c>
      <c r="IT60" t="str">
        <f>IFERROR(VALUE(RIGHT(Rawdata!IT60,1)),"N/A")</f>
        <v>N/A</v>
      </c>
      <c r="IU60" t="str">
        <f>IFERROR(VALUE(RIGHT(Rawdata!IU60,1)),"N/A")</f>
        <v>N/A</v>
      </c>
      <c r="IV60" t="str">
        <f>IFERROR(VALUE(RIGHT(Rawdata!IV60,1)),"N/A")</f>
        <v>N/A</v>
      </c>
      <c r="IW60" t="str">
        <f>IFERROR(VALUE(RIGHT(Rawdata!IW60,1)),"N/A")</f>
        <v>N/A</v>
      </c>
      <c r="IX60" t="str">
        <f>IFERROR(VALUE(RIGHT(Rawdata!IX60,1)),"N/A")</f>
        <v>N/A</v>
      </c>
      <c r="IY60" t="str">
        <f>IFERROR(VALUE(RIGHT(Rawdata!IY60,1)),"N/A")</f>
        <v>N/A</v>
      </c>
      <c r="IZ60" t="str">
        <f>IFERROR(VALUE(RIGHT(Rawdata!IZ60,1)),"N/A")</f>
        <v>N/A</v>
      </c>
      <c r="JA60" t="str">
        <f>IFERROR(VALUE(RIGHT(Rawdata!JA60,1)),"N/A")</f>
        <v>N/A</v>
      </c>
      <c r="JB60" t="str">
        <f>IFERROR(VALUE(RIGHT(Rawdata!JB60,1)),"N/A")</f>
        <v>N/A</v>
      </c>
      <c r="JC60" t="str">
        <f>IFERROR(VALUE(RIGHT(Rawdata!JC60,1)),"N/A")</f>
        <v>N/A</v>
      </c>
      <c r="JD60" t="str">
        <f>IFERROR(VALUE(RIGHT(Rawdata!JD60,1)),"N/A")</f>
        <v>N/A</v>
      </c>
      <c r="JE60" t="str">
        <f>IFERROR(VALUE(RIGHT(Rawdata!JE60,1)),"N/A")</f>
        <v>N/A</v>
      </c>
      <c r="JF60" t="str">
        <f>IFERROR(VALUE(RIGHT(Rawdata!JF60,1)),"N/A")</f>
        <v>N/A</v>
      </c>
      <c r="JG60" t="str">
        <f>IFERROR(VALUE(RIGHT(Rawdata!JG60,1)),"N/A")</f>
        <v>N/A</v>
      </c>
      <c r="JH60" t="str">
        <f>IFERROR(VALUE(RIGHT(Rawdata!JH60,1)),"N/A")</f>
        <v>N/A</v>
      </c>
      <c r="JI60" t="str">
        <f>IFERROR(VALUE(RIGHT(Rawdata!JI60,1)),"N/A")</f>
        <v>N/A</v>
      </c>
      <c r="JJ60" t="str">
        <f>IFERROR(VALUE(RIGHT(Rawdata!JJ60,1)),"N/A")</f>
        <v>N/A</v>
      </c>
      <c r="JK60" t="str">
        <f>IFERROR(VALUE(RIGHT(Rawdata!JK60,1)),"N/A")</f>
        <v>N/A</v>
      </c>
      <c r="JL60" t="str">
        <f>IFERROR(VALUE(RIGHT(Rawdata!JL60,1)),"N/A")</f>
        <v>N/A</v>
      </c>
      <c r="JM60" t="str">
        <f>IFERROR(VALUE(RIGHT(Rawdata!JM60,1)),"N/A")</f>
        <v>N/A</v>
      </c>
      <c r="JN60" t="str">
        <f>IFERROR(VALUE(RIGHT(Rawdata!JN60,1)),"N/A")</f>
        <v>N/A</v>
      </c>
      <c r="JO60" t="str">
        <f>IFERROR(VALUE(RIGHT(Rawdata!JO60,1)),"N/A")</f>
        <v>N/A</v>
      </c>
      <c r="JP60" t="str">
        <f>IFERROR(VALUE(RIGHT(Rawdata!JP60,1)-4),"N/A")</f>
        <v>N/A</v>
      </c>
      <c r="JQ60" t="str">
        <f>IFERROR(VALUE(RIGHT(Rawdata!JQ60,1)-4),"N/A")</f>
        <v>N/A</v>
      </c>
      <c r="JR60" t="str">
        <f>IFERROR(VALUE(RIGHT(Rawdata!JR60,1)-4),"N/A")</f>
        <v>N/A</v>
      </c>
      <c r="JS60" t="str">
        <f>IFERROR(VALUE(RIGHT(Rawdata!JS60,1)-4),"N/A")</f>
        <v>N/A</v>
      </c>
      <c r="JT60" t="str">
        <f>IFERROR(VALUE(RIGHT(Rawdata!JT60,1)-4),"N/A")</f>
        <v>N/A</v>
      </c>
      <c r="JU60" t="str">
        <f>IFERROR(VALUE(RIGHT(Rawdata!JU60,1)-4),"N/A")</f>
        <v>N/A</v>
      </c>
      <c r="JV60" t="str">
        <f>IFERROR(VALUE(RIGHT(Rawdata!JV60,1)-4),"N/A")</f>
        <v>N/A</v>
      </c>
      <c r="JW60" t="str">
        <f>IFERROR(VALUE(RIGHT(Rawdata!JW60,1)-4),"N/A")</f>
        <v>N/A</v>
      </c>
      <c r="JX60" t="str">
        <f>IFERROR(VALUE(RIGHT(Rawdata!JX60,1)),"N/A")</f>
        <v>N/A</v>
      </c>
      <c r="JY60" t="str">
        <f>IFERROR(VALUE(RIGHT(Rawdata!JY60,1)),"N/A")</f>
        <v>N/A</v>
      </c>
      <c r="JZ60" t="str">
        <f>IFERROR(6-VALUE(RIGHT(Rawdata!JZ60,1)),"N/A")</f>
        <v>N/A</v>
      </c>
      <c r="KA60" t="str">
        <f>IFERROR(6-VALUE(RIGHT(Rawdata!KA60,1)),"N/A")</f>
        <v>N/A</v>
      </c>
      <c r="KB60" t="str">
        <f>IFERROR(6-VALUE(RIGHT(Rawdata!KB60,1)),"N/A")</f>
        <v>N/A</v>
      </c>
      <c r="KC60" t="str">
        <f>IFERROR(6-VALUE(RIGHT(Rawdata!KC60,1)),"N/A")</f>
        <v>N/A</v>
      </c>
      <c r="KD60" t="str">
        <f>IFERROR(6-VALUE(RIGHT(Rawdata!KD60,1)),"N/A")</f>
        <v>N/A</v>
      </c>
      <c r="KE60" t="str">
        <f>IFERROR(6-VALUE(RIGHT(Rawdata!KE60,1)),"N/A")</f>
        <v>N/A</v>
      </c>
      <c r="KF60" t="str">
        <f>IFERROR(VALUE(RIGHT(Rawdata!KF60,1)),"N/A")</f>
        <v>N/A</v>
      </c>
      <c r="KG60" t="str">
        <f>IFERROR(VALUE(RIGHT(Rawdata!KG60,1)),"N/A")</f>
        <v>N/A</v>
      </c>
      <c r="KH60" t="str">
        <f>IFERROR(6-VALUE(RIGHT(Rawdata!KH60,1)),"N/A")</f>
        <v>N/A</v>
      </c>
      <c r="KI60" t="str">
        <f>IFERROR(6-VALUE(RIGHT(Rawdata!KI60,1)),"N/A")</f>
        <v>N/A</v>
      </c>
      <c r="KJ60" t="str">
        <f>IFERROR(VALUE(RIGHT(Rawdata!KJ60,1)),"N/A")</f>
        <v>N/A</v>
      </c>
      <c r="KK60" t="str">
        <f>IFERROR(VALUE(RIGHT(Rawdata!KK60,1)),"N/A")</f>
        <v>N/A</v>
      </c>
      <c r="KL60" t="str">
        <f>IFERROR(VALUE(RIGHT(Rawdata!KL60,1)),"N/A")</f>
        <v>N/A</v>
      </c>
      <c r="KM60" t="str">
        <f>IFERROR(VALUE(RIGHT(Rawdata!KM60,1)),"N/A")</f>
        <v>N/A</v>
      </c>
      <c r="KN60" t="str">
        <f>IFERROR(VALUE(RIGHT(Rawdata!KN60,1)),"N/A")</f>
        <v>N/A</v>
      </c>
      <c r="KO60" t="str">
        <f>IFERROR(VALUE(RIGHT(Rawdata!KO60,1)),"N/A")</f>
        <v>N/A</v>
      </c>
      <c r="KP60" t="str">
        <f>IFERROR(VALUE(RIGHT(Rawdata!KP60,1)),"N/A")</f>
        <v>N/A</v>
      </c>
      <c r="KQ60" t="str">
        <f>IFERROR(VALUE(RIGHT(Rawdata!KQ60,1)),"N/A")</f>
        <v>N/A</v>
      </c>
      <c r="KR60" t="str">
        <f>IFERROR(VALUE(RIGHT(Rawdata!KR60,1)),"N/A")</f>
        <v>N/A</v>
      </c>
      <c r="KS60" t="str">
        <f>IFERROR(VALUE(RIGHT(Rawdata!KS60,1)),"N/A")</f>
        <v>N/A</v>
      </c>
      <c r="KT60" t="str">
        <f>IFERROR(VALUE(RIGHT(Rawdata!KT60,1)),"N/A")</f>
        <v>N/A</v>
      </c>
      <c r="KU60" t="str">
        <f>IFERROR(VALUE(RIGHT(Rawdata!KU60,1)),"N/A")</f>
        <v>N/A</v>
      </c>
      <c r="KV60" t="str">
        <f>IFERROR(VALUE(RIGHT(Rawdata!KV60,1)),"N/A")</f>
        <v>N/A</v>
      </c>
      <c r="KW60" t="str">
        <f>IFERROR(VALUE(RIGHT(Rawdata!KW60,1)),"N/A")</f>
        <v>N/A</v>
      </c>
      <c r="KX60" t="str">
        <f>IFERROR(VALUE(RIGHT(Rawdata!KX60,1)),"N/A")</f>
        <v>N/A</v>
      </c>
    </row>
    <row r="61" spans="1:310" x14ac:dyDescent="0.25">
      <c r="A61">
        <f>Rawdata!A61</f>
        <v>38</v>
      </c>
      <c r="B61" t="str">
        <f>Rawdata!B61</f>
        <v>T3</v>
      </c>
      <c r="C61">
        <f>Rawdata!C61</f>
        <v>0</v>
      </c>
      <c r="D61" t="str">
        <f>Rawdata!D61</f>
        <v>999-999</v>
      </c>
      <c r="E61" t="str">
        <f>IF(Rawdata!E61="","",Rawdata!E61)</f>
        <v/>
      </c>
      <c r="F61" cm="1">
        <f t="array" ref="F61">IFERROR(_xlfn.IFS(Rawdata!F61="A1",100,Rawdata!F61="A2",75,Rawdata!F61="A3",50,Rawdata!F61="A4",25,Rawdata!F61="A5",0),"N/A")</f>
        <v>50</v>
      </c>
      <c r="G61" cm="1">
        <f t="array" ref="G61">IFERROR(_xlfn.IFS(Rawdata!G61="A1",100,Rawdata!G61="A2",75,Rawdata!G61="A3",50,Rawdata!G61="A4",25,Rawdata!G61="A5",0),"N/A")</f>
        <v>50</v>
      </c>
      <c r="H61" cm="1">
        <f t="array" ref="H61">IFERROR(_xlfn.IFS(Rawdata!H61="A1",100,Rawdata!H61="A2",75,Rawdata!H61="A3",50,Rawdata!H61="A4",25,Rawdata!H61="A5",0),"N/A")</f>
        <v>25</v>
      </c>
      <c r="I61" cm="1">
        <f t="array" ref="I61">IFERROR(_xlfn.IFS(Rawdata!I61="A1",100,Rawdata!I61="A2",75,Rawdata!I61="A3",50,Rawdata!I61="A4",25,Rawdata!I61="A5",0),"N/A")</f>
        <v>25</v>
      </c>
      <c r="J61" cm="1">
        <f t="array" ref="J61">IFERROR(_xlfn.IFS(Rawdata!J61="A1",100,Rawdata!J61="A2",75,Rawdata!J61="A3",50,Rawdata!J61="A4",25,Rawdata!J61="A5",0),"N/A")</f>
        <v>25</v>
      </c>
      <c r="K61" cm="1">
        <f t="array" ref="K61">IFERROR(_xlfn.IFS(Rawdata!K61="A1",100,Rawdata!K61="A2",75,Rawdata!K61="A3",50,Rawdata!K61="A4",25,Rawdata!K61="A5",0),"N/A")</f>
        <v>100</v>
      </c>
      <c r="L61" cm="1">
        <f t="array" ref="L61">IFERROR(_xlfn.IFS(Rawdata!L61="A1",100,Rawdata!L61="A2",75,Rawdata!L61="A3",50,Rawdata!L61="A4",25,Rawdata!L61="A5",0),"N/A")</f>
        <v>75</v>
      </c>
      <c r="M61" cm="1">
        <f t="array" ref="M61">IFERROR(_xlfn.IFS(Rawdata!M61="A1",100,Rawdata!M61="A2",75,Rawdata!M61="A3",50,Rawdata!M61="A4",25,Rawdata!M61="A5",0),"N/A")</f>
        <v>100</v>
      </c>
      <c r="N61" cm="1">
        <f t="array" ref="N61">IFERROR(_xlfn.IFS(Rawdata!N61="A1",100,Rawdata!N61="A2",75,Rawdata!N61="A3",50,Rawdata!N61="A4",25,Rawdata!N61="A5",0),"N/A")</f>
        <v>100</v>
      </c>
      <c r="O61" cm="1">
        <f t="array" ref="O61">IFERROR(_xlfn.IFS(Rawdata!O61="A1",100,Rawdata!O61="A2",75,Rawdata!O61="A3",50,Rawdata!O61="A4",25,Rawdata!O61="A5",0),"N/A")</f>
        <v>0</v>
      </c>
      <c r="P61" cm="1">
        <f t="array" ref="P61">IFERROR(_xlfn.IFS(Rawdata!P61="A1",100,Rawdata!P61="A2",75,Rawdata!P61="A3",50,Rawdata!P61="A4",25,Rawdata!P61="A5",0),"N/A")</f>
        <v>50</v>
      </c>
      <c r="Q61" cm="1">
        <f t="array" ref="Q61">IFERROR(_xlfn.IFS(Rawdata!Q61="A1",100,Rawdata!Q61="A2",75,Rawdata!Q61="A3",50,Rawdata!Q61="A4",25,Rawdata!Q61="A5",0),"N/A")</f>
        <v>50</v>
      </c>
      <c r="R61" cm="1">
        <f t="array" ref="R61">IFERROR(_xlfn.IFS(Rawdata!R61="A1",100,Rawdata!R61="A2",75,Rawdata!R61="A3",50,Rawdata!R61="A4",25,Rawdata!R61="A5",0),"N/A")</f>
        <v>50</v>
      </c>
      <c r="S61" cm="1">
        <f t="array" ref="S61">IFERROR(_xlfn.IFS(Rawdata!S61="A1",100,Rawdata!S61="A2",75,Rawdata!S61="A3",50,Rawdata!S61="A4",25,Rawdata!S61="A5",0),"N/A")</f>
        <v>50</v>
      </c>
      <c r="T61" cm="1">
        <f t="array" ref="T61">IFERROR(_xlfn.IFS(Rawdata!T61="A1",100,Rawdata!T61="A2",75,Rawdata!T61="A3",50,Rawdata!T61="A4",25,Rawdata!T61="A5",0),"N/A")</f>
        <v>75</v>
      </c>
      <c r="U61" cm="1">
        <f t="array" ref="U61">IFERROR(_xlfn.IFS(Rawdata!U61="A1",100,Rawdata!U61="A2",75,Rawdata!U61="A3",50,Rawdata!U61="A4",25,Rawdata!U61="A5",0),"N/A")</f>
        <v>75</v>
      </c>
      <c r="V61" cm="1">
        <f t="array" ref="V61">IFERROR(_xlfn.IFS(Rawdata!V61="A1",100,Rawdata!V61="A2",75,Rawdata!V61="A3",50,Rawdata!V61="A4",25,Rawdata!V61="A5",0),"N/A")</f>
        <v>100</v>
      </c>
      <c r="W61" cm="1">
        <f t="array" ref="W61">IFERROR(_xlfn.IFS(Rawdata!W61="A1",100,Rawdata!W61="A2",75,Rawdata!W61="A3",50,Rawdata!W61="A4",25,Rawdata!W61="A5",0),"N/A")</f>
        <v>75</v>
      </c>
      <c r="X61" cm="1">
        <f t="array" ref="X61">IFERROR(_xlfn.IFS(Rawdata!X61="A1",100,Rawdata!X61="A2",75,Rawdata!X61="A3",50,Rawdata!X61="A4",25,Rawdata!X61="A5",0),"N/A")</f>
        <v>50</v>
      </c>
      <c r="Y61" cm="1">
        <f t="array" ref="Y61">IFERROR(_xlfn.IFS(Rawdata!Y61="A1",100,Rawdata!Y61="A2",75,Rawdata!Y61="A3",50,Rawdata!Y61="A4",25,Rawdata!Y61="A5",0),"N/A")</f>
        <v>50</v>
      </c>
      <c r="Z61" cm="1">
        <f t="array" ref="Z61">IFERROR(_xlfn.IFS(Rawdata!Z61="A1",100,Rawdata!Z61="A2",75,Rawdata!Z61="A3",50,Rawdata!Z61="A4",25,Rawdata!Z61="A5",0),"N/A")</f>
        <v>25</v>
      </c>
      <c r="AA61" cm="1">
        <f t="array" ref="AA61">IFERROR(_xlfn.IFS(Rawdata!AA61="A1",100,Rawdata!AA61="A2",75,Rawdata!AA61="A3",50,Rawdata!AA61="A4",25,Rawdata!AA61="A5",0),"N/A")</f>
        <v>100</v>
      </c>
      <c r="AB61" cm="1">
        <f t="array" ref="AB61">IFERROR(_xlfn.IFS(Rawdata!AB61="A1",100,Rawdata!AB61="A2",75,Rawdata!AB61="A3",50,Rawdata!AB61="A4",25,Rawdata!AB61="A5",0),"N/A")</f>
        <v>75</v>
      </c>
      <c r="AC61">
        <f>IFERROR(VALUE(RIGHT(Rawdata!AC61,1)),"N/A")</f>
        <v>4</v>
      </c>
      <c r="AD61">
        <f>IFERROR(6-VALUE(RIGHT(Rawdata!AD61,1)),"N/A")</f>
        <v>5</v>
      </c>
      <c r="AE61">
        <f>IFERROR(VALUE(RIGHT(Rawdata!AE61,1)),"N/A")</f>
        <v>5</v>
      </c>
      <c r="AF61">
        <f>IFERROR(6-VALUE(RIGHT(Rawdata!AF61,1)),"N/A")</f>
        <v>5</v>
      </c>
      <c r="AG61">
        <f>IFERROR(VALUE(RIGHT(Rawdata!AG61,1)),"N/A")</f>
        <v>5</v>
      </c>
      <c r="AH61">
        <f>IFERROR(VALUE(RIGHT(Rawdata!AH61,1)),"N/A")</f>
        <v>5</v>
      </c>
      <c r="AI61">
        <f>IFERROR(VALUE(RIGHT(Rawdata!AI61,1)),"N/A")</f>
        <v>5</v>
      </c>
      <c r="AJ61">
        <f>IFERROR(6-VALUE(RIGHT(Rawdata!AJ61,1)),"N/A")</f>
        <v>5</v>
      </c>
      <c r="AK61">
        <f>IFERROR(6-VALUE(RIGHT(Rawdata!AK61,1)),"N/A")</f>
        <v>5</v>
      </c>
      <c r="AL61">
        <f>IFERROR(VALUE(RIGHT(Rawdata!AL61,1)),"N/A")</f>
        <v>5</v>
      </c>
      <c r="AM61">
        <f>IFERROR(6-VALUE(RIGHT(Rawdata!AM61,1)),"N/A")</f>
        <v>3</v>
      </c>
      <c r="AN61">
        <f>IFERROR(6-VALUE(RIGHT(Rawdata!AN61,1)),"N/A")</f>
        <v>3</v>
      </c>
      <c r="AO61">
        <f>IFERROR(VALUE(RIGHT(Rawdata!AO61,1)),"N/A")</f>
        <v>5</v>
      </c>
      <c r="AP61">
        <f>IFERROR(6-VALUE(RIGHT(Rawdata!AP61,1)),"N/A")</f>
        <v>5</v>
      </c>
      <c r="AQ61">
        <f>IFERROR(VALUE(RIGHT(Rawdata!AQ61,1)),"N/A")</f>
        <v>4</v>
      </c>
      <c r="AR61">
        <f>IFERROR(6-VALUE(RIGHT(Rawdata!AR61,1)),"N/A")</f>
        <v>4</v>
      </c>
      <c r="AS61">
        <f>IFERROR(VALUE(RIGHT(Rawdata!AS61,1)),"N/A")</f>
        <v>4</v>
      </c>
      <c r="AT61">
        <f>IFERROR(VALUE(RIGHT(Rawdata!AT61,1)),"N/A")</f>
        <v>3</v>
      </c>
      <c r="AU61">
        <f>IFERROR(6-VALUE(RIGHT(Rawdata!AU61,1)),"N/A")</f>
        <v>5</v>
      </c>
      <c r="AV61">
        <f>IFERROR(VALUE(RIGHT(Rawdata!AV61,1)),"N/A")</f>
        <v>3</v>
      </c>
      <c r="AW61">
        <f>IFERROR(VALUE(RIGHT(Rawdata!AW61,1)),"N/A")</f>
        <v>3</v>
      </c>
      <c r="AX61">
        <f>IFERROR(VALUE(RIGHT(Rawdata!AX61,1)),"N/A")</f>
        <v>3</v>
      </c>
      <c r="AY61">
        <f>IFERROR(VALUE(RIGHT(Rawdata!AY61,1)),"N/A")</f>
        <v>4</v>
      </c>
      <c r="AZ61">
        <f>IFERROR(VALUE(RIGHT(Rawdata!AZ61,1)),"N/A")</f>
        <v>3</v>
      </c>
      <c r="BA61">
        <f>IFERROR(VALUE(RIGHT(Rawdata!BA61,1)-1),"N/A")</f>
        <v>4</v>
      </c>
      <c r="BB61">
        <f>IFERROR(VALUE(RIGHT(Rawdata!BB61,1)-1),"N/A")</f>
        <v>4</v>
      </c>
      <c r="BC61">
        <f>IFERROR(VALUE(RIGHT(Rawdata!BC61,1)-1),"N/A")</f>
        <v>2</v>
      </c>
      <c r="BD61">
        <f>IFERROR(VALUE(RIGHT(Rawdata!BD61,1)-1),"N/A")</f>
        <v>3</v>
      </c>
      <c r="BE61">
        <f>IFERROR(VALUE(RIGHT(Rawdata!BE61,1)-1),"N/A")</f>
        <v>3</v>
      </c>
      <c r="BF61">
        <f>IFERROR(VALUE(RIGHT(Rawdata!BF61,1)-1),"N/A")</f>
        <v>2</v>
      </c>
      <c r="BG61">
        <f>IFERROR(VALUE(RIGHT(Rawdata!BG61,1)-1),"N/A")</f>
        <v>3</v>
      </c>
      <c r="BH61">
        <f>IFERROR(VALUE(RIGHT(Rawdata!BH61,1)-1),"N/A")</f>
        <v>3</v>
      </c>
      <c r="BI61">
        <f>IFERROR(VALUE(RIGHT(Rawdata!BI61,1)-1),"N/A")</f>
        <v>3</v>
      </c>
      <c r="BJ61">
        <f>IFERROR(VALUE(RIGHT(Rawdata!BJ61,1)-1),"N/A")</f>
        <v>3</v>
      </c>
      <c r="BK61">
        <f>IFERROR(VALUE(RIGHT(Rawdata!BK61,1)-1),"N/A")</f>
        <v>3</v>
      </c>
      <c r="BL61">
        <f>IFERROR(VALUE(RIGHT(Rawdata!BL61,1)-1),"N/A")</f>
        <v>3</v>
      </c>
      <c r="BM61" t="str">
        <f>IFERROR(VALUE(RIGHT(Rawdata!BM61,1)),"N/A")</f>
        <v>N/A</v>
      </c>
      <c r="BN61" t="str">
        <f>IFERROR(VALUE(RIGHT(Rawdata!BN61,1)),"N/A")</f>
        <v>N/A</v>
      </c>
      <c r="BO61" t="str">
        <f>IFERROR(VALUE(RIGHT(Rawdata!BO61,1)),"N/A")</f>
        <v>N/A</v>
      </c>
      <c r="BP61" t="str">
        <f>IFERROR(VALUE(RIGHT(Rawdata!BP61,1)),"N/A")</f>
        <v>N/A</v>
      </c>
      <c r="BQ61" t="str">
        <f>IFERROR(6-VALUE(RIGHT(Rawdata!BQ61,1)),"N/A")</f>
        <v>N/A</v>
      </c>
      <c r="BR61" t="str">
        <f>IFERROR(6-VALUE(RIGHT(Rawdata!BR61,1)),"N/A")</f>
        <v>N/A</v>
      </c>
      <c r="BS61" t="str">
        <f>IFERROR(6-VALUE(RIGHT(Rawdata!BS61,1)),"N/A")</f>
        <v>N/A</v>
      </c>
      <c r="BT61" t="str">
        <f>IFERROR(6-VALUE(RIGHT(Rawdata!BT61,1)),"N/A")</f>
        <v>N/A</v>
      </c>
      <c r="BU61" t="str">
        <f>IFERROR(VALUE(RIGHT(Rawdata!BU61,1)),"N/A")</f>
        <v>N/A</v>
      </c>
      <c r="BV61" t="str">
        <f>IFERROR(VALUE(RIGHT(Rawdata!BV61,1)),"N/A")</f>
        <v>N/A</v>
      </c>
      <c r="BW61" t="str">
        <f>IFERROR(VALUE(RIGHT(Rawdata!BW61,1)),"N/A")</f>
        <v>N/A</v>
      </c>
      <c r="BX61" t="str">
        <f>IFERROR(VALUE(RIGHT(Rawdata!BX61,1)),"N/A")</f>
        <v>N/A</v>
      </c>
      <c r="BY61" t="str">
        <f>IFERROR(6-VALUE(RIGHT(Rawdata!BY61,1)),"N/A")</f>
        <v>N/A</v>
      </c>
      <c r="BZ61" t="str">
        <f>IFERROR(6-VALUE(RIGHT(Rawdata!BZ61,1)),"N/A")</f>
        <v>N/A</v>
      </c>
      <c r="CA61" t="str">
        <f>IFERROR(6-VALUE(RIGHT(Rawdata!CA61,1)),"N/A")</f>
        <v>N/A</v>
      </c>
      <c r="CB61" t="str">
        <f>IFERROR(VALUE(RIGHT(Rawdata!CB61,1)),"N/A")</f>
        <v>N/A</v>
      </c>
      <c r="CC61" t="str">
        <f>IFERROR(VALUE(RIGHT(Rawdata!CC61,1)),"N/A")</f>
        <v>N/A</v>
      </c>
      <c r="CD61" t="str">
        <f>IFERROR(VALUE(RIGHT(Rawdata!CD61,1)),"N/A")</f>
        <v>N/A</v>
      </c>
      <c r="CE61" t="str">
        <f>IFERROR(VALUE(RIGHT(Rawdata!CE61,1)),"N/A")</f>
        <v>N/A</v>
      </c>
      <c r="CF61" t="str">
        <f>IFERROR(6-VALUE(RIGHT(Rawdata!CF61,1)),"N/A")</f>
        <v>N/A</v>
      </c>
      <c r="CG61" t="str">
        <f>IFERROR(6-VALUE(RIGHT(Rawdata!CG61,1)),"N/A")</f>
        <v>N/A</v>
      </c>
      <c r="CH61" t="str">
        <f>IFERROR(6-VALUE(RIGHT(Rawdata!CH61,1)),"N/A")</f>
        <v>N/A</v>
      </c>
      <c r="CI61" t="str">
        <f>IFERROR(6-VALUE(RIGHT(Rawdata!CI61,1)),"N/A")</f>
        <v>N/A</v>
      </c>
      <c r="CJ61" t="str">
        <f>IFERROR(VALUE(RIGHT(Rawdata!CJ61,1)),"N/A")</f>
        <v>N/A</v>
      </c>
      <c r="CK61" t="str">
        <f>IFERROR(VALUE(RIGHT(Rawdata!CK61,1)),"N/A")</f>
        <v>N/A</v>
      </c>
      <c r="CL61" t="str">
        <f>IFERROR(VALUE(RIGHT(Rawdata!CL61,1)),"N/A")</f>
        <v>N/A</v>
      </c>
      <c r="CM61" t="str">
        <f>IFERROR(VALUE(RIGHT(Rawdata!CM61,1)),"N/A")</f>
        <v>N/A</v>
      </c>
      <c r="CN61" t="str">
        <f>IFERROR(VALUE(RIGHT(Rawdata!CN61,1)),"N/A")</f>
        <v>N/A</v>
      </c>
      <c r="CO61" t="str">
        <f>IFERROR(VALUE(RIGHT(Rawdata!CO61,1)),"N/A")</f>
        <v>N/A</v>
      </c>
      <c r="CP61" t="str">
        <f>IFERROR(VALUE(RIGHT(Rawdata!CP61,1)),"N/A")</f>
        <v>N/A</v>
      </c>
      <c r="CQ61" t="str">
        <f>IFERROR(VALUE(RIGHT(Rawdata!CQ61,1)),"N/A")</f>
        <v>N/A</v>
      </c>
      <c r="CR61" t="str">
        <f>IFERROR(VALUE(RIGHT(Rawdata!CR61,1)),"N/A")</f>
        <v>N/A</v>
      </c>
      <c r="CS61" t="str">
        <f>IFERROR(VALUE(RIGHT(Rawdata!CS61,1)),"N/A")</f>
        <v>N/A</v>
      </c>
      <c r="CT61" t="str">
        <f>IFERROR(VALUE(RIGHT(Rawdata!CT61,1)),"N/A")</f>
        <v>N/A</v>
      </c>
      <c r="CU61" t="str">
        <f>IFERROR(VALUE(RIGHT(Rawdata!CU61,1)),"N/A")</f>
        <v>N/A</v>
      </c>
      <c r="CV61" t="str">
        <f>IFERROR(VALUE(RIGHT(Rawdata!CV61,1)),"N/A")</f>
        <v>N/A</v>
      </c>
      <c r="CW61" t="str">
        <f>IFERROR(6-VALUE(RIGHT(Rawdata!CW61,1)),"N/A")</f>
        <v>N/A</v>
      </c>
      <c r="CX61" t="str">
        <f>IFERROR(VALUE(RIGHT(Rawdata!CX61,1)),"N/A")</f>
        <v>N/A</v>
      </c>
      <c r="CY61" t="str">
        <f>IFERROR(VALUE(RIGHT(Rawdata!CY61,1)),"N/A")</f>
        <v>N/A</v>
      </c>
      <c r="CZ61" t="str">
        <f>IFERROR(VALUE(RIGHT(Rawdata!CZ61,1)),"N/A")</f>
        <v>N/A</v>
      </c>
      <c r="DA61" t="str">
        <f>IFERROR(VALUE(RIGHT(Rawdata!DA61,1)),"N/A")</f>
        <v>N/A</v>
      </c>
      <c r="DB61" t="str">
        <f>IFERROR(VALUE(RIGHT(Rawdata!DB61,1)),"N/A")</f>
        <v>N/A</v>
      </c>
      <c r="DC61" t="str">
        <f>IFERROR(VALUE(RIGHT(Rawdata!DC61,1)),"N/A")</f>
        <v>N/A</v>
      </c>
      <c r="DD61" t="str">
        <f>IFERROR(VALUE(RIGHT(Rawdata!DD61,1)),"N/A")</f>
        <v>N/A</v>
      </c>
      <c r="DE61" t="str">
        <f>IFERROR(VALUE(RIGHT(Rawdata!DE61,1)-1),"N/A")</f>
        <v>N/A</v>
      </c>
      <c r="DF61" t="str">
        <f>IFERROR(VALUE(RIGHT(Rawdata!DF61,1)-1),"N/A")</f>
        <v>N/A</v>
      </c>
      <c r="DG61" t="str">
        <f>IFERROR(VALUE(RIGHT(Rawdata!DG61,1)-1),"N/A")</f>
        <v>N/A</v>
      </c>
      <c r="DH61" t="str">
        <f>IFERROR(VALUE(RIGHT(Rawdata!DH61,1)-1),"N/A")</f>
        <v>N/A</v>
      </c>
      <c r="DI61" t="str">
        <f>IFERROR(VALUE(RIGHT(Rawdata!DI61,1)-1),"N/A")</f>
        <v>N/A</v>
      </c>
      <c r="DJ61" t="str">
        <f>IFERROR(VALUE(RIGHT(Rawdata!DJ61,1)-1),"N/A")</f>
        <v>N/A</v>
      </c>
      <c r="DK61" t="str">
        <f>IFERROR(VALUE(RIGHT(Rawdata!DK61,1)-1),"N/A")</f>
        <v>N/A</v>
      </c>
      <c r="DL61" t="str">
        <f>IFERROR(VALUE(RIGHT(Rawdata!DL61,1)-1),"N/A")</f>
        <v>N/A</v>
      </c>
      <c r="DM61" t="str">
        <f>IFERROR(VALUE(RIGHT(Rawdata!DM61,1)-1),"N/A")</f>
        <v>N/A</v>
      </c>
      <c r="DN61" t="str">
        <f>IFERROR(VALUE(RIGHT(Rawdata!DN61,1)-1),"N/A")</f>
        <v>N/A</v>
      </c>
      <c r="DO61" t="str">
        <f>IFERROR(VALUE(RIGHT(Rawdata!DO61,1)-1),"N/A")</f>
        <v>N/A</v>
      </c>
      <c r="DP61" t="str">
        <f>IFERROR(VALUE(RIGHT(Rawdata!DP61,1)-1),"N/A")</f>
        <v>N/A</v>
      </c>
      <c r="DQ61" t="str">
        <f>IFERROR(VALUE(RIGHT(Rawdata!DQ61,1)-1),"N/A")</f>
        <v>N/A</v>
      </c>
      <c r="DR61" t="str">
        <f>IFERROR(VALUE(RIGHT(Rawdata!DR61,1)-1),"N/A")</f>
        <v>N/A</v>
      </c>
      <c r="DS61" t="str">
        <f>IFERROR(VALUE(RIGHT(Rawdata!DS61,1)-1),"N/A")</f>
        <v>N/A</v>
      </c>
      <c r="DT61" t="str">
        <f>IFERROR(VALUE(RIGHT(Rawdata!DT61,1)-1),"N/A")</f>
        <v>N/A</v>
      </c>
      <c r="DU61" t="str">
        <f>IFERROR(6-VALUE(RIGHT(Rawdata!DU61,1)-1),"N/A")</f>
        <v>N/A</v>
      </c>
      <c r="DV61" t="str">
        <f>IFERROR(6-VALUE(RIGHT(Rawdata!DV61,1)-1),"N/A")</f>
        <v>N/A</v>
      </c>
      <c r="DW61" t="str">
        <f>IFERROR(6-VALUE(RIGHT(Rawdata!DW61,1)-1),"N/A")</f>
        <v>N/A</v>
      </c>
      <c r="DX61" t="str">
        <f>IFERROR(6-VALUE(RIGHT(Rawdata!DX61,1)-1),"N/A")</f>
        <v>N/A</v>
      </c>
      <c r="DY61" t="str">
        <f>IFERROR(6-VALUE(RIGHT(Rawdata!DY61,1)-1),"N/A")</f>
        <v>N/A</v>
      </c>
      <c r="DZ61" t="str">
        <f>IFERROR(6-VALUE(RIGHT(Rawdata!DZ61,1)-1),"N/A")</f>
        <v>N/A</v>
      </c>
      <c r="EA61" t="str">
        <f>IFERROR(VALUE(RIGHT(Rawdata!EA61,1)),"N/A")</f>
        <v>N/A</v>
      </c>
      <c r="EB61" t="str">
        <f>IFERROR(VALUE(RIGHT(Rawdata!EB61,1)),"N/A")</f>
        <v>N/A</v>
      </c>
      <c r="EC61" t="str">
        <f>IFERROR(6-VALUE(RIGHT(Rawdata!EC61,1)),"N/A")</f>
        <v>N/A</v>
      </c>
      <c r="ED61" t="str">
        <f>IFERROR(6-VALUE(RIGHT(Rawdata!ED61,1)),"N/A")</f>
        <v>N/A</v>
      </c>
      <c r="EE61" t="str">
        <f>IFERROR(VALUE(RIGHT(Rawdata!EE61,1)),"N/A")</f>
        <v>N/A</v>
      </c>
      <c r="EF61" t="str">
        <f>IFERROR(VALUE(RIGHT(Rawdata!EF61,1)),"N/A")</f>
        <v>N/A</v>
      </c>
      <c r="EG61" t="str">
        <f>IFERROR(VALUE(RIGHT(Rawdata!EG61,1)),"N/A")</f>
        <v>N/A</v>
      </c>
      <c r="EH61" t="str">
        <f>IFERROR(VALUE(RIGHT(Rawdata!EH61,1)),"N/A")</f>
        <v>N/A</v>
      </c>
      <c r="EI61" t="str">
        <f>IFERROR(VALUE(RIGHT(Rawdata!EI61,1)),"N/A")</f>
        <v>N/A</v>
      </c>
      <c r="EJ61" t="str">
        <f>IFERROR(VALUE(RIGHT(Rawdata!EJ61,1)),"N/A")</f>
        <v>N/A</v>
      </c>
      <c r="EK61" t="str">
        <f>IFERROR(VALUE(RIGHT(Rawdata!EK61,1)),"N/A")</f>
        <v>N/A</v>
      </c>
      <c r="EL61" t="str">
        <f>IFERROR(VALUE(RIGHT(Rawdata!EL61,1)),"N/A")</f>
        <v>N/A</v>
      </c>
      <c r="EM61" t="str">
        <f>IFERROR(VALUE(RIGHT(Rawdata!EM61,1)),"N/A")</f>
        <v>N/A</v>
      </c>
      <c r="EN61" t="str">
        <f>IFERROR(VALUE(RIGHT(Rawdata!EN61,1)),"N/A")</f>
        <v>N/A</v>
      </c>
      <c r="EO61" t="str">
        <f>IFERROR(VALUE(RIGHT(Rawdata!EO61,1)),"N/A")</f>
        <v>N/A</v>
      </c>
      <c r="EP61" t="str">
        <f>IFERROR(VALUE(RIGHT(Rawdata!EP61,1)),"N/A")</f>
        <v>N/A</v>
      </c>
      <c r="EQ61" t="str">
        <f>IFERROR(VALUE(RIGHT(Rawdata!EQ61,1)),"N/A")</f>
        <v>N/A</v>
      </c>
      <c r="ER61" t="str">
        <f>IFERROR(VALUE(RIGHT(Rawdata!ER61,1)),"N/A")</f>
        <v>N/A</v>
      </c>
      <c r="ES61" t="str">
        <f>IFERROR(VALUE(RIGHT(Rawdata!ES61,1)),"N/A")</f>
        <v>N/A</v>
      </c>
      <c r="ET61" t="str">
        <f>IFERROR(VALUE(RIGHT(Rawdata!ET61,1)),"N/A")</f>
        <v>N/A</v>
      </c>
      <c r="EU61" t="str">
        <f>IFERROR(VALUE(RIGHT(Rawdata!EU61,1)),"N/A")</f>
        <v>N/A</v>
      </c>
      <c r="EV61" t="str">
        <f>IFERROR(VALUE(RIGHT(Rawdata!EV61,1)),"N/A")</f>
        <v>N/A</v>
      </c>
      <c r="EW61" t="str">
        <f>IFERROR(VALUE(RIGHT(Rawdata!EW61,1)),"N/A")</f>
        <v>N/A</v>
      </c>
      <c r="EX61" t="str">
        <f>IFERROR(VALUE(RIGHT(Rawdata!EX61,1)),"N/A")</f>
        <v>N/A</v>
      </c>
      <c r="EY61" t="str">
        <f>IFERROR(VALUE(RIGHT(Rawdata!EY61,1)),"N/A")</f>
        <v>N/A</v>
      </c>
      <c r="EZ61" t="str">
        <f>IFERROR(6-VALUE(RIGHT(Rawdata!EZ61,1)),"N/A")</f>
        <v>N/A</v>
      </c>
      <c r="FA61" t="str">
        <f>IFERROR(IF(Rawdata!FA61="A1",VALUE(RIGHT(Rawdata!FA61,1)),VALUE(RIGHT(Rawdata!FA61,1))-1),"N/A")</f>
        <v>N/A</v>
      </c>
      <c r="FB61" t="str">
        <f>IFERROR(VALUE(RIGHT(Rawdata!FB61,1))-3,"N/A")</f>
        <v>N/A</v>
      </c>
      <c r="FC61" t="str">
        <f>IFERROR(IF(Rawdata!FC61="A1",VALUE(RIGHT(Rawdata!FC61,1)),VALUE(RIGHT(Rawdata!FC61,1))-1),"N/A")</f>
        <v>N/A</v>
      </c>
      <c r="FD61" t="str">
        <f>IFERROR(VALUE(RIGHT(Rawdata!FD61,1))-3,"N/A")</f>
        <v>N/A</v>
      </c>
      <c r="FE61" t="str">
        <f>IFERROR(IF(Rawdata!FE61="A1",VALUE(RIGHT(Rawdata!FE61,1)),VALUE(RIGHT(Rawdata!FE61,1))-1),"N/A")</f>
        <v>N/A</v>
      </c>
      <c r="FF61" t="str">
        <f>IFERROR(VALUE(RIGHT(Rawdata!FF61,1))-3,"N/A")</f>
        <v>N/A</v>
      </c>
      <c r="FG61" t="str">
        <f>IFERROR(IF(Rawdata!FG61="A1",VALUE(RIGHT(Rawdata!FG61,1)),VALUE(RIGHT(Rawdata!FG61,1))-1),"N/A")</f>
        <v>N/A</v>
      </c>
      <c r="FH61" t="str">
        <f>IFERROR(VALUE(RIGHT(Rawdata!FH61,1))-3,"N/A")</f>
        <v>N/A</v>
      </c>
      <c r="FI61" t="str">
        <f>IFERROR(IF(Rawdata!FI61="A1",VALUE(RIGHT(Rawdata!FI61,1)),VALUE(RIGHT(Rawdata!FI61,1))-1),"N/A")</f>
        <v>N/A</v>
      </c>
      <c r="FJ61" t="str">
        <f>IFERROR(VALUE(RIGHT(Rawdata!FJ61,1))-3,"N/A")</f>
        <v>N/A</v>
      </c>
      <c r="FK61" t="str">
        <f>IFERROR(IF(Rawdata!FK61="A1",VALUE(RIGHT(Rawdata!FK61,1)),VALUE(RIGHT(Rawdata!FK61,1))-1),"N/A")</f>
        <v>N/A</v>
      </c>
      <c r="FL61" t="str">
        <f>IFERROR(VALUE(RIGHT(Rawdata!FL61,1))-3,"N/A")</f>
        <v>N/A</v>
      </c>
      <c r="FM61" t="str">
        <f>IFERROR(IF(Rawdata!FM61="A1",VALUE(RIGHT(Rawdata!FM61,1)),VALUE(RIGHT(Rawdata!FM61,1))-1),"N/A")</f>
        <v>N/A</v>
      </c>
      <c r="FN61" t="str">
        <f>IFERROR(VALUE(RIGHT(Rawdata!FN61,1))-3,"N/A")</f>
        <v>N/A</v>
      </c>
      <c r="FO61" t="str">
        <f>IFERROR(IF(Rawdata!FO61="A1",VALUE(RIGHT(Rawdata!FO61,1)),VALUE(RIGHT(Rawdata!FO61,1))-1),"N/A")</f>
        <v>N/A</v>
      </c>
      <c r="FP61" t="str">
        <f>IFERROR(VALUE(RIGHT(Rawdata!FP61,1))-3,"N/A")</f>
        <v>N/A</v>
      </c>
      <c r="FQ61" t="str">
        <f>IFERROR(IF(Rawdata!FQ61="A1",VALUE(RIGHT(Rawdata!FQ61,1)),VALUE(RIGHT(Rawdata!FQ61,1))-1),"N/A")</f>
        <v>N/A</v>
      </c>
      <c r="FR61" t="str">
        <f>IFERROR(VALUE(RIGHT(Rawdata!FR61,1))-3,"N/A")</f>
        <v>N/A</v>
      </c>
      <c r="FS61" t="str">
        <f>IFERROR(IF(Rawdata!FS61="A1",VALUE(RIGHT(Rawdata!FS61,1)),VALUE(RIGHT(Rawdata!FS61,1))-1),"N/A")</f>
        <v>N/A</v>
      </c>
      <c r="FT61" t="str">
        <f>IFERROR(VALUE(RIGHT(Rawdata!FT61,1))-3,"N/A")</f>
        <v>N/A</v>
      </c>
      <c r="FU61" t="str">
        <f>IFERROR(IF(Rawdata!FU61="A1",VALUE(RIGHT(Rawdata!FU61,1)),VALUE(RIGHT(Rawdata!FU61,1))-1),"N/A")</f>
        <v>N/A</v>
      </c>
      <c r="FV61" t="str">
        <f>IFERROR(VALUE(RIGHT(Rawdata!FV61,1))-3,"N/A")</f>
        <v>N/A</v>
      </c>
      <c r="FW61" t="str">
        <f>IFERROR(IF(Rawdata!FW61="A1",VALUE(RIGHT(Rawdata!FW61,1)),VALUE(RIGHT(Rawdata!FW61,1))-1),"N/A")</f>
        <v>N/A</v>
      </c>
      <c r="FX61" t="str">
        <f>IFERROR(VALUE(RIGHT(Rawdata!FX61,1))-3,"N/A")</f>
        <v>N/A</v>
      </c>
      <c r="FY61" t="str">
        <f>IFERROR(IF(Rawdata!FY61="A1",VALUE(RIGHT(Rawdata!FY61,1)),VALUE(RIGHT(Rawdata!FY61,1))-1),"N/A")</f>
        <v>N/A</v>
      </c>
      <c r="FZ61" t="str">
        <f>IFERROR(VALUE(RIGHT(Rawdata!FZ61,1))-3,"N/A")</f>
        <v>N/A</v>
      </c>
      <c r="GA61" t="str">
        <f>IFERROR(IF(Rawdata!GA61="A1",VALUE(RIGHT(Rawdata!GA61,1)),VALUE(RIGHT(Rawdata!GA61,1))-1),"N/A")</f>
        <v>N/A</v>
      </c>
      <c r="GB61" t="str">
        <f>IFERROR(VALUE(RIGHT(Rawdata!GB61,1))-3,"N/A")</f>
        <v>N/A</v>
      </c>
      <c r="GC61" t="str">
        <f>IFERROR(IF(Rawdata!GC61="A1",VALUE(RIGHT(Rawdata!GC61,1)),VALUE(RIGHT(Rawdata!GC61,1))-1),"N/A")</f>
        <v>N/A</v>
      </c>
      <c r="GD61" t="str">
        <f>IFERROR(VALUE(RIGHT(Rawdata!GD61,1))-3,"N/A")</f>
        <v>N/A</v>
      </c>
      <c r="GE61" t="str">
        <f>IFERROR(IF(Rawdata!GE61="A1",VALUE(RIGHT(Rawdata!GE61,1)),VALUE(RIGHT(Rawdata!GE61,1))-1),"N/A")</f>
        <v>N/A</v>
      </c>
      <c r="GF61" t="str">
        <f>IFERROR(VALUE(RIGHT(Rawdata!GF61,1))-3,"N/A")</f>
        <v>N/A</v>
      </c>
      <c r="GG61" t="str">
        <f>IFERROR(IF(Rawdata!GG61="A1",VALUE(RIGHT(Rawdata!GG61,1)),VALUE(RIGHT(Rawdata!GG61,1))-1),"N/A")</f>
        <v>N/A</v>
      </c>
      <c r="GH61" t="str">
        <f>IFERROR(VALUE(RIGHT(Rawdata!GH61,1))-3,"N/A")</f>
        <v>N/A</v>
      </c>
      <c r="GI61" t="str">
        <f>IFERROR(IF(Rawdata!GI61="A1",VALUE(RIGHT(Rawdata!GI61,1)),VALUE(RIGHT(Rawdata!GI61,1))-1),"N/A")</f>
        <v>N/A</v>
      </c>
      <c r="GJ61" t="str">
        <f>IFERROR(VALUE(RIGHT(Rawdata!GJ61,1))-3,"N/A")</f>
        <v>N/A</v>
      </c>
      <c r="GK61" t="str">
        <f>IFERROR(IF(Rawdata!GK61="A1",VALUE(RIGHT(Rawdata!GK61,1)),VALUE(RIGHT(Rawdata!GK61,1))-1),"N/A")</f>
        <v>N/A</v>
      </c>
      <c r="GL61" t="str">
        <f>IFERROR(VALUE(RIGHT(Rawdata!GL61,1))-3,"N/A")</f>
        <v>N/A</v>
      </c>
      <c r="GM61" t="str">
        <f>IFERROR(IF(Rawdata!GM61="A1",VALUE(RIGHT(Rawdata!GM61,1)),VALUE(RIGHT(Rawdata!GM61,1))-1),"N/A")</f>
        <v>N/A</v>
      </c>
      <c r="GN61" t="str">
        <f>IFERROR(VALUE(RIGHT(Rawdata!GN61,1))-3,"N/A")</f>
        <v>N/A</v>
      </c>
      <c r="GO61" t="str">
        <f>IFERROR(IF(Rawdata!GO61="A1",VALUE(RIGHT(Rawdata!GO61,1)),VALUE(RIGHT(Rawdata!GO61,1))-1),"N/A")</f>
        <v>N/A</v>
      </c>
      <c r="GP61" t="str">
        <f>IFERROR(VALUE(RIGHT(Rawdata!GP61,1))-3,"N/A")</f>
        <v>N/A</v>
      </c>
      <c r="GQ61" t="str">
        <f>IFERROR(IF(Rawdata!GQ61="A1",VALUE(RIGHT(Rawdata!GQ61,1)),VALUE(RIGHT(Rawdata!GQ61,1))-1),"N/A")</f>
        <v>N/A</v>
      </c>
      <c r="GR61" t="str">
        <f>IFERROR(VALUE(RIGHT(Rawdata!GR61,1))-3,"N/A")</f>
        <v>N/A</v>
      </c>
      <c r="GS61" t="str">
        <f>IFERROR(IF(Rawdata!GS61="A1",VALUE(RIGHT(Rawdata!GS61,1)),VALUE(RIGHT(Rawdata!GS61,1))-1),"N/A")</f>
        <v>N/A</v>
      </c>
      <c r="GT61" t="str">
        <f>IFERROR(VALUE(RIGHT(Rawdata!GT61,1))-3,"N/A")</f>
        <v>N/A</v>
      </c>
      <c r="GU61" t="str">
        <f>IFERROR(IF(Rawdata!GU61="A1",VALUE(RIGHT(Rawdata!GU61,1)),VALUE(RIGHT(Rawdata!GU61,1))-1),"N/A")</f>
        <v>N/A</v>
      </c>
      <c r="GV61" t="str">
        <f>IFERROR(VALUE(RIGHT(Rawdata!GV61,1))-3,"N/A")</f>
        <v>N/A</v>
      </c>
      <c r="GW61" t="str">
        <f>IFERROR(IF(Rawdata!GW61="A1",VALUE(RIGHT(Rawdata!GW61,1)),VALUE(RIGHT(Rawdata!GW61,1))-1),"N/A")</f>
        <v>N/A</v>
      </c>
      <c r="GX61" t="str">
        <f>IFERROR(VALUE(RIGHT(Rawdata!GX61,1))-3,"N/A")</f>
        <v>N/A</v>
      </c>
      <c r="GY61" t="str">
        <f>IFERROR(VALUE(RIGHT(Rawdata!GY61,1)),"N/A")</f>
        <v>N/A</v>
      </c>
      <c r="GZ61" t="str">
        <f>IFERROR(7-VALUE(RIGHT(Rawdata!GZ61,1)),"N/A")</f>
        <v>N/A</v>
      </c>
      <c r="HA61" t="str">
        <f>IFERROR(VALUE(RIGHT(Rawdata!HA61,1)),"N/A")</f>
        <v>N/A</v>
      </c>
      <c r="HB61" t="str">
        <f>IFERROR(VALUE(RIGHT(Rawdata!HB61,1)),"N/A")</f>
        <v>N/A</v>
      </c>
      <c r="HC61" t="str">
        <f>IFERROR(VALUE(RIGHT(Rawdata!HC61,1)),"N/A")</f>
        <v>N/A</v>
      </c>
      <c r="HD61" t="str">
        <f>IFERROR(7-VALUE(RIGHT(Rawdata!HD61,1)),"N/A")</f>
        <v>N/A</v>
      </c>
      <c r="HE61" t="str">
        <f>IFERROR(VALUE(RIGHT(Rawdata!HE61,1)),"N/A")</f>
        <v>N/A</v>
      </c>
      <c r="HF61" t="str">
        <f>IFERROR(7-VALUE(RIGHT(Rawdata!HF61,1)),"N/A")</f>
        <v>N/A</v>
      </c>
      <c r="HG61" t="str">
        <f>IFERROR(VALUE(RIGHT(Rawdata!HG61,1)),"N/A")</f>
        <v>N/A</v>
      </c>
      <c r="HH61" t="str">
        <f>IFERROR(VALUE(RIGHT(Rawdata!HH61,1)),"N/A")</f>
        <v>N/A</v>
      </c>
      <c r="HI61" t="str">
        <f>IFERROR(VALUE(RIGHT(Rawdata!HI61,1)),"N/A")</f>
        <v>N/A</v>
      </c>
      <c r="HJ61" t="str">
        <f>IFERROR(VALUE(RIGHT(Rawdata!HJ61,1)),"N/A")</f>
        <v>N/A</v>
      </c>
      <c r="HK61" t="str">
        <f>IFERROR(7-VALUE(RIGHT(Rawdata!HK61,1)),"N/A")</f>
        <v>N/A</v>
      </c>
      <c r="HL61" t="str">
        <f>IFERROR(VALUE(RIGHT(Rawdata!HL61,1)),"N/A")</f>
        <v>N/A</v>
      </c>
      <c r="HM61" t="str">
        <f>IFERROR(VALUE(RIGHT(Rawdata!HM61,1)),"N/A")</f>
        <v>N/A</v>
      </c>
      <c r="HN61" t="str">
        <f>IFERROR(IF(Rawdata!HN61="A13",5,VALUE(RIGHT(Rawdata!HN61,1))-1),"N/A")</f>
        <v>N/A</v>
      </c>
      <c r="HO61" t="str">
        <f>IFERROR(IF(Rawdata!HO61="A13",5,VALUE(RIGHT(Rawdata!HO61,1))-1),"N/A")</f>
        <v>N/A</v>
      </c>
      <c r="HP61" t="str">
        <f>IFERROR(IF(Rawdata!HP61="A13",5,VALUE(RIGHT(Rawdata!HP61,1))-1),"N/A")</f>
        <v>N/A</v>
      </c>
      <c r="HQ61" t="str">
        <f>IFERROR(IF(Rawdata!HQ61="A13",5,VALUE(RIGHT(Rawdata!HQ61,1))-1),"N/A")</f>
        <v>N/A</v>
      </c>
      <c r="HR61" t="str">
        <f>IFERROR(IF(Rawdata!HR61="A13",5,VALUE(RIGHT(Rawdata!HR61,1))-1),"N/A")</f>
        <v>N/A</v>
      </c>
      <c r="HS61" t="str">
        <f>IFERROR(6-IF(Rawdata!HS61="A13",5,VALUE(RIGHT(Rawdata!HS61,1))-1),"N/A")</f>
        <v>N/A</v>
      </c>
      <c r="HT61" t="str">
        <f>IFERROR(6-IF(Rawdata!HT61="A13",5,VALUE(RIGHT(Rawdata!HT61,1))-1),"N/A")</f>
        <v>N/A</v>
      </c>
      <c r="HU61" t="str">
        <f>IFERROR(6-IF(Rawdata!HU61="A13",5,VALUE(RIGHT(Rawdata!HU61,1))-1),"N/A")</f>
        <v>N/A</v>
      </c>
      <c r="HV61" t="str">
        <f>IFERROR(IF(Rawdata!HV61="A13",5,VALUE(RIGHT(Rawdata!HV61,1))-1),"N/A")</f>
        <v>N/A</v>
      </c>
      <c r="HW61" t="str">
        <f>IFERROR(6-IF(Rawdata!HW61="A13",5,VALUE(RIGHT(Rawdata!HW61,1))-1),"N/A")</f>
        <v>N/A</v>
      </c>
      <c r="HX61" t="str">
        <f>IFERROR(6-IF(Rawdata!HX61="A13",5,VALUE(RIGHT(Rawdata!HX61,1))-1),"N/A")</f>
        <v>N/A</v>
      </c>
      <c r="HY61" t="str">
        <f>IFERROR(6-IF(Rawdata!HY61="A13",5,VALUE(RIGHT(Rawdata!HY61,1))-1),"N/A")</f>
        <v>N/A</v>
      </c>
      <c r="HZ61" t="str">
        <f>IFERROR(6-IF(Rawdata!HZ61="A13",5,VALUE(RIGHT(Rawdata!HZ61,1))-1),"N/A")</f>
        <v>N/A</v>
      </c>
      <c r="IA61" t="str">
        <f>IFERROR(6-IF(Rawdata!IA61="A13",5,VALUE(RIGHT(Rawdata!IA61,1))-1),"N/A")</f>
        <v>N/A</v>
      </c>
      <c r="IB61" t="str">
        <f>IFERROR(IF(Rawdata!IB61="A13",5,VALUE(RIGHT(Rawdata!IB61,1))-1),"N/A")</f>
        <v>N/A</v>
      </c>
      <c r="IC61" t="str">
        <f>IFERROR(6-IF(Rawdata!IC61="A13",5,VALUE(RIGHT(Rawdata!IC61,1))-1),"N/A")</f>
        <v>N/A</v>
      </c>
      <c r="ID61" t="str">
        <f>IFERROR(IF(Rawdata!ID61="A13",5,VALUE(RIGHT(Rawdata!ID61,1))-1),"N/A")</f>
        <v>N/A</v>
      </c>
      <c r="IE61" t="str">
        <f>IFERROR(6-IF(Rawdata!IE61="A13",5,VALUE(RIGHT(Rawdata!IE61,1))-1),"N/A")</f>
        <v>N/A</v>
      </c>
      <c r="IF61">
        <f>IFERROR(VALUE(RIGHT(Rawdata!IF61,1)),"N/A")</f>
        <v>7</v>
      </c>
      <c r="IG61">
        <f>IFERROR(VALUE(RIGHT(Rawdata!IG61,1)),"N/A")</f>
        <v>7</v>
      </c>
      <c r="IH61">
        <f>IFERROR(VALUE(RIGHT(Rawdata!IH61,1)),"N/A")</f>
        <v>7</v>
      </c>
      <c r="II61">
        <f>IFERROR(VALUE(RIGHT(Rawdata!II61,1)),"N/A")</f>
        <v>7</v>
      </c>
      <c r="IJ61">
        <f>IFERROR(VALUE(RIGHT(Rawdata!IJ61,1)),"N/A")</f>
        <v>7</v>
      </c>
      <c r="IK61" t="str">
        <f>IFERROR(VALUE(RIGHT(Rawdata!IK61,1)),"N/A")</f>
        <v>N/A</v>
      </c>
      <c r="IL61" t="str">
        <f>IFERROR(VALUE(RIGHT(Rawdata!IL61,1)),"N/A")</f>
        <v>N/A</v>
      </c>
      <c r="IM61" t="str">
        <f>IFERROR(VALUE(RIGHT(Rawdata!IM61,1)),"N/A")</f>
        <v>N/A</v>
      </c>
      <c r="IN61" t="str">
        <f>IFERROR(VALUE(RIGHT(Rawdata!IN61,1)),"N/A")</f>
        <v>N/A</v>
      </c>
      <c r="IO61" t="str">
        <f>IFERROR(VALUE(RIGHT(Rawdata!IO61,1)),"N/A")</f>
        <v>N/A</v>
      </c>
      <c r="IP61" t="str">
        <f>IFERROR(VALUE(RIGHT(Rawdata!IP61,1)),"N/A")</f>
        <v>N/A</v>
      </c>
      <c r="IQ61" t="str">
        <f>IFERROR(VALUE(RIGHT(Rawdata!IQ61,1)),"N/A")</f>
        <v>N/A</v>
      </c>
      <c r="IR61" t="str">
        <f>IFERROR(VALUE(RIGHT(Rawdata!IR61,1)),"N/A")</f>
        <v>N/A</v>
      </c>
      <c r="IS61" t="str">
        <f>IFERROR(VALUE(RIGHT(Rawdata!IS61,1)),"N/A")</f>
        <v>N/A</v>
      </c>
      <c r="IT61" t="str">
        <f>IFERROR(VALUE(RIGHT(Rawdata!IT61,1)),"N/A")</f>
        <v>N/A</v>
      </c>
      <c r="IU61" t="str">
        <f>IFERROR(VALUE(RIGHT(Rawdata!IU61,1)),"N/A")</f>
        <v>N/A</v>
      </c>
      <c r="IV61" t="str">
        <f>IFERROR(VALUE(RIGHT(Rawdata!IV61,1)),"N/A")</f>
        <v>N/A</v>
      </c>
      <c r="IW61" t="str">
        <f>IFERROR(VALUE(RIGHT(Rawdata!IW61,1)),"N/A")</f>
        <v>N/A</v>
      </c>
      <c r="IX61" t="str">
        <f>IFERROR(VALUE(RIGHT(Rawdata!IX61,1)),"N/A")</f>
        <v>N/A</v>
      </c>
      <c r="IY61" t="str">
        <f>IFERROR(VALUE(RIGHT(Rawdata!IY61,1)),"N/A")</f>
        <v>N/A</v>
      </c>
      <c r="IZ61" t="str">
        <f>IFERROR(VALUE(RIGHT(Rawdata!IZ61,1)),"N/A")</f>
        <v>N/A</v>
      </c>
      <c r="JA61" t="str">
        <f>IFERROR(VALUE(RIGHT(Rawdata!JA61,1)),"N/A")</f>
        <v>N/A</v>
      </c>
      <c r="JB61" t="str">
        <f>IFERROR(VALUE(RIGHT(Rawdata!JB61,1)),"N/A")</f>
        <v>N/A</v>
      </c>
      <c r="JC61" t="str">
        <f>IFERROR(VALUE(RIGHT(Rawdata!JC61,1)),"N/A")</f>
        <v>N/A</v>
      </c>
      <c r="JD61" t="str">
        <f>IFERROR(VALUE(RIGHT(Rawdata!JD61,1)),"N/A")</f>
        <v>N/A</v>
      </c>
      <c r="JE61" t="str">
        <f>IFERROR(VALUE(RIGHT(Rawdata!JE61,1)),"N/A")</f>
        <v>N/A</v>
      </c>
      <c r="JF61" t="str">
        <f>IFERROR(VALUE(RIGHT(Rawdata!JF61,1)),"N/A")</f>
        <v>N/A</v>
      </c>
      <c r="JG61" t="str">
        <f>IFERROR(VALUE(RIGHT(Rawdata!JG61,1)),"N/A")</f>
        <v>N/A</v>
      </c>
      <c r="JH61" t="str">
        <f>IFERROR(VALUE(RIGHT(Rawdata!JH61,1)),"N/A")</f>
        <v>N/A</v>
      </c>
      <c r="JI61" t="str">
        <f>IFERROR(VALUE(RIGHT(Rawdata!JI61,1)),"N/A")</f>
        <v>N/A</v>
      </c>
      <c r="JJ61" t="str">
        <f>IFERROR(VALUE(RIGHT(Rawdata!JJ61,1)),"N/A")</f>
        <v>N/A</v>
      </c>
      <c r="JK61" t="str">
        <f>IFERROR(VALUE(RIGHT(Rawdata!JK61,1)),"N/A")</f>
        <v>N/A</v>
      </c>
      <c r="JL61" t="str">
        <f>IFERROR(VALUE(RIGHT(Rawdata!JL61,1)),"N/A")</f>
        <v>N/A</v>
      </c>
      <c r="JM61" t="str">
        <f>IFERROR(VALUE(RIGHT(Rawdata!JM61,1)),"N/A")</f>
        <v>N/A</v>
      </c>
      <c r="JN61" t="str">
        <f>IFERROR(VALUE(RIGHT(Rawdata!JN61,1)),"N/A")</f>
        <v>N/A</v>
      </c>
      <c r="JO61" t="str">
        <f>IFERROR(VALUE(RIGHT(Rawdata!JO61,1)),"N/A")</f>
        <v>N/A</v>
      </c>
      <c r="JP61" t="str">
        <f>IFERROR(VALUE(RIGHT(Rawdata!JP61,1)-4),"N/A")</f>
        <v>N/A</v>
      </c>
      <c r="JQ61" t="str">
        <f>IFERROR(VALUE(RIGHT(Rawdata!JQ61,1)-4),"N/A")</f>
        <v>N/A</v>
      </c>
      <c r="JR61" t="str">
        <f>IFERROR(VALUE(RIGHT(Rawdata!JR61,1)-4),"N/A")</f>
        <v>N/A</v>
      </c>
      <c r="JS61" t="str">
        <f>IFERROR(VALUE(RIGHT(Rawdata!JS61,1)-4),"N/A")</f>
        <v>N/A</v>
      </c>
      <c r="JT61" t="str">
        <f>IFERROR(VALUE(RIGHT(Rawdata!JT61,1)-4),"N/A")</f>
        <v>N/A</v>
      </c>
      <c r="JU61" t="str">
        <f>IFERROR(VALUE(RIGHT(Rawdata!JU61,1)-4),"N/A")</f>
        <v>N/A</v>
      </c>
      <c r="JV61" t="str">
        <f>IFERROR(VALUE(RIGHT(Rawdata!JV61,1)-4),"N/A")</f>
        <v>N/A</v>
      </c>
      <c r="JW61" t="str">
        <f>IFERROR(VALUE(RIGHT(Rawdata!JW61,1)-4),"N/A")</f>
        <v>N/A</v>
      </c>
      <c r="JX61" t="str">
        <f>IFERROR(VALUE(RIGHT(Rawdata!JX61,1)),"N/A")</f>
        <v>N/A</v>
      </c>
      <c r="JY61" t="str">
        <f>IFERROR(VALUE(RIGHT(Rawdata!JY61,1)),"N/A")</f>
        <v>N/A</v>
      </c>
      <c r="JZ61" t="str">
        <f>IFERROR(6-VALUE(RIGHT(Rawdata!JZ61,1)),"N/A")</f>
        <v>N/A</v>
      </c>
      <c r="KA61" t="str">
        <f>IFERROR(6-VALUE(RIGHT(Rawdata!KA61,1)),"N/A")</f>
        <v>N/A</v>
      </c>
      <c r="KB61" t="str">
        <f>IFERROR(6-VALUE(RIGHT(Rawdata!KB61,1)),"N/A")</f>
        <v>N/A</v>
      </c>
      <c r="KC61" t="str">
        <f>IFERROR(6-VALUE(RIGHT(Rawdata!KC61,1)),"N/A")</f>
        <v>N/A</v>
      </c>
      <c r="KD61" t="str">
        <f>IFERROR(6-VALUE(RIGHT(Rawdata!KD61,1)),"N/A")</f>
        <v>N/A</v>
      </c>
      <c r="KE61" t="str">
        <f>IFERROR(6-VALUE(RIGHT(Rawdata!KE61,1)),"N/A")</f>
        <v>N/A</v>
      </c>
      <c r="KF61" t="str">
        <f>IFERROR(VALUE(RIGHT(Rawdata!KF61,1)),"N/A")</f>
        <v>N/A</v>
      </c>
      <c r="KG61" t="str">
        <f>IFERROR(VALUE(RIGHT(Rawdata!KG61,1)),"N/A")</f>
        <v>N/A</v>
      </c>
      <c r="KH61" t="str">
        <f>IFERROR(6-VALUE(RIGHT(Rawdata!KH61,1)),"N/A")</f>
        <v>N/A</v>
      </c>
      <c r="KI61" t="str">
        <f>IFERROR(6-VALUE(RIGHT(Rawdata!KI61,1)),"N/A")</f>
        <v>N/A</v>
      </c>
      <c r="KJ61" t="str">
        <f>IFERROR(VALUE(RIGHT(Rawdata!KJ61,1)),"N/A")</f>
        <v>N/A</v>
      </c>
      <c r="KK61" t="str">
        <f>IFERROR(VALUE(RIGHT(Rawdata!KK61,1)),"N/A")</f>
        <v>N/A</v>
      </c>
      <c r="KL61" t="str">
        <f>IFERROR(VALUE(RIGHT(Rawdata!KL61,1)),"N/A")</f>
        <v>N/A</v>
      </c>
      <c r="KM61" t="str">
        <f>IFERROR(VALUE(RIGHT(Rawdata!KM61,1)),"N/A")</f>
        <v>N/A</v>
      </c>
      <c r="KN61" t="str">
        <f>IFERROR(VALUE(RIGHT(Rawdata!KN61,1)),"N/A")</f>
        <v>N/A</v>
      </c>
      <c r="KO61" t="str">
        <f>IFERROR(VALUE(RIGHT(Rawdata!KO61,1)),"N/A")</f>
        <v>N/A</v>
      </c>
      <c r="KP61" t="str">
        <f>IFERROR(VALUE(RIGHT(Rawdata!KP61,1)),"N/A")</f>
        <v>N/A</v>
      </c>
      <c r="KQ61" t="str">
        <f>IFERROR(VALUE(RIGHT(Rawdata!KQ61,1)),"N/A")</f>
        <v>N/A</v>
      </c>
      <c r="KR61" t="str">
        <f>IFERROR(VALUE(RIGHT(Rawdata!KR61,1)),"N/A")</f>
        <v>N/A</v>
      </c>
      <c r="KS61" t="str">
        <f>IFERROR(VALUE(RIGHT(Rawdata!KS61,1)),"N/A")</f>
        <v>N/A</v>
      </c>
      <c r="KT61" t="str">
        <f>IFERROR(VALUE(RIGHT(Rawdata!KT61,1)),"N/A")</f>
        <v>N/A</v>
      </c>
      <c r="KU61" t="str">
        <f>IFERROR(VALUE(RIGHT(Rawdata!KU61,1)),"N/A")</f>
        <v>N/A</v>
      </c>
      <c r="KV61" t="str">
        <f>IFERROR(VALUE(RIGHT(Rawdata!KV61,1)),"N/A")</f>
        <v>N/A</v>
      </c>
      <c r="KW61" t="str">
        <f>IFERROR(VALUE(RIGHT(Rawdata!KW61,1)),"N/A")</f>
        <v>N/A</v>
      </c>
      <c r="KX61" t="str">
        <f>IFERROR(VALUE(RIGHT(Rawdata!KX61,1)),"N/A")</f>
        <v>N/A</v>
      </c>
    </row>
    <row r="62" spans="1:310" x14ac:dyDescent="0.25">
      <c r="A62">
        <f>Rawdata!A62</f>
        <v>40</v>
      </c>
      <c r="B62" t="str">
        <f>Rawdata!B62</f>
        <v>T3</v>
      </c>
      <c r="C62" t="str">
        <f>Rawdata!C62</f>
        <v>2023-04-03 09:49:45</v>
      </c>
      <c r="D62" t="str">
        <f>Rawdata!D62</f>
        <v>764-283</v>
      </c>
      <c r="E62" t="str">
        <f>IF(Rawdata!E62="","",Rawdata!E62)</f>
        <v/>
      </c>
      <c r="F62" cm="1">
        <f t="array" ref="F62">IFERROR(_xlfn.IFS(Rawdata!F62="A1",100,Rawdata!F62="A2",75,Rawdata!F62="A3",50,Rawdata!F62="A4",25,Rawdata!F62="A5",0),"N/A")</f>
        <v>75</v>
      </c>
      <c r="G62" cm="1">
        <f t="array" ref="G62">IFERROR(_xlfn.IFS(Rawdata!G62="A1",100,Rawdata!G62="A2",75,Rawdata!G62="A3",50,Rawdata!G62="A4",25,Rawdata!G62="A5",0),"N/A")</f>
        <v>50</v>
      </c>
      <c r="H62" cm="1">
        <f t="array" ref="H62">IFERROR(_xlfn.IFS(Rawdata!H62="A1",100,Rawdata!H62="A2",75,Rawdata!H62="A3",50,Rawdata!H62="A4",25,Rawdata!H62="A5",0),"N/A")</f>
        <v>25</v>
      </c>
      <c r="I62" cm="1">
        <f t="array" ref="I62">IFERROR(_xlfn.IFS(Rawdata!I62="A1",100,Rawdata!I62="A2",75,Rawdata!I62="A3",50,Rawdata!I62="A4",25,Rawdata!I62="A5",0),"N/A")</f>
        <v>50</v>
      </c>
      <c r="J62" cm="1">
        <f t="array" ref="J62">IFERROR(_xlfn.IFS(Rawdata!J62="A1",100,Rawdata!J62="A2",75,Rawdata!J62="A3",50,Rawdata!J62="A4",25,Rawdata!J62="A5",0),"N/A")</f>
        <v>0</v>
      </c>
      <c r="K62" cm="1">
        <f t="array" ref="K62">IFERROR(_xlfn.IFS(Rawdata!K62="A1",100,Rawdata!K62="A2",75,Rawdata!K62="A3",50,Rawdata!K62="A4",25,Rawdata!K62="A5",0),"N/A")</f>
        <v>100</v>
      </c>
      <c r="L62" cm="1">
        <f t="array" ref="L62">IFERROR(_xlfn.IFS(Rawdata!L62="A1",100,Rawdata!L62="A2",75,Rawdata!L62="A3",50,Rawdata!L62="A4",25,Rawdata!L62="A5",0),"N/A")</f>
        <v>100</v>
      </c>
      <c r="M62" cm="1">
        <f t="array" ref="M62">IFERROR(_xlfn.IFS(Rawdata!M62="A1",100,Rawdata!M62="A2",75,Rawdata!M62="A3",50,Rawdata!M62="A4",25,Rawdata!M62="A5",0),"N/A")</f>
        <v>100</v>
      </c>
      <c r="N62" cm="1">
        <f t="array" ref="N62">IFERROR(_xlfn.IFS(Rawdata!N62="A1",100,Rawdata!N62="A2",75,Rawdata!N62="A3",50,Rawdata!N62="A4",25,Rawdata!N62="A5",0),"N/A")</f>
        <v>100</v>
      </c>
      <c r="O62" cm="1">
        <f t="array" ref="O62">IFERROR(_xlfn.IFS(Rawdata!O62="A1",100,Rawdata!O62="A2",75,Rawdata!O62="A3",50,Rawdata!O62="A4",25,Rawdata!O62="A5",0),"N/A")</f>
        <v>100</v>
      </c>
      <c r="P62" cm="1">
        <f t="array" ref="P62">IFERROR(_xlfn.IFS(Rawdata!P62="A1",100,Rawdata!P62="A2",75,Rawdata!P62="A3",50,Rawdata!P62="A4",25,Rawdata!P62="A5",0),"N/A")</f>
        <v>75</v>
      </c>
      <c r="Q62" cm="1">
        <f t="array" ref="Q62">IFERROR(_xlfn.IFS(Rawdata!Q62="A1",100,Rawdata!Q62="A2",75,Rawdata!Q62="A3",50,Rawdata!Q62="A4",25,Rawdata!Q62="A5",0),"N/A")</f>
        <v>25</v>
      </c>
      <c r="R62" cm="1">
        <f t="array" ref="R62">IFERROR(_xlfn.IFS(Rawdata!R62="A1",100,Rawdata!R62="A2",75,Rawdata!R62="A3",50,Rawdata!R62="A4",25,Rawdata!R62="A5",0),"N/A")</f>
        <v>100</v>
      </c>
      <c r="S62" cm="1">
        <f t="array" ref="S62">IFERROR(_xlfn.IFS(Rawdata!S62="A1",100,Rawdata!S62="A2",75,Rawdata!S62="A3",50,Rawdata!S62="A4",25,Rawdata!S62="A5",0),"N/A")</f>
        <v>25</v>
      </c>
      <c r="T62" cm="1">
        <f t="array" ref="T62">IFERROR(_xlfn.IFS(Rawdata!T62="A1",100,Rawdata!T62="A2",75,Rawdata!T62="A3",50,Rawdata!T62="A4",25,Rawdata!T62="A5",0),"N/A")</f>
        <v>50</v>
      </c>
      <c r="U62" cm="1">
        <f t="array" ref="U62">IFERROR(_xlfn.IFS(Rawdata!U62="A1",100,Rawdata!U62="A2",75,Rawdata!U62="A3",50,Rawdata!U62="A4",25,Rawdata!U62="A5",0),"N/A")</f>
        <v>25</v>
      </c>
      <c r="V62" cm="1">
        <f t="array" ref="V62">IFERROR(_xlfn.IFS(Rawdata!V62="A1",100,Rawdata!V62="A2",75,Rawdata!V62="A3",50,Rawdata!V62="A4",25,Rawdata!V62="A5",0),"N/A")</f>
        <v>100</v>
      </c>
      <c r="W62" cm="1">
        <f t="array" ref="W62">IFERROR(_xlfn.IFS(Rawdata!W62="A1",100,Rawdata!W62="A2",75,Rawdata!W62="A3",50,Rawdata!W62="A4",25,Rawdata!W62="A5",0),"N/A")</f>
        <v>100</v>
      </c>
      <c r="X62" cm="1">
        <f t="array" ref="X62">IFERROR(_xlfn.IFS(Rawdata!X62="A1",100,Rawdata!X62="A2",75,Rawdata!X62="A3",50,Rawdata!X62="A4",25,Rawdata!X62="A5",0),"N/A")</f>
        <v>0</v>
      </c>
      <c r="Y62" cm="1">
        <f t="array" ref="Y62">IFERROR(_xlfn.IFS(Rawdata!Y62="A1",100,Rawdata!Y62="A2",75,Rawdata!Y62="A3",50,Rawdata!Y62="A4",25,Rawdata!Y62="A5",0),"N/A")</f>
        <v>0</v>
      </c>
      <c r="Z62" cm="1">
        <f t="array" ref="Z62">IFERROR(_xlfn.IFS(Rawdata!Z62="A1",100,Rawdata!Z62="A2",75,Rawdata!Z62="A3",50,Rawdata!Z62="A4",25,Rawdata!Z62="A5",0),"N/A")</f>
        <v>0</v>
      </c>
      <c r="AA62" cm="1">
        <f t="array" ref="AA62">IFERROR(_xlfn.IFS(Rawdata!AA62="A1",100,Rawdata!AA62="A2",75,Rawdata!AA62="A3",50,Rawdata!AA62="A4",25,Rawdata!AA62="A5",0),"N/A")</f>
        <v>75</v>
      </c>
      <c r="AB62" cm="1">
        <f t="array" ref="AB62">IFERROR(_xlfn.IFS(Rawdata!AB62="A1",100,Rawdata!AB62="A2",75,Rawdata!AB62="A3",50,Rawdata!AB62="A4",25,Rawdata!AB62="A5",0),"N/A")</f>
        <v>100</v>
      </c>
      <c r="AC62">
        <f>IFERROR(VALUE(RIGHT(Rawdata!AC62,1)),"N/A")</f>
        <v>4</v>
      </c>
      <c r="AD62">
        <f>IFERROR(6-VALUE(RIGHT(Rawdata!AD62,1)),"N/A")</f>
        <v>3</v>
      </c>
      <c r="AE62">
        <f>IFERROR(VALUE(RIGHT(Rawdata!AE62,1)),"N/A")</f>
        <v>4</v>
      </c>
      <c r="AF62">
        <f>IFERROR(6-VALUE(RIGHT(Rawdata!AF62,1)),"N/A")</f>
        <v>4</v>
      </c>
      <c r="AG62">
        <f>IFERROR(VALUE(RIGHT(Rawdata!AG62,1)),"N/A")</f>
        <v>5</v>
      </c>
      <c r="AH62">
        <f>IFERROR(VALUE(RIGHT(Rawdata!AH62,1)),"N/A")</f>
        <v>5</v>
      </c>
      <c r="AI62">
        <f>IFERROR(VALUE(RIGHT(Rawdata!AI62,1)),"N/A")</f>
        <v>5</v>
      </c>
      <c r="AJ62">
        <f>IFERROR(6-VALUE(RIGHT(Rawdata!AJ62,1)),"N/A")</f>
        <v>3</v>
      </c>
      <c r="AK62">
        <f>IFERROR(6-VALUE(RIGHT(Rawdata!AK62,1)),"N/A")</f>
        <v>5</v>
      </c>
      <c r="AL62">
        <f>IFERROR(VALUE(RIGHT(Rawdata!AL62,1)),"N/A")</f>
        <v>5</v>
      </c>
      <c r="AM62">
        <f>IFERROR(6-VALUE(RIGHT(Rawdata!AM62,1)),"N/A")</f>
        <v>5</v>
      </c>
      <c r="AN62">
        <f>IFERROR(6-VALUE(RIGHT(Rawdata!AN62,1)),"N/A")</f>
        <v>5</v>
      </c>
      <c r="AO62">
        <f>IFERROR(VALUE(RIGHT(Rawdata!AO62,1)),"N/A")</f>
        <v>4</v>
      </c>
      <c r="AP62">
        <f>IFERROR(6-VALUE(RIGHT(Rawdata!AP62,1)),"N/A")</f>
        <v>3</v>
      </c>
      <c r="AQ62">
        <f>IFERROR(VALUE(RIGHT(Rawdata!AQ62,1)),"N/A")</f>
        <v>2</v>
      </c>
      <c r="AR62">
        <f>IFERROR(6-VALUE(RIGHT(Rawdata!AR62,1)),"N/A")</f>
        <v>4</v>
      </c>
      <c r="AS62">
        <f>IFERROR(VALUE(RIGHT(Rawdata!AS62,1)),"N/A")</f>
        <v>4</v>
      </c>
      <c r="AT62">
        <f>IFERROR(VALUE(RIGHT(Rawdata!AT62,1)),"N/A")</f>
        <v>4</v>
      </c>
      <c r="AU62">
        <f>IFERROR(6-VALUE(RIGHT(Rawdata!AU62,1)),"N/A")</f>
        <v>5</v>
      </c>
      <c r="AV62">
        <f>IFERROR(VALUE(RIGHT(Rawdata!AV62,1)),"N/A")</f>
        <v>1</v>
      </c>
      <c r="AW62">
        <f>IFERROR(VALUE(RIGHT(Rawdata!AW62,1)),"N/A")</f>
        <v>2</v>
      </c>
      <c r="AX62">
        <f>IFERROR(VALUE(RIGHT(Rawdata!AX62,1)),"N/A")</f>
        <v>1</v>
      </c>
      <c r="AY62">
        <f>IFERROR(VALUE(RIGHT(Rawdata!AY62,1)),"N/A")</f>
        <v>3</v>
      </c>
      <c r="AZ62">
        <f>IFERROR(VALUE(RIGHT(Rawdata!AZ62,1)),"N/A")</f>
        <v>3</v>
      </c>
      <c r="BA62">
        <f>IFERROR(VALUE(RIGHT(Rawdata!BA62,1)-1),"N/A")</f>
        <v>3</v>
      </c>
      <c r="BB62">
        <f>IFERROR(VALUE(RIGHT(Rawdata!BB62,1)-1),"N/A")</f>
        <v>3</v>
      </c>
      <c r="BC62">
        <f>IFERROR(VALUE(RIGHT(Rawdata!BC62,1)-1),"N/A")</f>
        <v>3</v>
      </c>
      <c r="BD62">
        <f>IFERROR(VALUE(RIGHT(Rawdata!BD62,1)-1),"N/A")</f>
        <v>3</v>
      </c>
      <c r="BE62">
        <f>IFERROR(VALUE(RIGHT(Rawdata!BE62,1)-1),"N/A")</f>
        <v>3</v>
      </c>
      <c r="BF62">
        <f>IFERROR(VALUE(RIGHT(Rawdata!BF62,1)-1),"N/A")</f>
        <v>0</v>
      </c>
      <c r="BG62">
        <f>IFERROR(VALUE(RIGHT(Rawdata!BG62,1)-1),"N/A")</f>
        <v>0</v>
      </c>
      <c r="BH62">
        <f>IFERROR(VALUE(RIGHT(Rawdata!BH62,1)-1),"N/A")</f>
        <v>0</v>
      </c>
      <c r="BI62">
        <f>IFERROR(VALUE(RIGHT(Rawdata!BI62,1)-1),"N/A")</f>
        <v>0</v>
      </c>
      <c r="BJ62">
        <f>IFERROR(VALUE(RIGHT(Rawdata!BJ62,1)-1),"N/A")</f>
        <v>3</v>
      </c>
      <c r="BK62">
        <f>IFERROR(VALUE(RIGHT(Rawdata!BK62,1)-1),"N/A")</f>
        <v>3</v>
      </c>
      <c r="BL62">
        <f>IFERROR(VALUE(RIGHT(Rawdata!BL62,1)-1),"N/A")</f>
        <v>3</v>
      </c>
      <c r="BM62">
        <f>IFERROR(VALUE(RIGHT(Rawdata!BM62,1)),"N/A")</f>
        <v>5</v>
      </c>
      <c r="BN62">
        <f>IFERROR(VALUE(RIGHT(Rawdata!BN62,1)),"N/A")</f>
        <v>5</v>
      </c>
      <c r="BO62">
        <f>IFERROR(VALUE(RIGHT(Rawdata!BO62,1)),"N/A")</f>
        <v>5</v>
      </c>
      <c r="BP62">
        <f>IFERROR(VALUE(RIGHT(Rawdata!BP62,1)),"N/A")</f>
        <v>4</v>
      </c>
      <c r="BQ62">
        <f>IFERROR(6-VALUE(RIGHT(Rawdata!BQ62,1)),"N/A")</f>
        <v>2</v>
      </c>
      <c r="BR62">
        <f>IFERROR(6-VALUE(RIGHT(Rawdata!BR62,1)),"N/A")</f>
        <v>3</v>
      </c>
      <c r="BS62">
        <f>IFERROR(6-VALUE(RIGHT(Rawdata!BS62,1)),"N/A")</f>
        <v>1</v>
      </c>
      <c r="BT62">
        <f>IFERROR(6-VALUE(RIGHT(Rawdata!BT62,1)),"N/A")</f>
        <v>3</v>
      </c>
      <c r="BU62">
        <f>IFERROR(VALUE(RIGHT(Rawdata!BU62,1)),"N/A")</f>
        <v>5</v>
      </c>
      <c r="BV62">
        <f>IFERROR(VALUE(RIGHT(Rawdata!BV62,1)),"N/A")</f>
        <v>5</v>
      </c>
      <c r="BW62">
        <f>IFERROR(VALUE(RIGHT(Rawdata!BW62,1)),"N/A")</f>
        <v>5</v>
      </c>
      <c r="BX62">
        <f>IFERROR(VALUE(RIGHT(Rawdata!BX62,1)),"N/A")</f>
        <v>5</v>
      </c>
      <c r="BY62">
        <f>IFERROR(6-VALUE(RIGHT(Rawdata!BY62,1)),"N/A")</f>
        <v>4</v>
      </c>
      <c r="BZ62">
        <f>IFERROR(6-VALUE(RIGHT(Rawdata!BZ62,1)),"N/A")</f>
        <v>4</v>
      </c>
      <c r="CA62">
        <f>IFERROR(6-VALUE(RIGHT(Rawdata!CA62,1)),"N/A")</f>
        <v>5</v>
      </c>
      <c r="CB62">
        <f>IFERROR(VALUE(RIGHT(Rawdata!CB62,1)),"N/A")</f>
        <v>4</v>
      </c>
      <c r="CC62">
        <f>IFERROR(VALUE(RIGHT(Rawdata!CC62,1)),"N/A")</f>
        <v>4</v>
      </c>
      <c r="CD62">
        <f>IFERROR(VALUE(RIGHT(Rawdata!CD62,1)),"N/A")</f>
        <v>4</v>
      </c>
      <c r="CE62">
        <f>IFERROR(VALUE(RIGHT(Rawdata!CE62,1)),"N/A")</f>
        <v>4</v>
      </c>
      <c r="CF62">
        <f>IFERROR(6-VALUE(RIGHT(Rawdata!CF62,1)),"N/A")</f>
        <v>4</v>
      </c>
      <c r="CG62">
        <f>IFERROR(6-VALUE(RIGHT(Rawdata!CG62,1)),"N/A")</f>
        <v>4</v>
      </c>
      <c r="CH62">
        <f>IFERROR(6-VALUE(RIGHT(Rawdata!CH62,1)),"N/A")</f>
        <v>4</v>
      </c>
      <c r="CI62">
        <f>IFERROR(6-VALUE(RIGHT(Rawdata!CI62,1)),"N/A")</f>
        <v>5</v>
      </c>
      <c r="CJ62">
        <f>IFERROR(VALUE(RIGHT(Rawdata!CJ62,1)),"N/A")</f>
        <v>3</v>
      </c>
      <c r="CK62">
        <f>IFERROR(VALUE(RIGHT(Rawdata!CK62,1)),"N/A")</f>
        <v>3</v>
      </c>
      <c r="CL62">
        <f>IFERROR(VALUE(RIGHT(Rawdata!CL62,1)),"N/A")</f>
        <v>2</v>
      </c>
      <c r="CM62">
        <f>IFERROR(VALUE(RIGHT(Rawdata!CM62,1)),"N/A")</f>
        <v>3</v>
      </c>
      <c r="CN62">
        <f>IFERROR(VALUE(RIGHT(Rawdata!CN62,1)),"N/A")</f>
        <v>1</v>
      </c>
      <c r="CO62">
        <f>IFERROR(VALUE(RIGHT(Rawdata!CO62,1)),"N/A")</f>
        <v>4</v>
      </c>
      <c r="CP62">
        <f>IFERROR(VALUE(RIGHT(Rawdata!CP62,1)),"N/A")</f>
        <v>3</v>
      </c>
      <c r="CQ62">
        <f>IFERROR(VALUE(RIGHT(Rawdata!CQ62,1)),"N/A")</f>
        <v>3</v>
      </c>
      <c r="CR62">
        <f>IFERROR(VALUE(RIGHT(Rawdata!CR62,1)),"N/A")</f>
        <v>3</v>
      </c>
      <c r="CS62">
        <f>IFERROR(VALUE(RIGHT(Rawdata!CS62,1)),"N/A")</f>
        <v>2</v>
      </c>
      <c r="CT62">
        <f>IFERROR(VALUE(RIGHT(Rawdata!CT62,1)),"N/A")</f>
        <v>4</v>
      </c>
      <c r="CU62">
        <f>IFERROR(VALUE(RIGHT(Rawdata!CU62,1)),"N/A")</f>
        <v>4</v>
      </c>
      <c r="CV62">
        <f>IFERROR(VALUE(RIGHT(Rawdata!CV62,1)),"N/A")</f>
        <v>1</v>
      </c>
      <c r="CW62">
        <f>IFERROR(6-VALUE(RIGHT(Rawdata!CW62,1)),"N/A")</f>
        <v>2</v>
      </c>
      <c r="CX62">
        <f>IFERROR(VALUE(RIGHT(Rawdata!CX62,1)),"N/A")</f>
        <v>5</v>
      </c>
      <c r="CY62">
        <f>IFERROR(VALUE(RIGHT(Rawdata!CY62,1)),"N/A")</f>
        <v>5</v>
      </c>
      <c r="CZ62">
        <f>IFERROR(VALUE(RIGHT(Rawdata!CZ62,1)),"N/A")</f>
        <v>3</v>
      </c>
      <c r="DA62">
        <f>IFERROR(VALUE(RIGHT(Rawdata!DA62,1)),"N/A")</f>
        <v>2</v>
      </c>
      <c r="DB62">
        <f>IFERROR(VALUE(RIGHT(Rawdata!DB62,1)),"N/A")</f>
        <v>4</v>
      </c>
      <c r="DC62">
        <f>IFERROR(VALUE(RIGHT(Rawdata!DC62,1)),"N/A")</f>
        <v>4</v>
      </c>
      <c r="DD62">
        <f>IFERROR(VALUE(RIGHT(Rawdata!DD62,1)),"N/A")</f>
        <v>4</v>
      </c>
      <c r="DE62">
        <f>IFERROR(VALUE(RIGHT(Rawdata!DE62,1)-1),"N/A")</f>
        <v>1</v>
      </c>
      <c r="DF62">
        <f>IFERROR(VALUE(RIGHT(Rawdata!DF62,1)-1),"N/A")</f>
        <v>0</v>
      </c>
      <c r="DG62">
        <f>IFERROR(VALUE(RIGHT(Rawdata!DG62,1)-1),"N/A")</f>
        <v>0</v>
      </c>
      <c r="DH62">
        <f>IFERROR(VALUE(RIGHT(Rawdata!DH62,1)-1),"N/A")</f>
        <v>1</v>
      </c>
      <c r="DI62">
        <f>IFERROR(VALUE(RIGHT(Rawdata!DI62,1)-1),"N/A")</f>
        <v>1</v>
      </c>
      <c r="DJ62">
        <f>IFERROR(VALUE(RIGHT(Rawdata!DJ62,1)-1),"N/A")</f>
        <v>0</v>
      </c>
      <c r="DK62">
        <f>IFERROR(VALUE(RIGHT(Rawdata!DK62,1)-1),"N/A")</f>
        <v>1</v>
      </c>
      <c r="DL62">
        <f>IFERROR(VALUE(RIGHT(Rawdata!DL62,1)-1),"N/A")</f>
        <v>1</v>
      </c>
      <c r="DM62">
        <f>IFERROR(VALUE(RIGHT(Rawdata!DM62,1)-1),"N/A")</f>
        <v>2</v>
      </c>
      <c r="DN62">
        <f>IFERROR(VALUE(RIGHT(Rawdata!DN62,1)-1),"N/A")</f>
        <v>3</v>
      </c>
      <c r="DO62">
        <f>IFERROR(VALUE(RIGHT(Rawdata!DO62,1)-1),"N/A")</f>
        <v>0</v>
      </c>
      <c r="DP62">
        <f>IFERROR(VALUE(RIGHT(Rawdata!DP62,1)-1),"N/A")</f>
        <v>1</v>
      </c>
      <c r="DQ62">
        <f>IFERROR(VALUE(RIGHT(Rawdata!DQ62,1)-1),"N/A")</f>
        <v>0</v>
      </c>
      <c r="DR62">
        <f>IFERROR(VALUE(RIGHT(Rawdata!DR62,1)-1),"N/A")</f>
        <v>0</v>
      </c>
      <c r="DS62">
        <f>IFERROR(VALUE(RIGHT(Rawdata!DS62,1)-1),"N/A")</f>
        <v>1</v>
      </c>
      <c r="DT62">
        <f>IFERROR(VALUE(RIGHT(Rawdata!DT62,1)-1),"N/A")</f>
        <v>0</v>
      </c>
      <c r="DU62">
        <f>IFERROR(6-VALUE(RIGHT(Rawdata!DU62,1)-1),"N/A")</f>
        <v>3</v>
      </c>
      <c r="DV62">
        <f>IFERROR(6-VALUE(RIGHT(Rawdata!DV62,1)-1),"N/A")</f>
        <v>1</v>
      </c>
      <c r="DW62">
        <f>IFERROR(6-VALUE(RIGHT(Rawdata!DW62,1)-1),"N/A")</f>
        <v>3</v>
      </c>
      <c r="DX62">
        <f>IFERROR(6-VALUE(RIGHT(Rawdata!DX62,1)-1),"N/A")</f>
        <v>2</v>
      </c>
      <c r="DY62">
        <f>IFERROR(6-VALUE(RIGHT(Rawdata!DY62,1)-1),"N/A")</f>
        <v>3</v>
      </c>
      <c r="DZ62">
        <f>IFERROR(6-VALUE(RIGHT(Rawdata!DZ62,1)-1),"N/A")</f>
        <v>5</v>
      </c>
      <c r="EA62">
        <f>IFERROR(VALUE(RIGHT(Rawdata!EA62,1)),"N/A")</f>
        <v>4</v>
      </c>
      <c r="EB62">
        <f>IFERROR(VALUE(RIGHT(Rawdata!EB62,1)),"N/A")</f>
        <v>4</v>
      </c>
      <c r="EC62">
        <f>IFERROR(6-VALUE(RIGHT(Rawdata!EC62,1)),"N/A")</f>
        <v>4</v>
      </c>
      <c r="ED62">
        <f>IFERROR(6-VALUE(RIGHT(Rawdata!ED62,1)),"N/A")</f>
        <v>5</v>
      </c>
      <c r="EE62">
        <f>IFERROR(VALUE(RIGHT(Rawdata!EE62,1)),"N/A")</f>
        <v>4</v>
      </c>
      <c r="EF62">
        <f>IFERROR(VALUE(RIGHT(Rawdata!EF62,1)),"N/A")</f>
        <v>4</v>
      </c>
      <c r="EG62">
        <f>IFERROR(VALUE(RIGHT(Rawdata!EG62,1)),"N/A")</f>
        <v>4</v>
      </c>
      <c r="EH62">
        <f>IFERROR(VALUE(RIGHT(Rawdata!EH62,1)),"N/A")</f>
        <v>4</v>
      </c>
      <c r="EI62">
        <f>IFERROR(VALUE(RIGHT(Rawdata!EI62,1)),"N/A")</f>
        <v>4</v>
      </c>
      <c r="EJ62">
        <f>IFERROR(VALUE(RIGHT(Rawdata!EJ62,1)),"N/A")</f>
        <v>4</v>
      </c>
      <c r="EK62">
        <f>IFERROR(VALUE(RIGHT(Rawdata!EK62,1)),"N/A")</f>
        <v>4</v>
      </c>
      <c r="EL62">
        <f>IFERROR(VALUE(RIGHT(Rawdata!EL62,1)),"N/A")</f>
        <v>3</v>
      </c>
      <c r="EM62">
        <f>IFERROR(VALUE(RIGHT(Rawdata!EM62,1)),"N/A")</f>
        <v>5</v>
      </c>
      <c r="EN62">
        <f>IFERROR(VALUE(RIGHT(Rawdata!EN62,1)),"N/A")</f>
        <v>4</v>
      </c>
      <c r="EO62">
        <f>IFERROR(VALUE(RIGHT(Rawdata!EO62,1)),"N/A")</f>
        <v>4</v>
      </c>
      <c r="EP62">
        <f>IFERROR(VALUE(RIGHT(Rawdata!EP62,1)),"N/A")</f>
        <v>4</v>
      </c>
      <c r="EQ62">
        <f>IFERROR(VALUE(RIGHT(Rawdata!EQ62,1)),"N/A")</f>
        <v>4</v>
      </c>
      <c r="ER62">
        <f>IFERROR(VALUE(RIGHT(Rawdata!ER62,1)),"N/A")</f>
        <v>4</v>
      </c>
      <c r="ES62">
        <f>IFERROR(VALUE(RIGHT(Rawdata!ES62,1)),"N/A")</f>
        <v>5</v>
      </c>
      <c r="ET62">
        <f>IFERROR(VALUE(RIGHT(Rawdata!ET62,1)),"N/A")</f>
        <v>5</v>
      </c>
      <c r="EU62">
        <f>IFERROR(VALUE(RIGHT(Rawdata!EU62,1)),"N/A")</f>
        <v>3</v>
      </c>
      <c r="EV62">
        <f>IFERROR(VALUE(RIGHT(Rawdata!EV62,1)),"N/A")</f>
        <v>4</v>
      </c>
      <c r="EW62">
        <f>IFERROR(VALUE(RIGHT(Rawdata!EW62,1)),"N/A")</f>
        <v>4</v>
      </c>
      <c r="EX62">
        <f>IFERROR(VALUE(RIGHT(Rawdata!EX62,1)),"N/A")</f>
        <v>4</v>
      </c>
      <c r="EY62">
        <f>IFERROR(VALUE(RIGHT(Rawdata!EY62,1)),"N/A")</f>
        <v>4</v>
      </c>
      <c r="EZ62">
        <f>IFERROR(6-VALUE(RIGHT(Rawdata!EZ62,1)),"N/A")</f>
        <v>4</v>
      </c>
      <c r="FA62">
        <f>IFERROR(IF(Rawdata!FA62="A1",VALUE(RIGHT(Rawdata!FA62,1)),VALUE(RIGHT(Rawdata!FA62,1))-1),"N/A")</f>
        <v>4</v>
      </c>
      <c r="FB62">
        <f>IFERROR(VALUE(RIGHT(Rawdata!FB62,1))-3,"N/A")</f>
        <v>4</v>
      </c>
      <c r="FC62">
        <f>IFERROR(IF(Rawdata!FC62="A1",VALUE(RIGHT(Rawdata!FC62,1)),VALUE(RIGHT(Rawdata!FC62,1))-1),"N/A")</f>
        <v>3</v>
      </c>
      <c r="FD62">
        <f>IFERROR(VALUE(RIGHT(Rawdata!FD62,1))-3,"N/A")</f>
        <v>3</v>
      </c>
      <c r="FE62">
        <f>IFERROR(IF(Rawdata!FE62="A1",VALUE(RIGHT(Rawdata!FE62,1)),VALUE(RIGHT(Rawdata!FE62,1))-1),"N/A")</f>
        <v>4</v>
      </c>
      <c r="FF62">
        <f>IFERROR(VALUE(RIGHT(Rawdata!FF62,1))-3,"N/A")</f>
        <v>2</v>
      </c>
      <c r="FG62">
        <f>IFERROR(IF(Rawdata!FG62="A1",VALUE(RIGHT(Rawdata!FG62,1)),VALUE(RIGHT(Rawdata!FG62,1))-1),"N/A")</f>
        <v>4</v>
      </c>
      <c r="FH62">
        <f>IFERROR(VALUE(RIGHT(Rawdata!FH62,1))-3,"N/A")</f>
        <v>4</v>
      </c>
      <c r="FI62">
        <f>IFERROR(IF(Rawdata!FI62="A1",VALUE(RIGHT(Rawdata!FI62,1)),VALUE(RIGHT(Rawdata!FI62,1))-1),"N/A")</f>
        <v>2</v>
      </c>
      <c r="FJ62">
        <f>IFERROR(VALUE(RIGHT(Rawdata!FJ62,1))-3,"N/A")</f>
        <v>3</v>
      </c>
      <c r="FK62">
        <f>IFERROR(IF(Rawdata!FK62="A1",VALUE(RIGHT(Rawdata!FK62,1)),VALUE(RIGHT(Rawdata!FK62,1))-1),"N/A")</f>
        <v>4</v>
      </c>
      <c r="FL62">
        <f>IFERROR(VALUE(RIGHT(Rawdata!FL62,1))-3,"N/A")</f>
        <v>4</v>
      </c>
      <c r="FM62">
        <f>IFERROR(IF(Rawdata!FM62="A1",VALUE(RIGHT(Rawdata!FM62,1)),VALUE(RIGHT(Rawdata!FM62,1))-1),"N/A")</f>
        <v>5</v>
      </c>
      <c r="FN62">
        <f>IFERROR(VALUE(RIGHT(Rawdata!FN62,1))-3,"N/A")</f>
        <v>4</v>
      </c>
      <c r="FO62">
        <f>IFERROR(IF(Rawdata!FO62="A1",VALUE(RIGHT(Rawdata!FO62,1)),VALUE(RIGHT(Rawdata!FO62,1))-1),"N/A")</f>
        <v>3</v>
      </c>
      <c r="FP62">
        <f>IFERROR(VALUE(RIGHT(Rawdata!FP62,1))-3,"N/A")</f>
        <v>3</v>
      </c>
      <c r="FQ62">
        <f>IFERROR(IF(Rawdata!FQ62="A1",VALUE(RIGHT(Rawdata!FQ62,1)),VALUE(RIGHT(Rawdata!FQ62,1))-1),"N/A")</f>
        <v>4</v>
      </c>
      <c r="FR62">
        <f>IFERROR(VALUE(RIGHT(Rawdata!FR62,1))-3,"N/A")</f>
        <v>3</v>
      </c>
      <c r="FS62">
        <f>IFERROR(IF(Rawdata!FS62="A1",VALUE(RIGHT(Rawdata!FS62,1)),VALUE(RIGHT(Rawdata!FS62,1))-1),"N/A")</f>
        <v>5</v>
      </c>
      <c r="FT62">
        <f>IFERROR(VALUE(RIGHT(Rawdata!FT62,1))-3,"N/A")</f>
        <v>4</v>
      </c>
      <c r="FU62">
        <f>IFERROR(IF(Rawdata!FU62="A1",VALUE(RIGHT(Rawdata!FU62,1)),VALUE(RIGHT(Rawdata!FU62,1))-1),"N/A")</f>
        <v>5</v>
      </c>
      <c r="FV62">
        <f>IFERROR(VALUE(RIGHT(Rawdata!FV62,1))-3,"N/A")</f>
        <v>4</v>
      </c>
      <c r="FW62">
        <f>IFERROR(IF(Rawdata!FW62="A1",VALUE(RIGHT(Rawdata!FW62,1)),VALUE(RIGHT(Rawdata!FW62,1))-1),"N/A")</f>
        <v>5</v>
      </c>
      <c r="FX62">
        <f>IFERROR(VALUE(RIGHT(Rawdata!FX62,1))-3,"N/A")</f>
        <v>4</v>
      </c>
      <c r="FY62">
        <f>IFERROR(IF(Rawdata!FY62="A1",VALUE(RIGHT(Rawdata!FY62,1)),VALUE(RIGHT(Rawdata!FY62,1))-1),"N/A")</f>
        <v>2</v>
      </c>
      <c r="FZ62">
        <f>IFERROR(VALUE(RIGHT(Rawdata!FZ62,1))-3,"N/A")</f>
        <v>2</v>
      </c>
      <c r="GA62">
        <f>IFERROR(IF(Rawdata!GA62="A1",VALUE(RIGHT(Rawdata!GA62,1)),VALUE(RIGHT(Rawdata!GA62,1))-1),"N/A")</f>
        <v>3</v>
      </c>
      <c r="GB62">
        <f>IFERROR(VALUE(RIGHT(Rawdata!GB62,1))-3,"N/A")</f>
        <v>3</v>
      </c>
      <c r="GC62">
        <f>IFERROR(IF(Rawdata!GC62="A1",VALUE(RIGHT(Rawdata!GC62,1)),VALUE(RIGHT(Rawdata!GC62,1))-1),"N/A")</f>
        <v>4</v>
      </c>
      <c r="GD62">
        <f>IFERROR(VALUE(RIGHT(Rawdata!GD62,1))-3,"N/A")</f>
        <v>4</v>
      </c>
      <c r="GE62">
        <f>IFERROR(IF(Rawdata!GE62="A1",VALUE(RIGHT(Rawdata!GE62,1)),VALUE(RIGHT(Rawdata!GE62,1))-1),"N/A")</f>
        <v>4</v>
      </c>
      <c r="GF62">
        <f>IFERROR(VALUE(RIGHT(Rawdata!GF62,1))-3,"N/A")</f>
        <v>4</v>
      </c>
      <c r="GG62">
        <f>IFERROR(IF(Rawdata!GG62="A1",VALUE(RIGHT(Rawdata!GG62,1)),VALUE(RIGHT(Rawdata!GG62,1))-1),"N/A")</f>
        <v>3</v>
      </c>
      <c r="GH62">
        <f>IFERROR(VALUE(RIGHT(Rawdata!GH62,1))-3,"N/A")</f>
        <v>3</v>
      </c>
      <c r="GI62">
        <f>IFERROR(IF(Rawdata!GI62="A1",VALUE(RIGHT(Rawdata!GI62,1)),VALUE(RIGHT(Rawdata!GI62,1))-1),"N/A")</f>
        <v>4</v>
      </c>
      <c r="GJ62">
        <f>IFERROR(VALUE(RIGHT(Rawdata!GJ62,1))-3,"N/A")</f>
        <v>4</v>
      </c>
      <c r="GK62">
        <f>IFERROR(IF(Rawdata!GK62="A1",VALUE(RIGHT(Rawdata!GK62,1)),VALUE(RIGHT(Rawdata!GK62,1))-1),"N/A")</f>
        <v>4</v>
      </c>
      <c r="GL62">
        <f>IFERROR(VALUE(RIGHT(Rawdata!GL62,1))-3,"N/A")</f>
        <v>4</v>
      </c>
      <c r="GM62">
        <f>IFERROR(IF(Rawdata!GM62="A1",VALUE(RIGHT(Rawdata!GM62,1)),VALUE(RIGHT(Rawdata!GM62,1))-1),"N/A")</f>
        <v>4</v>
      </c>
      <c r="GN62">
        <f>IFERROR(VALUE(RIGHT(Rawdata!GN62,1))-3,"N/A")</f>
        <v>4</v>
      </c>
      <c r="GO62">
        <f>IFERROR(IF(Rawdata!GO62="A1",VALUE(RIGHT(Rawdata!GO62,1)),VALUE(RIGHT(Rawdata!GO62,1))-1),"N/A")</f>
        <v>5</v>
      </c>
      <c r="GP62">
        <f>IFERROR(VALUE(RIGHT(Rawdata!GP62,1))-3,"N/A")</f>
        <v>4</v>
      </c>
      <c r="GQ62">
        <f>IFERROR(IF(Rawdata!GQ62="A1",VALUE(RIGHT(Rawdata!GQ62,1)),VALUE(RIGHT(Rawdata!GQ62,1))-1),"N/A")</f>
        <v>4</v>
      </c>
      <c r="GR62">
        <f>IFERROR(VALUE(RIGHT(Rawdata!GR62,1))-3,"N/A")</f>
        <v>2</v>
      </c>
      <c r="GS62">
        <f>IFERROR(IF(Rawdata!GS62="A1",VALUE(RIGHT(Rawdata!GS62,1)),VALUE(RIGHT(Rawdata!GS62,1))-1),"N/A")</f>
        <v>4</v>
      </c>
      <c r="GT62">
        <f>IFERROR(VALUE(RIGHT(Rawdata!GT62,1))-3,"N/A")</f>
        <v>4</v>
      </c>
      <c r="GU62">
        <f>IFERROR(IF(Rawdata!GU62="A1",VALUE(RIGHT(Rawdata!GU62,1)),VALUE(RIGHT(Rawdata!GU62,1))-1),"N/A")</f>
        <v>4</v>
      </c>
      <c r="GV62">
        <f>IFERROR(VALUE(RIGHT(Rawdata!GV62,1))-3,"N/A")</f>
        <v>1</v>
      </c>
      <c r="GW62">
        <f>IFERROR(IF(Rawdata!GW62="A1",VALUE(RIGHT(Rawdata!GW62,1)),VALUE(RIGHT(Rawdata!GW62,1))-1),"N/A")</f>
        <v>4</v>
      </c>
      <c r="GX62">
        <f>IFERROR(VALUE(RIGHT(Rawdata!GX62,1))-3,"N/A")</f>
        <v>1</v>
      </c>
      <c r="GY62">
        <f>IFERROR(VALUE(RIGHT(Rawdata!GY62,1)),"N/A")</f>
        <v>5</v>
      </c>
      <c r="GZ62">
        <f>IFERROR(7-VALUE(RIGHT(Rawdata!GZ62,1)),"N/A")</f>
        <v>5</v>
      </c>
      <c r="HA62">
        <f>IFERROR(VALUE(RIGHT(Rawdata!HA62,1)),"N/A")</f>
        <v>5</v>
      </c>
      <c r="HB62">
        <f>IFERROR(VALUE(RIGHT(Rawdata!HB62,1)),"N/A")</f>
        <v>3</v>
      </c>
      <c r="HC62">
        <f>IFERROR(VALUE(RIGHT(Rawdata!HC62,1)),"N/A")</f>
        <v>4</v>
      </c>
      <c r="HD62">
        <f>IFERROR(7-VALUE(RIGHT(Rawdata!HD62,1)),"N/A")</f>
        <v>4</v>
      </c>
      <c r="HE62">
        <f>IFERROR(VALUE(RIGHT(Rawdata!HE62,1)),"N/A")</f>
        <v>4</v>
      </c>
      <c r="HF62">
        <f>IFERROR(7-VALUE(RIGHT(Rawdata!HF62,1)),"N/A")</f>
        <v>4</v>
      </c>
      <c r="HG62">
        <f>IFERROR(VALUE(RIGHT(Rawdata!HG62,1)),"N/A")</f>
        <v>5</v>
      </c>
      <c r="HH62">
        <f>IFERROR(VALUE(RIGHT(Rawdata!HH62,1)),"N/A")</f>
        <v>5</v>
      </c>
      <c r="HI62">
        <f>IFERROR(VALUE(RIGHT(Rawdata!HI62,1)),"N/A")</f>
        <v>4</v>
      </c>
      <c r="HJ62">
        <f>IFERROR(VALUE(RIGHT(Rawdata!HJ62,1)),"N/A")</f>
        <v>4</v>
      </c>
      <c r="HK62">
        <f>IFERROR(7-VALUE(RIGHT(Rawdata!HK62,1)),"N/A")</f>
        <v>2</v>
      </c>
      <c r="HL62">
        <f>IFERROR(VALUE(RIGHT(Rawdata!HL62,1)),"N/A")</f>
        <v>3</v>
      </c>
      <c r="HM62">
        <f>IFERROR(VALUE(RIGHT(Rawdata!HM62,1)),"N/A")</f>
        <v>4</v>
      </c>
      <c r="HN62">
        <f>IFERROR(IF(Rawdata!HN62="A13",5,VALUE(RIGHT(Rawdata!HN62,1))-1),"N/A")</f>
        <v>4</v>
      </c>
      <c r="HO62">
        <f>IFERROR(IF(Rawdata!HO62="A13",5,VALUE(RIGHT(Rawdata!HO62,1))-1),"N/A")</f>
        <v>5</v>
      </c>
      <c r="HP62">
        <f>IFERROR(IF(Rawdata!HP62="A13",5,VALUE(RIGHT(Rawdata!HP62,1))-1),"N/A")</f>
        <v>4</v>
      </c>
      <c r="HQ62">
        <f>IFERROR(IF(Rawdata!HQ62="A13",5,VALUE(RIGHT(Rawdata!HQ62,1))-1),"N/A")</f>
        <v>3</v>
      </c>
      <c r="HR62">
        <f>IFERROR(IF(Rawdata!HR62="A13",5,VALUE(RIGHT(Rawdata!HR62,1))-1),"N/A")</f>
        <v>4</v>
      </c>
      <c r="HS62">
        <f>IFERROR(6-IF(Rawdata!HS62="A13",5,VALUE(RIGHT(Rawdata!HS62,1))-1),"N/A")</f>
        <v>4</v>
      </c>
      <c r="HT62">
        <f>IFERROR(6-IF(Rawdata!HT62="A13",5,VALUE(RIGHT(Rawdata!HT62,1))-1),"N/A")</f>
        <v>4</v>
      </c>
      <c r="HU62">
        <f>IFERROR(6-IF(Rawdata!HU62="A13",5,VALUE(RIGHT(Rawdata!HU62,1))-1),"N/A")</f>
        <v>3</v>
      </c>
      <c r="HV62">
        <f>IFERROR(IF(Rawdata!HV62="A13",5,VALUE(RIGHT(Rawdata!HV62,1))-1),"N/A")</f>
        <v>3</v>
      </c>
      <c r="HW62">
        <f>IFERROR(6-IF(Rawdata!HW62="A13",5,VALUE(RIGHT(Rawdata!HW62,1))-1),"N/A")</f>
        <v>2</v>
      </c>
      <c r="HX62">
        <f>IFERROR(6-IF(Rawdata!HX62="A13",5,VALUE(RIGHT(Rawdata!HX62,1))-1),"N/A")</f>
        <v>3</v>
      </c>
      <c r="HY62">
        <f>IFERROR(6-IF(Rawdata!HY62="A13",5,VALUE(RIGHT(Rawdata!HY62,1))-1),"N/A")</f>
        <v>1</v>
      </c>
      <c r="HZ62">
        <f>IFERROR(6-IF(Rawdata!HZ62="A13",5,VALUE(RIGHT(Rawdata!HZ62,1))-1),"N/A")</f>
        <v>3</v>
      </c>
      <c r="IA62">
        <f>IFERROR(6-IF(Rawdata!IA62="A13",5,VALUE(RIGHT(Rawdata!IA62,1))-1),"N/A")</f>
        <v>2</v>
      </c>
      <c r="IB62">
        <f>IFERROR(IF(Rawdata!IB62="A13",5,VALUE(RIGHT(Rawdata!IB62,1))-1),"N/A")</f>
        <v>5</v>
      </c>
      <c r="IC62">
        <f>IFERROR(6-IF(Rawdata!IC62="A13",5,VALUE(RIGHT(Rawdata!IC62,1))-1),"N/A")</f>
        <v>4</v>
      </c>
      <c r="ID62">
        <f>IFERROR(IF(Rawdata!ID62="A13",5,VALUE(RIGHT(Rawdata!ID62,1))-1),"N/A")</f>
        <v>5</v>
      </c>
      <c r="IE62">
        <f>IFERROR(6-IF(Rawdata!IE62="A13",5,VALUE(RIGHT(Rawdata!IE62,1))-1),"N/A")</f>
        <v>1</v>
      </c>
      <c r="IF62">
        <f>IFERROR(VALUE(RIGHT(Rawdata!IF62,1)),"N/A")</f>
        <v>2</v>
      </c>
      <c r="IG62">
        <f>IFERROR(VALUE(RIGHT(Rawdata!IG62,1)),"N/A")</f>
        <v>6</v>
      </c>
      <c r="IH62">
        <f>IFERROR(VALUE(RIGHT(Rawdata!IH62,1)),"N/A")</f>
        <v>1</v>
      </c>
      <c r="II62">
        <f>IFERROR(VALUE(RIGHT(Rawdata!II62,1)),"N/A")</f>
        <v>2</v>
      </c>
      <c r="IJ62">
        <f>IFERROR(VALUE(RIGHT(Rawdata!IJ62,1)),"N/A")</f>
        <v>2</v>
      </c>
      <c r="IK62">
        <f>IFERROR(VALUE(RIGHT(Rawdata!IK62,1)),"N/A")</f>
        <v>5</v>
      </c>
      <c r="IL62">
        <f>IFERROR(VALUE(RIGHT(Rawdata!IL62,1)),"N/A")</f>
        <v>4</v>
      </c>
      <c r="IM62">
        <f>IFERROR(VALUE(RIGHT(Rawdata!IM62,1)),"N/A")</f>
        <v>4</v>
      </c>
      <c r="IN62">
        <f>IFERROR(VALUE(RIGHT(Rawdata!IN62,1)),"N/A")</f>
        <v>4</v>
      </c>
      <c r="IO62">
        <f>IFERROR(VALUE(RIGHT(Rawdata!IO62,1)),"N/A")</f>
        <v>4</v>
      </c>
      <c r="IP62">
        <f>IFERROR(VALUE(RIGHT(Rawdata!IP62,1)),"N/A")</f>
        <v>4</v>
      </c>
      <c r="IQ62">
        <f>IFERROR(VALUE(RIGHT(Rawdata!IQ62,1)),"N/A")</f>
        <v>2</v>
      </c>
      <c r="IR62">
        <f>IFERROR(VALUE(RIGHT(Rawdata!IR62,1)),"N/A")</f>
        <v>4</v>
      </c>
      <c r="IS62">
        <f>IFERROR(VALUE(RIGHT(Rawdata!IS62,1)),"N/A")</f>
        <v>3</v>
      </c>
      <c r="IT62">
        <f>IFERROR(VALUE(RIGHT(Rawdata!IT62,1)),"N/A")</f>
        <v>3</v>
      </c>
      <c r="IU62">
        <f>IFERROR(VALUE(RIGHT(Rawdata!IU62,1)),"N/A")</f>
        <v>4</v>
      </c>
      <c r="IV62">
        <f>IFERROR(VALUE(RIGHT(Rawdata!IV62,1)),"N/A")</f>
        <v>2</v>
      </c>
      <c r="IW62">
        <f>IFERROR(VALUE(RIGHT(Rawdata!IW62,1)),"N/A")</f>
        <v>3</v>
      </c>
      <c r="IX62">
        <f>IFERROR(VALUE(RIGHT(Rawdata!IX62,1)),"N/A")</f>
        <v>2</v>
      </c>
      <c r="IY62">
        <f>IFERROR(VALUE(RIGHT(Rawdata!IY62,1)),"N/A")</f>
        <v>5</v>
      </c>
      <c r="IZ62">
        <f>IFERROR(VALUE(RIGHT(Rawdata!IZ62,1)),"N/A")</f>
        <v>5</v>
      </c>
      <c r="JA62">
        <f>IFERROR(VALUE(RIGHT(Rawdata!JA62,1)),"N/A")</f>
        <v>1</v>
      </c>
      <c r="JB62">
        <f>IFERROR(VALUE(RIGHT(Rawdata!JB62,1)),"N/A")</f>
        <v>1</v>
      </c>
      <c r="JC62">
        <f>IFERROR(VALUE(RIGHT(Rawdata!JC62,1)),"N/A")</f>
        <v>3</v>
      </c>
      <c r="JD62">
        <f>IFERROR(VALUE(RIGHT(Rawdata!JD62,1)),"N/A")</f>
        <v>5</v>
      </c>
      <c r="JE62">
        <f>IFERROR(VALUE(RIGHT(Rawdata!JE62,1)),"N/A")</f>
        <v>5</v>
      </c>
      <c r="JF62">
        <f>IFERROR(VALUE(RIGHT(Rawdata!JF62,1)),"N/A")</f>
        <v>5</v>
      </c>
      <c r="JG62">
        <f>IFERROR(VALUE(RIGHT(Rawdata!JG62,1)),"N/A")</f>
        <v>4</v>
      </c>
      <c r="JH62">
        <f>IFERROR(VALUE(RIGHT(Rawdata!JH62,1)),"N/A")</f>
        <v>5</v>
      </c>
      <c r="JI62">
        <f>IFERROR(VALUE(RIGHT(Rawdata!JI62,1)),"N/A")</f>
        <v>1</v>
      </c>
      <c r="JJ62">
        <f>IFERROR(VALUE(RIGHT(Rawdata!JJ62,1)),"N/A")</f>
        <v>1</v>
      </c>
      <c r="JK62">
        <f>IFERROR(VALUE(RIGHT(Rawdata!JK62,1)),"N/A")</f>
        <v>5</v>
      </c>
      <c r="JL62">
        <f>IFERROR(VALUE(RIGHT(Rawdata!JL62,1)),"N/A")</f>
        <v>4</v>
      </c>
      <c r="JM62">
        <f>IFERROR(VALUE(RIGHT(Rawdata!JM62,1)),"N/A")</f>
        <v>5</v>
      </c>
      <c r="JN62">
        <f>IFERROR(VALUE(RIGHT(Rawdata!JN62,1)),"N/A")</f>
        <v>4</v>
      </c>
      <c r="JO62">
        <f>IFERROR(VALUE(RIGHT(Rawdata!JO62,1)),"N/A")</f>
        <v>1</v>
      </c>
      <c r="JP62" t="str">
        <f>IFERROR(VALUE(RIGHT(Rawdata!JP62,1)-4),"N/A")</f>
        <v>N/A</v>
      </c>
      <c r="JQ62" t="str">
        <f>IFERROR(VALUE(RIGHT(Rawdata!JQ62,1)-4),"N/A")</f>
        <v>N/A</v>
      </c>
      <c r="JR62" t="str">
        <f>IFERROR(VALUE(RIGHT(Rawdata!JR62,1)-4),"N/A")</f>
        <v>N/A</v>
      </c>
      <c r="JS62" t="str">
        <f>IFERROR(VALUE(RIGHT(Rawdata!JS62,1)-4),"N/A")</f>
        <v>N/A</v>
      </c>
      <c r="JT62" t="str">
        <f>IFERROR(VALUE(RIGHT(Rawdata!JT62,1)-4),"N/A")</f>
        <v>N/A</v>
      </c>
      <c r="JU62" t="str">
        <f>IFERROR(VALUE(RIGHT(Rawdata!JU62,1)-4),"N/A")</f>
        <v>N/A</v>
      </c>
      <c r="JV62" t="str">
        <f>IFERROR(VALUE(RIGHT(Rawdata!JV62,1)-4),"N/A")</f>
        <v>N/A</v>
      </c>
      <c r="JW62" t="str">
        <f>IFERROR(VALUE(RIGHT(Rawdata!JW62,1)-4),"N/A")</f>
        <v>N/A</v>
      </c>
      <c r="JX62" t="str">
        <f>IFERROR(VALUE(RIGHT(Rawdata!JX62,1)),"N/A")</f>
        <v>N/A</v>
      </c>
      <c r="JY62" t="str">
        <f>IFERROR(VALUE(RIGHT(Rawdata!JY62,1)),"N/A")</f>
        <v>N/A</v>
      </c>
      <c r="JZ62" t="str">
        <f>IFERROR(6-VALUE(RIGHT(Rawdata!JZ62,1)),"N/A")</f>
        <v>N/A</v>
      </c>
      <c r="KA62" t="str">
        <f>IFERROR(6-VALUE(RIGHT(Rawdata!KA62,1)),"N/A")</f>
        <v>N/A</v>
      </c>
      <c r="KB62" t="str">
        <f>IFERROR(6-VALUE(RIGHT(Rawdata!KB62,1)),"N/A")</f>
        <v>N/A</v>
      </c>
      <c r="KC62" t="str">
        <f>IFERROR(6-VALUE(RIGHT(Rawdata!KC62,1)),"N/A")</f>
        <v>N/A</v>
      </c>
      <c r="KD62" t="str">
        <f>IFERROR(6-VALUE(RIGHT(Rawdata!KD62,1)),"N/A")</f>
        <v>N/A</v>
      </c>
      <c r="KE62" t="str">
        <f>IFERROR(6-VALUE(RIGHT(Rawdata!KE62,1)),"N/A")</f>
        <v>N/A</v>
      </c>
      <c r="KF62" t="str">
        <f>IFERROR(VALUE(RIGHT(Rawdata!KF62,1)),"N/A")</f>
        <v>N/A</v>
      </c>
      <c r="KG62" t="str">
        <f>IFERROR(VALUE(RIGHT(Rawdata!KG62,1)),"N/A")</f>
        <v>N/A</v>
      </c>
      <c r="KH62" t="str">
        <f>IFERROR(6-VALUE(RIGHT(Rawdata!KH62,1)),"N/A")</f>
        <v>N/A</v>
      </c>
      <c r="KI62" t="str">
        <f>IFERROR(6-VALUE(RIGHT(Rawdata!KI62,1)),"N/A")</f>
        <v>N/A</v>
      </c>
      <c r="KJ62" t="str">
        <f>IFERROR(VALUE(RIGHT(Rawdata!KJ62,1)),"N/A")</f>
        <v>N/A</v>
      </c>
      <c r="KK62" t="str">
        <f>IFERROR(VALUE(RIGHT(Rawdata!KK62,1)),"N/A")</f>
        <v>N/A</v>
      </c>
      <c r="KL62" t="str">
        <f>IFERROR(VALUE(RIGHT(Rawdata!KL62,1)),"N/A")</f>
        <v>N/A</v>
      </c>
      <c r="KM62" t="str">
        <f>IFERROR(VALUE(RIGHT(Rawdata!KM62,1)),"N/A")</f>
        <v>N/A</v>
      </c>
      <c r="KN62" t="str">
        <f>IFERROR(VALUE(RIGHT(Rawdata!KN62,1)),"N/A")</f>
        <v>N/A</v>
      </c>
      <c r="KO62" t="str">
        <f>IFERROR(VALUE(RIGHT(Rawdata!KO62,1)),"N/A")</f>
        <v>N/A</v>
      </c>
      <c r="KP62" t="str">
        <f>IFERROR(VALUE(RIGHT(Rawdata!KP62,1)),"N/A")</f>
        <v>N/A</v>
      </c>
      <c r="KQ62" t="str">
        <f>IFERROR(VALUE(RIGHT(Rawdata!KQ62,1)),"N/A")</f>
        <v>N/A</v>
      </c>
      <c r="KR62" t="str">
        <f>IFERROR(VALUE(RIGHT(Rawdata!KR62,1)),"N/A")</f>
        <v>N/A</v>
      </c>
      <c r="KS62" t="str">
        <f>IFERROR(VALUE(RIGHT(Rawdata!KS62,1)),"N/A")</f>
        <v>N/A</v>
      </c>
      <c r="KT62" t="str">
        <f>IFERROR(VALUE(RIGHT(Rawdata!KT62,1)),"N/A")</f>
        <v>N/A</v>
      </c>
      <c r="KU62" t="str">
        <f>IFERROR(VALUE(RIGHT(Rawdata!KU62,1)),"N/A")</f>
        <v>N/A</v>
      </c>
      <c r="KV62" t="str">
        <f>IFERROR(VALUE(RIGHT(Rawdata!KV62,1)),"N/A")</f>
        <v>N/A</v>
      </c>
      <c r="KW62" t="str">
        <f>IFERROR(VALUE(RIGHT(Rawdata!KW62,1)),"N/A")</f>
        <v>N/A</v>
      </c>
      <c r="KX62" t="str">
        <f>IFERROR(VALUE(RIGHT(Rawdata!KX62,1)),"N/A")</f>
        <v>N/A</v>
      </c>
    </row>
    <row r="63" spans="1:310" x14ac:dyDescent="0.25">
      <c r="A63">
        <f>Rawdata!A63</f>
        <v>41</v>
      </c>
      <c r="B63" t="str">
        <f>Rawdata!B63</f>
        <v>T3</v>
      </c>
      <c r="C63">
        <f>Rawdata!C63</f>
        <v>0</v>
      </c>
      <c r="D63" t="str">
        <f>Rawdata!D63</f>
        <v>770-278</v>
      </c>
      <c r="E63" t="str">
        <f>IF(Rawdata!E63="","",Rawdata!E63)</f>
        <v/>
      </c>
      <c r="F63" cm="1">
        <f t="array" ref="F63">IFERROR(_xlfn.IFS(Rawdata!F63="A1",100,Rawdata!F63="A2",75,Rawdata!F63="A3",50,Rawdata!F63="A4",25,Rawdata!F63="A5",0),"N/A")</f>
        <v>100</v>
      </c>
      <c r="G63" cm="1">
        <f t="array" ref="G63">IFERROR(_xlfn.IFS(Rawdata!G63="A1",100,Rawdata!G63="A2",75,Rawdata!G63="A3",50,Rawdata!G63="A4",25,Rawdata!G63="A5",0),"N/A")</f>
        <v>75</v>
      </c>
      <c r="H63" cm="1">
        <f t="array" ref="H63">IFERROR(_xlfn.IFS(Rawdata!H63="A1",100,Rawdata!H63="A2",75,Rawdata!H63="A3",50,Rawdata!H63="A4",25,Rawdata!H63="A5",0),"N/A")</f>
        <v>25</v>
      </c>
      <c r="I63" cm="1">
        <f t="array" ref="I63">IFERROR(_xlfn.IFS(Rawdata!I63="A1",100,Rawdata!I63="A2",75,Rawdata!I63="A3",50,Rawdata!I63="A4",25,Rawdata!I63="A5",0),"N/A")</f>
        <v>50</v>
      </c>
      <c r="J63" cm="1">
        <f t="array" ref="J63">IFERROR(_xlfn.IFS(Rawdata!J63="A1",100,Rawdata!J63="A2",75,Rawdata!J63="A3",50,Rawdata!J63="A4",25,Rawdata!J63="A5",0),"N/A")</f>
        <v>50</v>
      </c>
      <c r="K63" cm="1">
        <f t="array" ref="K63">IFERROR(_xlfn.IFS(Rawdata!K63="A1",100,Rawdata!K63="A2",75,Rawdata!K63="A3",50,Rawdata!K63="A4",25,Rawdata!K63="A5",0),"N/A")</f>
        <v>100</v>
      </c>
      <c r="L63" cm="1">
        <f t="array" ref="L63">IFERROR(_xlfn.IFS(Rawdata!L63="A1",100,Rawdata!L63="A2",75,Rawdata!L63="A3",50,Rawdata!L63="A4",25,Rawdata!L63="A5",0),"N/A")</f>
        <v>100</v>
      </c>
      <c r="M63" cm="1">
        <f t="array" ref="M63">IFERROR(_xlfn.IFS(Rawdata!M63="A1",100,Rawdata!M63="A2",75,Rawdata!M63="A3",50,Rawdata!M63="A4",25,Rawdata!M63="A5",0),"N/A")</f>
        <v>100</v>
      </c>
      <c r="N63" cm="1">
        <f t="array" ref="N63">IFERROR(_xlfn.IFS(Rawdata!N63="A1",100,Rawdata!N63="A2",75,Rawdata!N63="A3",50,Rawdata!N63="A4",25,Rawdata!N63="A5",0),"N/A")</f>
        <v>50</v>
      </c>
      <c r="O63" cm="1">
        <f t="array" ref="O63">IFERROR(_xlfn.IFS(Rawdata!O63="A1",100,Rawdata!O63="A2",75,Rawdata!O63="A3",50,Rawdata!O63="A4",25,Rawdata!O63="A5",0),"N/A")</f>
        <v>100</v>
      </c>
      <c r="P63" cm="1">
        <f t="array" ref="P63">IFERROR(_xlfn.IFS(Rawdata!P63="A1",100,Rawdata!P63="A2",75,Rawdata!P63="A3",50,Rawdata!P63="A4",25,Rawdata!P63="A5",0),"N/A")</f>
        <v>50</v>
      </c>
      <c r="Q63" cm="1">
        <f t="array" ref="Q63">IFERROR(_xlfn.IFS(Rawdata!Q63="A1",100,Rawdata!Q63="A2",75,Rawdata!Q63="A3",50,Rawdata!Q63="A4",25,Rawdata!Q63="A5",0),"N/A")</f>
        <v>50</v>
      </c>
      <c r="R63" cm="1">
        <f t="array" ref="R63">IFERROR(_xlfn.IFS(Rawdata!R63="A1",100,Rawdata!R63="A2",75,Rawdata!R63="A3",50,Rawdata!R63="A4",25,Rawdata!R63="A5",0),"N/A")</f>
        <v>50</v>
      </c>
      <c r="S63" cm="1">
        <f t="array" ref="S63">IFERROR(_xlfn.IFS(Rawdata!S63="A1",100,Rawdata!S63="A2",75,Rawdata!S63="A3",50,Rawdata!S63="A4",25,Rawdata!S63="A5",0),"N/A")</f>
        <v>50</v>
      </c>
      <c r="T63" cm="1">
        <f t="array" ref="T63">IFERROR(_xlfn.IFS(Rawdata!T63="A1",100,Rawdata!T63="A2",75,Rawdata!T63="A3",50,Rawdata!T63="A4",25,Rawdata!T63="A5",0),"N/A")</f>
        <v>75</v>
      </c>
      <c r="U63" cm="1">
        <f t="array" ref="U63">IFERROR(_xlfn.IFS(Rawdata!U63="A1",100,Rawdata!U63="A2",75,Rawdata!U63="A3",50,Rawdata!U63="A4",25,Rawdata!U63="A5",0),"N/A")</f>
        <v>50</v>
      </c>
      <c r="V63" cm="1">
        <f t="array" ref="V63">IFERROR(_xlfn.IFS(Rawdata!V63="A1",100,Rawdata!V63="A2",75,Rawdata!V63="A3",50,Rawdata!V63="A4",25,Rawdata!V63="A5",0),"N/A")</f>
        <v>100</v>
      </c>
      <c r="W63" cm="1">
        <f t="array" ref="W63">IFERROR(_xlfn.IFS(Rawdata!W63="A1",100,Rawdata!W63="A2",75,Rawdata!W63="A3",50,Rawdata!W63="A4",25,Rawdata!W63="A5",0),"N/A")</f>
        <v>75</v>
      </c>
      <c r="X63" cm="1">
        <f t="array" ref="X63">IFERROR(_xlfn.IFS(Rawdata!X63="A1",100,Rawdata!X63="A2",75,Rawdata!X63="A3",50,Rawdata!X63="A4",25,Rawdata!X63="A5",0),"N/A")</f>
        <v>50</v>
      </c>
      <c r="Y63" cm="1">
        <f t="array" ref="Y63">IFERROR(_xlfn.IFS(Rawdata!Y63="A1",100,Rawdata!Y63="A2",75,Rawdata!Y63="A3",50,Rawdata!Y63="A4",25,Rawdata!Y63="A5",0),"N/A")</f>
        <v>25</v>
      </c>
      <c r="Z63" cm="1">
        <f t="array" ref="Z63">IFERROR(_xlfn.IFS(Rawdata!Z63="A1",100,Rawdata!Z63="A2",75,Rawdata!Z63="A3",50,Rawdata!Z63="A4",25,Rawdata!Z63="A5",0),"N/A")</f>
        <v>50</v>
      </c>
      <c r="AA63" cm="1">
        <f t="array" ref="AA63">IFERROR(_xlfn.IFS(Rawdata!AA63="A1",100,Rawdata!AA63="A2",75,Rawdata!AA63="A3",50,Rawdata!AA63="A4",25,Rawdata!AA63="A5",0),"N/A")</f>
        <v>50</v>
      </c>
      <c r="AB63" cm="1">
        <f t="array" ref="AB63">IFERROR(_xlfn.IFS(Rawdata!AB63="A1",100,Rawdata!AB63="A2",75,Rawdata!AB63="A3",50,Rawdata!AB63="A4",25,Rawdata!AB63="A5",0),"N/A")</f>
        <v>50</v>
      </c>
      <c r="AC63">
        <f>IFERROR(VALUE(RIGHT(Rawdata!AC63,1)),"N/A")</f>
        <v>4</v>
      </c>
      <c r="AD63">
        <f>IFERROR(6-VALUE(RIGHT(Rawdata!AD63,1)),"N/A")</f>
        <v>5</v>
      </c>
      <c r="AE63">
        <f>IFERROR(VALUE(RIGHT(Rawdata!AE63,1)),"N/A")</f>
        <v>4</v>
      </c>
      <c r="AF63">
        <f>IFERROR(6-VALUE(RIGHT(Rawdata!AF63,1)),"N/A")</f>
        <v>5</v>
      </c>
      <c r="AG63">
        <f>IFERROR(VALUE(RIGHT(Rawdata!AG63,1)),"N/A")</f>
        <v>1</v>
      </c>
      <c r="AH63">
        <f>IFERROR(VALUE(RIGHT(Rawdata!AH63,1)),"N/A")</f>
        <v>1</v>
      </c>
      <c r="AI63">
        <f>IFERROR(VALUE(RIGHT(Rawdata!AI63,1)),"N/A")</f>
        <v>1</v>
      </c>
      <c r="AJ63">
        <f>IFERROR(6-VALUE(RIGHT(Rawdata!AJ63,1)),"N/A")</f>
        <v>4</v>
      </c>
      <c r="AK63">
        <f>IFERROR(6-VALUE(RIGHT(Rawdata!AK63,1)),"N/A")</f>
        <v>5</v>
      </c>
      <c r="AL63">
        <f>IFERROR(VALUE(RIGHT(Rawdata!AL63,1)),"N/A")</f>
        <v>4</v>
      </c>
      <c r="AM63">
        <f>IFERROR(6-VALUE(RIGHT(Rawdata!AM63,1)),"N/A")</f>
        <v>5</v>
      </c>
      <c r="AN63">
        <f>IFERROR(6-VALUE(RIGHT(Rawdata!AN63,1)),"N/A")</f>
        <v>4</v>
      </c>
      <c r="AO63">
        <f>IFERROR(VALUE(RIGHT(Rawdata!AO63,1)),"N/A")</f>
        <v>4</v>
      </c>
      <c r="AP63">
        <f>IFERROR(6-VALUE(RIGHT(Rawdata!AP63,1)),"N/A")</f>
        <v>3</v>
      </c>
      <c r="AQ63">
        <f>IFERROR(VALUE(RIGHT(Rawdata!AQ63,1)),"N/A")</f>
        <v>4</v>
      </c>
      <c r="AR63">
        <f>IFERROR(6-VALUE(RIGHT(Rawdata!AR63,1)),"N/A")</f>
        <v>4</v>
      </c>
      <c r="AS63">
        <f>IFERROR(VALUE(RIGHT(Rawdata!AS63,1)),"N/A")</f>
        <v>4</v>
      </c>
      <c r="AT63">
        <f>IFERROR(VALUE(RIGHT(Rawdata!AT63,1)),"N/A")</f>
        <v>1</v>
      </c>
      <c r="AU63">
        <f>IFERROR(6-VALUE(RIGHT(Rawdata!AU63,1)),"N/A")</f>
        <v>5</v>
      </c>
      <c r="AV63">
        <f>IFERROR(VALUE(RIGHT(Rawdata!AV63,1)),"N/A")</f>
        <v>1</v>
      </c>
      <c r="AW63">
        <f>IFERROR(VALUE(RIGHT(Rawdata!AW63,1)),"N/A")</f>
        <v>2</v>
      </c>
      <c r="AX63">
        <f>IFERROR(VALUE(RIGHT(Rawdata!AX63,1)),"N/A")</f>
        <v>1</v>
      </c>
      <c r="AY63">
        <f>IFERROR(VALUE(RIGHT(Rawdata!AY63,1)),"N/A")</f>
        <v>2</v>
      </c>
      <c r="AZ63">
        <f>IFERROR(VALUE(RIGHT(Rawdata!AZ63,1)),"N/A")</f>
        <v>1</v>
      </c>
      <c r="BA63">
        <f>IFERROR(VALUE(RIGHT(Rawdata!BA63,1)-1),"N/A")</f>
        <v>2</v>
      </c>
      <c r="BB63">
        <f>IFERROR(VALUE(RIGHT(Rawdata!BB63,1)-1),"N/A")</f>
        <v>3</v>
      </c>
      <c r="BC63">
        <f>IFERROR(VALUE(RIGHT(Rawdata!BC63,1)-1),"N/A")</f>
        <v>0</v>
      </c>
      <c r="BD63">
        <f>IFERROR(VALUE(RIGHT(Rawdata!BD63,1)-1),"N/A")</f>
        <v>2</v>
      </c>
      <c r="BE63">
        <f>IFERROR(VALUE(RIGHT(Rawdata!BE63,1)-1),"N/A")</f>
        <v>0</v>
      </c>
      <c r="BF63">
        <f>IFERROR(VALUE(RIGHT(Rawdata!BF63,1)-1),"N/A")</f>
        <v>1</v>
      </c>
      <c r="BG63">
        <f>IFERROR(VALUE(RIGHT(Rawdata!BG63,1)-1),"N/A")</f>
        <v>0</v>
      </c>
      <c r="BH63">
        <f>IFERROR(VALUE(RIGHT(Rawdata!BH63,1)-1),"N/A")</f>
        <v>0</v>
      </c>
      <c r="BI63">
        <f>IFERROR(VALUE(RIGHT(Rawdata!BI63,1)-1),"N/A")</f>
        <v>1</v>
      </c>
      <c r="BJ63">
        <f>IFERROR(VALUE(RIGHT(Rawdata!BJ63,1)-1),"N/A")</f>
        <v>0</v>
      </c>
      <c r="BK63">
        <f>IFERROR(VALUE(RIGHT(Rawdata!BK63,1)-1),"N/A")</f>
        <v>2</v>
      </c>
      <c r="BL63">
        <f>IFERROR(VALUE(RIGHT(Rawdata!BL63,1)-1),"N/A")</f>
        <v>2</v>
      </c>
      <c r="BM63" t="str">
        <f>IFERROR(VALUE(RIGHT(Rawdata!BM63,1)),"N/A")</f>
        <v>N/A</v>
      </c>
      <c r="BN63" t="str">
        <f>IFERROR(VALUE(RIGHT(Rawdata!BN63,1)),"N/A")</f>
        <v>N/A</v>
      </c>
      <c r="BO63" t="str">
        <f>IFERROR(VALUE(RIGHT(Rawdata!BO63,1)),"N/A")</f>
        <v>N/A</v>
      </c>
      <c r="BP63" t="str">
        <f>IFERROR(VALUE(RIGHT(Rawdata!BP63,1)),"N/A")</f>
        <v>N/A</v>
      </c>
      <c r="BQ63" t="str">
        <f>IFERROR(6-VALUE(RIGHT(Rawdata!BQ63,1)),"N/A")</f>
        <v>N/A</v>
      </c>
      <c r="BR63" t="str">
        <f>IFERROR(6-VALUE(RIGHT(Rawdata!BR63,1)),"N/A")</f>
        <v>N/A</v>
      </c>
      <c r="BS63" t="str">
        <f>IFERROR(6-VALUE(RIGHT(Rawdata!BS63,1)),"N/A")</f>
        <v>N/A</v>
      </c>
      <c r="BT63" t="str">
        <f>IFERROR(6-VALUE(RIGHT(Rawdata!BT63,1)),"N/A")</f>
        <v>N/A</v>
      </c>
      <c r="BU63" t="str">
        <f>IFERROR(VALUE(RIGHT(Rawdata!BU63,1)),"N/A")</f>
        <v>N/A</v>
      </c>
      <c r="BV63" t="str">
        <f>IFERROR(VALUE(RIGHT(Rawdata!BV63,1)),"N/A")</f>
        <v>N/A</v>
      </c>
      <c r="BW63" t="str">
        <f>IFERROR(VALUE(RIGHT(Rawdata!BW63,1)),"N/A")</f>
        <v>N/A</v>
      </c>
      <c r="BX63" t="str">
        <f>IFERROR(VALUE(RIGHT(Rawdata!BX63,1)),"N/A")</f>
        <v>N/A</v>
      </c>
      <c r="BY63" t="str">
        <f>IFERROR(6-VALUE(RIGHT(Rawdata!BY63,1)),"N/A")</f>
        <v>N/A</v>
      </c>
      <c r="BZ63" t="str">
        <f>IFERROR(6-VALUE(RIGHT(Rawdata!BZ63,1)),"N/A")</f>
        <v>N/A</v>
      </c>
      <c r="CA63" t="str">
        <f>IFERROR(6-VALUE(RIGHT(Rawdata!CA63,1)),"N/A")</f>
        <v>N/A</v>
      </c>
      <c r="CB63" t="str">
        <f>IFERROR(VALUE(RIGHT(Rawdata!CB63,1)),"N/A")</f>
        <v>N/A</v>
      </c>
      <c r="CC63" t="str">
        <f>IFERROR(VALUE(RIGHT(Rawdata!CC63,1)),"N/A")</f>
        <v>N/A</v>
      </c>
      <c r="CD63" t="str">
        <f>IFERROR(VALUE(RIGHT(Rawdata!CD63,1)),"N/A")</f>
        <v>N/A</v>
      </c>
      <c r="CE63" t="str">
        <f>IFERROR(VALUE(RIGHT(Rawdata!CE63,1)),"N/A")</f>
        <v>N/A</v>
      </c>
      <c r="CF63" t="str">
        <f>IFERROR(6-VALUE(RIGHT(Rawdata!CF63,1)),"N/A")</f>
        <v>N/A</v>
      </c>
      <c r="CG63" t="str">
        <f>IFERROR(6-VALUE(RIGHT(Rawdata!CG63,1)),"N/A")</f>
        <v>N/A</v>
      </c>
      <c r="CH63" t="str">
        <f>IFERROR(6-VALUE(RIGHT(Rawdata!CH63,1)),"N/A")</f>
        <v>N/A</v>
      </c>
      <c r="CI63" t="str">
        <f>IFERROR(6-VALUE(RIGHT(Rawdata!CI63,1)),"N/A")</f>
        <v>N/A</v>
      </c>
      <c r="CJ63" t="str">
        <f>IFERROR(VALUE(RIGHT(Rawdata!CJ63,1)),"N/A")</f>
        <v>N/A</v>
      </c>
      <c r="CK63" t="str">
        <f>IFERROR(VALUE(RIGHT(Rawdata!CK63,1)),"N/A")</f>
        <v>N/A</v>
      </c>
      <c r="CL63" t="str">
        <f>IFERROR(VALUE(RIGHT(Rawdata!CL63,1)),"N/A")</f>
        <v>N/A</v>
      </c>
      <c r="CM63" t="str">
        <f>IFERROR(VALUE(RIGHT(Rawdata!CM63,1)),"N/A")</f>
        <v>N/A</v>
      </c>
      <c r="CN63" t="str">
        <f>IFERROR(VALUE(RIGHT(Rawdata!CN63,1)),"N/A")</f>
        <v>N/A</v>
      </c>
      <c r="CO63" t="str">
        <f>IFERROR(VALUE(RIGHT(Rawdata!CO63,1)),"N/A")</f>
        <v>N/A</v>
      </c>
      <c r="CP63" t="str">
        <f>IFERROR(VALUE(RIGHT(Rawdata!CP63,1)),"N/A")</f>
        <v>N/A</v>
      </c>
      <c r="CQ63" t="str">
        <f>IFERROR(VALUE(RIGHT(Rawdata!CQ63,1)),"N/A")</f>
        <v>N/A</v>
      </c>
      <c r="CR63" t="str">
        <f>IFERROR(VALUE(RIGHT(Rawdata!CR63,1)),"N/A")</f>
        <v>N/A</v>
      </c>
      <c r="CS63" t="str">
        <f>IFERROR(VALUE(RIGHT(Rawdata!CS63,1)),"N/A")</f>
        <v>N/A</v>
      </c>
      <c r="CT63" t="str">
        <f>IFERROR(VALUE(RIGHT(Rawdata!CT63,1)),"N/A")</f>
        <v>N/A</v>
      </c>
      <c r="CU63" t="str">
        <f>IFERROR(VALUE(RIGHT(Rawdata!CU63,1)),"N/A")</f>
        <v>N/A</v>
      </c>
      <c r="CV63" t="str">
        <f>IFERROR(VALUE(RIGHT(Rawdata!CV63,1)),"N/A")</f>
        <v>N/A</v>
      </c>
      <c r="CW63" t="str">
        <f>IFERROR(6-VALUE(RIGHT(Rawdata!CW63,1)),"N/A")</f>
        <v>N/A</v>
      </c>
      <c r="CX63" t="str">
        <f>IFERROR(VALUE(RIGHT(Rawdata!CX63,1)),"N/A")</f>
        <v>N/A</v>
      </c>
      <c r="CY63" t="str">
        <f>IFERROR(VALUE(RIGHT(Rawdata!CY63,1)),"N/A")</f>
        <v>N/A</v>
      </c>
      <c r="CZ63" t="str">
        <f>IFERROR(VALUE(RIGHT(Rawdata!CZ63,1)),"N/A")</f>
        <v>N/A</v>
      </c>
      <c r="DA63" t="str">
        <f>IFERROR(VALUE(RIGHT(Rawdata!DA63,1)),"N/A")</f>
        <v>N/A</v>
      </c>
      <c r="DB63" t="str">
        <f>IFERROR(VALUE(RIGHT(Rawdata!DB63,1)),"N/A")</f>
        <v>N/A</v>
      </c>
      <c r="DC63" t="str">
        <f>IFERROR(VALUE(RIGHT(Rawdata!DC63,1)),"N/A")</f>
        <v>N/A</v>
      </c>
      <c r="DD63" t="str">
        <f>IFERROR(VALUE(RIGHT(Rawdata!DD63,1)),"N/A")</f>
        <v>N/A</v>
      </c>
      <c r="DE63" t="str">
        <f>IFERROR(VALUE(RIGHT(Rawdata!DE63,1)-1),"N/A")</f>
        <v>N/A</v>
      </c>
      <c r="DF63" t="str">
        <f>IFERROR(VALUE(RIGHT(Rawdata!DF63,1)-1),"N/A")</f>
        <v>N/A</v>
      </c>
      <c r="DG63" t="str">
        <f>IFERROR(VALUE(RIGHT(Rawdata!DG63,1)-1),"N/A")</f>
        <v>N/A</v>
      </c>
      <c r="DH63" t="str">
        <f>IFERROR(VALUE(RIGHT(Rawdata!DH63,1)-1),"N/A")</f>
        <v>N/A</v>
      </c>
      <c r="DI63" t="str">
        <f>IFERROR(VALUE(RIGHT(Rawdata!DI63,1)-1),"N/A")</f>
        <v>N/A</v>
      </c>
      <c r="DJ63" t="str">
        <f>IFERROR(VALUE(RIGHT(Rawdata!DJ63,1)-1),"N/A")</f>
        <v>N/A</v>
      </c>
      <c r="DK63" t="str">
        <f>IFERROR(VALUE(RIGHT(Rawdata!DK63,1)-1),"N/A")</f>
        <v>N/A</v>
      </c>
      <c r="DL63" t="str">
        <f>IFERROR(VALUE(RIGHT(Rawdata!DL63,1)-1),"N/A")</f>
        <v>N/A</v>
      </c>
      <c r="DM63" t="str">
        <f>IFERROR(VALUE(RIGHT(Rawdata!DM63,1)-1),"N/A")</f>
        <v>N/A</v>
      </c>
      <c r="DN63" t="str">
        <f>IFERROR(VALUE(RIGHT(Rawdata!DN63,1)-1),"N/A")</f>
        <v>N/A</v>
      </c>
      <c r="DO63" t="str">
        <f>IFERROR(VALUE(RIGHT(Rawdata!DO63,1)-1),"N/A")</f>
        <v>N/A</v>
      </c>
      <c r="DP63" t="str">
        <f>IFERROR(VALUE(RIGHT(Rawdata!DP63,1)-1),"N/A")</f>
        <v>N/A</v>
      </c>
      <c r="DQ63" t="str">
        <f>IFERROR(VALUE(RIGHT(Rawdata!DQ63,1)-1),"N/A")</f>
        <v>N/A</v>
      </c>
      <c r="DR63" t="str">
        <f>IFERROR(VALUE(RIGHT(Rawdata!DR63,1)-1),"N/A")</f>
        <v>N/A</v>
      </c>
      <c r="DS63" t="str">
        <f>IFERROR(VALUE(RIGHT(Rawdata!DS63,1)-1),"N/A")</f>
        <v>N/A</v>
      </c>
      <c r="DT63" t="str">
        <f>IFERROR(VALUE(RIGHT(Rawdata!DT63,1)-1),"N/A")</f>
        <v>N/A</v>
      </c>
      <c r="DU63" t="str">
        <f>IFERROR(6-VALUE(RIGHT(Rawdata!DU63,1)-1),"N/A")</f>
        <v>N/A</v>
      </c>
      <c r="DV63" t="str">
        <f>IFERROR(6-VALUE(RIGHT(Rawdata!DV63,1)-1),"N/A")</f>
        <v>N/A</v>
      </c>
      <c r="DW63" t="str">
        <f>IFERROR(6-VALUE(RIGHT(Rawdata!DW63,1)-1),"N/A")</f>
        <v>N/A</v>
      </c>
      <c r="DX63" t="str">
        <f>IFERROR(6-VALUE(RIGHT(Rawdata!DX63,1)-1),"N/A")</f>
        <v>N/A</v>
      </c>
      <c r="DY63" t="str">
        <f>IFERROR(6-VALUE(RIGHT(Rawdata!DY63,1)-1),"N/A")</f>
        <v>N/A</v>
      </c>
      <c r="DZ63" t="str">
        <f>IFERROR(6-VALUE(RIGHT(Rawdata!DZ63,1)-1),"N/A")</f>
        <v>N/A</v>
      </c>
      <c r="EA63" t="str">
        <f>IFERROR(VALUE(RIGHT(Rawdata!EA63,1)),"N/A")</f>
        <v>N/A</v>
      </c>
      <c r="EB63" t="str">
        <f>IFERROR(VALUE(RIGHT(Rawdata!EB63,1)),"N/A")</f>
        <v>N/A</v>
      </c>
      <c r="EC63" t="str">
        <f>IFERROR(6-VALUE(RIGHT(Rawdata!EC63,1)),"N/A")</f>
        <v>N/A</v>
      </c>
      <c r="ED63" t="str">
        <f>IFERROR(6-VALUE(RIGHT(Rawdata!ED63,1)),"N/A")</f>
        <v>N/A</v>
      </c>
      <c r="EE63" t="str">
        <f>IFERROR(VALUE(RIGHT(Rawdata!EE63,1)),"N/A")</f>
        <v>N/A</v>
      </c>
      <c r="EF63" t="str">
        <f>IFERROR(VALUE(RIGHT(Rawdata!EF63,1)),"N/A")</f>
        <v>N/A</v>
      </c>
      <c r="EG63" t="str">
        <f>IFERROR(VALUE(RIGHT(Rawdata!EG63,1)),"N/A")</f>
        <v>N/A</v>
      </c>
      <c r="EH63" t="str">
        <f>IFERROR(VALUE(RIGHT(Rawdata!EH63,1)),"N/A")</f>
        <v>N/A</v>
      </c>
      <c r="EI63" t="str">
        <f>IFERROR(VALUE(RIGHT(Rawdata!EI63,1)),"N/A")</f>
        <v>N/A</v>
      </c>
      <c r="EJ63" t="str">
        <f>IFERROR(VALUE(RIGHT(Rawdata!EJ63,1)),"N/A")</f>
        <v>N/A</v>
      </c>
      <c r="EK63" t="str">
        <f>IFERROR(VALUE(RIGHT(Rawdata!EK63,1)),"N/A")</f>
        <v>N/A</v>
      </c>
      <c r="EL63" t="str">
        <f>IFERROR(VALUE(RIGHT(Rawdata!EL63,1)),"N/A")</f>
        <v>N/A</v>
      </c>
      <c r="EM63" t="str">
        <f>IFERROR(VALUE(RIGHT(Rawdata!EM63,1)),"N/A")</f>
        <v>N/A</v>
      </c>
      <c r="EN63" t="str">
        <f>IFERROR(VALUE(RIGHT(Rawdata!EN63,1)),"N/A")</f>
        <v>N/A</v>
      </c>
      <c r="EO63" t="str">
        <f>IFERROR(VALUE(RIGHT(Rawdata!EO63,1)),"N/A")</f>
        <v>N/A</v>
      </c>
      <c r="EP63" t="str">
        <f>IFERROR(VALUE(RIGHT(Rawdata!EP63,1)),"N/A")</f>
        <v>N/A</v>
      </c>
      <c r="EQ63" t="str">
        <f>IFERROR(VALUE(RIGHT(Rawdata!EQ63,1)),"N/A")</f>
        <v>N/A</v>
      </c>
      <c r="ER63" t="str">
        <f>IFERROR(VALUE(RIGHT(Rawdata!ER63,1)),"N/A")</f>
        <v>N/A</v>
      </c>
      <c r="ES63" t="str">
        <f>IFERROR(VALUE(RIGHT(Rawdata!ES63,1)),"N/A")</f>
        <v>N/A</v>
      </c>
      <c r="ET63" t="str">
        <f>IFERROR(VALUE(RIGHT(Rawdata!ET63,1)),"N/A")</f>
        <v>N/A</v>
      </c>
      <c r="EU63" t="str">
        <f>IFERROR(VALUE(RIGHT(Rawdata!EU63,1)),"N/A")</f>
        <v>N/A</v>
      </c>
      <c r="EV63" t="str">
        <f>IFERROR(VALUE(RIGHT(Rawdata!EV63,1)),"N/A")</f>
        <v>N/A</v>
      </c>
      <c r="EW63" t="str">
        <f>IFERROR(VALUE(RIGHT(Rawdata!EW63,1)),"N/A")</f>
        <v>N/A</v>
      </c>
      <c r="EX63" t="str">
        <f>IFERROR(VALUE(RIGHT(Rawdata!EX63,1)),"N/A")</f>
        <v>N/A</v>
      </c>
      <c r="EY63" t="str">
        <f>IFERROR(VALUE(RIGHT(Rawdata!EY63,1)),"N/A")</f>
        <v>N/A</v>
      </c>
      <c r="EZ63" t="str">
        <f>IFERROR(6-VALUE(RIGHT(Rawdata!EZ63,1)),"N/A")</f>
        <v>N/A</v>
      </c>
      <c r="FA63" t="str">
        <f>IFERROR(IF(Rawdata!FA63="A1",VALUE(RIGHT(Rawdata!FA63,1)),VALUE(RIGHT(Rawdata!FA63,1))-1),"N/A")</f>
        <v>N/A</v>
      </c>
      <c r="FB63" t="str">
        <f>IFERROR(VALUE(RIGHT(Rawdata!FB63,1))-3,"N/A")</f>
        <v>N/A</v>
      </c>
      <c r="FC63" t="str">
        <f>IFERROR(IF(Rawdata!FC63="A1",VALUE(RIGHT(Rawdata!FC63,1)),VALUE(RIGHT(Rawdata!FC63,1))-1),"N/A")</f>
        <v>N/A</v>
      </c>
      <c r="FD63" t="str">
        <f>IFERROR(VALUE(RIGHT(Rawdata!FD63,1))-3,"N/A")</f>
        <v>N/A</v>
      </c>
      <c r="FE63" t="str">
        <f>IFERROR(IF(Rawdata!FE63="A1",VALUE(RIGHT(Rawdata!FE63,1)),VALUE(RIGHT(Rawdata!FE63,1))-1),"N/A")</f>
        <v>N/A</v>
      </c>
      <c r="FF63" t="str">
        <f>IFERROR(VALUE(RIGHT(Rawdata!FF63,1))-3,"N/A")</f>
        <v>N/A</v>
      </c>
      <c r="FG63" t="str">
        <f>IFERROR(IF(Rawdata!FG63="A1",VALUE(RIGHT(Rawdata!FG63,1)),VALUE(RIGHT(Rawdata!FG63,1))-1),"N/A")</f>
        <v>N/A</v>
      </c>
      <c r="FH63" t="str">
        <f>IFERROR(VALUE(RIGHT(Rawdata!FH63,1))-3,"N/A")</f>
        <v>N/A</v>
      </c>
      <c r="FI63" t="str">
        <f>IFERROR(IF(Rawdata!FI63="A1",VALUE(RIGHT(Rawdata!FI63,1)),VALUE(RIGHT(Rawdata!FI63,1))-1),"N/A")</f>
        <v>N/A</v>
      </c>
      <c r="FJ63" t="str">
        <f>IFERROR(VALUE(RIGHT(Rawdata!FJ63,1))-3,"N/A")</f>
        <v>N/A</v>
      </c>
      <c r="FK63" t="str">
        <f>IFERROR(IF(Rawdata!FK63="A1",VALUE(RIGHT(Rawdata!FK63,1)),VALUE(RIGHT(Rawdata!FK63,1))-1),"N/A")</f>
        <v>N/A</v>
      </c>
      <c r="FL63" t="str">
        <f>IFERROR(VALUE(RIGHT(Rawdata!FL63,1))-3,"N/A")</f>
        <v>N/A</v>
      </c>
      <c r="FM63" t="str">
        <f>IFERROR(IF(Rawdata!FM63="A1",VALUE(RIGHT(Rawdata!FM63,1)),VALUE(RIGHT(Rawdata!FM63,1))-1),"N/A")</f>
        <v>N/A</v>
      </c>
      <c r="FN63" t="str">
        <f>IFERROR(VALUE(RIGHT(Rawdata!FN63,1))-3,"N/A")</f>
        <v>N/A</v>
      </c>
      <c r="FO63" t="str">
        <f>IFERROR(IF(Rawdata!FO63="A1",VALUE(RIGHT(Rawdata!FO63,1)),VALUE(RIGHT(Rawdata!FO63,1))-1),"N/A")</f>
        <v>N/A</v>
      </c>
      <c r="FP63" t="str">
        <f>IFERROR(VALUE(RIGHT(Rawdata!FP63,1))-3,"N/A")</f>
        <v>N/A</v>
      </c>
      <c r="FQ63" t="str">
        <f>IFERROR(IF(Rawdata!FQ63="A1",VALUE(RIGHT(Rawdata!FQ63,1)),VALUE(RIGHT(Rawdata!FQ63,1))-1),"N/A")</f>
        <v>N/A</v>
      </c>
      <c r="FR63" t="str">
        <f>IFERROR(VALUE(RIGHT(Rawdata!FR63,1))-3,"N/A")</f>
        <v>N/A</v>
      </c>
      <c r="FS63" t="str">
        <f>IFERROR(IF(Rawdata!FS63="A1",VALUE(RIGHT(Rawdata!FS63,1)),VALUE(RIGHT(Rawdata!FS63,1))-1),"N/A")</f>
        <v>N/A</v>
      </c>
      <c r="FT63" t="str">
        <f>IFERROR(VALUE(RIGHT(Rawdata!FT63,1))-3,"N/A")</f>
        <v>N/A</v>
      </c>
      <c r="FU63" t="str">
        <f>IFERROR(IF(Rawdata!FU63="A1",VALUE(RIGHT(Rawdata!FU63,1)),VALUE(RIGHT(Rawdata!FU63,1))-1),"N/A")</f>
        <v>N/A</v>
      </c>
      <c r="FV63" t="str">
        <f>IFERROR(VALUE(RIGHT(Rawdata!FV63,1))-3,"N/A")</f>
        <v>N/A</v>
      </c>
      <c r="FW63" t="str">
        <f>IFERROR(IF(Rawdata!FW63="A1",VALUE(RIGHT(Rawdata!FW63,1)),VALUE(RIGHT(Rawdata!FW63,1))-1),"N/A")</f>
        <v>N/A</v>
      </c>
      <c r="FX63" t="str">
        <f>IFERROR(VALUE(RIGHT(Rawdata!FX63,1))-3,"N/A")</f>
        <v>N/A</v>
      </c>
      <c r="FY63" t="str">
        <f>IFERROR(IF(Rawdata!FY63="A1",VALUE(RIGHT(Rawdata!FY63,1)),VALUE(RIGHT(Rawdata!FY63,1))-1),"N/A")</f>
        <v>N/A</v>
      </c>
      <c r="FZ63" t="str">
        <f>IFERROR(VALUE(RIGHT(Rawdata!FZ63,1))-3,"N/A")</f>
        <v>N/A</v>
      </c>
      <c r="GA63" t="str">
        <f>IFERROR(IF(Rawdata!GA63="A1",VALUE(RIGHT(Rawdata!GA63,1)),VALUE(RIGHT(Rawdata!GA63,1))-1),"N/A")</f>
        <v>N/A</v>
      </c>
      <c r="GB63" t="str">
        <f>IFERROR(VALUE(RIGHT(Rawdata!GB63,1))-3,"N/A")</f>
        <v>N/A</v>
      </c>
      <c r="GC63" t="str">
        <f>IFERROR(IF(Rawdata!GC63="A1",VALUE(RIGHT(Rawdata!GC63,1)),VALUE(RIGHT(Rawdata!GC63,1))-1),"N/A")</f>
        <v>N/A</v>
      </c>
      <c r="GD63" t="str">
        <f>IFERROR(VALUE(RIGHT(Rawdata!GD63,1))-3,"N/A")</f>
        <v>N/A</v>
      </c>
      <c r="GE63" t="str">
        <f>IFERROR(IF(Rawdata!GE63="A1",VALUE(RIGHT(Rawdata!GE63,1)),VALUE(RIGHT(Rawdata!GE63,1))-1),"N/A")</f>
        <v>N/A</v>
      </c>
      <c r="GF63" t="str">
        <f>IFERROR(VALUE(RIGHT(Rawdata!GF63,1))-3,"N/A")</f>
        <v>N/A</v>
      </c>
      <c r="GG63" t="str">
        <f>IFERROR(IF(Rawdata!GG63="A1",VALUE(RIGHT(Rawdata!GG63,1)),VALUE(RIGHT(Rawdata!GG63,1))-1),"N/A")</f>
        <v>N/A</v>
      </c>
      <c r="GH63" t="str">
        <f>IFERROR(VALUE(RIGHT(Rawdata!GH63,1))-3,"N/A")</f>
        <v>N/A</v>
      </c>
      <c r="GI63" t="str">
        <f>IFERROR(IF(Rawdata!GI63="A1",VALUE(RIGHT(Rawdata!GI63,1)),VALUE(RIGHT(Rawdata!GI63,1))-1),"N/A")</f>
        <v>N/A</v>
      </c>
      <c r="GJ63" t="str">
        <f>IFERROR(VALUE(RIGHT(Rawdata!GJ63,1))-3,"N/A")</f>
        <v>N/A</v>
      </c>
      <c r="GK63" t="str">
        <f>IFERROR(IF(Rawdata!GK63="A1",VALUE(RIGHT(Rawdata!GK63,1)),VALUE(RIGHT(Rawdata!GK63,1))-1),"N/A")</f>
        <v>N/A</v>
      </c>
      <c r="GL63" t="str">
        <f>IFERROR(VALUE(RIGHT(Rawdata!GL63,1))-3,"N/A")</f>
        <v>N/A</v>
      </c>
      <c r="GM63" t="str">
        <f>IFERROR(IF(Rawdata!GM63="A1",VALUE(RIGHT(Rawdata!GM63,1)),VALUE(RIGHT(Rawdata!GM63,1))-1),"N/A")</f>
        <v>N/A</v>
      </c>
      <c r="GN63" t="str">
        <f>IFERROR(VALUE(RIGHT(Rawdata!GN63,1))-3,"N/A")</f>
        <v>N/A</v>
      </c>
      <c r="GO63" t="str">
        <f>IFERROR(IF(Rawdata!GO63="A1",VALUE(RIGHT(Rawdata!GO63,1)),VALUE(RIGHT(Rawdata!GO63,1))-1),"N/A")</f>
        <v>N/A</v>
      </c>
      <c r="GP63" t="str">
        <f>IFERROR(VALUE(RIGHT(Rawdata!GP63,1))-3,"N/A")</f>
        <v>N/A</v>
      </c>
      <c r="GQ63" t="str">
        <f>IFERROR(IF(Rawdata!GQ63="A1",VALUE(RIGHT(Rawdata!GQ63,1)),VALUE(RIGHT(Rawdata!GQ63,1))-1),"N/A")</f>
        <v>N/A</v>
      </c>
      <c r="GR63" t="str">
        <f>IFERROR(VALUE(RIGHT(Rawdata!GR63,1))-3,"N/A")</f>
        <v>N/A</v>
      </c>
      <c r="GS63" t="str">
        <f>IFERROR(IF(Rawdata!GS63="A1",VALUE(RIGHT(Rawdata!GS63,1)),VALUE(RIGHT(Rawdata!GS63,1))-1),"N/A")</f>
        <v>N/A</v>
      </c>
      <c r="GT63" t="str">
        <f>IFERROR(VALUE(RIGHT(Rawdata!GT63,1))-3,"N/A")</f>
        <v>N/A</v>
      </c>
      <c r="GU63" t="str">
        <f>IFERROR(IF(Rawdata!GU63="A1",VALUE(RIGHT(Rawdata!GU63,1)),VALUE(RIGHT(Rawdata!GU63,1))-1),"N/A")</f>
        <v>N/A</v>
      </c>
      <c r="GV63" t="str">
        <f>IFERROR(VALUE(RIGHT(Rawdata!GV63,1))-3,"N/A")</f>
        <v>N/A</v>
      </c>
      <c r="GW63" t="str">
        <f>IFERROR(IF(Rawdata!GW63="A1",VALUE(RIGHT(Rawdata!GW63,1)),VALUE(RIGHT(Rawdata!GW63,1))-1),"N/A")</f>
        <v>N/A</v>
      </c>
      <c r="GX63" t="str">
        <f>IFERROR(VALUE(RIGHT(Rawdata!GX63,1))-3,"N/A")</f>
        <v>N/A</v>
      </c>
      <c r="GY63" t="str">
        <f>IFERROR(VALUE(RIGHT(Rawdata!GY63,1)),"N/A")</f>
        <v>N/A</v>
      </c>
      <c r="GZ63" t="str">
        <f>IFERROR(7-VALUE(RIGHT(Rawdata!GZ63,1)),"N/A")</f>
        <v>N/A</v>
      </c>
      <c r="HA63" t="str">
        <f>IFERROR(VALUE(RIGHT(Rawdata!HA63,1)),"N/A")</f>
        <v>N/A</v>
      </c>
      <c r="HB63" t="str">
        <f>IFERROR(VALUE(RIGHT(Rawdata!HB63,1)),"N/A")</f>
        <v>N/A</v>
      </c>
      <c r="HC63" t="str">
        <f>IFERROR(VALUE(RIGHT(Rawdata!HC63,1)),"N/A")</f>
        <v>N/A</v>
      </c>
      <c r="HD63" t="str">
        <f>IFERROR(7-VALUE(RIGHT(Rawdata!HD63,1)),"N/A")</f>
        <v>N/A</v>
      </c>
      <c r="HE63" t="str">
        <f>IFERROR(VALUE(RIGHT(Rawdata!HE63,1)),"N/A")</f>
        <v>N/A</v>
      </c>
      <c r="HF63" t="str">
        <f>IFERROR(7-VALUE(RIGHT(Rawdata!HF63,1)),"N/A")</f>
        <v>N/A</v>
      </c>
      <c r="HG63" t="str">
        <f>IFERROR(VALUE(RIGHT(Rawdata!HG63,1)),"N/A")</f>
        <v>N/A</v>
      </c>
      <c r="HH63" t="str">
        <f>IFERROR(VALUE(RIGHT(Rawdata!HH63,1)),"N/A")</f>
        <v>N/A</v>
      </c>
      <c r="HI63" t="str">
        <f>IFERROR(VALUE(RIGHT(Rawdata!HI63,1)),"N/A")</f>
        <v>N/A</v>
      </c>
      <c r="HJ63" t="str">
        <f>IFERROR(VALUE(RIGHT(Rawdata!HJ63,1)),"N/A")</f>
        <v>N/A</v>
      </c>
      <c r="HK63" t="str">
        <f>IFERROR(7-VALUE(RIGHT(Rawdata!HK63,1)),"N/A")</f>
        <v>N/A</v>
      </c>
      <c r="HL63" t="str">
        <f>IFERROR(VALUE(RIGHT(Rawdata!HL63,1)),"N/A")</f>
        <v>N/A</v>
      </c>
      <c r="HM63" t="str">
        <f>IFERROR(VALUE(RIGHT(Rawdata!HM63,1)),"N/A")</f>
        <v>N/A</v>
      </c>
      <c r="HN63" t="str">
        <f>IFERROR(IF(Rawdata!HN63="A13",5,VALUE(RIGHT(Rawdata!HN63,1))-1),"N/A")</f>
        <v>N/A</v>
      </c>
      <c r="HO63" t="str">
        <f>IFERROR(IF(Rawdata!HO63="A13",5,VALUE(RIGHT(Rawdata!HO63,1))-1),"N/A")</f>
        <v>N/A</v>
      </c>
      <c r="HP63" t="str">
        <f>IFERROR(IF(Rawdata!HP63="A13",5,VALUE(RIGHT(Rawdata!HP63,1))-1),"N/A")</f>
        <v>N/A</v>
      </c>
      <c r="HQ63" t="str">
        <f>IFERROR(IF(Rawdata!HQ63="A13",5,VALUE(RIGHT(Rawdata!HQ63,1))-1),"N/A")</f>
        <v>N/A</v>
      </c>
      <c r="HR63" t="str">
        <f>IFERROR(IF(Rawdata!HR63="A13",5,VALUE(RIGHT(Rawdata!HR63,1))-1),"N/A")</f>
        <v>N/A</v>
      </c>
      <c r="HS63" t="str">
        <f>IFERROR(6-IF(Rawdata!HS63="A13",5,VALUE(RIGHT(Rawdata!HS63,1))-1),"N/A")</f>
        <v>N/A</v>
      </c>
      <c r="HT63" t="str">
        <f>IFERROR(6-IF(Rawdata!HT63="A13",5,VALUE(RIGHT(Rawdata!HT63,1))-1),"N/A")</f>
        <v>N/A</v>
      </c>
      <c r="HU63" t="str">
        <f>IFERROR(6-IF(Rawdata!HU63="A13",5,VALUE(RIGHT(Rawdata!HU63,1))-1),"N/A")</f>
        <v>N/A</v>
      </c>
      <c r="HV63" t="str">
        <f>IFERROR(IF(Rawdata!HV63="A13",5,VALUE(RIGHT(Rawdata!HV63,1))-1),"N/A")</f>
        <v>N/A</v>
      </c>
      <c r="HW63" t="str">
        <f>IFERROR(6-IF(Rawdata!HW63="A13",5,VALUE(RIGHT(Rawdata!HW63,1))-1),"N/A")</f>
        <v>N/A</v>
      </c>
      <c r="HX63" t="str">
        <f>IFERROR(6-IF(Rawdata!HX63="A13",5,VALUE(RIGHT(Rawdata!HX63,1))-1),"N/A")</f>
        <v>N/A</v>
      </c>
      <c r="HY63" t="str">
        <f>IFERROR(6-IF(Rawdata!HY63="A13",5,VALUE(RIGHT(Rawdata!HY63,1))-1),"N/A")</f>
        <v>N/A</v>
      </c>
      <c r="HZ63" t="str">
        <f>IFERROR(6-IF(Rawdata!HZ63="A13",5,VALUE(RIGHT(Rawdata!HZ63,1))-1),"N/A")</f>
        <v>N/A</v>
      </c>
      <c r="IA63" t="str">
        <f>IFERROR(6-IF(Rawdata!IA63="A13",5,VALUE(RIGHT(Rawdata!IA63,1))-1),"N/A")</f>
        <v>N/A</v>
      </c>
      <c r="IB63" t="str">
        <f>IFERROR(IF(Rawdata!IB63="A13",5,VALUE(RIGHT(Rawdata!IB63,1))-1),"N/A")</f>
        <v>N/A</v>
      </c>
      <c r="IC63" t="str">
        <f>IFERROR(6-IF(Rawdata!IC63="A13",5,VALUE(RIGHT(Rawdata!IC63,1))-1),"N/A")</f>
        <v>N/A</v>
      </c>
      <c r="ID63" t="str">
        <f>IFERROR(IF(Rawdata!ID63="A13",5,VALUE(RIGHT(Rawdata!ID63,1))-1),"N/A")</f>
        <v>N/A</v>
      </c>
      <c r="IE63" t="str">
        <f>IFERROR(6-IF(Rawdata!IE63="A13",5,VALUE(RIGHT(Rawdata!IE63,1))-1),"N/A")</f>
        <v>N/A</v>
      </c>
      <c r="IF63">
        <f>IFERROR(VALUE(RIGHT(Rawdata!IF63,1)),"N/A")</f>
        <v>7</v>
      </c>
      <c r="IG63">
        <f>IFERROR(VALUE(RIGHT(Rawdata!IG63,1)),"N/A")</f>
        <v>7</v>
      </c>
      <c r="IH63">
        <f>IFERROR(VALUE(RIGHT(Rawdata!IH63,1)),"N/A")</f>
        <v>3</v>
      </c>
      <c r="II63">
        <f>IFERROR(VALUE(RIGHT(Rawdata!II63,1)),"N/A")</f>
        <v>1</v>
      </c>
      <c r="IJ63">
        <f>IFERROR(VALUE(RIGHT(Rawdata!IJ63,1)),"N/A")</f>
        <v>1</v>
      </c>
      <c r="IK63" t="str">
        <f>IFERROR(VALUE(RIGHT(Rawdata!IK63,1)),"N/A")</f>
        <v>N/A</v>
      </c>
      <c r="IL63" t="str">
        <f>IFERROR(VALUE(RIGHT(Rawdata!IL63,1)),"N/A")</f>
        <v>N/A</v>
      </c>
      <c r="IM63" t="str">
        <f>IFERROR(VALUE(RIGHT(Rawdata!IM63,1)),"N/A")</f>
        <v>N/A</v>
      </c>
      <c r="IN63" t="str">
        <f>IFERROR(VALUE(RIGHT(Rawdata!IN63,1)),"N/A")</f>
        <v>N/A</v>
      </c>
      <c r="IO63" t="str">
        <f>IFERROR(VALUE(RIGHT(Rawdata!IO63,1)),"N/A")</f>
        <v>N/A</v>
      </c>
      <c r="IP63" t="str">
        <f>IFERROR(VALUE(RIGHT(Rawdata!IP63,1)),"N/A")</f>
        <v>N/A</v>
      </c>
      <c r="IQ63" t="str">
        <f>IFERROR(VALUE(RIGHT(Rawdata!IQ63,1)),"N/A")</f>
        <v>N/A</v>
      </c>
      <c r="IR63" t="str">
        <f>IFERROR(VALUE(RIGHT(Rawdata!IR63,1)),"N/A")</f>
        <v>N/A</v>
      </c>
      <c r="IS63" t="str">
        <f>IFERROR(VALUE(RIGHT(Rawdata!IS63,1)),"N/A")</f>
        <v>N/A</v>
      </c>
      <c r="IT63" t="str">
        <f>IFERROR(VALUE(RIGHT(Rawdata!IT63,1)),"N/A")</f>
        <v>N/A</v>
      </c>
      <c r="IU63" t="str">
        <f>IFERROR(VALUE(RIGHT(Rawdata!IU63,1)),"N/A")</f>
        <v>N/A</v>
      </c>
      <c r="IV63" t="str">
        <f>IFERROR(VALUE(RIGHT(Rawdata!IV63,1)),"N/A")</f>
        <v>N/A</v>
      </c>
      <c r="IW63" t="str">
        <f>IFERROR(VALUE(RIGHT(Rawdata!IW63,1)),"N/A")</f>
        <v>N/A</v>
      </c>
      <c r="IX63" t="str">
        <f>IFERROR(VALUE(RIGHT(Rawdata!IX63,1)),"N/A")</f>
        <v>N/A</v>
      </c>
      <c r="IY63" t="str">
        <f>IFERROR(VALUE(RIGHT(Rawdata!IY63,1)),"N/A")</f>
        <v>N/A</v>
      </c>
      <c r="IZ63" t="str">
        <f>IFERROR(VALUE(RIGHT(Rawdata!IZ63,1)),"N/A")</f>
        <v>N/A</v>
      </c>
      <c r="JA63" t="str">
        <f>IFERROR(VALUE(RIGHT(Rawdata!JA63,1)),"N/A")</f>
        <v>N/A</v>
      </c>
      <c r="JB63" t="str">
        <f>IFERROR(VALUE(RIGHT(Rawdata!JB63,1)),"N/A")</f>
        <v>N/A</v>
      </c>
      <c r="JC63" t="str">
        <f>IFERROR(VALUE(RIGHT(Rawdata!JC63,1)),"N/A")</f>
        <v>N/A</v>
      </c>
      <c r="JD63" t="str">
        <f>IFERROR(VALUE(RIGHT(Rawdata!JD63,1)),"N/A")</f>
        <v>N/A</v>
      </c>
      <c r="JE63" t="str">
        <f>IFERROR(VALUE(RIGHT(Rawdata!JE63,1)),"N/A")</f>
        <v>N/A</v>
      </c>
      <c r="JF63" t="str">
        <f>IFERROR(VALUE(RIGHT(Rawdata!JF63,1)),"N/A")</f>
        <v>N/A</v>
      </c>
      <c r="JG63" t="str">
        <f>IFERROR(VALUE(RIGHT(Rawdata!JG63,1)),"N/A")</f>
        <v>N/A</v>
      </c>
      <c r="JH63" t="str">
        <f>IFERROR(VALUE(RIGHT(Rawdata!JH63,1)),"N/A")</f>
        <v>N/A</v>
      </c>
      <c r="JI63" t="str">
        <f>IFERROR(VALUE(RIGHT(Rawdata!JI63,1)),"N/A")</f>
        <v>N/A</v>
      </c>
      <c r="JJ63" t="str">
        <f>IFERROR(VALUE(RIGHT(Rawdata!JJ63,1)),"N/A")</f>
        <v>N/A</v>
      </c>
      <c r="JK63" t="str">
        <f>IFERROR(VALUE(RIGHT(Rawdata!JK63,1)),"N/A")</f>
        <v>N/A</v>
      </c>
      <c r="JL63" t="str">
        <f>IFERROR(VALUE(RIGHT(Rawdata!JL63,1)),"N/A")</f>
        <v>N/A</v>
      </c>
      <c r="JM63" t="str">
        <f>IFERROR(VALUE(RIGHT(Rawdata!JM63,1)),"N/A")</f>
        <v>N/A</v>
      </c>
      <c r="JN63" t="str">
        <f>IFERROR(VALUE(RIGHT(Rawdata!JN63,1)),"N/A")</f>
        <v>N/A</v>
      </c>
      <c r="JO63" t="str">
        <f>IFERROR(VALUE(RIGHT(Rawdata!JO63,1)),"N/A")</f>
        <v>N/A</v>
      </c>
      <c r="JP63" t="str">
        <f>IFERROR(VALUE(RIGHT(Rawdata!JP63,1)-4),"N/A")</f>
        <v>N/A</v>
      </c>
      <c r="JQ63" t="str">
        <f>IFERROR(VALUE(RIGHT(Rawdata!JQ63,1)-4),"N/A")</f>
        <v>N/A</v>
      </c>
      <c r="JR63" t="str">
        <f>IFERROR(VALUE(RIGHT(Rawdata!JR63,1)-4),"N/A")</f>
        <v>N/A</v>
      </c>
      <c r="JS63" t="str">
        <f>IFERROR(VALUE(RIGHT(Rawdata!JS63,1)-4),"N/A")</f>
        <v>N/A</v>
      </c>
      <c r="JT63" t="str">
        <f>IFERROR(VALUE(RIGHT(Rawdata!JT63,1)-4),"N/A")</f>
        <v>N/A</v>
      </c>
      <c r="JU63" t="str">
        <f>IFERROR(VALUE(RIGHT(Rawdata!JU63,1)-4),"N/A")</f>
        <v>N/A</v>
      </c>
      <c r="JV63" t="str">
        <f>IFERROR(VALUE(RIGHT(Rawdata!JV63,1)-4),"N/A")</f>
        <v>N/A</v>
      </c>
      <c r="JW63" t="str">
        <f>IFERROR(VALUE(RIGHT(Rawdata!JW63,1)-4),"N/A")</f>
        <v>N/A</v>
      </c>
      <c r="JX63" t="str">
        <f>IFERROR(VALUE(RIGHT(Rawdata!JX63,1)),"N/A")</f>
        <v>N/A</v>
      </c>
      <c r="JY63" t="str">
        <f>IFERROR(VALUE(RIGHT(Rawdata!JY63,1)),"N/A")</f>
        <v>N/A</v>
      </c>
      <c r="JZ63" t="str">
        <f>IFERROR(6-VALUE(RIGHT(Rawdata!JZ63,1)),"N/A")</f>
        <v>N/A</v>
      </c>
      <c r="KA63" t="str">
        <f>IFERROR(6-VALUE(RIGHT(Rawdata!KA63,1)),"N/A")</f>
        <v>N/A</v>
      </c>
      <c r="KB63" t="str">
        <f>IFERROR(6-VALUE(RIGHT(Rawdata!KB63,1)),"N/A")</f>
        <v>N/A</v>
      </c>
      <c r="KC63" t="str">
        <f>IFERROR(6-VALUE(RIGHT(Rawdata!KC63,1)),"N/A")</f>
        <v>N/A</v>
      </c>
      <c r="KD63" t="str">
        <f>IFERROR(6-VALUE(RIGHT(Rawdata!KD63,1)),"N/A")</f>
        <v>N/A</v>
      </c>
      <c r="KE63" t="str">
        <f>IFERROR(6-VALUE(RIGHT(Rawdata!KE63,1)),"N/A")</f>
        <v>N/A</v>
      </c>
      <c r="KF63" t="str">
        <f>IFERROR(VALUE(RIGHT(Rawdata!KF63,1)),"N/A")</f>
        <v>N/A</v>
      </c>
      <c r="KG63" t="str">
        <f>IFERROR(VALUE(RIGHT(Rawdata!KG63,1)),"N/A")</f>
        <v>N/A</v>
      </c>
      <c r="KH63" t="str">
        <f>IFERROR(6-VALUE(RIGHT(Rawdata!KH63,1)),"N/A")</f>
        <v>N/A</v>
      </c>
      <c r="KI63" t="str">
        <f>IFERROR(6-VALUE(RIGHT(Rawdata!KI63,1)),"N/A")</f>
        <v>N/A</v>
      </c>
      <c r="KJ63" t="str">
        <f>IFERROR(VALUE(RIGHT(Rawdata!KJ63,1)),"N/A")</f>
        <v>N/A</v>
      </c>
      <c r="KK63" t="str">
        <f>IFERROR(VALUE(RIGHT(Rawdata!KK63,1)),"N/A")</f>
        <v>N/A</v>
      </c>
      <c r="KL63" t="str">
        <f>IFERROR(VALUE(RIGHT(Rawdata!KL63,1)),"N/A")</f>
        <v>N/A</v>
      </c>
      <c r="KM63" t="str">
        <f>IFERROR(VALUE(RIGHT(Rawdata!KM63,1)),"N/A")</f>
        <v>N/A</v>
      </c>
      <c r="KN63" t="str">
        <f>IFERROR(VALUE(RIGHT(Rawdata!KN63,1)),"N/A")</f>
        <v>N/A</v>
      </c>
      <c r="KO63" t="str">
        <f>IFERROR(VALUE(RIGHT(Rawdata!KO63,1)),"N/A")</f>
        <v>N/A</v>
      </c>
      <c r="KP63" t="str">
        <f>IFERROR(VALUE(RIGHT(Rawdata!KP63,1)),"N/A")</f>
        <v>N/A</v>
      </c>
      <c r="KQ63" t="str">
        <f>IFERROR(VALUE(RIGHT(Rawdata!KQ63,1)),"N/A")</f>
        <v>N/A</v>
      </c>
      <c r="KR63" t="str">
        <f>IFERROR(VALUE(RIGHT(Rawdata!KR63,1)),"N/A")</f>
        <v>N/A</v>
      </c>
      <c r="KS63" t="str">
        <f>IFERROR(VALUE(RIGHT(Rawdata!KS63,1)),"N/A")</f>
        <v>N/A</v>
      </c>
      <c r="KT63" t="str">
        <f>IFERROR(VALUE(RIGHT(Rawdata!KT63,1)),"N/A")</f>
        <v>N/A</v>
      </c>
      <c r="KU63" t="str">
        <f>IFERROR(VALUE(RIGHT(Rawdata!KU63,1)),"N/A")</f>
        <v>N/A</v>
      </c>
      <c r="KV63" t="str">
        <f>IFERROR(VALUE(RIGHT(Rawdata!KV63,1)),"N/A")</f>
        <v>N/A</v>
      </c>
      <c r="KW63" t="str">
        <f>IFERROR(VALUE(RIGHT(Rawdata!KW63,1)),"N/A")</f>
        <v>N/A</v>
      </c>
      <c r="KX63" t="str">
        <f>IFERROR(VALUE(RIGHT(Rawdata!KX63,1)),"N/A")</f>
        <v>N/A</v>
      </c>
    </row>
    <row r="64" spans="1:310" x14ac:dyDescent="0.25">
      <c r="A64">
        <f>Rawdata!A64</f>
        <v>42</v>
      </c>
      <c r="B64" t="str">
        <f>Rawdata!B64</f>
        <v>T3</v>
      </c>
      <c r="C64">
        <f>Rawdata!C64</f>
        <v>0</v>
      </c>
      <c r="D64" t="str">
        <f>Rawdata!D64</f>
        <v>770-278</v>
      </c>
      <c r="E64" t="str">
        <f>IF(Rawdata!E64="","",Rawdata!E64)</f>
        <v/>
      </c>
      <c r="F64" cm="1">
        <f t="array" ref="F64">IFERROR(_xlfn.IFS(Rawdata!F64="A1",100,Rawdata!F64="A2",75,Rawdata!F64="A3",50,Rawdata!F64="A4",25,Rawdata!F64="A5",0),"N/A")</f>
        <v>100</v>
      </c>
      <c r="G64" cm="1">
        <f t="array" ref="G64">IFERROR(_xlfn.IFS(Rawdata!G64="A1",100,Rawdata!G64="A2",75,Rawdata!G64="A3",50,Rawdata!G64="A4",25,Rawdata!G64="A5",0),"N/A")</f>
        <v>75</v>
      </c>
      <c r="H64" cm="1">
        <f t="array" ref="H64">IFERROR(_xlfn.IFS(Rawdata!H64="A1",100,Rawdata!H64="A2",75,Rawdata!H64="A3",50,Rawdata!H64="A4",25,Rawdata!H64="A5",0),"N/A")</f>
        <v>25</v>
      </c>
      <c r="I64" cm="1">
        <f t="array" ref="I64">IFERROR(_xlfn.IFS(Rawdata!I64="A1",100,Rawdata!I64="A2",75,Rawdata!I64="A3",50,Rawdata!I64="A4",25,Rawdata!I64="A5",0),"N/A")</f>
        <v>50</v>
      </c>
      <c r="J64" cm="1">
        <f t="array" ref="J64">IFERROR(_xlfn.IFS(Rawdata!J64="A1",100,Rawdata!J64="A2",75,Rawdata!J64="A3",50,Rawdata!J64="A4",25,Rawdata!J64="A5",0),"N/A")</f>
        <v>50</v>
      </c>
      <c r="K64" cm="1">
        <f t="array" ref="K64">IFERROR(_xlfn.IFS(Rawdata!K64="A1",100,Rawdata!K64="A2",75,Rawdata!K64="A3",50,Rawdata!K64="A4",25,Rawdata!K64="A5",0),"N/A")</f>
        <v>100</v>
      </c>
      <c r="L64" cm="1">
        <f t="array" ref="L64">IFERROR(_xlfn.IFS(Rawdata!L64="A1",100,Rawdata!L64="A2",75,Rawdata!L64="A3",50,Rawdata!L64="A4",25,Rawdata!L64="A5",0),"N/A")</f>
        <v>100</v>
      </c>
      <c r="M64" cm="1">
        <f t="array" ref="M64">IFERROR(_xlfn.IFS(Rawdata!M64="A1",100,Rawdata!M64="A2",75,Rawdata!M64="A3",50,Rawdata!M64="A4",25,Rawdata!M64="A5",0),"N/A")</f>
        <v>100</v>
      </c>
      <c r="N64" cm="1">
        <f t="array" ref="N64">IFERROR(_xlfn.IFS(Rawdata!N64="A1",100,Rawdata!N64="A2",75,Rawdata!N64="A3",50,Rawdata!N64="A4",25,Rawdata!N64="A5",0),"N/A")</f>
        <v>50</v>
      </c>
      <c r="O64" cm="1">
        <f t="array" ref="O64">IFERROR(_xlfn.IFS(Rawdata!O64="A1",100,Rawdata!O64="A2",75,Rawdata!O64="A3",50,Rawdata!O64="A4",25,Rawdata!O64="A5",0),"N/A")</f>
        <v>100</v>
      </c>
      <c r="P64" cm="1">
        <f t="array" ref="P64">IFERROR(_xlfn.IFS(Rawdata!P64="A1",100,Rawdata!P64="A2",75,Rawdata!P64="A3",50,Rawdata!P64="A4",25,Rawdata!P64="A5",0),"N/A")</f>
        <v>50</v>
      </c>
      <c r="Q64" cm="1">
        <f t="array" ref="Q64">IFERROR(_xlfn.IFS(Rawdata!Q64="A1",100,Rawdata!Q64="A2",75,Rawdata!Q64="A3",50,Rawdata!Q64="A4",25,Rawdata!Q64="A5",0),"N/A")</f>
        <v>75</v>
      </c>
      <c r="R64" cm="1">
        <f t="array" ref="R64">IFERROR(_xlfn.IFS(Rawdata!R64="A1",100,Rawdata!R64="A2",75,Rawdata!R64="A3",50,Rawdata!R64="A4",25,Rawdata!R64="A5",0),"N/A")</f>
        <v>50</v>
      </c>
      <c r="S64" cm="1">
        <f t="array" ref="S64">IFERROR(_xlfn.IFS(Rawdata!S64="A1",100,Rawdata!S64="A2",75,Rawdata!S64="A3",50,Rawdata!S64="A4",25,Rawdata!S64="A5",0),"N/A")</f>
        <v>50</v>
      </c>
      <c r="T64" cm="1">
        <f t="array" ref="T64">IFERROR(_xlfn.IFS(Rawdata!T64="A1",100,Rawdata!T64="A2",75,Rawdata!T64="A3",50,Rawdata!T64="A4",25,Rawdata!T64="A5",0),"N/A")</f>
        <v>75</v>
      </c>
      <c r="U64" cm="1">
        <f t="array" ref="U64">IFERROR(_xlfn.IFS(Rawdata!U64="A1",100,Rawdata!U64="A2",75,Rawdata!U64="A3",50,Rawdata!U64="A4",25,Rawdata!U64="A5",0),"N/A")</f>
        <v>50</v>
      </c>
      <c r="V64" cm="1">
        <f t="array" ref="V64">IFERROR(_xlfn.IFS(Rawdata!V64="A1",100,Rawdata!V64="A2",75,Rawdata!V64="A3",50,Rawdata!V64="A4",25,Rawdata!V64="A5",0),"N/A")</f>
        <v>100</v>
      </c>
      <c r="W64" cm="1">
        <f t="array" ref="W64">IFERROR(_xlfn.IFS(Rawdata!W64="A1",100,Rawdata!W64="A2",75,Rawdata!W64="A3",50,Rawdata!W64="A4",25,Rawdata!W64="A5",0),"N/A")</f>
        <v>100</v>
      </c>
      <c r="X64" cm="1">
        <f t="array" ref="X64">IFERROR(_xlfn.IFS(Rawdata!X64="A1",100,Rawdata!X64="A2",75,Rawdata!X64="A3",50,Rawdata!X64="A4",25,Rawdata!X64="A5",0),"N/A")</f>
        <v>25</v>
      </c>
      <c r="Y64" cm="1">
        <f t="array" ref="Y64">IFERROR(_xlfn.IFS(Rawdata!Y64="A1",100,Rawdata!Y64="A2",75,Rawdata!Y64="A3",50,Rawdata!Y64="A4",25,Rawdata!Y64="A5",0),"N/A")</f>
        <v>25</v>
      </c>
      <c r="Z64" cm="1">
        <f t="array" ref="Z64">IFERROR(_xlfn.IFS(Rawdata!Z64="A1",100,Rawdata!Z64="A2",75,Rawdata!Z64="A3",50,Rawdata!Z64="A4",25,Rawdata!Z64="A5",0),"N/A")</f>
        <v>25</v>
      </c>
      <c r="AA64" cm="1">
        <f t="array" ref="AA64">IFERROR(_xlfn.IFS(Rawdata!AA64="A1",100,Rawdata!AA64="A2",75,Rawdata!AA64="A3",50,Rawdata!AA64="A4",25,Rawdata!AA64="A5",0),"N/A")</f>
        <v>50</v>
      </c>
      <c r="AB64" cm="1">
        <f t="array" ref="AB64">IFERROR(_xlfn.IFS(Rawdata!AB64="A1",100,Rawdata!AB64="A2",75,Rawdata!AB64="A3",50,Rawdata!AB64="A4",25,Rawdata!AB64="A5",0),"N/A")</f>
        <v>75</v>
      </c>
      <c r="AC64">
        <f>IFERROR(VALUE(RIGHT(Rawdata!AC64,1)),"N/A")</f>
        <v>4</v>
      </c>
      <c r="AD64">
        <f>IFERROR(6-VALUE(RIGHT(Rawdata!AD64,1)),"N/A")</f>
        <v>5</v>
      </c>
      <c r="AE64">
        <f>IFERROR(VALUE(RIGHT(Rawdata!AE64,1)),"N/A")</f>
        <v>3</v>
      </c>
      <c r="AF64">
        <f>IFERROR(6-VALUE(RIGHT(Rawdata!AF64,1)),"N/A")</f>
        <v>5</v>
      </c>
      <c r="AG64">
        <f>IFERROR(VALUE(RIGHT(Rawdata!AG64,1)),"N/A")</f>
        <v>5</v>
      </c>
      <c r="AH64">
        <f>IFERROR(VALUE(RIGHT(Rawdata!AH64,1)),"N/A")</f>
        <v>5</v>
      </c>
      <c r="AI64">
        <f>IFERROR(VALUE(RIGHT(Rawdata!AI64,1)),"N/A")</f>
        <v>5</v>
      </c>
      <c r="AJ64">
        <f>IFERROR(6-VALUE(RIGHT(Rawdata!AJ64,1)),"N/A")</f>
        <v>4</v>
      </c>
      <c r="AK64">
        <f>IFERROR(6-VALUE(RIGHT(Rawdata!AK64,1)),"N/A")</f>
        <v>5</v>
      </c>
      <c r="AL64">
        <f>IFERROR(VALUE(RIGHT(Rawdata!AL64,1)),"N/A")</f>
        <v>4</v>
      </c>
      <c r="AM64">
        <f>IFERROR(6-VALUE(RIGHT(Rawdata!AM64,1)),"N/A")</f>
        <v>5</v>
      </c>
      <c r="AN64">
        <f>IFERROR(6-VALUE(RIGHT(Rawdata!AN64,1)),"N/A")</f>
        <v>5</v>
      </c>
      <c r="AO64">
        <f>IFERROR(VALUE(RIGHT(Rawdata!AO64,1)),"N/A")</f>
        <v>5</v>
      </c>
      <c r="AP64">
        <f>IFERROR(6-VALUE(RIGHT(Rawdata!AP64,1)),"N/A")</f>
        <v>4</v>
      </c>
      <c r="AQ64">
        <f>IFERROR(VALUE(RIGHT(Rawdata!AQ64,1)),"N/A")</f>
        <v>5</v>
      </c>
      <c r="AR64">
        <f>IFERROR(6-VALUE(RIGHT(Rawdata!AR64,1)),"N/A")</f>
        <v>4</v>
      </c>
      <c r="AS64">
        <f>IFERROR(VALUE(RIGHT(Rawdata!AS64,1)),"N/A")</f>
        <v>4</v>
      </c>
      <c r="AT64">
        <f>IFERROR(VALUE(RIGHT(Rawdata!AT64,1)),"N/A")</f>
        <v>1</v>
      </c>
      <c r="AU64">
        <f>IFERROR(6-VALUE(RIGHT(Rawdata!AU64,1)),"N/A")</f>
        <v>5</v>
      </c>
      <c r="AV64">
        <f>IFERROR(VALUE(RIGHT(Rawdata!AV64,1)),"N/A")</f>
        <v>1</v>
      </c>
      <c r="AW64">
        <f>IFERROR(VALUE(RIGHT(Rawdata!AW64,1)),"N/A")</f>
        <v>2</v>
      </c>
      <c r="AX64">
        <f>IFERROR(VALUE(RIGHT(Rawdata!AX64,1)),"N/A")</f>
        <v>1</v>
      </c>
      <c r="AY64">
        <f>IFERROR(VALUE(RIGHT(Rawdata!AY64,1)),"N/A")</f>
        <v>2</v>
      </c>
      <c r="AZ64">
        <f>IFERROR(VALUE(RIGHT(Rawdata!AZ64,1)),"N/A")</f>
        <v>1</v>
      </c>
      <c r="BA64">
        <f>IFERROR(VALUE(RIGHT(Rawdata!BA64,1)-1),"N/A")</f>
        <v>3</v>
      </c>
      <c r="BB64">
        <f>IFERROR(VALUE(RIGHT(Rawdata!BB64,1)-1),"N/A")</f>
        <v>2</v>
      </c>
      <c r="BC64">
        <f>IFERROR(VALUE(RIGHT(Rawdata!BC64,1)-1),"N/A")</f>
        <v>0</v>
      </c>
      <c r="BD64">
        <f>IFERROR(VALUE(RIGHT(Rawdata!BD64,1)-1),"N/A")</f>
        <v>1</v>
      </c>
      <c r="BE64">
        <f>IFERROR(VALUE(RIGHT(Rawdata!BE64,1)-1),"N/A")</f>
        <v>0</v>
      </c>
      <c r="BF64">
        <f>IFERROR(VALUE(RIGHT(Rawdata!BF64,1)-1),"N/A")</f>
        <v>0</v>
      </c>
      <c r="BG64">
        <f>IFERROR(VALUE(RIGHT(Rawdata!BG64,1)-1),"N/A")</f>
        <v>1</v>
      </c>
      <c r="BH64">
        <f>IFERROR(VALUE(RIGHT(Rawdata!BH64,1)-1),"N/A")</f>
        <v>0</v>
      </c>
      <c r="BI64">
        <f>IFERROR(VALUE(RIGHT(Rawdata!BI64,1)-1),"N/A")</f>
        <v>0</v>
      </c>
      <c r="BJ64">
        <f>IFERROR(VALUE(RIGHT(Rawdata!BJ64,1)-1),"N/A")</f>
        <v>1</v>
      </c>
      <c r="BK64">
        <f>IFERROR(VALUE(RIGHT(Rawdata!BK64,1)-1),"N/A")</f>
        <v>2</v>
      </c>
      <c r="BL64">
        <f>IFERROR(VALUE(RIGHT(Rawdata!BL64,1)-1),"N/A")</f>
        <v>2</v>
      </c>
      <c r="BM64">
        <f>IFERROR(VALUE(RIGHT(Rawdata!BM64,1)),"N/A")</f>
        <v>3</v>
      </c>
      <c r="BN64">
        <f>IFERROR(VALUE(RIGHT(Rawdata!BN64,1)),"N/A")</f>
        <v>3</v>
      </c>
      <c r="BO64">
        <f>IFERROR(VALUE(RIGHT(Rawdata!BO64,1)),"N/A")</f>
        <v>5</v>
      </c>
      <c r="BP64">
        <f>IFERROR(VALUE(RIGHT(Rawdata!BP64,1)),"N/A")</f>
        <v>5</v>
      </c>
      <c r="BQ64">
        <f>IFERROR(6-VALUE(RIGHT(Rawdata!BQ64,1)),"N/A")</f>
        <v>5</v>
      </c>
      <c r="BR64">
        <f>IFERROR(6-VALUE(RIGHT(Rawdata!BR64,1)),"N/A")</f>
        <v>5</v>
      </c>
      <c r="BS64">
        <f>IFERROR(6-VALUE(RIGHT(Rawdata!BS64,1)),"N/A")</f>
        <v>5</v>
      </c>
      <c r="BT64">
        <f>IFERROR(6-VALUE(RIGHT(Rawdata!BT64,1)),"N/A")</f>
        <v>5</v>
      </c>
      <c r="BU64">
        <f>IFERROR(VALUE(RIGHT(Rawdata!BU64,1)),"N/A")</f>
        <v>2</v>
      </c>
      <c r="BV64">
        <f>IFERROR(VALUE(RIGHT(Rawdata!BV64,1)),"N/A")</f>
        <v>3</v>
      </c>
      <c r="BW64">
        <f>IFERROR(VALUE(RIGHT(Rawdata!BW64,1)),"N/A")</f>
        <v>3</v>
      </c>
      <c r="BX64" t="str">
        <f>IFERROR(VALUE(RIGHT(Rawdata!BX64,1)),"N/A")</f>
        <v>N/A</v>
      </c>
      <c r="BY64" t="str">
        <f>IFERROR(6-VALUE(RIGHT(Rawdata!BY64,1)),"N/A")</f>
        <v>N/A</v>
      </c>
      <c r="BZ64" t="str">
        <f>IFERROR(6-VALUE(RIGHT(Rawdata!BZ64,1)),"N/A")</f>
        <v>N/A</v>
      </c>
      <c r="CA64" t="str">
        <f>IFERROR(6-VALUE(RIGHT(Rawdata!CA64,1)),"N/A")</f>
        <v>N/A</v>
      </c>
      <c r="CB64" t="str">
        <f>IFERROR(VALUE(RIGHT(Rawdata!CB64,1)),"N/A")</f>
        <v>N/A</v>
      </c>
      <c r="CC64" t="str">
        <f>IFERROR(VALUE(RIGHT(Rawdata!CC64,1)),"N/A")</f>
        <v>N/A</v>
      </c>
      <c r="CD64" t="str">
        <f>IFERROR(VALUE(RIGHT(Rawdata!CD64,1)),"N/A")</f>
        <v>N/A</v>
      </c>
      <c r="CE64" t="str">
        <f>IFERROR(VALUE(RIGHT(Rawdata!CE64,1)),"N/A")</f>
        <v>N/A</v>
      </c>
      <c r="CF64" t="str">
        <f>IFERROR(6-VALUE(RIGHT(Rawdata!CF64,1)),"N/A")</f>
        <v>N/A</v>
      </c>
      <c r="CG64" t="str">
        <f>IFERROR(6-VALUE(RIGHT(Rawdata!CG64,1)),"N/A")</f>
        <v>N/A</v>
      </c>
      <c r="CH64" t="str">
        <f>IFERROR(6-VALUE(RIGHT(Rawdata!CH64,1)),"N/A")</f>
        <v>N/A</v>
      </c>
      <c r="CI64" t="str">
        <f>IFERROR(6-VALUE(RIGHT(Rawdata!CI64,1)),"N/A")</f>
        <v>N/A</v>
      </c>
      <c r="CJ64">
        <f>IFERROR(VALUE(RIGHT(Rawdata!CJ64,1)),"N/A")</f>
        <v>1</v>
      </c>
      <c r="CK64">
        <f>IFERROR(VALUE(RIGHT(Rawdata!CK64,1)),"N/A")</f>
        <v>2</v>
      </c>
      <c r="CL64">
        <f>IFERROR(VALUE(RIGHT(Rawdata!CL64,1)),"N/A")</f>
        <v>4</v>
      </c>
      <c r="CM64">
        <f>IFERROR(VALUE(RIGHT(Rawdata!CM64,1)),"N/A")</f>
        <v>4</v>
      </c>
      <c r="CN64">
        <f>IFERROR(VALUE(RIGHT(Rawdata!CN64,1)),"N/A")</f>
        <v>4</v>
      </c>
      <c r="CO64">
        <f>IFERROR(VALUE(RIGHT(Rawdata!CO64,1)),"N/A")</f>
        <v>1</v>
      </c>
      <c r="CP64">
        <f>IFERROR(VALUE(RIGHT(Rawdata!CP64,1)),"N/A")</f>
        <v>1</v>
      </c>
      <c r="CQ64">
        <f>IFERROR(VALUE(RIGHT(Rawdata!CQ64,1)),"N/A")</f>
        <v>3</v>
      </c>
      <c r="CR64">
        <f>IFERROR(VALUE(RIGHT(Rawdata!CR64,1)),"N/A")</f>
        <v>4</v>
      </c>
      <c r="CS64">
        <f>IFERROR(VALUE(RIGHT(Rawdata!CS64,1)),"N/A")</f>
        <v>1</v>
      </c>
      <c r="CT64">
        <f>IFERROR(VALUE(RIGHT(Rawdata!CT64,1)),"N/A")</f>
        <v>2</v>
      </c>
      <c r="CU64">
        <f>IFERROR(VALUE(RIGHT(Rawdata!CU64,1)),"N/A")</f>
        <v>2</v>
      </c>
      <c r="CV64">
        <f>IFERROR(VALUE(RIGHT(Rawdata!CV64,1)),"N/A")</f>
        <v>2</v>
      </c>
      <c r="CW64">
        <f>IFERROR(6-VALUE(RIGHT(Rawdata!CW64,1)),"N/A")</f>
        <v>2</v>
      </c>
      <c r="CX64">
        <f>IFERROR(VALUE(RIGHT(Rawdata!CX64,1)),"N/A")</f>
        <v>4</v>
      </c>
      <c r="CY64">
        <f>IFERROR(VALUE(RIGHT(Rawdata!CY64,1)),"N/A")</f>
        <v>3</v>
      </c>
      <c r="CZ64">
        <f>IFERROR(VALUE(RIGHT(Rawdata!CZ64,1)),"N/A")</f>
        <v>3</v>
      </c>
      <c r="DA64">
        <f>IFERROR(VALUE(RIGHT(Rawdata!DA64,1)),"N/A")</f>
        <v>1</v>
      </c>
      <c r="DB64">
        <f>IFERROR(VALUE(RIGHT(Rawdata!DB64,1)),"N/A")</f>
        <v>3</v>
      </c>
      <c r="DC64">
        <f>IFERROR(VALUE(RIGHT(Rawdata!DC64,1)),"N/A")</f>
        <v>3</v>
      </c>
      <c r="DD64">
        <f>IFERROR(VALUE(RIGHT(Rawdata!DD64,1)),"N/A")</f>
        <v>1</v>
      </c>
      <c r="DE64">
        <f>IFERROR(VALUE(RIGHT(Rawdata!DE64,1)-1),"N/A")</f>
        <v>0</v>
      </c>
      <c r="DF64">
        <f>IFERROR(VALUE(RIGHT(Rawdata!DF64,1)-1),"N/A")</f>
        <v>1</v>
      </c>
      <c r="DG64">
        <f>IFERROR(VALUE(RIGHT(Rawdata!DG64,1)-1),"N/A")</f>
        <v>0</v>
      </c>
      <c r="DH64">
        <f>IFERROR(VALUE(RIGHT(Rawdata!DH64,1)-1),"N/A")</f>
        <v>1</v>
      </c>
      <c r="DI64">
        <f>IFERROR(VALUE(RIGHT(Rawdata!DI64,1)-1),"N/A")</f>
        <v>0</v>
      </c>
      <c r="DJ64">
        <f>IFERROR(VALUE(RIGHT(Rawdata!DJ64,1)-1),"N/A")</f>
        <v>2</v>
      </c>
      <c r="DK64">
        <f>IFERROR(VALUE(RIGHT(Rawdata!DK64,1)-1),"N/A")</f>
        <v>3</v>
      </c>
      <c r="DL64">
        <f>IFERROR(VALUE(RIGHT(Rawdata!DL64,1)-1),"N/A")</f>
        <v>2</v>
      </c>
      <c r="DM64">
        <f>IFERROR(VALUE(RIGHT(Rawdata!DM64,1)-1),"N/A")</f>
        <v>1</v>
      </c>
      <c r="DN64">
        <f>IFERROR(VALUE(RIGHT(Rawdata!DN64,1)-1),"N/A")</f>
        <v>1</v>
      </c>
      <c r="DO64">
        <f>IFERROR(VALUE(RIGHT(Rawdata!DO64,1)-1),"N/A")</f>
        <v>1</v>
      </c>
      <c r="DP64">
        <f>IFERROR(VALUE(RIGHT(Rawdata!DP64,1)-1),"N/A")</f>
        <v>3</v>
      </c>
      <c r="DQ64">
        <f>IFERROR(VALUE(RIGHT(Rawdata!DQ64,1)-1),"N/A")</f>
        <v>1</v>
      </c>
      <c r="DR64">
        <f>IFERROR(VALUE(RIGHT(Rawdata!DR64,1)-1),"N/A")</f>
        <v>0</v>
      </c>
      <c r="DS64">
        <f>IFERROR(VALUE(RIGHT(Rawdata!DS64,1)-1),"N/A")</f>
        <v>6</v>
      </c>
      <c r="DT64">
        <f>IFERROR(VALUE(RIGHT(Rawdata!DT64,1)-1),"N/A")</f>
        <v>0</v>
      </c>
      <c r="DU64">
        <f>IFERROR(6-VALUE(RIGHT(Rawdata!DU64,1)-1),"N/A")</f>
        <v>1</v>
      </c>
      <c r="DV64">
        <f>IFERROR(6-VALUE(RIGHT(Rawdata!DV64,1)-1),"N/A")</f>
        <v>0</v>
      </c>
      <c r="DW64">
        <f>IFERROR(6-VALUE(RIGHT(Rawdata!DW64,1)-1),"N/A")</f>
        <v>1</v>
      </c>
      <c r="DX64">
        <f>IFERROR(6-VALUE(RIGHT(Rawdata!DX64,1)-1),"N/A")</f>
        <v>1</v>
      </c>
      <c r="DY64">
        <f>IFERROR(6-VALUE(RIGHT(Rawdata!DY64,1)-1),"N/A")</f>
        <v>1</v>
      </c>
      <c r="DZ64">
        <f>IFERROR(6-VALUE(RIGHT(Rawdata!DZ64,1)-1),"N/A")</f>
        <v>1</v>
      </c>
      <c r="EA64" t="str">
        <f>IFERROR(VALUE(RIGHT(Rawdata!EA64,1)),"N/A")</f>
        <v>N/A</v>
      </c>
      <c r="EB64" t="str">
        <f>IFERROR(VALUE(RIGHT(Rawdata!EB64,1)),"N/A")</f>
        <v>N/A</v>
      </c>
      <c r="EC64" t="str">
        <f>IFERROR(6-VALUE(RIGHT(Rawdata!EC64,1)),"N/A")</f>
        <v>N/A</v>
      </c>
      <c r="ED64" t="str">
        <f>IFERROR(6-VALUE(RIGHT(Rawdata!ED64,1)),"N/A")</f>
        <v>N/A</v>
      </c>
      <c r="EE64" t="str">
        <f>IFERROR(VALUE(RIGHT(Rawdata!EE64,1)),"N/A")</f>
        <v>N/A</v>
      </c>
      <c r="EF64" t="str">
        <f>IFERROR(VALUE(RIGHT(Rawdata!EF64,1)),"N/A")</f>
        <v>N/A</v>
      </c>
      <c r="EG64" t="str">
        <f>IFERROR(VALUE(RIGHT(Rawdata!EG64,1)),"N/A")</f>
        <v>N/A</v>
      </c>
      <c r="EH64" t="str">
        <f>IFERROR(VALUE(RIGHT(Rawdata!EH64,1)),"N/A")</f>
        <v>N/A</v>
      </c>
      <c r="EI64" t="str">
        <f>IFERROR(VALUE(RIGHT(Rawdata!EI64,1)),"N/A")</f>
        <v>N/A</v>
      </c>
      <c r="EJ64" t="str">
        <f>IFERROR(VALUE(RIGHT(Rawdata!EJ64,1)),"N/A")</f>
        <v>N/A</v>
      </c>
      <c r="EK64" t="str">
        <f>IFERROR(VALUE(RIGHT(Rawdata!EK64,1)),"N/A")</f>
        <v>N/A</v>
      </c>
      <c r="EL64" t="str">
        <f>IFERROR(VALUE(RIGHT(Rawdata!EL64,1)),"N/A")</f>
        <v>N/A</v>
      </c>
      <c r="EM64" t="str">
        <f>IFERROR(VALUE(RIGHT(Rawdata!EM64,1)),"N/A")</f>
        <v>N/A</v>
      </c>
      <c r="EN64" t="str">
        <f>IFERROR(VALUE(RIGHT(Rawdata!EN64,1)),"N/A")</f>
        <v>N/A</v>
      </c>
      <c r="EO64" t="str">
        <f>IFERROR(VALUE(RIGHT(Rawdata!EO64,1)),"N/A")</f>
        <v>N/A</v>
      </c>
      <c r="EP64" t="str">
        <f>IFERROR(VALUE(RIGHT(Rawdata!EP64,1)),"N/A")</f>
        <v>N/A</v>
      </c>
      <c r="EQ64" t="str">
        <f>IFERROR(VALUE(RIGHT(Rawdata!EQ64,1)),"N/A")</f>
        <v>N/A</v>
      </c>
      <c r="ER64" t="str">
        <f>IFERROR(VALUE(RIGHT(Rawdata!ER64,1)),"N/A")</f>
        <v>N/A</v>
      </c>
      <c r="ES64" t="str">
        <f>IFERROR(VALUE(RIGHT(Rawdata!ES64,1)),"N/A")</f>
        <v>N/A</v>
      </c>
      <c r="ET64" t="str">
        <f>IFERROR(VALUE(RIGHT(Rawdata!ET64,1)),"N/A")</f>
        <v>N/A</v>
      </c>
      <c r="EU64" t="str">
        <f>IFERROR(VALUE(RIGHT(Rawdata!EU64,1)),"N/A")</f>
        <v>N/A</v>
      </c>
      <c r="EV64" t="str">
        <f>IFERROR(VALUE(RIGHT(Rawdata!EV64,1)),"N/A")</f>
        <v>N/A</v>
      </c>
      <c r="EW64" t="str">
        <f>IFERROR(VALUE(RIGHT(Rawdata!EW64,1)),"N/A")</f>
        <v>N/A</v>
      </c>
      <c r="EX64" t="str">
        <f>IFERROR(VALUE(RIGHT(Rawdata!EX64,1)),"N/A")</f>
        <v>N/A</v>
      </c>
      <c r="EY64" t="str">
        <f>IFERROR(VALUE(RIGHT(Rawdata!EY64,1)),"N/A")</f>
        <v>N/A</v>
      </c>
      <c r="EZ64" t="str">
        <f>IFERROR(6-VALUE(RIGHT(Rawdata!EZ64,1)),"N/A")</f>
        <v>N/A</v>
      </c>
      <c r="FA64" t="str">
        <f>IFERROR(IF(Rawdata!FA64="A1",VALUE(RIGHT(Rawdata!FA64,1)),VALUE(RIGHT(Rawdata!FA64,1))-1),"N/A")</f>
        <v>N/A</v>
      </c>
      <c r="FB64" t="str">
        <f>IFERROR(VALUE(RIGHT(Rawdata!FB64,1))-3,"N/A")</f>
        <v>N/A</v>
      </c>
      <c r="FC64" t="str">
        <f>IFERROR(IF(Rawdata!FC64="A1",VALUE(RIGHT(Rawdata!FC64,1)),VALUE(RIGHT(Rawdata!FC64,1))-1),"N/A")</f>
        <v>N/A</v>
      </c>
      <c r="FD64" t="str">
        <f>IFERROR(VALUE(RIGHT(Rawdata!FD64,1))-3,"N/A")</f>
        <v>N/A</v>
      </c>
      <c r="FE64" t="str">
        <f>IFERROR(IF(Rawdata!FE64="A1",VALUE(RIGHT(Rawdata!FE64,1)),VALUE(RIGHT(Rawdata!FE64,1))-1),"N/A")</f>
        <v>N/A</v>
      </c>
      <c r="FF64" t="str">
        <f>IFERROR(VALUE(RIGHT(Rawdata!FF64,1))-3,"N/A")</f>
        <v>N/A</v>
      </c>
      <c r="FG64" t="str">
        <f>IFERROR(IF(Rawdata!FG64="A1",VALUE(RIGHT(Rawdata!FG64,1)),VALUE(RIGHT(Rawdata!FG64,1))-1),"N/A")</f>
        <v>N/A</v>
      </c>
      <c r="FH64" t="str">
        <f>IFERROR(VALUE(RIGHT(Rawdata!FH64,1))-3,"N/A")</f>
        <v>N/A</v>
      </c>
      <c r="FI64" t="str">
        <f>IFERROR(IF(Rawdata!FI64="A1",VALUE(RIGHT(Rawdata!FI64,1)),VALUE(RIGHT(Rawdata!FI64,1))-1),"N/A")</f>
        <v>N/A</v>
      </c>
      <c r="FJ64" t="str">
        <f>IFERROR(VALUE(RIGHT(Rawdata!FJ64,1))-3,"N/A")</f>
        <v>N/A</v>
      </c>
      <c r="FK64" t="str">
        <f>IFERROR(IF(Rawdata!FK64="A1",VALUE(RIGHT(Rawdata!FK64,1)),VALUE(RIGHT(Rawdata!FK64,1))-1),"N/A")</f>
        <v>N/A</v>
      </c>
      <c r="FL64" t="str">
        <f>IFERROR(VALUE(RIGHT(Rawdata!FL64,1))-3,"N/A")</f>
        <v>N/A</v>
      </c>
      <c r="FM64" t="str">
        <f>IFERROR(IF(Rawdata!FM64="A1",VALUE(RIGHT(Rawdata!FM64,1)),VALUE(RIGHT(Rawdata!FM64,1))-1),"N/A")</f>
        <v>N/A</v>
      </c>
      <c r="FN64" t="str">
        <f>IFERROR(VALUE(RIGHT(Rawdata!FN64,1))-3,"N/A")</f>
        <v>N/A</v>
      </c>
      <c r="FO64" t="str">
        <f>IFERROR(IF(Rawdata!FO64="A1",VALUE(RIGHT(Rawdata!FO64,1)),VALUE(RIGHT(Rawdata!FO64,1))-1),"N/A")</f>
        <v>N/A</v>
      </c>
      <c r="FP64" t="str">
        <f>IFERROR(VALUE(RIGHT(Rawdata!FP64,1))-3,"N/A")</f>
        <v>N/A</v>
      </c>
      <c r="FQ64" t="str">
        <f>IFERROR(IF(Rawdata!FQ64="A1",VALUE(RIGHT(Rawdata!FQ64,1)),VALUE(RIGHT(Rawdata!FQ64,1))-1),"N/A")</f>
        <v>N/A</v>
      </c>
      <c r="FR64" t="str">
        <f>IFERROR(VALUE(RIGHT(Rawdata!FR64,1))-3,"N/A")</f>
        <v>N/A</v>
      </c>
      <c r="FS64" t="str">
        <f>IFERROR(IF(Rawdata!FS64="A1",VALUE(RIGHT(Rawdata!FS64,1)),VALUE(RIGHT(Rawdata!FS64,1))-1),"N/A")</f>
        <v>N/A</v>
      </c>
      <c r="FT64" t="str">
        <f>IFERROR(VALUE(RIGHT(Rawdata!FT64,1))-3,"N/A")</f>
        <v>N/A</v>
      </c>
      <c r="FU64" t="str">
        <f>IFERROR(IF(Rawdata!FU64="A1",VALUE(RIGHT(Rawdata!FU64,1)),VALUE(RIGHT(Rawdata!FU64,1))-1),"N/A")</f>
        <v>N/A</v>
      </c>
      <c r="FV64" t="str">
        <f>IFERROR(VALUE(RIGHT(Rawdata!FV64,1))-3,"N/A")</f>
        <v>N/A</v>
      </c>
      <c r="FW64" t="str">
        <f>IFERROR(IF(Rawdata!FW64="A1",VALUE(RIGHT(Rawdata!FW64,1)),VALUE(RIGHT(Rawdata!FW64,1))-1),"N/A")</f>
        <v>N/A</v>
      </c>
      <c r="FX64" t="str">
        <f>IFERROR(VALUE(RIGHT(Rawdata!FX64,1))-3,"N/A")</f>
        <v>N/A</v>
      </c>
      <c r="FY64" t="str">
        <f>IFERROR(IF(Rawdata!FY64="A1",VALUE(RIGHT(Rawdata!FY64,1)),VALUE(RIGHT(Rawdata!FY64,1))-1),"N/A")</f>
        <v>N/A</v>
      </c>
      <c r="FZ64" t="str">
        <f>IFERROR(VALUE(RIGHT(Rawdata!FZ64,1))-3,"N/A")</f>
        <v>N/A</v>
      </c>
      <c r="GA64" t="str">
        <f>IFERROR(IF(Rawdata!GA64="A1",VALUE(RIGHT(Rawdata!GA64,1)),VALUE(RIGHT(Rawdata!GA64,1))-1),"N/A")</f>
        <v>N/A</v>
      </c>
      <c r="GB64" t="str">
        <f>IFERROR(VALUE(RIGHT(Rawdata!GB64,1))-3,"N/A")</f>
        <v>N/A</v>
      </c>
      <c r="GC64" t="str">
        <f>IFERROR(IF(Rawdata!GC64="A1",VALUE(RIGHT(Rawdata!GC64,1)),VALUE(RIGHT(Rawdata!GC64,1))-1),"N/A")</f>
        <v>N/A</v>
      </c>
      <c r="GD64" t="str">
        <f>IFERROR(VALUE(RIGHT(Rawdata!GD64,1))-3,"N/A")</f>
        <v>N/A</v>
      </c>
      <c r="GE64" t="str">
        <f>IFERROR(IF(Rawdata!GE64="A1",VALUE(RIGHT(Rawdata!GE64,1)),VALUE(RIGHT(Rawdata!GE64,1))-1),"N/A")</f>
        <v>N/A</v>
      </c>
      <c r="GF64" t="str">
        <f>IFERROR(VALUE(RIGHT(Rawdata!GF64,1))-3,"N/A")</f>
        <v>N/A</v>
      </c>
      <c r="GG64" t="str">
        <f>IFERROR(IF(Rawdata!GG64="A1",VALUE(RIGHT(Rawdata!GG64,1)),VALUE(RIGHT(Rawdata!GG64,1))-1),"N/A")</f>
        <v>N/A</v>
      </c>
      <c r="GH64" t="str">
        <f>IFERROR(VALUE(RIGHT(Rawdata!GH64,1))-3,"N/A")</f>
        <v>N/A</v>
      </c>
      <c r="GI64" t="str">
        <f>IFERROR(IF(Rawdata!GI64="A1",VALUE(RIGHT(Rawdata!GI64,1)),VALUE(RIGHT(Rawdata!GI64,1))-1),"N/A")</f>
        <v>N/A</v>
      </c>
      <c r="GJ64" t="str">
        <f>IFERROR(VALUE(RIGHT(Rawdata!GJ64,1))-3,"N/A")</f>
        <v>N/A</v>
      </c>
      <c r="GK64" t="str">
        <f>IFERROR(IF(Rawdata!GK64="A1",VALUE(RIGHT(Rawdata!GK64,1)),VALUE(RIGHT(Rawdata!GK64,1))-1),"N/A")</f>
        <v>N/A</v>
      </c>
      <c r="GL64" t="str">
        <f>IFERROR(VALUE(RIGHT(Rawdata!GL64,1))-3,"N/A")</f>
        <v>N/A</v>
      </c>
      <c r="GM64" t="str">
        <f>IFERROR(IF(Rawdata!GM64="A1",VALUE(RIGHT(Rawdata!GM64,1)),VALUE(RIGHT(Rawdata!GM64,1))-1),"N/A")</f>
        <v>N/A</v>
      </c>
      <c r="GN64" t="str">
        <f>IFERROR(VALUE(RIGHT(Rawdata!GN64,1))-3,"N/A")</f>
        <v>N/A</v>
      </c>
      <c r="GO64" t="str">
        <f>IFERROR(IF(Rawdata!GO64="A1",VALUE(RIGHT(Rawdata!GO64,1)),VALUE(RIGHT(Rawdata!GO64,1))-1),"N/A")</f>
        <v>N/A</v>
      </c>
      <c r="GP64" t="str">
        <f>IFERROR(VALUE(RIGHT(Rawdata!GP64,1))-3,"N/A")</f>
        <v>N/A</v>
      </c>
      <c r="GQ64" t="str">
        <f>IFERROR(IF(Rawdata!GQ64="A1",VALUE(RIGHT(Rawdata!GQ64,1)),VALUE(RIGHT(Rawdata!GQ64,1))-1),"N/A")</f>
        <v>N/A</v>
      </c>
      <c r="GR64" t="str">
        <f>IFERROR(VALUE(RIGHT(Rawdata!GR64,1))-3,"N/A")</f>
        <v>N/A</v>
      </c>
      <c r="GS64" t="str">
        <f>IFERROR(IF(Rawdata!GS64="A1",VALUE(RIGHT(Rawdata!GS64,1)),VALUE(RIGHT(Rawdata!GS64,1))-1),"N/A")</f>
        <v>N/A</v>
      </c>
      <c r="GT64" t="str">
        <f>IFERROR(VALUE(RIGHT(Rawdata!GT64,1))-3,"N/A")</f>
        <v>N/A</v>
      </c>
      <c r="GU64" t="str">
        <f>IFERROR(IF(Rawdata!GU64="A1",VALUE(RIGHT(Rawdata!GU64,1)),VALUE(RIGHT(Rawdata!GU64,1))-1),"N/A")</f>
        <v>N/A</v>
      </c>
      <c r="GV64" t="str">
        <f>IFERROR(VALUE(RIGHT(Rawdata!GV64,1))-3,"N/A")</f>
        <v>N/A</v>
      </c>
      <c r="GW64" t="str">
        <f>IFERROR(IF(Rawdata!GW64="A1",VALUE(RIGHT(Rawdata!GW64,1)),VALUE(RIGHT(Rawdata!GW64,1))-1),"N/A")</f>
        <v>N/A</v>
      </c>
      <c r="GX64" t="str">
        <f>IFERROR(VALUE(RIGHT(Rawdata!GX64,1))-3,"N/A")</f>
        <v>N/A</v>
      </c>
      <c r="GY64" t="str">
        <f>IFERROR(VALUE(RIGHT(Rawdata!GY64,1)),"N/A")</f>
        <v>N/A</v>
      </c>
      <c r="GZ64" t="str">
        <f>IFERROR(7-VALUE(RIGHT(Rawdata!GZ64,1)),"N/A")</f>
        <v>N/A</v>
      </c>
      <c r="HA64" t="str">
        <f>IFERROR(VALUE(RIGHT(Rawdata!HA64,1)),"N/A")</f>
        <v>N/A</v>
      </c>
      <c r="HB64" t="str">
        <f>IFERROR(VALUE(RIGHT(Rawdata!HB64,1)),"N/A")</f>
        <v>N/A</v>
      </c>
      <c r="HC64" t="str">
        <f>IFERROR(VALUE(RIGHT(Rawdata!HC64,1)),"N/A")</f>
        <v>N/A</v>
      </c>
      <c r="HD64" t="str">
        <f>IFERROR(7-VALUE(RIGHT(Rawdata!HD64,1)),"N/A")</f>
        <v>N/A</v>
      </c>
      <c r="HE64" t="str">
        <f>IFERROR(VALUE(RIGHT(Rawdata!HE64,1)),"N/A")</f>
        <v>N/A</v>
      </c>
      <c r="HF64" t="str">
        <f>IFERROR(7-VALUE(RIGHT(Rawdata!HF64,1)),"N/A")</f>
        <v>N/A</v>
      </c>
      <c r="HG64" t="str">
        <f>IFERROR(VALUE(RIGHT(Rawdata!HG64,1)),"N/A")</f>
        <v>N/A</v>
      </c>
      <c r="HH64" t="str">
        <f>IFERROR(VALUE(RIGHT(Rawdata!HH64,1)),"N/A")</f>
        <v>N/A</v>
      </c>
      <c r="HI64" t="str">
        <f>IFERROR(VALUE(RIGHT(Rawdata!HI64,1)),"N/A")</f>
        <v>N/A</v>
      </c>
      <c r="HJ64" t="str">
        <f>IFERROR(VALUE(RIGHT(Rawdata!HJ64,1)),"N/A")</f>
        <v>N/A</v>
      </c>
      <c r="HK64" t="str">
        <f>IFERROR(7-VALUE(RIGHT(Rawdata!HK64,1)),"N/A")</f>
        <v>N/A</v>
      </c>
      <c r="HL64" t="str">
        <f>IFERROR(VALUE(RIGHT(Rawdata!HL64,1)),"N/A")</f>
        <v>N/A</v>
      </c>
      <c r="HM64" t="str">
        <f>IFERROR(VALUE(RIGHT(Rawdata!HM64,1)),"N/A")</f>
        <v>N/A</v>
      </c>
      <c r="HN64" t="str">
        <f>IFERROR(IF(Rawdata!HN64="A13",5,VALUE(RIGHT(Rawdata!HN64,1))-1),"N/A")</f>
        <v>N/A</v>
      </c>
      <c r="HO64" t="str">
        <f>IFERROR(IF(Rawdata!HO64="A13",5,VALUE(RIGHT(Rawdata!HO64,1))-1),"N/A")</f>
        <v>N/A</v>
      </c>
      <c r="HP64" t="str">
        <f>IFERROR(IF(Rawdata!HP64="A13",5,VALUE(RIGHT(Rawdata!HP64,1))-1),"N/A")</f>
        <v>N/A</v>
      </c>
      <c r="HQ64" t="str">
        <f>IFERROR(IF(Rawdata!HQ64="A13",5,VALUE(RIGHT(Rawdata!HQ64,1))-1),"N/A")</f>
        <v>N/A</v>
      </c>
      <c r="HR64" t="str">
        <f>IFERROR(IF(Rawdata!HR64="A13",5,VALUE(RIGHT(Rawdata!HR64,1))-1),"N/A")</f>
        <v>N/A</v>
      </c>
      <c r="HS64" t="str">
        <f>IFERROR(6-IF(Rawdata!HS64="A13",5,VALUE(RIGHT(Rawdata!HS64,1))-1),"N/A")</f>
        <v>N/A</v>
      </c>
      <c r="HT64" t="str">
        <f>IFERROR(6-IF(Rawdata!HT64="A13",5,VALUE(RIGHT(Rawdata!HT64,1))-1),"N/A")</f>
        <v>N/A</v>
      </c>
      <c r="HU64" t="str">
        <f>IFERROR(6-IF(Rawdata!HU64="A13",5,VALUE(RIGHT(Rawdata!HU64,1))-1),"N/A")</f>
        <v>N/A</v>
      </c>
      <c r="HV64" t="str">
        <f>IFERROR(IF(Rawdata!HV64="A13",5,VALUE(RIGHT(Rawdata!HV64,1))-1),"N/A")</f>
        <v>N/A</v>
      </c>
      <c r="HW64" t="str">
        <f>IFERROR(6-IF(Rawdata!HW64="A13",5,VALUE(RIGHT(Rawdata!HW64,1))-1),"N/A")</f>
        <v>N/A</v>
      </c>
      <c r="HX64" t="str">
        <f>IFERROR(6-IF(Rawdata!HX64="A13",5,VALUE(RIGHT(Rawdata!HX64,1))-1),"N/A")</f>
        <v>N/A</v>
      </c>
      <c r="HY64" t="str">
        <f>IFERROR(6-IF(Rawdata!HY64="A13",5,VALUE(RIGHT(Rawdata!HY64,1))-1),"N/A")</f>
        <v>N/A</v>
      </c>
      <c r="HZ64" t="str">
        <f>IFERROR(6-IF(Rawdata!HZ64="A13",5,VALUE(RIGHT(Rawdata!HZ64,1))-1),"N/A")</f>
        <v>N/A</v>
      </c>
      <c r="IA64" t="str">
        <f>IFERROR(6-IF(Rawdata!IA64="A13",5,VALUE(RIGHT(Rawdata!IA64,1))-1),"N/A")</f>
        <v>N/A</v>
      </c>
      <c r="IB64" t="str">
        <f>IFERROR(IF(Rawdata!IB64="A13",5,VALUE(RIGHT(Rawdata!IB64,1))-1),"N/A")</f>
        <v>N/A</v>
      </c>
      <c r="IC64" t="str">
        <f>IFERROR(6-IF(Rawdata!IC64="A13",5,VALUE(RIGHT(Rawdata!IC64,1))-1),"N/A")</f>
        <v>N/A</v>
      </c>
      <c r="ID64" t="str">
        <f>IFERROR(IF(Rawdata!ID64="A13",5,VALUE(RIGHT(Rawdata!ID64,1))-1),"N/A")</f>
        <v>N/A</v>
      </c>
      <c r="IE64" t="str">
        <f>IFERROR(6-IF(Rawdata!IE64="A13",5,VALUE(RIGHT(Rawdata!IE64,1))-1),"N/A")</f>
        <v>N/A</v>
      </c>
      <c r="IF64">
        <f>IFERROR(VALUE(RIGHT(Rawdata!IF64,1)),"N/A")</f>
        <v>5</v>
      </c>
      <c r="IG64">
        <f>IFERROR(VALUE(RIGHT(Rawdata!IG64,1)),"N/A")</f>
        <v>4</v>
      </c>
      <c r="IH64">
        <f>IFERROR(VALUE(RIGHT(Rawdata!IH64,1)),"N/A")</f>
        <v>1</v>
      </c>
      <c r="II64">
        <f>IFERROR(VALUE(RIGHT(Rawdata!II64,1)),"N/A")</f>
        <v>1</v>
      </c>
      <c r="IJ64">
        <f>IFERROR(VALUE(RIGHT(Rawdata!IJ64,1)),"N/A")</f>
        <v>1</v>
      </c>
      <c r="IK64">
        <f>IFERROR(VALUE(RIGHT(Rawdata!IK64,1)),"N/A")</f>
        <v>3</v>
      </c>
      <c r="IL64">
        <f>IFERROR(VALUE(RIGHT(Rawdata!IL64,1)),"N/A")</f>
        <v>3</v>
      </c>
      <c r="IM64">
        <f>IFERROR(VALUE(RIGHT(Rawdata!IM64,1)),"N/A")</f>
        <v>3</v>
      </c>
      <c r="IN64">
        <f>IFERROR(VALUE(RIGHT(Rawdata!IN64,1)),"N/A")</f>
        <v>3</v>
      </c>
      <c r="IO64">
        <f>IFERROR(VALUE(RIGHT(Rawdata!IO64,1)),"N/A")</f>
        <v>3</v>
      </c>
      <c r="IP64">
        <f>IFERROR(VALUE(RIGHT(Rawdata!IP64,1)),"N/A")</f>
        <v>2</v>
      </c>
      <c r="IQ64">
        <f>IFERROR(VALUE(RIGHT(Rawdata!IQ64,1)),"N/A")</f>
        <v>2</v>
      </c>
      <c r="IR64">
        <f>IFERROR(VALUE(RIGHT(Rawdata!IR64,1)),"N/A")</f>
        <v>3</v>
      </c>
      <c r="IS64">
        <f>IFERROR(VALUE(RIGHT(Rawdata!IS64,1)),"N/A")</f>
        <v>3</v>
      </c>
      <c r="IT64">
        <f>IFERROR(VALUE(RIGHT(Rawdata!IT64,1)),"N/A")</f>
        <v>3</v>
      </c>
      <c r="IU64">
        <f>IFERROR(VALUE(RIGHT(Rawdata!IU64,1)),"N/A")</f>
        <v>3</v>
      </c>
      <c r="IV64">
        <f>IFERROR(VALUE(RIGHT(Rawdata!IV64,1)),"N/A")</f>
        <v>3</v>
      </c>
      <c r="IW64">
        <f>IFERROR(VALUE(RIGHT(Rawdata!IW64,1)),"N/A")</f>
        <v>3</v>
      </c>
      <c r="IX64">
        <f>IFERROR(VALUE(RIGHT(Rawdata!IX64,1)),"N/A")</f>
        <v>3</v>
      </c>
      <c r="IY64">
        <f>IFERROR(VALUE(RIGHT(Rawdata!IY64,1)),"N/A")</f>
        <v>2</v>
      </c>
      <c r="IZ64">
        <f>IFERROR(VALUE(RIGHT(Rawdata!IZ64,1)),"N/A")</f>
        <v>1</v>
      </c>
      <c r="JA64">
        <f>IFERROR(VALUE(RIGHT(Rawdata!JA64,1)),"N/A")</f>
        <v>1</v>
      </c>
      <c r="JB64">
        <f>IFERROR(VALUE(RIGHT(Rawdata!JB64,1)),"N/A")</f>
        <v>1</v>
      </c>
      <c r="JC64">
        <f>IFERROR(VALUE(RIGHT(Rawdata!JC64,1)),"N/A")</f>
        <v>1</v>
      </c>
      <c r="JD64">
        <f>IFERROR(VALUE(RIGHT(Rawdata!JD64,1)),"N/A")</f>
        <v>5</v>
      </c>
      <c r="JE64">
        <f>IFERROR(VALUE(RIGHT(Rawdata!JE64,1)),"N/A")</f>
        <v>1</v>
      </c>
      <c r="JF64">
        <f>IFERROR(VALUE(RIGHT(Rawdata!JF64,1)),"N/A")</f>
        <v>4</v>
      </c>
      <c r="JG64">
        <f>IFERROR(VALUE(RIGHT(Rawdata!JG64,1)),"N/A")</f>
        <v>1</v>
      </c>
      <c r="JH64">
        <f>IFERROR(VALUE(RIGHT(Rawdata!JH64,1)),"N/A")</f>
        <v>2</v>
      </c>
      <c r="JI64">
        <f>IFERROR(VALUE(RIGHT(Rawdata!JI64,1)),"N/A")</f>
        <v>1</v>
      </c>
      <c r="JJ64">
        <f>IFERROR(VALUE(RIGHT(Rawdata!JJ64,1)),"N/A")</f>
        <v>1</v>
      </c>
      <c r="JK64">
        <f>IFERROR(VALUE(RIGHT(Rawdata!JK64,1)),"N/A")</f>
        <v>5</v>
      </c>
      <c r="JL64">
        <f>IFERROR(VALUE(RIGHT(Rawdata!JL64,1)),"N/A")</f>
        <v>4</v>
      </c>
      <c r="JM64">
        <f>IFERROR(VALUE(RIGHT(Rawdata!JM64,1)),"N/A")</f>
        <v>4</v>
      </c>
      <c r="JN64">
        <f>IFERROR(VALUE(RIGHT(Rawdata!JN64,1)),"N/A")</f>
        <v>4</v>
      </c>
      <c r="JO64">
        <f>IFERROR(VALUE(RIGHT(Rawdata!JO64,1)),"N/A")</f>
        <v>1</v>
      </c>
      <c r="JP64" t="str">
        <f>IFERROR(VALUE(RIGHT(Rawdata!JP64,1)-4),"N/A")</f>
        <v>N/A</v>
      </c>
      <c r="JQ64" t="str">
        <f>IFERROR(VALUE(RIGHT(Rawdata!JQ64,1)-4),"N/A")</f>
        <v>N/A</v>
      </c>
      <c r="JR64" t="str">
        <f>IFERROR(VALUE(RIGHT(Rawdata!JR64,1)-4),"N/A")</f>
        <v>N/A</v>
      </c>
      <c r="JS64" t="str">
        <f>IFERROR(VALUE(RIGHT(Rawdata!JS64,1)-4),"N/A")</f>
        <v>N/A</v>
      </c>
      <c r="JT64" t="str">
        <f>IFERROR(VALUE(RIGHT(Rawdata!JT64,1)-4),"N/A")</f>
        <v>N/A</v>
      </c>
      <c r="JU64" t="str">
        <f>IFERROR(VALUE(RIGHT(Rawdata!JU64,1)-4),"N/A")</f>
        <v>N/A</v>
      </c>
      <c r="JV64" t="str">
        <f>IFERROR(VALUE(RIGHT(Rawdata!JV64,1)-4),"N/A")</f>
        <v>N/A</v>
      </c>
      <c r="JW64" t="str">
        <f>IFERROR(VALUE(RIGHT(Rawdata!JW64,1)-4),"N/A")</f>
        <v>N/A</v>
      </c>
      <c r="JX64" t="str">
        <f>IFERROR(VALUE(RIGHT(Rawdata!JX64,1)),"N/A")</f>
        <v>N/A</v>
      </c>
      <c r="JY64" t="str">
        <f>IFERROR(VALUE(RIGHT(Rawdata!JY64,1)),"N/A")</f>
        <v>N/A</v>
      </c>
      <c r="JZ64" t="str">
        <f>IFERROR(6-VALUE(RIGHT(Rawdata!JZ64,1)),"N/A")</f>
        <v>N/A</v>
      </c>
      <c r="KA64" t="str">
        <f>IFERROR(6-VALUE(RIGHT(Rawdata!KA64,1)),"N/A")</f>
        <v>N/A</v>
      </c>
      <c r="KB64" t="str">
        <f>IFERROR(6-VALUE(RIGHT(Rawdata!KB64,1)),"N/A")</f>
        <v>N/A</v>
      </c>
      <c r="KC64" t="str">
        <f>IFERROR(6-VALUE(RIGHT(Rawdata!KC64,1)),"N/A")</f>
        <v>N/A</v>
      </c>
      <c r="KD64" t="str">
        <f>IFERROR(6-VALUE(RIGHT(Rawdata!KD64,1)),"N/A")</f>
        <v>N/A</v>
      </c>
      <c r="KE64" t="str">
        <f>IFERROR(6-VALUE(RIGHT(Rawdata!KE64,1)),"N/A")</f>
        <v>N/A</v>
      </c>
      <c r="KF64" t="str">
        <f>IFERROR(VALUE(RIGHT(Rawdata!KF64,1)),"N/A")</f>
        <v>N/A</v>
      </c>
      <c r="KG64" t="str">
        <f>IFERROR(VALUE(RIGHT(Rawdata!KG64,1)),"N/A")</f>
        <v>N/A</v>
      </c>
      <c r="KH64" t="str">
        <f>IFERROR(6-VALUE(RIGHT(Rawdata!KH64,1)),"N/A")</f>
        <v>N/A</v>
      </c>
      <c r="KI64" t="str">
        <f>IFERROR(6-VALUE(RIGHT(Rawdata!KI64,1)),"N/A")</f>
        <v>N/A</v>
      </c>
      <c r="KJ64" t="str">
        <f>IFERROR(VALUE(RIGHT(Rawdata!KJ64,1)),"N/A")</f>
        <v>N/A</v>
      </c>
      <c r="KK64" t="str">
        <f>IFERROR(VALUE(RIGHT(Rawdata!KK64,1)),"N/A")</f>
        <v>N/A</v>
      </c>
      <c r="KL64" t="str">
        <f>IFERROR(VALUE(RIGHT(Rawdata!KL64,1)),"N/A")</f>
        <v>N/A</v>
      </c>
      <c r="KM64" t="str">
        <f>IFERROR(VALUE(RIGHT(Rawdata!KM64,1)),"N/A")</f>
        <v>N/A</v>
      </c>
      <c r="KN64" t="str">
        <f>IFERROR(VALUE(RIGHT(Rawdata!KN64,1)),"N/A")</f>
        <v>N/A</v>
      </c>
      <c r="KO64" t="str">
        <f>IFERROR(VALUE(RIGHT(Rawdata!KO64,1)),"N/A")</f>
        <v>N/A</v>
      </c>
      <c r="KP64" t="str">
        <f>IFERROR(VALUE(RIGHT(Rawdata!KP64,1)),"N/A")</f>
        <v>N/A</v>
      </c>
      <c r="KQ64" t="str">
        <f>IFERROR(VALUE(RIGHT(Rawdata!KQ64,1)),"N/A")</f>
        <v>N/A</v>
      </c>
      <c r="KR64" t="str">
        <f>IFERROR(VALUE(RIGHT(Rawdata!KR64,1)),"N/A")</f>
        <v>N/A</v>
      </c>
      <c r="KS64" t="str">
        <f>IFERROR(VALUE(RIGHT(Rawdata!KS64,1)),"N/A")</f>
        <v>N/A</v>
      </c>
      <c r="KT64" t="str">
        <f>IFERROR(VALUE(RIGHT(Rawdata!KT64,1)),"N/A")</f>
        <v>N/A</v>
      </c>
      <c r="KU64" t="str">
        <f>IFERROR(VALUE(RIGHT(Rawdata!KU64,1)),"N/A")</f>
        <v>N/A</v>
      </c>
      <c r="KV64" t="str">
        <f>IFERROR(VALUE(RIGHT(Rawdata!KV64,1)),"N/A")</f>
        <v>N/A</v>
      </c>
      <c r="KW64" t="str">
        <f>IFERROR(VALUE(RIGHT(Rawdata!KW64,1)),"N/A")</f>
        <v>N/A</v>
      </c>
      <c r="KX64" t="str">
        <f>IFERROR(VALUE(RIGHT(Rawdata!KX64,1)),"N/A")</f>
        <v>N/A</v>
      </c>
    </row>
    <row r="65" spans="1:310" x14ac:dyDescent="0.25">
      <c r="A65">
        <f>Rawdata!A65</f>
        <v>43</v>
      </c>
      <c r="B65" t="str">
        <f>Rawdata!B65</f>
        <v>T3</v>
      </c>
      <c r="C65" t="str">
        <f>Rawdata!C65</f>
        <v>2023-04-05 12:33:28</v>
      </c>
      <c r="D65" t="str">
        <f>Rawdata!D65</f>
        <v>770-278</v>
      </c>
      <c r="E65" t="str">
        <f>IF(Rawdata!E65="","",Rawdata!E65)</f>
        <v/>
      </c>
      <c r="F65" cm="1">
        <f t="array" ref="F65">IFERROR(_xlfn.IFS(Rawdata!F65="A1",100,Rawdata!F65="A2",75,Rawdata!F65="A3",50,Rawdata!F65="A4",25,Rawdata!F65="A5",0),"N/A")</f>
        <v>100</v>
      </c>
      <c r="G65" cm="1">
        <f t="array" ref="G65">IFERROR(_xlfn.IFS(Rawdata!G65="A1",100,Rawdata!G65="A2",75,Rawdata!G65="A3",50,Rawdata!G65="A4",25,Rawdata!G65="A5",0),"N/A")</f>
        <v>75</v>
      </c>
      <c r="H65" cm="1">
        <f t="array" ref="H65">IFERROR(_xlfn.IFS(Rawdata!H65="A1",100,Rawdata!H65="A2",75,Rawdata!H65="A3",50,Rawdata!H65="A4",25,Rawdata!H65="A5",0),"N/A")</f>
        <v>25</v>
      </c>
      <c r="I65" cm="1">
        <f t="array" ref="I65">IFERROR(_xlfn.IFS(Rawdata!I65="A1",100,Rawdata!I65="A2",75,Rawdata!I65="A3",50,Rawdata!I65="A4",25,Rawdata!I65="A5",0),"N/A")</f>
        <v>50</v>
      </c>
      <c r="J65" cm="1">
        <f t="array" ref="J65">IFERROR(_xlfn.IFS(Rawdata!J65="A1",100,Rawdata!J65="A2",75,Rawdata!J65="A3",50,Rawdata!J65="A4",25,Rawdata!J65="A5",0),"N/A")</f>
        <v>75</v>
      </c>
      <c r="K65" cm="1">
        <f t="array" ref="K65">IFERROR(_xlfn.IFS(Rawdata!K65="A1",100,Rawdata!K65="A2",75,Rawdata!K65="A3",50,Rawdata!K65="A4",25,Rawdata!K65="A5",0),"N/A")</f>
        <v>100</v>
      </c>
      <c r="L65" cm="1">
        <f t="array" ref="L65">IFERROR(_xlfn.IFS(Rawdata!L65="A1",100,Rawdata!L65="A2",75,Rawdata!L65="A3",50,Rawdata!L65="A4",25,Rawdata!L65="A5",0),"N/A")</f>
        <v>75</v>
      </c>
      <c r="M65" cm="1">
        <f t="array" ref="M65">IFERROR(_xlfn.IFS(Rawdata!M65="A1",100,Rawdata!M65="A2",75,Rawdata!M65="A3",50,Rawdata!M65="A4",25,Rawdata!M65="A5",0),"N/A")</f>
        <v>75</v>
      </c>
      <c r="N65" cm="1">
        <f t="array" ref="N65">IFERROR(_xlfn.IFS(Rawdata!N65="A1",100,Rawdata!N65="A2",75,Rawdata!N65="A3",50,Rawdata!N65="A4",25,Rawdata!N65="A5",0),"N/A")</f>
        <v>50</v>
      </c>
      <c r="O65" cm="1">
        <f t="array" ref="O65">IFERROR(_xlfn.IFS(Rawdata!O65="A1",100,Rawdata!O65="A2",75,Rawdata!O65="A3",50,Rawdata!O65="A4",25,Rawdata!O65="A5",0),"N/A")</f>
        <v>100</v>
      </c>
      <c r="P65" cm="1">
        <f t="array" ref="P65">IFERROR(_xlfn.IFS(Rawdata!P65="A1",100,Rawdata!P65="A2",75,Rawdata!P65="A3",50,Rawdata!P65="A4",25,Rawdata!P65="A5",0),"N/A")</f>
        <v>50</v>
      </c>
      <c r="Q65" cm="1">
        <f t="array" ref="Q65">IFERROR(_xlfn.IFS(Rawdata!Q65="A1",100,Rawdata!Q65="A2",75,Rawdata!Q65="A3",50,Rawdata!Q65="A4",25,Rawdata!Q65="A5",0),"N/A")</f>
        <v>50</v>
      </c>
      <c r="R65" cm="1">
        <f t="array" ref="R65">IFERROR(_xlfn.IFS(Rawdata!R65="A1",100,Rawdata!R65="A2",75,Rawdata!R65="A3",50,Rawdata!R65="A4",25,Rawdata!R65="A5",0),"N/A")</f>
        <v>50</v>
      </c>
      <c r="S65" cm="1">
        <f t="array" ref="S65">IFERROR(_xlfn.IFS(Rawdata!S65="A1",100,Rawdata!S65="A2",75,Rawdata!S65="A3",50,Rawdata!S65="A4",25,Rawdata!S65="A5",0),"N/A")</f>
        <v>50</v>
      </c>
      <c r="T65" cm="1">
        <f t="array" ref="T65">IFERROR(_xlfn.IFS(Rawdata!T65="A1",100,Rawdata!T65="A2",75,Rawdata!T65="A3",50,Rawdata!T65="A4",25,Rawdata!T65="A5",0),"N/A")</f>
        <v>50</v>
      </c>
      <c r="U65" cm="1">
        <f t="array" ref="U65">IFERROR(_xlfn.IFS(Rawdata!U65="A1",100,Rawdata!U65="A2",75,Rawdata!U65="A3",50,Rawdata!U65="A4",25,Rawdata!U65="A5",0),"N/A")</f>
        <v>50</v>
      </c>
      <c r="V65" cm="1">
        <f t="array" ref="V65">IFERROR(_xlfn.IFS(Rawdata!V65="A1",100,Rawdata!V65="A2",75,Rawdata!V65="A3",50,Rawdata!V65="A4",25,Rawdata!V65="A5",0),"N/A")</f>
        <v>100</v>
      </c>
      <c r="W65" cm="1">
        <f t="array" ref="W65">IFERROR(_xlfn.IFS(Rawdata!W65="A1",100,Rawdata!W65="A2",75,Rawdata!W65="A3",50,Rawdata!W65="A4",25,Rawdata!W65="A5",0),"N/A")</f>
        <v>100</v>
      </c>
      <c r="X65" cm="1">
        <f t="array" ref="X65">IFERROR(_xlfn.IFS(Rawdata!X65="A1",100,Rawdata!X65="A2",75,Rawdata!X65="A3",50,Rawdata!X65="A4",25,Rawdata!X65="A5",0),"N/A")</f>
        <v>25</v>
      </c>
      <c r="Y65" cm="1">
        <f t="array" ref="Y65">IFERROR(_xlfn.IFS(Rawdata!Y65="A1",100,Rawdata!Y65="A2",75,Rawdata!Y65="A3",50,Rawdata!Y65="A4",25,Rawdata!Y65="A5",0),"N/A")</f>
        <v>25</v>
      </c>
      <c r="Z65" cm="1">
        <f t="array" ref="Z65">IFERROR(_xlfn.IFS(Rawdata!Z65="A1",100,Rawdata!Z65="A2",75,Rawdata!Z65="A3",50,Rawdata!Z65="A4",25,Rawdata!Z65="A5",0),"N/A")</f>
        <v>25</v>
      </c>
      <c r="AA65" cm="1">
        <f t="array" ref="AA65">IFERROR(_xlfn.IFS(Rawdata!AA65="A1",100,Rawdata!AA65="A2",75,Rawdata!AA65="A3",50,Rawdata!AA65="A4",25,Rawdata!AA65="A5",0),"N/A")</f>
        <v>50</v>
      </c>
      <c r="AB65" cm="1">
        <f t="array" ref="AB65">IFERROR(_xlfn.IFS(Rawdata!AB65="A1",100,Rawdata!AB65="A2",75,Rawdata!AB65="A3",50,Rawdata!AB65="A4",25,Rawdata!AB65="A5",0),"N/A")</f>
        <v>75</v>
      </c>
      <c r="AC65">
        <f>IFERROR(VALUE(RIGHT(Rawdata!AC65,1)),"N/A")</f>
        <v>4</v>
      </c>
      <c r="AD65">
        <f>IFERROR(6-VALUE(RIGHT(Rawdata!AD65,1)),"N/A")</f>
        <v>3</v>
      </c>
      <c r="AE65">
        <f>IFERROR(VALUE(RIGHT(Rawdata!AE65,1)),"N/A")</f>
        <v>3</v>
      </c>
      <c r="AF65">
        <f>IFERROR(6-VALUE(RIGHT(Rawdata!AF65,1)),"N/A")</f>
        <v>5</v>
      </c>
      <c r="AG65">
        <f>IFERROR(VALUE(RIGHT(Rawdata!AG65,1)),"N/A")</f>
        <v>5</v>
      </c>
      <c r="AH65">
        <f>IFERROR(VALUE(RIGHT(Rawdata!AH65,1)),"N/A")</f>
        <v>5</v>
      </c>
      <c r="AI65">
        <f>IFERROR(VALUE(RIGHT(Rawdata!AI65,1)),"N/A")</f>
        <v>5</v>
      </c>
      <c r="AJ65">
        <f>IFERROR(6-VALUE(RIGHT(Rawdata!AJ65,1)),"N/A")</f>
        <v>5</v>
      </c>
      <c r="AK65">
        <f>IFERROR(6-VALUE(RIGHT(Rawdata!AK65,1)),"N/A")</f>
        <v>5</v>
      </c>
      <c r="AL65">
        <f>IFERROR(VALUE(RIGHT(Rawdata!AL65,1)),"N/A")</f>
        <v>4</v>
      </c>
      <c r="AM65">
        <f>IFERROR(6-VALUE(RIGHT(Rawdata!AM65,1)),"N/A")</f>
        <v>5</v>
      </c>
      <c r="AN65">
        <f>IFERROR(6-VALUE(RIGHT(Rawdata!AN65,1)),"N/A")</f>
        <v>5</v>
      </c>
      <c r="AO65">
        <f>IFERROR(VALUE(RIGHT(Rawdata!AO65,1)),"N/A")</f>
        <v>4</v>
      </c>
      <c r="AP65">
        <f>IFERROR(6-VALUE(RIGHT(Rawdata!AP65,1)),"N/A")</f>
        <v>3</v>
      </c>
      <c r="AQ65">
        <f>IFERROR(VALUE(RIGHT(Rawdata!AQ65,1)),"N/A")</f>
        <v>5</v>
      </c>
      <c r="AR65">
        <f>IFERROR(6-VALUE(RIGHT(Rawdata!AR65,1)),"N/A")</f>
        <v>3</v>
      </c>
      <c r="AS65">
        <f>IFERROR(VALUE(RIGHT(Rawdata!AS65,1)),"N/A")</f>
        <v>3</v>
      </c>
      <c r="AT65">
        <f>IFERROR(VALUE(RIGHT(Rawdata!AT65,1)),"N/A")</f>
        <v>1</v>
      </c>
      <c r="AU65">
        <f>IFERROR(6-VALUE(RIGHT(Rawdata!AU65,1)),"N/A")</f>
        <v>5</v>
      </c>
      <c r="AV65">
        <f>IFERROR(VALUE(RIGHT(Rawdata!AV65,1)),"N/A")</f>
        <v>1</v>
      </c>
      <c r="AW65">
        <f>IFERROR(VALUE(RIGHT(Rawdata!AW65,1)),"N/A")</f>
        <v>2</v>
      </c>
      <c r="AX65">
        <f>IFERROR(VALUE(RIGHT(Rawdata!AX65,1)),"N/A")</f>
        <v>1</v>
      </c>
      <c r="AY65">
        <f>IFERROR(VALUE(RIGHT(Rawdata!AY65,1)),"N/A")</f>
        <v>2</v>
      </c>
      <c r="AZ65">
        <f>IFERROR(VALUE(RIGHT(Rawdata!AZ65,1)),"N/A")</f>
        <v>3</v>
      </c>
      <c r="BA65">
        <f>IFERROR(VALUE(RIGHT(Rawdata!BA65,1)-1),"N/A")</f>
        <v>2</v>
      </c>
      <c r="BB65">
        <f>IFERROR(VALUE(RIGHT(Rawdata!BB65,1)-1),"N/A")</f>
        <v>2</v>
      </c>
      <c r="BC65">
        <f>IFERROR(VALUE(RIGHT(Rawdata!BC65,1)-1),"N/A")</f>
        <v>2</v>
      </c>
      <c r="BD65">
        <f>IFERROR(VALUE(RIGHT(Rawdata!BD65,1)-1),"N/A")</f>
        <v>2</v>
      </c>
      <c r="BE65">
        <f>IFERROR(VALUE(RIGHT(Rawdata!BE65,1)-1),"N/A")</f>
        <v>1</v>
      </c>
      <c r="BF65">
        <f>IFERROR(VALUE(RIGHT(Rawdata!BF65,1)-1),"N/A")</f>
        <v>1</v>
      </c>
      <c r="BG65">
        <f>IFERROR(VALUE(RIGHT(Rawdata!BG65,1)-1),"N/A")</f>
        <v>0</v>
      </c>
      <c r="BH65">
        <f>IFERROR(VALUE(RIGHT(Rawdata!BH65,1)-1),"N/A")</f>
        <v>1</v>
      </c>
      <c r="BI65">
        <f>IFERROR(VALUE(RIGHT(Rawdata!BI65,1)-1),"N/A")</f>
        <v>0</v>
      </c>
      <c r="BJ65">
        <f>IFERROR(VALUE(RIGHT(Rawdata!BJ65,1)-1),"N/A")</f>
        <v>1</v>
      </c>
      <c r="BK65">
        <f>IFERROR(VALUE(RIGHT(Rawdata!BK65,1)-1),"N/A")</f>
        <v>2</v>
      </c>
      <c r="BL65">
        <f>IFERROR(VALUE(RIGHT(Rawdata!BL65,1)-1),"N/A")</f>
        <v>2</v>
      </c>
      <c r="BM65">
        <f>IFERROR(VALUE(RIGHT(Rawdata!BM65,1)),"N/A")</f>
        <v>4</v>
      </c>
      <c r="BN65">
        <f>IFERROR(VALUE(RIGHT(Rawdata!BN65,1)),"N/A")</f>
        <v>4</v>
      </c>
      <c r="BO65">
        <f>IFERROR(VALUE(RIGHT(Rawdata!BO65,1)),"N/A")</f>
        <v>5</v>
      </c>
      <c r="BP65">
        <f>IFERROR(VALUE(RIGHT(Rawdata!BP65,1)),"N/A")</f>
        <v>4</v>
      </c>
      <c r="BQ65">
        <f>IFERROR(6-VALUE(RIGHT(Rawdata!BQ65,1)),"N/A")</f>
        <v>2</v>
      </c>
      <c r="BR65">
        <f>IFERROR(6-VALUE(RIGHT(Rawdata!BR65,1)),"N/A")</f>
        <v>5</v>
      </c>
      <c r="BS65">
        <f>IFERROR(6-VALUE(RIGHT(Rawdata!BS65,1)),"N/A")</f>
        <v>5</v>
      </c>
      <c r="BT65">
        <f>IFERROR(6-VALUE(RIGHT(Rawdata!BT65,1)),"N/A")</f>
        <v>2</v>
      </c>
      <c r="BU65">
        <f>IFERROR(VALUE(RIGHT(Rawdata!BU65,1)),"N/A")</f>
        <v>2</v>
      </c>
      <c r="BV65">
        <f>IFERROR(VALUE(RIGHT(Rawdata!BV65,1)),"N/A")</f>
        <v>4</v>
      </c>
      <c r="BW65">
        <f>IFERROR(VALUE(RIGHT(Rawdata!BW65,1)),"N/A")</f>
        <v>4</v>
      </c>
      <c r="BX65">
        <f>IFERROR(VALUE(RIGHT(Rawdata!BX65,1)),"N/A")</f>
        <v>5</v>
      </c>
      <c r="BY65">
        <f>IFERROR(6-VALUE(RIGHT(Rawdata!BY65,1)),"N/A")</f>
        <v>5</v>
      </c>
      <c r="BZ65">
        <f>IFERROR(6-VALUE(RIGHT(Rawdata!BZ65,1)),"N/A")</f>
        <v>5</v>
      </c>
      <c r="CA65">
        <f>IFERROR(6-VALUE(RIGHT(Rawdata!CA65,1)),"N/A")</f>
        <v>5</v>
      </c>
      <c r="CB65">
        <f>IFERROR(VALUE(RIGHT(Rawdata!CB65,1)),"N/A")</f>
        <v>5</v>
      </c>
      <c r="CC65">
        <f>IFERROR(VALUE(RIGHT(Rawdata!CC65,1)),"N/A")</f>
        <v>5</v>
      </c>
      <c r="CD65">
        <f>IFERROR(VALUE(RIGHT(Rawdata!CD65,1)),"N/A")</f>
        <v>4</v>
      </c>
      <c r="CE65">
        <f>IFERROR(VALUE(RIGHT(Rawdata!CE65,1)),"N/A")</f>
        <v>5</v>
      </c>
      <c r="CF65">
        <f>IFERROR(6-VALUE(RIGHT(Rawdata!CF65,1)),"N/A")</f>
        <v>5</v>
      </c>
      <c r="CG65">
        <f>IFERROR(6-VALUE(RIGHT(Rawdata!CG65,1)),"N/A")</f>
        <v>2</v>
      </c>
      <c r="CH65">
        <f>IFERROR(6-VALUE(RIGHT(Rawdata!CH65,1)),"N/A")</f>
        <v>5</v>
      </c>
      <c r="CI65">
        <f>IFERROR(6-VALUE(RIGHT(Rawdata!CI65,1)),"N/A")</f>
        <v>5</v>
      </c>
      <c r="CJ65">
        <f>IFERROR(VALUE(RIGHT(Rawdata!CJ65,1)),"N/A")</f>
        <v>1</v>
      </c>
      <c r="CK65">
        <f>IFERROR(VALUE(RIGHT(Rawdata!CK65,1)),"N/A")</f>
        <v>3</v>
      </c>
      <c r="CL65">
        <f>IFERROR(VALUE(RIGHT(Rawdata!CL65,1)),"N/A")</f>
        <v>4</v>
      </c>
      <c r="CM65">
        <f>IFERROR(VALUE(RIGHT(Rawdata!CM65,1)),"N/A")</f>
        <v>4</v>
      </c>
      <c r="CN65">
        <f>IFERROR(VALUE(RIGHT(Rawdata!CN65,1)),"N/A")</f>
        <v>3</v>
      </c>
      <c r="CO65">
        <f>IFERROR(VALUE(RIGHT(Rawdata!CO65,1)),"N/A")</f>
        <v>1</v>
      </c>
      <c r="CP65">
        <f>IFERROR(VALUE(RIGHT(Rawdata!CP65,1)),"N/A")</f>
        <v>1</v>
      </c>
      <c r="CQ65">
        <f>IFERROR(VALUE(RIGHT(Rawdata!CQ65,1)),"N/A")</f>
        <v>2</v>
      </c>
      <c r="CR65">
        <f>IFERROR(VALUE(RIGHT(Rawdata!CR65,1)),"N/A")</f>
        <v>2</v>
      </c>
      <c r="CS65">
        <f>IFERROR(VALUE(RIGHT(Rawdata!CS65,1)),"N/A")</f>
        <v>1</v>
      </c>
      <c r="CT65">
        <f>IFERROR(VALUE(RIGHT(Rawdata!CT65,1)),"N/A")</f>
        <v>2</v>
      </c>
      <c r="CU65">
        <f>IFERROR(VALUE(RIGHT(Rawdata!CU65,1)),"N/A")</f>
        <v>2</v>
      </c>
      <c r="CV65">
        <f>IFERROR(VALUE(RIGHT(Rawdata!CV65,1)),"N/A")</f>
        <v>1</v>
      </c>
      <c r="CW65">
        <f>IFERROR(6-VALUE(RIGHT(Rawdata!CW65,1)),"N/A")</f>
        <v>1</v>
      </c>
      <c r="CX65">
        <f>IFERROR(VALUE(RIGHT(Rawdata!CX65,1)),"N/A")</f>
        <v>2</v>
      </c>
      <c r="CY65">
        <f>IFERROR(VALUE(RIGHT(Rawdata!CY65,1)),"N/A")</f>
        <v>2</v>
      </c>
      <c r="CZ65">
        <f>IFERROR(VALUE(RIGHT(Rawdata!CZ65,1)),"N/A")</f>
        <v>2</v>
      </c>
      <c r="DA65">
        <f>IFERROR(VALUE(RIGHT(Rawdata!DA65,1)),"N/A")</f>
        <v>1</v>
      </c>
      <c r="DB65">
        <f>IFERROR(VALUE(RIGHT(Rawdata!DB65,1)),"N/A")</f>
        <v>1</v>
      </c>
      <c r="DC65">
        <f>IFERROR(VALUE(RIGHT(Rawdata!DC65,1)),"N/A")</f>
        <v>3</v>
      </c>
      <c r="DD65">
        <f>IFERROR(VALUE(RIGHT(Rawdata!DD65,1)),"N/A")</f>
        <v>2</v>
      </c>
      <c r="DE65">
        <f>IFERROR(VALUE(RIGHT(Rawdata!DE65,1)-1),"N/A")</f>
        <v>0</v>
      </c>
      <c r="DF65">
        <f>IFERROR(VALUE(RIGHT(Rawdata!DF65,1)-1),"N/A")</f>
        <v>0</v>
      </c>
      <c r="DG65">
        <f>IFERROR(VALUE(RIGHT(Rawdata!DG65,1)-1),"N/A")</f>
        <v>0</v>
      </c>
      <c r="DH65">
        <f>IFERROR(VALUE(RIGHT(Rawdata!DH65,1)-1),"N/A")</f>
        <v>1</v>
      </c>
      <c r="DI65">
        <f>IFERROR(VALUE(RIGHT(Rawdata!DI65,1)-1),"N/A")</f>
        <v>0</v>
      </c>
      <c r="DJ65">
        <f>IFERROR(VALUE(RIGHT(Rawdata!DJ65,1)-1),"N/A")</f>
        <v>1</v>
      </c>
      <c r="DK65">
        <f>IFERROR(VALUE(RIGHT(Rawdata!DK65,1)-1),"N/A")</f>
        <v>1</v>
      </c>
      <c r="DL65">
        <f>IFERROR(VALUE(RIGHT(Rawdata!DL65,1)-1),"N/A")</f>
        <v>1</v>
      </c>
      <c r="DM65">
        <f>IFERROR(VALUE(RIGHT(Rawdata!DM65,1)-1),"N/A")</f>
        <v>1</v>
      </c>
      <c r="DN65">
        <f>IFERROR(VALUE(RIGHT(Rawdata!DN65,1)-1),"N/A")</f>
        <v>1</v>
      </c>
      <c r="DO65">
        <f>IFERROR(VALUE(RIGHT(Rawdata!DO65,1)-1),"N/A")</f>
        <v>0</v>
      </c>
      <c r="DP65">
        <f>IFERROR(VALUE(RIGHT(Rawdata!DP65,1)-1),"N/A")</f>
        <v>1</v>
      </c>
      <c r="DQ65">
        <f>IFERROR(VALUE(RIGHT(Rawdata!DQ65,1)-1),"N/A")</f>
        <v>0</v>
      </c>
      <c r="DR65">
        <f>IFERROR(VALUE(RIGHT(Rawdata!DR65,1)-1),"N/A")</f>
        <v>0</v>
      </c>
      <c r="DS65">
        <f>IFERROR(VALUE(RIGHT(Rawdata!DS65,1)-1),"N/A")</f>
        <v>0</v>
      </c>
      <c r="DT65">
        <f>IFERROR(VALUE(RIGHT(Rawdata!DT65,1)-1),"N/A")</f>
        <v>0</v>
      </c>
      <c r="DU65">
        <f>IFERROR(6-VALUE(RIGHT(Rawdata!DU65,1)-1),"N/A")</f>
        <v>0</v>
      </c>
      <c r="DV65">
        <f>IFERROR(6-VALUE(RIGHT(Rawdata!DV65,1)-1),"N/A")</f>
        <v>0</v>
      </c>
      <c r="DW65">
        <f>IFERROR(6-VALUE(RIGHT(Rawdata!DW65,1)-1),"N/A")</f>
        <v>0</v>
      </c>
      <c r="DX65">
        <f>IFERROR(6-VALUE(RIGHT(Rawdata!DX65,1)-1),"N/A")</f>
        <v>0</v>
      </c>
      <c r="DY65">
        <f>IFERROR(6-VALUE(RIGHT(Rawdata!DY65,1)-1),"N/A")</f>
        <v>0</v>
      </c>
      <c r="DZ65">
        <f>IFERROR(6-VALUE(RIGHT(Rawdata!DZ65,1)-1),"N/A")</f>
        <v>1</v>
      </c>
      <c r="EA65">
        <f>IFERROR(VALUE(RIGHT(Rawdata!EA65,1)),"N/A")</f>
        <v>5</v>
      </c>
      <c r="EB65">
        <f>IFERROR(VALUE(RIGHT(Rawdata!EB65,1)),"N/A")</f>
        <v>2</v>
      </c>
      <c r="EC65">
        <f>IFERROR(6-VALUE(RIGHT(Rawdata!EC65,1)),"N/A")</f>
        <v>2</v>
      </c>
      <c r="ED65">
        <f>IFERROR(6-VALUE(RIGHT(Rawdata!ED65,1)),"N/A")</f>
        <v>2</v>
      </c>
      <c r="EE65">
        <f>IFERROR(VALUE(RIGHT(Rawdata!EE65,1)),"N/A")</f>
        <v>5</v>
      </c>
      <c r="EF65">
        <f>IFERROR(VALUE(RIGHT(Rawdata!EF65,1)),"N/A")</f>
        <v>5</v>
      </c>
      <c r="EG65">
        <f>IFERROR(VALUE(RIGHT(Rawdata!EG65,1)),"N/A")</f>
        <v>4</v>
      </c>
      <c r="EH65">
        <f>IFERROR(VALUE(RIGHT(Rawdata!EH65,1)),"N/A")</f>
        <v>5</v>
      </c>
      <c r="EI65">
        <f>IFERROR(VALUE(RIGHT(Rawdata!EI65,1)),"N/A")</f>
        <v>5</v>
      </c>
      <c r="EJ65">
        <f>IFERROR(VALUE(RIGHT(Rawdata!EJ65,1)),"N/A")</f>
        <v>4</v>
      </c>
      <c r="EK65">
        <f>IFERROR(VALUE(RIGHT(Rawdata!EK65,1)),"N/A")</f>
        <v>1</v>
      </c>
      <c r="EL65">
        <f>IFERROR(VALUE(RIGHT(Rawdata!EL65,1)),"N/A")</f>
        <v>4</v>
      </c>
      <c r="EM65">
        <f>IFERROR(VALUE(RIGHT(Rawdata!EM65,1)),"N/A")</f>
        <v>5</v>
      </c>
      <c r="EN65">
        <f>IFERROR(VALUE(RIGHT(Rawdata!EN65,1)),"N/A")</f>
        <v>2</v>
      </c>
      <c r="EO65">
        <f>IFERROR(VALUE(RIGHT(Rawdata!EO65,1)),"N/A")</f>
        <v>4</v>
      </c>
      <c r="EP65">
        <f>IFERROR(VALUE(RIGHT(Rawdata!EP65,1)),"N/A")</f>
        <v>4</v>
      </c>
      <c r="EQ65">
        <f>IFERROR(VALUE(RIGHT(Rawdata!EQ65,1)),"N/A")</f>
        <v>4</v>
      </c>
      <c r="ER65">
        <f>IFERROR(VALUE(RIGHT(Rawdata!ER65,1)),"N/A")</f>
        <v>4</v>
      </c>
      <c r="ES65">
        <f>IFERROR(VALUE(RIGHT(Rawdata!ES65,1)),"N/A")</f>
        <v>5</v>
      </c>
      <c r="ET65">
        <f>IFERROR(VALUE(RIGHT(Rawdata!ET65,1)),"N/A")</f>
        <v>5</v>
      </c>
      <c r="EU65">
        <f>IFERROR(VALUE(RIGHT(Rawdata!EU65,1)),"N/A")</f>
        <v>5</v>
      </c>
      <c r="EV65">
        <f>IFERROR(VALUE(RIGHT(Rawdata!EV65,1)),"N/A")</f>
        <v>5</v>
      </c>
      <c r="EW65">
        <f>IFERROR(VALUE(RIGHT(Rawdata!EW65,1)),"N/A")</f>
        <v>5</v>
      </c>
      <c r="EX65">
        <f>IFERROR(VALUE(RIGHT(Rawdata!EX65,1)),"N/A")</f>
        <v>5</v>
      </c>
      <c r="EY65">
        <f>IFERROR(VALUE(RIGHT(Rawdata!EY65,1)),"N/A")</f>
        <v>5</v>
      </c>
      <c r="EZ65">
        <f>IFERROR(6-VALUE(RIGHT(Rawdata!EZ65,1)),"N/A")</f>
        <v>4</v>
      </c>
      <c r="FA65">
        <f>IFERROR(IF(Rawdata!FA65="A1",VALUE(RIGHT(Rawdata!FA65,1)),VALUE(RIGHT(Rawdata!FA65,1))-1),"N/A")</f>
        <v>5</v>
      </c>
      <c r="FB65">
        <f>IFERROR(VALUE(RIGHT(Rawdata!FB65,1))-3,"N/A")</f>
        <v>5</v>
      </c>
      <c r="FC65">
        <f>IFERROR(IF(Rawdata!FC65="A1",VALUE(RIGHT(Rawdata!FC65,1)),VALUE(RIGHT(Rawdata!FC65,1))-1),"N/A")</f>
        <v>5</v>
      </c>
      <c r="FD65">
        <f>IFERROR(VALUE(RIGHT(Rawdata!FD65,1))-3,"N/A")</f>
        <v>5</v>
      </c>
      <c r="FE65">
        <f>IFERROR(IF(Rawdata!FE65="A1",VALUE(RIGHT(Rawdata!FE65,1)),VALUE(RIGHT(Rawdata!FE65,1))-1),"N/A")</f>
        <v>5</v>
      </c>
      <c r="FF65">
        <f>IFERROR(VALUE(RIGHT(Rawdata!FF65,1))-3,"N/A")</f>
        <v>5</v>
      </c>
      <c r="FG65">
        <f>IFERROR(IF(Rawdata!FG65="A1",VALUE(RIGHT(Rawdata!FG65,1)),VALUE(RIGHT(Rawdata!FG65,1))-1),"N/A")</f>
        <v>5</v>
      </c>
      <c r="FH65">
        <f>IFERROR(VALUE(RIGHT(Rawdata!FH65,1))-3,"N/A")</f>
        <v>5</v>
      </c>
      <c r="FI65">
        <f>IFERROR(IF(Rawdata!FI65="A1",VALUE(RIGHT(Rawdata!FI65,1)),VALUE(RIGHT(Rawdata!FI65,1))-1),"N/A")</f>
        <v>5</v>
      </c>
      <c r="FJ65">
        <f>IFERROR(VALUE(RIGHT(Rawdata!FJ65,1))-3,"N/A")</f>
        <v>5</v>
      </c>
      <c r="FK65">
        <f>IFERROR(IF(Rawdata!FK65="A1",VALUE(RIGHT(Rawdata!FK65,1)),VALUE(RIGHT(Rawdata!FK65,1))-1),"N/A")</f>
        <v>5</v>
      </c>
      <c r="FL65">
        <f>IFERROR(VALUE(RIGHT(Rawdata!FL65,1))-3,"N/A")</f>
        <v>5</v>
      </c>
      <c r="FM65">
        <f>IFERROR(IF(Rawdata!FM65="A1",VALUE(RIGHT(Rawdata!FM65,1)),VALUE(RIGHT(Rawdata!FM65,1))-1),"N/A")</f>
        <v>5</v>
      </c>
      <c r="FN65">
        <f>IFERROR(VALUE(RIGHT(Rawdata!FN65,1))-3,"N/A")</f>
        <v>5</v>
      </c>
      <c r="FO65">
        <f>IFERROR(IF(Rawdata!FO65="A1",VALUE(RIGHT(Rawdata!FO65,1)),VALUE(RIGHT(Rawdata!FO65,1))-1),"N/A")</f>
        <v>5</v>
      </c>
      <c r="FP65">
        <f>IFERROR(VALUE(RIGHT(Rawdata!FP65,1))-3,"N/A")</f>
        <v>5</v>
      </c>
      <c r="FQ65">
        <f>IFERROR(IF(Rawdata!FQ65="A1",VALUE(RIGHT(Rawdata!FQ65,1)),VALUE(RIGHT(Rawdata!FQ65,1))-1),"N/A")</f>
        <v>5</v>
      </c>
      <c r="FR65">
        <f>IFERROR(VALUE(RIGHT(Rawdata!FR65,1))-3,"N/A")</f>
        <v>5</v>
      </c>
      <c r="FS65">
        <f>IFERROR(IF(Rawdata!FS65="A1",VALUE(RIGHT(Rawdata!FS65,1)),VALUE(RIGHT(Rawdata!FS65,1))-1),"N/A")</f>
        <v>5</v>
      </c>
      <c r="FT65">
        <f>IFERROR(VALUE(RIGHT(Rawdata!FT65,1))-3,"N/A")</f>
        <v>5</v>
      </c>
      <c r="FU65">
        <f>IFERROR(IF(Rawdata!FU65="A1",VALUE(RIGHT(Rawdata!FU65,1)),VALUE(RIGHT(Rawdata!FU65,1))-1),"N/A")</f>
        <v>5</v>
      </c>
      <c r="FV65">
        <f>IFERROR(VALUE(RIGHT(Rawdata!FV65,1))-3,"N/A")</f>
        <v>5</v>
      </c>
      <c r="FW65">
        <f>IFERROR(IF(Rawdata!FW65="A1",VALUE(RIGHT(Rawdata!FW65,1)),VALUE(RIGHT(Rawdata!FW65,1))-1),"N/A")</f>
        <v>5</v>
      </c>
      <c r="FX65">
        <f>IFERROR(VALUE(RIGHT(Rawdata!FX65,1))-3,"N/A")</f>
        <v>5</v>
      </c>
      <c r="FY65">
        <f>IFERROR(IF(Rawdata!FY65="A1",VALUE(RIGHT(Rawdata!FY65,1)),VALUE(RIGHT(Rawdata!FY65,1))-1),"N/A")</f>
        <v>4</v>
      </c>
      <c r="FZ65">
        <f>IFERROR(VALUE(RIGHT(Rawdata!FZ65,1))-3,"N/A")</f>
        <v>5</v>
      </c>
      <c r="GA65">
        <f>IFERROR(IF(Rawdata!GA65="A1",VALUE(RIGHT(Rawdata!GA65,1)),VALUE(RIGHT(Rawdata!GA65,1))-1),"N/A")</f>
        <v>4</v>
      </c>
      <c r="GB65">
        <f>IFERROR(VALUE(RIGHT(Rawdata!GB65,1))-3,"N/A")</f>
        <v>5</v>
      </c>
      <c r="GC65">
        <f>IFERROR(IF(Rawdata!GC65="A1",VALUE(RIGHT(Rawdata!GC65,1)),VALUE(RIGHT(Rawdata!GC65,1))-1),"N/A")</f>
        <v>5</v>
      </c>
      <c r="GD65">
        <f>IFERROR(VALUE(RIGHT(Rawdata!GD65,1))-3,"N/A")</f>
        <v>5</v>
      </c>
      <c r="GE65">
        <f>IFERROR(IF(Rawdata!GE65="A1",VALUE(RIGHT(Rawdata!GE65,1)),VALUE(RIGHT(Rawdata!GE65,1))-1),"N/A")</f>
        <v>5</v>
      </c>
      <c r="GF65">
        <f>IFERROR(VALUE(RIGHT(Rawdata!GF65,1))-3,"N/A")</f>
        <v>5</v>
      </c>
      <c r="GG65">
        <f>IFERROR(IF(Rawdata!GG65="A1",VALUE(RIGHT(Rawdata!GG65,1)),VALUE(RIGHT(Rawdata!GG65,1))-1),"N/A")</f>
        <v>5</v>
      </c>
      <c r="GH65">
        <f>IFERROR(VALUE(RIGHT(Rawdata!GH65,1))-3,"N/A")</f>
        <v>5</v>
      </c>
      <c r="GI65">
        <f>IFERROR(IF(Rawdata!GI65="A1",VALUE(RIGHT(Rawdata!GI65,1)),VALUE(RIGHT(Rawdata!GI65,1))-1),"N/A")</f>
        <v>5</v>
      </c>
      <c r="GJ65">
        <f>IFERROR(VALUE(RIGHT(Rawdata!GJ65,1))-3,"N/A")</f>
        <v>5</v>
      </c>
      <c r="GK65">
        <f>IFERROR(IF(Rawdata!GK65="A1",VALUE(RIGHT(Rawdata!GK65,1)),VALUE(RIGHT(Rawdata!GK65,1))-1),"N/A")</f>
        <v>5</v>
      </c>
      <c r="GL65">
        <f>IFERROR(VALUE(RIGHT(Rawdata!GL65,1))-3,"N/A")</f>
        <v>5</v>
      </c>
      <c r="GM65">
        <f>IFERROR(IF(Rawdata!GM65="A1",VALUE(RIGHT(Rawdata!GM65,1)),VALUE(RIGHT(Rawdata!GM65,1))-1),"N/A")</f>
        <v>5</v>
      </c>
      <c r="GN65">
        <f>IFERROR(VALUE(RIGHT(Rawdata!GN65,1))-3,"N/A")</f>
        <v>5</v>
      </c>
      <c r="GO65">
        <f>IFERROR(IF(Rawdata!GO65="A1",VALUE(RIGHT(Rawdata!GO65,1)),VALUE(RIGHT(Rawdata!GO65,1))-1),"N/A")</f>
        <v>4</v>
      </c>
      <c r="GP65">
        <f>IFERROR(VALUE(RIGHT(Rawdata!GP65,1))-3,"N/A")</f>
        <v>4</v>
      </c>
      <c r="GQ65">
        <f>IFERROR(IF(Rawdata!GQ65="A1",VALUE(RIGHT(Rawdata!GQ65,1)),VALUE(RIGHT(Rawdata!GQ65,1))-1),"N/A")</f>
        <v>5</v>
      </c>
      <c r="GR65">
        <f>IFERROR(VALUE(RIGHT(Rawdata!GR65,1))-3,"N/A")</f>
        <v>5</v>
      </c>
      <c r="GS65">
        <f>IFERROR(IF(Rawdata!GS65="A1",VALUE(RIGHT(Rawdata!GS65,1)),VALUE(RIGHT(Rawdata!GS65,1))-1),"N/A")</f>
        <v>5</v>
      </c>
      <c r="GT65">
        <f>IFERROR(VALUE(RIGHT(Rawdata!GT65,1))-3,"N/A")</f>
        <v>5</v>
      </c>
      <c r="GU65">
        <f>IFERROR(IF(Rawdata!GU65="A1",VALUE(RIGHT(Rawdata!GU65,1)),VALUE(RIGHT(Rawdata!GU65,1))-1),"N/A")</f>
        <v>5</v>
      </c>
      <c r="GV65">
        <f>IFERROR(VALUE(RIGHT(Rawdata!GV65,1))-3,"N/A")</f>
        <v>5</v>
      </c>
      <c r="GW65">
        <f>IFERROR(IF(Rawdata!GW65="A1",VALUE(RIGHT(Rawdata!GW65,1)),VALUE(RIGHT(Rawdata!GW65,1))-1),"N/A")</f>
        <v>5</v>
      </c>
      <c r="GX65">
        <f>IFERROR(VALUE(RIGHT(Rawdata!GX65,1))-3,"N/A")</f>
        <v>5</v>
      </c>
      <c r="GY65">
        <f>IFERROR(VALUE(RIGHT(Rawdata!GY65,1)),"N/A")</f>
        <v>4</v>
      </c>
      <c r="GZ65">
        <f>IFERROR(7-VALUE(RIGHT(Rawdata!GZ65,1)),"N/A")</f>
        <v>5</v>
      </c>
      <c r="HA65">
        <f>IFERROR(VALUE(RIGHT(Rawdata!HA65,1)),"N/A")</f>
        <v>4</v>
      </c>
      <c r="HB65">
        <f>IFERROR(VALUE(RIGHT(Rawdata!HB65,1)),"N/A")</f>
        <v>4</v>
      </c>
      <c r="HC65">
        <f>IFERROR(VALUE(RIGHT(Rawdata!HC65,1)),"N/A")</f>
        <v>4</v>
      </c>
      <c r="HD65">
        <f>IFERROR(7-VALUE(RIGHT(Rawdata!HD65,1)),"N/A")</f>
        <v>4</v>
      </c>
      <c r="HE65">
        <f>IFERROR(VALUE(RIGHT(Rawdata!HE65,1)),"N/A")</f>
        <v>4</v>
      </c>
      <c r="HF65">
        <f>IFERROR(7-VALUE(RIGHT(Rawdata!HF65,1)),"N/A")</f>
        <v>4</v>
      </c>
      <c r="HG65">
        <f>IFERROR(VALUE(RIGHT(Rawdata!HG65,1)),"N/A")</f>
        <v>4</v>
      </c>
      <c r="HH65">
        <f>IFERROR(VALUE(RIGHT(Rawdata!HH65,1)),"N/A")</f>
        <v>4</v>
      </c>
      <c r="HI65">
        <f>IFERROR(VALUE(RIGHT(Rawdata!HI65,1)),"N/A")</f>
        <v>4</v>
      </c>
      <c r="HJ65">
        <f>IFERROR(VALUE(RIGHT(Rawdata!HJ65,1)),"N/A")</f>
        <v>4</v>
      </c>
      <c r="HK65">
        <f>IFERROR(7-VALUE(RIGHT(Rawdata!HK65,1)),"N/A")</f>
        <v>3</v>
      </c>
      <c r="HL65">
        <f>IFERROR(VALUE(RIGHT(Rawdata!HL65,1)),"N/A")</f>
        <v>4</v>
      </c>
      <c r="HM65">
        <f>IFERROR(VALUE(RIGHT(Rawdata!HM65,1)),"N/A")</f>
        <v>4</v>
      </c>
      <c r="HN65">
        <f>IFERROR(IF(Rawdata!HN65="A13",5,VALUE(RIGHT(Rawdata!HN65,1))-1),"N/A")</f>
        <v>3</v>
      </c>
      <c r="HO65">
        <f>IFERROR(IF(Rawdata!HO65="A13",5,VALUE(RIGHT(Rawdata!HO65,1))-1),"N/A")</f>
        <v>3</v>
      </c>
      <c r="HP65">
        <f>IFERROR(IF(Rawdata!HP65="A13",5,VALUE(RIGHT(Rawdata!HP65,1))-1),"N/A")</f>
        <v>3</v>
      </c>
      <c r="HQ65">
        <f>IFERROR(IF(Rawdata!HQ65="A13",5,VALUE(RIGHT(Rawdata!HQ65,1))-1),"N/A")</f>
        <v>3</v>
      </c>
      <c r="HR65">
        <f>IFERROR(IF(Rawdata!HR65="A13",5,VALUE(RIGHT(Rawdata!HR65,1))-1),"N/A")</f>
        <v>3</v>
      </c>
      <c r="HS65">
        <f>IFERROR(6-IF(Rawdata!HS65="A13",5,VALUE(RIGHT(Rawdata!HS65,1))-1),"N/A")</f>
        <v>4</v>
      </c>
      <c r="HT65">
        <f>IFERROR(6-IF(Rawdata!HT65="A13",5,VALUE(RIGHT(Rawdata!HT65,1))-1),"N/A")</f>
        <v>4</v>
      </c>
      <c r="HU65">
        <f>IFERROR(6-IF(Rawdata!HU65="A13",5,VALUE(RIGHT(Rawdata!HU65,1))-1),"N/A")</f>
        <v>4</v>
      </c>
      <c r="HV65">
        <f>IFERROR(IF(Rawdata!HV65="A13",5,VALUE(RIGHT(Rawdata!HV65,1))-1),"N/A")</f>
        <v>3</v>
      </c>
      <c r="HW65">
        <f>IFERROR(6-IF(Rawdata!HW65="A13",5,VALUE(RIGHT(Rawdata!HW65,1))-1),"N/A")</f>
        <v>4</v>
      </c>
      <c r="HX65">
        <f>IFERROR(6-IF(Rawdata!HX65="A13",5,VALUE(RIGHT(Rawdata!HX65,1))-1),"N/A")</f>
        <v>4</v>
      </c>
      <c r="HY65">
        <f>IFERROR(6-IF(Rawdata!HY65="A13",5,VALUE(RIGHT(Rawdata!HY65,1))-1),"N/A")</f>
        <v>3</v>
      </c>
      <c r="HZ65">
        <f>IFERROR(6-IF(Rawdata!HZ65="A13",5,VALUE(RIGHT(Rawdata!HZ65,1))-1),"N/A")</f>
        <v>4</v>
      </c>
      <c r="IA65">
        <f>IFERROR(6-IF(Rawdata!IA65="A13",5,VALUE(RIGHT(Rawdata!IA65,1))-1),"N/A")</f>
        <v>4</v>
      </c>
      <c r="IB65">
        <f>IFERROR(IF(Rawdata!IB65="A13",5,VALUE(RIGHT(Rawdata!IB65,1))-1),"N/A")</f>
        <v>3</v>
      </c>
      <c r="IC65">
        <f>IFERROR(6-IF(Rawdata!IC65="A13",5,VALUE(RIGHT(Rawdata!IC65,1))-1),"N/A")</f>
        <v>4</v>
      </c>
      <c r="ID65">
        <f>IFERROR(IF(Rawdata!ID65="A13",5,VALUE(RIGHT(Rawdata!ID65,1))-1),"N/A")</f>
        <v>3</v>
      </c>
      <c r="IE65">
        <f>IFERROR(6-IF(Rawdata!IE65="A13",5,VALUE(RIGHT(Rawdata!IE65,1))-1),"N/A")</f>
        <v>4</v>
      </c>
      <c r="IF65">
        <f>IFERROR(VALUE(RIGHT(Rawdata!IF65,1)),"N/A")</f>
        <v>1</v>
      </c>
      <c r="IG65">
        <f>IFERROR(VALUE(RIGHT(Rawdata!IG65,1)),"N/A")</f>
        <v>1</v>
      </c>
      <c r="IH65">
        <f>IFERROR(VALUE(RIGHT(Rawdata!IH65,1)),"N/A")</f>
        <v>1</v>
      </c>
      <c r="II65">
        <f>IFERROR(VALUE(RIGHT(Rawdata!II65,1)),"N/A")</f>
        <v>1</v>
      </c>
      <c r="IJ65">
        <f>IFERROR(VALUE(RIGHT(Rawdata!IJ65,1)),"N/A")</f>
        <v>1</v>
      </c>
      <c r="IK65">
        <f>IFERROR(VALUE(RIGHT(Rawdata!IK65,1)),"N/A")</f>
        <v>4</v>
      </c>
      <c r="IL65">
        <f>IFERROR(VALUE(RIGHT(Rawdata!IL65,1)),"N/A")</f>
        <v>4</v>
      </c>
      <c r="IM65">
        <f>IFERROR(VALUE(RIGHT(Rawdata!IM65,1)),"N/A")</f>
        <v>3</v>
      </c>
      <c r="IN65">
        <f>IFERROR(VALUE(RIGHT(Rawdata!IN65,1)),"N/A")</f>
        <v>3</v>
      </c>
      <c r="IO65">
        <f>IFERROR(VALUE(RIGHT(Rawdata!IO65,1)),"N/A")</f>
        <v>1</v>
      </c>
      <c r="IP65">
        <f>IFERROR(VALUE(RIGHT(Rawdata!IP65,1)),"N/A")</f>
        <v>1</v>
      </c>
      <c r="IQ65">
        <f>IFERROR(VALUE(RIGHT(Rawdata!IQ65,1)),"N/A")</f>
        <v>1</v>
      </c>
      <c r="IR65">
        <f>IFERROR(VALUE(RIGHT(Rawdata!IR65,1)),"N/A")</f>
        <v>3</v>
      </c>
      <c r="IS65">
        <f>IFERROR(VALUE(RIGHT(Rawdata!IS65,1)),"N/A")</f>
        <v>3</v>
      </c>
      <c r="IT65">
        <f>IFERROR(VALUE(RIGHT(Rawdata!IT65,1)),"N/A")</f>
        <v>3</v>
      </c>
      <c r="IU65">
        <f>IFERROR(VALUE(RIGHT(Rawdata!IU65,1)),"N/A")</f>
        <v>3</v>
      </c>
      <c r="IV65">
        <f>IFERROR(VALUE(RIGHT(Rawdata!IV65,1)),"N/A")</f>
        <v>1</v>
      </c>
      <c r="IW65">
        <f>IFERROR(VALUE(RIGHT(Rawdata!IW65,1)),"N/A")</f>
        <v>1</v>
      </c>
      <c r="IX65">
        <f>IFERROR(VALUE(RIGHT(Rawdata!IX65,1)),"N/A")</f>
        <v>1</v>
      </c>
      <c r="IY65">
        <f>IFERROR(VALUE(RIGHT(Rawdata!IY65,1)),"N/A")</f>
        <v>2</v>
      </c>
      <c r="IZ65">
        <f>IFERROR(VALUE(RIGHT(Rawdata!IZ65,1)),"N/A")</f>
        <v>1</v>
      </c>
      <c r="JA65">
        <f>IFERROR(VALUE(RIGHT(Rawdata!JA65,1)),"N/A")</f>
        <v>1</v>
      </c>
      <c r="JB65">
        <f>IFERROR(VALUE(RIGHT(Rawdata!JB65,1)),"N/A")</f>
        <v>1</v>
      </c>
      <c r="JC65">
        <f>IFERROR(VALUE(RIGHT(Rawdata!JC65,1)),"N/A")</f>
        <v>1</v>
      </c>
      <c r="JD65">
        <f>IFERROR(VALUE(RIGHT(Rawdata!JD65,1)),"N/A")</f>
        <v>5</v>
      </c>
      <c r="JE65">
        <f>IFERROR(VALUE(RIGHT(Rawdata!JE65,1)),"N/A")</f>
        <v>1</v>
      </c>
      <c r="JF65">
        <f>IFERROR(VALUE(RIGHT(Rawdata!JF65,1)),"N/A")</f>
        <v>4</v>
      </c>
      <c r="JG65">
        <f>IFERROR(VALUE(RIGHT(Rawdata!JG65,1)),"N/A")</f>
        <v>3</v>
      </c>
      <c r="JH65">
        <f>IFERROR(VALUE(RIGHT(Rawdata!JH65,1)),"N/A")</f>
        <v>1</v>
      </c>
      <c r="JI65">
        <f>IFERROR(VALUE(RIGHT(Rawdata!JI65,1)),"N/A")</f>
        <v>1</v>
      </c>
      <c r="JJ65">
        <f>IFERROR(VALUE(RIGHT(Rawdata!JJ65,1)),"N/A")</f>
        <v>1</v>
      </c>
      <c r="JK65">
        <f>IFERROR(VALUE(RIGHT(Rawdata!JK65,1)),"N/A")</f>
        <v>5</v>
      </c>
      <c r="JL65">
        <f>IFERROR(VALUE(RIGHT(Rawdata!JL65,1)),"N/A")</f>
        <v>3</v>
      </c>
      <c r="JM65">
        <f>IFERROR(VALUE(RIGHT(Rawdata!JM65,1)),"N/A")</f>
        <v>4</v>
      </c>
      <c r="JN65">
        <f>IFERROR(VALUE(RIGHT(Rawdata!JN65,1)),"N/A")</f>
        <v>3</v>
      </c>
      <c r="JO65">
        <f>IFERROR(VALUE(RIGHT(Rawdata!JO65,1)),"N/A")</f>
        <v>1</v>
      </c>
      <c r="JP65" t="str">
        <f>IFERROR(VALUE(RIGHT(Rawdata!JP65,1)-4),"N/A")</f>
        <v>N/A</v>
      </c>
      <c r="JQ65" t="str">
        <f>IFERROR(VALUE(RIGHT(Rawdata!JQ65,1)-4),"N/A")</f>
        <v>N/A</v>
      </c>
      <c r="JR65" t="str">
        <f>IFERROR(VALUE(RIGHT(Rawdata!JR65,1)-4),"N/A")</f>
        <v>N/A</v>
      </c>
      <c r="JS65" t="str">
        <f>IFERROR(VALUE(RIGHT(Rawdata!JS65,1)-4),"N/A")</f>
        <v>N/A</v>
      </c>
      <c r="JT65" t="str">
        <f>IFERROR(VALUE(RIGHT(Rawdata!JT65,1)-4),"N/A")</f>
        <v>N/A</v>
      </c>
      <c r="JU65" t="str">
        <f>IFERROR(VALUE(RIGHT(Rawdata!JU65,1)-4),"N/A")</f>
        <v>N/A</v>
      </c>
      <c r="JV65" t="str">
        <f>IFERROR(VALUE(RIGHT(Rawdata!JV65,1)-4),"N/A")</f>
        <v>N/A</v>
      </c>
      <c r="JW65" t="str">
        <f>IFERROR(VALUE(RIGHT(Rawdata!JW65,1)-4),"N/A")</f>
        <v>N/A</v>
      </c>
      <c r="JX65" t="str">
        <f>IFERROR(VALUE(RIGHT(Rawdata!JX65,1)),"N/A")</f>
        <v>N/A</v>
      </c>
      <c r="JY65" t="str">
        <f>IFERROR(VALUE(RIGHT(Rawdata!JY65,1)),"N/A")</f>
        <v>N/A</v>
      </c>
      <c r="JZ65" t="str">
        <f>IFERROR(6-VALUE(RIGHT(Rawdata!JZ65,1)),"N/A")</f>
        <v>N/A</v>
      </c>
      <c r="KA65" t="str">
        <f>IFERROR(6-VALUE(RIGHT(Rawdata!KA65,1)),"N/A")</f>
        <v>N/A</v>
      </c>
      <c r="KB65" t="str">
        <f>IFERROR(6-VALUE(RIGHT(Rawdata!KB65,1)),"N/A")</f>
        <v>N/A</v>
      </c>
      <c r="KC65" t="str">
        <f>IFERROR(6-VALUE(RIGHT(Rawdata!KC65,1)),"N/A")</f>
        <v>N/A</v>
      </c>
      <c r="KD65" t="str">
        <f>IFERROR(6-VALUE(RIGHT(Rawdata!KD65,1)),"N/A")</f>
        <v>N/A</v>
      </c>
      <c r="KE65" t="str">
        <f>IFERROR(6-VALUE(RIGHT(Rawdata!KE65,1)),"N/A")</f>
        <v>N/A</v>
      </c>
      <c r="KF65" t="str">
        <f>IFERROR(VALUE(RIGHT(Rawdata!KF65,1)),"N/A")</f>
        <v>N/A</v>
      </c>
      <c r="KG65" t="str">
        <f>IFERROR(VALUE(RIGHT(Rawdata!KG65,1)),"N/A")</f>
        <v>N/A</v>
      </c>
      <c r="KH65" t="str">
        <f>IFERROR(6-VALUE(RIGHT(Rawdata!KH65,1)),"N/A")</f>
        <v>N/A</v>
      </c>
      <c r="KI65" t="str">
        <f>IFERROR(6-VALUE(RIGHT(Rawdata!KI65,1)),"N/A")</f>
        <v>N/A</v>
      </c>
      <c r="KJ65" t="str">
        <f>IFERROR(VALUE(RIGHT(Rawdata!KJ65,1)),"N/A")</f>
        <v>N/A</v>
      </c>
      <c r="KK65" t="str">
        <f>IFERROR(VALUE(RIGHT(Rawdata!KK65,1)),"N/A")</f>
        <v>N/A</v>
      </c>
      <c r="KL65" t="str">
        <f>IFERROR(VALUE(RIGHT(Rawdata!KL65,1)),"N/A")</f>
        <v>N/A</v>
      </c>
      <c r="KM65" t="str">
        <f>IFERROR(VALUE(RIGHT(Rawdata!KM65,1)),"N/A")</f>
        <v>N/A</v>
      </c>
      <c r="KN65" t="str">
        <f>IFERROR(VALUE(RIGHT(Rawdata!KN65,1)),"N/A")</f>
        <v>N/A</v>
      </c>
      <c r="KO65" t="str">
        <f>IFERROR(VALUE(RIGHT(Rawdata!KO65,1)),"N/A")</f>
        <v>N/A</v>
      </c>
      <c r="KP65" t="str">
        <f>IFERROR(VALUE(RIGHT(Rawdata!KP65,1)),"N/A")</f>
        <v>N/A</v>
      </c>
      <c r="KQ65" t="str">
        <f>IFERROR(VALUE(RIGHT(Rawdata!KQ65,1)),"N/A")</f>
        <v>N/A</v>
      </c>
      <c r="KR65" t="str">
        <f>IFERROR(VALUE(RIGHT(Rawdata!KR65,1)),"N/A")</f>
        <v>N/A</v>
      </c>
      <c r="KS65" t="str">
        <f>IFERROR(VALUE(RIGHT(Rawdata!KS65,1)),"N/A")</f>
        <v>N/A</v>
      </c>
      <c r="KT65" t="str">
        <f>IFERROR(VALUE(RIGHT(Rawdata!KT65,1)),"N/A")</f>
        <v>N/A</v>
      </c>
      <c r="KU65" t="str">
        <f>IFERROR(VALUE(RIGHT(Rawdata!KU65,1)),"N/A")</f>
        <v>N/A</v>
      </c>
      <c r="KV65" t="str">
        <f>IFERROR(VALUE(RIGHT(Rawdata!KV65,1)),"N/A")</f>
        <v>N/A</v>
      </c>
      <c r="KW65" t="str">
        <f>IFERROR(VALUE(RIGHT(Rawdata!KW65,1)),"N/A")</f>
        <v>N/A</v>
      </c>
      <c r="KX65" t="str">
        <f>IFERROR(VALUE(RIGHT(Rawdata!KX65,1)),"N/A")</f>
        <v>N/A</v>
      </c>
    </row>
    <row r="66" spans="1:310" x14ac:dyDescent="0.25">
      <c r="A66">
        <f>Rawdata!A66</f>
        <v>44</v>
      </c>
      <c r="B66" t="str">
        <f>Rawdata!B66</f>
        <v>T3</v>
      </c>
      <c r="C66">
        <f>Rawdata!C66</f>
        <v>0</v>
      </c>
      <c r="D66" t="str">
        <f>Rawdata!D66</f>
        <v>768-281</v>
      </c>
      <c r="E66" t="str">
        <f>IF(Rawdata!E66="","",Rawdata!E66)</f>
        <v/>
      </c>
      <c r="F66" t="str" cm="1">
        <f t="array" ref="F66">IFERROR(_xlfn.IFS(Rawdata!F66="A1",100,Rawdata!F66="A2",75,Rawdata!F66="A3",50,Rawdata!F66="A4",25,Rawdata!F66="A5",0),"N/A")</f>
        <v>N/A</v>
      </c>
      <c r="G66" t="str" cm="1">
        <f t="array" ref="G66">IFERROR(_xlfn.IFS(Rawdata!G66="A1",100,Rawdata!G66="A2",75,Rawdata!G66="A3",50,Rawdata!G66="A4",25,Rawdata!G66="A5",0),"N/A")</f>
        <v>N/A</v>
      </c>
      <c r="H66" t="str" cm="1">
        <f t="array" ref="H66">IFERROR(_xlfn.IFS(Rawdata!H66="A1",100,Rawdata!H66="A2",75,Rawdata!H66="A3",50,Rawdata!H66="A4",25,Rawdata!H66="A5",0),"N/A")</f>
        <v>N/A</v>
      </c>
      <c r="I66" t="str" cm="1">
        <f t="array" ref="I66">IFERROR(_xlfn.IFS(Rawdata!I66="A1",100,Rawdata!I66="A2",75,Rawdata!I66="A3",50,Rawdata!I66="A4",25,Rawdata!I66="A5",0),"N/A")</f>
        <v>N/A</v>
      </c>
      <c r="J66" t="str" cm="1">
        <f t="array" ref="J66">IFERROR(_xlfn.IFS(Rawdata!J66="A1",100,Rawdata!J66="A2",75,Rawdata!J66="A3",50,Rawdata!J66="A4",25,Rawdata!J66="A5",0),"N/A")</f>
        <v>N/A</v>
      </c>
      <c r="K66" t="str" cm="1">
        <f t="array" ref="K66">IFERROR(_xlfn.IFS(Rawdata!K66="A1",100,Rawdata!K66="A2",75,Rawdata!K66="A3",50,Rawdata!K66="A4",25,Rawdata!K66="A5",0),"N/A")</f>
        <v>N/A</v>
      </c>
      <c r="L66" t="str" cm="1">
        <f t="array" ref="L66">IFERROR(_xlfn.IFS(Rawdata!L66="A1",100,Rawdata!L66="A2",75,Rawdata!L66="A3",50,Rawdata!L66="A4",25,Rawdata!L66="A5",0),"N/A")</f>
        <v>N/A</v>
      </c>
      <c r="M66" t="str" cm="1">
        <f t="array" ref="M66">IFERROR(_xlfn.IFS(Rawdata!M66="A1",100,Rawdata!M66="A2",75,Rawdata!M66="A3",50,Rawdata!M66="A4",25,Rawdata!M66="A5",0),"N/A")</f>
        <v>N/A</v>
      </c>
      <c r="N66" t="str" cm="1">
        <f t="array" ref="N66">IFERROR(_xlfn.IFS(Rawdata!N66="A1",100,Rawdata!N66="A2",75,Rawdata!N66="A3",50,Rawdata!N66="A4",25,Rawdata!N66="A5",0),"N/A")</f>
        <v>N/A</v>
      </c>
      <c r="O66" t="str" cm="1">
        <f t="array" ref="O66">IFERROR(_xlfn.IFS(Rawdata!O66="A1",100,Rawdata!O66="A2",75,Rawdata!O66="A3",50,Rawdata!O66="A4",25,Rawdata!O66="A5",0),"N/A")</f>
        <v>N/A</v>
      </c>
      <c r="P66" t="str" cm="1">
        <f t="array" ref="P66">IFERROR(_xlfn.IFS(Rawdata!P66="A1",100,Rawdata!P66="A2",75,Rawdata!P66="A3",50,Rawdata!P66="A4",25,Rawdata!P66="A5",0),"N/A")</f>
        <v>N/A</v>
      </c>
      <c r="Q66" t="str" cm="1">
        <f t="array" ref="Q66">IFERROR(_xlfn.IFS(Rawdata!Q66="A1",100,Rawdata!Q66="A2",75,Rawdata!Q66="A3",50,Rawdata!Q66="A4",25,Rawdata!Q66="A5",0),"N/A")</f>
        <v>N/A</v>
      </c>
      <c r="R66" t="str" cm="1">
        <f t="array" ref="R66">IFERROR(_xlfn.IFS(Rawdata!R66="A1",100,Rawdata!R66="A2",75,Rawdata!R66="A3",50,Rawdata!R66="A4",25,Rawdata!R66="A5",0),"N/A")</f>
        <v>N/A</v>
      </c>
      <c r="S66" t="str" cm="1">
        <f t="array" ref="S66">IFERROR(_xlfn.IFS(Rawdata!S66="A1",100,Rawdata!S66="A2",75,Rawdata!S66="A3",50,Rawdata!S66="A4",25,Rawdata!S66="A5",0),"N/A")</f>
        <v>N/A</v>
      </c>
      <c r="T66" t="str" cm="1">
        <f t="array" ref="T66">IFERROR(_xlfn.IFS(Rawdata!T66="A1",100,Rawdata!T66="A2",75,Rawdata!T66="A3",50,Rawdata!T66="A4",25,Rawdata!T66="A5",0),"N/A")</f>
        <v>N/A</v>
      </c>
      <c r="U66" t="str" cm="1">
        <f t="array" ref="U66">IFERROR(_xlfn.IFS(Rawdata!U66="A1",100,Rawdata!U66="A2",75,Rawdata!U66="A3",50,Rawdata!U66="A4",25,Rawdata!U66="A5",0),"N/A")</f>
        <v>N/A</v>
      </c>
      <c r="V66" t="str" cm="1">
        <f t="array" ref="V66">IFERROR(_xlfn.IFS(Rawdata!V66="A1",100,Rawdata!V66="A2",75,Rawdata!V66="A3",50,Rawdata!V66="A4",25,Rawdata!V66="A5",0),"N/A")</f>
        <v>N/A</v>
      </c>
      <c r="W66" t="str" cm="1">
        <f t="array" ref="W66">IFERROR(_xlfn.IFS(Rawdata!W66="A1",100,Rawdata!W66="A2",75,Rawdata!W66="A3",50,Rawdata!W66="A4",25,Rawdata!W66="A5",0),"N/A")</f>
        <v>N/A</v>
      </c>
      <c r="X66" t="str" cm="1">
        <f t="array" ref="X66">IFERROR(_xlfn.IFS(Rawdata!X66="A1",100,Rawdata!X66="A2",75,Rawdata!X66="A3",50,Rawdata!X66="A4",25,Rawdata!X66="A5",0),"N/A")</f>
        <v>N/A</v>
      </c>
      <c r="Y66" t="str" cm="1">
        <f t="array" ref="Y66">IFERROR(_xlfn.IFS(Rawdata!Y66="A1",100,Rawdata!Y66="A2",75,Rawdata!Y66="A3",50,Rawdata!Y66="A4",25,Rawdata!Y66="A5",0),"N/A")</f>
        <v>N/A</v>
      </c>
      <c r="Z66" t="str" cm="1">
        <f t="array" ref="Z66">IFERROR(_xlfn.IFS(Rawdata!Z66="A1",100,Rawdata!Z66="A2",75,Rawdata!Z66="A3",50,Rawdata!Z66="A4",25,Rawdata!Z66="A5",0),"N/A")</f>
        <v>N/A</v>
      </c>
      <c r="AA66" t="str" cm="1">
        <f t="array" ref="AA66">IFERROR(_xlfn.IFS(Rawdata!AA66="A1",100,Rawdata!AA66="A2",75,Rawdata!AA66="A3",50,Rawdata!AA66="A4",25,Rawdata!AA66="A5",0),"N/A")</f>
        <v>N/A</v>
      </c>
      <c r="AB66" t="str" cm="1">
        <f t="array" ref="AB66">IFERROR(_xlfn.IFS(Rawdata!AB66="A1",100,Rawdata!AB66="A2",75,Rawdata!AB66="A3",50,Rawdata!AB66="A4",25,Rawdata!AB66="A5",0),"N/A")</f>
        <v>N/A</v>
      </c>
      <c r="AC66">
        <f>IFERROR(VALUE(RIGHT(Rawdata!AC66,1)),"N/A")</f>
        <v>3</v>
      </c>
      <c r="AD66">
        <f>IFERROR(6-VALUE(RIGHT(Rawdata!AD66,1)),"N/A")</f>
        <v>2</v>
      </c>
      <c r="AE66">
        <f>IFERROR(VALUE(RIGHT(Rawdata!AE66,1)),"N/A")</f>
        <v>4</v>
      </c>
      <c r="AF66">
        <f>IFERROR(6-VALUE(RIGHT(Rawdata!AF66,1)),"N/A")</f>
        <v>4</v>
      </c>
      <c r="AG66">
        <f>IFERROR(VALUE(RIGHT(Rawdata!AG66,1)),"N/A")</f>
        <v>5</v>
      </c>
      <c r="AH66">
        <f>IFERROR(VALUE(RIGHT(Rawdata!AH66,1)),"N/A")</f>
        <v>5</v>
      </c>
      <c r="AI66">
        <f>IFERROR(VALUE(RIGHT(Rawdata!AI66,1)),"N/A")</f>
        <v>4</v>
      </c>
      <c r="AJ66">
        <f>IFERROR(6-VALUE(RIGHT(Rawdata!AJ66,1)),"N/A")</f>
        <v>2</v>
      </c>
      <c r="AK66">
        <f>IFERROR(6-VALUE(RIGHT(Rawdata!AK66,1)),"N/A")</f>
        <v>3</v>
      </c>
      <c r="AL66">
        <f>IFERROR(VALUE(RIGHT(Rawdata!AL66,1)),"N/A")</f>
        <v>3</v>
      </c>
      <c r="AM66">
        <f>IFERROR(6-VALUE(RIGHT(Rawdata!AM66,1)),"N/A")</f>
        <v>4</v>
      </c>
      <c r="AN66">
        <f>IFERROR(6-VALUE(RIGHT(Rawdata!AN66,1)),"N/A")</f>
        <v>4</v>
      </c>
      <c r="AO66">
        <f>IFERROR(VALUE(RIGHT(Rawdata!AO66,1)),"N/A")</f>
        <v>4</v>
      </c>
      <c r="AP66">
        <f>IFERROR(6-VALUE(RIGHT(Rawdata!AP66,1)),"N/A")</f>
        <v>3</v>
      </c>
      <c r="AQ66">
        <f>IFERROR(VALUE(RIGHT(Rawdata!AQ66,1)),"N/A")</f>
        <v>4</v>
      </c>
      <c r="AR66">
        <f>IFERROR(6-VALUE(RIGHT(Rawdata!AR66,1)),"N/A")</f>
        <v>3</v>
      </c>
      <c r="AS66">
        <f>IFERROR(VALUE(RIGHT(Rawdata!AS66,1)),"N/A")</f>
        <v>4</v>
      </c>
      <c r="AT66">
        <f>IFERROR(VALUE(RIGHT(Rawdata!AT66,1)),"N/A")</f>
        <v>3</v>
      </c>
      <c r="AU66">
        <f>IFERROR(6-VALUE(RIGHT(Rawdata!AU66,1)),"N/A")</f>
        <v>5</v>
      </c>
      <c r="AV66">
        <f>IFERROR(VALUE(RIGHT(Rawdata!AV66,1)),"N/A")</f>
        <v>5</v>
      </c>
      <c r="AW66">
        <f>IFERROR(VALUE(RIGHT(Rawdata!AW66,1)),"N/A")</f>
        <v>5</v>
      </c>
      <c r="AX66">
        <f>IFERROR(VALUE(RIGHT(Rawdata!AX66,1)),"N/A")</f>
        <v>4</v>
      </c>
      <c r="AY66">
        <f>IFERROR(VALUE(RIGHT(Rawdata!AY66,1)),"N/A")</f>
        <v>4</v>
      </c>
      <c r="AZ66">
        <f>IFERROR(VALUE(RIGHT(Rawdata!AZ66,1)),"N/A")</f>
        <v>2</v>
      </c>
      <c r="BA66">
        <f>IFERROR(VALUE(RIGHT(Rawdata!BA66,1)-1),"N/A")</f>
        <v>4</v>
      </c>
      <c r="BB66">
        <f>IFERROR(VALUE(RIGHT(Rawdata!BB66,1)-1),"N/A")</f>
        <v>3</v>
      </c>
      <c r="BC66">
        <f>IFERROR(VALUE(RIGHT(Rawdata!BC66,1)-1),"N/A")</f>
        <v>2</v>
      </c>
      <c r="BD66">
        <f>IFERROR(VALUE(RIGHT(Rawdata!BD66,1)-1),"N/A")</f>
        <v>1</v>
      </c>
      <c r="BE66">
        <f>IFERROR(VALUE(RIGHT(Rawdata!BE66,1)-1),"N/A")</f>
        <v>0</v>
      </c>
      <c r="BF66">
        <f>IFERROR(VALUE(RIGHT(Rawdata!BF66,1)-1),"N/A")</f>
        <v>1</v>
      </c>
      <c r="BG66">
        <f>IFERROR(VALUE(RIGHT(Rawdata!BG66,1)-1),"N/A")</f>
        <v>4</v>
      </c>
      <c r="BH66">
        <f>IFERROR(VALUE(RIGHT(Rawdata!BH66,1)-1),"N/A")</f>
        <v>1</v>
      </c>
      <c r="BI66">
        <f>IFERROR(VALUE(RIGHT(Rawdata!BI66,1)-1),"N/A")</f>
        <v>2</v>
      </c>
      <c r="BJ66">
        <f>IFERROR(VALUE(RIGHT(Rawdata!BJ66,1)-1),"N/A")</f>
        <v>2</v>
      </c>
      <c r="BK66">
        <f>IFERROR(VALUE(RIGHT(Rawdata!BK66,1)-1),"N/A")</f>
        <v>4</v>
      </c>
      <c r="BL66">
        <f>IFERROR(VALUE(RIGHT(Rawdata!BL66,1)-1),"N/A")</f>
        <v>4</v>
      </c>
      <c r="BM66" t="str">
        <f>IFERROR(VALUE(RIGHT(Rawdata!BM66,1)),"N/A")</f>
        <v>N/A</v>
      </c>
      <c r="BN66" t="str">
        <f>IFERROR(VALUE(RIGHT(Rawdata!BN66,1)),"N/A")</f>
        <v>N/A</v>
      </c>
      <c r="BO66" t="str">
        <f>IFERROR(VALUE(RIGHT(Rawdata!BO66,1)),"N/A")</f>
        <v>N/A</v>
      </c>
      <c r="BP66" t="str">
        <f>IFERROR(VALUE(RIGHT(Rawdata!BP66,1)),"N/A")</f>
        <v>N/A</v>
      </c>
      <c r="BQ66" t="str">
        <f>IFERROR(6-VALUE(RIGHT(Rawdata!BQ66,1)),"N/A")</f>
        <v>N/A</v>
      </c>
      <c r="BR66" t="str">
        <f>IFERROR(6-VALUE(RIGHT(Rawdata!BR66,1)),"N/A")</f>
        <v>N/A</v>
      </c>
      <c r="BS66" t="str">
        <f>IFERROR(6-VALUE(RIGHT(Rawdata!BS66,1)),"N/A")</f>
        <v>N/A</v>
      </c>
      <c r="BT66" t="str">
        <f>IFERROR(6-VALUE(RIGHT(Rawdata!BT66,1)),"N/A")</f>
        <v>N/A</v>
      </c>
      <c r="BU66" t="str">
        <f>IFERROR(VALUE(RIGHT(Rawdata!BU66,1)),"N/A")</f>
        <v>N/A</v>
      </c>
      <c r="BV66" t="str">
        <f>IFERROR(VALUE(RIGHT(Rawdata!BV66,1)),"N/A")</f>
        <v>N/A</v>
      </c>
      <c r="BW66" t="str">
        <f>IFERROR(VALUE(RIGHT(Rawdata!BW66,1)),"N/A")</f>
        <v>N/A</v>
      </c>
      <c r="BX66" t="str">
        <f>IFERROR(VALUE(RIGHT(Rawdata!BX66,1)),"N/A")</f>
        <v>N/A</v>
      </c>
      <c r="BY66" t="str">
        <f>IFERROR(6-VALUE(RIGHT(Rawdata!BY66,1)),"N/A")</f>
        <v>N/A</v>
      </c>
      <c r="BZ66" t="str">
        <f>IFERROR(6-VALUE(RIGHT(Rawdata!BZ66,1)),"N/A")</f>
        <v>N/A</v>
      </c>
      <c r="CA66" t="str">
        <f>IFERROR(6-VALUE(RIGHT(Rawdata!CA66,1)),"N/A")</f>
        <v>N/A</v>
      </c>
      <c r="CB66" t="str">
        <f>IFERROR(VALUE(RIGHT(Rawdata!CB66,1)),"N/A")</f>
        <v>N/A</v>
      </c>
      <c r="CC66" t="str">
        <f>IFERROR(VALUE(RIGHT(Rawdata!CC66,1)),"N/A")</f>
        <v>N/A</v>
      </c>
      <c r="CD66" t="str">
        <f>IFERROR(VALUE(RIGHT(Rawdata!CD66,1)),"N/A")</f>
        <v>N/A</v>
      </c>
      <c r="CE66" t="str">
        <f>IFERROR(VALUE(RIGHT(Rawdata!CE66,1)),"N/A")</f>
        <v>N/A</v>
      </c>
      <c r="CF66" t="str">
        <f>IFERROR(6-VALUE(RIGHT(Rawdata!CF66,1)),"N/A")</f>
        <v>N/A</v>
      </c>
      <c r="CG66" t="str">
        <f>IFERROR(6-VALUE(RIGHT(Rawdata!CG66,1)),"N/A")</f>
        <v>N/A</v>
      </c>
      <c r="CH66" t="str">
        <f>IFERROR(6-VALUE(RIGHT(Rawdata!CH66,1)),"N/A")</f>
        <v>N/A</v>
      </c>
      <c r="CI66" t="str">
        <f>IFERROR(6-VALUE(RIGHT(Rawdata!CI66,1)),"N/A")</f>
        <v>N/A</v>
      </c>
      <c r="CJ66" t="str">
        <f>IFERROR(VALUE(RIGHT(Rawdata!CJ66,1)),"N/A")</f>
        <v>N/A</v>
      </c>
      <c r="CK66" t="str">
        <f>IFERROR(VALUE(RIGHT(Rawdata!CK66,1)),"N/A")</f>
        <v>N/A</v>
      </c>
      <c r="CL66" t="str">
        <f>IFERROR(VALUE(RIGHT(Rawdata!CL66,1)),"N/A")</f>
        <v>N/A</v>
      </c>
      <c r="CM66" t="str">
        <f>IFERROR(VALUE(RIGHT(Rawdata!CM66,1)),"N/A")</f>
        <v>N/A</v>
      </c>
      <c r="CN66" t="str">
        <f>IFERROR(VALUE(RIGHT(Rawdata!CN66,1)),"N/A")</f>
        <v>N/A</v>
      </c>
      <c r="CO66" t="str">
        <f>IFERROR(VALUE(RIGHT(Rawdata!CO66,1)),"N/A")</f>
        <v>N/A</v>
      </c>
      <c r="CP66" t="str">
        <f>IFERROR(VALUE(RIGHT(Rawdata!CP66,1)),"N/A")</f>
        <v>N/A</v>
      </c>
      <c r="CQ66" t="str">
        <f>IFERROR(VALUE(RIGHT(Rawdata!CQ66,1)),"N/A")</f>
        <v>N/A</v>
      </c>
      <c r="CR66" t="str">
        <f>IFERROR(VALUE(RIGHT(Rawdata!CR66,1)),"N/A")</f>
        <v>N/A</v>
      </c>
      <c r="CS66" t="str">
        <f>IFERROR(VALUE(RIGHT(Rawdata!CS66,1)),"N/A")</f>
        <v>N/A</v>
      </c>
      <c r="CT66" t="str">
        <f>IFERROR(VALUE(RIGHT(Rawdata!CT66,1)),"N/A")</f>
        <v>N/A</v>
      </c>
      <c r="CU66" t="str">
        <f>IFERROR(VALUE(RIGHT(Rawdata!CU66,1)),"N/A")</f>
        <v>N/A</v>
      </c>
      <c r="CV66" t="str">
        <f>IFERROR(VALUE(RIGHT(Rawdata!CV66,1)),"N/A")</f>
        <v>N/A</v>
      </c>
      <c r="CW66" t="str">
        <f>IFERROR(6-VALUE(RIGHT(Rawdata!CW66,1)),"N/A")</f>
        <v>N/A</v>
      </c>
      <c r="CX66" t="str">
        <f>IFERROR(VALUE(RIGHT(Rawdata!CX66,1)),"N/A")</f>
        <v>N/A</v>
      </c>
      <c r="CY66" t="str">
        <f>IFERROR(VALUE(RIGHT(Rawdata!CY66,1)),"N/A")</f>
        <v>N/A</v>
      </c>
      <c r="CZ66" t="str">
        <f>IFERROR(VALUE(RIGHT(Rawdata!CZ66,1)),"N/A")</f>
        <v>N/A</v>
      </c>
      <c r="DA66" t="str">
        <f>IFERROR(VALUE(RIGHT(Rawdata!DA66,1)),"N/A")</f>
        <v>N/A</v>
      </c>
      <c r="DB66" t="str">
        <f>IFERROR(VALUE(RIGHT(Rawdata!DB66,1)),"N/A")</f>
        <v>N/A</v>
      </c>
      <c r="DC66" t="str">
        <f>IFERROR(VALUE(RIGHT(Rawdata!DC66,1)),"N/A")</f>
        <v>N/A</v>
      </c>
      <c r="DD66" t="str">
        <f>IFERROR(VALUE(RIGHT(Rawdata!DD66,1)),"N/A")</f>
        <v>N/A</v>
      </c>
      <c r="DE66" t="str">
        <f>IFERROR(VALUE(RIGHT(Rawdata!DE66,1)-1),"N/A")</f>
        <v>N/A</v>
      </c>
      <c r="DF66" t="str">
        <f>IFERROR(VALUE(RIGHT(Rawdata!DF66,1)-1),"N/A")</f>
        <v>N/A</v>
      </c>
      <c r="DG66" t="str">
        <f>IFERROR(VALUE(RIGHT(Rawdata!DG66,1)-1),"N/A")</f>
        <v>N/A</v>
      </c>
      <c r="DH66" t="str">
        <f>IFERROR(VALUE(RIGHT(Rawdata!DH66,1)-1),"N/A")</f>
        <v>N/A</v>
      </c>
      <c r="DI66" t="str">
        <f>IFERROR(VALUE(RIGHT(Rawdata!DI66,1)-1),"N/A")</f>
        <v>N/A</v>
      </c>
      <c r="DJ66" t="str">
        <f>IFERROR(VALUE(RIGHT(Rawdata!DJ66,1)-1),"N/A")</f>
        <v>N/A</v>
      </c>
      <c r="DK66" t="str">
        <f>IFERROR(VALUE(RIGHT(Rawdata!DK66,1)-1),"N/A")</f>
        <v>N/A</v>
      </c>
      <c r="DL66" t="str">
        <f>IFERROR(VALUE(RIGHT(Rawdata!DL66,1)-1),"N/A")</f>
        <v>N/A</v>
      </c>
      <c r="DM66" t="str">
        <f>IFERROR(VALUE(RIGHT(Rawdata!DM66,1)-1),"N/A")</f>
        <v>N/A</v>
      </c>
      <c r="DN66" t="str">
        <f>IFERROR(VALUE(RIGHT(Rawdata!DN66,1)-1),"N/A")</f>
        <v>N/A</v>
      </c>
      <c r="DO66" t="str">
        <f>IFERROR(VALUE(RIGHT(Rawdata!DO66,1)-1),"N/A")</f>
        <v>N/A</v>
      </c>
      <c r="DP66" t="str">
        <f>IFERROR(VALUE(RIGHT(Rawdata!DP66,1)-1),"N/A")</f>
        <v>N/A</v>
      </c>
      <c r="DQ66" t="str">
        <f>IFERROR(VALUE(RIGHT(Rawdata!DQ66,1)-1),"N/A")</f>
        <v>N/A</v>
      </c>
      <c r="DR66" t="str">
        <f>IFERROR(VALUE(RIGHT(Rawdata!DR66,1)-1),"N/A")</f>
        <v>N/A</v>
      </c>
      <c r="DS66" t="str">
        <f>IFERROR(VALUE(RIGHT(Rawdata!DS66,1)-1),"N/A")</f>
        <v>N/A</v>
      </c>
      <c r="DT66" t="str">
        <f>IFERROR(VALUE(RIGHT(Rawdata!DT66,1)-1),"N/A")</f>
        <v>N/A</v>
      </c>
      <c r="DU66" t="str">
        <f>IFERROR(6-VALUE(RIGHT(Rawdata!DU66,1)-1),"N/A")</f>
        <v>N/A</v>
      </c>
      <c r="DV66" t="str">
        <f>IFERROR(6-VALUE(RIGHT(Rawdata!DV66,1)-1),"N/A")</f>
        <v>N/A</v>
      </c>
      <c r="DW66" t="str">
        <f>IFERROR(6-VALUE(RIGHT(Rawdata!DW66,1)-1),"N/A")</f>
        <v>N/A</v>
      </c>
      <c r="DX66" t="str">
        <f>IFERROR(6-VALUE(RIGHT(Rawdata!DX66,1)-1),"N/A")</f>
        <v>N/A</v>
      </c>
      <c r="DY66" t="str">
        <f>IFERROR(6-VALUE(RIGHT(Rawdata!DY66,1)-1),"N/A")</f>
        <v>N/A</v>
      </c>
      <c r="DZ66" t="str">
        <f>IFERROR(6-VALUE(RIGHT(Rawdata!DZ66,1)-1),"N/A")</f>
        <v>N/A</v>
      </c>
      <c r="EA66" t="str">
        <f>IFERROR(VALUE(RIGHT(Rawdata!EA66,1)),"N/A")</f>
        <v>N/A</v>
      </c>
      <c r="EB66" t="str">
        <f>IFERROR(VALUE(RIGHT(Rawdata!EB66,1)),"N/A")</f>
        <v>N/A</v>
      </c>
      <c r="EC66" t="str">
        <f>IFERROR(6-VALUE(RIGHT(Rawdata!EC66,1)),"N/A")</f>
        <v>N/A</v>
      </c>
      <c r="ED66" t="str">
        <f>IFERROR(6-VALUE(RIGHT(Rawdata!ED66,1)),"N/A")</f>
        <v>N/A</v>
      </c>
      <c r="EE66" t="str">
        <f>IFERROR(VALUE(RIGHT(Rawdata!EE66,1)),"N/A")</f>
        <v>N/A</v>
      </c>
      <c r="EF66" t="str">
        <f>IFERROR(VALUE(RIGHT(Rawdata!EF66,1)),"N/A")</f>
        <v>N/A</v>
      </c>
      <c r="EG66" t="str">
        <f>IFERROR(VALUE(RIGHT(Rawdata!EG66,1)),"N/A")</f>
        <v>N/A</v>
      </c>
      <c r="EH66" t="str">
        <f>IFERROR(VALUE(RIGHT(Rawdata!EH66,1)),"N/A")</f>
        <v>N/A</v>
      </c>
      <c r="EI66" t="str">
        <f>IFERROR(VALUE(RIGHT(Rawdata!EI66,1)),"N/A")</f>
        <v>N/A</v>
      </c>
      <c r="EJ66" t="str">
        <f>IFERROR(VALUE(RIGHT(Rawdata!EJ66,1)),"N/A")</f>
        <v>N/A</v>
      </c>
      <c r="EK66" t="str">
        <f>IFERROR(VALUE(RIGHT(Rawdata!EK66,1)),"N/A")</f>
        <v>N/A</v>
      </c>
      <c r="EL66" t="str">
        <f>IFERROR(VALUE(RIGHT(Rawdata!EL66,1)),"N/A")</f>
        <v>N/A</v>
      </c>
      <c r="EM66" t="str">
        <f>IFERROR(VALUE(RIGHT(Rawdata!EM66,1)),"N/A")</f>
        <v>N/A</v>
      </c>
      <c r="EN66" t="str">
        <f>IFERROR(VALUE(RIGHT(Rawdata!EN66,1)),"N/A")</f>
        <v>N/A</v>
      </c>
      <c r="EO66" t="str">
        <f>IFERROR(VALUE(RIGHT(Rawdata!EO66,1)),"N/A")</f>
        <v>N/A</v>
      </c>
      <c r="EP66" t="str">
        <f>IFERROR(VALUE(RIGHT(Rawdata!EP66,1)),"N/A")</f>
        <v>N/A</v>
      </c>
      <c r="EQ66" t="str">
        <f>IFERROR(VALUE(RIGHT(Rawdata!EQ66,1)),"N/A")</f>
        <v>N/A</v>
      </c>
      <c r="ER66" t="str">
        <f>IFERROR(VALUE(RIGHT(Rawdata!ER66,1)),"N/A")</f>
        <v>N/A</v>
      </c>
      <c r="ES66" t="str">
        <f>IFERROR(VALUE(RIGHT(Rawdata!ES66,1)),"N/A")</f>
        <v>N/A</v>
      </c>
      <c r="ET66" t="str">
        <f>IFERROR(VALUE(RIGHT(Rawdata!ET66,1)),"N/A")</f>
        <v>N/A</v>
      </c>
      <c r="EU66" t="str">
        <f>IFERROR(VALUE(RIGHT(Rawdata!EU66,1)),"N/A")</f>
        <v>N/A</v>
      </c>
      <c r="EV66" t="str">
        <f>IFERROR(VALUE(RIGHT(Rawdata!EV66,1)),"N/A")</f>
        <v>N/A</v>
      </c>
      <c r="EW66" t="str">
        <f>IFERROR(VALUE(RIGHT(Rawdata!EW66,1)),"N/A")</f>
        <v>N/A</v>
      </c>
      <c r="EX66" t="str">
        <f>IFERROR(VALUE(RIGHT(Rawdata!EX66,1)),"N/A")</f>
        <v>N/A</v>
      </c>
      <c r="EY66" t="str">
        <f>IFERROR(VALUE(RIGHT(Rawdata!EY66,1)),"N/A")</f>
        <v>N/A</v>
      </c>
      <c r="EZ66" t="str">
        <f>IFERROR(6-VALUE(RIGHT(Rawdata!EZ66,1)),"N/A")</f>
        <v>N/A</v>
      </c>
      <c r="FA66" t="str">
        <f>IFERROR(IF(Rawdata!FA66="A1",VALUE(RIGHT(Rawdata!FA66,1)),VALUE(RIGHT(Rawdata!FA66,1))-1),"N/A")</f>
        <v>N/A</v>
      </c>
      <c r="FB66" t="str">
        <f>IFERROR(VALUE(RIGHT(Rawdata!FB66,1))-3,"N/A")</f>
        <v>N/A</v>
      </c>
      <c r="FC66" t="str">
        <f>IFERROR(IF(Rawdata!FC66="A1",VALUE(RIGHT(Rawdata!FC66,1)),VALUE(RIGHT(Rawdata!FC66,1))-1),"N/A")</f>
        <v>N/A</v>
      </c>
      <c r="FD66" t="str">
        <f>IFERROR(VALUE(RIGHT(Rawdata!FD66,1))-3,"N/A")</f>
        <v>N/A</v>
      </c>
      <c r="FE66" t="str">
        <f>IFERROR(IF(Rawdata!FE66="A1",VALUE(RIGHT(Rawdata!FE66,1)),VALUE(RIGHT(Rawdata!FE66,1))-1),"N/A")</f>
        <v>N/A</v>
      </c>
      <c r="FF66" t="str">
        <f>IFERROR(VALUE(RIGHT(Rawdata!FF66,1))-3,"N/A")</f>
        <v>N/A</v>
      </c>
      <c r="FG66" t="str">
        <f>IFERROR(IF(Rawdata!FG66="A1",VALUE(RIGHT(Rawdata!FG66,1)),VALUE(RIGHT(Rawdata!FG66,1))-1),"N/A")</f>
        <v>N/A</v>
      </c>
      <c r="FH66" t="str">
        <f>IFERROR(VALUE(RIGHT(Rawdata!FH66,1))-3,"N/A")</f>
        <v>N/A</v>
      </c>
      <c r="FI66" t="str">
        <f>IFERROR(IF(Rawdata!FI66="A1",VALUE(RIGHT(Rawdata!FI66,1)),VALUE(RIGHT(Rawdata!FI66,1))-1),"N/A")</f>
        <v>N/A</v>
      </c>
      <c r="FJ66" t="str">
        <f>IFERROR(VALUE(RIGHT(Rawdata!FJ66,1))-3,"N/A")</f>
        <v>N/A</v>
      </c>
      <c r="FK66" t="str">
        <f>IFERROR(IF(Rawdata!FK66="A1",VALUE(RIGHT(Rawdata!FK66,1)),VALUE(RIGHT(Rawdata!FK66,1))-1),"N/A")</f>
        <v>N/A</v>
      </c>
      <c r="FL66" t="str">
        <f>IFERROR(VALUE(RIGHT(Rawdata!FL66,1))-3,"N/A")</f>
        <v>N/A</v>
      </c>
      <c r="FM66" t="str">
        <f>IFERROR(IF(Rawdata!FM66="A1",VALUE(RIGHT(Rawdata!FM66,1)),VALUE(RIGHT(Rawdata!FM66,1))-1),"N/A")</f>
        <v>N/A</v>
      </c>
      <c r="FN66" t="str">
        <f>IFERROR(VALUE(RIGHT(Rawdata!FN66,1))-3,"N/A")</f>
        <v>N/A</v>
      </c>
      <c r="FO66" t="str">
        <f>IFERROR(IF(Rawdata!FO66="A1",VALUE(RIGHT(Rawdata!FO66,1)),VALUE(RIGHT(Rawdata!FO66,1))-1),"N/A")</f>
        <v>N/A</v>
      </c>
      <c r="FP66" t="str">
        <f>IFERROR(VALUE(RIGHT(Rawdata!FP66,1))-3,"N/A")</f>
        <v>N/A</v>
      </c>
      <c r="FQ66" t="str">
        <f>IFERROR(IF(Rawdata!FQ66="A1",VALUE(RIGHT(Rawdata!FQ66,1)),VALUE(RIGHT(Rawdata!FQ66,1))-1),"N/A")</f>
        <v>N/A</v>
      </c>
      <c r="FR66" t="str">
        <f>IFERROR(VALUE(RIGHT(Rawdata!FR66,1))-3,"N/A")</f>
        <v>N/A</v>
      </c>
      <c r="FS66" t="str">
        <f>IFERROR(IF(Rawdata!FS66="A1",VALUE(RIGHT(Rawdata!FS66,1)),VALUE(RIGHT(Rawdata!FS66,1))-1),"N/A")</f>
        <v>N/A</v>
      </c>
      <c r="FT66" t="str">
        <f>IFERROR(VALUE(RIGHT(Rawdata!FT66,1))-3,"N/A")</f>
        <v>N/A</v>
      </c>
      <c r="FU66" t="str">
        <f>IFERROR(IF(Rawdata!FU66="A1",VALUE(RIGHT(Rawdata!FU66,1)),VALUE(RIGHT(Rawdata!FU66,1))-1),"N/A")</f>
        <v>N/A</v>
      </c>
      <c r="FV66" t="str">
        <f>IFERROR(VALUE(RIGHT(Rawdata!FV66,1))-3,"N/A")</f>
        <v>N/A</v>
      </c>
      <c r="FW66" t="str">
        <f>IFERROR(IF(Rawdata!FW66="A1",VALUE(RIGHT(Rawdata!FW66,1)),VALUE(RIGHT(Rawdata!FW66,1))-1),"N/A")</f>
        <v>N/A</v>
      </c>
      <c r="FX66" t="str">
        <f>IFERROR(VALUE(RIGHT(Rawdata!FX66,1))-3,"N/A")</f>
        <v>N/A</v>
      </c>
      <c r="FY66" t="str">
        <f>IFERROR(IF(Rawdata!FY66="A1",VALUE(RIGHT(Rawdata!FY66,1)),VALUE(RIGHT(Rawdata!FY66,1))-1),"N/A")</f>
        <v>N/A</v>
      </c>
      <c r="FZ66" t="str">
        <f>IFERROR(VALUE(RIGHT(Rawdata!FZ66,1))-3,"N/A")</f>
        <v>N/A</v>
      </c>
      <c r="GA66" t="str">
        <f>IFERROR(IF(Rawdata!GA66="A1",VALUE(RIGHT(Rawdata!GA66,1)),VALUE(RIGHT(Rawdata!GA66,1))-1),"N/A")</f>
        <v>N/A</v>
      </c>
      <c r="GB66" t="str">
        <f>IFERROR(VALUE(RIGHT(Rawdata!GB66,1))-3,"N/A")</f>
        <v>N/A</v>
      </c>
      <c r="GC66" t="str">
        <f>IFERROR(IF(Rawdata!GC66="A1",VALUE(RIGHT(Rawdata!GC66,1)),VALUE(RIGHT(Rawdata!GC66,1))-1),"N/A")</f>
        <v>N/A</v>
      </c>
      <c r="GD66" t="str">
        <f>IFERROR(VALUE(RIGHT(Rawdata!GD66,1))-3,"N/A")</f>
        <v>N/A</v>
      </c>
      <c r="GE66" t="str">
        <f>IFERROR(IF(Rawdata!GE66="A1",VALUE(RIGHT(Rawdata!GE66,1)),VALUE(RIGHT(Rawdata!GE66,1))-1),"N/A")</f>
        <v>N/A</v>
      </c>
      <c r="GF66" t="str">
        <f>IFERROR(VALUE(RIGHT(Rawdata!GF66,1))-3,"N/A")</f>
        <v>N/A</v>
      </c>
      <c r="GG66" t="str">
        <f>IFERROR(IF(Rawdata!GG66="A1",VALUE(RIGHT(Rawdata!GG66,1)),VALUE(RIGHT(Rawdata!GG66,1))-1),"N/A")</f>
        <v>N/A</v>
      </c>
      <c r="GH66" t="str">
        <f>IFERROR(VALUE(RIGHT(Rawdata!GH66,1))-3,"N/A")</f>
        <v>N/A</v>
      </c>
      <c r="GI66" t="str">
        <f>IFERROR(IF(Rawdata!GI66="A1",VALUE(RIGHT(Rawdata!GI66,1)),VALUE(RIGHT(Rawdata!GI66,1))-1),"N/A")</f>
        <v>N/A</v>
      </c>
      <c r="GJ66" t="str">
        <f>IFERROR(VALUE(RIGHT(Rawdata!GJ66,1))-3,"N/A")</f>
        <v>N/A</v>
      </c>
      <c r="GK66" t="str">
        <f>IFERROR(IF(Rawdata!GK66="A1",VALUE(RIGHT(Rawdata!GK66,1)),VALUE(RIGHT(Rawdata!GK66,1))-1),"N/A")</f>
        <v>N/A</v>
      </c>
      <c r="GL66" t="str">
        <f>IFERROR(VALUE(RIGHT(Rawdata!GL66,1))-3,"N/A")</f>
        <v>N/A</v>
      </c>
      <c r="GM66" t="str">
        <f>IFERROR(IF(Rawdata!GM66="A1",VALUE(RIGHT(Rawdata!GM66,1)),VALUE(RIGHT(Rawdata!GM66,1))-1),"N/A")</f>
        <v>N/A</v>
      </c>
      <c r="GN66" t="str">
        <f>IFERROR(VALUE(RIGHT(Rawdata!GN66,1))-3,"N/A")</f>
        <v>N/A</v>
      </c>
      <c r="GO66" t="str">
        <f>IFERROR(IF(Rawdata!GO66="A1",VALUE(RIGHT(Rawdata!GO66,1)),VALUE(RIGHT(Rawdata!GO66,1))-1),"N/A")</f>
        <v>N/A</v>
      </c>
      <c r="GP66" t="str">
        <f>IFERROR(VALUE(RIGHT(Rawdata!GP66,1))-3,"N/A")</f>
        <v>N/A</v>
      </c>
      <c r="GQ66" t="str">
        <f>IFERROR(IF(Rawdata!GQ66="A1",VALUE(RIGHT(Rawdata!GQ66,1)),VALUE(RIGHT(Rawdata!GQ66,1))-1),"N/A")</f>
        <v>N/A</v>
      </c>
      <c r="GR66" t="str">
        <f>IFERROR(VALUE(RIGHT(Rawdata!GR66,1))-3,"N/A")</f>
        <v>N/A</v>
      </c>
      <c r="GS66" t="str">
        <f>IFERROR(IF(Rawdata!GS66="A1",VALUE(RIGHT(Rawdata!GS66,1)),VALUE(RIGHT(Rawdata!GS66,1))-1),"N/A")</f>
        <v>N/A</v>
      </c>
      <c r="GT66" t="str">
        <f>IFERROR(VALUE(RIGHT(Rawdata!GT66,1))-3,"N/A")</f>
        <v>N/A</v>
      </c>
      <c r="GU66" t="str">
        <f>IFERROR(IF(Rawdata!GU66="A1",VALUE(RIGHT(Rawdata!GU66,1)),VALUE(RIGHT(Rawdata!GU66,1))-1),"N/A")</f>
        <v>N/A</v>
      </c>
      <c r="GV66" t="str">
        <f>IFERROR(VALUE(RIGHT(Rawdata!GV66,1))-3,"N/A")</f>
        <v>N/A</v>
      </c>
      <c r="GW66" t="str">
        <f>IFERROR(IF(Rawdata!GW66="A1",VALUE(RIGHT(Rawdata!GW66,1)),VALUE(RIGHT(Rawdata!GW66,1))-1),"N/A")</f>
        <v>N/A</v>
      </c>
      <c r="GX66" t="str">
        <f>IFERROR(VALUE(RIGHT(Rawdata!GX66,1))-3,"N/A")</f>
        <v>N/A</v>
      </c>
      <c r="GY66" t="str">
        <f>IFERROR(VALUE(RIGHT(Rawdata!GY66,1)),"N/A")</f>
        <v>N/A</v>
      </c>
      <c r="GZ66" t="str">
        <f>IFERROR(7-VALUE(RIGHT(Rawdata!GZ66,1)),"N/A")</f>
        <v>N/A</v>
      </c>
      <c r="HA66" t="str">
        <f>IFERROR(VALUE(RIGHT(Rawdata!HA66,1)),"N/A")</f>
        <v>N/A</v>
      </c>
      <c r="HB66" t="str">
        <f>IFERROR(VALUE(RIGHT(Rawdata!HB66,1)),"N/A")</f>
        <v>N/A</v>
      </c>
      <c r="HC66" t="str">
        <f>IFERROR(VALUE(RIGHT(Rawdata!HC66,1)),"N/A")</f>
        <v>N/A</v>
      </c>
      <c r="HD66" t="str">
        <f>IFERROR(7-VALUE(RIGHT(Rawdata!HD66,1)),"N/A")</f>
        <v>N/A</v>
      </c>
      <c r="HE66" t="str">
        <f>IFERROR(VALUE(RIGHT(Rawdata!HE66,1)),"N/A")</f>
        <v>N/A</v>
      </c>
      <c r="HF66" t="str">
        <f>IFERROR(7-VALUE(RIGHT(Rawdata!HF66,1)),"N/A")</f>
        <v>N/A</v>
      </c>
      <c r="HG66" t="str">
        <f>IFERROR(VALUE(RIGHT(Rawdata!HG66,1)),"N/A")</f>
        <v>N/A</v>
      </c>
      <c r="HH66" t="str">
        <f>IFERROR(VALUE(RIGHT(Rawdata!HH66,1)),"N/A")</f>
        <v>N/A</v>
      </c>
      <c r="HI66" t="str">
        <f>IFERROR(VALUE(RIGHT(Rawdata!HI66,1)),"N/A")</f>
        <v>N/A</v>
      </c>
      <c r="HJ66" t="str">
        <f>IFERROR(VALUE(RIGHT(Rawdata!HJ66,1)),"N/A")</f>
        <v>N/A</v>
      </c>
      <c r="HK66" t="str">
        <f>IFERROR(7-VALUE(RIGHT(Rawdata!HK66,1)),"N/A")</f>
        <v>N/A</v>
      </c>
      <c r="HL66" t="str">
        <f>IFERROR(VALUE(RIGHT(Rawdata!HL66,1)),"N/A")</f>
        <v>N/A</v>
      </c>
      <c r="HM66" t="str">
        <f>IFERROR(VALUE(RIGHT(Rawdata!HM66,1)),"N/A")</f>
        <v>N/A</v>
      </c>
      <c r="HN66" t="str">
        <f>IFERROR(IF(Rawdata!HN66="A13",5,VALUE(RIGHT(Rawdata!HN66,1))-1),"N/A")</f>
        <v>N/A</v>
      </c>
      <c r="HO66" t="str">
        <f>IFERROR(IF(Rawdata!HO66="A13",5,VALUE(RIGHT(Rawdata!HO66,1))-1),"N/A")</f>
        <v>N/A</v>
      </c>
      <c r="HP66" t="str">
        <f>IFERROR(IF(Rawdata!HP66="A13",5,VALUE(RIGHT(Rawdata!HP66,1))-1),"N/A")</f>
        <v>N/A</v>
      </c>
      <c r="HQ66" t="str">
        <f>IFERROR(IF(Rawdata!HQ66="A13",5,VALUE(RIGHT(Rawdata!HQ66,1))-1),"N/A")</f>
        <v>N/A</v>
      </c>
      <c r="HR66" t="str">
        <f>IFERROR(IF(Rawdata!HR66="A13",5,VALUE(RIGHT(Rawdata!HR66,1))-1),"N/A")</f>
        <v>N/A</v>
      </c>
      <c r="HS66" t="str">
        <f>IFERROR(6-IF(Rawdata!HS66="A13",5,VALUE(RIGHT(Rawdata!HS66,1))-1),"N/A")</f>
        <v>N/A</v>
      </c>
      <c r="HT66" t="str">
        <f>IFERROR(6-IF(Rawdata!HT66="A13",5,VALUE(RIGHT(Rawdata!HT66,1))-1),"N/A")</f>
        <v>N/A</v>
      </c>
      <c r="HU66" t="str">
        <f>IFERROR(6-IF(Rawdata!HU66="A13",5,VALUE(RIGHT(Rawdata!HU66,1))-1),"N/A")</f>
        <v>N/A</v>
      </c>
      <c r="HV66" t="str">
        <f>IFERROR(IF(Rawdata!HV66="A13",5,VALUE(RIGHT(Rawdata!HV66,1))-1),"N/A")</f>
        <v>N/A</v>
      </c>
      <c r="HW66" t="str">
        <f>IFERROR(6-IF(Rawdata!HW66="A13",5,VALUE(RIGHT(Rawdata!HW66,1))-1),"N/A")</f>
        <v>N/A</v>
      </c>
      <c r="HX66" t="str">
        <f>IFERROR(6-IF(Rawdata!HX66="A13",5,VALUE(RIGHT(Rawdata!HX66,1))-1),"N/A")</f>
        <v>N/A</v>
      </c>
      <c r="HY66" t="str">
        <f>IFERROR(6-IF(Rawdata!HY66="A13",5,VALUE(RIGHT(Rawdata!HY66,1))-1),"N/A")</f>
        <v>N/A</v>
      </c>
      <c r="HZ66" t="str">
        <f>IFERROR(6-IF(Rawdata!HZ66="A13",5,VALUE(RIGHT(Rawdata!HZ66,1))-1),"N/A")</f>
        <v>N/A</v>
      </c>
      <c r="IA66" t="str">
        <f>IFERROR(6-IF(Rawdata!IA66="A13",5,VALUE(RIGHT(Rawdata!IA66,1))-1),"N/A")</f>
        <v>N/A</v>
      </c>
      <c r="IB66" t="str">
        <f>IFERROR(IF(Rawdata!IB66="A13",5,VALUE(RIGHT(Rawdata!IB66,1))-1),"N/A")</f>
        <v>N/A</v>
      </c>
      <c r="IC66" t="str">
        <f>IFERROR(6-IF(Rawdata!IC66="A13",5,VALUE(RIGHT(Rawdata!IC66,1))-1),"N/A")</f>
        <v>N/A</v>
      </c>
      <c r="ID66" t="str">
        <f>IFERROR(IF(Rawdata!ID66="A13",5,VALUE(RIGHT(Rawdata!ID66,1))-1),"N/A")</f>
        <v>N/A</v>
      </c>
      <c r="IE66" t="str">
        <f>IFERROR(6-IF(Rawdata!IE66="A13",5,VALUE(RIGHT(Rawdata!IE66,1))-1),"N/A")</f>
        <v>N/A</v>
      </c>
      <c r="IF66" t="str">
        <f>IFERROR(VALUE(RIGHT(Rawdata!IF66,1)),"N/A")</f>
        <v>N/A</v>
      </c>
      <c r="IG66" t="str">
        <f>IFERROR(VALUE(RIGHT(Rawdata!IG66,1)),"N/A")</f>
        <v>N/A</v>
      </c>
      <c r="IH66" t="str">
        <f>IFERROR(VALUE(RIGHT(Rawdata!IH66,1)),"N/A")</f>
        <v>N/A</v>
      </c>
      <c r="II66" t="str">
        <f>IFERROR(VALUE(RIGHT(Rawdata!II66,1)),"N/A")</f>
        <v>N/A</v>
      </c>
      <c r="IJ66" t="str">
        <f>IFERROR(VALUE(RIGHT(Rawdata!IJ66,1)),"N/A")</f>
        <v>N/A</v>
      </c>
      <c r="IK66" t="str">
        <f>IFERROR(VALUE(RIGHT(Rawdata!IK66,1)),"N/A")</f>
        <v>N/A</v>
      </c>
      <c r="IL66" t="str">
        <f>IFERROR(VALUE(RIGHT(Rawdata!IL66,1)),"N/A")</f>
        <v>N/A</v>
      </c>
      <c r="IM66" t="str">
        <f>IFERROR(VALUE(RIGHT(Rawdata!IM66,1)),"N/A")</f>
        <v>N/A</v>
      </c>
      <c r="IN66" t="str">
        <f>IFERROR(VALUE(RIGHT(Rawdata!IN66,1)),"N/A")</f>
        <v>N/A</v>
      </c>
      <c r="IO66" t="str">
        <f>IFERROR(VALUE(RIGHT(Rawdata!IO66,1)),"N/A")</f>
        <v>N/A</v>
      </c>
      <c r="IP66" t="str">
        <f>IFERROR(VALUE(RIGHT(Rawdata!IP66,1)),"N/A")</f>
        <v>N/A</v>
      </c>
      <c r="IQ66" t="str">
        <f>IFERROR(VALUE(RIGHT(Rawdata!IQ66,1)),"N/A")</f>
        <v>N/A</v>
      </c>
      <c r="IR66" t="str">
        <f>IFERROR(VALUE(RIGHT(Rawdata!IR66,1)),"N/A")</f>
        <v>N/A</v>
      </c>
      <c r="IS66" t="str">
        <f>IFERROR(VALUE(RIGHT(Rawdata!IS66,1)),"N/A")</f>
        <v>N/A</v>
      </c>
      <c r="IT66" t="str">
        <f>IFERROR(VALUE(RIGHT(Rawdata!IT66,1)),"N/A")</f>
        <v>N/A</v>
      </c>
      <c r="IU66" t="str">
        <f>IFERROR(VALUE(RIGHT(Rawdata!IU66,1)),"N/A")</f>
        <v>N/A</v>
      </c>
      <c r="IV66" t="str">
        <f>IFERROR(VALUE(RIGHT(Rawdata!IV66,1)),"N/A")</f>
        <v>N/A</v>
      </c>
      <c r="IW66" t="str">
        <f>IFERROR(VALUE(RIGHT(Rawdata!IW66,1)),"N/A")</f>
        <v>N/A</v>
      </c>
      <c r="IX66" t="str">
        <f>IFERROR(VALUE(RIGHT(Rawdata!IX66,1)),"N/A")</f>
        <v>N/A</v>
      </c>
      <c r="IY66" t="str">
        <f>IFERROR(VALUE(RIGHT(Rawdata!IY66,1)),"N/A")</f>
        <v>N/A</v>
      </c>
      <c r="IZ66" t="str">
        <f>IFERROR(VALUE(RIGHT(Rawdata!IZ66,1)),"N/A")</f>
        <v>N/A</v>
      </c>
      <c r="JA66" t="str">
        <f>IFERROR(VALUE(RIGHT(Rawdata!JA66,1)),"N/A")</f>
        <v>N/A</v>
      </c>
      <c r="JB66" t="str">
        <f>IFERROR(VALUE(RIGHT(Rawdata!JB66,1)),"N/A")</f>
        <v>N/A</v>
      </c>
      <c r="JC66" t="str">
        <f>IFERROR(VALUE(RIGHT(Rawdata!JC66,1)),"N/A")</f>
        <v>N/A</v>
      </c>
      <c r="JD66" t="str">
        <f>IFERROR(VALUE(RIGHT(Rawdata!JD66,1)),"N/A")</f>
        <v>N/A</v>
      </c>
      <c r="JE66" t="str">
        <f>IFERROR(VALUE(RIGHT(Rawdata!JE66,1)),"N/A")</f>
        <v>N/A</v>
      </c>
      <c r="JF66" t="str">
        <f>IFERROR(VALUE(RIGHT(Rawdata!JF66,1)),"N/A")</f>
        <v>N/A</v>
      </c>
      <c r="JG66" t="str">
        <f>IFERROR(VALUE(RIGHT(Rawdata!JG66,1)),"N/A")</f>
        <v>N/A</v>
      </c>
      <c r="JH66" t="str">
        <f>IFERROR(VALUE(RIGHT(Rawdata!JH66,1)),"N/A")</f>
        <v>N/A</v>
      </c>
      <c r="JI66" t="str">
        <f>IFERROR(VALUE(RIGHT(Rawdata!JI66,1)),"N/A")</f>
        <v>N/A</v>
      </c>
      <c r="JJ66" t="str">
        <f>IFERROR(VALUE(RIGHT(Rawdata!JJ66,1)),"N/A")</f>
        <v>N/A</v>
      </c>
      <c r="JK66" t="str">
        <f>IFERROR(VALUE(RIGHT(Rawdata!JK66,1)),"N/A")</f>
        <v>N/A</v>
      </c>
      <c r="JL66" t="str">
        <f>IFERROR(VALUE(RIGHT(Rawdata!JL66,1)),"N/A")</f>
        <v>N/A</v>
      </c>
      <c r="JM66" t="str">
        <f>IFERROR(VALUE(RIGHT(Rawdata!JM66,1)),"N/A")</f>
        <v>N/A</v>
      </c>
      <c r="JN66" t="str">
        <f>IFERROR(VALUE(RIGHT(Rawdata!JN66,1)),"N/A")</f>
        <v>N/A</v>
      </c>
      <c r="JO66" t="str">
        <f>IFERROR(VALUE(RIGHT(Rawdata!JO66,1)),"N/A")</f>
        <v>N/A</v>
      </c>
      <c r="JP66" t="str">
        <f>IFERROR(VALUE(RIGHT(Rawdata!JP66,1)-4),"N/A")</f>
        <v>N/A</v>
      </c>
      <c r="JQ66" t="str">
        <f>IFERROR(VALUE(RIGHT(Rawdata!JQ66,1)-4),"N/A")</f>
        <v>N/A</v>
      </c>
      <c r="JR66" t="str">
        <f>IFERROR(VALUE(RIGHT(Rawdata!JR66,1)-4),"N/A")</f>
        <v>N/A</v>
      </c>
      <c r="JS66" t="str">
        <f>IFERROR(VALUE(RIGHT(Rawdata!JS66,1)-4),"N/A")</f>
        <v>N/A</v>
      </c>
      <c r="JT66" t="str">
        <f>IFERROR(VALUE(RIGHT(Rawdata!JT66,1)-4),"N/A")</f>
        <v>N/A</v>
      </c>
      <c r="JU66" t="str">
        <f>IFERROR(VALUE(RIGHT(Rawdata!JU66,1)-4),"N/A")</f>
        <v>N/A</v>
      </c>
      <c r="JV66" t="str">
        <f>IFERROR(VALUE(RIGHT(Rawdata!JV66,1)-4),"N/A")</f>
        <v>N/A</v>
      </c>
      <c r="JW66" t="str">
        <f>IFERROR(VALUE(RIGHT(Rawdata!JW66,1)-4),"N/A")</f>
        <v>N/A</v>
      </c>
      <c r="JX66" t="str">
        <f>IFERROR(VALUE(RIGHT(Rawdata!JX66,1)),"N/A")</f>
        <v>N/A</v>
      </c>
      <c r="JY66" t="str">
        <f>IFERROR(VALUE(RIGHT(Rawdata!JY66,1)),"N/A")</f>
        <v>N/A</v>
      </c>
      <c r="JZ66" t="str">
        <f>IFERROR(6-VALUE(RIGHT(Rawdata!JZ66,1)),"N/A")</f>
        <v>N/A</v>
      </c>
      <c r="KA66" t="str">
        <f>IFERROR(6-VALUE(RIGHT(Rawdata!KA66,1)),"N/A")</f>
        <v>N/A</v>
      </c>
      <c r="KB66" t="str">
        <f>IFERROR(6-VALUE(RIGHT(Rawdata!KB66,1)),"N/A")</f>
        <v>N/A</v>
      </c>
      <c r="KC66" t="str">
        <f>IFERROR(6-VALUE(RIGHT(Rawdata!KC66,1)),"N/A")</f>
        <v>N/A</v>
      </c>
      <c r="KD66" t="str">
        <f>IFERROR(6-VALUE(RIGHT(Rawdata!KD66,1)),"N/A")</f>
        <v>N/A</v>
      </c>
      <c r="KE66" t="str">
        <f>IFERROR(6-VALUE(RIGHT(Rawdata!KE66,1)),"N/A")</f>
        <v>N/A</v>
      </c>
      <c r="KF66" t="str">
        <f>IFERROR(VALUE(RIGHT(Rawdata!KF66,1)),"N/A")</f>
        <v>N/A</v>
      </c>
      <c r="KG66" t="str">
        <f>IFERROR(VALUE(RIGHT(Rawdata!KG66,1)),"N/A")</f>
        <v>N/A</v>
      </c>
      <c r="KH66" t="str">
        <f>IFERROR(6-VALUE(RIGHT(Rawdata!KH66,1)),"N/A")</f>
        <v>N/A</v>
      </c>
      <c r="KI66" t="str">
        <f>IFERROR(6-VALUE(RIGHT(Rawdata!KI66,1)),"N/A")</f>
        <v>N/A</v>
      </c>
      <c r="KJ66" t="str">
        <f>IFERROR(VALUE(RIGHT(Rawdata!KJ66,1)),"N/A")</f>
        <v>N/A</v>
      </c>
      <c r="KK66" t="str">
        <f>IFERROR(VALUE(RIGHT(Rawdata!KK66,1)),"N/A")</f>
        <v>N/A</v>
      </c>
      <c r="KL66" t="str">
        <f>IFERROR(VALUE(RIGHT(Rawdata!KL66,1)),"N/A")</f>
        <v>N/A</v>
      </c>
      <c r="KM66" t="str">
        <f>IFERROR(VALUE(RIGHT(Rawdata!KM66,1)),"N/A")</f>
        <v>N/A</v>
      </c>
      <c r="KN66" t="str">
        <f>IFERROR(VALUE(RIGHT(Rawdata!KN66,1)),"N/A")</f>
        <v>N/A</v>
      </c>
      <c r="KO66" t="str">
        <f>IFERROR(VALUE(RIGHT(Rawdata!KO66,1)),"N/A")</f>
        <v>N/A</v>
      </c>
      <c r="KP66" t="str">
        <f>IFERROR(VALUE(RIGHT(Rawdata!KP66,1)),"N/A")</f>
        <v>N/A</v>
      </c>
      <c r="KQ66" t="str">
        <f>IFERROR(VALUE(RIGHT(Rawdata!KQ66,1)),"N/A")</f>
        <v>N/A</v>
      </c>
      <c r="KR66" t="str">
        <f>IFERROR(VALUE(RIGHT(Rawdata!KR66,1)),"N/A")</f>
        <v>N/A</v>
      </c>
      <c r="KS66" t="str">
        <f>IFERROR(VALUE(RIGHT(Rawdata!KS66,1)),"N/A")</f>
        <v>N/A</v>
      </c>
      <c r="KT66" t="str">
        <f>IFERROR(VALUE(RIGHT(Rawdata!KT66,1)),"N/A")</f>
        <v>N/A</v>
      </c>
      <c r="KU66" t="str">
        <f>IFERROR(VALUE(RIGHT(Rawdata!KU66,1)),"N/A")</f>
        <v>N/A</v>
      </c>
      <c r="KV66" t="str">
        <f>IFERROR(VALUE(RIGHT(Rawdata!KV66,1)),"N/A")</f>
        <v>N/A</v>
      </c>
      <c r="KW66" t="str">
        <f>IFERROR(VALUE(RIGHT(Rawdata!KW66,1)),"N/A")</f>
        <v>N/A</v>
      </c>
      <c r="KX66" t="str">
        <f>IFERROR(VALUE(RIGHT(Rawdata!KX66,1)),"N/A")</f>
        <v>N/A</v>
      </c>
    </row>
    <row r="67" spans="1:310" x14ac:dyDescent="0.25">
      <c r="A67">
        <f>Rawdata!A67</f>
        <v>45</v>
      </c>
      <c r="B67" t="str">
        <f>Rawdata!B67</f>
        <v>T3</v>
      </c>
      <c r="C67" t="str">
        <f>Rawdata!C67</f>
        <v>2023-04-29 06:21:23</v>
      </c>
      <c r="D67" t="str">
        <f>Rawdata!D67</f>
        <v>769-291</v>
      </c>
      <c r="E67" t="str">
        <f>IF(Rawdata!E67="","",Rawdata!E67)</f>
        <v/>
      </c>
      <c r="F67" cm="1">
        <f t="array" ref="F67">IFERROR(_xlfn.IFS(Rawdata!F67="A1",100,Rawdata!F67="A2",75,Rawdata!F67="A3",50,Rawdata!F67="A4",25,Rawdata!F67="A5",0),"N/A")</f>
        <v>100</v>
      </c>
      <c r="G67" cm="1">
        <f t="array" ref="G67">IFERROR(_xlfn.IFS(Rawdata!G67="A1",100,Rawdata!G67="A2",75,Rawdata!G67="A3",50,Rawdata!G67="A4",25,Rawdata!G67="A5",0),"N/A")</f>
        <v>75</v>
      </c>
      <c r="H67" cm="1">
        <f t="array" ref="H67">IFERROR(_xlfn.IFS(Rawdata!H67="A1",100,Rawdata!H67="A2",75,Rawdata!H67="A3",50,Rawdata!H67="A4",25,Rawdata!H67="A5",0),"N/A")</f>
        <v>25</v>
      </c>
      <c r="I67" cm="1">
        <f t="array" ref="I67">IFERROR(_xlfn.IFS(Rawdata!I67="A1",100,Rawdata!I67="A2",75,Rawdata!I67="A3",50,Rawdata!I67="A4",25,Rawdata!I67="A5",0),"N/A")</f>
        <v>50</v>
      </c>
      <c r="J67" cm="1">
        <f t="array" ref="J67">IFERROR(_xlfn.IFS(Rawdata!J67="A1",100,Rawdata!J67="A2",75,Rawdata!J67="A3",50,Rawdata!J67="A4",25,Rawdata!J67="A5",0),"N/A")</f>
        <v>50</v>
      </c>
      <c r="K67" cm="1">
        <f t="array" ref="K67">IFERROR(_xlfn.IFS(Rawdata!K67="A1",100,Rawdata!K67="A2",75,Rawdata!K67="A3",50,Rawdata!K67="A4",25,Rawdata!K67="A5",0),"N/A")</f>
        <v>100</v>
      </c>
      <c r="L67" cm="1">
        <f t="array" ref="L67">IFERROR(_xlfn.IFS(Rawdata!L67="A1",100,Rawdata!L67="A2",75,Rawdata!L67="A3",50,Rawdata!L67="A4",25,Rawdata!L67="A5",0),"N/A")</f>
        <v>100</v>
      </c>
      <c r="M67" cm="1">
        <f t="array" ref="M67">IFERROR(_xlfn.IFS(Rawdata!M67="A1",100,Rawdata!M67="A2",75,Rawdata!M67="A3",50,Rawdata!M67="A4",25,Rawdata!M67="A5",0),"N/A")</f>
        <v>100</v>
      </c>
      <c r="N67" cm="1">
        <f t="array" ref="N67">IFERROR(_xlfn.IFS(Rawdata!N67="A1",100,Rawdata!N67="A2",75,Rawdata!N67="A3",50,Rawdata!N67="A4",25,Rawdata!N67="A5",0),"N/A")</f>
        <v>100</v>
      </c>
      <c r="O67" cm="1">
        <f t="array" ref="O67">IFERROR(_xlfn.IFS(Rawdata!O67="A1",100,Rawdata!O67="A2",75,Rawdata!O67="A3",50,Rawdata!O67="A4",25,Rawdata!O67="A5",0),"N/A")</f>
        <v>100</v>
      </c>
      <c r="P67" cm="1">
        <f t="array" ref="P67">IFERROR(_xlfn.IFS(Rawdata!P67="A1",100,Rawdata!P67="A2",75,Rawdata!P67="A3",50,Rawdata!P67="A4",25,Rawdata!P67="A5",0),"N/A")</f>
        <v>75</v>
      </c>
      <c r="Q67" cm="1">
        <f t="array" ref="Q67">IFERROR(_xlfn.IFS(Rawdata!Q67="A1",100,Rawdata!Q67="A2",75,Rawdata!Q67="A3",50,Rawdata!Q67="A4",25,Rawdata!Q67="A5",0),"N/A")</f>
        <v>100</v>
      </c>
      <c r="R67" cm="1">
        <f t="array" ref="R67">IFERROR(_xlfn.IFS(Rawdata!R67="A1",100,Rawdata!R67="A2",75,Rawdata!R67="A3",50,Rawdata!R67="A4",25,Rawdata!R67="A5",0),"N/A")</f>
        <v>75</v>
      </c>
      <c r="S67" cm="1">
        <f t="array" ref="S67">IFERROR(_xlfn.IFS(Rawdata!S67="A1",100,Rawdata!S67="A2",75,Rawdata!S67="A3",50,Rawdata!S67="A4",25,Rawdata!S67="A5",0),"N/A")</f>
        <v>50</v>
      </c>
      <c r="T67" cm="1">
        <f t="array" ref="T67">IFERROR(_xlfn.IFS(Rawdata!T67="A1",100,Rawdata!T67="A2",75,Rawdata!T67="A3",50,Rawdata!T67="A4",25,Rawdata!T67="A5",0),"N/A")</f>
        <v>50</v>
      </c>
      <c r="U67" cm="1">
        <f t="array" ref="U67">IFERROR(_xlfn.IFS(Rawdata!U67="A1",100,Rawdata!U67="A2",75,Rawdata!U67="A3",50,Rawdata!U67="A4",25,Rawdata!U67="A5",0),"N/A")</f>
        <v>50</v>
      </c>
      <c r="V67" cm="1">
        <f t="array" ref="V67">IFERROR(_xlfn.IFS(Rawdata!V67="A1",100,Rawdata!V67="A2",75,Rawdata!V67="A3",50,Rawdata!V67="A4",25,Rawdata!V67="A5",0),"N/A")</f>
        <v>50</v>
      </c>
      <c r="W67" cm="1">
        <f t="array" ref="W67">IFERROR(_xlfn.IFS(Rawdata!W67="A1",100,Rawdata!W67="A2",75,Rawdata!W67="A3",50,Rawdata!W67="A4",25,Rawdata!W67="A5",0),"N/A")</f>
        <v>50</v>
      </c>
      <c r="X67" cm="1">
        <f t="array" ref="X67">IFERROR(_xlfn.IFS(Rawdata!X67="A1",100,Rawdata!X67="A2",75,Rawdata!X67="A3",50,Rawdata!X67="A4",25,Rawdata!X67="A5",0),"N/A")</f>
        <v>25</v>
      </c>
      <c r="Y67" cm="1">
        <f t="array" ref="Y67">IFERROR(_xlfn.IFS(Rawdata!Y67="A1",100,Rawdata!Y67="A2",75,Rawdata!Y67="A3",50,Rawdata!Y67="A4",25,Rawdata!Y67="A5",0),"N/A")</f>
        <v>0</v>
      </c>
      <c r="Z67" cm="1">
        <f t="array" ref="Z67">IFERROR(_xlfn.IFS(Rawdata!Z67="A1",100,Rawdata!Z67="A2",75,Rawdata!Z67="A3",50,Rawdata!Z67="A4",25,Rawdata!Z67="A5",0),"N/A")</f>
        <v>50</v>
      </c>
      <c r="AA67" cm="1">
        <f t="array" ref="AA67">IFERROR(_xlfn.IFS(Rawdata!AA67="A1",100,Rawdata!AA67="A2",75,Rawdata!AA67="A3",50,Rawdata!AA67="A4",25,Rawdata!AA67="A5",0),"N/A")</f>
        <v>75</v>
      </c>
      <c r="AB67" cm="1">
        <f t="array" ref="AB67">IFERROR(_xlfn.IFS(Rawdata!AB67="A1",100,Rawdata!AB67="A2",75,Rawdata!AB67="A3",50,Rawdata!AB67="A4",25,Rawdata!AB67="A5",0),"N/A")</f>
        <v>75</v>
      </c>
      <c r="AC67">
        <f>IFERROR(VALUE(RIGHT(Rawdata!AC67,1)),"N/A")</f>
        <v>4</v>
      </c>
      <c r="AD67">
        <f>IFERROR(6-VALUE(RIGHT(Rawdata!AD67,1)),"N/A")</f>
        <v>4</v>
      </c>
      <c r="AE67">
        <f>IFERROR(VALUE(RIGHT(Rawdata!AE67,1)),"N/A")</f>
        <v>4</v>
      </c>
      <c r="AF67">
        <f>IFERROR(6-VALUE(RIGHT(Rawdata!AF67,1)),"N/A")</f>
        <v>5</v>
      </c>
      <c r="AG67">
        <f>IFERROR(VALUE(RIGHT(Rawdata!AG67,1)),"N/A")</f>
        <v>5</v>
      </c>
      <c r="AH67">
        <f>IFERROR(VALUE(RIGHT(Rawdata!AH67,1)),"N/A")</f>
        <v>5</v>
      </c>
      <c r="AI67">
        <f>IFERROR(VALUE(RIGHT(Rawdata!AI67,1)),"N/A")</f>
        <v>4</v>
      </c>
      <c r="AJ67">
        <f>IFERROR(6-VALUE(RIGHT(Rawdata!AJ67,1)),"N/A")</f>
        <v>1</v>
      </c>
      <c r="AK67">
        <f>IFERROR(6-VALUE(RIGHT(Rawdata!AK67,1)),"N/A")</f>
        <v>5</v>
      </c>
      <c r="AL67">
        <f>IFERROR(VALUE(RIGHT(Rawdata!AL67,1)),"N/A")</f>
        <v>5</v>
      </c>
      <c r="AM67">
        <f>IFERROR(6-VALUE(RIGHT(Rawdata!AM67,1)),"N/A")</f>
        <v>5</v>
      </c>
      <c r="AN67">
        <f>IFERROR(6-VALUE(RIGHT(Rawdata!AN67,1)),"N/A")</f>
        <v>3</v>
      </c>
      <c r="AO67">
        <f>IFERROR(VALUE(RIGHT(Rawdata!AO67,1)),"N/A")</f>
        <v>4</v>
      </c>
      <c r="AP67">
        <f>IFERROR(6-VALUE(RIGHT(Rawdata!AP67,1)),"N/A")</f>
        <v>3</v>
      </c>
      <c r="AQ67">
        <f>IFERROR(VALUE(RIGHT(Rawdata!AQ67,1)),"N/A")</f>
        <v>5</v>
      </c>
      <c r="AR67">
        <f>IFERROR(6-VALUE(RIGHT(Rawdata!AR67,1)),"N/A")</f>
        <v>4</v>
      </c>
      <c r="AS67">
        <f>IFERROR(VALUE(RIGHT(Rawdata!AS67,1)),"N/A")</f>
        <v>4</v>
      </c>
      <c r="AT67">
        <f>IFERROR(VALUE(RIGHT(Rawdata!AT67,1)),"N/A")</f>
        <v>3</v>
      </c>
      <c r="AU67">
        <f>IFERROR(6-VALUE(RIGHT(Rawdata!AU67,1)),"N/A")</f>
        <v>5</v>
      </c>
      <c r="AV67">
        <f>IFERROR(VALUE(RIGHT(Rawdata!AV67,1)),"N/A")</f>
        <v>4</v>
      </c>
      <c r="AW67">
        <f>IFERROR(VALUE(RIGHT(Rawdata!AW67,1)),"N/A")</f>
        <v>4</v>
      </c>
      <c r="AX67">
        <f>IFERROR(VALUE(RIGHT(Rawdata!AX67,1)),"N/A")</f>
        <v>4</v>
      </c>
      <c r="AY67">
        <f>IFERROR(VALUE(RIGHT(Rawdata!AY67,1)),"N/A")</f>
        <v>4</v>
      </c>
      <c r="AZ67">
        <f>IFERROR(VALUE(RIGHT(Rawdata!AZ67,1)),"N/A")</f>
        <v>3</v>
      </c>
      <c r="BA67">
        <f>IFERROR(VALUE(RIGHT(Rawdata!BA67,1)-1),"N/A")</f>
        <v>3</v>
      </c>
      <c r="BB67">
        <f>IFERROR(VALUE(RIGHT(Rawdata!BB67,1)-1),"N/A")</f>
        <v>4</v>
      </c>
      <c r="BC67">
        <f>IFERROR(VALUE(RIGHT(Rawdata!BC67,1)-1),"N/A")</f>
        <v>1</v>
      </c>
      <c r="BD67">
        <f>IFERROR(VALUE(RIGHT(Rawdata!BD67,1)-1),"N/A")</f>
        <v>0</v>
      </c>
      <c r="BE67">
        <f>IFERROR(VALUE(RIGHT(Rawdata!BE67,1)-1),"N/A")</f>
        <v>1</v>
      </c>
      <c r="BF67">
        <f>IFERROR(VALUE(RIGHT(Rawdata!BF67,1)-1),"N/A")</f>
        <v>2</v>
      </c>
      <c r="BG67">
        <f>IFERROR(VALUE(RIGHT(Rawdata!BG67,1)-1),"N/A")</f>
        <v>2</v>
      </c>
      <c r="BH67">
        <f>IFERROR(VALUE(RIGHT(Rawdata!BH67,1)-1),"N/A")</f>
        <v>1</v>
      </c>
      <c r="BI67">
        <f>IFERROR(VALUE(RIGHT(Rawdata!BI67,1)-1),"N/A")</f>
        <v>2</v>
      </c>
      <c r="BJ67">
        <f>IFERROR(VALUE(RIGHT(Rawdata!BJ67,1)-1),"N/A")</f>
        <v>2</v>
      </c>
      <c r="BK67">
        <f>IFERROR(VALUE(RIGHT(Rawdata!BK67,1)-1),"N/A")</f>
        <v>3</v>
      </c>
      <c r="BL67">
        <f>IFERROR(VALUE(RIGHT(Rawdata!BL67,1)-1),"N/A")</f>
        <v>3</v>
      </c>
      <c r="BM67">
        <f>IFERROR(VALUE(RIGHT(Rawdata!BM67,1)),"N/A")</f>
        <v>3</v>
      </c>
      <c r="BN67">
        <f>IFERROR(VALUE(RIGHT(Rawdata!BN67,1)),"N/A")</f>
        <v>3</v>
      </c>
      <c r="BO67">
        <f>IFERROR(VALUE(RIGHT(Rawdata!BO67,1)),"N/A")</f>
        <v>4</v>
      </c>
      <c r="BP67">
        <f>IFERROR(VALUE(RIGHT(Rawdata!BP67,1)),"N/A")</f>
        <v>3</v>
      </c>
      <c r="BQ67">
        <f>IFERROR(6-VALUE(RIGHT(Rawdata!BQ67,1)),"N/A")</f>
        <v>1</v>
      </c>
      <c r="BR67">
        <f>IFERROR(6-VALUE(RIGHT(Rawdata!BR67,1)),"N/A")</f>
        <v>2</v>
      </c>
      <c r="BS67">
        <f>IFERROR(6-VALUE(RIGHT(Rawdata!BS67,1)),"N/A")</f>
        <v>1</v>
      </c>
      <c r="BT67">
        <f>IFERROR(6-VALUE(RIGHT(Rawdata!BT67,1)),"N/A")</f>
        <v>1</v>
      </c>
      <c r="BU67">
        <f>IFERROR(VALUE(RIGHT(Rawdata!BU67,1)),"N/A")</f>
        <v>5</v>
      </c>
      <c r="BV67">
        <f>IFERROR(VALUE(RIGHT(Rawdata!BV67,1)),"N/A")</f>
        <v>5</v>
      </c>
      <c r="BW67">
        <f>IFERROR(VALUE(RIGHT(Rawdata!BW67,1)),"N/A")</f>
        <v>5</v>
      </c>
      <c r="BX67">
        <f>IFERROR(VALUE(RIGHT(Rawdata!BX67,1)),"N/A")</f>
        <v>5</v>
      </c>
      <c r="BY67">
        <f>IFERROR(6-VALUE(RIGHT(Rawdata!BY67,1)),"N/A")</f>
        <v>4</v>
      </c>
      <c r="BZ67">
        <f>IFERROR(6-VALUE(RIGHT(Rawdata!BZ67,1)),"N/A")</f>
        <v>5</v>
      </c>
      <c r="CA67">
        <f>IFERROR(6-VALUE(RIGHT(Rawdata!CA67,1)),"N/A")</f>
        <v>5</v>
      </c>
      <c r="CB67">
        <f>IFERROR(VALUE(RIGHT(Rawdata!CB67,1)),"N/A")</f>
        <v>4</v>
      </c>
      <c r="CC67">
        <f>IFERROR(VALUE(RIGHT(Rawdata!CC67,1)),"N/A")</f>
        <v>4</v>
      </c>
      <c r="CD67">
        <f>IFERROR(VALUE(RIGHT(Rawdata!CD67,1)),"N/A")</f>
        <v>4</v>
      </c>
      <c r="CE67">
        <f>IFERROR(VALUE(RIGHT(Rawdata!CE67,1)),"N/A")</f>
        <v>3</v>
      </c>
      <c r="CF67">
        <f>IFERROR(6-VALUE(RIGHT(Rawdata!CF67,1)),"N/A")</f>
        <v>3</v>
      </c>
      <c r="CG67">
        <f>IFERROR(6-VALUE(RIGHT(Rawdata!CG67,1)),"N/A")</f>
        <v>2</v>
      </c>
      <c r="CH67">
        <f>IFERROR(6-VALUE(RIGHT(Rawdata!CH67,1)),"N/A")</f>
        <v>3</v>
      </c>
      <c r="CI67">
        <f>IFERROR(6-VALUE(RIGHT(Rawdata!CI67,1)),"N/A")</f>
        <v>3</v>
      </c>
      <c r="CJ67">
        <f>IFERROR(VALUE(RIGHT(Rawdata!CJ67,1)),"N/A")</f>
        <v>4</v>
      </c>
      <c r="CK67">
        <f>IFERROR(VALUE(RIGHT(Rawdata!CK67,1)),"N/A")</f>
        <v>4</v>
      </c>
      <c r="CL67">
        <f>IFERROR(VALUE(RIGHT(Rawdata!CL67,1)),"N/A")</f>
        <v>3</v>
      </c>
      <c r="CM67">
        <f>IFERROR(VALUE(RIGHT(Rawdata!CM67,1)),"N/A")</f>
        <v>3</v>
      </c>
      <c r="CN67">
        <f>IFERROR(VALUE(RIGHT(Rawdata!CN67,1)),"N/A")</f>
        <v>3</v>
      </c>
      <c r="CO67">
        <f>IFERROR(VALUE(RIGHT(Rawdata!CO67,1)),"N/A")</f>
        <v>3</v>
      </c>
      <c r="CP67">
        <f>IFERROR(VALUE(RIGHT(Rawdata!CP67,1)),"N/A")</f>
        <v>3</v>
      </c>
      <c r="CQ67">
        <f>IFERROR(VALUE(RIGHT(Rawdata!CQ67,1)),"N/A")</f>
        <v>3</v>
      </c>
      <c r="CR67">
        <f>IFERROR(VALUE(RIGHT(Rawdata!CR67,1)),"N/A")</f>
        <v>3</v>
      </c>
      <c r="CS67">
        <f>IFERROR(VALUE(RIGHT(Rawdata!CS67,1)),"N/A")</f>
        <v>2</v>
      </c>
      <c r="CT67">
        <f>IFERROR(VALUE(RIGHT(Rawdata!CT67,1)),"N/A")</f>
        <v>3</v>
      </c>
      <c r="CU67">
        <f>IFERROR(VALUE(RIGHT(Rawdata!CU67,1)),"N/A")</f>
        <v>4</v>
      </c>
      <c r="CV67">
        <f>IFERROR(VALUE(RIGHT(Rawdata!CV67,1)),"N/A")</f>
        <v>2</v>
      </c>
      <c r="CW67">
        <f>IFERROR(6-VALUE(RIGHT(Rawdata!CW67,1)),"N/A")</f>
        <v>1</v>
      </c>
      <c r="CX67">
        <f>IFERROR(VALUE(RIGHT(Rawdata!CX67,1)),"N/A")</f>
        <v>2</v>
      </c>
      <c r="CY67">
        <f>IFERROR(VALUE(RIGHT(Rawdata!CY67,1)),"N/A")</f>
        <v>5</v>
      </c>
      <c r="CZ67">
        <f>IFERROR(VALUE(RIGHT(Rawdata!CZ67,1)),"N/A")</f>
        <v>4</v>
      </c>
      <c r="DA67">
        <f>IFERROR(VALUE(RIGHT(Rawdata!DA67,1)),"N/A")</f>
        <v>5</v>
      </c>
      <c r="DB67">
        <f>IFERROR(VALUE(RIGHT(Rawdata!DB67,1)),"N/A")</f>
        <v>1</v>
      </c>
      <c r="DC67">
        <f>IFERROR(VALUE(RIGHT(Rawdata!DC67,1)),"N/A")</f>
        <v>4</v>
      </c>
      <c r="DD67">
        <f>IFERROR(VALUE(RIGHT(Rawdata!DD67,1)),"N/A")</f>
        <v>1</v>
      </c>
      <c r="DE67">
        <f>IFERROR(VALUE(RIGHT(Rawdata!DE67,1)-1),"N/A")</f>
        <v>0</v>
      </c>
      <c r="DF67">
        <f>IFERROR(VALUE(RIGHT(Rawdata!DF67,1)-1),"N/A")</f>
        <v>6</v>
      </c>
      <c r="DG67">
        <f>IFERROR(VALUE(RIGHT(Rawdata!DG67,1)-1),"N/A")</f>
        <v>0</v>
      </c>
      <c r="DH67">
        <f>IFERROR(VALUE(RIGHT(Rawdata!DH67,1)-1),"N/A")</f>
        <v>2</v>
      </c>
      <c r="DI67">
        <f>IFERROR(VALUE(RIGHT(Rawdata!DI67,1)-1),"N/A")</f>
        <v>0</v>
      </c>
      <c r="DJ67">
        <f>IFERROR(VALUE(RIGHT(Rawdata!DJ67,1)-1),"N/A")</f>
        <v>0</v>
      </c>
      <c r="DK67">
        <f>IFERROR(VALUE(RIGHT(Rawdata!DK67,1)-1),"N/A")</f>
        <v>3</v>
      </c>
      <c r="DL67">
        <f>IFERROR(VALUE(RIGHT(Rawdata!DL67,1)-1),"N/A")</f>
        <v>1</v>
      </c>
      <c r="DM67">
        <f>IFERROR(VALUE(RIGHT(Rawdata!DM67,1)-1),"N/A")</f>
        <v>1</v>
      </c>
      <c r="DN67">
        <f>IFERROR(VALUE(RIGHT(Rawdata!DN67,1)-1),"N/A")</f>
        <v>1</v>
      </c>
      <c r="DO67">
        <f>IFERROR(VALUE(RIGHT(Rawdata!DO67,1)-1),"N/A")</f>
        <v>0</v>
      </c>
      <c r="DP67">
        <f>IFERROR(VALUE(RIGHT(Rawdata!DP67,1)-1),"N/A")</f>
        <v>1</v>
      </c>
      <c r="DQ67">
        <f>IFERROR(VALUE(RIGHT(Rawdata!DQ67,1)-1),"N/A")</f>
        <v>0</v>
      </c>
      <c r="DR67">
        <f>IFERROR(VALUE(RIGHT(Rawdata!DR67,1)-1),"N/A")</f>
        <v>1</v>
      </c>
      <c r="DS67">
        <f>IFERROR(VALUE(RIGHT(Rawdata!DS67,1)-1),"N/A")</f>
        <v>0</v>
      </c>
      <c r="DT67">
        <f>IFERROR(VALUE(RIGHT(Rawdata!DT67,1)-1),"N/A")</f>
        <v>0</v>
      </c>
      <c r="DU67">
        <f>IFERROR(6-VALUE(RIGHT(Rawdata!DU67,1)-1),"N/A")</f>
        <v>0</v>
      </c>
      <c r="DV67">
        <f>IFERROR(6-VALUE(RIGHT(Rawdata!DV67,1)-1),"N/A")</f>
        <v>0</v>
      </c>
      <c r="DW67">
        <f>IFERROR(6-VALUE(RIGHT(Rawdata!DW67,1)-1),"N/A")</f>
        <v>0</v>
      </c>
      <c r="DX67">
        <f>IFERROR(6-VALUE(RIGHT(Rawdata!DX67,1)-1),"N/A")</f>
        <v>0</v>
      </c>
      <c r="DY67">
        <f>IFERROR(6-VALUE(RIGHT(Rawdata!DY67,1)-1),"N/A")</f>
        <v>1</v>
      </c>
      <c r="DZ67">
        <f>IFERROR(6-VALUE(RIGHT(Rawdata!DZ67,1)-1),"N/A")</f>
        <v>3</v>
      </c>
      <c r="EA67">
        <f>IFERROR(VALUE(RIGHT(Rawdata!EA67,1)),"N/A")</f>
        <v>4</v>
      </c>
      <c r="EB67">
        <f>IFERROR(VALUE(RIGHT(Rawdata!EB67,1)),"N/A")</f>
        <v>3</v>
      </c>
      <c r="EC67">
        <f>IFERROR(6-VALUE(RIGHT(Rawdata!EC67,1)),"N/A")</f>
        <v>4</v>
      </c>
      <c r="ED67">
        <f>IFERROR(6-VALUE(RIGHT(Rawdata!ED67,1)),"N/A")</f>
        <v>4</v>
      </c>
      <c r="EE67">
        <f>IFERROR(VALUE(RIGHT(Rawdata!EE67,1)),"N/A")</f>
        <v>4</v>
      </c>
      <c r="EF67">
        <f>IFERROR(VALUE(RIGHT(Rawdata!EF67,1)),"N/A")</f>
        <v>4</v>
      </c>
      <c r="EG67">
        <f>IFERROR(VALUE(RIGHT(Rawdata!EG67,1)),"N/A")</f>
        <v>2</v>
      </c>
      <c r="EH67">
        <f>IFERROR(VALUE(RIGHT(Rawdata!EH67,1)),"N/A")</f>
        <v>3</v>
      </c>
      <c r="EI67">
        <f>IFERROR(VALUE(RIGHT(Rawdata!EI67,1)),"N/A")</f>
        <v>5</v>
      </c>
      <c r="EJ67">
        <f>IFERROR(VALUE(RIGHT(Rawdata!EJ67,1)),"N/A")</f>
        <v>3</v>
      </c>
      <c r="EK67">
        <f>IFERROR(VALUE(RIGHT(Rawdata!EK67,1)),"N/A")</f>
        <v>4</v>
      </c>
      <c r="EL67">
        <f>IFERROR(VALUE(RIGHT(Rawdata!EL67,1)),"N/A")</f>
        <v>4</v>
      </c>
      <c r="EM67">
        <f>IFERROR(VALUE(RIGHT(Rawdata!EM67,1)),"N/A")</f>
        <v>4</v>
      </c>
      <c r="EN67">
        <f>IFERROR(VALUE(RIGHT(Rawdata!EN67,1)),"N/A")</f>
        <v>3</v>
      </c>
      <c r="EO67">
        <f>IFERROR(VALUE(RIGHT(Rawdata!EO67,1)),"N/A")</f>
        <v>5</v>
      </c>
      <c r="EP67">
        <f>IFERROR(VALUE(RIGHT(Rawdata!EP67,1)),"N/A")</f>
        <v>4</v>
      </c>
      <c r="EQ67">
        <f>IFERROR(VALUE(RIGHT(Rawdata!EQ67,1)),"N/A")</f>
        <v>3</v>
      </c>
      <c r="ER67">
        <f>IFERROR(VALUE(RIGHT(Rawdata!ER67,1)),"N/A")</f>
        <v>4</v>
      </c>
      <c r="ES67">
        <f>IFERROR(VALUE(RIGHT(Rawdata!ES67,1)),"N/A")</f>
        <v>3</v>
      </c>
      <c r="ET67">
        <f>IFERROR(VALUE(RIGHT(Rawdata!ET67,1)),"N/A")</f>
        <v>4</v>
      </c>
      <c r="EU67">
        <f>IFERROR(VALUE(RIGHT(Rawdata!EU67,1)),"N/A")</f>
        <v>3</v>
      </c>
      <c r="EV67">
        <f>IFERROR(VALUE(RIGHT(Rawdata!EV67,1)),"N/A")</f>
        <v>5</v>
      </c>
      <c r="EW67">
        <f>IFERROR(VALUE(RIGHT(Rawdata!EW67,1)),"N/A")</f>
        <v>4</v>
      </c>
      <c r="EX67">
        <f>IFERROR(VALUE(RIGHT(Rawdata!EX67,1)),"N/A")</f>
        <v>3</v>
      </c>
      <c r="EY67">
        <f>IFERROR(VALUE(RIGHT(Rawdata!EY67,1)),"N/A")</f>
        <v>5</v>
      </c>
      <c r="EZ67">
        <f>IFERROR(6-VALUE(RIGHT(Rawdata!EZ67,1)),"N/A")</f>
        <v>4</v>
      </c>
      <c r="FA67">
        <f>IFERROR(IF(Rawdata!FA67="A1",VALUE(RIGHT(Rawdata!FA67,1)),VALUE(RIGHT(Rawdata!FA67,1))-1),"N/A")</f>
        <v>5</v>
      </c>
      <c r="FB67">
        <f>IFERROR(VALUE(RIGHT(Rawdata!FB67,1))-3,"N/A")</f>
        <v>3</v>
      </c>
      <c r="FC67">
        <f>IFERROR(IF(Rawdata!FC67="A1",VALUE(RIGHT(Rawdata!FC67,1)),VALUE(RIGHT(Rawdata!FC67,1))-1),"N/A")</f>
        <v>3</v>
      </c>
      <c r="FD67">
        <f>IFERROR(VALUE(RIGHT(Rawdata!FD67,1))-3,"N/A")</f>
        <v>3</v>
      </c>
      <c r="FE67">
        <f>IFERROR(IF(Rawdata!FE67="A1",VALUE(RIGHT(Rawdata!FE67,1)),VALUE(RIGHT(Rawdata!FE67,1))-1),"N/A")</f>
        <v>3</v>
      </c>
      <c r="FF67">
        <f>IFERROR(VALUE(RIGHT(Rawdata!FF67,1))-3,"N/A")</f>
        <v>3</v>
      </c>
      <c r="FG67">
        <f>IFERROR(IF(Rawdata!FG67="A1",VALUE(RIGHT(Rawdata!FG67,1)),VALUE(RIGHT(Rawdata!FG67,1))-1),"N/A")</f>
        <v>3</v>
      </c>
      <c r="FH67">
        <f>IFERROR(VALUE(RIGHT(Rawdata!FH67,1))-3,"N/A")</f>
        <v>3</v>
      </c>
      <c r="FI67">
        <f>IFERROR(IF(Rawdata!FI67="A1",VALUE(RIGHT(Rawdata!FI67,1)),VALUE(RIGHT(Rawdata!FI67,1))-1),"N/A")</f>
        <v>3</v>
      </c>
      <c r="FJ67">
        <f>IFERROR(VALUE(RIGHT(Rawdata!FJ67,1))-3,"N/A")</f>
        <v>4</v>
      </c>
      <c r="FK67">
        <f>IFERROR(IF(Rawdata!FK67="A1",VALUE(RIGHT(Rawdata!FK67,1)),VALUE(RIGHT(Rawdata!FK67,1))-1),"N/A")</f>
        <v>4</v>
      </c>
      <c r="FL67">
        <f>IFERROR(VALUE(RIGHT(Rawdata!FL67,1))-3,"N/A")</f>
        <v>4</v>
      </c>
      <c r="FM67">
        <f>IFERROR(IF(Rawdata!FM67="A1",VALUE(RIGHT(Rawdata!FM67,1)),VALUE(RIGHT(Rawdata!FM67,1))-1),"N/A")</f>
        <v>4</v>
      </c>
      <c r="FN67">
        <f>IFERROR(VALUE(RIGHT(Rawdata!FN67,1))-3,"N/A")</f>
        <v>4</v>
      </c>
      <c r="FO67">
        <f>IFERROR(IF(Rawdata!FO67="A1",VALUE(RIGHT(Rawdata!FO67,1)),VALUE(RIGHT(Rawdata!FO67,1))-1),"N/A")</f>
        <v>4</v>
      </c>
      <c r="FP67">
        <f>IFERROR(VALUE(RIGHT(Rawdata!FP67,1))-3,"N/A")</f>
        <v>4</v>
      </c>
      <c r="FQ67">
        <f>IFERROR(IF(Rawdata!FQ67="A1",VALUE(RIGHT(Rawdata!FQ67,1)),VALUE(RIGHT(Rawdata!FQ67,1))-1),"N/A")</f>
        <v>4</v>
      </c>
      <c r="FR67">
        <f>IFERROR(VALUE(RIGHT(Rawdata!FR67,1))-3,"N/A")</f>
        <v>4</v>
      </c>
      <c r="FS67">
        <f>IFERROR(IF(Rawdata!FS67="A1",VALUE(RIGHT(Rawdata!FS67,1)),VALUE(RIGHT(Rawdata!FS67,1))-1),"N/A")</f>
        <v>4</v>
      </c>
      <c r="FT67">
        <f>IFERROR(VALUE(RIGHT(Rawdata!FT67,1))-3,"N/A")</f>
        <v>4</v>
      </c>
      <c r="FU67">
        <f>IFERROR(IF(Rawdata!FU67="A1",VALUE(RIGHT(Rawdata!FU67,1)),VALUE(RIGHT(Rawdata!FU67,1))-1),"N/A")</f>
        <v>4</v>
      </c>
      <c r="FV67">
        <f>IFERROR(VALUE(RIGHT(Rawdata!FV67,1))-3,"N/A")</f>
        <v>4</v>
      </c>
      <c r="FW67">
        <f>IFERROR(IF(Rawdata!FW67="A1",VALUE(RIGHT(Rawdata!FW67,1)),VALUE(RIGHT(Rawdata!FW67,1))-1),"N/A")</f>
        <v>4</v>
      </c>
      <c r="FX67">
        <f>IFERROR(VALUE(RIGHT(Rawdata!FX67,1))-3,"N/A")</f>
        <v>5</v>
      </c>
      <c r="FY67">
        <f>IFERROR(IF(Rawdata!FY67="A1",VALUE(RIGHT(Rawdata!FY67,1)),VALUE(RIGHT(Rawdata!FY67,1))-1),"N/A")</f>
        <v>4</v>
      </c>
      <c r="FZ67">
        <f>IFERROR(VALUE(RIGHT(Rawdata!FZ67,1))-3,"N/A")</f>
        <v>5</v>
      </c>
      <c r="GA67">
        <f>IFERROR(IF(Rawdata!GA67="A1",VALUE(RIGHT(Rawdata!GA67,1)),VALUE(RIGHT(Rawdata!GA67,1))-1),"N/A")</f>
        <v>4</v>
      </c>
      <c r="GB67">
        <f>IFERROR(VALUE(RIGHT(Rawdata!GB67,1))-3,"N/A")</f>
        <v>4</v>
      </c>
      <c r="GC67">
        <f>IFERROR(IF(Rawdata!GC67="A1",VALUE(RIGHT(Rawdata!GC67,1)),VALUE(RIGHT(Rawdata!GC67,1))-1),"N/A")</f>
        <v>4</v>
      </c>
      <c r="GD67">
        <f>IFERROR(VALUE(RIGHT(Rawdata!GD67,1))-3,"N/A")</f>
        <v>5</v>
      </c>
      <c r="GE67">
        <f>IFERROR(IF(Rawdata!GE67="A1",VALUE(RIGHT(Rawdata!GE67,1)),VALUE(RIGHT(Rawdata!GE67,1))-1),"N/A")</f>
        <v>4</v>
      </c>
      <c r="GF67">
        <f>IFERROR(VALUE(RIGHT(Rawdata!GF67,1))-3,"N/A")</f>
        <v>4</v>
      </c>
      <c r="GG67">
        <f>IFERROR(IF(Rawdata!GG67="A1",VALUE(RIGHT(Rawdata!GG67,1)),VALUE(RIGHT(Rawdata!GG67,1))-1),"N/A")</f>
        <v>5</v>
      </c>
      <c r="GH67">
        <f>IFERROR(VALUE(RIGHT(Rawdata!GH67,1))-3,"N/A")</f>
        <v>5</v>
      </c>
      <c r="GI67">
        <f>IFERROR(IF(Rawdata!GI67="A1",VALUE(RIGHT(Rawdata!GI67,1)),VALUE(RIGHT(Rawdata!GI67,1))-1),"N/A")</f>
        <v>4</v>
      </c>
      <c r="GJ67">
        <f>IFERROR(VALUE(RIGHT(Rawdata!GJ67,1))-3,"N/A")</f>
        <v>4</v>
      </c>
      <c r="GK67">
        <f>IFERROR(IF(Rawdata!GK67="A1",VALUE(RIGHT(Rawdata!GK67,1)),VALUE(RIGHT(Rawdata!GK67,1))-1),"N/A")</f>
        <v>4</v>
      </c>
      <c r="GL67">
        <f>IFERROR(VALUE(RIGHT(Rawdata!GL67,1))-3,"N/A")</f>
        <v>4</v>
      </c>
      <c r="GM67">
        <f>IFERROR(IF(Rawdata!GM67="A1",VALUE(RIGHT(Rawdata!GM67,1)),VALUE(RIGHT(Rawdata!GM67,1))-1),"N/A")</f>
        <v>4</v>
      </c>
      <c r="GN67">
        <f>IFERROR(VALUE(RIGHT(Rawdata!GN67,1))-3,"N/A")</f>
        <v>5</v>
      </c>
      <c r="GO67">
        <f>IFERROR(IF(Rawdata!GO67="A1",VALUE(RIGHT(Rawdata!GO67,1)),VALUE(RIGHT(Rawdata!GO67,1))-1),"N/A")</f>
        <v>4</v>
      </c>
      <c r="GP67">
        <f>IFERROR(VALUE(RIGHT(Rawdata!GP67,1))-3,"N/A")</f>
        <v>5</v>
      </c>
      <c r="GQ67">
        <f>IFERROR(IF(Rawdata!GQ67="A1",VALUE(RIGHT(Rawdata!GQ67,1)),VALUE(RIGHT(Rawdata!GQ67,1))-1),"N/A")</f>
        <v>4</v>
      </c>
      <c r="GR67">
        <f>IFERROR(VALUE(RIGHT(Rawdata!GR67,1))-3,"N/A")</f>
        <v>4</v>
      </c>
      <c r="GS67">
        <f>IFERROR(IF(Rawdata!GS67="A1",VALUE(RIGHT(Rawdata!GS67,1)),VALUE(RIGHT(Rawdata!GS67,1))-1),"N/A")</f>
        <v>4</v>
      </c>
      <c r="GT67">
        <f>IFERROR(VALUE(RIGHT(Rawdata!GT67,1))-3,"N/A")</f>
        <v>4</v>
      </c>
      <c r="GU67">
        <f>IFERROR(IF(Rawdata!GU67="A1",VALUE(RIGHT(Rawdata!GU67,1)),VALUE(RIGHT(Rawdata!GU67,1))-1),"N/A")</f>
        <v>4</v>
      </c>
      <c r="GV67">
        <f>IFERROR(VALUE(RIGHT(Rawdata!GV67,1))-3,"N/A")</f>
        <v>4</v>
      </c>
      <c r="GW67">
        <f>IFERROR(IF(Rawdata!GW67="A1",VALUE(RIGHT(Rawdata!GW67,1)),VALUE(RIGHT(Rawdata!GW67,1))-1),"N/A")</f>
        <v>4</v>
      </c>
      <c r="GX67">
        <f>IFERROR(VALUE(RIGHT(Rawdata!GX67,1))-3,"N/A")</f>
        <v>4</v>
      </c>
      <c r="GY67">
        <f>IFERROR(VALUE(RIGHT(Rawdata!GY67,1)),"N/A")</f>
        <v>5</v>
      </c>
      <c r="GZ67">
        <f>IFERROR(7-VALUE(RIGHT(Rawdata!GZ67,1)),"N/A")</f>
        <v>6</v>
      </c>
      <c r="HA67">
        <f>IFERROR(VALUE(RIGHT(Rawdata!HA67,1)),"N/A")</f>
        <v>5</v>
      </c>
      <c r="HB67">
        <f>IFERROR(VALUE(RIGHT(Rawdata!HB67,1)),"N/A")</f>
        <v>5</v>
      </c>
      <c r="HC67">
        <f>IFERROR(VALUE(RIGHT(Rawdata!HC67,1)),"N/A")</f>
        <v>5</v>
      </c>
      <c r="HD67">
        <f>IFERROR(7-VALUE(RIGHT(Rawdata!HD67,1)),"N/A")</f>
        <v>4</v>
      </c>
      <c r="HE67">
        <f>IFERROR(VALUE(RIGHT(Rawdata!HE67,1)),"N/A")</f>
        <v>5</v>
      </c>
      <c r="HF67">
        <f>IFERROR(7-VALUE(RIGHT(Rawdata!HF67,1)),"N/A")</f>
        <v>5</v>
      </c>
      <c r="HG67">
        <f>IFERROR(VALUE(RIGHT(Rawdata!HG67,1)),"N/A")</f>
        <v>6</v>
      </c>
      <c r="HH67">
        <f>IFERROR(VALUE(RIGHT(Rawdata!HH67,1)),"N/A")</f>
        <v>5</v>
      </c>
      <c r="HI67">
        <f>IFERROR(VALUE(RIGHT(Rawdata!HI67,1)),"N/A")</f>
        <v>5</v>
      </c>
      <c r="HJ67">
        <f>IFERROR(VALUE(RIGHT(Rawdata!HJ67,1)),"N/A")</f>
        <v>4</v>
      </c>
      <c r="HK67">
        <f>IFERROR(7-VALUE(RIGHT(Rawdata!HK67,1)),"N/A")</f>
        <v>2</v>
      </c>
      <c r="HL67">
        <f>IFERROR(VALUE(RIGHT(Rawdata!HL67,1)),"N/A")</f>
        <v>5</v>
      </c>
      <c r="HM67">
        <f>IFERROR(VALUE(RIGHT(Rawdata!HM67,1)),"N/A")</f>
        <v>5</v>
      </c>
      <c r="HN67">
        <f>IFERROR(IF(Rawdata!HN67="A13",5,VALUE(RIGHT(Rawdata!HN67,1))-1),"N/A")</f>
        <v>5</v>
      </c>
      <c r="HO67">
        <f>IFERROR(IF(Rawdata!HO67="A13",5,VALUE(RIGHT(Rawdata!HO67,1))-1),"N/A")</f>
        <v>5</v>
      </c>
      <c r="HP67">
        <f>IFERROR(IF(Rawdata!HP67="A13",5,VALUE(RIGHT(Rawdata!HP67,1))-1),"N/A")</f>
        <v>5</v>
      </c>
      <c r="HQ67">
        <f>IFERROR(IF(Rawdata!HQ67="A13",5,VALUE(RIGHT(Rawdata!HQ67,1))-1),"N/A")</f>
        <v>4</v>
      </c>
      <c r="HR67">
        <f>IFERROR(IF(Rawdata!HR67="A13",5,VALUE(RIGHT(Rawdata!HR67,1))-1),"N/A")</f>
        <v>5</v>
      </c>
      <c r="HS67">
        <f>IFERROR(6-IF(Rawdata!HS67="A13",5,VALUE(RIGHT(Rawdata!HS67,1))-1),"N/A")</f>
        <v>3</v>
      </c>
      <c r="HT67">
        <f>IFERROR(6-IF(Rawdata!HT67="A13",5,VALUE(RIGHT(Rawdata!HT67,1))-1),"N/A")</f>
        <v>4</v>
      </c>
      <c r="HU67">
        <f>IFERROR(6-IF(Rawdata!HU67="A13",5,VALUE(RIGHT(Rawdata!HU67,1))-1),"N/A")</f>
        <v>5</v>
      </c>
      <c r="HV67">
        <f>IFERROR(IF(Rawdata!HV67="A13",5,VALUE(RIGHT(Rawdata!HV67,1))-1),"N/A")</f>
        <v>3</v>
      </c>
      <c r="HW67">
        <f>IFERROR(6-IF(Rawdata!HW67="A13",5,VALUE(RIGHT(Rawdata!HW67,1))-1),"N/A")</f>
        <v>3</v>
      </c>
      <c r="HX67">
        <f>IFERROR(6-IF(Rawdata!HX67="A13",5,VALUE(RIGHT(Rawdata!HX67,1))-1),"N/A")</f>
        <v>5</v>
      </c>
      <c r="HY67">
        <f>IFERROR(6-IF(Rawdata!HY67="A13",5,VALUE(RIGHT(Rawdata!HY67,1))-1),"N/A")</f>
        <v>4</v>
      </c>
      <c r="HZ67">
        <f>IFERROR(6-IF(Rawdata!HZ67="A13",5,VALUE(RIGHT(Rawdata!HZ67,1))-1),"N/A")</f>
        <v>5</v>
      </c>
      <c r="IA67">
        <f>IFERROR(6-IF(Rawdata!IA67="A13",5,VALUE(RIGHT(Rawdata!IA67,1))-1),"N/A")</f>
        <v>5</v>
      </c>
      <c r="IB67">
        <f>IFERROR(IF(Rawdata!IB67="A13",5,VALUE(RIGHT(Rawdata!IB67,1))-1),"N/A")</f>
        <v>5</v>
      </c>
      <c r="IC67">
        <f>IFERROR(6-IF(Rawdata!IC67="A13",5,VALUE(RIGHT(Rawdata!IC67,1))-1),"N/A")</f>
        <v>3</v>
      </c>
      <c r="ID67">
        <f>IFERROR(IF(Rawdata!ID67="A13",5,VALUE(RIGHT(Rawdata!ID67,1))-1),"N/A")</f>
        <v>5</v>
      </c>
      <c r="IE67">
        <f>IFERROR(6-IF(Rawdata!IE67="A13",5,VALUE(RIGHT(Rawdata!IE67,1))-1),"N/A")</f>
        <v>2</v>
      </c>
      <c r="IF67">
        <f>IFERROR(VALUE(RIGHT(Rawdata!IF67,1)),"N/A")</f>
        <v>5</v>
      </c>
      <c r="IG67">
        <f>IFERROR(VALUE(RIGHT(Rawdata!IG67,1)),"N/A")</f>
        <v>6</v>
      </c>
      <c r="IH67">
        <f>IFERROR(VALUE(RIGHT(Rawdata!IH67,1)),"N/A")</f>
        <v>7</v>
      </c>
      <c r="II67">
        <f>IFERROR(VALUE(RIGHT(Rawdata!II67,1)),"N/A")</f>
        <v>7</v>
      </c>
      <c r="IJ67">
        <f>IFERROR(VALUE(RIGHT(Rawdata!IJ67,1)),"N/A")</f>
        <v>7</v>
      </c>
      <c r="IK67">
        <f>IFERROR(VALUE(RIGHT(Rawdata!IK67,1)),"N/A")</f>
        <v>5</v>
      </c>
      <c r="IL67">
        <f>IFERROR(VALUE(RIGHT(Rawdata!IL67,1)),"N/A")</f>
        <v>4</v>
      </c>
      <c r="IM67">
        <f>IFERROR(VALUE(RIGHT(Rawdata!IM67,1)),"N/A")</f>
        <v>3</v>
      </c>
      <c r="IN67">
        <f>IFERROR(VALUE(RIGHT(Rawdata!IN67,1)),"N/A")</f>
        <v>4</v>
      </c>
      <c r="IO67">
        <f>IFERROR(VALUE(RIGHT(Rawdata!IO67,1)),"N/A")</f>
        <v>4</v>
      </c>
      <c r="IP67">
        <f>IFERROR(VALUE(RIGHT(Rawdata!IP67,1)),"N/A")</f>
        <v>4</v>
      </c>
      <c r="IQ67">
        <f>IFERROR(VALUE(RIGHT(Rawdata!IQ67,1)),"N/A")</f>
        <v>4</v>
      </c>
      <c r="IR67">
        <f>IFERROR(VALUE(RIGHT(Rawdata!IR67,1)),"N/A")</f>
        <v>4</v>
      </c>
      <c r="IS67">
        <f>IFERROR(VALUE(RIGHT(Rawdata!IS67,1)),"N/A")</f>
        <v>4</v>
      </c>
      <c r="IT67">
        <f>IFERROR(VALUE(RIGHT(Rawdata!IT67,1)),"N/A")</f>
        <v>3</v>
      </c>
      <c r="IU67">
        <f>IFERROR(VALUE(RIGHT(Rawdata!IU67,1)),"N/A")</f>
        <v>4</v>
      </c>
      <c r="IV67">
        <f>IFERROR(VALUE(RIGHT(Rawdata!IV67,1)),"N/A")</f>
        <v>3</v>
      </c>
      <c r="IW67">
        <f>IFERROR(VALUE(RIGHT(Rawdata!IW67,1)),"N/A")</f>
        <v>4</v>
      </c>
      <c r="IX67">
        <f>IFERROR(VALUE(RIGHT(Rawdata!IX67,1)),"N/A")</f>
        <v>5</v>
      </c>
      <c r="IY67">
        <f>IFERROR(VALUE(RIGHT(Rawdata!IY67,1)),"N/A")</f>
        <v>3</v>
      </c>
      <c r="IZ67">
        <f>IFERROR(VALUE(RIGHT(Rawdata!IZ67,1)),"N/A")</f>
        <v>4</v>
      </c>
      <c r="JA67">
        <f>IFERROR(VALUE(RIGHT(Rawdata!JA67,1)),"N/A")</f>
        <v>1</v>
      </c>
      <c r="JB67">
        <f>IFERROR(VALUE(RIGHT(Rawdata!JB67,1)),"N/A")</f>
        <v>1</v>
      </c>
      <c r="JC67">
        <f>IFERROR(VALUE(RIGHT(Rawdata!JC67,1)),"N/A")</f>
        <v>1</v>
      </c>
      <c r="JD67">
        <f>IFERROR(VALUE(RIGHT(Rawdata!JD67,1)),"N/A")</f>
        <v>5</v>
      </c>
      <c r="JE67">
        <f>IFERROR(VALUE(RIGHT(Rawdata!JE67,1)),"N/A")</f>
        <v>1</v>
      </c>
      <c r="JF67">
        <f>IFERROR(VALUE(RIGHT(Rawdata!JF67,1)),"N/A")</f>
        <v>5</v>
      </c>
      <c r="JG67">
        <f>IFERROR(VALUE(RIGHT(Rawdata!JG67,1)),"N/A")</f>
        <v>1</v>
      </c>
      <c r="JH67">
        <f>IFERROR(VALUE(RIGHT(Rawdata!JH67,1)),"N/A")</f>
        <v>2</v>
      </c>
      <c r="JI67">
        <f>IFERROR(VALUE(RIGHT(Rawdata!JI67,1)),"N/A")</f>
        <v>2</v>
      </c>
      <c r="JJ67">
        <f>IFERROR(VALUE(RIGHT(Rawdata!JJ67,1)),"N/A")</f>
        <v>1</v>
      </c>
      <c r="JK67">
        <f>IFERROR(VALUE(RIGHT(Rawdata!JK67,1)),"N/A")</f>
        <v>5</v>
      </c>
      <c r="JL67">
        <f>IFERROR(VALUE(RIGHT(Rawdata!JL67,1)),"N/A")</f>
        <v>1</v>
      </c>
      <c r="JM67">
        <f>IFERROR(VALUE(RIGHT(Rawdata!JM67,1)),"N/A")</f>
        <v>5</v>
      </c>
      <c r="JN67">
        <f>IFERROR(VALUE(RIGHT(Rawdata!JN67,1)),"N/A")</f>
        <v>1</v>
      </c>
      <c r="JO67">
        <f>IFERROR(VALUE(RIGHT(Rawdata!JO67,1)),"N/A")</f>
        <v>1</v>
      </c>
      <c r="JP67" t="str">
        <f>IFERROR(VALUE(RIGHT(Rawdata!JP67,1)-4),"N/A")</f>
        <v>N/A</v>
      </c>
      <c r="JQ67" t="str">
        <f>IFERROR(VALUE(RIGHT(Rawdata!JQ67,1)-4),"N/A")</f>
        <v>N/A</v>
      </c>
      <c r="JR67" t="str">
        <f>IFERROR(VALUE(RIGHT(Rawdata!JR67,1)-4),"N/A")</f>
        <v>N/A</v>
      </c>
      <c r="JS67" t="str">
        <f>IFERROR(VALUE(RIGHT(Rawdata!JS67,1)-4),"N/A")</f>
        <v>N/A</v>
      </c>
      <c r="JT67" t="str">
        <f>IFERROR(VALUE(RIGHT(Rawdata!JT67,1)-4),"N/A")</f>
        <v>N/A</v>
      </c>
      <c r="JU67" t="str">
        <f>IFERROR(VALUE(RIGHT(Rawdata!JU67,1)-4),"N/A")</f>
        <v>N/A</v>
      </c>
      <c r="JV67" t="str">
        <f>IFERROR(VALUE(RIGHT(Rawdata!JV67,1)-4),"N/A")</f>
        <v>N/A</v>
      </c>
      <c r="JW67" t="str">
        <f>IFERROR(VALUE(RIGHT(Rawdata!JW67,1)-4),"N/A")</f>
        <v>N/A</v>
      </c>
      <c r="JX67" t="str">
        <f>IFERROR(VALUE(RIGHT(Rawdata!JX67,1)),"N/A")</f>
        <v>N/A</v>
      </c>
      <c r="JY67" t="str">
        <f>IFERROR(VALUE(RIGHT(Rawdata!JY67,1)),"N/A")</f>
        <v>N/A</v>
      </c>
      <c r="JZ67" t="str">
        <f>IFERROR(6-VALUE(RIGHT(Rawdata!JZ67,1)),"N/A")</f>
        <v>N/A</v>
      </c>
      <c r="KA67" t="str">
        <f>IFERROR(6-VALUE(RIGHT(Rawdata!KA67,1)),"N/A")</f>
        <v>N/A</v>
      </c>
      <c r="KB67" t="str">
        <f>IFERROR(6-VALUE(RIGHT(Rawdata!KB67,1)),"N/A")</f>
        <v>N/A</v>
      </c>
      <c r="KC67" t="str">
        <f>IFERROR(6-VALUE(RIGHT(Rawdata!KC67,1)),"N/A")</f>
        <v>N/A</v>
      </c>
      <c r="KD67" t="str">
        <f>IFERROR(6-VALUE(RIGHT(Rawdata!KD67,1)),"N/A")</f>
        <v>N/A</v>
      </c>
      <c r="KE67" t="str">
        <f>IFERROR(6-VALUE(RIGHT(Rawdata!KE67,1)),"N/A")</f>
        <v>N/A</v>
      </c>
      <c r="KF67" t="str">
        <f>IFERROR(VALUE(RIGHT(Rawdata!KF67,1)),"N/A")</f>
        <v>N/A</v>
      </c>
      <c r="KG67" t="str">
        <f>IFERROR(VALUE(RIGHT(Rawdata!KG67,1)),"N/A")</f>
        <v>N/A</v>
      </c>
      <c r="KH67" t="str">
        <f>IFERROR(6-VALUE(RIGHT(Rawdata!KH67,1)),"N/A")</f>
        <v>N/A</v>
      </c>
      <c r="KI67" t="str">
        <f>IFERROR(6-VALUE(RIGHT(Rawdata!KI67,1)),"N/A")</f>
        <v>N/A</v>
      </c>
      <c r="KJ67" t="str">
        <f>IFERROR(VALUE(RIGHT(Rawdata!KJ67,1)),"N/A")</f>
        <v>N/A</v>
      </c>
      <c r="KK67" t="str">
        <f>IFERROR(VALUE(RIGHT(Rawdata!KK67,1)),"N/A")</f>
        <v>N/A</v>
      </c>
      <c r="KL67" t="str">
        <f>IFERROR(VALUE(RIGHT(Rawdata!KL67,1)),"N/A")</f>
        <v>N/A</v>
      </c>
      <c r="KM67" t="str">
        <f>IFERROR(VALUE(RIGHT(Rawdata!KM67,1)),"N/A")</f>
        <v>N/A</v>
      </c>
      <c r="KN67" t="str">
        <f>IFERROR(VALUE(RIGHT(Rawdata!KN67,1)),"N/A")</f>
        <v>N/A</v>
      </c>
      <c r="KO67" t="str">
        <f>IFERROR(VALUE(RIGHT(Rawdata!KO67,1)),"N/A")</f>
        <v>N/A</v>
      </c>
      <c r="KP67" t="str">
        <f>IFERROR(VALUE(RIGHT(Rawdata!KP67,1)),"N/A")</f>
        <v>N/A</v>
      </c>
      <c r="KQ67" t="str">
        <f>IFERROR(VALUE(RIGHT(Rawdata!KQ67,1)),"N/A")</f>
        <v>N/A</v>
      </c>
      <c r="KR67" t="str">
        <f>IFERROR(VALUE(RIGHT(Rawdata!KR67,1)),"N/A")</f>
        <v>N/A</v>
      </c>
      <c r="KS67" t="str">
        <f>IFERROR(VALUE(RIGHT(Rawdata!KS67,1)),"N/A")</f>
        <v>N/A</v>
      </c>
      <c r="KT67" t="str">
        <f>IFERROR(VALUE(RIGHT(Rawdata!KT67,1)),"N/A")</f>
        <v>N/A</v>
      </c>
      <c r="KU67" t="str">
        <f>IFERROR(VALUE(RIGHT(Rawdata!KU67,1)),"N/A")</f>
        <v>N/A</v>
      </c>
      <c r="KV67" t="str">
        <f>IFERROR(VALUE(RIGHT(Rawdata!KV67,1)),"N/A")</f>
        <v>N/A</v>
      </c>
      <c r="KW67" t="str">
        <f>IFERROR(VALUE(RIGHT(Rawdata!KW67,1)),"N/A")</f>
        <v>N/A</v>
      </c>
      <c r="KX67" t="str">
        <f>IFERROR(VALUE(RIGHT(Rawdata!KX67,1)),"N/A")</f>
        <v>N/A</v>
      </c>
    </row>
    <row r="68" spans="1:310" x14ac:dyDescent="0.25">
      <c r="A68">
        <f>Rawdata!A68</f>
        <v>46</v>
      </c>
      <c r="B68" t="str">
        <f>Rawdata!B68</f>
        <v>T3</v>
      </c>
      <c r="C68" t="str">
        <f>Rawdata!C68</f>
        <v>2023-05-11 08:39:49</v>
      </c>
      <c r="D68" t="str">
        <f>Rawdata!D68</f>
        <v>768-281</v>
      </c>
      <c r="E68" t="str">
        <f>IF(Rawdata!E68="","",Rawdata!E68)</f>
        <v/>
      </c>
      <c r="F68" cm="1">
        <f t="array" ref="F68">IFERROR(_xlfn.IFS(Rawdata!F68="A1",100,Rawdata!F68="A2",75,Rawdata!F68="A3",50,Rawdata!F68="A4",25,Rawdata!F68="A5",0),"N/A")</f>
        <v>75</v>
      </c>
      <c r="G68" cm="1">
        <f t="array" ref="G68">IFERROR(_xlfn.IFS(Rawdata!G68="A1",100,Rawdata!G68="A2",75,Rawdata!G68="A3",50,Rawdata!G68="A4",25,Rawdata!G68="A5",0),"N/A")</f>
        <v>25</v>
      </c>
      <c r="H68" cm="1">
        <f t="array" ref="H68">IFERROR(_xlfn.IFS(Rawdata!H68="A1",100,Rawdata!H68="A2",75,Rawdata!H68="A3",50,Rawdata!H68="A4",25,Rawdata!H68="A5",0),"N/A")</f>
        <v>25</v>
      </c>
      <c r="I68" cm="1">
        <f t="array" ref="I68">IFERROR(_xlfn.IFS(Rawdata!I68="A1",100,Rawdata!I68="A2",75,Rawdata!I68="A3",50,Rawdata!I68="A4",25,Rawdata!I68="A5",0),"N/A")</f>
        <v>25</v>
      </c>
      <c r="J68" cm="1">
        <f t="array" ref="J68">IFERROR(_xlfn.IFS(Rawdata!J68="A1",100,Rawdata!J68="A2",75,Rawdata!J68="A3",50,Rawdata!J68="A4",25,Rawdata!J68="A5",0),"N/A")</f>
        <v>50</v>
      </c>
      <c r="K68" cm="1">
        <f t="array" ref="K68">IFERROR(_xlfn.IFS(Rawdata!K68="A1",100,Rawdata!K68="A2",75,Rawdata!K68="A3",50,Rawdata!K68="A4",25,Rawdata!K68="A5",0),"N/A")</f>
        <v>100</v>
      </c>
      <c r="L68" cm="1">
        <f t="array" ref="L68">IFERROR(_xlfn.IFS(Rawdata!L68="A1",100,Rawdata!L68="A2",75,Rawdata!L68="A3",50,Rawdata!L68="A4",25,Rawdata!L68="A5",0),"N/A")</f>
        <v>100</v>
      </c>
      <c r="M68" cm="1">
        <f t="array" ref="M68">IFERROR(_xlfn.IFS(Rawdata!M68="A1",100,Rawdata!M68="A2",75,Rawdata!M68="A3",50,Rawdata!M68="A4",25,Rawdata!M68="A5",0),"N/A")</f>
        <v>100</v>
      </c>
      <c r="N68" cm="1">
        <f t="array" ref="N68">IFERROR(_xlfn.IFS(Rawdata!N68="A1",100,Rawdata!N68="A2",75,Rawdata!N68="A3",50,Rawdata!N68="A4",25,Rawdata!N68="A5",0),"N/A")</f>
        <v>100</v>
      </c>
      <c r="O68" cm="1">
        <f t="array" ref="O68">IFERROR(_xlfn.IFS(Rawdata!O68="A1",100,Rawdata!O68="A2",75,Rawdata!O68="A3",50,Rawdata!O68="A4",25,Rawdata!O68="A5",0),"N/A")</f>
        <v>100</v>
      </c>
      <c r="P68" cm="1">
        <f t="array" ref="P68">IFERROR(_xlfn.IFS(Rawdata!P68="A1",100,Rawdata!P68="A2",75,Rawdata!P68="A3",50,Rawdata!P68="A4",25,Rawdata!P68="A5",0),"N/A")</f>
        <v>100</v>
      </c>
      <c r="Q68" cm="1">
        <f t="array" ref="Q68">IFERROR(_xlfn.IFS(Rawdata!Q68="A1",100,Rawdata!Q68="A2",75,Rawdata!Q68="A3",50,Rawdata!Q68="A4",25,Rawdata!Q68="A5",0),"N/A")</f>
        <v>100</v>
      </c>
      <c r="R68" cm="1">
        <f t="array" ref="R68">IFERROR(_xlfn.IFS(Rawdata!R68="A1",100,Rawdata!R68="A2",75,Rawdata!R68="A3",50,Rawdata!R68="A4",25,Rawdata!R68="A5",0),"N/A")</f>
        <v>50</v>
      </c>
      <c r="S68" cm="1">
        <f t="array" ref="S68">IFERROR(_xlfn.IFS(Rawdata!S68="A1",100,Rawdata!S68="A2",75,Rawdata!S68="A3",50,Rawdata!S68="A4",25,Rawdata!S68="A5",0),"N/A")</f>
        <v>75</v>
      </c>
      <c r="T68" cm="1">
        <f t="array" ref="T68">IFERROR(_xlfn.IFS(Rawdata!T68="A1",100,Rawdata!T68="A2",75,Rawdata!T68="A3",50,Rawdata!T68="A4",25,Rawdata!T68="A5",0),"N/A")</f>
        <v>75</v>
      </c>
      <c r="U68" cm="1">
        <f t="array" ref="U68">IFERROR(_xlfn.IFS(Rawdata!U68="A1",100,Rawdata!U68="A2",75,Rawdata!U68="A3",50,Rawdata!U68="A4",25,Rawdata!U68="A5",0),"N/A")</f>
        <v>75</v>
      </c>
      <c r="V68" cm="1">
        <f t="array" ref="V68">IFERROR(_xlfn.IFS(Rawdata!V68="A1",100,Rawdata!V68="A2",75,Rawdata!V68="A3",50,Rawdata!V68="A4",25,Rawdata!V68="A5",0),"N/A")</f>
        <v>50</v>
      </c>
      <c r="W68" cm="1">
        <f t="array" ref="W68">IFERROR(_xlfn.IFS(Rawdata!W68="A1",100,Rawdata!W68="A2",75,Rawdata!W68="A3",50,Rawdata!W68="A4",25,Rawdata!W68="A5",0),"N/A")</f>
        <v>50</v>
      </c>
      <c r="X68" cm="1">
        <f t="array" ref="X68">IFERROR(_xlfn.IFS(Rawdata!X68="A1",100,Rawdata!X68="A2",75,Rawdata!X68="A3",50,Rawdata!X68="A4",25,Rawdata!X68="A5",0),"N/A")</f>
        <v>25</v>
      </c>
      <c r="Y68" cm="1">
        <f t="array" ref="Y68">IFERROR(_xlfn.IFS(Rawdata!Y68="A1",100,Rawdata!Y68="A2",75,Rawdata!Y68="A3",50,Rawdata!Y68="A4",25,Rawdata!Y68="A5",0),"N/A")</f>
        <v>25</v>
      </c>
      <c r="Z68" cm="1">
        <f t="array" ref="Z68">IFERROR(_xlfn.IFS(Rawdata!Z68="A1",100,Rawdata!Z68="A2",75,Rawdata!Z68="A3",50,Rawdata!Z68="A4",25,Rawdata!Z68="A5",0),"N/A")</f>
        <v>75</v>
      </c>
      <c r="AA68" cm="1">
        <f t="array" ref="AA68">IFERROR(_xlfn.IFS(Rawdata!AA68="A1",100,Rawdata!AA68="A2",75,Rawdata!AA68="A3",50,Rawdata!AA68="A4",25,Rawdata!AA68="A5",0),"N/A")</f>
        <v>50</v>
      </c>
      <c r="AB68" cm="1">
        <f t="array" ref="AB68">IFERROR(_xlfn.IFS(Rawdata!AB68="A1",100,Rawdata!AB68="A2",75,Rawdata!AB68="A3",50,Rawdata!AB68="A4",25,Rawdata!AB68="A5",0),"N/A")</f>
        <v>50</v>
      </c>
      <c r="AC68">
        <f>IFERROR(VALUE(RIGHT(Rawdata!AC68,1)),"N/A")</f>
        <v>4</v>
      </c>
      <c r="AD68">
        <f>IFERROR(6-VALUE(RIGHT(Rawdata!AD68,1)),"N/A")</f>
        <v>4</v>
      </c>
      <c r="AE68">
        <f>IFERROR(VALUE(RIGHT(Rawdata!AE68,1)),"N/A")</f>
        <v>4</v>
      </c>
      <c r="AF68">
        <f>IFERROR(6-VALUE(RIGHT(Rawdata!AF68,1)),"N/A")</f>
        <v>4</v>
      </c>
      <c r="AG68">
        <f>IFERROR(VALUE(RIGHT(Rawdata!AG68,1)),"N/A")</f>
        <v>5</v>
      </c>
      <c r="AH68">
        <f>IFERROR(VALUE(RIGHT(Rawdata!AH68,1)),"N/A")</f>
        <v>5</v>
      </c>
      <c r="AI68">
        <f>IFERROR(VALUE(RIGHT(Rawdata!AI68,1)),"N/A")</f>
        <v>4</v>
      </c>
      <c r="AJ68">
        <f>IFERROR(6-VALUE(RIGHT(Rawdata!AJ68,1)),"N/A")</f>
        <v>4</v>
      </c>
      <c r="AK68">
        <f>IFERROR(6-VALUE(RIGHT(Rawdata!AK68,1)),"N/A")</f>
        <v>3</v>
      </c>
      <c r="AL68">
        <f>IFERROR(VALUE(RIGHT(Rawdata!AL68,1)),"N/A")</f>
        <v>4</v>
      </c>
      <c r="AM68">
        <f>IFERROR(6-VALUE(RIGHT(Rawdata!AM68,1)),"N/A")</f>
        <v>4</v>
      </c>
      <c r="AN68">
        <f>IFERROR(6-VALUE(RIGHT(Rawdata!AN68,1)),"N/A")</f>
        <v>5</v>
      </c>
      <c r="AO68">
        <f>IFERROR(VALUE(RIGHT(Rawdata!AO68,1)),"N/A")</f>
        <v>4</v>
      </c>
      <c r="AP68">
        <f>IFERROR(6-VALUE(RIGHT(Rawdata!AP68,1)),"N/A")</f>
        <v>3</v>
      </c>
      <c r="AQ68">
        <f>IFERROR(VALUE(RIGHT(Rawdata!AQ68,1)),"N/A")</f>
        <v>4</v>
      </c>
      <c r="AR68">
        <f>IFERROR(6-VALUE(RIGHT(Rawdata!AR68,1)),"N/A")</f>
        <v>3</v>
      </c>
      <c r="AS68">
        <f>IFERROR(VALUE(RIGHT(Rawdata!AS68,1)),"N/A")</f>
        <v>4</v>
      </c>
      <c r="AT68">
        <f>IFERROR(VALUE(RIGHT(Rawdata!AT68,1)),"N/A")</f>
        <v>2</v>
      </c>
      <c r="AU68">
        <f>IFERROR(6-VALUE(RIGHT(Rawdata!AU68,1)),"N/A")</f>
        <v>5</v>
      </c>
      <c r="AV68">
        <f>IFERROR(VALUE(RIGHT(Rawdata!AV68,1)),"N/A")</f>
        <v>4</v>
      </c>
      <c r="AW68">
        <f>IFERROR(VALUE(RIGHT(Rawdata!AW68,1)),"N/A")</f>
        <v>4</v>
      </c>
      <c r="AX68">
        <f>IFERROR(VALUE(RIGHT(Rawdata!AX68,1)),"N/A")</f>
        <v>4</v>
      </c>
      <c r="AY68">
        <f>IFERROR(VALUE(RIGHT(Rawdata!AY68,1)),"N/A")</f>
        <v>3</v>
      </c>
      <c r="AZ68">
        <f>IFERROR(VALUE(RIGHT(Rawdata!AZ68,1)),"N/A")</f>
        <v>3</v>
      </c>
      <c r="BA68">
        <f>IFERROR(VALUE(RIGHT(Rawdata!BA68,1)-1),"N/A")</f>
        <v>2</v>
      </c>
      <c r="BB68">
        <f>IFERROR(VALUE(RIGHT(Rawdata!BB68,1)-1),"N/A")</f>
        <v>2</v>
      </c>
      <c r="BC68">
        <f>IFERROR(VALUE(RIGHT(Rawdata!BC68,1)-1),"N/A")</f>
        <v>1</v>
      </c>
      <c r="BD68">
        <f>IFERROR(VALUE(RIGHT(Rawdata!BD68,1)-1),"N/A")</f>
        <v>1</v>
      </c>
      <c r="BE68">
        <f>IFERROR(VALUE(RIGHT(Rawdata!BE68,1)-1),"N/A")</f>
        <v>1</v>
      </c>
      <c r="BF68">
        <f>IFERROR(VALUE(RIGHT(Rawdata!BF68,1)-1),"N/A")</f>
        <v>0</v>
      </c>
      <c r="BG68">
        <f>IFERROR(VALUE(RIGHT(Rawdata!BG68,1)-1),"N/A")</f>
        <v>2</v>
      </c>
      <c r="BH68">
        <f>IFERROR(VALUE(RIGHT(Rawdata!BH68,1)-1),"N/A")</f>
        <v>0</v>
      </c>
      <c r="BI68">
        <f>IFERROR(VALUE(RIGHT(Rawdata!BI68,1)-1),"N/A")</f>
        <v>2</v>
      </c>
      <c r="BJ68">
        <f>IFERROR(VALUE(RIGHT(Rawdata!BJ68,1)-1),"N/A")</f>
        <v>2</v>
      </c>
      <c r="BK68">
        <f>IFERROR(VALUE(RIGHT(Rawdata!BK68,1)-1),"N/A")</f>
        <v>4</v>
      </c>
      <c r="BL68">
        <f>IFERROR(VALUE(RIGHT(Rawdata!BL68,1)-1),"N/A")</f>
        <v>3</v>
      </c>
      <c r="BM68">
        <f>IFERROR(VALUE(RIGHT(Rawdata!BM68,1)),"N/A")</f>
        <v>4</v>
      </c>
      <c r="BN68">
        <f>IFERROR(VALUE(RIGHT(Rawdata!BN68,1)),"N/A")</f>
        <v>4</v>
      </c>
      <c r="BO68">
        <f>IFERROR(VALUE(RIGHT(Rawdata!BO68,1)),"N/A")</f>
        <v>4</v>
      </c>
      <c r="BP68">
        <f>IFERROR(VALUE(RIGHT(Rawdata!BP68,1)),"N/A")</f>
        <v>3</v>
      </c>
      <c r="BQ68">
        <f>IFERROR(6-VALUE(RIGHT(Rawdata!BQ68,1)),"N/A")</f>
        <v>2</v>
      </c>
      <c r="BR68">
        <f>IFERROR(6-VALUE(RIGHT(Rawdata!BR68,1)),"N/A")</f>
        <v>3</v>
      </c>
      <c r="BS68">
        <f>IFERROR(6-VALUE(RIGHT(Rawdata!BS68,1)),"N/A")</f>
        <v>3</v>
      </c>
      <c r="BT68">
        <f>IFERROR(6-VALUE(RIGHT(Rawdata!BT68,1)),"N/A")</f>
        <v>2</v>
      </c>
      <c r="BU68">
        <f>IFERROR(VALUE(RIGHT(Rawdata!BU68,1)),"N/A")</f>
        <v>5</v>
      </c>
      <c r="BV68">
        <f>IFERROR(VALUE(RIGHT(Rawdata!BV68,1)),"N/A")</f>
        <v>5</v>
      </c>
      <c r="BW68">
        <f>IFERROR(VALUE(RIGHT(Rawdata!BW68,1)),"N/A")</f>
        <v>5</v>
      </c>
      <c r="BX68">
        <f>IFERROR(VALUE(RIGHT(Rawdata!BX68,1)),"N/A")</f>
        <v>5</v>
      </c>
      <c r="BY68">
        <f>IFERROR(6-VALUE(RIGHT(Rawdata!BY68,1)),"N/A")</f>
        <v>5</v>
      </c>
      <c r="BZ68">
        <f>IFERROR(6-VALUE(RIGHT(Rawdata!BZ68,1)),"N/A")</f>
        <v>5</v>
      </c>
      <c r="CA68">
        <f>IFERROR(6-VALUE(RIGHT(Rawdata!CA68,1)),"N/A")</f>
        <v>5</v>
      </c>
      <c r="CB68">
        <f>IFERROR(VALUE(RIGHT(Rawdata!CB68,1)),"N/A")</f>
        <v>3</v>
      </c>
      <c r="CC68">
        <f>IFERROR(VALUE(RIGHT(Rawdata!CC68,1)),"N/A")</f>
        <v>3</v>
      </c>
      <c r="CD68">
        <f>IFERROR(VALUE(RIGHT(Rawdata!CD68,1)),"N/A")</f>
        <v>4</v>
      </c>
      <c r="CE68">
        <f>IFERROR(VALUE(RIGHT(Rawdata!CE68,1)),"N/A")</f>
        <v>3</v>
      </c>
      <c r="CF68">
        <f>IFERROR(6-VALUE(RIGHT(Rawdata!CF68,1)),"N/A")</f>
        <v>3</v>
      </c>
      <c r="CG68">
        <f>IFERROR(6-VALUE(RIGHT(Rawdata!CG68,1)),"N/A")</f>
        <v>2</v>
      </c>
      <c r="CH68">
        <f>IFERROR(6-VALUE(RIGHT(Rawdata!CH68,1)),"N/A")</f>
        <v>3</v>
      </c>
      <c r="CI68">
        <f>IFERROR(6-VALUE(RIGHT(Rawdata!CI68,1)),"N/A")</f>
        <v>5</v>
      </c>
      <c r="CJ68">
        <f>IFERROR(VALUE(RIGHT(Rawdata!CJ68,1)),"N/A")</f>
        <v>3</v>
      </c>
      <c r="CK68">
        <f>IFERROR(VALUE(RIGHT(Rawdata!CK68,1)),"N/A")</f>
        <v>4</v>
      </c>
      <c r="CL68">
        <f>IFERROR(VALUE(RIGHT(Rawdata!CL68,1)),"N/A")</f>
        <v>3</v>
      </c>
      <c r="CM68">
        <f>IFERROR(VALUE(RIGHT(Rawdata!CM68,1)),"N/A")</f>
        <v>3</v>
      </c>
      <c r="CN68">
        <f>IFERROR(VALUE(RIGHT(Rawdata!CN68,1)),"N/A")</f>
        <v>3</v>
      </c>
      <c r="CO68">
        <f>IFERROR(VALUE(RIGHT(Rawdata!CO68,1)),"N/A")</f>
        <v>1</v>
      </c>
      <c r="CP68">
        <f>IFERROR(VALUE(RIGHT(Rawdata!CP68,1)),"N/A")</f>
        <v>2</v>
      </c>
      <c r="CQ68">
        <f>IFERROR(VALUE(RIGHT(Rawdata!CQ68,1)),"N/A")</f>
        <v>3</v>
      </c>
      <c r="CR68">
        <f>IFERROR(VALUE(RIGHT(Rawdata!CR68,1)),"N/A")</f>
        <v>3</v>
      </c>
      <c r="CS68">
        <f>IFERROR(VALUE(RIGHT(Rawdata!CS68,1)),"N/A")</f>
        <v>3</v>
      </c>
      <c r="CT68">
        <f>IFERROR(VALUE(RIGHT(Rawdata!CT68,1)),"N/A")</f>
        <v>2</v>
      </c>
      <c r="CU68">
        <f>IFERROR(VALUE(RIGHT(Rawdata!CU68,1)),"N/A")</f>
        <v>3</v>
      </c>
      <c r="CV68">
        <f>IFERROR(VALUE(RIGHT(Rawdata!CV68,1)),"N/A")</f>
        <v>2</v>
      </c>
      <c r="CW68">
        <f>IFERROR(6-VALUE(RIGHT(Rawdata!CW68,1)),"N/A")</f>
        <v>1</v>
      </c>
      <c r="CX68">
        <f>IFERROR(VALUE(RIGHT(Rawdata!CX68,1)),"N/A")</f>
        <v>1</v>
      </c>
      <c r="CY68">
        <f>IFERROR(VALUE(RIGHT(Rawdata!CY68,1)),"N/A")</f>
        <v>5</v>
      </c>
      <c r="CZ68">
        <f>IFERROR(VALUE(RIGHT(Rawdata!CZ68,1)),"N/A")</f>
        <v>4</v>
      </c>
      <c r="DA68">
        <f>IFERROR(VALUE(RIGHT(Rawdata!DA68,1)),"N/A")</f>
        <v>5</v>
      </c>
      <c r="DB68">
        <f>IFERROR(VALUE(RIGHT(Rawdata!DB68,1)),"N/A")</f>
        <v>1</v>
      </c>
      <c r="DC68">
        <f>IFERROR(VALUE(RIGHT(Rawdata!DC68,1)),"N/A")</f>
        <v>2</v>
      </c>
      <c r="DD68">
        <f>IFERROR(VALUE(RIGHT(Rawdata!DD68,1)),"N/A")</f>
        <v>2</v>
      </c>
      <c r="DE68">
        <f>IFERROR(VALUE(RIGHT(Rawdata!DE68,1)-1),"N/A")</f>
        <v>0</v>
      </c>
      <c r="DF68">
        <f>IFERROR(VALUE(RIGHT(Rawdata!DF68,1)-1),"N/A")</f>
        <v>0</v>
      </c>
      <c r="DG68">
        <f>IFERROR(VALUE(RIGHT(Rawdata!DG68,1)-1),"N/A")</f>
        <v>0</v>
      </c>
      <c r="DH68">
        <f>IFERROR(VALUE(RIGHT(Rawdata!DH68,1)-1),"N/A")</f>
        <v>0</v>
      </c>
      <c r="DI68">
        <f>IFERROR(VALUE(RIGHT(Rawdata!DI68,1)-1),"N/A")</f>
        <v>0</v>
      </c>
      <c r="DJ68">
        <f>IFERROR(VALUE(RIGHT(Rawdata!DJ68,1)-1),"N/A")</f>
        <v>0</v>
      </c>
      <c r="DK68">
        <f>IFERROR(VALUE(RIGHT(Rawdata!DK68,1)-1),"N/A")</f>
        <v>1</v>
      </c>
      <c r="DL68">
        <f>IFERROR(VALUE(RIGHT(Rawdata!DL68,1)-1),"N/A")</f>
        <v>1</v>
      </c>
      <c r="DM68">
        <f>IFERROR(VALUE(RIGHT(Rawdata!DM68,1)-1),"N/A")</f>
        <v>2</v>
      </c>
      <c r="DN68">
        <f>IFERROR(VALUE(RIGHT(Rawdata!DN68,1)-1),"N/A")</f>
        <v>2</v>
      </c>
      <c r="DO68">
        <f>IFERROR(VALUE(RIGHT(Rawdata!DO68,1)-1),"N/A")</f>
        <v>0</v>
      </c>
      <c r="DP68">
        <f>IFERROR(VALUE(RIGHT(Rawdata!DP68,1)-1),"N/A")</f>
        <v>2</v>
      </c>
      <c r="DQ68">
        <f>IFERROR(VALUE(RIGHT(Rawdata!DQ68,1)-1),"N/A")</f>
        <v>0</v>
      </c>
      <c r="DR68">
        <f>IFERROR(VALUE(RIGHT(Rawdata!DR68,1)-1),"N/A")</f>
        <v>0</v>
      </c>
      <c r="DS68">
        <f>IFERROR(VALUE(RIGHT(Rawdata!DS68,1)-1),"N/A")</f>
        <v>0</v>
      </c>
      <c r="DT68">
        <f>IFERROR(VALUE(RIGHT(Rawdata!DT68,1)-1),"N/A")</f>
        <v>0</v>
      </c>
      <c r="DU68">
        <f>IFERROR(6-VALUE(RIGHT(Rawdata!DU68,1)-1),"N/A")</f>
        <v>0</v>
      </c>
      <c r="DV68">
        <f>IFERROR(6-VALUE(RIGHT(Rawdata!DV68,1)-1),"N/A")</f>
        <v>0</v>
      </c>
      <c r="DW68">
        <f>IFERROR(6-VALUE(RIGHT(Rawdata!DW68,1)-1),"N/A")</f>
        <v>0</v>
      </c>
      <c r="DX68">
        <f>IFERROR(6-VALUE(RIGHT(Rawdata!DX68,1)-1),"N/A")</f>
        <v>0</v>
      </c>
      <c r="DY68">
        <f>IFERROR(6-VALUE(RIGHT(Rawdata!DY68,1)-1),"N/A")</f>
        <v>1</v>
      </c>
      <c r="DZ68">
        <f>IFERROR(6-VALUE(RIGHT(Rawdata!DZ68,1)-1),"N/A")</f>
        <v>1</v>
      </c>
      <c r="EA68">
        <f>IFERROR(VALUE(RIGHT(Rawdata!EA68,1)),"N/A")</f>
        <v>4</v>
      </c>
      <c r="EB68">
        <f>IFERROR(VALUE(RIGHT(Rawdata!EB68,1)),"N/A")</f>
        <v>3</v>
      </c>
      <c r="EC68">
        <f>IFERROR(6-VALUE(RIGHT(Rawdata!EC68,1)),"N/A")</f>
        <v>4</v>
      </c>
      <c r="ED68">
        <f>IFERROR(6-VALUE(RIGHT(Rawdata!ED68,1)),"N/A")</f>
        <v>5</v>
      </c>
      <c r="EE68">
        <f>IFERROR(VALUE(RIGHT(Rawdata!EE68,1)),"N/A")</f>
        <v>4</v>
      </c>
      <c r="EF68">
        <f>IFERROR(VALUE(RIGHT(Rawdata!EF68,1)),"N/A")</f>
        <v>4</v>
      </c>
      <c r="EG68">
        <f>IFERROR(VALUE(RIGHT(Rawdata!EG68,1)),"N/A")</f>
        <v>3</v>
      </c>
      <c r="EH68">
        <f>IFERROR(VALUE(RIGHT(Rawdata!EH68,1)),"N/A")</f>
        <v>4</v>
      </c>
      <c r="EI68">
        <f>IFERROR(VALUE(RIGHT(Rawdata!EI68,1)),"N/A")</f>
        <v>5</v>
      </c>
      <c r="EJ68">
        <f>IFERROR(VALUE(RIGHT(Rawdata!EJ68,1)),"N/A")</f>
        <v>3</v>
      </c>
      <c r="EK68">
        <f>IFERROR(VALUE(RIGHT(Rawdata!EK68,1)),"N/A")</f>
        <v>4</v>
      </c>
      <c r="EL68">
        <f>IFERROR(VALUE(RIGHT(Rawdata!EL68,1)),"N/A")</f>
        <v>4</v>
      </c>
      <c r="EM68">
        <f>IFERROR(VALUE(RIGHT(Rawdata!EM68,1)),"N/A")</f>
        <v>4</v>
      </c>
      <c r="EN68">
        <f>IFERROR(VALUE(RIGHT(Rawdata!EN68,1)),"N/A")</f>
        <v>3</v>
      </c>
      <c r="EO68">
        <f>IFERROR(VALUE(RIGHT(Rawdata!EO68,1)),"N/A")</f>
        <v>5</v>
      </c>
      <c r="EP68">
        <f>IFERROR(VALUE(RIGHT(Rawdata!EP68,1)),"N/A")</f>
        <v>5</v>
      </c>
      <c r="EQ68">
        <f>IFERROR(VALUE(RIGHT(Rawdata!EQ68,1)),"N/A")</f>
        <v>4</v>
      </c>
      <c r="ER68">
        <f>IFERROR(VALUE(RIGHT(Rawdata!ER68,1)),"N/A")</f>
        <v>4</v>
      </c>
      <c r="ES68">
        <f>IFERROR(VALUE(RIGHT(Rawdata!ES68,1)),"N/A")</f>
        <v>3</v>
      </c>
      <c r="ET68">
        <f>IFERROR(VALUE(RIGHT(Rawdata!ET68,1)),"N/A")</f>
        <v>4</v>
      </c>
      <c r="EU68">
        <f>IFERROR(VALUE(RIGHT(Rawdata!EU68,1)),"N/A")</f>
        <v>3</v>
      </c>
      <c r="EV68">
        <f>IFERROR(VALUE(RIGHT(Rawdata!EV68,1)),"N/A")</f>
        <v>5</v>
      </c>
      <c r="EW68">
        <f>IFERROR(VALUE(RIGHT(Rawdata!EW68,1)),"N/A")</f>
        <v>4</v>
      </c>
      <c r="EX68">
        <f>IFERROR(VALUE(RIGHT(Rawdata!EX68,1)),"N/A")</f>
        <v>4</v>
      </c>
      <c r="EY68">
        <f>IFERROR(VALUE(RIGHT(Rawdata!EY68,1)),"N/A")</f>
        <v>5</v>
      </c>
      <c r="EZ68">
        <f>IFERROR(6-VALUE(RIGHT(Rawdata!EZ68,1)),"N/A")</f>
        <v>4</v>
      </c>
      <c r="FA68">
        <f>IFERROR(IF(Rawdata!FA68="A1",VALUE(RIGHT(Rawdata!FA68,1)),VALUE(RIGHT(Rawdata!FA68,1))-1),"N/A")</f>
        <v>5</v>
      </c>
      <c r="FB68">
        <f>IFERROR(VALUE(RIGHT(Rawdata!FB68,1))-3,"N/A")</f>
        <v>5</v>
      </c>
      <c r="FC68">
        <f>IFERROR(IF(Rawdata!FC68="A1",VALUE(RIGHT(Rawdata!FC68,1)),VALUE(RIGHT(Rawdata!FC68,1))-1),"N/A")</f>
        <v>5</v>
      </c>
      <c r="FD68">
        <f>IFERROR(VALUE(RIGHT(Rawdata!FD68,1))-3,"N/A")</f>
        <v>3</v>
      </c>
      <c r="FE68">
        <f>IFERROR(IF(Rawdata!FE68="A1",VALUE(RIGHT(Rawdata!FE68,1)),VALUE(RIGHT(Rawdata!FE68,1))-1),"N/A")</f>
        <v>1</v>
      </c>
      <c r="FF68">
        <f>IFERROR(VALUE(RIGHT(Rawdata!FF68,1))-3,"N/A")</f>
        <v>4</v>
      </c>
      <c r="FG68">
        <f>IFERROR(IF(Rawdata!FG68="A1",VALUE(RIGHT(Rawdata!FG68,1)),VALUE(RIGHT(Rawdata!FG68,1))-1),"N/A")</f>
        <v>4</v>
      </c>
      <c r="FH68">
        <f>IFERROR(VALUE(RIGHT(Rawdata!FH68,1))-3,"N/A")</f>
        <v>5</v>
      </c>
      <c r="FI68">
        <f>IFERROR(IF(Rawdata!FI68="A1",VALUE(RIGHT(Rawdata!FI68,1)),VALUE(RIGHT(Rawdata!FI68,1))-1),"N/A")</f>
        <v>5</v>
      </c>
      <c r="FJ68">
        <f>IFERROR(VALUE(RIGHT(Rawdata!FJ68,1))-3,"N/A")</f>
        <v>5</v>
      </c>
      <c r="FK68">
        <f>IFERROR(IF(Rawdata!FK68="A1",VALUE(RIGHT(Rawdata!FK68,1)),VALUE(RIGHT(Rawdata!FK68,1))-1),"N/A")</f>
        <v>5</v>
      </c>
      <c r="FL68">
        <f>IFERROR(VALUE(RIGHT(Rawdata!FL68,1))-3,"N/A")</f>
        <v>5</v>
      </c>
      <c r="FM68">
        <f>IFERROR(IF(Rawdata!FM68="A1",VALUE(RIGHT(Rawdata!FM68,1)),VALUE(RIGHT(Rawdata!FM68,1))-1),"N/A")</f>
        <v>5</v>
      </c>
      <c r="FN68">
        <f>IFERROR(VALUE(RIGHT(Rawdata!FN68,1))-3,"N/A")</f>
        <v>5</v>
      </c>
      <c r="FO68">
        <f>IFERROR(IF(Rawdata!FO68="A1",VALUE(RIGHT(Rawdata!FO68,1)),VALUE(RIGHT(Rawdata!FO68,1))-1),"N/A")</f>
        <v>3</v>
      </c>
      <c r="FP68">
        <f>IFERROR(VALUE(RIGHT(Rawdata!FP68,1))-3,"N/A")</f>
        <v>4</v>
      </c>
      <c r="FQ68">
        <f>IFERROR(IF(Rawdata!FQ68="A1",VALUE(RIGHT(Rawdata!FQ68,1)),VALUE(RIGHT(Rawdata!FQ68,1))-1),"N/A")</f>
        <v>3</v>
      </c>
      <c r="FR68">
        <f>IFERROR(VALUE(RIGHT(Rawdata!FR68,1))-3,"N/A")</f>
        <v>5</v>
      </c>
      <c r="FS68">
        <f>IFERROR(IF(Rawdata!FS68="A1",VALUE(RIGHT(Rawdata!FS68,1)),VALUE(RIGHT(Rawdata!FS68,1))-1),"N/A")</f>
        <v>5</v>
      </c>
      <c r="FT68">
        <f>IFERROR(VALUE(RIGHT(Rawdata!FT68,1))-3,"N/A")</f>
        <v>5</v>
      </c>
      <c r="FU68">
        <f>IFERROR(IF(Rawdata!FU68="A1",VALUE(RIGHT(Rawdata!FU68,1)),VALUE(RIGHT(Rawdata!FU68,1))-1),"N/A")</f>
        <v>5</v>
      </c>
      <c r="FV68">
        <f>IFERROR(VALUE(RIGHT(Rawdata!FV68,1))-3,"N/A")</f>
        <v>5</v>
      </c>
      <c r="FW68">
        <f>IFERROR(IF(Rawdata!FW68="A1",VALUE(RIGHT(Rawdata!FW68,1)),VALUE(RIGHT(Rawdata!FW68,1))-1),"N/A")</f>
        <v>5</v>
      </c>
      <c r="FX68">
        <f>IFERROR(VALUE(RIGHT(Rawdata!FX68,1))-3,"N/A")</f>
        <v>5</v>
      </c>
      <c r="FY68">
        <f>IFERROR(IF(Rawdata!FY68="A1",VALUE(RIGHT(Rawdata!FY68,1)),VALUE(RIGHT(Rawdata!FY68,1))-1),"N/A")</f>
        <v>4</v>
      </c>
      <c r="FZ68">
        <f>IFERROR(VALUE(RIGHT(Rawdata!FZ68,1))-3,"N/A")</f>
        <v>4</v>
      </c>
      <c r="GA68">
        <f>IFERROR(IF(Rawdata!GA68="A1",VALUE(RIGHT(Rawdata!GA68,1)),VALUE(RIGHT(Rawdata!GA68,1))-1),"N/A")</f>
        <v>5</v>
      </c>
      <c r="GB68">
        <f>IFERROR(VALUE(RIGHT(Rawdata!GB68,1))-3,"N/A")</f>
        <v>5</v>
      </c>
      <c r="GC68">
        <f>IFERROR(IF(Rawdata!GC68="A1",VALUE(RIGHT(Rawdata!GC68,1)),VALUE(RIGHT(Rawdata!GC68,1))-1),"N/A")</f>
        <v>5</v>
      </c>
      <c r="GD68">
        <f>IFERROR(VALUE(RIGHT(Rawdata!GD68,1))-3,"N/A")</f>
        <v>5</v>
      </c>
      <c r="GE68">
        <f>IFERROR(IF(Rawdata!GE68="A1",VALUE(RIGHT(Rawdata!GE68,1)),VALUE(RIGHT(Rawdata!GE68,1))-1),"N/A")</f>
        <v>4</v>
      </c>
      <c r="GF68">
        <f>IFERROR(VALUE(RIGHT(Rawdata!GF68,1))-3,"N/A")</f>
        <v>4</v>
      </c>
      <c r="GG68">
        <f>IFERROR(IF(Rawdata!GG68="A1",VALUE(RIGHT(Rawdata!GG68,1)),VALUE(RIGHT(Rawdata!GG68,1))-1),"N/A")</f>
        <v>4</v>
      </c>
      <c r="GH68">
        <f>IFERROR(VALUE(RIGHT(Rawdata!GH68,1))-3,"N/A")</f>
        <v>5</v>
      </c>
      <c r="GI68">
        <f>IFERROR(IF(Rawdata!GI68="A1",VALUE(RIGHT(Rawdata!GI68,1)),VALUE(RIGHT(Rawdata!GI68,1))-1),"N/A")</f>
        <v>5</v>
      </c>
      <c r="GJ68">
        <f>IFERROR(VALUE(RIGHT(Rawdata!GJ68,1))-3,"N/A")</f>
        <v>4</v>
      </c>
      <c r="GK68">
        <f>IFERROR(IF(Rawdata!GK68="A1",VALUE(RIGHT(Rawdata!GK68,1)),VALUE(RIGHT(Rawdata!GK68,1))-1),"N/A")</f>
        <v>5</v>
      </c>
      <c r="GL68">
        <f>IFERROR(VALUE(RIGHT(Rawdata!GL68,1))-3,"N/A")</f>
        <v>5</v>
      </c>
      <c r="GM68">
        <f>IFERROR(IF(Rawdata!GM68="A1",VALUE(RIGHT(Rawdata!GM68,1)),VALUE(RIGHT(Rawdata!GM68,1))-1),"N/A")</f>
        <v>5</v>
      </c>
      <c r="GN68">
        <f>IFERROR(VALUE(RIGHT(Rawdata!GN68,1))-3,"N/A")</f>
        <v>5</v>
      </c>
      <c r="GO68">
        <f>IFERROR(IF(Rawdata!GO68="A1",VALUE(RIGHT(Rawdata!GO68,1)),VALUE(RIGHT(Rawdata!GO68,1))-1),"N/A")</f>
        <v>5</v>
      </c>
      <c r="GP68">
        <f>IFERROR(VALUE(RIGHT(Rawdata!GP68,1))-3,"N/A")</f>
        <v>4</v>
      </c>
      <c r="GQ68">
        <f>IFERROR(IF(Rawdata!GQ68="A1",VALUE(RIGHT(Rawdata!GQ68,1)),VALUE(RIGHT(Rawdata!GQ68,1))-1),"N/A")</f>
        <v>5</v>
      </c>
      <c r="GR68">
        <f>IFERROR(VALUE(RIGHT(Rawdata!GR68,1))-3,"N/A")</f>
        <v>5</v>
      </c>
      <c r="GS68">
        <f>IFERROR(IF(Rawdata!GS68="A1",VALUE(RIGHT(Rawdata!GS68,1)),VALUE(RIGHT(Rawdata!GS68,1))-1),"N/A")</f>
        <v>5</v>
      </c>
      <c r="GT68">
        <f>IFERROR(VALUE(RIGHT(Rawdata!GT68,1))-3,"N/A")</f>
        <v>5</v>
      </c>
      <c r="GU68">
        <f>IFERROR(IF(Rawdata!GU68="A1",VALUE(RIGHT(Rawdata!GU68,1)),VALUE(RIGHT(Rawdata!GU68,1))-1),"N/A")</f>
        <v>5</v>
      </c>
      <c r="GV68">
        <f>IFERROR(VALUE(RIGHT(Rawdata!GV68,1))-3,"N/A")</f>
        <v>5</v>
      </c>
      <c r="GW68">
        <f>IFERROR(IF(Rawdata!GW68="A1",VALUE(RIGHT(Rawdata!GW68,1)),VALUE(RIGHT(Rawdata!GW68,1))-1),"N/A")</f>
        <v>5</v>
      </c>
      <c r="GX68">
        <f>IFERROR(VALUE(RIGHT(Rawdata!GX68,1))-3,"N/A")</f>
        <v>5</v>
      </c>
      <c r="GY68">
        <f>IFERROR(VALUE(RIGHT(Rawdata!GY68,1)),"N/A")</f>
        <v>4</v>
      </c>
      <c r="GZ68">
        <f>IFERROR(7-VALUE(RIGHT(Rawdata!GZ68,1)),"N/A")</f>
        <v>6</v>
      </c>
      <c r="HA68">
        <f>IFERROR(VALUE(RIGHT(Rawdata!HA68,1)),"N/A")</f>
        <v>6</v>
      </c>
      <c r="HB68">
        <f>IFERROR(VALUE(RIGHT(Rawdata!HB68,1)),"N/A")</f>
        <v>6</v>
      </c>
      <c r="HC68">
        <f>IFERROR(VALUE(RIGHT(Rawdata!HC68,1)),"N/A")</f>
        <v>6</v>
      </c>
      <c r="HD68">
        <f>IFERROR(7-VALUE(RIGHT(Rawdata!HD68,1)),"N/A")</f>
        <v>5</v>
      </c>
      <c r="HE68">
        <f>IFERROR(VALUE(RIGHT(Rawdata!HE68,1)),"N/A")</f>
        <v>5</v>
      </c>
      <c r="HF68">
        <f>IFERROR(7-VALUE(RIGHT(Rawdata!HF68,1)),"N/A")</f>
        <v>5</v>
      </c>
      <c r="HG68">
        <f>IFERROR(VALUE(RIGHT(Rawdata!HG68,1)),"N/A")</f>
        <v>6</v>
      </c>
      <c r="HH68">
        <f>IFERROR(VALUE(RIGHT(Rawdata!HH68,1)),"N/A")</f>
        <v>5</v>
      </c>
      <c r="HI68">
        <f>IFERROR(VALUE(RIGHT(Rawdata!HI68,1)),"N/A")</f>
        <v>5</v>
      </c>
      <c r="HJ68">
        <f>IFERROR(VALUE(RIGHT(Rawdata!HJ68,1)),"N/A")</f>
        <v>5</v>
      </c>
      <c r="HK68">
        <f>IFERROR(7-VALUE(RIGHT(Rawdata!HK68,1)),"N/A")</f>
        <v>3</v>
      </c>
      <c r="HL68">
        <f>IFERROR(VALUE(RIGHT(Rawdata!HL68,1)),"N/A")</f>
        <v>5</v>
      </c>
      <c r="HM68">
        <f>IFERROR(VALUE(RIGHT(Rawdata!HM68,1)),"N/A")</f>
        <v>6</v>
      </c>
      <c r="HN68">
        <f>IFERROR(IF(Rawdata!HN68="A13",5,VALUE(RIGHT(Rawdata!HN68,1))-1),"N/A")</f>
        <v>5</v>
      </c>
      <c r="HO68">
        <f>IFERROR(IF(Rawdata!HO68="A13",5,VALUE(RIGHT(Rawdata!HO68,1))-1),"N/A")</f>
        <v>5</v>
      </c>
      <c r="HP68">
        <f>IFERROR(IF(Rawdata!HP68="A13",5,VALUE(RIGHT(Rawdata!HP68,1))-1),"N/A")</f>
        <v>5</v>
      </c>
      <c r="HQ68">
        <f>IFERROR(IF(Rawdata!HQ68="A13",5,VALUE(RIGHT(Rawdata!HQ68,1))-1),"N/A")</f>
        <v>5</v>
      </c>
      <c r="HR68">
        <f>IFERROR(IF(Rawdata!HR68="A13",5,VALUE(RIGHT(Rawdata!HR68,1))-1),"N/A")</f>
        <v>5</v>
      </c>
      <c r="HS68">
        <f>IFERROR(6-IF(Rawdata!HS68="A13",5,VALUE(RIGHT(Rawdata!HS68,1))-1),"N/A")</f>
        <v>3</v>
      </c>
      <c r="HT68">
        <f>IFERROR(6-IF(Rawdata!HT68="A13",5,VALUE(RIGHT(Rawdata!HT68,1))-1),"N/A")</f>
        <v>3</v>
      </c>
      <c r="HU68">
        <f>IFERROR(6-IF(Rawdata!HU68="A13",5,VALUE(RIGHT(Rawdata!HU68,1))-1),"N/A")</f>
        <v>4</v>
      </c>
      <c r="HV68">
        <f>IFERROR(IF(Rawdata!HV68="A13",5,VALUE(RIGHT(Rawdata!HV68,1))-1),"N/A")</f>
        <v>2</v>
      </c>
      <c r="HW68">
        <f>IFERROR(6-IF(Rawdata!HW68="A13",5,VALUE(RIGHT(Rawdata!HW68,1))-1),"N/A")</f>
        <v>2</v>
      </c>
      <c r="HX68">
        <f>IFERROR(6-IF(Rawdata!HX68="A13",5,VALUE(RIGHT(Rawdata!HX68,1))-1),"N/A")</f>
        <v>4</v>
      </c>
      <c r="HY68">
        <f>IFERROR(6-IF(Rawdata!HY68="A13",5,VALUE(RIGHT(Rawdata!HY68,1))-1),"N/A")</f>
        <v>2</v>
      </c>
      <c r="HZ68">
        <f>IFERROR(6-IF(Rawdata!HZ68="A13",5,VALUE(RIGHT(Rawdata!HZ68,1))-1),"N/A")</f>
        <v>4</v>
      </c>
      <c r="IA68">
        <f>IFERROR(6-IF(Rawdata!IA68="A13",5,VALUE(RIGHT(Rawdata!IA68,1))-1),"N/A")</f>
        <v>3</v>
      </c>
      <c r="IB68">
        <f>IFERROR(IF(Rawdata!IB68="A13",5,VALUE(RIGHT(Rawdata!IB68,1))-1),"N/A")</f>
        <v>5</v>
      </c>
      <c r="IC68">
        <f>IFERROR(6-IF(Rawdata!IC68="A13",5,VALUE(RIGHT(Rawdata!IC68,1))-1),"N/A")</f>
        <v>2</v>
      </c>
      <c r="ID68">
        <f>IFERROR(IF(Rawdata!ID68="A13",5,VALUE(RIGHT(Rawdata!ID68,1))-1),"N/A")</f>
        <v>5</v>
      </c>
      <c r="IE68">
        <f>IFERROR(6-IF(Rawdata!IE68="A13",5,VALUE(RIGHT(Rawdata!IE68,1))-1),"N/A")</f>
        <v>3</v>
      </c>
      <c r="IF68">
        <f>IFERROR(VALUE(RIGHT(Rawdata!IF68,1)),"N/A")</f>
        <v>3</v>
      </c>
      <c r="IG68">
        <f>IFERROR(VALUE(RIGHT(Rawdata!IG68,1)),"N/A")</f>
        <v>3</v>
      </c>
      <c r="IH68">
        <f>IFERROR(VALUE(RIGHT(Rawdata!IH68,1)),"N/A")</f>
        <v>6</v>
      </c>
      <c r="II68">
        <f>IFERROR(VALUE(RIGHT(Rawdata!II68,1)),"N/A")</f>
        <v>7</v>
      </c>
      <c r="IJ68">
        <f>IFERROR(VALUE(RIGHT(Rawdata!IJ68,1)),"N/A")</f>
        <v>4</v>
      </c>
      <c r="IK68">
        <f>IFERROR(VALUE(RIGHT(Rawdata!IK68,1)),"N/A")</f>
        <v>4</v>
      </c>
      <c r="IL68">
        <f>IFERROR(VALUE(RIGHT(Rawdata!IL68,1)),"N/A")</f>
        <v>4</v>
      </c>
      <c r="IM68">
        <f>IFERROR(VALUE(RIGHT(Rawdata!IM68,1)),"N/A")</f>
        <v>3</v>
      </c>
      <c r="IN68">
        <f>IFERROR(VALUE(RIGHT(Rawdata!IN68,1)),"N/A")</f>
        <v>4</v>
      </c>
      <c r="IO68">
        <f>IFERROR(VALUE(RIGHT(Rawdata!IO68,1)),"N/A")</f>
        <v>3</v>
      </c>
      <c r="IP68">
        <f>IFERROR(VALUE(RIGHT(Rawdata!IP68,1)),"N/A")</f>
        <v>3</v>
      </c>
      <c r="IQ68">
        <f>IFERROR(VALUE(RIGHT(Rawdata!IQ68,1)),"N/A")</f>
        <v>4</v>
      </c>
      <c r="IR68">
        <f>IFERROR(VALUE(RIGHT(Rawdata!IR68,1)),"N/A")</f>
        <v>4</v>
      </c>
      <c r="IS68">
        <f>IFERROR(VALUE(RIGHT(Rawdata!IS68,1)),"N/A")</f>
        <v>4</v>
      </c>
      <c r="IT68">
        <f>IFERROR(VALUE(RIGHT(Rawdata!IT68,1)),"N/A")</f>
        <v>3</v>
      </c>
      <c r="IU68">
        <f>IFERROR(VALUE(RIGHT(Rawdata!IU68,1)),"N/A")</f>
        <v>3</v>
      </c>
      <c r="IV68">
        <f>IFERROR(VALUE(RIGHT(Rawdata!IV68,1)),"N/A")</f>
        <v>3</v>
      </c>
      <c r="IW68">
        <f>IFERROR(VALUE(RIGHT(Rawdata!IW68,1)),"N/A")</f>
        <v>4</v>
      </c>
      <c r="IX68">
        <f>IFERROR(VALUE(RIGHT(Rawdata!IX68,1)),"N/A")</f>
        <v>5</v>
      </c>
      <c r="IY68">
        <f>IFERROR(VALUE(RIGHT(Rawdata!IY68,1)),"N/A")</f>
        <v>5</v>
      </c>
      <c r="IZ68">
        <f>IFERROR(VALUE(RIGHT(Rawdata!IZ68,1)),"N/A")</f>
        <v>2</v>
      </c>
      <c r="JA68">
        <f>IFERROR(VALUE(RIGHT(Rawdata!JA68,1)),"N/A")</f>
        <v>1</v>
      </c>
      <c r="JB68">
        <f>IFERROR(VALUE(RIGHT(Rawdata!JB68,1)),"N/A")</f>
        <v>1</v>
      </c>
      <c r="JC68">
        <f>IFERROR(VALUE(RIGHT(Rawdata!JC68,1)),"N/A")</f>
        <v>3</v>
      </c>
      <c r="JD68">
        <f>IFERROR(VALUE(RIGHT(Rawdata!JD68,1)),"N/A")</f>
        <v>4</v>
      </c>
      <c r="JE68">
        <f>IFERROR(VALUE(RIGHT(Rawdata!JE68,1)),"N/A")</f>
        <v>4</v>
      </c>
      <c r="JF68">
        <f>IFERROR(VALUE(RIGHT(Rawdata!JF68,1)),"N/A")</f>
        <v>5</v>
      </c>
      <c r="JG68">
        <f>IFERROR(VALUE(RIGHT(Rawdata!JG68,1)),"N/A")</f>
        <v>5</v>
      </c>
      <c r="JH68">
        <f>IFERROR(VALUE(RIGHT(Rawdata!JH68,1)),"N/A")</f>
        <v>4</v>
      </c>
      <c r="JI68">
        <f>IFERROR(VALUE(RIGHT(Rawdata!JI68,1)),"N/A")</f>
        <v>1</v>
      </c>
      <c r="JJ68">
        <f>IFERROR(VALUE(RIGHT(Rawdata!JJ68,1)),"N/A")</f>
        <v>1</v>
      </c>
      <c r="JK68">
        <f>IFERROR(VALUE(RIGHT(Rawdata!JK68,1)),"N/A")</f>
        <v>4</v>
      </c>
      <c r="JL68">
        <f>IFERROR(VALUE(RIGHT(Rawdata!JL68,1)),"N/A")</f>
        <v>3</v>
      </c>
      <c r="JM68">
        <f>IFERROR(VALUE(RIGHT(Rawdata!JM68,1)),"N/A")</f>
        <v>5</v>
      </c>
      <c r="JN68">
        <f>IFERROR(VALUE(RIGHT(Rawdata!JN68,1)),"N/A")</f>
        <v>4</v>
      </c>
      <c r="JO68">
        <f>IFERROR(VALUE(RIGHT(Rawdata!JO68,1)),"N/A")</f>
        <v>4</v>
      </c>
      <c r="JP68" t="str">
        <f>IFERROR(VALUE(RIGHT(Rawdata!JP68,1)-4),"N/A")</f>
        <v>N/A</v>
      </c>
      <c r="JQ68" t="str">
        <f>IFERROR(VALUE(RIGHT(Rawdata!JQ68,1)-4),"N/A")</f>
        <v>N/A</v>
      </c>
      <c r="JR68" t="str">
        <f>IFERROR(VALUE(RIGHT(Rawdata!JR68,1)-4),"N/A")</f>
        <v>N/A</v>
      </c>
      <c r="JS68" t="str">
        <f>IFERROR(VALUE(RIGHT(Rawdata!JS68,1)-4),"N/A")</f>
        <v>N/A</v>
      </c>
      <c r="JT68" t="str">
        <f>IFERROR(VALUE(RIGHT(Rawdata!JT68,1)-4),"N/A")</f>
        <v>N/A</v>
      </c>
      <c r="JU68" t="str">
        <f>IFERROR(VALUE(RIGHT(Rawdata!JU68,1)-4),"N/A")</f>
        <v>N/A</v>
      </c>
      <c r="JV68" t="str">
        <f>IFERROR(VALUE(RIGHT(Rawdata!JV68,1)-4),"N/A")</f>
        <v>N/A</v>
      </c>
      <c r="JW68" t="str">
        <f>IFERROR(VALUE(RIGHT(Rawdata!JW68,1)-4),"N/A")</f>
        <v>N/A</v>
      </c>
      <c r="JX68" t="str">
        <f>IFERROR(VALUE(RIGHT(Rawdata!JX68,1)),"N/A")</f>
        <v>N/A</v>
      </c>
      <c r="JY68" t="str">
        <f>IFERROR(VALUE(RIGHT(Rawdata!JY68,1)),"N/A")</f>
        <v>N/A</v>
      </c>
      <c r="JZ68" t="str">
        <f>IFERROR(6-VALUE(RIGHT(Rawdata!JZ68,1)),"N/A")</f>
        <v>N/A</v>
      </c>
      <c r="KA68" t="str">
        <f>IFERROR(6-VALUE(RIGHT(Rawdata!KA68,1)),"N/A")</f>
        <v>N/A</v>
      </c>
      <c r="KB68" t="str">
        <f>IFERROR(6-VALUE(RIGHT(Rawdata!KB68,1)),"N/A")</f>
        <v>N/A</v>
      </c>
      <c r="KC68" t="str">
        <f>IFERROR(6-VALUE(RIGHT(Rawdata!KC68,1)),"N/A")</f>
        <v>N/A</v>
      </c>
      <c r="KD68" t="str">
        <f>IFERROR(6-VALUE(RIGHT(Rawdata!KD68,1)),"N/A")</f>
        <v>N/A</v>
      </c>
      <c r="KE68" t="str">
        <f>IFERROR(6-VALUE(RIGHT(Rawdata!KE68,1)),"N/A")</f>
        <v>N/A</v>
      </c>
      <c r="KF68" t="str">
        <f>IFERROR(VALUE(RIGHT(Rawdata!KF68,1)),"N/A")</f>
        <v>N/A</v>
      </c>
      <c r="KG68" t="str">
        <f>IFERROR(VALUE(RIGHT(Rawdata!KG68,1)),"N/A")</f>
        <v>N/A</v>
      </c>
      <c r="KH68" t="str">
        <f>IFERROR(6-VALUE(RIGHT(Rawdata!KH68,1)),"N/A")</f>
        <v>N/A</v>
      </c>
      <c r="KI68" t="str">
        <f>IFERROR(6-VALUE(RIGHT(Rawdata!KI68,1)),"N/A")</f>
        <v>N/A</v>
      </c>
      <c r="KJ68" t="str">
        <f>IFERROR(VALUE(RIGHT(Rawdata!KJ68,1)),"N/A")</f>
        <v>N/A</v>
      </c>
      <c r="KK68" t="str">
        <f>IFERROR(VALUE(RIGHT(Rawdata!KK68,1)),"N/A")</f>
        <v>N/A</v>
      </c>
      <c r="KL68" t="str">
        <f>IFERROR(VALUE(RIGHT(Rawdata!KL68,1)),"N/A")</f>
        <v>N/A</v>
      </c>
      <c r="KM68" t="str">
        <f>IFERROR(VALUE(RIGHT(Rawdata!KM68,1)),"N/A")</f>
        <v>N/A</v>
      </c>
      <c r="KN68" t="str">
        <f>IFERROR(VALUE(RIGHT(Rawdata!KN68,1)),"N/A")</f>
        <v>N/A</v>
      </c>
      <c r="KO68" t="str">
        <f>IFERROR(VALUE(RIGHT(Rawdata!KO68,1)),"N/A")</f>
        <v>N/A</v>
      </c>
      <c r="KP68" t="str">
        <f>IFERROR(VALUE(RIGHT(Rawdata!KP68,1)),"N/A")</f>
        <v>N/A</v>
      </c>
      <c r="KQ68" t="str">
        <f>IFERROR(VALUE(RIGHT(Rawdata!KQ68,1)),"N/A")</f>
        <v>N/A</v>
      </c>
      <c r="KR68" t="str">
        <f>IFERROR(VALUE(RIGHT(Rawdata!KR68,1)),"N/A")</f>
        <v>N/A</v>
      </c>
      <c r="KS68" t="str">
        <f>IFERROR(VALUE(RIGHT(Rawdata!KS68,1)),"N/A")</f>
        <v>N/A</v>
      </c>
      <c r="KT68" t="str">
        <f>IFERROR(VALUE(RIGHT(Rawdata!KT68,1)),"N/A")</f>
        <v>N/A</v>
      </c>
      <c r="KU68" t="str">
        <f>IFERROR(VALUE(RIGHT(Rawdata!KU68,1)),"N/A")</f>
        <v>N/A</v>
      </c>
      <c r="KV68" t="str">
        <f>IFERROR(VALUE(RIGHT(Rawdata!KV68,1)),"N/A")</f>
        <v>N/A</v>
      </c>
      <c r="KW68" t="str">
        <f>IFERROR(VALUE(RIGHT(Rawdata!KW68,1)),"N/A")</f>
        <v>N/A</v>
      </c>
      <c r="KX68" t="str">
        <f>IFERROR(VALUE(RIGHT(Rawdata!KX68,1)),"N/A")</f>
        <v>N/A</v>
      </c>
    </row>
    <row r="69" spans="1:310" x14ac:dyDescent="0.25">
      <c r="A69">
        <f>Rawdata!A69</f>
        <v>47</v>
      </c>
      <c r="B69" t="str">
        <f>Rawdata!B69</f>
        <v>T3</v>
      </c>
      <c r="C69" t="str">
        <f>Rawdata!C69</f>
        <v>2023-05-11 20:19:40</v>
      </c>
      <c r="D69" t="str">
        <f>Rawdata!D69</f>
        <v>766-284</v>
      </c>
      <c r="E69" t="str">
        <f>IF(Rawdata!E69="","",Rawdata!E69)</f>
        <v/>
      </c>
      <c r="F69" cm="1">
        <f t="array" ref="F69">IFERROR(_xlfn.IFS(Rawdata!F69="A1",100,Rawdata!F69="A2",75,Rawdata!F69="A3",50,Rawdata!F69="A4",25,Rawdata!F69="A5",0),"N/A")</f>
        <v>25</v>
      </c>
      <c r="G69" cm="1">
        <f t="array" ref="G69">IFERROR(_xlfn.IFS(Rawdata!G69="A1",100,Rawdata!G69="A2",75,Rawdata!G69="A3",50,Rawdata!G69="A4",25,Rawdata!G69="A5",0),"N/A")</f>
        <v>25</v>
      </c>
      <c r="H69" cm="1">
        <f t="array" ref="H69">IFERROR(_xlfn.IFS(Rawdata!H69="A1",100,Rawdata!H69="A2",75,Rawdata!H69="A3",50,Rawdata!H69="A4",25,Rawdata!H69="A5",0),"N/A")</f>
        <v>0</v>
      </c>
      <c r="I69" cm="1">
        <f t="array" ref="I69">IFERROR(_xlfn.IFS(Rawdata!I69="A1",100,Rawdata!I69="A2",75,Rawdata!I69="A3",50,Rawdata!I69="A4",25,Rawdata!I69="A5",0),"N/A")</f>
        <v>50</v>
      </c>
      <c r="J69" cm="1">
        <f t="array" ref="J69">IFERROR(_xlfn.IFS(Rawdata!J69="A1",100,Rawdata!J69="A2",75,Rawdata!J69="A3",50,Rawdata!J69="A4",25,Rawdata!J69="A5",0),"N/A")</f>
        <v>25</v>
      </c>
      <c r="K69" cm="1">
        <f t="array" ref="K69">IFERROR(_xlfn.IFS(Rawdata!K69="A1",100,Rawdata!K69="A2",75,Rawdata!K69="A3",50,Rawdata!K69="A4",25,Rawdata!K69="A5",0),"N/A")</f>
        <v>25</v>
      </c>
      <c r="L69" cm="1">
        <f t="array" ref="L69">IFERROR(_xlfn.IFS(Rawdata!L69="A1",100,Rawdata!L69="A2",75,Rawdata!L69="A3",50,Rawdata!L69="A4",25,Rawdata!L69="A5",0),"N/A")</f>
        <v>0</v>
      </c>
      <c r="M69" cm="1">
        <f t="array" ref="M69">IFERROR(_xlfn.IFS(Rawdata!M69="A1",100,Rawdata!M69="A2",75,Rawdata!M69="A3",50,Rawdata!M69="A4",25,Rawdata!M69="A5",0),"N/A")</f>
        <v>25</v>
      </c>
      <c r="N69" cm="1">
        <f t="array" ref="N69">IFERROR(_xlfn.IFS(Rawdata!N69="A1",100,Rawdata!N69="A2",75,Rawdata!N69="A3",50,Rawdata!N69="A4",25,Rawdata!N69="A5",0),"N/A")</f>
        <v>50</v>
      </c>
      <c r="O69" cm="1">
        <f t="array" ref="O69">IFERROR(_xlfn.IFS(Rawdata!O69="A1",100,Rawdata!O69="A2",75,Rawdata!O69="A3",50,Rawdata!O69="A4",25,Rawdata!O69="A5",0),"N/A")</f>
        <v>0</v>
      </c>
      <c r="P69" cm="1">
        <f t="array" ref="P69">IFERROR(_xlfn.IFS(Rawdata!P69="A1",100,Rawdata!P69="A2",75,Rawdata!P69="A3",50,Rawdata!P69="A4",25,Rawdata!P69="A5",0),"N/A")</f>
        <v>50</v>
      </c>
      <c r="Q69" cm="1">
        <f t="array" ref="Q69">IFERROR(_xlfn.IFS(Rawdata!Q69="A1",100,Rawdata!Q69="A2",75,Rawdata!Q69="A3",50,Rawdata!Q69="A4",25,Rawdata!Q69="A5",0),"N/A")</f>
        <v>75</v>
      </c>
      <c r="R69" cm="1">
        <f t="array" ref="R69">IFERROR(_xlfn.IFS(Rawdata!R69="A1",100,Rawdata!R69="A2",75,Rawdata!R69="A3",50,Rawdata!R69="A4",25,Rawdata!R69="A5",0),"N/A")</f>
        <v>100</v>
      </c>
      <c r="S69" cm="1">
        <f t="array" ref="S69">IFERROR(_xlfn.IFS(Rawdata!S69="A1",100,Rawdata!S69="A2",75,Rawdata!S69="A3",50,Rawdata!S69="A4",25,Rawdata!S69="A5",0),"N/A")</f>
        <v>25</v>
      </c>
      <c r="T69" cm="1">
        <f t="array" ref="T69">IFERROR(_xlfn.IFS(Rawdata!T69="A1",100,Rawdata!T69="A2",75,Rawdata!T69="A3",50,Rawdata!T69="A4",25,Rawdata!T69="A5",0),"N/A")</f>
        <v>25</v>
      </c>
      <c r="U69" cm="1">
        <f t="array" ref="U69">IFERROR(_xlfn.IFS(Rawdata!U69="A1",100,Rawdata!U69="A2",75,Rawdata!U69="A3",50,Rawdata!U69="A4",25,Rawdata!U69="A5",0),"N/A")</f>
        <v>25</v>
      </c>
      <c r="V69" cm="1">
        <f t="array" ref="V69">IFERROR(_xlfn.IFS(Rawdata!V69="A1",100,Rawdata!V69="A2",75,Rawdata!V69="A3",50,Rawdata!V69="A4",25,Rawdata!V69="A5",0),"N/A")</f>
        <v>75</v>
      </c>
      <c r="W69" cm="1">
        <f t="array" ref="W69">IFERROR(_xlfn.IFS(Rawdata!W69="A1",100,Rawdata!W69="A2",75,Rawdata!W69="A3",50,Rawdata!W69="A4",25,Rawdata!W69="A5",0),"N/A")</f>
        <v>0</v>
      </c>
      <c r="X69" cm="1">
        <f t="array" ref="X69">IFERROR(_xlfn.IFS(Rawdata!X69="A1",100,Rawdata!X69="A2",75,Rawdata!X69="A3",50,Rawdata!X69="A4",25,Rawdata!X69="A5",0),"N/A")</f>
        <v>25</v>
      </c>
      <c r="Y69" cm="1">
        <f t="array" ref="Y69">IFERROR(_xlfn.IFS(Rawdata!Y69="A1",100,Rawdata!Y69="A2",75,Rawdata!Y69="A3",50,Rawdata!Y69="A4",25,Rawdata!Y69="A5",0),"N/A")</f>
        <v>100</v>
      </c>
      <c r="Z69" cm="1">
        <f t="array" ref="Z69">IFERROR(_xlfn.IFS(Rawdata!Z69="A1",100,Rawdata!Z69="A2",75,Rawdata!Z69="A3",50,Rawdata!Z69="A4",25,Rawdata!Z69="A5",0),"N/A")</f>
        <v>25</v>
      </c>
      <c r="AA69" cm="1">
        <f t="array" ref="AA69">IFERROR(_xlfn.IFS(Rawdata!AA69="A1",100,Rawdata!AA69="A2",75,Rawdata!AA69="A3",50,Rawdata!AA69="A4",25,Rawdata!AA69="A5",0),"N/A")</f>
        <v>100</v>
      </c>
      <c r="AB69" cm="1">
        <f t="array" ref="AB69">IFERROR(_xlfn.IFS(Rawdata!AB69="A1",100,Rawdata!AB69="A2",75,Rawdata!AB69="A3",50,Rawdata!AB69="A4",25,Rawdata!AB69="A5",0),"N/A")</f>
        <v>100</v>
      </c>
      <c r="AC69">
        <f>IFERROR(VALUE(RIGHT(Rawdata!AC69,1)),"N/A")</f>
        <v>2</v>
      </c>
      <c r="AD69">
        <f>IFERROR(6-VALUE(RIGHT(Rawdata!AD69,1)),"N/A")</f>
        <v>2</v>
      </c>
      <c r="AE69">
        <f>IFERROR(VALUE(RIGHT(Rawdata!AE69,1)),"N/A")</f>
        <v>2</v>
      </c>
      <c r="AF69">
        <f>IFERROR(6-VALUE(RIGHT(Rawdata!AF69,1)),"N/A")</f>
        <v>4</v>
      </c>
      <c r="AG69">
        <f>IFERROR(VALUE(RIGHT(Rawdata!AG69,1)),"N/A")</f>
        <v>5</v>
      </c>
      <c r="AH69">
        <f>IFERROR(VALUE(RIGHT(Rawdata!AH69,1)),"N/A")</f>
        <v>4</v>
      </c>
      <c r="AI69">
        <f>IFERROR(VALUE(RIGHT(Rawdata!AI69,1)),"N/A")</f>
        <v>4</v>
      </c>
      <c r="AJ69">
        <f>IFERROR(6-VALUE(RIGHT(Rawdata!AJ69,1)),"N/A")</f>
        <v>4</v>
      </c>
      <c r="AK69">
        <f>IFERROR(6-VALUE(RIGHT(Rawdata!AK69,1)),"N/A")</f>
        <v>5</v>
      </c>
      <c r="AL69">
        <f>IFERROR(VALUE(RIGHT(Rawdata!AL69,1)),"N/A")</f>
        <v>4</v>
      </c>
      <c r="AM69">
        <f>IFERROR(6-VALUE(RIGHT(Rawdata!AM69,1)),"N/A")</f>
        <v>5</v>
      </c>
      <c r="AN69">
        <f>IFERROR(6-VALUE(RIGHT(Rawdata!AN69,1)),"N/A")</f>
        <v>4</v>
      </c>
      <c r="AO69">
        <f>IFERROR(VALUE(RIGHT(Rawdata!AO69,1)),"N/A")</f>
        <v>3</v>
      </c>
      <c r="AP69">
        <f>IFERROR(6-VALUE(RIGHT(Rawdata!AP69,1)),"N/A")</f>
        <v>3</v>
      </c>
      <c r="AQ69">
        <f>IFERROR(VALUE(RIGHT(Rawdata!AQ69,1)),"N/A")</f>
        <v>4</v>
      </c>
      <c r="AR69">
        <f>IFERROR(6-VALUE(RIGHT(Rawdata!AR69,1)),"N/A")</f>
        <v>2</v>
      </c>
      <c r="AS69">
        <f>IFERROR(VALUE(RIGHT(Rawdata!AS69,1)),"N/A")</f>
        <v>5</v>
      </c>
      <c r="AT69">
        <f>IFERROR(VALUE(RIGHT(Rawdata!AT69,1)),"N/A")</f>
        <v>2</v>
      </c>
      <c r="AU69">
        <f>IFERROR(6-VALUE(RIGHT(Rawdata!AU69,1)),"N/A")</f>
        <v>4</v>
      </c>
      <c r="AV69">
        <f>IFERROR(VALUE(RIGHT(Rawdata!AV69,1)),"N/A")</f>
        <v>1</v>
      </c>
      <c r="AW69">
        <f>IFERROR(VALUE(RIGHT(Rawdata!AW69,1)),"N/A")</f>
        <v>1</v>
      </c>
      <c r="AX69">
        <f>IFERROR(VALUE(RIGHT(Rawdata!AX69,1)),"N/A")</f>
        <v>1</v>
      </c>
      <c r="AY69">
        <f>IFERROR(VALUE(RIGHT(Rawdata!AY69,1)),"N/A")</f>
        <v>1</v>
      </c>
      <c r="AZ69">
        <f>IFERROR(VALUE(RIGHT(Rawdata!AZ69,1)),"N/A")</f>
        <v>1</v>
      </c>
      <c r="BA69">
        <f>IFERROR(VALUE(RIGHT(Rawdata!BA69,1)-1),"N/A")</f>
        <v>2</v>
      </c>
      <c r="BB69">
        <f>IFERROR(VALUE(RIGHT(Rawdata!BB69,1)-1),"N/A")</f>
        <v>2</v>
      </c>
      <c r="BC69">
        <f>IFERROR(VALUE(RIGHT(Rawdata!BC69,1)-1),"N/A")</f>
        <v>3</v>
      </c>
      <c r="BD69">
        <f>IFERROR(VALUE(RIGHT(Rawdata!BD69,1)-1),"N/A")</f>
        <v>3</v>
      </c>
      <c r="BE69">
        <f>IFERROR(VALUE(RIGHT(Rawdata!BE69,1)-1),"N/A")</f>
        <v>3</v>
      </c>
      <c r="BF69">
        <f>IFERROR(VALUE(RIGHT(Rawdata!BF69,1)-1),"N/A")</f>
        <v>3</v>
      </c>
      <c r="BG69">
        <f>IFERROR(VALUE(RIGHT(Rawdata!BG69,1)-1),"N/A")</f>
        <v>3</v>
      </c>
      <c r="BH69">
        <f>IFERROR(VALUE(RIGHT(Rawdata!BH69,1)-1),"N/A")</f>
        <v>3</v>
      </c>
      <c r="BI69">
        <f>IFERROR(VALUE(RIGHT(Rawdata!BI69,1)-1),"N/A")</f>
        <v>2</v>
      </c>
      <c r="BJ69">
        <f>IFERROR(VALUE(RIGHT(Rawdata!BJ69,1)-1),"N/A")</f>
        <v>3</v>
      </c>
      <c r="BK69">
        <f>IFERROR(VALUE(RIGHT(Rawdata!BK69,1)-1),"N/A")</f>
        <v>3</v>
      </c>
      <c r="BL69">
        <f>IFERROR(VALUE(RIGHT(Rawdata!BL69,1)-1),"N/A")</f>
        <v>3</v>
      </c>
      <c r="BM69">
        <f>IFERROR(VALUE(RIGHT(Rawdata!BM69,1)),"N/A")</f>
        <v>5</v>
      </c>
      <c r="BN69">
        <f>IFERROR(VALUE(RIGHT(Rawdata!BN69,1)),"N/A")</f>
        <v>5</v>
      </c>
      <c r="BO69">
        <f>IFERROR(VALUE(RIGHT(Rawdata!BO69,1)),"N/A")</f>
        <v>5</v>
      </c>
      <c r="BP69">
        <f>IFERROR(VALUE(RIGHT(Rawdata!BP69,1)),"N/A")</f>
        <v>5</v>
      </c>
      <c r="BQ69">
        <f>IFERROR(6-VALUE(RIGHT(Rawdata!BQ69,1)),"N/A")</f>
        <v>3</v>
      </c>
      <c r="BR69">
        <f>IFERROR(6-VALUE(RIGHT(Rawdata!BR69,1)),"N/A")</f>
        <v>5</v>
      </c>
      <c r="BS69">
        <f>IFERROR(6-VALUE(RIGHT(Rawdata!BS69,1)),"N/A")</f>
        <v>5</v>
      </c>
      <c r="BT69">
        <f>IFERROR(6-VALUE(RIGHT(Rawdata!BT69,1)),"N/A")</f>
        <v>4</v>
      </c>
      <c r="BU69">
        <f>IFERROR(VALUE(RIGHT(Rawdata!BU69,1)),"N/A")</f>
        <v>5</v>
      </c>
      <c r="BV69">
        <f>IFERROR(VALUE(RIGHT(Rawdata!BV69,1)),"N/A")</f>
        <v>5</v>
      </c>
      <c r="BW69">
        <f>IFERROR(VALUE(RIGHT(Rawdata!BW69,1)),"N/A")</f>
        <v>5</v>
      </c>
      <c r="BX69">
        <f>IFERROR(VALUE(RIGHT(Rawdata!BX69,1)),"N/A")</f>
        <v>5</v>
      </c>
      <c r="BY69">
        <f>IFERROR(6-VALUE(RIGHT(Rawdata!BY69,1)),"N/A")</f>
        <v>5</v>
      </c>
      <c r="BZ69">
        <f>IFERROR(6-VALUE(RIGHT(Rawdata!BZ69,1)),"N/A")</f>
        <v>5</v>
      </c>
      <c r="CA69">
        <f>IFERROR(6-VALUE(RIGHT(Rawdata!CA69,1)),"N/A")</f>
        <v>5</v>
      </c>
      <c r="CB69">
        <f>IFERROR(VALUE(RIGHT(Rawdata!CB69,1)),"N/A")</f>
        <v>5</v>
      </c>
      <c r="CC69">
        <f>IFERROR(VALUE(RIGHT(Rawdata!CC69,1)),"N/A")</f>
        <v>5</v>
      </c>
      <c r="CD69">
        <f>IFERROR(VALUE(RIGHT(Rawdata!CD69,1)),"N/A")</f>
        <v>5</v>
      </c>
      <c r="CE69">
        <f>IFERROR(VALUE(RIGHT(Rawdata!CE69,1)),"N/A")</f>
        <v>4</v>
      </c>
      <c r="CF69">
        <f>IFERROR(6-VALUE(RIGHT(Rawdata!CF69,1)),"N/A")</f>
        <v>5</v>
      </c>
      <c r="CG69">
        <f>IFERROR(6-VALUE(RIGHT(Rawdata!CG69,1)),"N/A")</f>
        <v>4</v>
      </c>
      <c r="CH69">
        <f>IFERROR(6-VALUE(RIGHT(Rawdata!CH69,1)),"N/A")</f>
        <v>4</v>
      </c>
      <c r="CI69">
        <f>IFERROR(6-VALUE(RIGHT(Rawdata!CI69,1)),"N/A")</f>
        <v>5</v>
      </c>
      <c r="CJ69">
        <f>IFERROR(VALUE(RIGHT(Rawdata!CJ69,1)),"N/A")</f>
        <v>3</v>
      </c>
      <c r="CK69">
        <f>IFERROR(VALUE(RIGHT(Rawdata!CK69,1)),"N/A")</f>
        <v>1</v>
      </c>
      <c r="CL69">
        <f>IFERROR(VALUE(RIGHT(Rawdata!CL69,1)),"N/A")</f>
        <v>3</v>
      </c>
      <c r="CM69">
        <f>IFERROR(VALUE(RIGHT(Rawdata!CM69,1)),"N/A")</f>
        <v>1</v>
      </c>
      <c r="CN69">
        <f>IFERROR(VALUE(RIGHT(Rawdata!CN69,1)),"N/A")</f>
        <v>4</v>
      </c>
      <c r="CO69">
        <f>IFERROR(VALUE(RIGHT(Rawdata!CO69,1)),"N/A")</f>
        <v>4</v>
      </c>
      <c r="CP69">
        <f>IFERROR(VALUE(RIGHT(Rawdata!CP69,1)),"N/A")</f>
        <v>1</v>
      </c>
      <c r="CQ69">
        <f>IFERROR(VALUE(RIGHT(Rawdata!CQ69,1)),"N/A")</f>
        <v>1</v>
      </c>
      <c r="CR69">
        <f>IFERROR(VALUE(RIGHT(Rawdata!CR69,1)),"N/A")</f>
        <v>4</v>
      </c>
      <c r="CS69">
        <f>IFERROR(VALUE(RIGHT(Rawdata!CS69,1)),"N/A")</f>
        <v>3</v>
      </c>
      <c r="CT69">
        <f>IFERROR(VALUE(RIGHT(Rawdata!CT69,1)),"N/A")</f>
        <v>3</v>
      </c>
      <c r="CU69">
        <f>IFERROR(VALUE(RIGHT(Rawdata!CU69,1)),"N/A")</f>
        <v>3</v>
      </c>
      <c r="CV69">
        <f>IFERROR(VALUE(RIGHT(Rawdata!CV69,1)),"N/A")</f>
        <v>4</v>
      </c>
      <c r="CW69">
        <f>IFERROR(6-VALUE(RIGHT(Rawdata!CW69,1)),"N/A")</f>
        <v>1</v>
      </c>
      <c r="CX69">
        <f>IFERROR(VALUE(RIGHT(Rawdata!CX69,1)),"N/A")</f>
        <v>3</v>
      </c>
      <c r="CY69">
        <f>IFERROR(VALUE(RIGHT(Rawdata!CY69,1)),"N/A")</f>
        <v>4</v>
      </c>
      <c r="CZ69">
        <f>IFERROR(VALUE(RIGHT(Rawdata!CZ69,1)),"N/A")</f>
        <v>1</v>
      </c>
      <c r="DA69">
        <f>IFERROR(VALUE(RIGHT(Rawdata!DA69,1)),"N/A")</f>
        <v>5</v>
      </c>
      <c r="DB69">
        <f>IFERROR(VALUE(RIGHT(Rawdata!DB69,1)),"N/A")</f>
        <v>3</v>
      </c>
      <c r="DC69">
        <f>IFERROR(VALUE(RIGHT(Rawdata!DC69,1)),"N/A")</f>
        <v>4</v>
      </c>
      <c r="DD69">
        <f>IFERROR(VALUE(RIGHT(Rawdata!DD69,1)),"N/A")</f>
        <v>3</v>
      </c>
      <c r="DE69">
        <f>IFERROR(VALUE(RIGHT(Rawdata!DE69,1)-1),"N/A")</f>
        <v>1</v>
      </c>
      <c r="DF69">
        <f>IFERROR(VALUE(RIGHT(Rawdata!DF69,1)-1),"N/A")</f>
        <v>1</v>
      </c>
      <c r="DG69">
        <f>IFERROR(VALUE(RIGHT(Rawdata!DG69,1)-1),"N/A")</f>
        <v>0</v>
      </c>
      <c r="DH69">
        <f>IFERROR(VALUE(RIGHT(Rawdata!DH69,1)-1),"N/A")</f>
        <v>0</v>
      </c>
      <c r="DI69">
        <f>IFERROR(VALUE(RIGHT(Rawdata!DI69,1)-1),"N/A")</f>
        <v>0</v>
      </c>
      <c r="DJ69">
        <f>IFERROR(VALUE(RIGHT(Rawdata!DJ69,1)-1),"N/A")</f>
        <v>0</v>
      </c>
      <c r="DK69">
        <f>IFERROR(VALUE(RIGHT(Rawdata!DK69,1)-1),"N/A")</f>
        <v>0</v>
      </c>
      <c r="DL69">
        <f>IFERROR(VALUE(RIGHT(Rawdata!DL69,1)-1),"N/A")</f>
        <v>4</v>
      </c>
      <c r="DM69">
        <f>IFERROR(VALUE(RIGHT(Rawdata!DM69,1)-1),"N/A")</f>
        <v>1</v>
      </c>
      <c r="DN69">
        <f>IFERROR(VALUE(RIGHT(Rawdata!DN69,1)-1),"N/A")</f>
        <v>3</v>
      </c>
      <c r="DO69">
        <f>IFERROR(VALUE(RIGHT(Rawdata!DO69,1)-1),"N/A")</f>
        <v>0</v>
      </c>
      <c r="DP69">
        <f>IFERROR(VALUE(RIGHT(Rawdata!DP69,1)-1),"N/A")</f>
        <v>1</v>
      </c>
      <c r="DQ69">
        <f>IFERROR(VALUE(RIGHT(Rawdata!DQ69,1)-1),"N/A")</f>
        <v>0</v>
      </c>
      <c r="DR69">
        <f>IFERROR(VALUE(RIGHT(Rawdata!DR69,1)-1),"N/A")</f>
        <v>0</v>
      </c>
      <c r="DS69">
        <f>IFERROR(VALUE(RIGHT(Rawdata!DS69,1)-1),"N/A")</f>
        <v>0</v>
      </c>
      <c r="DT69">
        <f>IFERROR(VALUE(RIGHT(Rawdata!DT69,1)-1),"N/A")</f>
        <v>0</v>
      </c>
      <c r="DU69">
        <f>IFERROR(6-VALUE(RIGHT(Rawdata!DU69,1)-1),"N/A")</f>
        <v>0</v>
      </c>
      <c r="DV69">
        <f>IFERROR(6-VALUE(RIGHT(Rawdata!DV69,1)-1),"N/A")</f>
        <v>0</v>
      </c>
      <c r="DW69">
        <f>IFERROR(6-VALUE(RIGHT(Rawdata!DW69,1)-1),"N/A")</f>
        <v>2</v>
      </c>
      <c r="DX69">
        <f>IFERROR(6-VALUE(RIGHT(Rawdata!DX69,1)-1),"N/A")</f>
        <v>0</v>
      </c>
      <c r="DY69">
        <f>IFERROR(6-VALUE(RIGHT(Rawdata!DY69,1)-1),"N/A")</f>
        <v>0</v>
      </c>
      <c r="DZ69">
        <f>IFERROR(6-VALUE(RIGHT(Rawdata!DZ69,1)-1),"N/A")</f>
        <v>1</v>
      </c>
      <c r="EA69">
        <f>IFERROR(VALUE(RIGHT(Rawdata!EA69,1)),"N/A")</f>
        <v>5</v>
      </c>
      <c r="EB69">
        <f>IFERROR(VALUE(RIGHT(Rawdata!EB69,1)),"N/A")</f>
        <v>5</v>
      </c>
      <c r="EC69">
        <f>IFERROR(6-VALUE(RIGHT(Rawdata!EC69,1)),"N/A")</f>
        <v>5</v>
      </c>
      <c r="ED69">
        <f>IFERROR(6-VALUE(RIGHT(Rawdata!ED69,1)),"N/A")</f>
        <v>5</v>
      </c>
      <c r="EE69">
        <f>IFERROR(VALUE(RIGHT(Rawdata!EE69,1)),"N/A")</f>
        <v>5</v>
      </c>
      <c r="EF69">
        <f>IFERROR(VALUE(RIGHT(Rawdata!EF69,1)),"N/A")</f>
        <v>5</v>
      </c>
      <c r="EG69">
        <f>IFERROR(VALUE(RIGHT(Rawdata!EG69,1)),"N/A")</f>
        <v>4</v>
      </c>
      <c r="EH69">
        <f>IFERROR(VALUE(RIGHT(Rawdata!EH69,1)),"N/A")</f>
        <v>5</v>
      </c>
      <c r="EI69">
        <f>IFERROR(VALUE(RIGHT(Rawdata!EI69,1)),"N/A")</f>
        <v>5</v>
      </c>
      <c r="EJ69">
        <f>IFERROR(VALUE(RIGHT(Rawdata!EJ69,1)),"N/A")</f>
        <v>4</v>
      </c>
      <c r="EK69">
        <f>IFERROR(VALUE(RIGHT(Rawdata!EK69,1)),"N/A")</f>
        <v>4</v>
      </c>
      <c r="EL69">
        <f>IFERROR(VALUE(RIGHT(Rawdata!EL69,1)),"N/A")</f>
        <v>4</v>
      </c>
      <c r="EM69">
        <f>IFERROR(VALUE(RIGHT(Rawdata!EM69,1)),"N/A")</f>
        <v>4</v>
      </c>
      <c r="EN69">
        <f>IFERROR(VALUE(RIGHT(Rawdata!EN69,1)),"N/A")</f>
        <v>4</v>
      </c>
      <c r="EO69">
        <f>IFERROR(VALUE(RIGHT(Rawdata!EO69,1)),"N/A")</f>
        <v>4</v>
      </c>
      <c r="EP69">
        <f>IFERROR(VALUE(RIGHT(Rawdata!EP69,1)),"N/A")</f>
        <v>5</v>
      </c>
      <c r="EQ69">
        <f>IFERROR(VALUE(RIGHT(Rawdata!EQ69,1)),"N/A")</f>
        <v>5</v>
      </c>
      <c r="ER69">
        <f>IFERROR(VALUE(RIGHT(Rawdata!ER69,1)),"N/A")</f>
        <v>5</v>
      </c>
      <c r="ES69">
        <f>IFERROR(VALUE(RIGHT(Rawdata!ES69,1)),"N/A")</f>
        <v>5</v>
      </c>
      <c r="ET69">
        <f>IFERROR(VALUE(RIGHT(Rawdata!ET69,1)),"N/A")</f>
        <v>5</v>
      </c>
      <c r="EU69">
        <f>IFERROR(VALUE(RIGHT(Rawdata!EU69,1)),"N/A")</f>
        <v>4</v>
      </c>
      <c r="EV69">
        <f>IFERROR(VALUE(RIGHT(Rawdata!EV69,1)),"N/A")</f>
        <v>5</v>
      </c>
      <c r="EW69">
        <f>IFERROR(VALUE(RIGHT(Rawdata!EW69,1)),"N/A")</f>
        <v>5</v>
      </c>
      <c r="EX69">
        <f>IFERROR(VALUE(RIGHT(Rawdata!EX69,1)),"N/A")</f>
        <v>5</v>
      </c>
      <c r="EY69">
        <f>IFERROR(VALUE(RIGHT(Rawdata!EY69,1)),"N/A")</f>
        <v>5</v>
      </c>
      <c r="EZ69">
        <f>IFERROR(6-VALUE(RIGHT(Rawdata!EZ69,1)),"N/A")</f>
        <v>4</v>
      </c>
      <c r="FA69">
        <f>IFERROR(IF(Rawdata!FA69="A1",VALUE(RIGHT(Rawdata!FA69,1)),VALUE(RIGHT(Rawdata!FA69,1))-1),"N/A")</f>
        <v>5</v>
      </c>
      <c r="FB69">
        <f>IFERROR(VALUE(RIGHT(Rawdata!FB69,1))-3,"N/A")</f>
        <v>2</v>
      </c>
      <c r="FC69">
        <f>IFERROR(IF(Rawdata!FC69="A1",VALUE(RIGHT(Rawdata!FC69,1)),VALUE(RIGHT(Rawdata!FC69,1))-1),"N/A")</f>
        <v>5</v>
      </c>
      <c r="FD69">
        <f>IFERROR(VALUE(RIGHT(Rawdata!FD69,1))-3,"N/A")</f>
        <v>2</v>
      </c>
      <c r="FE69">
        <f>IFERROR(IF(Rawdata!FE69="A1",VALUE(RIGHT(Rawdata!FE69,1)),VALUE(RIGHT(Rawdata!FE69,1))-1),"N/A")</f>
        <v>5</v>
      </c>
      <c r="FF69">
        <f>IFERROR(VALUE(RIGHT(Rawdata!FF69,1))-3,"N/A")</f>
        <v>2</v>
      </c>
      <c r="FG69">
        <f>IFERROR(IF(Rawdata!FG69="A1",VALUE(RIGHT(Rawdata!FG69,1)),VALUE(RIGHT(Rawdata!FG69,1))-1),"N/A")</f>
        <v>5</v>
      </c>
      <c r="FH69">
        <f>IFERROR(VALUE(RIGHT(Rawdata!FH69,1))-3,"N/A")</f>
        <v>4</v>
      </c>
      <c r="FI69">
        <f>IFERROR(IF(Rawdata!FI69="A1",VALUE(RIGHT(Rawdata!FI69,1)),VALUE(RIGHT(Rawdata!FI69,1))-1),"N/A")</f>
        <v>5</v>
      </c>
      <c r="FJ69">
        <f>IFERROR(VALUE(RIGHT(Rawdata!FJ69,1))-3,"N/A")</f>
        <v>4</v>
      </c>
      <c r="FK69">
        <f>IFERROR(IF(Rawdata!FK69="A1",VALUE(RIGHT(Rawdata!FK69,1)),VALUE(RIGHT(Rawdata!FK69,1))-1),"N/A")</f>
        <v>5</v>
      </c>
      <c r="FL69">
        <f>IFERROR(VALUE(RIGHT(Rawdata!FL69,1))-3,"N/A")</f>
        <v>5</v>
      </c>
      <c r="FM69">
        <f>IFERROR(IF(Rawdata!FM69="A1",VALUE(RIGHT(Rawdata!FM69,1)),VALUE(RIGHT(Rawdata!FM69,1))-1),"N/A")</f>
        <v>5</v>
      </c>
      <c r="FN69">
        <f>IFERROR(VALUE(RIGHT(Rawdata!FN69,1))-3,"N/A")</f>
        <v>2</v>
      </c>
      <c r="FO69">
        <f>IFERROR(IF(Rawdata!FO69="A1",VALUE(RIGHT(Rawdata!FO69,1)),VALUE(RIGHT(Rawdata!FO69,1))-1),"N/A")</f>
        <v>5</v>
      </c>
      <c r="FP69">
        <f>IFERROR(VALUE(RIGHT(Rawdata!FP69,1))-3,"N/A")</f>
        <v>2</v>
      </c>
      <c r="FQ69">
        <f>IFERROR(IF(Rawdata!FQ69="A1",VALUE(RIGHT(Rawdata!FQ69,1)),VALUE(RIGHT(Rawdata!FQ69,1))-1),"N/A")</f>
        <v>5</v>
      </c>
      <c r="FR69">
        <f>IFERROR(VALUE(RIGHT(Rawdata!FR69,1))-3,"N/A")</f>
        <v>3</v>
      </c>
      <c r="FS69">
        <f>IFERROR(IF(Rawdata!FS69="A1",VALUE(RIGHT(Rawdata!FS69,1)),VALUE(RIGHT(Rawdata!FS69,1))-1),"N/A")</f>
        <v>5</v>
      </c>
      <c r="FT69">
        <f>IFERROR(VALUE(RIGHT(Rawdata!FT69,1))-3,"N/A")</f>
        <v>2</v>
      </c>
      <c r="FU69">
        <f>IFERROR(IF(Rawdata!FU69="A1",VALUE(RIGHT(Rawdata!FU69,1)),VALUE(RIGHT(Rawdata!FU69,1))-1),"N/A")</f>
        <v>5</v>
      </c>
      <c r="FV69">
        <f>IFERROR(VALUE(RIGHT(Rawdata!FV69,1))-3,"N/A")</f>
        <v>2</v>
      </c>
      <c r="FW69">
        <f>IFERROR(IF(Rawdata!FW69="A1",VALUE(RIGHT(Rawdata!FW69,1)),VALUE(RIGHT(Rawdata!FW69,1))-1),"N/A")</f>
        <v>5</v>
      </c>
      <c r="FX69">
        <f>IFERROR(VALUE(RIGHT(Rawdata!FX69,1))-3,"N/A")</f>
        <v>2</v>
      </c>
      <c r="FY69">
        <f>IFERROR(IF(Rawdata!FY69="A1",VALUE(RIGHT(Rawdata!FY69,1)),VALUE(RIGHT(Rawdata!FY69,1))-1),"N/A")</f>
        <v>5</v>
      </c>
      <c r="FZ69">
        <f>IFERROR(VALUE(RIGHT(Rawdata!FZ69,1))-3,"N/A")</f>
        <v>3</v>
      </c>
      <c r="GA69">
        <f>IFERROR(IF(Rawdata!GA69="A1",VALUE(RIGHT(Rawdata!GA69,1)),VALUE(RIGHT(Rawdata!GA69,1))-1),"N/A")</f>
        <v>5</v>
      </c>
      <c r="GB69">
        <f>IFERROR(VALUE(RIGHT(Rawdata!GB69,1))-3,"N/A")</f>
        <v>1</v>
      </c>
      <c r="GC69">
        <f>IFERROR(IF(Rawdata!GC69="A1",VALUE(RIGHT(Rawdata!GC69,1)),VALUE(RIGHT(Rawdata!GC69,1))-1),"N/A")</f>
        <v>5</v>
      </c>
      <c r="GD69">
        <f>IFERROR(VALUE(RIGHT(Rawdata!GD69,1))-3,"N/A")</f>
        <v>4</v>
      </c>
      <c r="GE69">
        <f>IFERROR(IF(Rawdata!GE69="A1",VALUE(RIGHT(Rawdata!GE69,1)),VALUE(RIGHT(Rawdata!GE69,1))-1),"N/A")</f>
        <v>5</v>
      </c>
      <c r="GF69">
        <f>IFERROR(VALUE(RIGHT(Rawdata!GF69,1))-3,"N/A")</f>
        <v>4</v>
      </c>
      <c r="GG69">
        <f>IFERROR(IF(Rawdata!GG69="A1",VALUE(RIGHT(Rawdata!GG69,1)),VALUE(RIGHT(Rawdata!GG69,1))-1),"N/A")</f>
        <v>5</v>
      </c>
      <c r="GH69">
        <f>IFERROR(VALUE(RIGHT(Rawdata!GH69,1))-3,"N/A")</f>
        <v>2</v>
      </c>
      <c r="GI69">
        <f>IFERROR(IF(Rawdata!GI69="A1",VALUE(RIGHT(Rawdata!GI69,1)),VALUE(RIGHT(Rawdata!GI69,1))-1),"N/A")</f>
        <v>5</v>
      </c>
      <c r="GJ69">
        <f>IFERROR(VALUE(RIGHT(Rawdata!GJ69,1))-3,"N/A")</f>
        <v>1</v>
      </c>
      <c r="GK69">
        <f>IFERROR(IF(Rawdata!GK69="A1",VALUE(RIGHT(Rawdata!GK69,1)),VALUE(RIGHT(Rawdata!GK69,1))-1),"N/A")</f>
        <v>5</v>
      </c>
      <c r="GL69">
        <f>IFERROR(VALUE(RIGHT(Rawdata!GL69,1))-3,"N/A")</f>
        <v>2</v>
      </c>
      <c r="GM69">
        <f>IFERROR(IF(Rawdata!GM69="A1",VALUE(RIGHT(Rawdata!GM69,1)),VALUE(RIGHT(Rawdata!GM69,1))-1),"N/A")</f>
        <v>5</v>
      </c>
      <c r="GN69">
        <f>IFERROR(VALUE(RIGHT(Rawdata!GN69,1))-3,"N/A")</f>
        <v>4</v>
      </c>
      <c r="GO69">
        <f>IFERROR(IF(Rawdata!GO69="A1",VALUE(RIGHT(Rawdata!GO69,1)),VALUE(RIGHT(Rawdata!GO69,1))-1),"N/A")</f>
        <v>5</v>
      </c>
      <c r="GP69">
        <f>IFERROR(VALUE(RIGHT(Rawdata!GP69,1))-3,"N/A")</f>
        <v>4</v>
      </c>
      <c r="GQ69">
        <f>IFERROR(IF(Rawdata!GQ69="A1",VALUE(RIGHT(Rawdata!GQ69,1)),VALUE(RIGHT(Rawdata!GQ69,1))-1),"N/A")</f>
        <v>5</v>
      </c>
      <c r="GR69">
        <f>IFERROR(VALUE(RIGHT(Rawdata!GR69,1))-3,"N/A")</f>
        <v>2</v>
      </c>
      <c r="GS69">
        <f>IFERROR(IF(Rawdata!GS69="A1",VALUE(RIGHT(Rawdata!GS69,1)),VALUE(RIGHT(Rawdata!GS69,1))-1),"N/A")</f>
        <v>5</v>
      </c>
      <c r="GT69">
        <f>IFERROR(VALUE(RIGHT(Rawdata!GT69,1))-3,"N/A")</f>
        <v>2</v>
      </c>
      <c r="GU69">
        <f>IFERROR(IF(Rawdata!GU69="A1",VALUE(RIGHT(Rawdata!GU69,1)),VALUE(RIGHT(Rawdata!GU69,1))-1),"N/A")</f>
        <v>5</v>
      </c>
      <c r="GV69">
        <f>IFERROR(VALUE(RIGHT(Rawdata!GV69,1))-3,"N/A")</f>
        <v>2</v>
      </c>
      <c r="GW69">
        <f>IFERROR(IF(Rawdata!GW69="A1",VALUE(RIGHT(Rawdata!GW69,1)),VALUE(RIGHT(Rawdata!GW69,1))-1),"N/A")</f>
        <v>5</v>
      </c>
      <c r="GX69">
        <f>IFERROR(VALUE(RIGHT(Rawdata!GX69,1))-3,"N/A")</f>
        <v>3</v>
      </c>
      <c r="GY69">
        <f>IFERROR(VALUE(RIGHT(Rawdata!GY69,1)),"N/A")</f>
        <v>5</v>
      </c>
      <c r="GZ69">
        <f>IFERROR(7-VALUE(RIGHT(Rawdata!GZ69,1)),"N/A")</f>
        <v>4</v>
      </c>
      <c r="HA69">
        <f>IFERROR(VALUE(RIGHT(Rawdata!HA69,1)),"N/A")</f>
        <v>5</v>
      </c>
      <c r="HB69">
        <f>IFERROR(VALUE(RIGHT(Rawdata!HB69,1)),"N/A")</f>
        <v>5</v>
      </c>
      <c r="HC69">
        <f>IFERROR(VALUE(RIGHT(Rawdata!HC69,1)),"N/A")</f>
        <v>5</v>
      </c>
      <c r="HD69">
        <f>IFERROR(7-VALUE(RIGHT(Rawdata!HD69,1)),"N/A")</f>
        <v>4</v>
      </c>
      <c r="HE69">
        <f>IFERROR(VALUE(RIGHT(Rawdata!HE69,1)),"N/A")</f>
        <v>5</v>
      </c>
      <c r="HF69">
        <f>IFERROR(7-VALUE(RIGHT(Rawdata!HF69,1)),"N/A")</f>
        <v>4</v>
      </c>
      <c r="HG69">
        <f>IFERROR(VALUE(RIGHT(Rawdata!HG69,1)),"N/A")</f>
        <v>5</v>
      </c>
      <c r="HH69">
        <f>IFERROR(VALUE(RIGHT(Rawdata!HH69,1)),"N/A")</f>
        <v>5</v>
      </c>
      <c r="HI69">
        <f>IFERROR(VALUE(RIGHT(Rawdata!HI69,1)),"N/A")</f>
        <v>5</v>
      </c>
      <c r="HJ69">
        <f>IFERROR(VALUE(RIGHT(Rawdata!HJ69,1)),"N/A")</f>
        <v>5</v>
      </c>
      <c r="HK69">
        <f>IFERROR(7-VALUE(RIGHT(Rawdata!HK69,1)),"N/A")</f>
        <v>4</v>
      </c>
      <c r="HL69">
        <f>IFERROR(VALUE(RIGHT(Rawdata!HL69,1)),"N/A")</f>
        <v>4</v>
      </c>
      <c r="HM69">
        <f>IFERROR(VALUE(RIGHT(Rawdata!HM69,1)),"N/A")</f>
        <v>4</v>
      </c>
      <c r="HN69">
        <f>IFERROR(IF(Rawdata!HN69="A13",5,VALUE(RIGHT(Rawdata!HN69,1))-1),"N/A")</f>
        <v>4</v>
      </c>
      <c r="HO69">
        <f>IFERROR(IF(Rawdata!HO69="A13",5,VALUE(RIGHT(Rawdata!HO69,1))-1),"N/A")</f>
        <v>4</v>
      </c>
      <c r="HP69">
        <f>IFERROR(IF(Rawdata!HP69="A13",5,VALUE(RIGHT(Rawdata!HP69,1))-1),"N/A")</f>
        <v>4</v>
      </c>
      <c r="HQ69">
        <f>IFERROR(IF(Rawdata!HQ69="A13",5,VALUE(RIGHT(Rawdata!HQ69,1))-1),"N/A")</f>
        <v>4</v>
      </c>
      <c r="HR69">
        <f>IFERROR(IF(Rawdata!HR69="A13",5,VALUE(RIGHT(Rawdata!HR69,1))-1),"N/A")</f>
        <v>4</v>
      </c>
      <c r="HS69">
        <f>IFERROR(6-IF(Rawdata!HS69="A13",5,VALUE(RIGHT(Rawdata!HS69,1))-1),"N/A")</f>
        <v>3</v>
      </c>
      <c r="HT69">
        <f>IFERROR(6-IF(Rawdata!HT69="A13",5,VALUE(RIGHT(Rawdata!HT69,1))-1),"N/A")</f>
        <v>3</v>
      </c>
      <c r="HU69">
        <f>IFERROR(6-IF(Rawdata!HU69="A13",5,VALUE(RIGHT(Rawdata!HU69,1))-1),"N/A")</f>
        <v>5</v>
      </c>
      <c r="HV69">
        <f>IFERROR(IF(Rawdata!HV69="A13",5,VALUE(RIGHT(Rawdata!HV69,1))-1),"N/A")</f>
        <v>4</v>
      </c>
      <c r="HW69">
        <f>IFERROR(6-IF(Rawdata!HW69="A13",5,VALUE(RIGHT(Rawdata!HW69,1))-1),"N/A")</f>
        <v>4</v>
      </c>
      <c r="HX69">
        <f>IFERROR(6-IF(Rawdata!HX69="A13",5,VALUE(RIGHT(Rawdata!HX69,1))-1),"N/A")</f>
        <v>5</v>
      </c>
      <c r="HY69">
        <f>IFERROR(6-IF(Rawdata!HY69="A13",5,VALUE(RIGHT(Rawdata!HY69,1))-1),"N/A")</f>
        <v>5</v>
      </c>
      <c r="HZ69">
        <f>IFERROR(6-IF(Rawdata!HZ69="A13",5,VALUE(RIGHT(Rawdata!HZ69,1))-1),"N/A")</f>
        <v>5</v>
      </c>
      <c r="IA69">
        <f>IFERROR(6-IF(Rawdata!IA69="A13",5,VALUE(RIGHT(Rawdata!IA69,1))-1),"N/A")</f>
        <v>4</v>
      </c>
      <c r="IB69">
        <f>IFERROR(IF(Rawdata!IB69="A13",5,VALUE(RIGHT(Rawdata!IB69,1))-1),"N/A")</f>
        <v>5</v>
      </c>
      <c r="IC69">
        <f>IFERROR(6-IF(Rawdata!IC69="A13",5,VALUE(RIGHT(Rawdata!IC69,1))-1),"N/A")</f>
        <v>1</v>
      </c>
      <c r="ID69">
        <f>IFERROR(IF(Rawdata!ID69="A13",5,VALUE(RIGHT(Rawdata!ID69,1))-1),"N/A")</f>
        <v>5</v>
      </c>
      <c r="IE69">
        <f>IFERROR(6-IF(Rawdata!IE69="A13",5,VALUE(RIGHT(Rawdata!IE69,1))-1),"N/A")</f>
        <v>1</v>
      </c>
      <c r="IF69">
        <f>IFERROR(VALUE(RIGHT(Rawdata!IF69,1)),"N/A")</f>
        <v>5</v>
      </c>
      <c r="IG69">
        <f>IFERROR(VALUE(RIGHT(Rawdata!IG69,1)),"N/A")</f>
        <v>7</v>
      </c>
      <c r="IH69">
        <f>IFERROR(VALUE(RIGHT(Rawdata!IH69,1)),"N/A")</f>
        <v>7</v>
      </c>
      <c r="II69">
        <f>IFERROR(VALUE(RIGHT(Rawdata!II69,1)),"N/A")</f>
        <v>7</v>
      </c>
      <c r="IJ69">
        <f>IFERROR(VALUE(RIGHT(Rawdata!IJ69,1)),"N/A")</f>
        <v>7</v>
      </c>
      <c r="IK69">
        <f>IFERROR(VALUE(RIGHT(Rawdata!IK69,1)),"N/A")</f>
        <v>4</v>
      </c>
      <c r="IL69">
        <f>IFERROR(VALUE(RIGHT(Rawdata!IL69,1)),"N/A")</f>
        <v>4</v>
      </c>
      <c r="IM69">
        <f>IFERROR(VALUE(RIGHT(Rawdata!IM69,1)),"N/A")</f>
        <v>4</v>
      </c>
      <c r="IN69">
        <f>IFERROR(VALUE(RIGHT(Rawdata!IN69,1)),"N/A")</f>
        <v>4</v>
      </c>
      <c r="IO69">
        <f>IFERROR(VALUE(RIGHT(Rawdata!IO69,1)),"N/A")</f>
        <v>3</v>
      </c>
      <c r="IP69">
        <f>IFERROR(VALUE(RIGHT(Rawdata!IP69,1)),"N/A")</f>
        <v>4</v>
      </c>
      <c r="IQ69">
        <f>IFERROR(VALUE(RIGHT(Rawdata!IQ69,1)),"N/A")</f>
        <v>3</v>
      </c>
      <c r="IR69">
        <f>IFERROR(VALUE(RIGHT(Rawdata!IR69,1)),"N/A")</f>
        <v>4</v>
      </c>
      <c r="IS69">
        <f>IFERROR(VALUE(RIGHT(Rawdata!IS69,1)),"N/A")</f>
        <v>4</v>
      </c>
      <c r="IT69">
        <f>IFERROR(VALUE(RIGHT(Rawdata!IT69,1)),"N/A")</f>
        <v>4</v>
      </c>
      <c r="IU69">
        <f>IFERROR(VALUE(RIGHT(Rawdata!IU69,1)),"N/A")</f>
        <v>4</v>
      </c>
      <c r="IV69">
        <f>IFERROR(VALUE(RIGHT(Rawdata!IV69,1)),"N/A")</f>
        <v>3</v>
      </c>
      <c r="IW69">
        <f>IFERROR(VALUE(RIGHT(Rawdata!IW69,1)),"N/A")</f>
        <v>4</v>
      </c>
      <c r="IX69">
        <f>IFERROR(VALUE(RIGHT(Rawdata!IX69,1)),"N/A")</f>
        <v>2</v>
      </c>
      <c r="IY69">
        <f>IFERROR(VALUE(RIGHT(Rawdata!IY69,1)),"N/A")</f>
        <v>5</v>
      </c>
      <c r="IZ69">
        <f>IFERROR(VALUE(RIGHT(Rawdata!IZ69,1)),"N/A")</f>
        <v>5</v>
      </c>
      <c r="JA69">
        <f>IFERROR(VALUE(RIGHT(Rawdata!JA69,1)),"N/A")</f>
        <v>1</v>
      </c>
      <c r="JB69">
        <f>IFERROR(VALUE(RIGHT(Rawdata!JB69,1)),"N/A")</f>
        <v>1</v>
      </c>
      <c r="JC69">
        <f>IFERROR(VALUE(RIGHT(Rawdata!JC69,1)),"N/A")</f>
        <v>1</v>
      </c>
      <c r="JD69">
        <f>IFERROR(VALUE(RIGHT(Rawdata!JD69,1)),"N/A")</f>
        <v>5</v>
      </c>
      <c r="JE69">
        <f>IFERROR(VALUE(RIGHT(Rawdata!JE69,1)),"N/A")</f>
        <v>5</v>
      </c>
      <c r="JF69">
        <f>IFERROR(VALUE(RIGHT(Rawdata!JF69,1)),"N/A")</f>
        <v>5</v>
      </c>
      <c r="JG69">
        <f>IFERROR(VALUE(RIGHT(Rawdata!JG69,1)),"N/A")</f>
        <v>1</v>
      </c>
      <c r="JH69">
        <f>IFERROR(VALUE(RIGHT(Rawdata!JH69,1)),"N/A")</f>
        <v>4</v>
      </c>
      <c r="JI69">
        <f>IFERROR(VALUE(RIGHT(Rawdata!JI69,1)),"N/A")</f>
        <v>1</v>
      </c>
      <c r="JJ69">
        <f>IFERROR(VALUE(RIGHT(Rawdata!JJ69,1)),"N/A")</f>
        <v>1</v>
      </c>
      <c r="JK69">
        <f>IFERROR(VALUE(RIGHT(Rawdata!JK69,1)),"N/A")</f>
        <v>5</v>
      </c>
      <c r="JL69">
        <f>IFERROR(VALUE(RIGHT(Rawdata!JL69,1)),"N/A")</f>
        <v>5</v>
      </c>
      <c r="JM69">
        <f>IFERROR(VALUE(RIGHT(Rawdata!JM69,1)),"N/A")</f>
        <v>5</v>
      </c>
      <c r="JN69">
        <f>IFERROR(VALUE(RIGHT(Rawdata!JN69,1)),"N/A")</f>
        <v>1</v>
      </c>
      <c r="JO69">
        <f>IFERROR(VALUE(RIGHT(Rawdata!JO69,1)),"N/A")</f>
        <v>1</v>
      </c>
      <c r="JP69" t="str">
        <f>IFERROR(VALUE(RIGHT(Rawdata!JP69,1)-4),"N/A")</f>
        <v>N/A</v>
      </c>
      <c r="JQ69" t="str">
        <f>IFERROR(VALUE(RIGHT(Rawdata!JQ69,1)-4),"N/A")</f>
        <v>N/A</v>
      </c>
      <c r="JR69" t="str">
        <f>IFERROR(VALUE(RIGHT(Rawdata!JR69,1)-4),"N/A")</f>
        <v>N/A</v>
      </c>
      <c r="JS69" t="str">
        <f>IFERROR(VALUE(RIGHT(Rawdata!JS69,1)-4),"N/A")</f>
        <v>N/A</v>
      </c>
      <c r="JT69" t="str">
        <f>IFERROR(VALUE(RIGHT(Rawdata!JT69,1)-4),"N/A")</f>
        <v>N/A</v>
      </c>
      <c r="JU69" t="str">
        <f>IFERROR(VALUE(RIGHT(Rawdata!JU69,1)-4),"N/A")</f>
        <v>N/A</v>
      </c>
      <c r="JV69" t="str">
        <f>IFERROR(VALUE(RIGHT(Rawdata!JV69,1)-4),"N/A")</f>
        <v>N/A</v>
      </c>
      <c r="JW69" t="str">
        <f>IFERROR(VALUE(RIGHT(Rawdata!JW69,1)-4),"N/A")</f>
        <v>N/A</v>
      </c>
      <c r="JX69" t="str">
        <f>IFERROR(VALUE(RIGHT(Rawdata!JX69,1)),"N/A")</f>
        <v>N/A</v>
      </c>
      <c r="JY69" t="str">
        <f>IFERROR(VALUE(RIGHT(Rawdata!JY69,1)),"N/A")</f>
        <v>N/A</v>
      </c>
      <c r="JZ69" t="str">
        <f>IFERROR(6-VALUE(RIGHT(Rawdata!JZ69,1)),"N/A")</f>
        <v>N/A</v>
      </c>
      <c r="KA69" t="str">
        <f>IFERROR(6-VALUE(RIGHT(Rawdata!KA69,1)),"N/A")</f>
        <v>N/A</v>
      </c>
      <c r="KB69" t="str">
        <f>IFERROR(6-VALUE(RIGHT(Rawdata!KB69,1)),"N/A")</f>
        <v>N/A</v>
      </c>
      <c r="KC69" t="str">
        <f>IFERROR(6-VALUE(RIGHT(Rawdata!KC69,1)),"N/A")</f>
        <v>N/A</v>
      </c>
      <c r="KD69" t="str">
        <f>IFERROR(6-VALUE(RIGHT(Rawdata!KD69,1)),"N/A")</f>
        <v>N/A</v>
      </c>
      <c r="KE69" t="str">
        <f>IFERROR(6-VALUE(RIGHT(Rawdata!KE69,1)),"N/A")</f>
        <v>N/A</v>
      </c>
      <c r="KF69" t="str">
        <f>IFERROR(VALUE(RIGHT(Rawdata!KF69,1)),"N/A")</f>
        <v>N/A</v>
      </c>
      <c r="KG69" t="str">
        <f>IFERROR(VALUE(RIGHT(Rawdata!KG69,1)),"N/A")</f>
        <v>N/A</v>
      </c>
      <c r="KH69" t="str">
        <f>IFERROR(6-VALUE(RIGHT(Rawdata!KH69,1)),"N/A")</f>
        <v>N/A</v>
      </c>
      <c r="KI69" t="str">
        <f>IFERROR(6-VALUE(RIGHT(Rawdata!KI69,1)),"N/A")</f>
        <v>N/A</v>
      </c>
      <c r="KJ69" t="str">
        <f>IFERROR(VALUE(RIGHT(Rawdata!KJ69,1)),"N/A")</f>
        <v>N/A</v>
      </c>
      <c r="KK69" t="str">
        <f>IFERROR(VALUE(RIGHT(Rawdata!KK69,1)),"N/A")</f>
        <v>N/A</v>
      </c>
      <c r="KL69" t="str">
        <f>IFERROR(VALUE(RIGHT(Rawdata!KL69,1)),"N/A")</f>
        <v>N/A</v>
      </c>
      <c r="KM69" t="str">
        <f>IFERROR(VALUE(RIGHT(Rawdata!KM69,1)),"N/A")</f>
        <v>N/A</v>
      </c>
      <c r="KN69" t="str">
        <f>IFERROR(VALUE(RIGHT(Rawdata!KN69,1)),"N/A")</f>
        <v>N/A</v>
      </c>
      <c r="KO69" t="str">
        <f>IFERROR(VALUE(RIGHT(Rawdata!KO69,1)),"N/A")</f>
        <v>N/A</v>
      </c>
      <c r="KP69" t="str">
        <f>IFERROR(VALUE(RIGHT(Rawdata!KP69,1)),"N/A")</f>
        <v>N/A</v>
      </c>
      <c r="KQ69" t="str">
        <f>IFERROR(VALUE(RIGHT(Rawdata!KQ69,1)),"N/A")</f>
        <v>N/A</v>
      </c>
      <c r="KR69" t="str">
        <f>IFERROR(VALUE(RIGHT(Rawdata!KR69,1)),"N/A")</f>
        <v>N/A</v>
      </c>
      <c r="KS69" t="str">
        <f>IFERROR(VALUE(RIGHT(Rawdata!KS69,1)),"N/A")</f>
        <v>N/A</v>
      </c>
      <c r="KT69" t="str">
        <f>IFERROR(VALUE(RIGHT(Rawdata!KT69,1)),"N/A")</f>
        <v>N/A</v>
      </c>
      <c r="KU69" t="str">
        <f>IFERROR(VALUE(RIGHT(Rawdata!KU69,1)),"N/A")</f>
        <v>N/A</v>
      </c>
      <c r="KV69" t="str">
        <f>IFERROR(VALUE(RIGHT(Rawdata!KV69,1)),"N/A")</f>
        <v>N/A</v>
      </c>
      <c r="KW69" t="str">
        <f>IFERROR(VALUE(RIGHT(Rawdata!KW69,1)),"N/A")</f>
        <v>N/A</v>
      </c>
      <c r="KX69" t="str">
        <f>IFERROR(VALUE(RIGHT(Rawdata!KX69,1)),"N/A")</f>
        <v>N/A</v>
      </c>
    </row>
    <row r="70" spans="1:310" x14ac:dyDescent="0.25">
      <c r="A70">
        <f>Rawdata!A70</f>
        <v>48</v>
      </c>
      <c r="B70" t="str">
        <f>Rawdata!B70</f>
        <v>T3</v>
      </c>
      <c r="C70">
        <f>Rawdata!C70</f>
        <v>0</v>
      </c>
      <c r="D70" t="str">
        <f>Rawdata!D70</f>
        <v>765-282</v>
      </c>
      <c r="E70" t="str">
        <f>IF(Rawdata!E70="","",Rawdata!E70)</f>
        <v/>
      </c>
      <c r="F70" cm="1">
        <f t="array" ref="F70">IFERROR(_xlfn.IFS(Rawdata!F70="A1",100,Rawdata!F70="A2",75,Rawdata!F70="A3",50,Rawdata!F70="A4",25,Rawdata!F70="A5",0),"N/A")</f>
        <v>75</v>
      </c>
      <c r="G70" cm="1">
        <f t="array" ref="G70">IFERROR(_xlfn.IFS(Rawdata!G70="A1",100,Rawdata!G70="A2",75,Rawdata!G70="A3",50,Rawdata!G70="A4",25,Rawdata!G70="A5",0),"N/A")</f>
        <v>75</v>
      </c>
      <c r="H70" cm="1">
        <f t="array" ref="H70">IFERROR(_xlfn.IFS(Rawdata!H70="A1",100,Rawdata!H70="A2",75,Rawdata!H70="A3",50,Rawdata!H70="A4",25,Rawdata!H70="A5",0),"N/A")</f>
        <v>75</v>
      </c>
      <c r="I70" cm="1">
        <f t="array" ref="I70">IFERROR(_xlfn.IFS(Rawdata!I70="A1",100,Rawdata!I70="A2",75,Rawdata!I70="A3",50,Rawdata!I70="A4",25,Rawdata!I70="A5",0),"N/A")</f>
        <v>75</v>
      </c>
      <c r="J70" cm="1">
        <f t="array" ref="J70">IFERROR(_xlfn.IFS(Rawdata!J70="A1",100,Rawdata!J70="A2",75,Rawdata!J70="A3",50,Rawdata!J70="A4",25,Rawdata!J70="A5",0),"N/A")</f>
        <v>50</v>
      </c>
      <c r="K70" cm="1">
        <f t="array" ref="K70">IFERROR(_xlfn.IFS(Rawdata!K70="A1",100,Rawdata!K70="A2",75,Rawdata!K70="A3",50,Rawdata!K70="A4",25,Rawdata!K70="A5",0),"N/A")</f>
        <v>0</v>
      </c>
      <c r="L70" cm="1">
        <f t="array" ref="L70">IFERROR(_xlfn.IFS(Rawdata!L70="A1",100,Rawdata!L70="A2",75,Rawdata!L70="A3",50,Rawdata!L70="A4",25,Rawdata!L70="A5",0),"N/A")</f>
        <v>75</v>
      </c>
      <c r="M70" cm="1">
        <f t="array" ref="M70">IFERROR(_xlfn.IFS(Rawdata!M70="A1",100,Rawdata!M70="A2",75,Rawdata!M70="A3",50,Rawdata!M70="A4",25,Rawdata!M70="A5",0),"N/A")</f>
        <v>100</v>
      </c>
      <c r="N70" cm="1">
        <f t="array" ref="N70">IFERROR(_xlfn.IFS(Rawdata!N70="A1",100,Rawdata!N70="A2",75,Rawdata!N70="A3",50,Rawdata!N70="A4",25,Rawdata!N70="A5",0),"N/A")</f>
        <v>75</v>
      </c>
      <c r="O70" cm="1">
        <f t="array" ref="O70">IFERROR(_xlfn.IFS(Rawdata!O70="A1",100,Rawdata!O70="A2",75,Rawdata!O70="A3",50,Rawdata!O70="A4",25,Rawdata!O70="A5",0),"N/A")</f>
        <v>0</v>
      </c>
      <c r="P70" cm="1">
        <f t="array" ref="P70">IFERROR(_xlfn.IFS(Rawdata!P70="A1",100,Rawdata!P70="A2",75,Rawdata!P70="A3",50,Rawdata!P70="A4",25,Rawdata!P70="A5",0),"N/A")</f>
        <v>50</v>
      </c>
      <c r="Q70" cm="1">
        <f t="array" ref="Q70">IFERROR(_xlfn.IFS(Rawdata!Q70="A1",100,Rawdata!Q70="A2",75,Rawdata!Q70="A3",50,Rawdata!Q70="A4",25,Rawdata!Q70="A5",0),"N/A")</f>
        <v>50</v>
      </c>
      <c r="R70" cm="1">
        <f t="array" ref="R70">IFERROR(_xlfn.IFS(Rawdata!R70="A1",100,Rawdata!R70="A2",75,Rawdata!R70="A3",50,Rawdata!R70="A4",25,Rawdata!R70="A5",0),"N/A")</f>
        <v>50</v>
      </c>
      <c r="S70" cm="1">
        <f t="array" ref="S70">IFERROR(_xlfn.IFS(Rawdata!S70="A1",100,Rawdata!S70="A2",75,Rawdata!S70="A3",50,Rawdata!S70="A4",25,Rawdata!S70="A5",0),"N/A")</f>
        <v>50</v>
      </c>
      <c r="T70" cm="1">
        <f t="array" ref="T70">IFERROR(_xlfn.IFS(Rawdata!T70="A1",100,Rawdata!T70="A2",75,Rawdata!T70="A3",50,Rawdata!T70="A4",25,Rawdata!T70="A5",0),"N/A")</f>
        <v>25</v>
      </c>
      <c r="U70" cm="1">
        <f t="array" ref="U70">IFERROR(_xlfn.IFS(Rawdata!U70="A1",100,Rawdata!U70="A2",75,Rawdata!U70="A3",50,Rawdata!U70="A4",25,Rawdata!U70="A5",0),"N/A")</f>
        <v>50</v>
      </c>
      <c r="V70" cm="1">
        <f t="array" ref="V70">IFERROR(_xlfn.IFS(Rawdata!V70="A1",100,Rawdata!V70="A2",75,Rawdata!V70="A3",50,Rawdata!V70="A4",25,Rawdata!V70="A5",0),"N/A")</f>
        <v>0</v>
      </c>
      <c r="W70" cm="1">
        <f t="array" ref="W70">IFERROR(_xlfn.IFS(Rawdata!W70="A1",100,Rawdata!W70="A2",75,Rawdata!W70="A3",50,Rawdata!W70="A4",25,Rawdata!W70="A5",0),"N/A")</f>
        <v>25</v>
      </c>
      <c r="X70" cm="1">
        <f t="array" ref="X70">IFERROR(_xlfn.IFS(Rawdata!X70="A1",100,Rawdata!X70="A2",75,Rawdata!X70="A3",50,Rawdata!X70="A4",25,Rawdata!X70="A5",0),"N/A")</f>
        <v>25</v>
      </c>
      <c r="Y70" cm="1">
        <f t="array" ref="Y70">IFERROR(_xlfn.IFS(Rawdata!Y70="A1",100,Rawdata!Y70="A2",75,Rawdata!Y70="A3",50,Rawdata!Y70="A4",25,Rawdata!Y70="A5",0),"N/A")</f>
        <v>75</v>
      </c>
      <c r="Z70" cm="1">
        <f t="array" ref="Z70">IFERROR(_xlfn.IFS(Rawdata!Z70="A1",100,Rawdata!Z70="A2",75,Rawdata!Z70="A3",50,Rawdata!Z70="A4",25,Rawdata!Z70="A5",0),"N/A")</f>
        <v>25</v>
      </c>
      <c r="AA70" cm="1">
        <f t="array" ref="AA70">IFERROR(_xlfn.IFS(Rawdata!AA70="A1",100,Rawdata!AA70="A2",75,Rawdata!AA70="A3",50,Rawdata!AA70="A4",25,Rawdata!AA70="A5",0),"N/A")</f>
        <v>75</v>
      </c>
      <c r="AB70" cm="1">
        <f t="array" ref="AB70">IFERROR(_xlfn.IFS(Rawdata!AB70="A1",100,Rawdata!AB70="A2",75,Rawdata!AB70="A3",50,Rawdata!AB70="A4",25,Rawdata!AB70="A5",0),"N/A")</f>
        <v>50</v>
      </c>
      <c r="AC70">
        <f>IFERROR(VALUE(RIGHT(Rawdata!AC70,1)),"N/A")</f>
        <v>4</v>
      </c>
      <c r="AD70">
        <f>IFERROR(6-VALUE(RIGHT(Rawdata!AD70,1)),"N/A")</f>
        <v>3</v>
      </c>
      <c r="AE70">
        <f>IFERROR(VALUE(RIGHT(Rawdata!AE70,1)),"N/A")</f>
        <v>4</v>
      </c>
      <c r="AF70">
        <f>IFERROR(6-VALUE(RIGHT(Rawdata!AF70,1)),"N/A")</f>
        <v>5</v>
      </c>
      <c r="AG70">
        <f>IFERROR(VALUE(RIGHT(Rawdata!AG70,1)),"N/A")</f>
        <v>4</v>
      </c>
      <c r="AH70">
        <f>IFERROR(VALUE(RIGHT(Rawdata!AH70,1)),"N/A")</f>
        <v>4</v>
      </c>
      <c r="AI70">
        <f>IFERROR(VALUE(RIGHT(Rawdata!AI70,1)),"N/A")</f>
        <v>4</v>
      </c>
      <c r="AJ70">
        <f>IFERROR(6-VALUE(RIGHT(Rawdata!AJ70,1)),"N/A")</f>
        <v>3</v>
      </c>
      <c r="AK70">
        <f>IFERROR(6-VALUE(RIGHT(Rawdata!AK70,1)),"N/A")</f>
        <v>5</v>
      </c>
      <c r="AL70">
        <f>IFERROR(VALUE(RIGHT(Rawdata!AL70,1)),"N/A")</f>
        <v>5</v>
      </c>
      <c r="AM70">
        <f>IFERROR(6-VALUE(RIGHT(Rawdata!AM70,1)),"N/A")</f>
        <v>5</v>
      </c>
      <c r="AN70">
        <f>IFERROR(6-VALUE(RIGHT(Rawdata!AN70,1)),"N/A")</f>
        <v>4</v>
      </c>
      <c r="AO70">
        <f>IFERROR(VALUE(RIGHT(Rawdata!AO70,1)),"N/A")</f>
        <v>5</v>
      </c>
      <c r="AP70">
        <f>IFERROR(6-VALUE(RIGHT(Rawdata!AP70,1)),"N/A")</f>
        <v>2</v>
      </c>
      <c r="AQ70">
        <f>IFERROR(VALUE(RIGHT(Rawdata!AQ70,1)),"N/A")</f>
        <v>4</v>
      </c>
      <c r="AR70">
        <f>IFERROR(6-VALUE(RIGHT(Rawdata!AR70,1)),"N/A")</f>
        <v>5</v>
      </c>
      <c r="AS70">
        <f>IFERROR(VALUE(RIGHT(Rawdata!AS70,1)),"N/A")</f>
        <v>5</v>
      </c>
      <c r="AT70">
        <f>IFERROR(VALUE(RIGHT(Rawdata!AT70,1)),"N/A")</f>
        <v>5</v>
      </c>
      <c r="AU70">
        <f>IFERROR(6-VALUE(RIGHT(Rawdata!AU70,1)),"N/A")</f>
        <v>5</v>
      </c>
      <c r="AV70">
        <f>IFERROR(VALUE(RIGHT(Rawdata!AV70,1)),"N/A")</f>
        <v>2</v>
      </c>
      <c r="AW70">
        <f>IFERROR(VALUE(RIGHT(Rawdata!AW70,1)),"N/A")</f>
        <v>2</v>
      </c>
      <c r="AX70">
        <f>IFERROR(VALUE(RIGHT(Rawdata!AX70,1)),"N/A")</f>
        <v>1</v>
      </c>
      <c r="AY70">
        <f>IFERROR(VALUE(RIGHT(Rawdata!AY70,1)),"N/A")</f>
        <v>4</v>
      </c>
      <c r="AZ70">
        <f>IFERROR(VALUE(RIGHT(Rawdata!AZ70,1)),"N/A")</f>
        <v>1</v>
      </c>
      <c r="BA70">
        <f>IFERROR(VALUE(RIGHT(Rawdata!BA70,1)-1),"N/A")</f>
        <v>3</v>
      </c>
      <c r="BB70">
        <f>IFERROR(VALUE(RIGHT(Rawdata!BB70,1)-1),"N/A")</f>
        <v>3</v>
      </c>
      <c r="BC70">
        <f>IFERROR(VALUE(RIGHT(Rawdata!BC70,1)-1),"N/A")</f>
        <v>0</v>
      </c>
      <c r="BD70">
        <f>IFERROR(VALUE(RIGHT(Rawdata!BD70,1)-1),"N/A")</f>
        <v>1</v>
      </c>
      <c r="BE70">
        <f>IFERROR(VALUE(RIGHT(Rawdata!BE70,1)-1),"N/A")</f>
        <v>2</v>
      </c>
      <c r="BF70">
        <f>IFERROR(VALUE(RIGHT(Rawdata!BF70,1)-1),"N/A")</f>
        <v>1</v>
      </c>
      <c r="BG70">
        <f>IFERROR(VALUE(RIGHT(Rawdata!BG70,1)-1),"N/A")</f>
        <v>2</v>
      </c>
      <c r="BH70">
        <f>IFERROR(VALUE(RIGHT(Rawdata!BH70,1)-1),"N/A")</f>
        <v>2</v>
      </c>
      <c r="BI70">
        <f>IFERROR(VALUE(RIGHT(Rawdata!BI70,1)-1),"N/A")</f>
        <v>2</v>
      </c>
      <c r="BJ70">
        <f>IFERROR(VALUE(RIGHT(Rawdata!BJ70,1)-1),"N/A")</f>
        <v>3</v>
      </c>
      <c r="BK70">
        <f>IFERROR(VALUE(RIGHT(Rawdata!BK70,1)-1),"N/A")</f>
        <v>3</v>
      </c>
      <c r="BL70">
        <f>IFERROR(VALUE(RIGHT(Rawdata!BL70,1)-1),"N/A")</f>
        <v>4</v>
      </c>
      <c r="BM70" t="str">
        <f>IFERROR(VALUE(RIGHT(Rawdata!BM70,1)),"N/A")</f>
        <v>N/A</v>
      </c>
      <c r="BN70" t="str">
        <f>IFERROR(VALUE(RIGHT(Rawdata!BN70,1)),"N/A")</f>
        <v>N/A</v>
      </c>
      <c r="BO70" t="str">
        <f>IFERROR(VALUE(RIGHT(Rawdata!BO70,1)),"N/A")</f>
        <v>N/A</v>
      </c>
      <c r="BP70" t="str">
        <f>IFERROR(VALUE(RIGHT(Rawdata!BP70,1)),"N/A")</f>
        <v>N/A</v>
      </c>
      <c r="BQ70" t="str">
        <f>IFERROR(6-VALUE(RIGHT(Rawdata!BQ70,1)),"N/A")</f>
        <v>N/A</v>
      </c>
      <c r="BR70" t="str">
        <f>IFERROR(6-VALUE(RIGHT(Rawdata!BR70,1)),"N/A")</f>
        <v>N/A</v>
      </c>
      <c r="BS70" t="str">
        <f>IFERROR(6-VALUE(RIGHT(Rawdata!BS70,1)),"N/A")</f>
        <v>N/A</v>
      </c>
      <c r="BT70" t="str">
        <f>IFERROR(6-VALUE(RIGHT(Rawdata!BT70,1)),"N/A")</f>
        <v>N/A</v>
      </c>
      <c r="BU70" t="str">
        <f>IFERROR(VALUE(RIGHT(Rawdata!BU70,1)),"N/A")</f>
        <v>N/A</v>
      </c>
      <c r="BV70" t="str">
        <f>IFERROR(VALUE(RIGHT(Rawdata!BV70,1)),"N/A")</f>
        <v>N/A</v>
      </c>
      <c r="BW70" t="str">
        <f>IFERROR(VALUE(RIGHT(Rawdata!BW70,1)),"N/A")</f>
        <v>N/A</v>
      </c>
      <c r="BX70" t="str">
        <f>IFERROR(VALUE(RIGHT(Rawdata!BX70,1)),"N/A")</f>
        <v>N/A</v>
      </c>
      <c r="BY70" t="str">
        <f>IFERROR(6-VALUE(RIGHT(Rawdata!BY70,1)),"N/A")</f>
        <v>N/A</v>
      </c>
      <c r="BZ70" t="str">
        <f>IFERROR(6-VALUE(RIGHT(Rawdata!BZ70,1)),"N/A")</f>
        <v>N/A</v>
      </c>
      <c r="CA70" t="str">
        <f>IFERROR(6-VALUE(RIGHT(Rawdata!CA70,1)),"N/A")</f>
        <v>N/A</v>
      </c>
      <c r="CB70" t="str">
        <f>IFERROR(VALUE(RIGHT(Rawdata!CB70,1)),"N/A")</f>
        <v>N/A</v>
      </c>
      <c r="CC70" t="str">
        <f>IFERROR(VALUE(RIGHT(Rawdata!CC70,1)),"N/A")</f>
        <v>N/A</v>
      </c>
      <c r="CD70" t="str">
        <f>IFERROR(VALUE(RIGHT(Rawdata!CD70,1)),"N/A")</f>
        <v>N/A</v>
      </c>
      <c r="CE70" t="str">
        <f>IFERROR(VALUE(RIGHT(Rawdata!CE70,1)),"N/A")</f>
        <v>N/A</v>
      </c>
      <c r="CF70" t="str">
        <f>IFERROR(6-VALUE(RIGHT(Rawdata!CF70,1)),"N/A")</f>
        <v>N/A</v>
      </c>
      <c r="CG70" t="str">
        <f>IFERROR(6-VALUE(RIGHT(Rawdata!CG70,1)),"N/A")</f>
        <v>N/A</v>
      </c>
      <c r="CH70" t="str">
        <f>IFERROR(6-VALUE(RIGHT(Rawdata!CH70,1)),"N/A")</f>
        <v>N/A</v>
      </c>
      <c r="CI70" t="str">
        <f>IFERROR(6-VALUE(RIGHT(Rawdata!CI70,1)),"N/A")</f>
        <v>N/A</v>
      </c>
      <c r="CJ70" t="str">
        <f>IFERROR(VALUE(RIGHT(Rawdata!CJ70,1)),"N/A")</f>
        <v>N/A</v>
      </c>
      <c r="CK70" t="str">
        <f>IFERROR(VALUE(RIGHT(Rawdata!CK70,1)),"N/A")</f>
        <v>N/A</v>
      </c>
      <c r="CL70" t="str">
        <f>IFERROR(VALUE(RIGHT(Rawdata!CL70,1)),"N/A")</f>
        <v>N/A</v>
      </c>
      <c r="CM70" t="str">
        <f>IFERROR(VALUE(RIGHT(Rawdata!CM70,1)),"N/A")</f>
        <v>N/A</v>
      </c>
      <c r="CN70" t="str">
        <f>IFERROR(VALUE(RIGHT(Rawdata!CN70,1)),"N/A")</f>
        <v>N/A</v>
      </c>
      <c r="CO70" t="str">
        <f>IFERROR(VALUE(RIGHT(Rawdata!CO70,1)),"N/A")</f>
        <v>N/A</v>
      </c>
      <c r="CP70" t="str">
        <f>IFERROR(VALUE(RIGHT(Rawdata!CP70,1)),"N/A")</f>
        <v>N/A</v>
      </c>
      <c r="CQ70" t="str">
        <f>IFERROR(VALUE(RIGHT(Rawdata!CQ70,1)),"N/A")</f>
        <v>N/A</v>
      </c>
      <c r="CR70" t="str">
        <f>IFERROR(VALUE(RIGHT(Rawdata!CR70,1)),"N/A")</f>
        <v>N/A</v>
      </c>
      <c r="CS70" t="str">
        <f>IFERROR(VALUE(RIGHT(Rawdata!CS70,1)),"N/A")</f>
        <v>N/A</v>
      </c>
      <c r="CT70" t="str">
        <f>IFERROR(VALUE(RIGHT(Rawdata!CT70,1)),"N/A")</f>
        <v>N/A</v>
      </c>
      <c r="CU70" t="str">
        <f>IFERROR(VALUE(RIGHT(Rawdata!CU70,1)),"N/A")</f>
        <v>N/A</v>
      </c>
      <c r="CV70" t="str">
        <f>IFERROR(VALUE(RIGHT(Rawdata!CV70,1)),"N/A")</f>
        <v>N/A</v>
      </c>
      <c r="CW70" t="str">
        <f>IFERROR(6-VALUE(RIGHT(Rawdata!CW70,1)),"N/A")</f>
        <v>N/A</v>
      </c>
      <c r="CX70" t="str">
        <f>IFERROR(VALUE(RIGHT(Rawdata!CX70,1)),"N/A")</f>
        <v>N/A</v>
      </c>
      <c r="CY70" t="str">
        <f>IFERROR(VALUE(RIGHT(Rawdata!CY70,1)),"N/A")</f>
        <v>N/A</v>
      </c>
      <c r="CZ70" t="str">
        <f>IFERROR(VALUE(RIGHT(Rawdata!CZ70,1)),"N/A")</f>
        <v>N/A</v>
      </c>
      <c r="DA70" t="str">
        <f>IFERROR(VALUE(RIGHT(Rawdata!DA70,1)),"N/A")</f>
        <v>N/A</v>
      </c>
      <c r="DB70" t="str">
        <f>IFERROR(VALUE(RIGHT(Rawdata!DB70,1)),"N/A")</f>
        <v>N/A</v>
      </c>
      <c r="DC70" t="str">
        <f>IFERROR(VALUE(RIGHT(Rawdata!DC70,1)),"N/A")</f>
        <v>N/A</v>
      </c>
      <c r="DD70" t="str">
        <f>IFERROR(VALUE(RIGHT(Rawdata!DD70,1)),"N/A")</f>
        <v>N/A</v>
      </c>
      <c r="DE70" t="str">
        <f>IFERROR(VALUE(RIGHT(Rawdata!DE70,1)-1),"N/A")</f>
        <v>N/A</v>
      </c>
      <c r="DF70" t="str">
        <f>IFERROR(VALUE(RIGHT(Rawdata!DF70,1)-1),"N/A")</f>
        <v>N/A</v>
      </c>
      <c r="DG70" t="str">
        <f>IFERROR(VALUE(RIGHT(Rawdata!DG70,1)-1),"N/A")</f>
        <v>N/A</v>
      </c>
      <c r="DH70" t="str">
        <f>IFERROR(VALUE(RIGHT(Rawdata!DH70,1)-1),"N/A")</f>
        <v>N/A</v>
      </c>
      <c r="DI70" t="str">
        <f>IFERROR(VALUE(RIGHT(Rawdata!DI70,1)-1),"N/A")</f>
        <v>N/A</v>
      </c>
      <c r="DJ70" t="str">
        <f>IFERROR(VALUE(RIGHT(Rawdata!DJ70,1)-1),"N/A")</f>
        <v>N/A</v>
      </c>
      <c r="DK70" t="str">
        <f>IFERROR(VALUE(RIGHT(Rawdata!DK70,1)-1),"N/A")</f>
        <v>N/A</v>
      </c>
      <c r="DL70" t="str">
        <f>IFERROR(VALUE(RIGHT(Rawdata!DL70,1)-1),"N/A")</f>
        <v>N/A</v>
      </c>
      <c r="DM70" t="str">
        <f>IFERROR(VALUE(RIGHT(Rawdata!DM70,1)-1),"N/A")</f>
        <v>N/A</v>
      </c>
      <c r="DN70" t="str">
        <f>IFERROR(VALUE(RIGHT(Rawdata!DN70,1)-1),"N/A")</f>
        <v>N/A</v>
      </c>
      <c r="DO70" t="str">
        <f>IFERROR(VALUE(RIGHT(Rawdata!DO70,1)-1),"N/A")</f>
        <v>N/A</v>
      </c>
      <c r="DP70" t="str">
        <f>IFERROR(VALUE(RIGHT(Rawdata!DP70,1)-1),"N/A")</f>
        <v>N/A</v>
      </c>
      <c r="DQ70" t="str">
        <f>IFERROR(VALUE(RIGHT(Rawdata!DQ70,1)-1),"N/A")</f>
        <v>N/A</v>
      </c>
      <c r="DR70" t="str">
        <f>IFERROR(VALUE(RIGHT(Rawdata!DR70,1)-1),"N/A")</f>
        <v>N/A</v>
      </c>
      <c r="DS70" t="str">
        <f>IFERROR(VALUE(RIGHT(Rawdata!DS70,1)-1),"N/A")</f>
        <v>N/A</v>
      </c>
      <c r="DT70" t="str">
        <f>IFERROR(VALUE(RIGHT(Rawdata!DT70,1)-1),"N/A")</f>
        <v>N/A</v>
      </c>
      <c r="DU70" t="str">
        <f>IFERROR(6-VALUE(RIGHT(Rawdata!DU70,1)-1),"N/A")</f>
        <v>N/A</v>
      </c>
      <c r="DV70" t="str">
        <f>IFERROR(6-VALUE(RIGHT(Rawdata!DV70,1)-1),"N/A")</f>
        <v>N/A</v>
      </c>
      <c r="DW70" t="str">
        <f>IFERROR(6-VALUE(RIGHT(Rawdata!DW70,1)-1),"N/A")</f>
        <v>N/A</v>
      </c>
      <c r="DX70" t="str">
        <f>IFERROR(6-VALUE(RIGHT(Rawdata!DX70,1)-1),"N/A")</f>
        <v>N/A</v>
      </c>
      <c r="DY70" t="str">
        <f>IFERROR(6-VALUE(RIGHT(Rawdata!DY70,1)-1),"N/A")</f>
        <v>N/A</v>
      </c>
      <c r="DZ70" t="str">
        <f>IFERROR(6-VALUE(RIGHT(Rawdata!DZ70,1)-1),"N/A")</f>
        <v>N/A</v>
      </c>
      <c r="EA70" t="str">
        <f>IFERROR(VALUE(RIGHT(Rawdata!EA70,1)),"N/A")</f>
        <v>N/A</v>
      </c>
      <c r="EB70" t="str">
        <f>IFERROR(VALUE(RIGHT(Rawdata!EB70,1)),"N/A")</f>
        <v>N/A</v>
      </c>
      <c r="EC70" t="str">
        <f>IFERROR(6-VALUE(RIGHT(Rawdata!EC70,1)),"N/A")</f>
        <v>N/A</v>
      </c>
      <c r="ED70" t="str">
        <f>IFERROR(6-VALUE(RIGHT(Rawdata!ED70,1)),"N/A")</f>
        <v>N/A</v>
      </c>
      <c r="EE70" t="str">
        <f>IFERROR(VALUE(RIGHT(Rawdata!EE70,1)),"N/A")</f>
        <v>N/A</v>
      </c>
      <c r="EF70" t="str">
        <f>IFERROR(VALUE(RIGHT(Rawdata!EF70,1)),"N/A")</f>
        <v>N/A</v>
      </c>
      <c r="EG70" t="str">
        <f>IFERROR(VALUE(RIGHT(Rawdata!EG70,1)),"N/A")</f>
        <v>N/A</v>
      </c>
      <c r="EH70" t="str">
        <f>IFERROR(VALUE(RIGHT(Rawdata!EH70,1)),"N/A")</f>
        <v>N/A</v>
      </c>
      <c r="EI70" t="str">
        <f>IFERROR(VALUE(RIGHT(Rawdata!EI70,1)),"N/A")</f>
        <v>N/A</v>
      </c>
      <c r="EJ70" t="str">
        <f>IFERROR(VALUE(RIGHT(Rawdata!EJ70,1)),"N/A")</f>
        <v>N/A</v>
      </c>
      <c r="EK70" t="str">
        <f>IFERROR(VALUE(RIGHT(Rawdata!EK70,1)),"N/A")</f>
        <v>N/A</v>
      </c>
      <c r="EL70" t="str">
        <f>IFERROR(VALUE(RIGHT(Rawdata!EL70,1)),"N/A")</f>
        <v>N/A</v>
      </c>
      <c r="EM70" t="str">
        <f>IFERROR(VALUE(RIGHT(Rawdata!EM70,1)),"N/A")</f>
        <v>N/A</v>
      </c>
      <c r="EN70" t="str">
        <f>IFERROR(VALUE(RIGHT(Rawdata!EN70,1)),"N/A")</f>
        <v>N/A</v>
      </c>
      <c r="EO70" t="str">
        <f>IFERROR(VALUE(RIGHT(Rawdata!EO70,1)),"N/A")</f>
        <v>N/A</v>
      </c>
      <c r="EP70" t="str">
        <f>IFERROR(VALUE(RIGHT(Rawdata!EP70,1)),"N/A")</f>
        <v>N/A</v>
      </c>
      <c r="EQ70" t="str">
        <f>IFERROR(VALUE(RIGHT(Rawdata!EQ70,1)),"N/A")</f>
        <v>N/A</v>
      </c>
      <c r="ER70" t="str">
        <f>IFERROR(VALUE(RIGHT(Rawdata!ER70,1)),"N/A")</f>
        <v>N/A</v>
      </c>
      <c r="ES70" t="str">
        <f>IFERROR(VALUE(RIGHT(Rawdata!ES70,1)),"N/A")</f>
        <v>N/A</v>
      </c>
      <c r="ET70" t="str">
        <f>IFERROR(VALUE(RIGHT(Rawdata!ET70,1)),"N/A")</f>
        <v>N/A</v>
      </c>
      <c r="EU70" t="str">
        <f>IFERROR(VALUE(RIGHT(Rawdata!EU70,1)),"N/A")</f>
        <v>N/A</v>
      </c>
      <c r="EV70" t="str">
        <f>IFERROR(VALUE(RIGHT(Rawdata!EV70,1)),"N/A")</f>
        <v>N/A</v>
      </c>
      <c r="EW70" t="str">
        <f>IFERROR(VALUE(RIGHT(Rawdata!EW70,1)),"N/A")</f>
        <v>N/A</v>
      </c>
      <c r="EX70" t="str">
        <f>IFERROR(VALUE(RIGHT(Rawdata!EX70,1)),"N/A")</f>
        <v>N/A</v>
      </c>
      <c r="EY70" t="str">
        <f>IFERROR(VALUE(RIGHT(Rawdata!EY70,1)),"N/A")</f>
        <v>N/A</v>
      </c>
      <c r="EZ70" t="str">
        <f>IFERROR(6-VALUE(RIGHT(Rawdata!EZ70,1)),"N/A")</f>
        <v>N/A</v>
      </c>
      <c r="FA70" t="str">
        <f>IFERROR(IF(Rawdata!FA70="A1",VALUE(RIGHT(Rawdata!FA70,1)),VALUE(RIGHT(Rawdata!FA70,1))-1),"N/A")</f>
        <v>N/A</v>
      </c>
      <c r="FB70" t="str">
        <f>IFERROR(VALUE(RIGHT(Rawdata!FB70,1))-3,"N/A")</f>
        <v>N/A</v>
      </c>
      <c r="FC70" t="str">
        <f>IFERROR(IF(Rawdata!FC70="A1",VALUE(RIGHT(Rawdata!FC70,1)),VALUE(RIGHT(Rawdata!FC70,1))-1),"N/A")</f>
        <v>N/A</v>
      </c>
      <c r="FD70" t="str">
        <f>IFERROR(VALUE(RIGHT(Rawdata!FD70,1))-3,"N/A")</f>
        <v>N/A</v>
      </c>
      <c r="FE70" t="str">
        <f>IFERROR(IF(Rawdata!FE70="A1",VALUE(RIGHT(Rawdata!FE70,1)),VALUE(RIGHT(Rawdata!FE70,1))-1),"N/A")</f>
        <v>N/A</v>
      </c>
      <c r="FF70" t="str">
        <f>IFERROR(VALUE(RIGHT(Rawdata!FF70,1))-3,"N/A")</f>
        <v>N/A</v>
      </c>
      <c r="FG70" t="str">
        <f>IFERROR(IF(Rawdata!FG70="A1",VALUE(RIGHT(Rawdata!FG70,1)),VALUE(RIGHT(Rawdata!FG70,1))-1),"N/A")</f>
        <v>N/A</v>
      </c>
      <c r="FH70" t="str">
        <f>IFERROR(VALUE(RIGHT(Rawdata!FH70,1))-3,"N/A")</f>
        <v>N/A</v>
      </c>
      <c r="FI70" t="str">
        <f>IFERROR(IF(Rawdata!FI70="A1",VALUE(RIGHT(Rawdata!FI70,1)),VALUE(RIGHT(Rawdata!FI70,1))-1),"N/A")</f>
        <v>N/A</v>
      </c>
      <c r="FJ70" t="str">
        <f>IFERROR(VALUE(RIGHT(Rawdata!FJ70,1))-3,"N/A")</f>
        <v>N/A</v>
      </c>
      <c r="FK70" t="str">
        <f>IFERROR(IF(Rawdata!FK70="A1",VALUE(RIGHT(Rawdata!FK70,1)),VALUE(RIGHT(Rawdata!FK70,1))-1),"N/A")</f>
        <v>N/A</v>
      </c>
      <c r="FL70" t="str">
        <f>IFERROR(VALUE(RIGHT(Rawdata!FL70,1))-3,"N/A")</f>
        <v>N/A</v>
      </c>
      <c r="FM70" t="str">
        <f>IFERROR(IF(Rawdata!FM70="A1",VALUE(RIGHT(Rawdata!FM70,1)),VALUE(RIGHT(Rawdata!FM70,1))-1),"N/A")</f>
        <v>N/A</v>
      </c>
      <c r="FN70" t="str">
        <f>IFERROR(VALUE(RIGHT(Rawdata!FN70,1))-3,"N/A")</f>
        <v>N/A</v>
      </c>
      <c r="FO70" t="str">
        <f>IFERROR(IF(Rawdata!FO70="A1",VALUE(RIGHT(Rawdata!FO70,1)),VALUE(RIGHT(Rawdata!FO70,1))-1),"N/A")</f>
        <v>N/A</v>
      </c>
      <c r="FP70" t="str">
        <f>IFERROR(VALUE(RIGHT(Rawdata!FP70,1))-3,"N/A")</f>
        <v>N/A</v>
      </c>
      <c r="FQ70" t="str">
        <f>IFERROR(IF(Rawdata!FQ70="A1",VALUE(RIGHT(Rawdata!FQ70,1)),VALUE(RIGHT(Rawdata!FQ70,1))-1),"N/A")</f>
        <v>N/A</v>
      </c>
      <c r="FR70" t="str">
        <f>IFERROR(VALUE(RIGHT(Rawdata!FR70,1))-3,"N/A")</f>
        <v>N/A</v>
      </c>
      <c r="FS70" t="str">
        <f>IFERROR(IF(Rawdata!FS70="A1",VALUE(RIGHT(Rawdata!FS70,1)),VALUE(RIGHT(Rawdata!FS70,1))-1),"N/A")</f>
        <v>N/A</v>
      </c>
      <c r="FT70" t="str">
        <f>IFERROR(VALUE(RIGHT(Rawdata!FT70,1))-3,"N/A")</f>
        <v>N/A</v>
      </c>
      <c r="FU70" t="str">
        <f>IFERROR(IF(Rawdata!FU70="A1",VALUE(RIGHT(Rawdata!FU70,1)),VALUE(RIGHT(Rawdata!FU70,1))-1),"N/A")</f>
        <v>N/A</v>
      </c>
      <c r="FV70" t="str">
        <f>IFERROR(VALUE(RIGHT(Rawdata!FV70,1))-3,"N/A")</f>
        <v>N/A</v>
      </c>
      <c r="FW70" t="str">
        <f>IFERROR(IF(Rawdata!FW70="A1",VALUE(RIGHT(Rawdata!FW70,1)),VALUE(RIGHT(Rawdata!FW70,1))-1),"N/A")</f>
        <v>N/A</v>
      </c>
      <c r="FX70" t="str">
        <f>IFERROR(VALUE(RIGHT(Rawdata!FX70,1))-3,"N/A")</f>
        <v>N/A</v>
      </c>
      <c r="FY70" t="str">
        <f>IFERROR(IF(Rawdata!FY70="A1",VALUE(RIGHT(Rawdata!FY70,1)),VALUE(RIGHT(Rawdata!FY70,1))-1),"N/A")</f>
        <v>N/A</v>
      </c>
      <c r="FZ70" t="str">
        <f>IFERROR(VALUE(RIGHT(Rawdata!FZ70,1))-3,"N/A")</f>
        <v>N/A</v>
      </c>
      <c r="GA70" t="str">
        <f>IFERROR(IF(Rawdata!GA70="A1",VALUE(RIGHT(Rawdata!GA70,1)),VALUE(RIGHT(Rawdata!GA70,1))-1),"N/A")</f>
        <v>N/A</v>
      </c>
      <c r="GB70" t="str">
        <f>IFERROR(VALUE(RIGHT(Rawdata!GB70,1))-3,"N/A")</f>
        <v>N/A</v>
      </c>
      <c r="GC70" t="str">
        <f>IFERROR(IF(Rawdata!GC70="A1",VALUE(RIGHT(Rawdata!GC70,1)),VALUE(RIGHT(Rawdata!GC70,1))-1),"N/A")</f>
        <v>N/A</v>
      </c>
      <c r="GD70" t="str">
        <f>IFERROR(VALUE(RIGHT(Rawdata!GD70,1))-3,"N/A")</f>
        <v>N/A</v>
      </c>
      <c r="GE70" t="str">
        <f>IFERROR(IF(Rawdata!GE70="A1",VALUE(RIGHT(Rawdata!GE70,1)),VALUE(RIGHT(Rawdata!GE70,1))-1),"N/A")</f>
        <v>N/A</v>
      </c>
      <c r="GF70" t="str">
        <f>IFERROR(VALUE(RIGHT(Rawdata!GF70,1))-3,"N/A")</f>
        <v>N/A</v>
      </c>
      <c r="GG70" t="str">
        <f>IFERROR(IF(Rawdata!GG70="A1",VALUE(RIGHT(Rawdata!GG70,1)),VALUE(RIGHT(Rawdata!GG70,1))-1),"N/A")</f>
        <v>N/A</v>
      </c>
      <c r="GH70" t="str">
        <f>IFERROR(VALUE(RIGHT(Rawdata!GH70,1))-3,"N/A")</f>
        <v>N/A</v>
      </c>
      <c r="GI70" t="str">
        <f>IFERROR(IF(Rawdata!GI70="A1",VALUE(RIGHT(Rawdata!GI70,1)),VALUE(RIGHT(Rawdata!GI70,1))-1),"N/A")</f>
        <v>N/A</v>
      </c>
      <c r="GJ70" t="str">
        <f>IFERROR(VALUE(RIGHT(Rawdata!GJ70,1))-3,"N/A")</f>
        <v>N/A</v>
      </c>
      <c r="GK70" t="str">
        <f>IFERROR(IF(Rawdata!GK70="A1",VALUE(RIGHT(Rawdata!GK70,1)),VALUE(RIGHT(Rawdata!GK70,1))-1),"N/A")</f>
        <v>N/A</v>
      </c>
      <c r="GL70" t="str">
        <f>IFERROR(VALUE(RIGHT(Rawdata!GL70,1))-3,"N/A")</f>
        <v>N/A</v>
      </c>
      <c r="GM70" t="str">
        <f>IFERROR(IF(Rawdata!GM70="A1",VALUE(RIGHT(Rawdata!GM70,1)),VALUE(RIGHT(Rawdata!GM70,1))-1),"N/A")</f>
        <v>N/A</v>
      </c>
      <c r="GN70" t="str">
        <f>IFERROR(VALUE(RIGHT(Rawdata!GN70,1))-3,"N/A")</f>
        <v>N/A</v>
      </c>
      <c r="GO70" t="str">
        <f>IFERROR(IF(Rawdata!GO70="A1",VALUE(RIGHT(Rawdata!GO70,1)),VALUE(RIGHT(Rawdata!GO70,1))-1),"N/A")</f>
        <v>N/A</v>
      </c>
      <c r="GP70" t="str">
        <f>IFERROR(VALUE(RIGHT(Rawdata!GP70,1))-3,"N/A")</f>
        <v>N/A</v>
      </c>
      <c r="GQ70" t="str">
        <f>IFERROR(IF(Rawdata!GQ70="A1",VALUE(RIGHT(Rawdata!GQ70,1)),VALUE(RIGHT(Rawdata!GQ70,1))-1),"N/A")</f>
        <v>N/A</v>
      </c>
      <c r="GR70" t="str">
        <f>IFERROR(VALUE(RIGHT(Rawdata!GR70,1))-3,"N/A")</f>
        <v>N/A</v>
      </c>
      <c r="GS70" t="str">
        <f>IFERROR(IF(Rawdata!GS70="A1",VALUE(RIGHT(Rawdata!GS70,1)),VALUE(RIGHT(Rawdata!GS70,1))-1),"N/A")</f>
        <v>N/A</v>
      </c>
      <c r="GT70" t="str">
        <f>IFERROR(VALUE(RIGHT(Rawdata!GT70,1))-3,"N/A")</f>
        <v>N/A</v>
      </c>
      <c r="GU70" t="str">
        <f>IFERROR(IF(Rawdata!GU70="A1",VALUE(RIGHT(Rawdata!GU70,1)),VALUE(RIGHT(Rawdata!GU70,1))-1),"N/A")</f>
        <v>N/A</v>
      </c>
      <c r="GV70" t="str">
        <f>IFERROR(VALUE(RIGHT(Rawdata!GV70,1))-3,"N/A")</f>
        <v>N/A</v>
      </c>
      <c r="GW70" t="str">
        <f>IFERROR(IF(Rawdata!GW70="A1",VALUE(RIGHT(Rawdata!GW70,1)),VALUE(RIGHT(Rawdata!GW70,1))-1),"N/A")</f>
        <v>N/A</v>
      </c>
      <c r="GX70" t="str">
        <f>IFERROR(VALUE(RIGHT(Rawdata!GX70,1))-3,"N/A")</f>
        <v>N/A</v>
      </c>
      <c r="GY70" t="str">
        <f>IFERROR(VALUE(RIGHT(Rawdata!GY70,1)),"N/A")</f>
        <v>N/A</v>
      </c>
      <c r="GZ70" t="str">
        <f>IFERROR(7-VALUE(RIGHT(Rawdata!GZ70,1)),"N/A")</f>
        <v>N/A</v>
      </c>
      <c r="HA70" t="str">
        <f>IFERROR(VALUE(RIGHT(Rawdata!HA70,1)),"N/A")</f>
        <v>N/A</v>
      </c>
      <c r="HB70" t="str">
        <f>IFERROR(VALUE(RIGHT(Rawdata!HB70,1)),"N/A")</f>
        <v>N/A</v>
      </c>
      <c r="HC70" t="str">
        <f>IFERROR(VALUE(RIGHT(Rawdata!HC70,1)),"N/A")</f>
        <v>N/A</v>
      </c>
      <c r="HD70" t="str">
        <f>IFERROR(7-VALUE(RIGHT(Rawdata!HD70,1)),"N/A")</f>
        <v>N/A</v>
      </c>
      <c r="HE70" t="str">
        <f>IFERROR(VALUE(RIGHT(Rawdata!HE70,1)),"N/A")</f>
        <v>N/A</v>
      </c>
      <c r="HF70" t="str">
        <f>IFERROR(7-VALUE(RIGHT(Rawdata!HF70,1)),"N/A")</f>
        <v>N/A</v>
      </c>
      <c r="HG70" t="str">
        <f>IFERROR(VALUE(RIGHT(Rawdata!HG70,1)),"N/A")</f>
        <v>N/A</v>
      </c>
      <c r="HH70" t="str">
        <f>IFERROR(VALUE(RIGHT(Rawdata!HH70,1)),"N/A")</f>
        <v>N/A</v>
      </c>
      <c r="HI70" t="str">
        <f>IFERROR(VALUE(RIGHT(Rawdata!HI70,1)),"N/A")</f>
        <v>N/A</v>
      </c>
      <c r="HJ70" t="str">
        <f>IFERROR(VALUE(RIGHT(Rawdata!HJ70,1)),"N/A")</f>
        <v>N/A</v>
      </c>
      <c r="HK70" t="str">
        <f>IFERROR(7-VALUE(RIGHT(Rawdata!HK70,1)),"N/A")</f>
        <v>N/A</v>
      </c>
      <c r="HL70" t="str">
        <f>IFERROR(VALUE(RIGHT(Rawdata!HL70,1)),"N/A")</f>
        <v>N/A</v>
      </c>
      <c r="HM70" t="str">
        <f>IFERROR(VALUE(RIGHT(Rawdata!HM70,1)),"N/A")</f>
        <v>N/A</v>
      </c>
      <c r="HN70" t="str">
        <f>IFERROR(IF(Rawdata!HN70="A13",5,VALUE(RIGHT(Rawdata!HN70,1))-1),"N/A")</f>
        <v>N/A</v>
      </c>
      <c r="HO70" t="str">
        <f>IFERROR(IF(Rawdata!HO70="A13",5,VALUE(RIGHT(Rawdata!HO70,1))-1),"N/A")</f>
        <v>N/A</v>
      </c>
      <c r="HP70" t="str">
        <f>IFERROR(IF(Rawdata!HP70="A13",5,VALUE(RIGHT(Rawdata!HP70,1))-1),"N/A")</f>
        <v>N/A</v>
      </c>
      <c r="HQ70" t="str">
        <f>IFERROR(IF(Rawdata!HQ70="A13",5,VALUE(RIGHT(Rawdata!HQ70,1))-1),"N/A")</f>
        <v>N/A</v>
      </c>
      <c r="HR70" t="str">
        <f>IFERROR(IF(Rawdata!HR70="A13",5,VALUE(RIGHT(Rawdata!HR70,1))-1),"N/A")</f>
        <v>N/A</v>
      </c>
      <c r="HS70" t="str">
        <f>IFERROR(6-IF(Rawdata!HS70="A13",5,VALUE(RIGHT(Rawdata!HS70,1))-1),"N/A")</f>
        <v>N/A</v>
      </c>
      <c r="HT70" t="str">
        <f>IFERROR(6-IF(Rawdata!HT70="A13",5,VALUE(RIGHT(Rawdata!HT70,1))-1),"N/A")</f>
        <v>N/A</v>
      </c>
      <c r="HU70" t="str">
        <f>IFERROR(6-IF(Rawdata!HU70="A13",5,VALUE(RIGHT(Rawdata!HU70,1))-1),"N/A")</f>
        <v>N/A</v>
      </c>
      <c r="HV70" t="str">
        <f>IFERROR(IF(Rawdata!HV70="A13",5,VALUE(RIGHT(Rawdata!HV70,1))-1),"N/A")</f>
        <v>N/A</v>
      </c>
      <c r="HW70" t="str">
        <f>IFERROR(6-IF(Rawdata!HW70="A13",5,VALUE(RIGHT(Rawdata!HW70,1))-1),"N/A")</f>
        <v>N/A</v>
      </c>
      <c r="HX70" t="str">
        <f>IFERROR(6-IF(Rawdata!HX70="A13",5,VALUE(RIGHT(Rawdata!HX70,1))-1),"N/A")</f>
        <v>N/A</v>
      </c>
      <c r="HY70" t="str">
        <f>IFERROR(6-IF(Rawdata!HY70="A13",5,VALUE(RIGHT(Rawdata!HY70,1))-1),"N/A")</f>
        <v>N/A</v>
      </c>
      <c r="HZ70" t="str">
        <f>IFERROR(6-IF(Rawdata!HZ70="A13",5,VALUE(RIGHT(Rawdata!HZ70,1))-1),"N/A")</f>
        <v>N/A</v>
      </c>
      <c r="IA70" t="str">
        <f>IFERROR(6-IF(Rawdata!IA70="A13",5,VALUE(RIGHT(Rawdata!IA70,1))-1),"N/A")</f>
        <v>N/A</v>
      </c>
      <c r="IB70" t="str">
        <f>IFERROR(IF(Rawdata!IB70="A13",5,VALUE(RIGHT(Rawdata!IB70,1))-1),"N/A")</f>
        <v>N/A</v>
      </c>
      <c r="IC70" t="str">
        <f>IFERROR(6-IF(Rawdata!IC70="A13",5,VALUE(RIGHT(Rawdata!IC70,1))-1),"N/A")</f>
        <v>N/A</v>
      </c>
      <c r="ID70" t="str">
        <f>IFERROR(IF(Rawdata!ID70="A13",5,VALUE(RIGHT(Rawdata!ID70,1))-1),"N/A")</f>
        <v>N/A</v>
      </c>
      <c r="IE70" t="str">
        <f>IFERROR(6-IF(Rawdata!IE70="A13",5,VALUE(RIGHT(Rawdata!IE70,1))-1),"N/A")</f>
        <v>N/A</v>
      </c>
      <c r="IF70">
        <f>IFERROR(VALUE(RIGHT(Rawdata!IF70,1)),"N/A")</f>
        <v>7</v>
      </c>
      <c r="IG70">
        <f>IFERROR(VALUE(RIGHT(Rawdata!IG70,1)),"N/A")</f>
        <v>7</v>
      </c>
      <c r="IH70">
        <f>IFERROR(VALUE(RIGHT(Rawdata!IH70,1)),"N/A")</f>
        <v>7</v>
      </c>
      <c r="II70">
        <f>IFERROR(VALUE(RIGHT(Rawdata!II70,1)),"N/A")</f>
        <v>1</v>
      </c>
      <c r="IJ70">
        <f>IFERROR(VALUE(RIGHT(Rawdata!IJ70,1)),"N/A")</f>
        <v>7</v>
      </c>
      <c r="IK70" t="str">
        <f>IFERROR(VALUE(RIGHT(Rawdata!IK70,1)),"N/A")</f>
        <v>N/A</v>
      </c>
      <c r="IL70" t="str">
        <f>IFERROR(VALUE(RIGHT(Rawdata!IL70,1)),"N/A")</f>
        <v>N/A</v>
      </c>
      <c r="IM70" t="str">
        <f>IFERROR(VALUE(RIGHT(Rawdata!IM70,1)),"N/A")</f>
        <v>N/A</v>
      </c>
      <c r="IN70" t="str">
        <f>IFERROR(VALUE(RIGHT(Rawdata!IN70,1)),"N/A")</f>
        <v>N/A</v>
      </c>
      <c r="IO70" t="str">
        <f>IFERROR(VALUE(RIGHT(Rawdata!IO70,1)),"N/A")</f>
        <v>N/A</v>
      </c>
      <c r="IP70" t="str">
        <f>IFERROR(VALUE(RIGHT(Rawdata!IP70,1)),"N/A")</f>
        <v>N/A</v>
      </c>
      <c r="IQ70" t="str">
        <f>IFERROR(VALUE(RIGHT(Rawdata!IQ70,1)),"N/A")</f>
        <v>N/A</v>
      </c>
      <c r="IR70" t="str">
        <f>IFERROR(VALUE(RIGHT(Rawdata!IR70,1)),"N/A")</f>
        <v>N/A</v>
      </c>
      <c r="IS70" t="str">
        <f>IFERROR(VALUE(RIGHT(Rawdata!IS70,1)),"N/A")</f>
        <v>N/A</v>
      </c>
      <c r="IT70" t="str">
        <f>IFERROR(VALUE(RIGHT(Rawdata!IT70,1)),"N/A")</f>
        <v>N/A</v>
      </c>
      <c r="IU70" t="str">
        <f>IFERROR(VALUE(RIGHT(Rawdata!IU70,1)),"N/A")</f>
        <v>N/A</v>
      </c>
      <c r="IV70" t="str">
        <f>IFERROR(VALUE(RIGHT(Rawdata!IV70,1)),"N/A")</f>
        <v>N/A</v>
      </c>
      <c r="IW70" t="str">
        <f>IFERROR(VALUE(RIGHT(Rawdata!IW70,1)),"N/A")</f>
        <v>N/A</v>
      </c>
      <c r="IX70" t="str">
        <f>IFERROR(VALUE(RIGHT(Rawdata!IX70,1)),"N/A")</f>
        <v>N/A</v>
      </c>
      <c r="IY70" t="str">
        <f>IFERROR(VALUE(RIGHT(Rawdata!IY70,1)),"N/A")</f>
        <v>N/A</v>
      </c>
      <c r="IZ70" t="str">
        <f>IFERROR(VALUE(RIGHT(Rawdata!IZ70,1)),"N/A")</f>
        <v>N/A</v>
      </c>
      <c r="JA70" t="str">
        <f>IFERROR(VALUE(RIGHT(Rawdata!JA70,1)),"N/A")</f>
        <v>N/A</v>
      </c>
      <c r="JB70" t="str">
        <f>IFERROR(VALUE(RIGHT(Rawdata!JB70,1)),"N/A")</f>
        <v>N/A</v>
      </c>
      <c r="JC70" t="str">
        <f>IFERROR(VALUE(RIGHT(Rawdata!JC70,1)),"N/A")</f>
        <v>N/A</v>
      </c>
      <c r="JD70" t="str">
        <f>IFERROR(VALUE(RIGHT(Rawdata!JD70,1)),"N/A")</f>
        <v>N/A</v>
      </c>
      <c r="JE70" t="str">
        <f>IFERROR(VALUE(RIGHT(Rawdata!JE70,1)),"N/A")</f>
        <v>N/A</v>
      </c>
      <c r="JF70" t="str">
        <f>IFERROR(VALUE(RIGHT(Rawdata!JF70,1)),"N/A")</f>
        <v>N/A</v>
      </c>
      <c r="JG70" t="str">
        <f>IFERROR(VALUE(RIGHT(Rawdata!JG70,1)),"N/A")</f>
        <v>N/A</v>
      </c>
      <c r="JH70" t="str">
        <f>IFERROR(VALUE(RIGHT(Rawdata!JH70,1)),"N/A")</f>
        <v>N/A</v>
      </c>
      <c r="JI70" t="str">
        <f>IFERROR(VALUE(RIGHT(Rawdata!JI70,1)),"N/A")</f>
        <v>N/A</v>
      </c>
      <c r="JJ70" t="str">
        <f>IFERROR(VALUE(RIGHT(Rawdata!JJ70,1)),"N/A")</f>
        <v>N/A</v>
      </c>
      <c r="JK70" t="str">
        <f>IFERROR(VALUE(RIGHT(Rawdata!JK70,1)),"N/A")</f>
        <v>N/A</v>
      </c>
      <c r="JL70" t="str">
        <f>IFERROR(VALUE(RIGHT(Rawdata!JL70,1)),"N/A")</f>
        <v>N/A</v>
      </c>
      <c r="JM70" t="str">
        <f>IFERROR(VALUE(RIGHT(Rawdata!JM70,1)),"N/A")</f>
        <v>N/A</v>
      </c>
      <c r="JN70" t="str">
        <f>IFERROR(VALUE(RIGHT(Rawdata!JN70,1)),"N/A")</f>
        <v>N/A</v>
      </c>
      <c r="JO70" t="str">
        <f>IFERROR(VALUE(RIGHT(Rawdata!JO70,1)),"N/A")</f>
        <v>N/A</v>
      </c>
      <c r="JP70" t="str">
        <f>IFERROR(VALUE(RIGHT(Rawdata!JP70,1)-4),"N/A")</f>
        <v>N/A</v>
      </c>
      <c r="JQ70" t="str">
        <f>IFERROR(VALUE(RIGHT(Rawdata!JQ70,1)-4),"N/A")</f>
        <v>N/A</v>
      </c>
      <c r="JR70" t="str">
        <f>IFERROR(VALUE(RIGHT(Rawdata!JR70,1)-4),"N/A")</f>
        <v>N/A</v>
      </c>
      <c r="JS70" t="str">
        <f>IFERROR(VALUE(RIGHT(Rawdata!JS70,1)-4),"N/A")</f>
        <v>N/A</v>
      </c>
      <c r="JT70" t="str">
        <f>IFERROR(VALUE(RIGHT(Rawdata!JT70,1)-4),"N/A")</f>
        <v>N/A</v>
      </c>
      <c r="JU70" t="str">
        <f>IFERROR(VALUE(RIGHT(Rawdata!JU70,1)-4),"N/A")</f>
        <v>N/A</v>
      </c>
      <c r="JV70" t="str">
        <f>IFERROR(VALUE(RIGHT(Rawdata!JV70,1)-4),"N/A")</f>
        <v>N/A</v>
      </c>
      <c r="JW70" t="str">
        <f>IFERROR(VALUE(RIGHT(Rawdata!JW70,1)-4),"N/A")</f>
        <v>N/A</v>
      </c>
      <c r="JX70" t="str">
        <f>IFERROR(VALUE(RIGHT(Rawdata!JX70,1)),"N/A")</f>
        <v>N/A</v>
      </c>
      <c r="JY70" t="str">
        <f>IFERROR(VALUE(RIGHT(Rawdata!JY70,1)),"N/A")</f>
        <v>N/A</v>
      </c>
      <c r="JZ70" t="str">
        <f>IFERROR(6-VALUE(RIGHT(Rawdata!JZ70,1)),"N/A")</f>
        <v>N/A</v>
      </c>
      <c r="KA70" t="str">
        <f>IFERROR(6-VALUE(RIGHT(Rawdata!KA70,1)),"N/A")</f>
        <v>N/A</v>
      </c>
      <c r="KB70" t="str">
        <f>IFERROR(6-VALUE(RIGHT(Rawdata!KB70,1)),"N/A")</f>
        <v>N/A</v>
      </c>
      <c r="KC70" t="str">
        <f>IFERROR(6-VALUE(RIGHT(Rawdata!KC70,1)),"N/A")</f>
        <v>N/A</v>
      </c>
      <c r="KD70" t="str">
        <f>IFERROR(6-VALUE(RIGHT(Rawdata!KD70,1)),"N/A")</f>
        <v>N/A</v>
      </c>
      <c r="KE70" t="str">
        <f>IFERROR(6-VALUE(RIGHT(Rawdata!KE70,1)),"N/A")</f>
        <v>N/A</v>
      </c>
      <c r="KF70" t="str">
        <f>IFERROR(VALUE(RIGHT(Rawdata!KF70,1)),"N/A")</f>
        <v>N/A</v>
      </c>
      <c r="KG70" t="str">
        <f>IFERROR(VALUE(RIGHT(Rawdata!KG70,1)),"N/A")</f>
        <v>N/A</v>
      </c>
      <c r="KH70" t="str">
        <f>IFERROR(6-VALUE(RIGHT(Rawdata!KH70,1)),"N/A")</f>
        <v>N/A</v>
      </c>
      <c r="KI70" t="str">
        <f>IFERROR(6-VALUE(RIGHT(Rawdata!KI70,1)),"N/A")</f>
        <v>N/A</v>
      </c>
      <c r="KJ70" t="str">
        <f>IFERROR(VALUE(RIGHT(Rawdata!KJ70,1)),"N/A")</f>
        <v>N/A</v>
      </c>
      <c r="KK70" t="str">
        <f>IFERROR(VALUE(RIGHT(Rawdata!KK70,1)),"N/A")</f>
        <v>N/A</v>
      </c>
      <c r="KL70" t="str">
        <f>IFERROR(VALUE(RIGHT(Rawdata!KL70,1)),"N/A")</f>
        <v>N/A</v>
      </c>
      <c r="KM70" t="str">
        <f>IFERROR(VALUE(RIGHT(Rawdata!KM70,1)),"N/A")</f>
        <v>N/A</v>
      </c>
      <c r="KN70" t="str">
        <f>IFERROR(VALUE(RIGHT(Rawdata!KN70,1)),"N/A")</f>
        <v>N/A</v>
      </c>
      <c r="KO70" t="str">
        <f>IFERROR(VALUE(RIGHT(Rawdata!KO70,1)),"N/A")</f>
        <v>N/A</v>
      </c>
      <c r="KP70" t="str">
        <f>IFERROR(VALUE(RIGHT(Rawdata!KP70,1)),"N/A")</f>
        <v>N/A</v>
      </c>
      <c r="KQ70" t="str">
        <f>IFERROR(VALUE(RIGHT(Rawdata!KQ70,1)),"N/A")</f>
        <v>N/A</v>
      </c>
      <c r="KR70" t="str">
        <f>IFERROR(VALUE(RIGHT(Rawdata!KR70,1)),"N/A")</f>
        <v>N/A</v>
      </c>
      <c r="KS70" t="str">
        <f>IFERROR(VALUE(RIGHT(Rawdata!KS70,1)),"N/A")</f>
        <v>N/A</v>
      </c>
      <c r="KT70" t="str">
        <f>IFERROR(VALUE(RIGHT(Rawdata!KT70,1)),"N/A")</f>
        <v>N/A</v>
      </c>
      <c r="KU70" t="str">
        <f>IFERROR(VALUE(RIGHT(Rawdata!KU70,1)),"N/A")</f>
        <v>N/A</v>
      </c>
      <c r="KV70" t="str">
        <f>IFERROR(VALUE(RIGHT(Rawdata!KV70,1)),"N/A")</f>
        <v>N/A</v>
      </c>
      <c r="KW70" t="str">
        <f>IFERROR(VALUE(RIGHT(Rawdata!KW70,1)),"N/A")</f>
        <v>N/A</v>
      </c>
      <c r="KX70" t="str">
        <f>IFERROR(VALUE(RIGHT(Rawdata!KX70,1)),"N/A")</f>
        <v>N/A</v>
      </c>
    </row>
    <row r="71" spans="1:310" x14ac:dyDescent="0.25">
      <c r="A71">
        <f>Rawdata!A71</f>
        <v>3</v>
      </c>
      <c r="B71" t="str">
        <f>Rawdata!B71</f>
        <v>T4</v>
      </c>
      <c r="C71" t="str">
        <f>Rawdata!C71</f>
        <v>2023-04-12 14:23:00</v>
      </c>
      <c r="D71" t="str">
        <f>Rawdata!D71</f>
        <v>803-206</v>
      </c>
      <c r="E71" t="str">
        <f>IF(Rawdata!E71="","",Rawdata!E71)</f>
        <v>203-152</v>
      </c>
      <c r="F71" cm="1">
        <f t="array" ref="F71">IFERROR(_xlfn.IFS(Rawdata!F71="A1",100,Rawdata!F71="A2",75,Rawdata!F71="A3",50,Rawdata!F71="A4",25,Rawdata!F71="A5",0),"N/A")</f>
        <v>50</v>
      </c>
      <c r="G71" cm="1">
        <f t="array" ref="G71">IFERROR(_xlfn.IFS(Rawdata!G71="A1",100,Rawdata!G71="A2",75,Rawdata!G71="A3",50,Rawdata!G71="A4",25,Rawdata!G71="A5",0),"N/A")</f>
        <v>75</v>
      </c>
      <c r="H71" cm="1">
        <f t="array" ref="H71">IFERROR(_xlfn.IFS(Rawdata!H71="A1",100,Rawdata!H71="A2",75,Rawdata!H71="A3",50,Rawdata!H71="A4",25,Rawdata!H71="A5",0),"N/A")</f>
        <v>50</v>
      </c>
      <c r="I71" cm="1">
        <f t="array" ref="I71">IFERROR(_xlfn.IFS(Rawdata!I71="A1",100,Rawdata!I71="A2",75,Rawdata!I71="A3",50,Rawdata!I71="A4",25,Rawdata!I71="A5",0),"N/A")</f>
        <v>75</v>
      </c>
      <c r="J71" cm="1">
        <f t="array" ref="J71">IFERROR(_xlfn.IFS(Rawdata!J71="A1",100,Rawdata!J71="A2",75,Rawdata!J71="A3",50,Rawdata!J71="A4",25,Rawdata!J71="A5",0),"N/A")</f>
        <v>25</v>
      </c>
      <c r="K71" cm="1">
        <f t="array" ref="K71">IFERROR(_xlfn.IFS(Rawdata!K71="A1",100,Rawdata!K71="A2",75,Rawdata!K71="A3",50,Rawdata!K71="A4",25,Rawdata!K71="A5",0),"N/A")</f>
        <v>100</v>
      </c>
      <c r="L71" cm="1">
        <f t="array" ref="L71">IFERROR(_xlfn.IFS(Rawdata!L71="A1",100,Rawdata!L71="A2",75,Rawdata!L71="A3",50,Rawdata!L71="A4",25,Rawdata!L71="A5",0),"N/A")</f>
        <v>100</v>
      </c>
      <c r="M71" cm="1">
        <f t="array" ref="M71">IFERROR(_xlfn.IFS(Rawdata!M71="A1",100,Rawdata!M71="A2",75,Rawdata!M71="A3",50,Rawdata!M71="A4",25,Rawdata!M71="A5",0),"N/A")</f>
        <v>100</v>
      </c>
      <c r="N71" cm="1">
        <f t="array" ref="N71">IFERROR(_xlfn.IFS(Rawdata!N71="A1",100,Rawdata!N71="A2",75,Rawdata!N71="A3",50,Rawdata!N71="A4",25,Rawdata!N71="A5",0),"N/A")</f>
        <v>100</v>
      </c>
      <c r="O71" cm="1">
        <f t="array" ref="O71">IFERROR(_xlfn.IFS(Rawdata!O71="A1",100,Rawdata!O71="A2",75,Rawdata!O71="A3",50,Rawdata!O71="A4",25,Rawdata!O71="A5",0),"N/A")</f>
        <v>100</v>
      </c>
      <c r="P71" cm="1">
        <f t="array" ref="P71">IFERROR(_xlfn.IFS(Rawdata!P71="A1",100,Rawdata!P71="A2",75,Rawdata!P71="A3",50,Rawdata!P71="A4",25,Rawdata!P71="A5",0),"N/A")</f>
        <v>50</v>
      </c>
      <c r="Q71" cm="1">
        <f t="array" ref="Q71">IFERROR(_xlfn.IFS(Rawdata!Q71="A1",100,Rawdata!Q71="A2",75,Rawdata!Q71="A3",50,Rawdata!Q71="A4",25,Rawdata!Q71="A5",0),"N/A")</f>
        <v>50</v>
      </c>
      <c r="R71" cm="1">
        <f t="array" ref="R71">IFERROR(_xlfn.IFS(Rawdata!R71="A1",100,Rawdata!R71="A2",75,Rawdata!R71="A3",50,Rawdata!R71="A4",25,Rawdata!R71="A5",0),"N/A")</f>
        <v>75</v>
      </c>
      <c r="S71" cm="1">
        <f t="array" ref="S71">IFERROR(_xlfn.IFS(Rawdata!S71="A1",100,Rawdata!S71="A2",75,Rawdata!S71="A3",50,Rawdata!S71="A4",25,Rawdata!S71="A5",0),"N/A")</f>
        <v>75</v>
      </c>
      <c r="T71" cm="1">
        <f t="array" ref="T71">IFERROR(_xlfn.IFS(Rawdata!T71="A1",100,Rawdata!T71="A2",75,Rawdata!T71="A3",50,Rawdata!T71="A4",25,Rawdata!T71="A5",0),"N/A")</f>
        <v>100</v>
      </c>
      <c r="U71" cm="1">
        <f t="array" ref="U71">IFERROR(_xlfn.IFS(Rawdata!U71="A1",100,Rawdata!U71="A2",75,Rawdata!U71="A3",50,Rawdata!U71="A4",25,Rawdata!U71="A5",0),"N/A")</f>
        <v>100</v>
      </c>
      <c r="V71" cm="1">
        <f t="array" ref="V71">IFERROR(_xlfn.IFS(Rawdata!V71="A1",100,Rawdata!V71="A2",75,Rawdata!V71="A3",50,Rawdata!V71="A4",25,Rawdata!V71="A5",0),"N/A")</f>
        <v>75</v>
      </c>
      <c r="W71" cm="1">
        <f t="array" ref="W71">IFERROR(_xlfn.IFS(Rawdata!W71="A1",100,Rawdata!W71="A2",75,Rawdata!W71="A3",50,Rawdata!W71="A4",25,Rawdata!W71="A5",0),"N/A")</f>
        <v>100</v>
      </c>
      <c r="X71" cm="1">
        <f t="array" ref="X71">IFERROR(_xlfn.IFS(Rawdata!X71="A1",100,Rawdata!X71="A2",75,Rawdata!X71="A3",50,Rawdata!X71="A4",25,Rawdata!X71="A5",0),"N/A")</f>
        <v>50</v>
      </c>
      <c r="Y71" cm="1">
        <f t="array" ref="Y71">IFERROR(_xlfn.IFS(Rawdata!Y71="A1",100,Rawdata!Y71="A2",75,Rawdata!Y71="A3",50,Rawdata!Y71="A4",25,Rawdata!Y71="A5",0),"N/A")</f>
        <v>50</v>
      </c>
      <c r="Z71" cm="1">
        <f t="array" ref="Z71">IFERROR(_xlfn.IFS(Rawdata!Z71="A1",100,Rawdata!Z71="A2",75,Rawdata!Z71="A3",50,Rawdata!Z71="A4",25,Rawdata!Z71="A5",0),"N/A")</f>
        <v>75</v>
      </c>
      <c r="AA71" cm="1">
        <f t="array" ref="AA71">IFERROR(_xlfn.IFS(Rawdata!AA71="A1",100,Rawdata!AA71="A2",75,Rawdata!AA71="A3",50,Rawdata!AA71="A4",25,Rawdata!AA71="A5",0),"N/A")</f>
        <v>100</v>
      </c>
      <c r="AB71" cm="1">
        <f t="array" ref="AB71">IFERROR(_xlfn.IFS(Rawdata!AB71="A1",100,Rawdata!AB71="A2",75,Rawdata!AB71="A3",50,Rawdata!AB71="A4",25,Rawdata!AB71="A5",0),"N/A")</f>
        <v>50</v>
      </c>
      <c r="AC71">
        <f>IFERROR(VALUE(RIGHT(Rawdata!AC71,1)),"N/A")</f>
        <v>4</v>
      </c>
      <c r="AD71">
        <f>IFERROR(6-VALUE(RIGHT(Rawdata!AD71,1)),"N/A")</f>
        <v>4</v>
      </c>
      <c r="AE71">
        <f>IFERROR(VALUE(RIGHT(Rawdata!AE71,1)),"N/A")</f>
        <v>4</v>
      </c>
      <c r="AF71">
        <f>IFERROR(6-VALUE(RIGHT(Rawdata!AF71,1)),"N/A")</f>
        <v>4</v>
      </c>
      <c r="AG71">
        <f>IFERROR(VALUE(RIGHT(Rawdata!AG71,1)),"N/A")</f>
        <v>3</v>
      </c>
      <c r="AH71">
        <f>IFERROR(VALUE(RIGHT(Rawdata!AH71,1)),"N/A")</f>
        <v>3</v>
      </c>
      <c r="AI71">
        <f>IFERROR(VALUE(RIGHT(Rawdata!AI71,1)),"N/A")</f>
        <v>2</v>
      </c>
      <c r="AJ71">
        <f>IFERROR(6-VALUE(RIGHT(Rawdata!AJ71,1)),"N/A")</f>
        <v>3</v>
      </c>
      <c r="AK71">
        <f>IFERROR(6-VALUE(RIGHT(Rawdata!AK71,1)),"N/A")</f>
        <v>3</v>
      </c>
      <c r="AL71">
        <f>IFERROR(VALUE(RIGHT(Rawdata!AL71,1)),"N/A")</f>
        <v>3</v>
      </c>
      <c r="AM71">
        <f>IFERROR(6-VALUE(RIGHT(Rawdata!AM71,1)),"N/A")</f>
        <v>4</v>
      </c>
      <c r="AN71">
        <f>IFERROR(6-VALUE(RIGHT(Rawdata!AN71,1)),"N/A")</f>
        <v>3</v>
      </c>
      <c r="AO71">
        <f>IFERROR(VALUE(RIGHT(Rawdata!AO71,1)),"N/A")</f>
        <v>4</v>
      </c>
      <c r="AP71">
        <f>IFERROR(6-VALUE(RIGHT(Rawdata!AP71,1)),"N/A")</f>
        <v>3</v>
      </c>
      <c r="AQ71">
        <f>IFERROR(VALUE(RIGHT(Rawdata!AQ71,1)),"N/A")</f>
        <v>4</v>
      </c>
      <c r="AR71">
        <f>IFERROR(6-VALUE(RIGHT(Rawdata!AR71,1)),"N/A")</f>
        <v>3</v>
      </c>
      <c r="AS71">
        <f>IFERROR(VALUE(RIGHT(Rawdata!AS71,1)),"N/A")</f>
        <v>3</v>
      </c>
      <c r="AT71">
        <f>IFERROR(VALUE(RIGHT(Rawdata!AT71,1)),"N/A")</f>
        <v>3</v>
      </c>
      <c r="AU71">
        <f>IFERROR(6-VALUE(RIGHT(Rawdata!AU71,1)),"N/A")</f>
        <v>3</v>
      </c>
      <c r="AV71">
        <f>IFERROR(VALUE(RIGHT(Rawdata!AV71,1)),"N/A")</f>
        <v>3</v>
      </c>
      <c r="AW71">
        <f>IFERROR(VALUE(RIGHT(Rawdata!AW71,1)),"N/A")</f>
        <v>3</v>
      </c>
      <c r="AX71">
        <f>IFERROR(VALUE(RIGHT(Rawdata!AX71,1)),"N/A")</f>
        <v>3</v>
      </c>
      <c r="AY71">
        <f>IFERROR(VALUE(RIGHT(Rawdata!AY71,1)),"N/A")</f>
        <v>2</v>
      </c>
      <c r="AZ71">
        <f>IFERROR(VALUE(RIGHT(Rawdata!AZ71,1)),"N/A")</f>
        <v>1</v>
      </c>
      <c r="BA71">
        <f>IFERROR(VALUE(RIGHT(Rawdata!BA71,1)-1),"N/A")</f>
        <v>3</v>
      </c>
      <c r="BB71">
        <f>IFERROR(VALUE(RIGHT(Rawdata!BB71,1)-1),"N/A")</f>
        <v>3</v>
      </c>
      <c r="BC71">
        <f>IFERROR(VALUE(RIGHT(Rawdata!BC71,1)-1),"N/A")</f>
        <v>2</v>
      </c>
      <c r="BD71">
        <f>IFERROR(VALUE(RIGHT(Rawdata!BD71,1)-1),"N/A")</f>
        <v>2</v>
      </c>
      <c r="BE71">
        <f>IFERROR(VALUE(RIGHT(Rawdata!BE71,1)-1),"N/A")</f>
        <v>2</v>
      </c>
      <c r="BF71">
        <f>IFERROR(VALUE(RIGHT(Rawdata!BF71,1)-1),"N/A")</f>
        <v>2</v>
      </c>
      <c r="BG71">
        <f>IFERROR(VALUE(RIGHT(Rawdata!BG71,1)-1),"N/A")</f>
        <v>2</v>
      </c>
      <c r="BH71">
        <f>IFERROR(VALUE(RIGHT(Rawdata!BH71,1)-1),"N/A")</f>
        <v>2</v>
      </c>
      <c r="BI71">
        <f>IFERROR(VALUE(RIGHT(Rawdata!BI71,1)-1),"N/A")</f>
        <v>2</v>
      </c>
      <c r="BJ71">
        <f>IFERROR(VALUE(RIGHT(Rawdata!BJ71,1)-1),"N/A")</f>
        <v>2</v>
      </c>
      <c r="BK71">
        <f>IFERROR(VALUE(RIGHT(Rawdata!BK71,1)-1),"N/A")</f>
        <v>3</v>
      </c>
      <c r="BL71">
        <f>IFERROR(VALUE(RIGHT(Rawdata!BL71,1)-1),"N/A")</f>
        <v>2</v>
      </c>
      <c r="BM71">
        <f>IFERROR(VALUE(RIGHT(Rawdata!BM71,1)),"N/A")</f>
        <v>3</v>
      </c>
      <c r="BN71">
        <f>IFERROR(VALUE(RIGHT(Rawdata!BN71,1)),"N/A")</f>
        <v>3</v>
      </c>
      <c r="BO71">
        <f>IFERROR(VALUE(RIGHT(Rawdata!BO71,1)),"N/A")</f>
        <v>4</v>
      </c>
      <c r="BP71">
        <f>IFERROR(VALUE(RIGHT(Rawdata!BP71,1)),"N/A")</f>
        <v>2</v>
      </c>
      <c r="BQ71">
        <f>IFERROR(6-VALUE(RIGHT(Rawdata!BQ71,1)),"N/A")</f>
        <v>2</v>
      </c>
      <c r="BR71">
        <f>IFERROR(6-VALUE(RIGHT(Rawdata!BR71,1)),"N/A")</f>
        <v>2</v>
      </c>
      <c r="BS71">
        <f>IFERROR(6-VALUE(RIGHT(Rawdata!BS71,1)),"N/A")</f>
        <v>3</v>
      </c>
      <c r="BT71">
        <f>IFERROR(6-VALUE(RIGHT(Rawdata!BT71,1)),"N/A")</f>
        <v>2</v>
      </c>
      <c r="BU71">
        <f>IFERROR(VALUE(RIGHT(Rawdata!BU71,1)),"N/A")</f>
        <v>5</v>
      </c>
      <c r="BV71">
        <f>IFERROR(VALUE(RIGHT(Rawdata!BV71,1)),"N/A")</f>
        <v>5</v>
      </c>
      <c r="BW71">
        <f>IFERROR(VALUE(RIGHT(Rawdata!BW71,1)),"N/A")</f>
        <v>5</v>
      </c>
      <c r="BX71">
        <f>IFERROR(VALUE(RIGHT(Rawdata!BX71,1)),"N/A")</f>
        <v>5</v>
      </c>
      <c r="BY71">
        <f>IFERROR(6-VALUE(RIGHT(Rawdata!BY71,1)),"N/A")</f>
        <v>4</v>
      </c>
      <c r="BZ71">
        <f>IFERROR(6-VALUE(RIGHT(Rawdata!BZ71,1)),"N/A")</f>
        <v>5</v>
      </c>
      <c r="CA71">
        <f>IFERROR(6-VALUE(RIGHT(Rawdata!CA71,1)),"N/A")</f>
        <v>5</v>
      </c>
      <c r="CB71">
        <f>IFERROR(VALUE(RIGHT(Rawdata!CB71,1)),"N/A")</f>
        <v>5</v>
      </c>
      <c r="CC71">
        <f>IFERROR(VALUE(RIGHT(Rawdata!CC71,1)),"N/A")</f>
        <v>4</v>
      </c>
      <c r="CD71">
        <f>IFERROR(VALUE(RIGHT(Rawdata!CD71,1)),"N/A")</f>
        <v>4</v>
      </c>
      <c r="CE71">
        <f>IFERROR(VALUE(RIGHT(Rawdata!CE71,1)),"N/A")</f>
        <v>4</v>
      </c>
      <c r="CF71">
        <f>IFERROR(6-VALUE(RIGHT(Rawdata!CF71,1)),"N/A")</f>
        <v>4</v>
      </c>
      <c r="CG71">
        <f>IFERROR(6-VALUE(RIGHT(Rawdata!CG71,1)),"N/A")</f>
        <v>4</v>
      </c>
      <c r="CH71">
        <f>IFERROR(6-VALUE(RIGHT(Rawdata!CH71,1)),"N/A")</f>
        <v>4</v>
      </c>
      <c r="CI71">
        <f>IFERROR(6-VALUE(RIGHT(Rawdata!CI71,1)),"N/A")</f>
        <v>4</v>
      </c>
      <c r="CJ71">
        <f>IFERROR(VALUE(RIGHT(Rawdata!CJ71,1)),"N/A")</f>
        <v>4</v>
      </c>
      <c r="CK71">
        <f>IFERROR(VALUE(RIGHT(Rawdata!CK71,1)),"N/A")</f>
        <v>3</v>
      </c>
      <c r="CL71">
        <f>IFERROR(VALUE(RIGHT(Rawdata!CL71,1)),"N/A")</f>
        <v>3</v>
      </c>
      <c r="CM71">
        <f>IFERROR(VALUE(RIGHT(Rawdata!CM71,1)),"N/A")</f>
        <v>3</v>
      </c>
      <c r="CN71">
        <f>IFERROR(VALUE(RIGHT(Rawdata!CN71,1)),"N/A")</f>
        <v>3</v>
      </c>
      <c r="CO71">
        <f>IFERROR(VALUE(RIGHT(Rawdata!CO71,1)),"N/A")</f>
        <v>2</v>
      </c>
      <c r="CP71">
        <f>IFERROR(VALUE(RIGHT(Rawdata!CP71,1)),"N/A")</f>
        <v>2</v>
      </c>
      <c r="CQ71">
        <f>IFERROR(VALUE(RIGHT(Rawdata!CQ71,1)),"N/A")</f>
        <v>4</v>
      </c>
      <c r="CR71">
        <f>IFERROR(VALUE(RIGHT(Rawdata!CR71,1)),"N/A")</f>
        <v>2</v>
      </c>
      <c r="CS71">
        <f>IFERROR(VALUE(RIGHT(Rawdata!CS71,1)),"N/A")</f>
        <v>3</v>
      </c>
      <c r="CT71">
        <f>IFERROR(VALUE(RIGHT(Rawdata!CT71,1)),"N/A")</f>
        <v>3</v>
      </c>
      <c r="CU71">
        <f>IFERROR(VALUE(RIGHT(Rawdata!CU71,1)),"N/A")</f>
        <v>3</v>
      </c>
      <c r="CV71">
        <f>IFERROR(VALUE(RIGHT(Rawdata!CV71,1)),"N/A")</f>
        <v>3</v>
      </c>
      <c r="CW71">
        <f>IFERROR(6-VALUE(RIGHT(Rawdata!CW71,1)),"N/A")</f>
        <v>1</v>
      </c>
      <c r="CX71">
        <f>IFERROR(VALUE(RIGHT(Rawdata!CX71,1)),"N/A")</f>
        <v>3</v>
      </c>
      <c r="CY71">
        <f>IFERROR(VALUE(RIGHT(Rawdata!CY71,1)),"N/A")</f>
        <v>5</v>
      </c>
      <c r="CZ71">
        <f>IFERROR(VALUE(RIGHT(Rawdata!CZ71,1)),"N/A")</f>
        <v>5</v>
      </c>
      <c r="DA71">
        <f>IFERROR(VALUE(RIGHT(Rawdata!DA71,1)),"N/A")</f>
        <v>5</v>
      </c>
      <c r="DB71">
        <f>IFERROR(VALUE(RIGHT(Rawdata!DB71,1)),"N/A")</f>
        <v>4</v>
      </c>
      <c r="DC71">
        <f>IFERROR(VALUE(RIGHT(Rawdata!DC71,1)),"N/A")</f>
        <v>4</v>
      </c>
      <c r="DD71">
        <f>IFERROR(VALUE(RIGHT(Rawdata!DD71,1)),"N/A")</f>
        <v>4</v>
      </c>
      <c r="DE71">
        <f>IFERROR(VALUE(RIGHT(Rawdata!DE71,1)-1),"N/A")</f>
        <v>0</v>
      </c>
      <c r="DF71">
        <f>IFERROR(VALUE(RIGHT(Rawdata!DF71,1)-1),"N/A")</f>
        <v>1</v>
      </c>
      <c r="DG71">
        <f>IFERROR(VALUE(RIGHT(Rawdata!DG71,1)-1),"N/A")</f>
        <v>1</v>
      </c>
      <c r="DH71">
        <f>IFERROR(VALUE(RIGHT(Rawdata!DH71,1)-1),"N/A")</f>
        <v>1</v>
      </c>
      <c r="DI71">
        <f>IFERROR(VALUE(RIGHT(Rawdata!DI71,1)-1),"N/A")</f>
        <v>1</v>
      </c>
      <c r="DJ71">
        <f>IFERROR(VALUE(RIGHT(Rawdata!DJ71,1)-1),"N/A")</f>
        <v>0</v>
      </c>
      <c r="DK71">
        <f>IFERROR(VALUE(RIGHT(Rawdata!DK71,1)-1),"N/A")</f>
        <v>1</v>
      </c>
      <c r="DL71">
        <f>IFERROR(VALUE(RIGHT(Rawdata!DL71,1)-1),"N/A")</f>
        <v>0</v>
      </c>
      <c r="DM71">
        <f>IFERROR(VALUE(RIGHT(Rawdata!DM71,1)-1),"N/A")</f>
        <v>1</v>
      </c>
      <c r="DN71">
        <f>IFERROR(VALUE(RIGHT(Rawdata!DN71,1)-1),"N/A")</f>
        <v>1</v>
      </c>
      <c r="DO71">
        <f>IFERROR(VALUE(RIGHT(Rawdata!DO71,1)-1),"N/A")</f>
        <v>1</v>
      </c>
      <c r="DP71">
        <f>IFERROR(VALUE(RIGHT(Rawdata!DP71,1)-1),"N/A")</f>
        <v>6</v>
      </c>
      <c r="DQ71">
        <f>IFERROR(VALUE(RIGHT(Rawdata!DQ71,1)-1),"N/A")</f>
        <v>1</v>
      </c>
      <c r="DR71">
        <f>IFERROR(VALUE(RIGHT(Rawdata!DR71,1)-1),"N/A")</f>
        <v>1</v>
      </c>
      <c r="DS71">
        <f>IFERROR(VALUE(RIGHT(Rawdata!DS71,1)-1),"N/A")</f>
        <v>1</v>
      </c>
      <c r="DT71">
        <f>IFERROR(VALUE(RIGHT(Rawdata!DT71,1)-1),"N/A")</f>
        <v>0</v>
      </c>
      <c r="DU71">
        <f>IFERROR(6-VALUE(RIGHT(Rawdata!DU71,1)-1),"N/A")</f>
        <v>1</v>
      </c>
      <c r="DV71">
        <f>IFERROR(6-VALUE(RIGHT(Rawdata!DV71,1)-1),"N/A")</f>
        <v>1</v>
      </c>
      <c r="DW71">
        <f>IFERROR(6-VALUE(RIGHT(Rawdata!DW71,1)-1),"N/A")</f>
        <v>1</v>
      </c>
      <c r="DX71">
        <f>IFERROR(6-VALUE(RIGHT(Rawdata!DX71,1)-1),"N/A")</f>
        <v>1</v>
      </c>
      <c r="DY71">
        <f>IFERROR(6-VALUE(RIGHT(Rawdata!DY71,1)-1),"N/A")</f>
        <v>1</v>
      </c>
      <c r="DZ71">
        <f>IFERROR(6-VALUE(RIGHT(Rawdata!DZ71,1)-1),"N/A")</f>
        <v>2</v>
      </c>
      <c r="EA71">
        <f>IFERROR(VALUE(RIGHT(Rawdata!EA71,1)),"N/A")</f>
        <v>3</v>
      </c>
      <c r="EB71">
        <f>IFERROR(VALUE(RIGHT(Rawdata!EB71,1)),"N/A")</f>
        <v>2</v>
      </c>
      <c r="EC71">
        <f>IFERROR(6-VALUE(RIGHT(Rawdata!EC71,1)),"N/A")</f>
        <v>4</v>
      </c>
      <c r="ED71">
        <f>IFERROR(6-VALUE(RIGHT(Rawdata!ED71,1)),"N/A")</f>
        <v>2</v>
      </c>
      <c r="EE71">
        <f>IFERROR(VALUE(RIGHT(Rawdata!EE71,1)),"N/A")</f>
        <v>3</v>
      </c>
      <c r="EF71">
        <f>IFERROR(VALUE(RIGHT(Rawdata!EF71,1)),"N/A")</f>
        <v>3</v>
      </c>
      <c r="EG71">
        <f>IFERROR(VALUE(RIGHT(Rawdata!EG71,1)),"N/A")</f>
        <v>3</v>
      </c>
      <c r="EH71">
        <f>IFERROR(VALUE(RIGHT(Rawdata!EH71,1)),"N/A")</f>
        <v>5</v>
      </c>
      <c r="EI71">
        <f>IFERROR(VALUE(RIGHT(Rawdata!EI71,1)),"N/A")</f>
        <v>4</v>
      </c>
      <c r="EJ71">
        <f>IFERROR(VALUE(RIGHT(Rawdata!EJ71,1)),"N/A")</f>
        <v>3</v>
      </c>
      <c r="EK71">
        <f>IFERROR(VALUE(RIGHT(Rawdata!EK71,1)),"N/A")</f>
        <v>2</v>
      </c>
      <c r="EL71">
        <f>IFERROR(VALUE(RIGHT(Rawdata!EL71,1)),"N/A")</f>
        <v>3</v>
      </c>
      <c r="EM71">
        <f>IFERROR(VALUE(RIGHT(Rawdata!EM71,1)),"N/A")</f>
        <v>3</v>
      </c>
      <c r="EN71">
        <f>IFERROR(VALUE(RIGHT(Rawdata!EN71,1)),"N/A")</f>
        <v>1</v>
      </c>
      <c r="EO71">
        <f>IFERROR(VALUE(RIGHT(Rawdata!EO71,1)),"N/A")</f>
        <v>3</v>
      </c>
      <c r="EP71">
        <f>IFERROR(VALUE(RIGHT(Rawdata!EP71,1)),"N/A")</f>
        <v>3</v>
      </c>
      <c r="EQ71">
        <f>IFERROR(VALUE(RIGHT(Rawdata!EQ71,1)),"N/A")</f>
        <v>4</v>
      </c>
      <c r="ER71">
        <f>IFERROR(VALUE(RIGHT(Rawdata!ER71,1)),"N/A")</f>
        <v>4</v>
      </c>
      <c r="ES71">
        <f>IFERROR(VALUE(RIGHT(Rawdata!ES71,1)),"N/A")</f>
        <v>3</v>
      </c>
      <c r="ET71">
        <f>IFERROR(VALUE(RIGHT(Rawdata!ET71,1)),"N/A")</f>
        <v>3</v>
      </c>
      <c r="EU71">
        <f>IFERROR(VALUE(RIGHT(Rawdata!EU71,1)),"N/A")</f>
        <v>1</v>
      </c>
      <c r="EV71">
        <f>IFERROR(VALUE(RIGHT(Rawdata!EV71,1)),"N/A")</f>
        <v>4</v>
      </c>
      <c r="EW71">
        <f>IFERROR(VALUE(RIGHT(Rawdata!EW71,1)),"N/A")</f>
        <v>4</v>
      </c>
      <c r="EX71">
        <f>IFERROR(VALUE(RIGHT(Rawdata!EX71,1)),"N/A")</f>
        <v>2</v>
      </c>
      <c r="EY71">
        <f>IFERROR(VALUE(RIGHT(Rawdata!EY71,1)),"N/A")</f>
        <v>4</v>
      </c>
      <c r="EZ71">
        <f>IFERROR(6-VALUE(RIGHT(Rawdata!EZ71,1)),"N/A")</f>
        <v>4</v>
      </c>
      <c r="FA71">
        <f>IFERROR(IF(Rawdata!FA71="A1",VALUE(RIGHT(Rawdata!FA71,1)),VALUE(RIGHT(Rawdata!FA71,1))-1),"N/A")</f>
        <v>3</v>
      </c>
      <c r="FB71">
        <f>IFERROR(VALUE(RIGHT(Rawdata!FB71,1))-3,"N/A")</f>
        <v>3</v>
      </c>
      <c r="FC71">
        <f>IFERROR(IF(Rawdata!FC71="A1",VALUE(RIGHT(Rawdata!FC71,1)),VALUE(RIGHT(Rawdata!FC71,1))-1),"N/A")</f>
        <v>3</v>
      </c>
      <c r="FD71">
        <f>IFERROR(VALUE(RIGHT(Rawdata!FD71,1))-3,"N/A")</f>
        <v>3</v>
      </c>
      <c r="FE71">
        <f>IFERROR(IF(Rawdata!FE71="A1",VALUE(RIGHT(Rawdata!FE71,1)),VALUE(RIGHT(Rawdata!FE71,1))-1),"N/A")</f>
        <v>3</v>
      </c>
      <c r="FF71">
        <f>IFERROR(VALUE(RIGHT(Rawdata!FF71,1))-3,"N/A")</f>
        <v>3</v>
      </c>
      <c r="FG71">
        <f>IFERROR(IF(Rawdata!FG71="A1",VALUE(RIGHT(Rawdata!FG71,1)),VALUE(RIGHT(Rawdata!FG71,1))-1),"N/A")</f>
        <v>2</v>
      </c>
      <c r="FH71">
        <f>IFERROR(VALUE(RIGHT(Rawdata!FH71,1))-3,"N/A")</f>
        <v>3</v>
      </c>
      <c r="FI71">
        <f>IFERROR(IF(Rawdata!FI71="A1",VALUE(RIGHT(Rawdata!FI71,1)),VALUE(RIGHT(Rawdata!FI71,1))-1),"N/A")</f>
        <v>1</v>
      </c>
      <c r="FJ71">
        <f>IFERROR(VALUE(RIGHT(Rawdata!FJ71,1))-3,"N/A")</f>
        <v>2</v>
      </c>
      <c r="FK71">
        <f>IFERROR(IF(Rawdata!FK71="A1",VALUE(RIGHT(Rawdata!FK71,1)),VALUE(RIGHT(Rawdata!FK71,1))-1),"N/A")</f>
        <v>1</v>
      </c>
      <c r="FL71">
        <f>IFERROR(VALUE(RIGHT(Rawdata!FL71,1))-3,"N/A")</f>
        <v>3</v>
      </c>
      <c r="FM71">
        <f>IFERROR(IF(Rawdata!FM71="A1",VALUE(RIGHT(Rawdata!FM71,1)),VALUE(RIGHT(Rawdata!FM71,1))-1),"N/A")</f>
        <v>3</v>
      </c>
      <c r="FN71">
        <f>IFERROR(VALUE(RIGHT(Rawdata!FN71,1))-3,"N/A")</f>
        <v>3</v>
      </c>
      <c r="FO71">
        <f>IFERROR(IF(Rawdata!FO71="A1",VALUE(RIGHT(Rawdata!FO71,1)),VALUE(RIGHT(Rawdata!FO71,1))-1),"N/A")</f>
        <v>3</v>
      </c>
      <c r="FP71">
        <f>IFERROR(VALUE(RIGHT(Rawdata!FP71,1))-3,"N/A")</f>
        <v>4</v>
      </c>
      <c r="FQ71">
        <f>IFERROR(IF(Rawdata!FQ71="A1",VALUE(RIGHT(Rawdata!FQ71,1)),VALUE(RIGHT(Rawdata!FQ71,1))-1),"N/A")</f>
        <v>3</v>
      </c>
      <c r="FR71">
        <f>IFERROR(VALUE(RIGHT(Rawdata!FR71,1))-3,"N/A")</f>
        <v>3</v>
      </c>
      <c r="FS71">
        <f>IFERROR(IF(Rawdata!FS71="A1",VALUE(RIGHT(Rawdata!FS71,1)),VALUE(RIGHT(Rawdata!FS71,1))-1),"N/A")</f>
        <v>3</v>
      </c>
      <c r="FT71">
        <f>IFERROR(VALUE(RIGHT(Rawdata!FT71,1))-3,"N/A")</f>
        <v>3</v>
      </c>
      <c r="FU71">
        <f>IFERROR(IF(Rawdata!FU71="A1",VALUE(RIGHT(Rawdata!FU71,1)),VALUE(RIGHT(Rawdata!FU71,1))-1),"N/A")</f>
        <v>3</v>
      </c>
      <c r="FV71">
        <f>IFERROR(VALUE(RIGHT(Rawdata!FV71,1))-3,"N/A")</f>
        <v>3</v>
      </c>
      <c r="FW71">
        <f>IFERROR(IF(Rawdata!FW71="A1",VALUE(RIGHT(Rawdata!FW71,1)),VALUE(RIGHT(Rawdata!FW71,1))-1),"N/A")</f>
        <v>3</v>
      </c>
      <c r="FX71">
        <f>IFERROR(VALUE(RIGHT(Rawdata!FX71,1))-3,"N/A")</f>
        <v>2</v>
      </c>
      <c r="FY71">
        <f>IFERROR(IF(Rawdata!FY71="A1",VALUE(RIGHT(Rawdata!FY71,1)),VALUE(RIGHT(Rawdata!FY71,1))-1),"N/A")</f>
        <v>3</v>
      </c>
      <c r="FZ71">
        <f>IFERROR(VALUE(RIGHT(Rawdata!FZ71,1))-3,"N/A")</f>
        <v>3</v>
      </c>
      <c r="GA71">
        <f>IFERROR(IF(Rawdata!GA71="A1",VALUE(RIGHT(Rawdata!GA71,1)),VALUE(RIGHT(Rawdata!GA71,1))-1),"N/A")</f>
        <v>3</v>
      </c>
      <c r="GB71">
        <f>IFERROR(VALUE(RIGHT(Rawdata!GB71,1))-3,"N/A")</f>
        <v>3</v>
      </c>
      <c r="GC71">
        <f>IFERROR(IF(Rawdata!GC71="A1",VALUE(RIGHT(Rawdata!GC71,1)),VALUE(RIGHT(Rawdata!GC71,1))-1),"N/A")</f>
        <v>3</v>
      </c>
      <c r="GD71">
        <f>IFERROR(VALUE(RIGHT(Rawdata!GD71,1))-3,"N/A")</f>
        <v>2</v>
      </c>
      <c r="GE71">
        <f>IFERROR(IF(Rawdata!GE71="A1",VALUE(RIGHT(Rawdata!GE71,1)),VALUE(RIGHT(Rawdata!GE71,1))-1),"N/A")</f>
        <v>3</v>
      </c>
      <c r="GF71">
        <f>IFERROR(VALUE(RIGHT(Rawdata!GF71,1))-3,"N/A")</f>
        <v>4</v>
      </c>
      <c r="GG71">
        <f>IFERROR(IF(Rawdata!GG71="A1",VALUE(RIGHT(Rawdata!GG71,1)),VALUE(RIGHT(Rawdata!GG71,1))-1),"N/A")</f>
        <v>3</v>
      </c>
      <c r="GH71">
        <f>IFERROR(VALUE(RIGHT(Rawdata!GH71,1))-3,"N/A")</f>
        <v>4</v>
      </c>
      <c r="GI71">
        <f>IFERROR(IF(Rawdata!GI71="A1",VALUE(RIGHT(Rawdata!GI71,1)),VALUE(RIGHT(Rawdata!GI71,1))-1),"N/A")</f>
        <v>3</v>
      </c>
      <c r="GJ71">
        <f>IFERROR(VALUE(RIGHT(Rawdata!GJ71,1))-3,"N/A")</f>
        <v>4</v>
      </c>
      <c r="GK71">
        <f>IFERROR(IF(Rawdata!GK71="A1",VALUE(RIGHT(Rawdata!GK71,1)),VALUE(RIGHT(Rawdata!GK71,1))-1),"N/A")</f>
        <v>3</v>
      </c>
      <c r="GL71">
        <f>IFERROR(VALUE(RIGHT(Rawdata!GL71,1))-3,"N/A")</f>
        <v>3</v>
      </c>
      <c r="GM71">
        <f>IFERROR(IF(Rawdata!GM71="A1",VALUE(RIGHT(Rawdata!GM71,1)),VALUE(RIGHT(Rawdata!GM71,1))-1),"N/A")</f>
        <v>3</v>
      </c>
      <c r="GN71">
        <f>IFERROR(VALUE(RIGHT(Rawdata!GN71,1))-3,"N/A")</f>
        <v>3</v>
      </c>
      <c r="GO71">
        <f>IFERROR(IF(Rawdata!GO71="A1",VALUE(RIGHT(Rawdata!GO71,1)),VALUE(RIGHT(Rawdata!GO71,1))-1),"N/A")</f>
        <v>3</v>
      </c>
      <c r="GP71">
        <f>IFERROR(VALUE(RIGHT(Rawdata!GP71,1))-3,"N/A")</f>
        <v>4</v>
      </c>
      <c r="GQ71">
        <f>IFERROR(IF(Rawdata!GQ71="A1",VALUE(RIGHT(Rawdata!GQ71,1)),VALUE(RIGHT(Rawdata!GQ71,1))-1),"N/A")</f>
        <v>3</v>
      </c>
      <c r="GR71">
        <f>IFERROR(VALUE(RIGHT(Rawdata!GR71,1))-3,"N/A")</f>
        <v>3</v>
      </c>
      <c r="GS71">
        <f>IFERROR(IF(Rawdata!GS71="A1",VALUE(RIGHT(Rawdata!GS71,1)),VALUE(RIGHT(Rawdata!GS71,1))-1),"N/A")</f>
        <v>3</v>
      </c>
      <c r="GT71">
        <f>IFERROR(VALUE(RIGHT(Rawdata!GT71,1))-3,"N/A")</f>
        <v>3</v>
      </c>
      <c r="GU71">
        <f>IFERROR(IF(Rawdata!GU71="A1",VALUE(RIGHT(Rawdata!GU71,1)),VALUE(RIGHT(Rawdata!GU71,1))-1),"N/A")</f>
        <v>3</v>
      </c>
      <c r="GV71">
        <f>IFERROR(VALUE(RIGHT(Rawdata!GV71,1))-3,"N/A")</f>
        <v>4</v>
      </c>
      <c r="GW71">
        <f>IFERROR(IF(Rawdata!GW71="A1",VALUE(RIGHT(Rawdata!GW71,1)),VALUE(RIGHT(Rawdata!GW71,1))-1),"N/A")</f>
        <v>3</v>
      </c>
      <c r="GX71">
        <f>IFERROR(VALUE(RIGHT(Rawdata!GX71,1))-3,"N/A")</f>
        <v>4</v>
      </c>
      <c r="GY71">
        <f>IFERROR(VALUE(RIGHT(Rawdata!GY71,1)),"N/A")</f>
        <v>5</v>
      </c>
      <c r="GZ71">
        <f>IFERROR(7-VALUE(RIGHT(Rawdata!GZ71,1)),"N/A")</f>
        <v>6</v>
      </c>
      <c r="HA71">
        <f>IFERROR(VALUE(RIGHT(Rawdata!HA71,1)),"N/A")</f>
        <v>6</v>
      </c>
      <c r="HB71">
        <f>IFERROR(VALUE(RIGHT(Rawdata!HB71,1)),"N/A")</f>
        <v>6</v>
      </c>
      <c r="HC71">
        <f>IFERROR(VALUE(RIGHT(Rawdata!HC71,1)),"N/A")</f>
        <v>6</v>
      </c>
      <c r="HD71">
        <f>IFERROR(7-VALUE(RIGHT(Rawdata!HD71,1)),"N/A")</f>
        <v>3</v>
      </c>
      <c r="HE71">
        <f>IFERROR(VALUE(RIGHT(Rawdata!HE71,1)),"N/A")</f>
        <v>6</v>
      </c>
      <c r="HF71">
        <f>IFERROR(7-VALUE(RIGHT(Rawdata!HF71,1)),"N/A")</f>
        <v>6</v>
      </c>
      <c r="HG71">
        <f>IFERROR(VALUE(RIGHT(Rawdata!HG71,1)),"N/A")</f>
        <v>6</v>
      </c>
      <c r="HH71">
        <f>IFERROR(VALUE(RIGHT(Rawdata!HH71,1)),"N/A")</f>
        <v>6</v>
      </c>
      <c r="HI71">
        <f>IFERROR(VALUE(RIGHT(Rawdata!HI71,1)),"N/A")</f>
        <v>6</v>
      </c>
      <c r="HJ71">
        <f>IFERROR(VALUE(RIGHT(Rawdata!HJ71,1)),"N/A")</f>
        <v>6</v>
      </c>
      <c r="HK71">
        <f>IFERROR(7-VALUE(RIGHT(Rawdata!HK71,1)),"N/A")</f>
        <v>3</v>
      </c>
      <c r="HL71">
        <f>IFERROR(VALUE(RIGHT(Rawdata!HL71,1)),"N/A")</f>
        <v>4</v>
      </c>
      <c r="HM71">
        <f>IFERROR(VALUE(RIGHT(Rawdata!HM71,1)),"N/A")</f>
        <v>6</v>
      </c>
      <c r="HN71">
        <f>IFERROR(IF(Rawdata!HN71="A13",5,VALUE(RIGHT(Rawdata!HN71,1))-1),"N/A")</f>
        <v>2</v>
      </c>
      <c r="HO71">
        <f>IFERROR(IF(Rawdata!HO71="A13",5,VALUE(RIGHT(Rawdata!HO71,1))-1),"N/A")</f>
        <v>2</v>
      </c>
      <c r="HP71">
        <f>IFERROR(IF(Rawdata!HP71="A13",5,VALUE(RIGHT(Rawdata!HP71,1))-1),"N/A")</f>
        <v>5</v>
      </c>
      <c r="HQ71">
        <f>IFERROR(IF(Rawdata!HQ71="A13",5,VALUE(RIGHT(Rawdata!HQ71,1))-1),"N/A")</f>
        <v>2</v>
      </c>
      <c r="HR71">
        <f>IFERROR(IF(Rawdata!HR71="A13",5,VALUE(RIGHT(Rawdata!HR71,1))-1),"N/A")</f>
        <v>5</v>
      </c>
      <c r="HS71">
        <f>IFERROR(6-IF(Rawdata!HS71="A13",5,VALUE(RIGHT(Rawdata!HS71,1))-1),"N/A")</f>
        <v>2</v>
      </c>
      <c r="HT71">
        <f>IFERROR(6-IF(Rawdata!HT71="A13",5,VALUE(RIGHT(Rawdata!HT71,1))-1),"N/A")</f>
        <v>5</v>
      </c>
      <c r="HU71">
        <f>IFERROR(6-IF(Rawdata!HU71="A13",5,VALUE(RIGHT(Rawdata!HU71,1))-1),"N/A")</f>
        <v>4</v>
      </c>
      <c r="HV71">
        <f>IFERROR(IF(Rawdata!HV71="A13",5,VALUE(RIGHT(Rawdata!HV71,1))-1),"N/A")</f>
        <v>4</v>
      </c>
      <c r="HW71">
        <f>IFERROR(6-IF(Rawdata!HW71="A13",5,VALUE(RIGHT(Rawdata!HW71,1))-1),"N/A")</f>
        <v>3</v>
      </c>
      <c r="HX71">
        <f>IFERROR(6-IF(Rawdata!HX71="A13",5,VALUE(RIGHT(Rawdata!HX71,1))-1),"N/A")</f>
        <v>3</v>
      </c>
      <c r="HY71">
        <f>IFERROR(6-IF(Rawdata!HY71="A13",5,VALUE(RIGHT(Rawdata!HY71,1))-1),"N/A")</f>
        <v>1</v>
      </c>
      <c r="HZ71">
        <f>IFERROR(6-IF(Rawdata!HZ71="A13",5,VALUE(RIGHT(Rawdata!HZ71,1))-1),"N/A")</f>
        <v>4</v>
      </c>
      <c r="IA71">
        <f>IFERROR(6-IF(Rawdata!IA71="A13",5,VALUE(RIGHT(Rawdata!IA71,1))-1),"N/A")</f>
        <v>5</v>
      </c>
      <c r="IB71">
        <f>IFERROR(IF(Rawdata!IB71="A13",5,VALUE(RIGHT(Rawdata!IB71,1))-1),"N/A")</f>
        <v>5</v>
      </c>
      <c r="IC71">
        <f>IFERROR(6-IF(Rawdata!IC71="A13",5,VALUE(RIGHT(Rawdata!IC71,1))-1),"N/A")</f>
        <v>3</v>
      </c>
      <c r="ID71">
        <f>IFERROR(IF(Rawdata!ID71="A13",5,VALUE(RIGHT(Rawdata!ID71,1))-1),"N/A")</f>
        <v>5</v>
      </c>
      <c r="IE71">
        <f>IFERROR(6-IF(Rawdata!IE71="A13",5,VALUE(RIGHT(Rawdata!IE71,1))-1),"N/A")</f>
        <v>3</v>
      </c>
      <c r="IF71">
        <f>IFERROR(VALUE(RIGHT(Rawdata!IF71,1)),"N/A")</f>
        <v>7</v>
      </c>
      <c r="IG71">
        <f>IFERROR(VALUE(RIGHT(Rawdata!IG71,1)),"N/A")</f>
        <v>7</v>
      </c>
      <c r="IH71">
        <f>IFERROR(VALUE(RIGHT(Rawdata!IH71,1)),"N/A")</f>
        <v>7</v>
      </c>
      <c r="II71">
        <f>IFERROR(VALUE(RIGHT(Rawdata!II71,1)),"N/A")</f>
        <v>7</v>
      </c>
      <c r="IJ71">
        <f>IFERROR(VALUE(RIGHT(Rawdata!IJ71,1)),"N/A")</f>
        <v>7</v>
      </c>
      <c r="IK71">
        <f>IFERROR(VALUE(RIGHT(Rawdata!IK71,1)),"N/A")</f>
        <v>5</v>
      </c>
      <c r="IL71">
        <f>IFERROR(VALUE(RIGHT(Rawdata!IL71,1)),"N/A")</f>
        <v>4</v>
      </c>
      <c r="IM71">
        <f>IFERROR(VALUE(RIGHT(Rawdata!IM71,1)),"N/A")</f>
        <v>4</v>
      </c>
      <c r="IN71">
        <f>IFERROR(VALUE(RIGHT(Rawdata!IN71,1)),"N/A")</f>
        <v>5</v>
      </c>
      <c r="IO71">
        <f>IFERROR(VALUE(RIGHT(Rawdata!IO71,1)),"N/A")</f>
        <v>4</v>
      </c>
      <c r="IP71">
        <f>IFERROR(VALUE(RIGHT(Rawdata!IP71,1)),"N/A")</f>
        <v>5</v>
      </c>
      <c r="IQ71">
        <f>IFERROR(VALUE(RIGHT(Rawdata!IQ71,1)),"N/A")</f>
        <v>5</v>
      </c>
      <c r="IR71">
        <f>IFERROR(VALUE(RIGHT(Rawdata!IR71,1)),"N/A")</f>
        <v>4</v>
      </c>
      <c r="IS71">
        <f>IFERROR(VALUE(RIGHT(Rawdata!IS71,1)),"N/A")</f>
        <v>4</v>
      </c>
      <c r="IT71">
        <f>IFERROR(VALUE(RIGHT(Rawdata!IT71,1)),"N/A")</f>
        <v>4</v>
      </c>
      <c r="IU71">
        <f>IFERROR(VALUE(RIGHT(Rawdata!IU71,1)),"N/A")</f>
        <v>4</v>
      </c>
      <c r="IV71">
        <f>IFERROR(VALUE(RIGHT(Rawdata!IV71,1)),"N/A")</f>
        <v>4</v>
      </c>
      <c r="IW71">
        <f>IFERROR(VALUE(RIGHT(Rawdata!IW71,1)),"N/A")</f>
        <v>3</v>
      </c>
      <c r="IX71">
        <f>IFERROR(VALUE(RIGHT(Rawdata!IX71,1)),"N/A")</f>
        <v>5</v>
      </c>
      <c r="IY71" t="str">
        <f>IFERROR(VALUE(RIGHT(Rawdata!IY71,1)),"N/A")</f>
        <v>N/A</v>
      </c>
      <c r="IZ71" t="str">
        <f>IFERROR(VALUE(RIGHT(Rawdata!IZ71,1)),"N/A")</f>
        <v>N/A</v>
      </c>
      <c r="JA71" t="str">
        <f>IFERROR(VALUE(RIGHT(Rawdata!JA71,1)),"N/A")</f>
        <v>N/A</v>
      </c>
      <c r="JB71" t="str">
        <f>IFERROR(VALUE(RIGHT(Rawdata!JB71,1)),"N/A")</f>
        <v>N/A</v>
      </c>
      <c r="JC71" t="str">
        <f>IFERROR(VALUE(RIGHT(Rawdata!JC71,1)),"N/A")</f>
        <v>N/A</v>
      </c>
      <c r="JD71" t="str">
        <f>IFERROR(VALUE(RIGHT(Rawdata!JD71,1)),"N/A")</f>
        <v>N/A</v>
      </c>
      <c r="JE71" t="str">
        <f>IFERROR(VALUE(RIGHT(Rawdata!JE71,1)),"N/A")</f>
        <v>N/A</v>
      </c>
      <c r="JF71" t="str">
        <f>IFERROR(VALUE(RIGHT(Rawdata!JF71,1)),"N/A")</f>
        <v>N/A</v>
      </c>
      <c r="JG71" t="str">
        <f>IFERROR(VALUE(RIGHT(Rawdata!JG71,1)),"N/A")</f>
        <v>N/A</v>
      </c>
      <c r="JH71" t="str">
        <f>IFERROR(VALUE(RIGHT(Rawdata!JH71,1)),"N/A")</f>
        <v>N/A</v>
      </c>
      <c r="JI71" t="str">
        <f>IFERROR(VALUE(RIGHT(Rawdata!JI71,1)),"N/A")</f>
        <v>N/A</v>
      </c>
      <c r="JJ71" t="str">
        <f>IFERROR(VALUE(RIGHT(Rawdata!JJ71,1)),"N/A")</f>
        <v>N/A</v>
      </c>
      <c r="JK71" t="str">
        <f>IFERROR(VALUE(RIGHT(Rawdata!JK71,1)),"N/A")</f>
        <v>N/A</v>
      </c>
      <c r="JL71" t="str">
        <f>IFERROR(VALUE(RIGHT(Rawdata!JL71,1)),"N/A")</f>
        <v>N/A</v>
      </c>
      <c r="JM71" t="str">
        <f>IFERROR(VALUE(RIGHT(Rawdata!JM71,1)),"N/A")</f>
        <v>N/A</v>
      </c>
      <c r="JN71" t="str">
        <f>IFERROR(VALUE(RIGHT(Rawdata!JN71,1)),"N/A")</f>
        <v>N/A</v>
      </c>
      <c r="JO71" t="str">
        <f>IFERROR(VALUE(RIGHT(Rawdata!JO71,1)),"N/A")</f>
        <v>N/A</v>
      </c>
      <c r="JP71" t="str">
        <f>IFERROR(VALUE(RIGHT(Rawdata!JP71,1)-4),"N/A")</f>
        <v>N/A</v>
      </c>
      <c r="JQ71" t="str">
        <f>IFERROR(VALUE(RIGHT(Rawdata!JQ71,1)-4),"N/A")</f>
        <v>N/A</v>
      </c>
      <c r="JR71" t="str">
        <f>IFERROR(VALUE(RIGHT(Rawdata!JR71,1)-4),"N/A")</f>
        <v>N/A</v>
      </c>
      <c r="JS71" t="str">
        <f>IFERROR(VALUE(RIGHT(Rawdata!JS71,1)-4),"N/A")</f>
        <v>N/A</v>
      </c>
      <c r="JT71" t="str">
        <f>IFERROR(VALUE(RIGHT(Rawdata!JT71,1)-4),"N/A")</f>
        <v>N/A</v>
      </c>
      <c r="JU71" t="str">
        <f>IFERROR(VALUE(RIGHT(Rawdata!JU71,1)-4),"N/A")</f>
        <v>N/A</v>
      </c>
      <c r="JV71" t="str">
        <f>IFERROR(VALUE(RIGHT(Rawdata!JV71,1)-4),"N/A")</f>
        <v>N/A</v>
      </c>
      <c r="JW71" t="str">
        <f>IFERROR(VALUE(RIGHT(Rawdata!JW71,1)-4),"N/A")</f>
        <v>N/A</v>
      </c>
      <c r="JX71" t="str">
        <f>IFERROR(VALUE(RIGHT(Rawdata!JX71,1)),"N/A")</f>
        <v>N/A</v>
      </c>
      <c r="JY71" t="str">
        <f>IFERROR(VALUE(RIGHT(Rawdata!JY71,1)),"N/A")</f>
        <v>N/A</v>
      </c>
      <c r="JZ71" t="str">
        <f>IFERROR(6-VALUE(RIGHT(Rawdata!JZ71,1)),"N/A")</f>
        <v>N/A</v>
      </c>
      <c r="KA71" t="str">
        <f>IFERROR(6-VALUE(RIGHT(Rawdata!KA71,1)),"N/A")</f>
        <v>N/A</v>
      </c>
      <c r="KB71" t="str">
        <f>IFERROR(6-VALUE(RIGHT(Rawdata!KB71,1)),"N/A")</f>
        <v>N/A</v>
      </c>
      <c r="KC71" t="str">
        <f>IFERROR(6-VALUE(RIGHT(Rawdata!KC71,1)),"N/A")</f>
        <v>N/A</v>
      </c>
      <c r="KD71" t="str">
        <f>IFERROR(6-VALUE(RIGHT(Rawdata!KD71,1)),"N/A")</f>
        <v>N/A</v>
      </c>
      <c r="KE71" t="str">
        <f>IFERROR(6-VALUE(RIGHT(Rawdata!KE71,1)),"N/A")</f>
        <v>N/A</v>
      </c>
      <c r="KF71" t="str">
        <f>IFERROR(VALUE(RIGHT(Rawdata!KF71,1)),"N/A")</f>
        <v>N/A</v>
      </c>
      <c r="KG71" t="str">
        <f>IFERROR(VALUE(RIGHT(Rawdata!KG71,1)),"N/A")</f>
        <v>N/A</v>
      </c>
      <c r="KH71" t="str">
        <f>IFERROR(6-VALUE(RIGHT(Rawdata!KH71,1)),"N/A")</f>
        <v>N/A</v>
      </c>
      <c r="KI71" t="str">
        <f>IFERROR(6-VALUE(RIGHT(Rawdata!KI71,1)),"N/A")</f>
        <v>N/A</v>
      </c>
      <c r="KJ71" t="str">
        <f>IFERROR(VALUE(RIGHT(Rawdata!KJ71,1)),"N/A")</f>
        <v>N/A</v>
      </c>
      <c r="KK71" t="str">
        <f>IFERROR(VALUE(RIGHT(Rawdata!KK71,1)),"N/A")</f>
        <v>N/A</v>
      </c>
      <c r="KL71" t="str">
        <f>IFERROR(VALUE(RIGHT(Rawdata!KL71,1)),"N/A")</f>
        <v>N/A</v>
      </c>
      <c r="KM71" t="str">
        <f>IFERROR(VALUE(RIGHT(Rawdata!KM71,1)),"N/A")</f>
        <v>N/A</v>
      </c>
      <c r="KN71" t="str">
        <f>IFERROR(VALUE(RIGHT(Rawdata!KN71,1)),"N/A")</f>
        <v>N/A</v>
      </c>
      <c r="KO71" t="str">
        <f>IFERROR(VALUE(RIGHT(Rawdata!KO71,1)),"N/A")</f>
        <v>N/A</v>
      </c>
      <c r="KP71" t="str">
        <f>IFERROR(VALUE(RIGHT(Rawdata!KP71,1)),"N/A")</f>
        <v>N/A</v>
      </c>
      <c r="KQ71" t="str">
        <f>IFERROR(VALUE(RIGHT(Rawdata!KQ71,1)),"N/A")</f>
        <v>N/A</v>
      </c>
      <c r="KR71" t="str">
        <f>IFERROR(VALUE(RIGHT(Rawdata!KR71,1)),"N/A")</f>
        <v>N/A</v>
      </c>
      <c r="KS71" t="str">
        <f>IFERROR(VALUE(RIGHT(Rawdata!KS71,1)),"N/A")</f>
        <v>N/A</v>
      </c>
      <c r="KT71" t="str">
        <f>IFERROR(VALUE(RIGHT(Rawdata!KT71,1)),"N/A")</f>
        <v>N/A</v>
      </c>
      <c r="KU71" t="str">
        <f>IFERROR(VALUE(RIGHT(Rawdata!KU71,1)),"N/A")</f>
        <v>N/A</v>
      </c>
      <c r="KV71" t="str">
        <f>IFERROR(VALUE(RIGHT(Rawdata!KV71,1)),"N/A")</f>
        <v>N/A</v>
      </c>
      <c r="KW71" t="str">
        <f>IFERROR(VALUE(RIGHT(Rawdata!KW71,1)),"N/A")</f>
        <v>N/A</v>
      </c>
      <c r="KX71" t="str">
        <f>IFERROR(VALUE(RIGHT(Rawdata!KX71,1)),"N/A")</f>
        <v>N/A</v>
      </c>
    </row>
    <row r="72" spans="1:310" x14ac:dyDescent="0.25">
      <c r="A72">
        <f>Rawdata!A72</f>
        <v>4</v>
      </c>
      <c r="B72" t="str">
        <f>Rawdata!B72</f>
        <v>T4</v>
      </c>
      <c r="C72" t="str">
        <f>Rawdata!C72</f>
        <v>2023-04-12 16:03:59</v>
      </c>
      <c r="D72" t="str">
        <f>Rawdata!D72</f>
        <v>758-287</v>
      </c>
      <c r="E72" t="str">
        <f>IF(Rawdata!E72="","",Rawdata!E72)</f>
        <v/>
      </c>
      <c r="F72" cm="1">
        <f t="array" ref="F72">IFERROR(_xlfn.IFS(Rawdata!F72="A1",100,Rawdata!F72="A2",75,Rawdata!F72="A3",50,Rawdata!F72="A4",25,Rawdata!F72="A5",0),"N/A")</f>
        <v>50</v>
      </c>
      <c r="G72" cm="1">
        <f t="array" ref="G72">IFERROR(_xlfn.IFS(Rawdata!G72="A1",100,Rawdata!G72="A2",75,Rawdata!G72="A3",50,Rawdata!G72="A4",25,Rawdata!G72="A5",0),"N/A")</f>
        <v>50</v>
      </c>
      <c r="H72" cm="1">
        <f t="array" ref="H72">IFERROR(_xlfn.IFS(Rawdata!H72="A1",100,Rawdata!H72="A2",75,Rawdata!H72="A3",50,Rawdata!H72="A4",25,Rawdata!H72="A5",0),"N/A")</f>
        <v>25</v>
      </c>
      <c r="I72" cm="1">
        <f t="array" ref="I72">IFERROR(_xlfn.IFS(Rawdata!I72="A1",100,Rawdata!I72="A2",75,Rawdata!I72="A3",50,Rawdata!I72="A4",25,Rawdata!I72="A5",0),"N/A")</f>
        <v>75</v>
      </c>
      <c r="J72" cm="1">
        <f t="array" ref="J72">IFERROR(_xlfn.IFS(Rawdata!J72="A1",100,Rawdata!J72="A2",75,Rawdata!J72="A3",50,Rawdata!J72="A4",25,Rawdata!J72="A5",0),"N/A")</f>
        <v>50</v>
      </c>
      <c r="K72" cm="1">
        <f t="array" ref="K72">IFERROR(_xlfn.IFS(Rawdata!K72="A1",100,Rawdata!K72="A2",75,Rawdata!K72="A3",50,Rawdata!K72="A4",25,Rawdata!K72="A5",0),"N/A")</f>
        <v>100</v>
      </c>
      <c r="L72" cm="1">
        <f t="array" ref="L72">IFERROR(_xlfn.IFS(Rawdata!L72="A1",100,Rawdata!L72="A2",75,Rawdata!L72="A3",50,Rawdata!L72="A4",25,Rawdata!L72="A5",0),"N/A")</f>
        <v>100</v>
      </c>
      <c r="M72" cm="1">
        <f t="array" ref="M72">IFERROR(_xlfn.IFS(Rawdata!M72="A1",100,Rawdata!M72="A2",75,Rawdata!M72="A3",50,Rawdata!M72="A4",25,Rawdata!M72="A5",0),"N/A")</f>
        <v>100</v>
      </c>
      <c r="N72" cm="1">
        <f t="array" ref="N72">IFERROR(_xlfn.IFS(Rawdata!N72="A1",100,Rawdata!N72="A2",75,Rawdata!N72="A3",50,Rawdata!N72="A4",25,Rawdata!N72="A5",0),"N/A")</f>
        <v>100</v>
      </c>
      <c r="O72" cm="1">
        <f t="array" ref="O72">IFERROR(_xlfn.IFS(Rawdata!O72="A1",100,Rawdata!O72="A2",75,Rawdata!O72="A3",50,Rawdata!O72="A4",25,Rawdata!O72="A5",0),"N/A")</f>
        <v>100</v>
      </c>
      <c r="P72" cm="1">
        <f t="array" ref="P72">IFERROR(_xlfn.IFS(Rawdata!P72="A1",100,Rawdata!P72="A2",75,Rawdata!P72="A3",50,Rawdata!P72="A4",25,Rawdata!P72="A5",0),"N/A")</f>
        <v>100</v>
      </c>
      <c r="Q72" cm="1">
        <f t="array" ref="Q72">IFERROR(_xlfn.IFS(Rawdata!Q72="A1",100,Rawdata!Q72="A2",75,Rawdata!Q72="A3",50,Rawdata!Q72="A4",25,Rawdata!Q72="A5",0),"N/A")</f>
        <v>50</v>
      </c>
      <c r="R72" cm="1">
        <f t="array" ref="R72">IFERROR(_xlfn.IFS(Rawdata!R72="A1",100,Rawdata!R72="A2",75,Rawdata!R72="A3",50,Rawdata!R72="A4",25,Rawdata!R72="A5",0),"N/A")</f>
        <v>75</v>
      </c>
      <c r="S72" cm="1">
        <f t="array" ref="S72">IFERROR(_xlfn.IFS(Rawdata!S72="A1",100,Rawdata!S72="A2",75,Rawdata!S72="A3",50,Rawdata!S72="A4",25,Rawdata!S72="A5",0),"N/A")</f>
        <v>25</v>
      </c>
      <c r="T72" cm="1">
        <f t="array" ref="T72">IFERROR(_xlfn.IFS(Rawdata!T72="A1",100,Rawdata!T72="A2",75,Rawdata!T72="A3",50,Rawdata!T72="A4",25,Rawdata!T72="A5",0),"N/A")</f>
        <v>50</v>
      </c>
      <c r="U72" cm="1">
        <f t="array" ref="U72">IFERROR(_xlfn.IFS(Rawdata!U72="A1",100,Rawdata!U72="A2",75,Rawdata!U72="A3",50,Rawdata!U72="A4",25,Rawdata!U72="A5",0),"N/A")</f>
        <v>50</v>
      </c>
      <c r="V72" cm="1">
        <f t="array" ref="V72">IFERROR(_xlfn.IFS(Rawdata!V72="A1",100,Rawdata!V72="A2",75,Rawdata!V72="A3",50,Rawdata!V72="A4",25,Rawdata!V72="A5",0),"N/A")</f>
        <v>25</v>
      </c>
      <c r="W72" cm="1">
        <f t="array" ref="W72">IFERROR(_xlfn.IFS(Rawdata!W72="A1",100,Rawdata!W72="A2",75,Rawdata!W72="A3",50,Rawdata!W72="A4",25,Rawdata!W72="A5",0),"N/A")</f>
        <v>25</v>
      </c>
      <c r="X72" cm="1">
        <f t="array" ref="X72">IFERROR(_xlfn.IFS(Rawdata!X72="A1",100,Rawdata!X72="A2",75,Rawdata!X72="A3",50,Rawdata!X72="A4",25,Rawdata!X72="A5",0),"N/A")</f>
        <v>50</v>
      </c>
      <c r="Y72" cm="1">
        <f t="array" ref="Y72">IFERROR(_xlfn.IFS(Rawdata!Y72="A1",100,Rawdata!Y72="A2",75,Rawdata!Y72="A3",50,Rawdata!Y72="A4",25,Rawdata!Y72="A5",0),"N/A")</f>
        <v>25</v>
      </c>
      <c r="Z72" cm="1">
        <f t="array" ref="Z72">IFERROR(_xlfn.IFS(Rawdata!Z72="A1",100,Rawdata!Z72="A2",75,Rawdata!Z72="A3",50,Rawdata!Z72="A4",25,Rawdata!Z72="A5",0),"N/A")</f>
        <v>25</v>
      </c>
      <c r="AA72" cm="1">
        <f t="array" ref="AA72">IFERROR(_xlfn.IFS(Rawdata!AA72="A1",100,Rawdata!AA72="A2",75,Rawdata!AA72="A3",50,Rawdata!AA72="A4",25,Rawdata!AA72="A5",0),"N/A")</f>
        <v>75</v>
      </c>
      <c r="AB72" cm="1">
        <f t="array" ref="AB72">IFERROR(_xlfn.IFS(Rawdata!AB72="A1",100,Rawdata!AB72="A2",75,Rawdata!AB72="A3",50,Rawdata!AB72="A4",25,Rawdata!AB72="A5",0),"N/A")</f>
        <v>50</v>
      </c>
      <c r="AC72">
        <f>IFERROR(VALUE(RIGHT(Rawdata!AC72,1)),"N/A")</f>
        <v>4</v>
      </c>
      <c r="AD72">
        <f>IFERROR(6-VALUE(RIGHT(Rawdata!AD72,1)),"N/A")</f>
        <v>5</v>
      </c>
      <c r="AE72">
        <f>IFERROR(VALUE(RIGHT(Rawdata!AE72,1)),"N/A")</f>
        <v>4</v>
      </c>
      <c r="AF72">
        <f>IFERROR(6-VALUE(RIGHT(Rawdata!AF72,1)),"N/A")</f>
        <v>5</v>
      </c>
      <c r="AG72">
        <f>IFERROR(VALUE(RIGHT(Rawdata!AG72,1)),"N/A")</f>
        <v>5</v>
      </c>
      <c r="AH72">
        <f>IFERROR(VALUE(RIGHT(Rawdata!AH72,1)),"N/A")</f>
        <v>5</v>
      </c>
      <c r="AI72">
        <f>IFERROR(VALUE(RIGHT(Rawdata!AI72,1)),"N/A")</f>
        <v>4</v>
      </c>
      <c r="AJ72">
        <f>IFERROR(6-VALUE(RIGHT(Rawdata!AJ72,1)),"N/A")</f>
        <v>5</v>
      </c>
      <c r="AK72">
        <f>IFERROR(6-VALUE(RIGHT(Rawdata!AK72,1)),"N/A")</f>
        <v>5</v>
      </c>
      <c r="AL72">
        <f>IFERROR(VALUE(RIGHT(Rawdata!AL72,1)),"N/A")</f>
        <v>5</v>
      </c>
      <c r="AM72">
        <f>IFERROR(6-VALUE(RIGHT(Rawdata!AM72,1)),"N/A")</f>
        <v>5</v>
      </c>
      <c r="AN72">
        <f>IFERROR(6-VALUE(RIGHT(Rawdata!AN72,1)),"N/A")</f>
        <v>4</v>
      </c>
      <c r="AO72">
        <f>IFERROR(VALUE(RIGHT(Rawdata!AO72,1)),"N/A")</f>
        <v>5</v>
      </c>
      <c r="AP72">
        <f>IFERROR(6-VALUE(RIGHT(Rawdata!AP72,1)),"N/A")</f>
        <v>5</v>
      </c>
      <c r="AQ72">
        <f>IFERROR(VALUE(RIGHT(Rawdata!AQ72,1)),"N/A")</f>
        <v>5</v>
      </c>
      <c r="AR72">
        <f>IFERROR(6-VALUE(RIGHT(Rawdata!AR72,1)),"N/A")</f>
        <v>5</v>
      </c>
      <c r="AS72">
        <f>IFERROR(VALUE(RIGHT(Rawdata!AS72,1)),"N/A")</f>
        <v>5</v>
      </c>
      <c r="AT72">
        <f>IFERROR(VALUE(RIGHT(Rawdata!AT72,1)),"N/A")</f>
        <v>5</v>
      </c>
      <c r="AU72">
        <f>IFERROR(6-VALUE(RIGHT(Rawdata!AU72,1)),"N/A")</f>
        <v>5</v>
      </c>
      <c r="AV72">
        <f>IFERROR(VALUE(RIGHT(Rawdata!AV72,1)),"N/A")</f>
        <v>5</v>
      </c>
      <c r="AW72">
        <f>IFERROR(VALUE(RIGHT(Rawdata!AW72,1)),"N/A")</f>
        <v>5</v>
      </c>
      <c r="AX72">
        <f>IFERROR(VALUE(RIGHT(Rawdata!AX72,1)),"N/A")</f>
        <v>5</v>
      </c>
      <c r="AY72">
        <f>IFERROR(VALUE(RIGHT(Rawdata!AY72,1)),"N/A")</f>
        <v>5</v>
      </c>
      <c r="AZ72">
        <f>IFERROR(VALUE(RIGHT(Rawdata!AZ72,1)),"N/A")</f>
        <v>5</v>
      </c>
      <c r="BA72">
        <f>IFERROR(VALUE(RIGHT(Rawdata!BA72,1)-1),"N/A")</f>
        <v>2</v>
      </c>
      <c r="BB72">
        <f>IFERROR(VALUE(RIGHT(Rawdata!BB72,1)-1),"N/A")</f>
        <v>3</v>
      </c>
      <c r="BC72">
        <f>IFERROR(VALUE(RIGHT(Rawdata!BC72,1)-1),"N/A")</f>
        <v>1</v>
      </c>
      <c r="BD72">
        <f>IFERROR(VALUE(RIGHT(Rawdata!BD72,1)-1),"N/A")</f>
        <v>2</v>
      </c>
      <c r="BE72">
        <f>IFERROR(VALUE(RIGHT(Rawdata!BE72,1)-1),"N/A")</f>
        <v>2</v>
      </c>
      <c r="BF72">
        <f>IFERROR(VALUE(RIGHT(Rawdata!BF72,1)-1),"N/A")</f>
        <v>3</v>
      </c>
      <c r="BG72">
        <f>IFERROR(VALUE(RIGHT(Rawdata!BG72,1)-1),"N/A")</f>
        <v>3</v>
      </c>
      <c r="BH72">
        <f>IFERROR(VALUE(RIGHT(Rawdata!BH72,1)-1),"N/A")</f>
        <v>2</v>
      </c>
      <c r="BI72">
        <f>IFERROR(VALUE(RIGHT(Rawdata!BI72,1)-1),"N/A")</f>
        <v>3</v>
      </c>
      <c r="BJ72">
        <f>IFERROR(VALUE(RIGHT(Rawdata!BJ72,1)-1),"N/A")</f>
        <v>2</v>
      </c>
      <c r="BK72">
        <f>IFERROR(VALUE(RIGHT(Rawdata!BK72,1)-1),"N/A")</f>
        <v>3</v>
      </c>
      <c r="BL72">
        <f>IFERROR(VALUE(RIGHT(Rawdata!BL72,1)-1),"N/A")</f>
        <v>3</v>
      </c>
      <c r="BM72">
        <f>IFERROR(VALUE(RIGHT(Rawdata!BM72,1)),"N/A")</f>
        <v>3</v>
      </c>
      <c r="BN72">
        <f>IFERROR(VALUE(RIGHT(Rawdata!BN72,1)),"N/A")</f>
        <v>3</v>
      </c>
      <c r="BO72">
        <f>IFERROR(VALUE(RIGHT(Rawdata!BO72,1)),"N/A")</f>
        <v>3</v>
      </c>
      <c r="BP72">
        <f>IFERROR(VALUE(RIGHT(Rawdata!BP72,1)),"N/A")</f>
        <v>3</v>
      </c>
      <c r="BQ72">
        <f>IFERROR(6-VALUE(RIGHT(Rawdata!BQ72,1)),"N/A")</f>
        <v>2</v>
      </c>
      <c r="BR72">
        <f>IFERROR(6-VALUE(RIGHT(Rawdata!BR72,1)),"N/A")</f>
        <v>2</v>
      </c>
      <c r="BS72">
        <f>IFERROR(6-VALUE(RIGHT(Rawdata!BS72,1)),"N/A")</f>
        <v>2</v>
      </c>
      <c r="BT72">
        <f>IFERROR(6-VALUE(RIGHT(Rawdata!BT72,1)),"N/A")</f>
        <v>1</v>
      </c>
      <c r="BU72">
        <f>IFERROR(VALUE(RIGHT(Rawdata!BU72,1)),"N/A")</f>
        <v>3</v>
      </c>
      <c r="BV72">
        <f>IFERROR(VALUE(RIGHT(Rawdata!BV72,1)),"N/A")</f>
        <v>3</v>
      </c>
      <c r="BW72">
        <f>IFERROR(VALUE(RIGHT(Rawdata!BW72,1)),"N/A")</f>
        <v>3</v>
      </c>
      <c r="BX72">
        <f>IFERROR(VALUE(RIGHT(Rawdata!BX72,1)),"N/A")</f>
        <v>4</v>
      </c>
      <c r="BY72">
        <f>IFERROR(6-VALUE(RIGHT(Rawdata!BY72,1)),"N/A")</f>
        <v>4</v>
      </c>
      <c r="BZ72">
        <f>IFERROR(6-VALUE(RIGHT(Rawdata!BZ72,1)),"N/A")</f>
        <v>3</v>
      </c>
      <c r="CA72">
        <f>IFERROR(6-VALUE(RIGHT(Rawdata!CA72,1)),"N/A")</f>
        <v>2</v>
      </c>
      <c r="CB72">
        <f>IFERROR(VALUE(RIGHT(Rawdata!CB72,1)),"N/A")</f>
        <v>4</v>
      </c>
      <c r="CC72">
        <f>IFERROR(VALUE(RIGHT(Rawdata!CC72,1)),"N/A")</f>
        <v>3</v>
      </c>
      <c r="CD72">
        <f>IFERROR(VALUE(RIGHT(Rawdata!CD72,1)),"N/A")</f>
        <v>3</v>
      </c>
      <c r="CE72">
        <f>IFERROR(VALUE(RIGHT(Rawdata!CE72,1)),"N/A")</f>
        <v>4</v>
      </c>
      <c r="CF72">
        <f>IFERROR(6-VALUE(RIGHT(Rawdata!CF72,1)),"N/A")</f>
        <v>3</v>
      </c>
      <c r="CG72">
        <f>IFERROR(6-VALUE(RIGHT(Rawdata!CG72,1)),"N/A")</f>
        <v>2</v>
      </c>
      <c r="CH72">
        <f>IFERROR(6-VALUE(RIGHT(Rawdata!CH72,1)),"N/A")</f>
        <v>3</v>
      </c>
      <c r="CI72">
        <f>IFERROR(6-VALUE(RIGHT(Rawdata!CI72,1)),"N/A")</f>
        <v>3</v>
      </c>
      <c r="CJ72">
        <f>IFERROR(VALUE(RIGHT(Rawdata!CJ72,1)),"N/A")</f>
        <v>3</v>
      </c>
      <c r="CK72">
        <f>IFERROR(VALUE(RIGHT(Rawdata!CK72,1)),"N/A")</f>
        <v>3</v>
      </c>
      <c r="CL72">
        <f>IFERROR(VALUE(RIGHT(Rawdata!CL72,1)),"N/A")</f>
        <v>2</v>
      </c>
      <c r="CM72">
        <f>IFERROR(VALUE(RIGHT(Rawdata!CM72,1)),"N/A")</f>
        <v>2</v>
      </c>
      <c r="CN72">
        <f>IFERROR(VALUE(RIGHT(Rawdata!CN72,1)),"N/A")</f>
        <v>3</v>
      </c>
      <c r="CO72">
        <f>IFERROR(VALUE(RIGHT(Rawdata!CO72,1)),"N/A")</f>
        <v>1</v>
      </c>
      <c r="CP72">
        <f>IFERROR(VALUE(RIGHT(Rawdata!CP72,1)),"N/A")</f>
        <v>2</v>
      </c>
      <c r="CQ72">
        <f>IFERROR(VALUE(RIGHT(Rawdata!CQ72,1)),"N/A")</f>
        <v>4</v>
      </c>
      <c r="CR72">
        <f>IFERROR(VALUE(RIGHT(Rawdata!CR72,1)),"N/A")</f>
        <v>4</v>
      </c>
      <c r="CS72">
        <f>IFERROR(VALUE(RIGHT(Rawdata!CS72,1)),"N/A")</f>
        <v>4</v>
      </c>
      <c r="CT72">
        <f>IFERROR(VALUE(RIGHT(Rawdata!CT72,1)),"N/A")</f>
        <v>4</v>
      </c>
      <c r="CU72">
        <f>IFERROR(VALUE(RIGHT(Rawdata!CU72,1)),"N/A")</f>
        <v>4</v>
      </c>
      <c r="CV72">
        <f>IFERROR(VALUE(RIGHT(Rawdata!CV72,1)),"N/A")</f>
        <v>4</v>
      </c>
      <c r="CW72">
        <f>IFERROR(6-VALUE(RIGHT(Rawdata!CW72,1)),"N/A")</f>
        <v>2</v>
      </c>
      <c r="CX72">
        <f>IFERROR(VALUE(RIGHT(Rawdata!CX72,1)),"N/A")</f>
        <v>2</v>
      </c>
      <c r="CY72">
        <f>IFERROR(VALUE(RIGHT(Rawdata!CY72,1)),"N/A")</f>
        <v>5</v>
      </c>
      <c r="CZ72">
        <f>IFERROR(VALUE(RIGHT(Rawdata!CZ72,1)),"N/A")</f>
        <v>5</v>
      </c>
      <c r="DA72">
        <f>IFERROR(VALUE(RIGHT(Rawdata!DA72,1)),"N/A")</f>
        <v>5</v>
      </c>
      <c r="DB72">
        <f>IFERROR(VALUE(RIGHT(Rawdata!DB72,1)),"N/A")</f>
        <v>2</v>
      </c>
      <c r="DC72">
        <f>IFERROR(VALUE(RIGHT(Rawdata!DC72,1)),"N/A")</f>
        <v>4</v>
      </c>
      <c r="DD72">
        <f>IFERROR(VALUE(RIGHT(Rawdata!DD72,1)),"N/A")</f>
        <v>4</v>
      </c>
      <c r="DE72">
        <f>IFERROR(VALUE(RIGHT(Rawdata!DE72,1)-1),"N/A")</f>
        <v>2</v>
      </c>
      <c r="DF72">
        <f>IFERROR(VALUE(RIGHT(Rawdata!DF72,1)-1),"N/A")</f>
        <v>1</v>
      </c>
      <c r="DG72">
        <f>IFERROR(VALUE(RIGHT(Rawdata!DG72,1)-1),"N/A")</f>
        <v>0</v>
      </c>
      <c r="DH72">
        <f>IFERROR(VALUE(RIGHT(Rawdata!DH72,1)-1),"N/A")</f>
        <v>1</v>
      </c>
      <c r="DI72">
        <f>IFERROR(VALUE(RIGHT(Rawdata!DI72,1)-1),"N/A")</f>
        <v>1</v>
      </c>
      <c r="DJ72">
        <f>IFERROR(VALUE(RIGHT(Rawdata!DJ72,1)-1),"N/A")</f>
        <v>1</v>
      </c>
      <c r="DK72">
        <f>IFERROR(VALUE(RIGHT(Rawdata!DK72,1)-1),"N/A")</f>
        <v>1</v>
      </c>
      <c r="DL72">
        <f>IFERROR(VALUE(RIGHT(Rawdata!DL72,1)-1),"N/A")</f>
        <v>1</v>
      </c>
      <c r="DM72">
        <f>IFERROR(VALUE(RIGHT(Rawdata!DM72,1)-1),"N/A")</f>
        <v>2</v>
      </c>
      <c r="DN72">
        <f>IFERROR(VALUE(RIGHT(Rawdata!DN72,1)-1),"N/A")</f>
        <v>1</v>
      </c>
      <c r="DO72">
        <f>IFERROR(VALUE(RIGHT(Rawdata!DO72,1)-1),"N/A")</f>
        <v>1</v>
      </c>
      <c r="DP72">
        <f>IFERROR(VALUE(RIGHT(Rawdata!DP72,1)-1),"N/A")</f>
        <v>2</v>
      </c>
      <c r="DQ72">
        <f>IFERROR(VALUE(RIGHT(Rawdata!DQ72,1)-1),"N/A")</f>
        <v>1</v>
      </c>
      <c r="DR72">
        <f>IFERROR(VALUE(RIGHT(Rawdata!DR72,1)-1),"N/A")</f>
        <v>1</v>
      </c>
      <c r="DS72">
        <f>IFERROR(VALUE(RIGHT(Rawdata!DS72,1)-1),"N/A")</f>
        <v>0</v>
      </c>
      <c r="DT72">
        <f>IFERROR(VALUE(RIGHT(Rawdata!DT72,1)-1),"N/A")</f>
        <v>1</v>
      </c>
      <c r="DU72">
        <f>IFERROR(6-VALUE(RIGHT(Rawdata!DU72,1)-1),"N/A")</f>
        <v>1</v>
      </c>
      <c r="DV72">
        <f>IFERROR(6-VALUE(RIGHT(Rawdata!DV72,1)-1),"N/A")</f>
        <v>2</v>
      </c>
      <c r="DW72">
        <f>IFERROR(6-VALUE(RIGHT(Rawdata!DW72,1)-1),"N/A")</f>
        <v>1</v>
      </c>
      <c r="DX72">
        <f>IFERROR(6-VALUE(RIGHT(Rawdata!DX72,1)-1),"N/A")</f>
        <v>1</v>
      </c>
      <c r="DY72">
        <f>IFERROR(6-VALUE(RIGHT(Rawdata!DY72,1)-1),"N/A")</f>
        <v>1</v>
      </c>
      <c r="DZ72">
        <f>IFERROR(6-VALUE(RIGHT(Rawdata!DZ72,1)-1),"N/A")</f>
        <v>1</v>
      </c>
      <c r="EA72">
        <f>IFERROR(VALUE(RIGHT(Rawdata!EA72,1)),"N/A")</f>
        <v>3</v>
      </c>
      <c r="EB72">
        <f>IFERROR(VALUE(RIGHT(Rawdata!EB72,1)),"N/A")</f>
        <v>1</v>
      </c>
      <c r="EC72">
        <f>IFERROR(6-VALUE(RIGHT(Rawdata!EC72,1)),"N/A")</f>
        <v>2</v>
      </c>
      <c r="ED72">
        <f>IFERROR(6-VALUE(RIGHT(Rawdata!ED72,1)),"N/A")</f>
        <v>3</v>
      </c>
      <c r="EE72">
        <f>IFERROR(VALUE(RIGHT(Rawdata!EE72,1)),"N/A")</f>
        <v>2</v>
      </c>
      <c r="EF72">
        <f>IFERROR(VALUE(RIGHT(Rawdata!EF72,1)),"N/A")</f>
        <v>3</v>
      </c>
      <c r="EG72">
        <f>IFERROR(VALUE(RIGHT(Rawdata!EG72,1)),"N/A")</f>
        <v>4</v>
      </c>
      <c r="EH72">
        <f>IFERROR(VALUE(RIGHT(Rawdata!EH72,1)),"N/A")</f>
        <v>4</v>
      </c>
      <c r="EI72">
        <f>IFERROR(VALUE(RIGHT(Rawdata!EI72,1)),"N/A")</f>
        <v>3</v>
      </c>
      <c r="EJ72">
        <f>IFERROR(VALUE(RIGHT(Rawdata!EJ72,1)),"N/A")</f>
        <v>2</v>
      </c>
      <c r="EK72">
        <f>IFERROR(VALUE(RIGHT(Rawdata!EK72,1)),"N/A")</f>
        <v>1</v>
      </c>
      <c r="EL72">
        <f>IFERROR(VALUE(RIGHT(Rawdata!EL72,1)),"N/A")</f>
        <v>1</v>
      </c>
      <c r="EM72">
        <f>IFERROR(VALUE(RIGHT(Rawdata!EM72,1)),"N/A")</f>
        <v>3</v>
      </c>
      <c r="EN72">
        <f>IFERROR(VALUE(RIGHT(Rawdata!EN72,1)),"N/A")</f>
        <v>1</v>
      </c>
      <c r="EO72">
        <f>IFERROR(VALUE(RIGHT(Rawdata!EO72,1)),"N/A")</f>
        <v>4</v>
      </c>
      <c r="EP72">
        <f>IFERROR(VALUE(RIGHT(Rawdata!EP72,1)),"N/A")</f>
        <v>2</v>
      </c>
      <c r="EQ72">
        <f>IFERROR(VALUE(RIGHT(Rawdata!EQ72,1)),"N/A")</f>
        <v>3</v>
      </c>
      <c r="ER72">
        <f>IFERROR(VALUE(RIGHT(Rawdata!ER72,1)),"N/A")</f>
        <v>3</v>
      </c>
      <c r="ES72">
        <f>IFERROR(VALUE(RIGHT(Rawdata!ES72,1)),"N/A")</f>
        <v>3</v>
      </c>
      <c r="ET72">
        <f>IFERROR(VALUE(RIGHT(Rawdata!ET72,1)),"N/A")</f>
        <v>3</v>
      </c>
      <c r="EU72">
        <f>IFERROR(VALUE(RIGHT(Rawdata!EU72,1)),"N/A")</f>
        <v>2</v>
      </c>
      <c r="EV72">
        <f>IFERROR(VALUE(RIGHT(Rawdata!EV72,1)),"N/A")</f>
        <v>2</v>
      </c>
      <c r="EW72">
        <f>IFERROR(VALUE(RIGHT(Rawdata!EW72,1)),"N/A")</f>
        <v>3</v>
      </c>
      <c r="EX72">
        <f>IFERROR(VALUE(RIGHT(Rawdata!EX72,1)),"N/A")</f>
        <v>2</v>
      </c>
      <c r="EY72">
        <f>IFERROR(VALUE(RIGHT(Rawdata!EY72,1)),"N/A")</f>
        <v>3</v>
      </c>
      <c r="EZ72">
        <f>IFERROR(6-VALUE(RIGHT(Rawdata!EZ72,1)),"N/A")</f>
        <v>4</v>
      </c>
      <c r="FA72">
        <f>IFERROR(IF(Rawdata!FA72="A1",VALUE(RIGHT(Rawdata!FA72,1)),VALUE(RIGHT(Rawdata!FA72,1))-1),"N/A")</f>
        <v>4</v>
      </c>
      <c r="FB72">
        <f>IFERROR(VALUE(RIGHT(Rawdata!FB72,1))-3,"N/A")</f>
        <v>4</v>
      </c>
      <c r="FC72">
        <f>IFERROR(IF(Rawdata!FC72="A1",VALUE(RIGHT(Rawdata!FC72,1)),VALUE(RIGHT(Rawdata!FC72,1))-1),"N/A")</f>
        <v>3</v>
      </c>
      <c r="FD72">
        <f>IFERROR(VALUE(RIGHT(Rawdata!FD72,1))-3,"N/A")</f>
        <v>3</v>
      </c>
      <c r="FE72">
        <f>IFERROR(IF(Rawdata!FE72="A1",VALUE(RIGHT(Rawdata!FE72,1)),VALUE(RIGHT(Rawdata!FE72,1))-1),"N/A")</f>
        <v>3</v>
      </c>
      <c r="FF72">
        <f>IFERROR(VALUE(RIGHT(Rawdata!FF72,1))-3,"N/A")</f>
        <v>3</v>
      </c>
      <c r="FG72">
        <f>IFERROR(IF(Rawdata!FG72="A1",VALUE(RIGHT(Rawdata!FG72,1)),VALUE(RIGHT(Rawdata!FG72,1))-1),"N/A")</f>
        <v>3</v>
      </c>
      <c r="FH72">
        <f>IFERROR(VALUE(RIGHT(Rawdata!FH72,1))-3,"N/A")</f>
        <v>3</v>
      </c>
      <c r="FI72">
        <f>IFERROR(IF(Rawdata!FI72="A1",VALUE(RIGHT(Rawdata!FI72,1)),VALUE(RIGHT(Rawdata!FI72,1))-1),"N/A")</f>
        <v>2</v>
      </c>
      <c r="FJ72">
        <f>IFERROR(VALUE(RIGHT(Rawdata!FJ72,1))-3,"N/A")</f>
        <v>3</v>
      </c>
      <c r="FK72">
        <f>IFERROR(IF(Rawdata!FK72="A1",VALUE(RIGHT(Rawdata!FK72,1)),VALUE(RIGHT(Rawdata!FK72,1))-1),"N/A")</f>
        <v>3</v>
      </c>
      <c r="FL72">
        <f>IFERROR(VALUE(RIGHT(Rawdata!FL72,1))-3,"N/A")</f>
        <v>3</v>
      </c>
      <c r="FM72">
        <f>IFERROR(IF(Rawdata!FM72="A1",VALUE(RIGHT(Rawdata!FM72,1)),VALUE(RIGHT(Rawdata!FM72,1))-1),"N/A")</f>
        <v>3</v>
      </c>
      <c r="FN72">
        <f>IFERROR(VALUE(RIGHT(Rawdata!FN72,1))-3,"N/A")</f>
        <v>3</v>
      </c>
      <c r="FO72">
        <f>IFERROR(IF(Rawdata!FO72="A1",VALUE(RIGHT(Rawdata!FO72,1)),VALUE(RIGHT(Rawdata!FO72,1))-1),"N/A")</f>
        <v>2</v>
      </c>
      <c r="FP72">
        <f>IFERROR(VALUE(RIGHT(Rawdata!FP72,1))-3,"N/A")</f>
        <v>3</v>
      </c>
      <c r="FQ72">
        <f>IFERROR(IF(Rawdata!FQ72="A1",VALUE(RIGHT(Rawdata!FQ72,1)),VALUE(RIGHT(Rawdata!FQ72,1))-1),"N/A")</f>
        <v>3</v>
      </c>
      <c r="FR72">
        <f>IFERROR(VALUE(RIGHT(Rawdata!FR72,1))-3,"N/A")</f>
        <v>3</v>
      </c>
      <c r="FS72">
        <f>IFERROR(IF(Rawdata!FS72="A1",VALUE(RIGHT(Rawdata!FS72,1)),VALUE(RIGHT(Rawdata!FS72,1))-1),"N/A")</f>
        <v>2</v>
      </c>
      <c r="FT72">
        <f>IFERROR(VALUE(RIGHT(Rawdata!FT72,1))-3,"N/A")</f>
        <v>3</v>
      </c>
      <c r="FU72">
        <f>IFERROR(IF(Rawdata!FU72="A1",VALUE(RIGHT(Rawdata!FU72,1)),VALUE(RIGHT(Rawdata!FU72,1))-1),"N/A")</f>
        <v>3</v>
      </c>
      <c r="FV72">
        <f>IFERROR(VALUE(RIGHT(Rawdata!FV72,1))-3,"N/A")</f>
        <v>3</v>
      </c>
      <c r="FW72">
        <f>IFERROR(IF(Rawdata!FW72="A1",VALUE(RIGHT(Rawdata!FW72,1)),VALUE(RIGHT(Rawdata!FW72,1))-1),"N/A")</f>
        <v>3</v>
      </c>
      <c r="FX72">
        <f>IFERROR(VALUE(RIGHT(Rawdata!FX72,1))-3,"N/A")</f>
        <v>3</v>
      </c>
      <c r="FY72">
        <f>IFERROR(IF(Rawdata!FY72="A1",VALUE(RIGHT(Rawdata!FY72,1)),VALUE(RIGHT(Rawdata!FY72,1))-1),"N/A")</f>
        <v>3</v>
      </c>
      <c r="FZ72">
        <f>IFERROR(VALUE(RIGHT(Rawdata!FZ72,1))-3,"N/A")</f>
        <v>3</v>
      </c>
      <c r="GA72">
        <f>IFERROR(IF(Rawdata!GA72="A1",VALUE(RIGHT(Rawdata!GA72,1)),VALUE(RIGHT(Rawdata!GA72,1))-1),"N/A")</f>
        <v>3</v>
      </c>
      <c r="GB72">
        <f>IFERROR(VALUE(RIGHT(Rawdata!GB72,1))-3,"N/A")</f>
        <v>3</v>
      </c>
      <c r="GC72">
        <f>IFERROR(IF(Rawdata!GC72="A1",VALUE(RIGHT(Rawdata!GC72,1)),VALUE(RIGHT(Rawdata!GC72,1))-1),"N/A")</f>
        <v>3</v>
      </c>
      <c r="GD72">
        <f>IFERROR(VALUE(RIGHT(Rawdata!GD72,1))-3,"N/A")</f>
        <v>3</v>
      </c>
      <c r="GE72">
        <f>IFERROR(IF(Rawdata!GE72="A1",VALUE(RIGHT(Rawdata!GE72,1)),VALUE(RIGHT(Rawdata!GE72,1))-1),"N/A")</f>
        <v>3</v>
      </c>
      <c r="GF72">
        <f>IFERROR(VALUE(RIGHT(Rawdata!GF72,1))-3,"N/A")</f>
        <v>3</v>
      </c>
      <c r="GG72">
        <f>IFERROR(IF(Rawdata!GG72="A1",VALUE(RIGHT(Rawdata!GG72,1)),VALUE(RIGHT(Rawdata!GG72,1))-1),"N/A")</f>
        <v>1</v>
      </c>
      <c r="GH72">
        <f>IFERROR(VALUE(RIGHT(Rawdata!GH72,1))-3,"N/A")</f>
        <v>3</v>
      </c>
      <c r="GI72">
        <f>IFERROR(IF(Rawdata!GI72="A1",VALUE(RIGHT(Rawdata!GI72,1)),VALUE(RIGHT(Rawdata!GI72,1))-1),"N/A")</f>
        <v>1</v>
      </c>
      <c r="GJ72">
        <f>IFERROR(VALUE(RIGHT(Rawdata!GJ72,1))-3,"N/A")</f>
        <v>3</v>
      </c>
      <c r="GK72">
        <f>IFERROR(IF(Rawdata!GK72="A1",VALUE(RIGHT(Rawdata!GK72,1)),VALUE(RIGHT(Rawdata!GK72,1))-1),"N/A")</f>
        <v>1</v>
      </c>
      <c r="GL72">
        <f>IFERROR(VALUE(RIGHT(Rawdata!GL72,1))-3,"N/A")</f>
        <v>3</v>
      </c>
      <c r="GM72">
        <f>IFERROR(IF(Rawdata!GM72="A1",VALUE(RIGHT(Rawdata!GM72,1)),VALUE(RIGHT(Rawdata!GM72,1))-1),"N/A")</f>
        <v>1</v>
      </c>
      <c r="GN72">
        <f>IFERROR(VALUE(RIGHT(Rawdata!GN72,1))-3,"N/A")</f>
        <v>3</v>
      </c>
      <c r="GO72">
        <f>IFERROR(IF(Rawdata!GO72="A1",VALUE(RIGHT(Rawdata!GO72,1)),VALUE(RIGHT(Rawdata!GO72,1))-1),"N/A")</f>
        <v>1</v>
      </c>
      <c r="GP72">
        <f>IFERROR(VALUE(RIGHT(Rawdata!GP72,1))-3,"N/A")</f>
        <v>3</v>
      </c>
      <c r="GQ72">
        <f>IFERROR(IF(Rawdata!GQ72="A1",VALUE(RIGHT(Rawdata!GQ72,1)),VALUE(RIGHT(Rawdata!GQ72,1))-1),"N/A")</f>
        <v>3</v>
      </c>
      <c r="GR72">
        <f>IFERROR(VALUE(RIGHT(Rawdata!GR72,1))-3,"N/A")</f>
        <v>3</v>
      </c>
      <c r="GS72">
        <f>IFERROR(IF(Rawdata!GS72="A1",VALUE(RIGHT(Rawdata!GS72,1)),VALUE(RIGHT(Rawdata!GS72,1))-1),"N/A")</f>
        <v>3</v>
      </c>
      <c r="GT72">
        <f>IFERROR(VALUE(RIGHT(Rawdata!GT72,1))-3,"N/A")</f>
        <v>3</v>
      </c>
      <c r="GU72">
        <f>IFERROR(IF(Rawdata!GU72="A1",VALUE(RIGHT(Rawdata!GU72,1)),VALUE(RIGHT(Rawdata!GU72,1))-1),"N/A")</f>
        <v>3</v>
      </c>
      <c r="GV72">
        <f>IFERROR(VALUE(RIGHT(Rawdata!GV72,1))-3,"N/A")</f>
        <v>3</v>
      </c>
      <c r="GW72">
        <f>IFERROR(IF(Rawdata!GW72="A1",VALUE(RIGHT(Rawdata!GW72,1)),VALUE(RIGHT(Rawdata!GW72,1))-1),"N/A")</f>
        <v>3</v>
      </c>
      <c r="GX72">
        <f>IFERROR(VALUE(RIGHT(Rawdata!GX72,1))-3,"N/A")</f>
        <v>3</v>
      </c>
      <c r="GY72">
        <f>IFERROR(VALUE(RIGHT(Rawdata!GY72,1)),"N/A")</f>
        <v>5</v>
      </c>
      <c r="GZ72">
        <f>IFERROR(7-VALUE(RIGHT(Rawdata!GZ72,1)),"N/A")</f>
        <v>5</v>
      </c>
      <c r="HA72">
        <f>IFERROR(VALUE(RIGHT(Rawdata!HA72,1)),"N/A")</f>
        <v>5</v>
      </c>
      <c r="HB72">
        <f>IFERROR(VALUE(RIGHT(Rawdata!HB72,1)),"N/A")</f>
        <v>5</v>
      </c>
      <c r="HC72">
        <f>IFERROR(VALUE(RIGHT(Rawdata!HC72,1)),"N/A")</f>
        <v>5</v>
      </c>
      <c r="HD72">
        <f>IFERROR(7-VALUE(RIGHT(Rawdata!HD72,1)),"N/A")</f>
        <v>5</v>
      </c>
      <c r="HE72">
        <f>IFERROR(VALUE(RIGHT(Rawdata!HE72,1)),"N/A")</f>
        <v>4</v>
      </c>
      <c r="HF72">
        <f>IFERROR(7-VALUE(RIGHT(Rawdata!HF72,1)),"N/A")</f>
        <v>5</v>
      </c>
      <c r="HG72">
        <f>IFERROR(VALUE(RIGHT(Rawdata!HG72,1)),"N/A")</f>
        <v>4</v>
      </c>
      <c r="HH72">
        <f>IFERROR(VALUE(RIGHT(Rawdata!HH72,1)),"N/A")</f>
        <v>4</v>
      </c>
      <c r="HI72">
        <f>IFERROR(VALUE(RIGHT(Rawdata!HI72,1)),"N/A")</f>
        <v>4</v>
      </c>
      <c r="HJ72">
        <f>IFERROR(VALUE(RIGHT(Rawdata!HJ72,1)),"N/A")</f>
        <v>4</v>
      </c>
      <c r="HK72">
        <f>IFERROR(7-VALUE(RIGHT(Rawdata!HK72,1)),"N/A")</f>
        <v>3</v>
      </c>
      <c r="HL72">
        <f>IFERROR(VALUE(RIGHT(Rawdata!HL72,1)),"N/A")</f>
        <v>4</v>
      </c>
      <c r="HM72">
        <f>IFERROR(VALUE(RIGHT(Rawdata!HM72,1)),"N/A")</f>
        <v>4</v>
      </c>
      <c r="HN72">
        <f>IFERROR(IF(Rawdata!HN72="A13",5,VALUE(RIGHT(Rawdata!HN72,1))-1),"N/A")</f>
        <v>4</v>
      </c>
      <c r="HO72">
        <f>IFERROR(IF(Rawdata!HO72="A13",5,VALUE(RIGHT(Rawdata!HO72,1))-1),"N/A")</f>
        <v>4</v>
      </c>
      <c r="HP72">
        <f>IFERROR(IF(Rawdata!HP72="A13",5,VALUE(RIGHT(Rawdata!HP72,1))-1),"N/A")</f>
        <v>4</v>
      </c>
      <c r="HQ72">
        <f>IFERROR(IF(Rawdata!HQ72="A13",5,VALUE(RIGHT(Rawdata!HQ72,1))-1),"N/A")</f>
        <v>4</v>
      </c>
      <c r="HR72">
        <f>IFERROR(IF(Rawdata!HR72="A13",5,VALUE(RIGHT(Rawdata!HR72,1))-1),"N/A")</f>
        <v>4</v>
      </c>
      <c r="HS72">
        <f>IFERROR(6-IF(Rawdata!HS72="A13",5,VALUE(RIGHT(Rawdata!HS72,1))-1),"N/A")</f>
        <v>4</v>
      </c>
      <c r="HT72">
        <f>IFERROR(6-IF(Rawdata!HT72="A13",5,VALUE(RIGHT(Rawdata!HT72,1))-1),"N/A")</f>
        <v>4</v>
      </c>
      <c r="HU72">
        <f>IFERROR(6-IF(Rawdata!HU72="A13",5,VALUE(RIGHT(Rawdata!HU72,1))-1),"N/A")</f>
        <v>2</v>
      </c>
      <c r="HV72">
        <f>IFERROR(IF(Rawdata!HV72="A13",5,VALUE(RIGHT(Rawdata!HV72,1))-1),"N/A")</f>
        <v>3</v>
      </c>
      <c r="HW72">
        <f>IFERROR(6-IF(Rawdata!HW72="A13",5,VALUE(RIGHT(Rawdata!HW72,1))-1),"N/A")</f>
        <v>3</v>
      </c>
      <c r="HX72">
        <f>IFERROR(6-IF(Rawdata!HX72="A13",5,VALUE(RIGHT(Rawdata!HX72,1))-1),"N/A")</f>
        <v>2</v>
      </c>
      <c r="HY72">
        <f>IFERROR(6-IF(Rawdata!HY72="A13",5,VALUE(RIGHT(Rawdata!HY72,1))-1),"N/A")</f>
        <v>2</v>
      </c>
      <c r="HZ72">
        <f>IFERROR(6-IF(Rawdata!HZ72="A13",5,VALUE(RIGHT(Rawdata!HZ72,1))-1),"N/A")</f>
        <v>4</v>
      </c>
      <c r="IA72">
        <f>IFERROR(6-IF(Rawdata!IA72="A13",5,VALUE(RIGHT(Rawdata!IA72,1))-1),"N/A")</f>
        <v>3</v>
      </c>
      <c r="IB72">
        <f>IFERROR(IF(Rawdata!IB72="A13",5,VALUE(RIGHT(Rawdata!IB72,1))-1),"N/A")</f>
        <v>4</v>
      </c>
      <c r="IC72">
        <f>IFERROR(6-IF(Rawdata!IC72="A13",5,VALUE(RIGHT(Rawdata!IC72,1))-1),"N/A")</f>
        <v>2</v>
      </c>
      <c r="ID72">
        <f>IFERROR(IF(Rawdata!ID72="A13",5,VALUE(RIGHT(Rawdata!ID72,1))-1),"N/A")</f>
        <v>4</v>
      </c>
      <c r="IE72">
        <f>IFERROR(6-IF(Rawdata!IE72="A13",5,VALUE(RIGHT(Rawdata!IE72,1))-1),"N/A")</f>
        <v>3</v>
      </c>
      <c r="IF72">
        <f>IFERROR(VALUE(RIGHT(Rawdata!IF72,1)),"N/A")</f>
        <v>4</v>
      </c>
      <c r="IG72">
        <f>IFERROR(VALUE(RIGHT(Rawdata!IG72,1)),"N/A")</f>
        <v>4</v>
      </c>
      <c r="IH72">
        <f>IFERROR(VALUE(RIGHT(Rawdata!IH72,1)),"N/A")</f>
        <v>5</v>
      </c>
      <c r="II72">
        <f>IFERROR(VALUE(RIGHT(Rawdata!II72,1)),"N/A")</f>
        <v>5</v>
      </c>
      <c r="IJ72">
        <f>IFERROR(VALUE(RIGHT(Rawdata!IJ72,1)),"N/A")</f>
        <v>5</v>
      </c>
      <c r="IK72">
        <f>IFERROR(VALUE(RIGHT(Rawdata!IK72,1)),"N/A")</f>
        <v>4</v>
      </c>
      <c r="IL72">
        <f>IFERROR(VALUE(RIGHT(Rawdata!IL72,1)),"N/A")</f>
        <v>4</v>
      </c>
      <c r="IM72">
        <f>IFERROR(VALUE(RIGHT(Rawdata!IM72,1)),"N/A")</f>
        <v>4</v>
      </c>
      <c r="IN72">
        <f>IFERROR(VALUE(RIGHT(Rawdata!IN72,1)),"N/A")</f>
        <v>4</v>
      </c>
      <c r="IO72">
        <f>IFERROR(VALUE(RIGHT(Rawdata!IO72,1)),"N/A")</f>
        <v>4</v>
      </c>
      <c r="IP72">
        <f>IFERROR(VALUE(RIGHT(Rawdata!IP72,1)),"N/A")</f>
        <v>4</v>
      </c>
      <c r="IQ72">
        <f>IFERROR(VALUE(RIGHT(Rawdata!IQ72,1)),"N/A")</f>
        <v>4</v>
      </c>
      <c r="IR72">
        <f>IFERROR(VALUE(RIGHT(Rawdata!IR72,1)),"N/A")</f>
        <v>4</v>
      </c>
      <c r="IS72">
        <f>IFERROR(VALUE(RIGHT(Rawdata!IS72,1)),"N/A")</f>
        <v>4</v>
      </c>
      <c r="IT72">
        <f>IFERROR(VALUE(RIGHT(Rawdata!IT72,1)),"N/A")</f>
        <v>4</v>
      </c>
      <c r="IU72">
        <f>IFERROR(VALUE(RIGHT(Rawdata!IU72,1)),"N/A")</f>
        <v>4</v>
      </c>
      <c r="IV72">
        <f>IFERROR(VALUE(RIGHT(Rawdata!IV72,1)),"N/A")</f>
        <v>4</v>
      </c>
      <c r="IW72">
        <f>IFERROR(VALUE(RIGHT(Rawdata!IW72,1)),"N/A")</f>
        <v>4</v>
      </c>
      <c r="IX72">
        <f>IFERROR(VALUE(RIGHT(Rawdata!IX72,1)),"N/A")</f>
        <v>4</v>
      </c>
      <c r="IY72" t="str">
        <f>IFERROR(VALUE(RIGHT(Rawdata!IY72,1)),"N/A")</f>
        <v>N/A</v>
      </c>
      <c r="IZ72" t="str">
        <f>IFERROR(VALUE(RIGHT(Rawdata!IZ72,1)),"N/A")</f>
        <v>N/A</v>
      </c>
      <c r="JA72" t="str">
        <f>IFERROR(VALUE(RIGHT(Rawdata!JA72,1)),"N/A")</f>
        <v>N/A</v>
      </c>
      <c r="JB72" t="str">
        <f>IFERROR(VALUE(RIGHT(Rawdata!JB72,1)),"N/A")</f>
        <v>N/A</v>
      </c>
      <c r="JC72" t="str">
        <f>IFERROR(VALUE(RIGHT(Rawdata!JC72,1)),"N/A")</f>
        <v>N/A</v>
      </c>
      <c r="JD72" t="str">
        <f>IFERROR(VALUE(RIGHT(Rawdata!JD72,1)),"N/A")</f>
        <v>N/A</v>
      </c>
      <c r="JE72" t="str">
        <f>IFERROR(VALUE(RIGHT(Rawdata!JE72,1)),"N/A")</f>
        <v>N/A</v>
      </c>
      <c r="JF72" t="str">
        <f>IFERROR(VALUE(RIGHT(Rawdata!JF72,1)),"N/A")</f>
        <v>N/A</v>
      </c>
      <c r="JG72" t="str">
        <f>IFERROR(VALUE(RIGHT(Rawdata!JG72,1)),"N/A")</f>
        <v>N/A</v>
      </c>
      <c r="JH72" t="str">
        <f>IFERROR(VALUE(RIGHT(Rawdata!JH72,1)),"N/A")</f>
        <v>N/A</v>
      </c>
      <c r="JI72" t="str">
        <f>IFERROR(VALUE(RIGHT(Rawdata!JI72,1)),"N/A")</f>
        <v>N/A</v>
      </c>
      <c r="JJ72" t="str">
        <f>IFERROR(VALUE(RIGHT(Rawdata!JJ72,1)),"N/A")</f>
        <v>N/A</v>
      </c>
      <c r="JK72" t="str">
        <f>IFERROR(VALUE(RIGHT(Rawdata!JK72,1)),"N/A")</f>
        <v>N/A</v>
      </c>
      <c r="JL72" t="str">
        <f>IFERROR(VALUE(RIGHT(Rawdata!JL72,1)),"N/A")</f>
        <v>N/A</v>
      </c>
      <c r="JM72" t="str">
        <f>IFERROR(VALUE(RIGHT(Rawdata!JM72,1)),"N/A")</f>
        <v>N/A</v>
      </c>
      <c r="JN72" t="str">
        <f>IFERROR(VALUE(RIGHT(Rawdata!JN72,1)),"N/A")</f>
        <v>N/A</v>
      </c>
      <c r="JO72" t="str">
        <f>IFERROR(VALUE(RIGHT(Rawdata!JO72,1)),"N/A")</f>
        <v>N/A</v>
      </c>
      <c r="JP72" t="str">
        <f>IFERROR(VALUE(RIGHT(Rawdata!JP72,1)-4),"N/A")</f>
        <v>N/A</v>
      </c>
      <c r="JQ72" t="str">
        <f>IFERROR(VALUE(RIGHT(Rawdata!JQ72,1)-4),"N/A")</f>
        <v>N/A</v>
      </c>
      <c r="JR72" t="str">
        <f>IFERROR(VALUE(RIGHT(Rawdata!JR72,1)-4),"N/A")</f>
        <v>N/A</v>
      </c>
      <c r="JS72" t="str">
        <f>IFERROR(VALUE(RIGHT(Rawdata!JS72,1)-4),"N/A")</f>
        <v>N/A</v>
      </c>
      <c r="JT72" t="str">
        <f>IFERROR(VALUE(RIGHT(Rawdata!JT72,1)-4),"N/A")</f>
        <v>N/A</v>
      </c>
      <c r="JU72" t="str">
        <f>IFERROR(VALUE(RIGHT(Rawdata!JU72,1)-4),"N/A")</f>
        <v>N/A</v>
      </c>
      <c r="JV72" t="str">
        <f>IFERROR(VALUE(RIGHT(Rawdata!JV72,1)-4),"N/A")</f>
        <v>N/A</v>
      </c>
      <c r="JW72" t="str">
        <f>IFERROR(VALUE(RIGHT(Rawdata!JW72,1)-4),"N/A")</f>
        <v>N/A</v>
      </c>
      <c r="JX72" t="str">
        <f>IFERROR(VALUE(RIGHT(Rawdata!JX72,1)),"N/A")</f>
        <v>N/A</v>
      </c>
      <c r="JY72" t="str">
        <f>IFERROR(VALUE(RIGHT(Rawdata!JY72,1)),"N/A")</f>
        <v>N/A</v>
      </c>
      <c r="JZ72" t="str">
        <f>IFERROR(6-VALUE(RIGHT(Rawdata!JZ72,1)),"N/A")</f>
        <v>N/A</v>
      </c>
      <c r="KA72" t="str">
        <f>IFERROR(6-VALUE(RIGHT(Rawdata!KA72,1)),"N/A")</f>
        <v>N/A</v>
      </c>
      <c r="KB72" t="str">
        <f>IFERROR(6-VALUE(RIGHT(Rawdata!KB72,1)),"N/A")</f>
        <v>N/A</v>
      </c>
      <c r="KC72" t="str">
        <f>IFERROR(6-VALUE(RIGHT(Rawdata!KC72,1)),"N/A")</f>
        <v>N/A</v>
      </c>
      <c r="KD72" t="str">
        <f>IFERROR(6-VALUE(RIGHT(Rawdata!KD72,1)),"N/A")</f>
        <v>N/A</v>
      </c>
      <c r="KE72" t="str">
        <f>IFERROR(6-VALUE(RIGHT(Rawdata!KE72,1)),"N/A")</f>
        <v>N/A</v>
      </c>
      <c r="KF72" t="str">
        <f>IFERROR(VALUE(RIGHT(Rawdata!KF72,1)),"N/A")</f>
        <v>N/A</v>
      </c>
      <c r="KG72" t="str">
        <f>IFERROR(VALUE(RIGHT(Rawdata!KG72,1)),"N/A")</f>
        <v>N/A</v>
      </c>
      <c r="KH72" t="str">
        <f>IFERROR(6-VALUE(RIGHT(Rawdata!KH72,1)),"N/A")</f>
        <v>N/A</v>
      </c>
      <c r="KI72" t="str">
        <f>IFERROR(6-VALUE(RIGHT(Rawdata!KI72,1)),"N/A")</f>
        <v>N/A</v>
      </c>
      <c r="KJ72" t="str">
        <f>IFERROR(VALUE(RIGHT(Rawdata!KJ72,1)),"N/A")</f>
        <v>N/A</v>
      </c>
      <c r="KK72" t="str">
        <f>IFERROR(VALUE(RIGHT(Rawdata!KK72,1)),"N/A")</f>
        <v>N/A</v>
      </c>
      <c r="KL72" t="str">
        <f>IFERROR(VALUE(RIGHT(Rawdata!KL72,1)),"N/A")</f>
        <v>N/A</v>
      </c>
      <c r="KM72" t="str">
        <f>IFERROR(VALUE(RIGHT(Rawdata!KM72,1)),"N/A")</f>
        <v>N/A</v>
      </c>
      <c r="KN72" t="str">
        <f>IFERROR(VALUE(RIGHT(Rawdata!KN72,1)),"N/A")</f>
        <v>N/A</v>
      </c>
      <c r="KO72" t="str">
        <f>IFERROR(VALUE(RIGHT(Rawdata!KO72,1)),"N/A")</f>
        <v>N/A</v>
      </c>
      <c r="KP72" t="str">
        <f>IFERROR(VALUE(RIGHT(Rawdata!KP72,1)),"N/A")</f>
        <v>N/A</v>
      </c>
      <c r="KQ72" t="str">
        <f>IFERROR(VALUE(RIGHT(Rawdata!KQ72,1)),"N/A")</f>
        <v>N/A</v>
      </c>
      <c r="KR72" t="str">
        <f>IFERROR(VALUE(RIGHT(Rawdata!KR72,1)),"N/A")</f>
        <v>N/A</v>
      </c>
      <c r="KS72" t="str">
        <f>IFERROR(VALUE(RIGHT(Rawdata!KS72,1)),"N/A")</f>
        <v>N/A</v>
      </c>
      <c r="KT72" t="str">
        <f>IFERROR(VALUE(RIGHT(Rawdata!KT72,1)),"N/A")</f>
        <v>N/A</v>
      </c>
      <c r="KU72" t="str">
        <f>IFERROR(VALUE(RIGHT(Rawdata!KU72,1)),"N/A")</f>
        <v>N/A</v>
      </c>
      <c r="KV72" t="str">
        <f>IFERROR(VALUE(RIGHT(Rawdata!KV72,1)),"N/A")</f>
        <v>N/A</v>
      </c>
      <c r="KW72" t="str">
        <f>IFERROR(VALUE(RIGHT(Rawdata!KW72,1)),"N/A")</f>
        <v>N/A</v>
      </c>
      <c r="KX72" t="str">
        <f>IFERROR(VALUE(RIGHT(Rawdata!KX72,1)),"N/A")</f>
        <v>N/A</v>
      </c>
    </row>
    <row r="73" spans="1:310" x14ac:dyDescent="0.25">
      <c r="A73">
        <f>Rawdata!A73</f>
        <v>6</v>
      </c>
      <c r="B73" t="str">
        <f>Rawdata!B73</f>
        <v>T4</v>
      </c>
      <c r="C73" t="str">
        <f>Rawdata!C73</f>
        <v>2023-04-19 16:29:03</v>
      </c>
      <c r="D73" t="str">
        <f>Rawdata!D73</f>
        <v>755-292</v>
      </c>
      <c r="E73" t="str">
        <f>IF(Rawdata!E73="","",Rawdata!E73)</f>
        <v/>
      </c>
      <c r="F73" cm="1">
        <f t="array" ref="F73">IFERROR(_xlfn.IFS(Rawdata!F73="A1",100,Rawdata!F73="A2",75,Rawdata!F73="A3",50,Rawdata!F73="A4",25,Rawdata!F73="A5",0),"N/A")</f>
        <v>50</v>
      </c>
      <c r="G73" cm="1">
        <f t="array" ref="G73">IFERROR(_xlfn.IFS(Rawdata!G73="A1",100,Rawdata!G73="A2",75,Rawdata!G73="A3",50,Rawdata!G73="A4",25,Rawdata!G73="A5",0),"N/A")</f>
        <v>50</v>
      </c>
      <c r="H73" cm="1">
        <f t="array" ref="H73">IFERROR(_xlfn.IFS(Rawdata!H73="A1",100,Rawdata!H73="A2",75,Rawdata!H73="A3",50,Rawdata!H73="A4",25,Rawdata!H73="A5",0),"N/A")</f>
        <v>50</v>
      </c>
      <c r="I73" cm="1">
        <f t="array" ref="I73">IFERROR(_xlfn.IFS(Rawdata!I73="A1",100,Rawdata!I73="A2",75,Rawdata!I73="A3",50,Rawdata!I73="A4",25,Rawdata!I73="A5",0),"N/A")</f>
        <v>50</v>
      </c>
      <c r="J73" cm="1">
        <f t="array" ref="J73">IFERROR(_xlfn.IFS(Rawdata!J73="A1",100,Rawdata!J73="A2",75,Rawdata!J73="A3",50,Rawdata!J73="A4",25,Rawdata!J73="A5",0),"N/A")</f>
        <v>0</v>
      </c>
      <c r="K73" cm="1">
        <f t="array" ref="K73">IFERROR(_xlfn.IFS(Rawdata!K73="A1",100,Rawdata!K73="A2",75,Rawdata!K73="A3",50,Rawdata!K73="A4",25,Rawdata!K73="A5",0),"N/A")</f>
        <v>0</v>
      </c>
      <c r="L73" cm="1">
        <f t="array" ref="L73">IFERROR(_xlfn.IFS(Rawdata!L73="A1",100,Rawdata!L73="A2",75,Rawdata!L73="A3",50,Rawdata!L73="A4",25,Rawdata!L73="A5",0),"N/A")</f>
        <v>50</v>
      </c>
      <c r="M73" cm="1">
        <f t="array" ref="M73">IFERROR(_xlfn.IFS(Rawdata!M73="A1",100,Rawdata!M73="A2",75,Rawdata!M73="A3",50,Rawdata!M73="A4",25,Rawdata!M73="A5",0),"N/A")</f>
        <v>50</v>
      </c>
      <c r="N73" cm="1">
        <f t="array" ref="N73">IFERROR(_xlfn.IFS(Rawdata!N73="A1",100,Rawdata!N73="A2",75,Rawdata!N73="A3",50,Rawdata!N73="A4",25,Rawdata!N73="A5",0),"N/A")</f>
        <v>50</v>
      </c>
      <c r="O73" cm="1">
        <f t="array" ref="O73">IFERROR(_xlfn.IFS(Rawdata!O73="A1",100,Rawdata!O73="A2",75,Rawdata!O73="A3",50,Rawdata!O73="A4",25,Rawdata!O73="A5",0),"N/A")</f>
        <v>0</v>
      </c>
      <c r="P73" cm="1">
        <f t="array" ref="P73">IFERROR(_xlfn.IFS(Rawdata!P73="A1",100,Rawdata!P73="A2",75,Rawdata!P73="A3",50,Rawdata!P73="A4",25,Rawdata!P73="A5",0),"N/A")</f>
        <v>25</v>
      </c>
      <c r="Q73" cm="1">
        <f t="array" ref="Q73">IFERROR(_xlfn.IFS(Rawdata!Q73="A1",100,Rawdata!Q73="A2",75,Rawdata!Q73="A3",50,Rawdata!Q73="A4",25,Rawdata!Q73="A5",0),"N/A")</f>
        <v>75</v>
      </c>
      <c r="R73" cm="1">
        <f t="array" ref="R73">IFERROR(_xlfn.IFS(Rawdata!R73="A1",100,Rawdata!R73="A2",75,Rawdata!R73="A3",50,Rawdata!R73="A4",25,Rawdata!R73="A5",0),"N/A")</f>
        <v>75</v>
      </c>
      <c r="S73" cm="1">
        <f t="array" ref="S73">IFERROR(_xlfn.IFS(Rawdata!S73="A1",100,Rawdata!S73="A2",75,Rawdata!S73="A3",50,Rawdata!S73="A4",25,Rawdata!S73="A5",0),"N/A")</f>
        <v>100</v>
      </c>
      <c r="T73" cm="1">
        <f t="array" ref="T73">IFERROR(_xlfn.IFS(Rawdata!T73="A1",100,Rawdata!T73="A2",75,Rawdata!T73="A3",50,Rawdata!T73="A4",25,Rawdata!T73="A5",0),"N/A")</f>
        <v>25</v>
      </c>
      <c r="U73" cm="1">
        <f t="array" ref="U73">IFERROR(_xlfn.IFS(Rawdata!U73="A1",100,Rawdata!U73="A2",75,Rawdata!U73="A3",50,Rawdata!U73="A4",25,Rawdata!U73="A5",0),"N/A")</f>
        <v>75</v>
      </c>
      <c r="V73" cm="1">
        <f t="array" ref="V73">IFERROR(_xlfn.IFS(Rawdata!V73="A1",100,Rawdata!V73="A2",75,Rawdata!V73="A3",50,Rawdata!V73="A4",25,Rawdata!V73="A5",0),"N/A")</f>
        <v>0</v>
      </c>
      <c r="W73" cm="1">
        <f t="array" ref="W73">IFERROR(_xlfn.IFS(Rawdata!W73="A1",100,Rawdata!W73="A2",75,Rawdata!W73="A3",50,Rawdata!W73="A4",25,Rawdata!W73="A5",0),"N/A")</f>
        <v>75</v>
      </c>
      <c r="X73" cm="1">
        <f t="array" ref="X73">IFERROR(_xlfn.IFS(Rawdata!X73="A1",100,Rawdata!X73="A2",75,Rawdata!X73="A3",50,Rawdata!X73="A4",25,Rawdata!X73="A5",0),"N/A")</f>
        <v>50</v>
      </c>
      <c r="Y73" cm="1">
        <f t="array" ref="Y73">IFERROR(_xlfn.IFS(Rawdata!Y73="A1",100,Rawdata!Y73="A2",75,Rawdata!Y73="A3",50,Rawdata!Y73="A4",25,Rawdata!Y73="A5",0),"N/A")</f>
        <v>25</v>
      </c>
      <c r="Z73" cm="1">
        <f t="array" ref="Z73">IFERROR(_xlfn.IFS(Rawdata!Z73="A1",100,Rawdata!Z73="A2",75,Rawdata!Z73="A3",50,Rawdata!Z73="A4",25,Rawdata!Z73="A5",0),"N/A")</f>
        <v>50</v>
      </c>
      <c r="AA73" cm="1">
        <f t="array" ref="AA73">IFERROR(_xlfn.IFS(Rawdata!AA73="A1",100,Rawdata!AA73="A2",75,Rawdata!AA73="A3",50,Rawdata!AA73="A4",25,Rawdata!AA73="A5",0),"N/A")</f>
        <v>75</v>
      </c>
      <c r="AB73" cm="1">
        <f t="array" ref="AB73">IFERROR(_xlfn.IFS(Rawdata!AB73="A1",100,Rawdata!AB73="A2",75,Rawdata!AB73="A3",50,Rawdata!AB73="A4",25,Rawdata!AB73="A5",0),"N/A")</f>
        <v>50</v>
      </c>
      <c r="AC73">
        <f>IFERROR(VALUE(RIGHT(Rawdata!AC73,1)),"N/A")</f>
        <v>4</v>
      </c>
      <c r="AD73">
        <f>IFERROR(6-VALUE(RIGHT(Rawdata!AD73,1)),"N/A")</f>
        <v>5</v>
      </c>
      <c r="AE73">
        <f>IFERROR(VALUE(RIGHT(Rawdata!AE73,1)),"N/A")</f>
        <v>5</v>
      </c>
      <c r="AF73">
        <f>IFERROR(6-VALUE(RIGHT(Rawdata!AF73,1)),"N/A")</f>
        <v>5</v>
      </c>
      <c r="AG73">
        <f>IFERROR(VALUE(RIGHT(Rawdata!AG73,1)),"N/A")</f>
        <v>5</v>
      </c>
      <c r="AH73">
        <f>IFERROR(VALUE(RIGHT(Rawdata!AH73,1)),"N/A")</f>
        <v>5</v>
      </c>
      <c r="AI73">
        <f>IFERROR(VALUE(RIGHT(Rawdata!AI73,1)),"N/A")</f>
        <v>4</v>
      </c>
      <c r="AJ73">
        <f>IFERROR(6-VALUE(RIGHT(Rawdata!AJ73,1)),"N/A")</f>
        <v>5</v>
      </c>
      <c r="AK73">
        <f>IFERROR(6-VALUE(RIGHT(Rawdata!AK73,1)),"N/A")</f>
        <v>5</v>
      </c>
      <c r="AL73">
        <f>IFERROR(VALUE(RIGHT(Rawdata!AL73,1)),"N/A")</f>
        <v>5</v>
      </c>
      <c r="AM73">
        <f>IFERROR(6-VALUE(RIGHT(Rawdata!AM73,1)),"N/A")</f>
        <v>5</v>
      </c>
      <c r="AN73">
        <f>IFERROR(6-VALUE(RIGHT(Rawdata!AN73,1)),"N/A")</f>
        <v>5</v>
      </c>
      <c r="AO73">
        <f>IFERROR(VALUE(RIGHT(Rawdata!AO73,1)),"N/A")</f>
        <v>5</v>
      </c>
      <c r="AP73">
        <f>IFERROR(6-VALUE(RIGHT(Rawdata!AP73,1)),"N/A")</f>
        <v>5</v>
      </c>
      <c r="AQ73">
        <f>IFERROR(VALUE(RIGHT(Rawdata!AQ73,1)),"N/A")</f>
        <v>5</v>
      </c>
      <c r="AR73">
        <f>IFERROR(6-VALUE(RIGHT(Rawdata!AR73,1)),"N/A")</f>
        <v>5</v>
      </c>
      <c r="AS73">
        <f>IFERROR(VALUE(RIGHT(Rawdata!AS73,1)),"N/A")</f>
        <v>4</v>
      </c>
      <c r="AT73">
        <f>IFERROR(VALUE(RIGHT(Rawdata!AT73,1)),"N/A")</f>
        <v>3</v>
      </c>
      <c r="AU73">
        <f>IFERROR(6-VALUE(RIGHT(Rawdata!AU73,1)),"N/A")</f>
        <v>5</v>
      </c>
      <c r="AV73">
        <f>IFERROR(VALUE(RIGHT(Rawdata!AV73,1)),"N/A")</f>
        <v>4</v>
      </c>
      <c r="AW73">
        <f>IFERROR(VALUE(RIGHT(Rawdata!AW73,1)),"N/A")</f>
        <v>4</v>
      </c>
      <c r="AX73">
        <f>IFERROR(VALUE(RIGHT(Rawdata!AX73,1)),"N/A")</f>
        <v>4</v>
      </c>
      <c r="AY73">
        <f>IFERROR(VALUE(RIGHT(Rawdata!AY73,1)),"N/A")</f>
        <v>4</v>
      </c>
      <c r="AZ73">
        <f>IFERROR(VALUE(RIGHT(Rawdata!AZ73,1)),"N/A")</f>
        <v>4</v>
      </c>
      <c r="BA73">
        <f>IFERROR(VALUE(RIGHT(Rawdata!BA73,1)-1),"N/A")</f>
        <v>2</v>
      </c>
      <c r="BB73">
        <f>IFERROR(VALUE(RIGHT(Rawdata!BB73,1)-1),"N/A")</f>
        <v>3</v>
      </c>
      <c r="BC73">
        <f>IFERROR(VALUE(RIGHT(Rawdata!BC73,1)-1),"N/A")</f>
        <v>1</v>
      </c>
      <c r="BD73">
        <f>IFERROR(VALUE(RIGHT(Rawdata!BD73,1)-1),"N/A")</f>
        <v>2</v>
      </c>
      <c r="BE73">
        <f>IFERROR(VALUE(RIGHT(Rawdata!BE73,1)-1),"N/A")</f>
        <v>2</v>
      </c>
      <c r="BF73">
        <f>IFERROR(VALUE(RIGHT(Rawdata!BF73,1)-1),"N/A")</f>
        <v>3</v>
      </c>
      <c r="BG73">
        <f>IFERROR(VALUE(RIGHT(Rawdata!BG73,1)-1),"N/A")</f>
        <v>2</v>
      </c>
      <c r="BH73">
        <f>IFERROR(VALUE(RIGHT(Rawdata!BH73,1)-1),"N/A")</f>
        <v>2</v>
      </c>
      <c r="BI73">
        <f>IFERROR(VALUE(RIGHT(Rawdata!BI73,1)-1),"N/A")</f>
        <v>3</v>
      </c>
      <c r="BJ73">
        <f>IFERROR(VALUE(RIGHT(Rawdata!BJ73,1)-1),"N/A")</f>
        <v>3</v>
      </c>
      <c r="BK73">
        <f>IFERROR(VALUE(RIGHT(Rawdata!BK73,1)-1),"N/A")</f>
        <v>4</v>
      </c>
      <c r="BL73">
        <f>IFERROR(VALUE(RIGHT(Rawdata!BL73,1)-1),"N/A")</f>
        <v>4</v>
      </c>
      <c r="BM73">
        <f>IFERROR(VALUE(RIGHT(Rawdata!BM73,1)),"N/A")</f>
        <v>3</v>
      </c>
      <c r="BN73">
        <f>IFERROR(VALUE(RIGHT(Rawdata!BN73,1)),"N/A")</f>
        <v>3</v>
      </c>
      <c r="BO73">
        <f>IFERROR(VALUE(RIGHT(Rawdata!BO73,1)),"N/A")</f>
        <v>3</v>
      </c>
      <c r="BP73">
        <f>IFERROR(VALUE(RIGHT(Rawdata!BP73,1)),"N/A")</f>
        <v>4</v>
      </c>
      <c r="BQ73">
        <f>IFERROR(6-VALUE(RIGHT(Rawdata!BQ73,1)),"N/A")</f>
        <v>3</v>
      </c>
      <c r="BR73">
        <f>IFERROR(6-VALUE(RIGHT(Rawdata!BR73,1)),"N/A")</f>
        <v>4</v>
      </c>
      <c r="BS73">
        <f>IFERROR(6-VALUE(RIGHT(Rawdata!BS73,1)),"N/A")</f>
        <v>3</v>
      </c>
      <c r="BT73">
        <f>IFERROR(6-VALUE(RIGHT(Rawdata!BT73,1)),"N/A")</f>
        <v>1</v>
      </c>
      <c r="BU73">
        <f>IFERROR(VALUE(RIGHT(Rawdata!BU73,1)),"N/A")</f>
        <v>3</v>
      </c>
      <c r="BV73">
        <f>IFERROR(VALUE(RIGHT(Rawdata!BV73,1)),"N/A")</f>
        <v>5</v>
      </c>
      <c r="BW73">
        <f>IFERROR(VALUE(RIGHT(Rawdata!BW73,1)),"N/A")</f>
        <v>5</v>
      </c>
      <c r="BX73">
        <f>IFERROR(VALUE(RIGHT(Rawdata!BX73,1)),"N/A")</f>
        <v>5</v>
      </c>
      <c r="BY73">
        <f>IFERROR(6-VALUE(RIGHT(Rawdata!BY73,1)),"N/A")</f>
        <v>2</v>
      </c>
      <c r="BZ73">
        <f>IFERROR(6-VALUE(RIGHT(Rawdata!BZ73,1)),"N/A")</f>
        <v>5</v>
      </c>
      <c r="CA73">
        <f>IFERROR(6-VALUE(RIGHT(Rawdata!CA73,1)),"N/A")</f>
        <v>2</v>
      </c>
      <c r="CB73">
        <f>IFERROR(VALUE(RIGHT(Rawdata!CB73,1)),"N/A")</f>
        <v>3</v>
      </c>
      <c r="CC73">
        <f>IFERROR(VALUE(RIGHT(Rawdata!CC73,1)),"N/A")</f>
        <v>3</v>
      </c>
      <c r="CD73">
        <f>IFERROR(VALUE(RIGHT(Rawdata!CD73,1)),"N/A")</f>
        <v>2</v>
      </c>
      <c r="CE73">
        <f>IFERROR(VALUE(RIGHT(Rawdata!CE73,1)),"N/A")</f>
        <v>2</v>
      </c>
      <c r="CF73">
        <f>IFERROR(6-VALUE(RIGHT(Rawdata!CF73,1)),"N/A")</f>
        <v>1</v>
      </c>
      <c r="CG73">
        <f>IFERROR(6-VALUE(RIGHT(Rawdata!CG73,1)),"N/A")</f>
        <v>2</v>
      </c>
      <c r="CH73">
        <f>IFERROR(6-VALUE(RIGHT(Rawdata!CH73,1)),"N/A")</f>
        <v>3</v>
      </c>
      <c r="CI73">
        <f>IFERROR(6-VALUE(RIGHT(Rawdata!CI73,1)),"N/A")</f>
        <v>3</v>
      </c>
      <c r="CJ73">
        <f>IFERROR(VALUE(RIGHT(Rawdata!CJ73,1)),"N/A")</f>
        <v>4</v>
      </c>
      <c r="CK73">
        <f>IFERROR(VALUE(RIGHT(Rawdata!CK73,1)),"N/A")</f>
        <v>4</v>
      </c>
      <c r="CL73">
        <f>IFERROR(VALUE(RIGHT(Rawdata!CL73,1)),"N/A")</f>
        <v>4</v>
      </c>
      <c r="CM73">
        <f>IFERROR(VALUE(RIGHT(Rawdata!CM73,1)),"N/A")</f>
        <v>1</v>
      </c>
      <c r="CN73">
        <f>IFERROR(VALUE(RIGHT(Rawdata!CN73,1)),"N/A")</f>
        <v>3</v>
      </c>
      <c r="CO73">
        <f>IFERROR(VALUE(RIGHT(Rawdata!CO73,1)),"N/A")</f>
        <v>3</v>
      </c>
      <c r="CP73">
        <f>IFERROR(VALUE(RIGHT(Rawdata!CP73,1)),"N/A")</f>
        <v>3</v>
      </c>
      <c r="CQ73">
        <f>IFERROR(VALUE(RIGHT(Rawdata!CQ73,1)),"N/A")</f>
        <v>3</v>
      </c>
      <c r="CR73">
        <f>IFERROR(VALUE(RIGHT(Rawdata!CR73,1)),"N/A")</f>
        <v>3</v>
      </c>
      <c r="CS73">
        <f>IFERROR(VALUE(RIGHT(Rawdata!CS73,1)),"N/A")</f>
        <v>4</v>
      </c>
      <c r="CT73">
        <f>IFERROR(VALUE(RIGHT(Rawdata!CT73,1)),"N/A")</f>
        <v>3</v>
      </c>
      <c r="CU73">
        <f>IFERROR(VALUE(RIGHT(Rawdata!CU73,1)),"N/A")</f>
        <v>4</v>
      </c>
      <c r="CV73">
        <f>IFERROR(VALUE(RIGHT(Rawdata!CV73,1)),"N/A")</f>
        <v>4</v>
      </c>
      <c r="CW73">
        <f>IFERROR(6-VALUE(RIGHT(Rawdata!CW73,1)),"N/A")</f>
        <v>2</v>
      </c>
      <c r="CX73">
        <f>IFERROR(VALUE(RIGHT(Rawdata!CX73,1)),"N/A")</f>
        <v>3</v>
      </c>
      <c r="CY73">
        <f>IFERROR(VALUE(RIGHT(Rawdata!CY73,1)),"N/A")</f>
        <v>5</v>
      </c>
      <c r="CZ73">
        <f>IFERROR(VALUE(RIGHT(Rawdata!CZ73,1)),"N/A")</f>
        <v>4</v>
      </c>
      <c r="DA73">
        <f>IFERROR(VALUE(RIGHT(Rawdata!DA73,1)),"N/A")</f>
        <v>3</v>
      </c>
      <c r="DB73">
        <f>IFERROR(VALUE(RIGHT(Rawdata!DB73,1)),"N/A")</f>
        <v>1</v>
      </c>
      <c r="DC73">
        <f>IFERROR(VALUE(RIGHT(Rawdata!DC73,1)),"N/A")</f>
        <v>4</v>
      </c>
      <c r="DD73">
        <f>IFERROR(VALUE(RIGHT(Rawdata!DD73,1)),"N/A")</f>
        <v>4</v>
      </c>
      <c r="DE73">
        <f>IFERROR(VALUE(RIGHT(Rawdata!DE73,1)-1),"N/A")</f>
        <v>0</v>
      </c>
      <c r="DF73">
        <f>IFERROR(VALUE(RIGHT(Rawdata!DF73,1)-1),"N/A")</f>
        <v>0</v>
      </c>
      <c r="DG73">
        <f>IFERROR(VALUE(RIGHT(Rawdata!DG73,1)-1),"N/A")</f>
        <v>0</v>
      </c>
      <c r="DH73">
        <f>IFERROR(VALUE(RIGHT(Rawdata!DH73,1)-1),"N/A")</f>
        <v>0</v>
      </c>
      <c r="DI73">
        <f>IFERROR(VALUE(RIGHT(Rawdata!DI73,1)-1),"N/A")</f>
        <v>0</v>
      </c>
      <c r="DJ73">
        <f>IFERROR(VALUE(RIGHT(Rawdata!DJ73,1)-1),"N/A")</f>
        <v>0</v>
      </c>
      <c r="DK73">
        <f>IFERROR(VALUE(RIGHT(Rawdata!DK73,1)-1),"N/A")</f>
        <v>0</v>
      </c>
      <c r="DL73">
        <f>IFERROR(VALUE(RIGHT(Rawdata!DL73,1)-1),"N/A")</f>
        <v>1</v>
      </c>
      <c r="DM73">
        <f>IFERROR(VALUE(RIGHT(Rawdata!DM73,1)-1),"N/A")</f>
        <v>5</v>
      </c>
      <c r="DN73">
        <f>IFERROR(VALUE(RIGHT(Rawdata!DN73,1)-1),"N/A")</f>
        <v>2</v>
      </c>
      <c r="DO73">
        <f>IFERROR(VALUE(RIGHT(Rawdata!DO73,1)-1),"N/A")</f>
        <v>1</v>
      </c>
      <c r="DP73">
        <f>IFERROR(VALUE(RIGHT(Rawdata!DP73,1)-1),"N/A")</f>
        <v>6</v>
      </c>
      <c r="DQ73">
        <f>IFERROR(VALUE(RIGHT(Rawdata!DQ73,1)-1),"N/A")</f>
        <v>1</v>
      </c>
      <c r="DR73">
        <f>IFERROR(VALUE(RIGHT(Rawdata!DR73,1)-1),"N/A")</f>
        <v>5</v>
      </c>
      <c r="DS73">
        <f>IFERROR(VALUE(RIGHT(Rawdata!DS73,1)-1),"N/A")</f>
        <v>5</v>
      </c>
      <c r="DT73">
        <f>IFERROR(VALUE(RIGHT(Rawdata!DT73,1)-1),"N/A")</f>
        <v>2</v>
      </c>
      <c r="DU73">
        <f>IFERROR(6-VALUE(RIGHT(Rawdata!DU73,1)-1),"N/A")</f>
        <v>0</v>
      </c>
      <c r="DV73">
        <f>IFERROR(6-VALUE(RIGHT(Rawdata!DV73,1)-1),"N/A")</f>
        <v>1</v>
      </c>
      <c r="DW73">
        <f>IFERROR(6-VALUE(RIGHT(Rawdata!DW73,1)-1),"N/A")</f>
        <v>0</v>
      </c>
      <c r="DX73">
        <f>IFERROR(6-VALUE(RIGHT(Rawdata!DX73,1)-1),"N/A")</f>
        <v>1</v>
      </c>
      <c r="DY73">
        <f>IFERROR(6-VALUE(RIGHT(Rawdata!DY73,1)-1),"N/A")</f>
        <v>2</v>
      </c>
      <c r="DZ73">
        <f>IFERROR(6-VALUE(RIGHT(Rawdata!DZ73,1)-1),"N/A")</f>
        <v>2</v>
      </c>
      <c r="EA73">
        <f>IFERROR(VALUE(RIGHT(Rawdata!EA73,1)),"N/A")</f>
        <v>3</v>
      </c>
      <c r="EB73">
        <f>IFERROR(VALUE(RIGHT(Rawdata!EB73,1)),"N/A")</f>
        <v>3</v>
      </c>
      <c r="EC73">
        <f>IFERROR(6-VALUE(RIGHT(Rawdata!EC73,1)),"N/A")</f>
        <v>4</v>
      </c>
      <c r="ED73">
        <f>IFERROR(6-VALUE(RIGHT(Rawdata!ED73,1)),"N/A")</f>
        <v>4</v>
      </c>
      <c r="EE73">
        <f>IFERROR(VALUE(RIGHT(Rawdata!EE73,1)),"N/A")</f>
        <v>3</v>
      </c>
      <c r="EF73">
        <f>IFERROR(VALUE(RIGHT(Rawdata!EF73,1)),"N/A")</f>
        <v>3</v>
      </c>
      <c r="EG73">
        <f>IFERROR(VALUE(RIGHT(Rawdata!EG73,1)),"N/A")</f>
        <v>4</v>
      </c>
      <c r="EH73">
        <f>IFERROR(VALUE(RIGHT(Rawdata!EH73,1)),"N/A")</f>
        <v>4</v>
      </c>
      <c r="EI73">
        <f>IFERROR(VALUE(RIGHT(Rawdata!EI73,1)),"N/A")</f>
        <v>4</v>
      </c>
      <c r="EJ73">
        <f>IFERROR(VALUE(RIGHT(Rawdata!EJ73,1)),"N/A")</f>
        <v>3</v>
      </c>
      <c r="EK73">
        <f>IFERROR(VALUE(RIGHT(Rawdata!EK73,1)),"N/A")</f>
        <v>3</v>
      </c>
      <c r="EL73">
        <f>IFERROR(VALUE(RIGHT(Rawdata!EL73,1)),"N/A")</f>
        <v>3</v>
      </c>
      <c r="EM73">
        <f>IFERROR(VALUE(RIGHT(Rawdata!EM73,1)),"N/A")</f>
        <v>3</v>
      </c>
      <c r="EN73">
        <f>IFERROR(VALUE(RIGHT(Rawdata!EN73,1)),"N/A")</f>
        <v>2</v>
      </c>
      <c r="EO73">
        <f>IFERROR(VALUE(RIGHT(Rawdata!EO73,1)),"N/A")</f>
        <v>3</v>
      </c>
      <c r="EP73">
        <f>IFERROR(VALUE(RIGHT(Rawdata!EP73,1)),"N/A")</f>
        <v>2</v>
      </c>
      <c r="EQ73">
        <f>IFERROR(VALUE(RIGHT(Rawdata!EQ73,1)),"N/A")</f>
        <v>2</v>
      </c>
      <c r="ER73">
        <f>IFERROR(VALUE(RIGHT(Rawdata!ER73,1)),"N/A")</f>
        <v>2</v>
      </c>
      <c r="ES73">
        <f>IFERROR(VALUE(RIGHT(Rawdata!ES73,1)),"N/A")</f>
        <v>3</v>
      </c>
      <c r="ET73">
        <f>IFERROR(VALUE(RIGHT(Rawdata!ET73,1)),"N/A")</f>
        <v>4</v>
      </c>
      <c r="EU73">
        <f>IFERROR(VALUE(RIGHT(Rawdata!EU73,1)),"N/A")</f>
        <v>3</v>
      </c>
      <c r="EV73">
        <f>IFERROR(VALUE(RIGHT(Rawdata!EV73,1)),"N/A")</f>
        <v>4</v>
      </c>
      <c r="EW73">
        <f>IFERROR(VALUE(RIGHT(Rawdata!EW73,1)),"N/A")</f>
        <v>4</v>
      </c>
      <c r="EX73">
        <f>IFERROR(VALUE(RIGHT(Rawdata!EX73,1)),"N/A")</f>
        <v>4</v>
      </c>
      <c r="EY73">
        <f>IFERROR(VALUE(RIGHT(Rawdata!EY73,1)),"N/A")</f>
        <v>4</v>
      </c>
      <c r="EZ73">
        <f>IFERROR(6-VALUE(RIGHT(Rawdata!EZ73,1)),"N/A")</f>
        <v>4</v>
      </c>
      <c r="FA73">
        <f>IFERROR(IF(Rawdata!FA73="A1",VALUE(RIGHT(Rawdata!FA73,1)),VALUE(RIGHT(Rawdata!FA73,1))-1),"N/A")</f>
        <v>3</v>
      </c>
      <c r="FB73">
        <f>IFERROR(VALUE(RIGHT(Rawdata!FB73,1))-3,"N/A")</f>
        <v>3</v>
      </c>
      <c r="FC73">
        <f>IFERROR(IF(Rawdata!FC73="A1",VALUE(RIGHT(Rawdata!FC73,1)),VALUE(RIGHT(Rawdata!FC73,1))-1),"N/A")</f>
        <v>2</v>
      </c>
      <c r="FD73">
        <f>IFERROR(VALUE(RIGHT(Rawdata!FD73,1))-3,"N/A")</f>
        <v>3</v>
      </c>
      <c r="FE73">
        <f>IFERROR(IF(Rawdata!FE73="A1",VALUE(RIGHT(Rawdata!FE73,1)),VALUE(RIGHT(Rawdata!FE73,1))-1),"N/A")</f>
        <v>5</v>
      </c>
      <c r="FF73">
        <f>IFERROR(VALUE(RIGHT(Rawdata!FF73,1))-3,"N/A")</f>
        <v>3</v>
      </c>
      <c r="FG73">
        <f>IFERROR(IF(Rawdata!FG73="A1",VALUE(RIGHT(Rawdata!FG73,1)),VALUE(RIGHT(Rawdata!FG73,1))-1),"N/A")</f>
        <v>2</v>
      </c>
      <c r="FH73">
        <f>IFERROR(VALUE(RIGHT(Rawdata!FH73,1))-3,"N/A")</f>
        <v>4</v>
      </c>
      <c r="FI73">
        <f>IFERROR(IF(Rawdata!FI73="A1",VALUE(RIGHT(Rawdata!FI73,1)),VALUE(RIGHT(Rawdata!FI73,1))-1),"N/A")</f>
        <v>3</v>
      </c>
      <c r="FJ73">
        <f>IFERROR(VALUE(RIGHT(Rawdata!FJ73,1))-3,"N/A")</f>
        <v>2</v>
      </c>
      <c r="FK73">
        <f>IFERROR(IF(Rawdata!FK73="A1",VALUE(RIGHT(Rawdata!FK73,1)),VALUE(RIGHT(Rawdata!FK73,1))-1),"N/A")</f>
        <v>3</v>
      </c>
      <c r="FL73">
        <f>IFERROR(VALUE(RIGHT(Rawdata!FL73,1))-3,"N/A")</f>
        <v>4</v>
      </c>
      <c r="FM73">
        <f>IFERROR(IF(Rawdata!FM73="A1",VALUE(RIGHT(Rawdata!FM73,1)),VALUE(RIGHT(Rawdata!FM73,1))-1),"N/A")</f>
        <v>3</v>
      </c>
      <c r="FN73">
        <f>IFERROR(VALUE(RIGHT(Rawdata!FN73,1))-3,"N/A")</f>
        <v>4</v>
      </c>
      <c r="FO73">
        <f>IFERROR(IF(Rawdata!FO73="A1",VALUE(RIGHT(Rawdata!FO73,1)),VALUE(RIGHT(Rawdata!FO73,1))-1),"N/A")</f>
        <v>4</v>
      </c>
      <c r="FP73">
        <f>IFERROR(VALUE(RIGHT(Rawdata!FP73,1))-3,"N/A")</f>
        <v>4</v>
      </c>
      <c r="FQ73">
        <f>IFERROR(IF(Rawdata!FQ73="A1",VALUE(RIGHT(Rawdata!FQ73,1)),VALUE(RIGHT(Rawdata!FQ73,1))-1),"N/A")</f>
        <v>3</v>
      </c>
      <c r="FR73">
        <f>IFERROR(VALUE(RIGHT(Rawdata!FR73,1))-3,"N/A")</f>
        <v>4</v>
      </c>
      <c r="FS73">
        <f>IFERROR(IF(Rawdata!FS73="A1",VALUE(RIGHT(Rawdata!FS73,1)),VALUE(RIGHT(Rawdata!FS73,1))-1),"N/A")</f>
        <v>3</v>
      </c>
      <c r="FT73">
        <f>IFERROR(VALUE(RIGHT(Rawdata!FT73,1))-3,"N/A")</f>
        <v>4</v>
      </c>
      <c r="FU73">
        <f>IFERROR(IF(Rawdata!FU73="A1",VALUE(RIGHT(Rawdata!FU73,1)),VALUE(RIGHT(Rawdata!FU73,1))-1),"N/A")</f>
        <v>3</v>
      </c>
      <c r="FV73">
        <f>IFERROR(VALUE(RIGHT(Rawdata!FV73,1))-3,"N/A")</f>
        <v>4</v>
      </c>
      <c r="FW73">
        <f>IFERROR(IF(Rawdata!FW73="A1",VALUE(RIGHT(Rawdata!FW73,1)),VALUE(RIGHT(Rawdata!FW73,1))-1),"N/A")</f>
        <v>3</v>
      </c>
      <c r="FX73">
        <f>IFERROR(VALUE(RIGHT(Rawdata!FX73,1))-3,"N/A")</f>
        <v>4</v>
      </c>
      <c r="FY73">
        <f>IFERROR(IF(Rawdata!FY73="A1",VALUE(RIGHT(Rawdata!FY73,1)),VALUE(RIGHT(Rawdata!FY73,1))-1),"N/A")</f>
        <v>4</v>
      </c>
      <c r="FZ73">
        <f>IFERROR(VALUE(RIGHT(Rawdata!FZ73,1))-3,"N/A")</f>
        <v>4</v>
      </c>
      <c r="GA73">
        <f>IFERROR(IF(Rawdata!GA73="A1",VALUE(RIGHT(Rawdata!GA73,1)),VALUE(RIGHT(Rawdata!GA73,1))-1),"N/A")</f>
        <v>3</v>
      </c>
      <c r="GB73">
        <f>IFERROR(VALUE(RIGHT(Rawdata!GB73,1))-3,"N/A")</f>
        <v>4</v>
      </c>
      <c r="GC73">
        <f>IFERROR(IF(Rawdata!GC73="A1",VALUE(RIGHT(Rawdata!GC73,1)),VALUE(RIGHT(Rawdata!GC73,1))-1),"N/A")</f>
        <v>5</v>
      </c>
      <c r="GD73">
        <f>IFERROR(VALUE(RIGHT(Rawdata!GD73,1))-3,"N/A")</f>
        <v>5</v>
      </c>
      <c r="GE73">
        <f>IFERROR(IF(Rawdata!GE73="A1",VALUE(RIGHT(Rawdata!GE73,1)),VALUE(RIGHT(Rawdata!GE73,1))-1),"N/A")</f>
        <v>4</v>
      </c>
      <c r="GF73">
        <f>IFERROR(VALUE(RIGHT(Rawdata!GF73,1))-3,"N/A")</f>
        <v>4</v>
      </c>
      <c r="GG73">
        <f>IFERROR(IF(Rawdata!GG73="A1",VALUE(RIGHT(Rawdata!GG73,1)),VALUE(RIGHT(Rawdata!GG73,1))-1),"N/A")</f>
        <v>3</v>
      </c>
      <c r="GH73">
        <f>IFERROR(VALUE(RIGHT(Rawdata!GH73,1))-3,"N/A")</f>
        <v>3</v>
      </c>
      <c r="GI73">
        <f>IFERROR(IF(Rawdata!GI73="A1",VALUE(RIGHT(Rawdata!GI73,1)),VALUE(RIGHT(Rawdata!GI73,1))-1),"N/A")</f>
        <v>4</v>
      </c>
      <c r="GJ73">
        <f>IFERROR(VALUE(RIGHT(Rawdata!GJ73,1))-3,"N/A")</f>
        <v>4</v>
      </c>
      <c r="GK73">
        <f>IFERROR(IF(Rawdata!GK73="A1",VALUE(RIGHT(Rawdata!GK73,1)),VALUE(RIGHT(Rawdata!GK73,1))-1),"N/A")</f>
        <v>2</v>
      </c>
      <c r="GL73">
        <f>IFERROR(VALUE(RIGHT(Rawdata!GL73,1))-3,"N/A")</f>
        <v>3</v>
      </c>
      <c r="GM73">
        <f>IFERROR(IF(Rawdata!GM73="A1",VALUE(RIGHT(Rawdata!GM73,1)),VALUE(RIGHT(Rawdata!GM73,1))-1),"N/A")</f>
        <v>3</v>
      </c>
      <c r="GN73">
        <f>IFERROR(VALUE(RIGHT(Rawdata!GN73,1))-3,"N/A")</f>
        <v>4</v>
      </c>
      <c r="GO73">
        <f>IFERROR(IF(Rawdata!GO73="A1",VALUE(RIGHT(Rawdata!GO73,1)),VALUE(RIGHT(Rawdata!GO73,1))-1),"N/A")</f>
        <v>5</v>
      </c>
      <c r="GP73">
        <f>IFERROR(VALUE(RIGHT(Rawdata!GP73,1))-3,"N/A")</f>
        <v>3</v>
      </c>
      <c r="GQ73">
        <f>IFERROR(IF(Rawdata!GQ73="A1",VALUE(RIGHT(Rawdata!GQ73,1)),VALUE(RIGHT(Rawdata!GQ73,1))-1),"N/A")</f>
        <v>3</v>
      </c>
      <c r="GR73">
        <f>IFERROR(VALUE(RIGHT(Rawdata!GR73,1))-3,"N/A")</f>
        <v>4</v>
      </c>
      <c r="GS73">
        <f>IFERROR(IF(Rawdata!GS73="A1",VALUE(RIGHT(Rawdata!GS73,1)),VALUE(RIGHT(Rawdata!GS73,1))-1),"N/A")</f>
        <v>2</v>
      </c>
      <c r="GT73">
        <f>IFERROR(VALUE(RIGHT(Rawdata!GT73,1))-3,"N/A")</f>
        <v>3</v>
      </c>
      <c r="GU73">
        <f>IFERROR(IF(Rawdata!GU73="A1",VALUE(RIGHT(Rawdata!GU73,1)),VALUE(RIGHT(Rawdata!GU73,1))-1),"N/A")</f>
        <v>3</v>
      </c>
      <c r="GV73">
        <f>IFERROR(VALUE(RIGHT(Rawdata!GV73,1))-3,"N/A")</f>
        <v>4</v>
      </c>
      <c r="GW73">
        <f>IFERROR(IF(Rawdata!GW73="A1",VALUE(RIGHT(Rawdata!GW73,1)),VALUE(RIGHT(Rawdata!GW73,1))-1),"N/A")</f>
        <v>3</v>
      </c>
      <c r="GX73">
        <f>IFERROR(VALUE(RIGHT(Rawdata!GX73,1))-3,"N/A")</f>
        <v>4</v>
      </c>
      <c r="GY73">
        <f>IFERROR(VALUE(RIGHT(Rawdata!GY73,1)),"N/A")</f>
        <v>4</v>
      </c>
      <c r="GZ73">
        <f>IFERROR(7-VALUE(RIGHT(Rawdata!GZ73,1)),"N/A")</f>
        <v>4</v>
      </c>
      <c r="HA73">
        <f>IFERROR(VALUE(RIGHT(Rawdata!HA73,1)),"N/A")</f>
        <v>6</v>
      </c>
      <c r="HB73">
        <f>IFERROR(VALUE(RIGHT(Rawdata!HB73,1)),"N/A")</f>
        <v>6</v>
      </c>
      <c r="HC73">
        <f>IFERROR(VALUE(RIGHT(Rawdata!HC73,1)),"N/A")</f>
        <v>4</v>
      </c>
      <c r="HD73">
        <f>IFERROR(7-VALUE(RIGHT(Rawdata!HD73,1)),"N/A")</f>
        <v>4</v>
      </c>
      <c r="HE73">
        <f>IFERROR(VALUE(RIGHT(Rawdata!HE73,1)),"N/A")</f>
        <v>4</v>
      </c>
      <c r="HF73">
        <f>IFERROR(7-VALUE(RIGHT(Rawdata!HF73,1)),"N/A")</f>
        <v>4</v>
      </c>
      <c r="HG73">
        <f>IFERROR(VALUE(RIGHT(Rawdata!HG73,1)),"N/A")</f>
        <v>4</v>
      </c>
      <c r="HH73">
        <f>IFERROR(VALUE(RIGHT(Rawdata!HH73,1)),"N/A")</f>
        <v>4</v>
      </c>
      <c r="HI73">
        <f>IFERROR(VALUE(RIGHT(Rawdata!HI73,1)),"N/A")</f>
        <v>4</v>
      </c>
      <c r="HJ73">
        <f>IFERROR(VALUE(RIGHT(Rawdata!HJ73,1)),"N/A")</f>
        <v>4</v>
      </c>
      <c r="HK73">
        <f>IFERROR(7-VALUE(RIGHT(Rawdata!HK73,1)),"N/A")</f>
        <v>4</v>
      </c>
      <c r="HL73">
        <f>IFERROR(VALUE(RIGHT(Rawdata!HL73,1)),"N/A")</f>
        <v>4</v>
      </c>
      <c r="HM73">
        <f>IFERROR(VALUE(RIGHT(Rawdata!HM73,1)),"N/A")</f>
        <v>4</v>
      </c>
      <c r="HN73">
        <f>IFERROR(IF(Rawdata!HN73="A13",5,VALUE(RIGHT(Rawdata!HN73,1))-1),"N/A")</f>
        <v>3</v>
      </c>
      <c r="HO73">
        <f>IFERROR(IF(Rawdata!HO73="A13",5,VALUE(RIGHT(Rawdata!HO73,1))-1),"N/A")</f>
        <v>3</v>
      </c>
      <c r="HP73">
        <f>IFERROR(IF(Rawdata!HP73="A13",5,VALUE(RIGHT(Rawdata!HP73,1))-1),"N/A")</f>
        <v>4</v>
      </c>
      <c r="HQ73">
        <f>IFERROR(IF(Rawdata!HQ73="A13",5,VALUE(RIGHT(Rawdata!HQ73,1))-1),"N/A")</f>
        <v>5</v>
      </c>
      <c r="HR73">
        <f>IFERROR(IF(Rawdata!HR73="A13",5,VALUE(RIGHT(Rawdata!HR73,1))-1),"N/A")</f>
        <v>5</v>
      </c>
      <c r="HS73">
        <f>IFERROR(6-IF(Rawdata!HS73="A13",5,VALUE(RIGHT(Rawdata!HS73,1))-1),"N/A")</f>
        <v>3</v>
      </c>
      <c r="HT73">
        <f>IFERROR(6-IF(Rawdata!HT73="A13",5,VALUE(RIGHT(Rawdata!HT73,1))-1),"N/A")</f>
        <v>3</v>
      </c>
      <c r="HU73">
        <f>IFERROR(6-IF(Rawdata!HU73="A13",5,VALUE(RIGHT(Rawdata!HU73,1))-1),"N/A")</f>
        <v>3</v>
      </c>
      <c r="HV73">
        <f>IFERROR(IF(Rawdata!HV73="A13",5,VALUE(RIGHT(Rawdata!HV73,1))-1),"N/A")</f>
        <v>3</v>
      </c>
      <c r="HW73">
        <f>IFERROR(6-IF(Rawdata!HW73="A13",5,VALUE(RIGHT(Rawdata!HW73,1))-1),"N/A")</f>
        <v>3</v>
      </c>
      <c r="HX73">
        <f>IFERROR(6-IF(Rawdata!HX73="A13",5,VALUE(RIGHT(Rawdata!HX73,1))-1),"N/A")</f>
        <v>3</v>
      </c>
      <c r="HY73">
        <f>IFERROR(6-IF(Rawdata!HY73="A13",5,VALUE(RIGHT(Rawdata!HY73,1))-1),"N/A")</f>
        <v>3</v>
      </c>
      <c r="HZ73">
        <f>IFERROR(6-IF(Rawdata!HZ73="A13",5,VALUE(RIGHT(Rawdata!HZ73,1))-1),"N/A")</f>
        <v>3</v>
      </c>
      <c r="IA73">
        <f>IFERROR(6-IF(Rawdata!IA73="A13",5,VALUE(RIGHT(Rawdata!IA73,1))-1),"N/A")</f>
        <v>4</v>
      </c>
      <c r="IB73">
        <f>IFERROR(IF(Rawdata!IB73="A13",5,VALUE(RIGHT(Rawdata!IB73,1))-1),"N/A")</f>
        <v>5</v>
      </c>
      <c r="IC73">
        <f>IFERROR(6-IF(Rawdata!IC73="A13",5,VALUE(RIGHT(Rawdata!IC73,1))-1),"N/A")</f>
        <v>5</v>
      </c>
      <c r="ID73">
        <f>IFERROR(IF(Rawdata!ID73="A13",5,VALUE(RIGHT(Rawdata!ID73,1))-1),"N/A")</f>
        <v>3</v>
      </c>
      <c r="IE73">
        <f>IFERROR(6-IF(Rawdata!IE73="A13",5,VALUE(RIGHT(Rawdata!IE73,1))-1),"N/A")</f>
        <v>2</v>
      </c>
      <c r="IF73">
        <f>IFERROR(VALUE(RIGHT(Rawdata!IF73,1)),"N/A")</f>
        <v>4</v>
      </c>
      <c r="IG73">
        <f>IFERROR(VALUE(RIGHT(Rawdata!IG73,1)),"N/A")</f>
        <v>4</v>
      </c>
      <c r="IH73">
        <f>IFERROR(VALUE(RIGHT(Rawdata!IH73,1)),"N/A")</f>
        <v>7</v>
      </c>
      <c r="II73">
        <f>IFERROR(VALUE(RIGHT(Rawdata!II73,1)),"N/A")</f>
        <v>7</v>
      </c>
      <c r="IJ73">
        <f>IFERROR(VALUE(RIGHT(Rawdata!IJ73,1)),"N/A")</f>
        <v>7</v>
      </c>
      <c r="IK73">
        <f>IFERROR(VALUE(RIGHT(Rawdata!IK73,1)),"N/A")</f>
        <v>4</v>
      </c>
      <c r="IL73">
        <f>IFERROR(VALUE(RIGHT(Rawdata!IL73,1)),"N/A")</f>
        <v>4</v>
      </c>
      <c r="IM73">
        <f>IFERROR(VALUE(RIGHT(Rawdata!IM73,1)),"N/A")</f>
        <v>3</v>
      </c>
      <c r="IN73">
        <f>IFERROR(VALUE(RIGHT(Rawdata!IN73,1)),"N/A")</f>
        <v>3</v>
      </c>
      <c r="IO73">
        <f>IFERROR(VALUE(RIGHT(Rawdata!IO73,1)),"N/A")</f>
        <v>4</v>
      </c>
      <c r="IP73">
        <f>IFERROR(VALUE(RIGHT(Rawdata!IP73,1)),"N/A")</f>
        <v>3</v>
      </c>
      <c r="IQ73">
        <f>IFERROR(VALUE(RIGHT(Rawdata!IQ73,1)),"N/A")</f>
        <v>2</v>
      </c>
      <c r="IR73">
        <f>IFERROR(VALUE(RIGHT(Rawdata!IR73,1)),"N/A")</f>
        <v>4</v>
      </c>
      <c r="IS73">
        <f>IFERROR(VALUE(RIGHT(Rawdata!IS73,1)),"N/A")</f>
        <v>4</v>
      </c>
      <c r="IT73">
        <f>IFERROR(VALUE(RIGHT(Rawdata!IT73,1)),"N/A")</f>
        <v>4</v>
      </c>
      <c r="IU73">
        <f>IFERROR(VALUE(RIGHT(Rawdata!IU73,1)),"N/A")</f>
        <v>4</v>
      </c>
      <c r="IV73">
        <f>IFERROR(VALUE(RIGHT(Rawdata!IV73,1)),"N/A")</f>
        <v>3</v>
      </c>
      <c r="IW73">
        <f>IFERROR(VALUE(RIGHT(Rawdata!IW73,1)),"N/A")</f>
        <v>4</v>
      </c>
      <c r="IX73">
        <f>IFERROR(VALUE(RIGHT(Rawdata!IX73,1)),"N/A")</f>
        <v>3</v>
      </c>
      <c r="IY73" t="str">
        <f>IFERROR(VALUE(RIGHT(Rawdata!IY73,1)),"N/A")</f>
        <v>N/A</v>
      </c>
      <c r="IZ73" t="str">
        <f>IFERROR(VALUE(RIGHT(Rawdata!IZ73,1)),"N/A")</f>
        <v>N/A</v>
      </c>
      <c r="JA73" t="str">
        <f>IFERROR(VALUE(RIGHT(Rawdata!JA73,1)),"N/A")</f>
        <v>N/A</v>
      </c>
      <c r="JB73" t="str">
        <f>IFERROR(VALUE(RIGHT(Rawdata!JB73,1)),"N/A")</f>
        <v>N/A</v>
      </c>
      <c r="JC73" t="str">
        <f>IFERROR(VALUE(RIGHT(Rawdata!JC73,1)),"N/A")</f>
        <v>N/A</v>
      </c>
      <c r="JD73" t="str">
        <f>IFERROR(VALUE(RIGHT(Rawdata!JD73,1)),"N/A")</f>
        <v>N/A</v>
      </c>
      <c r="JE73" t="str">
        <f>IFERROR(VALUE(RIGHT(Rawdata!JE73,1)),"N/A")</f>
        <v>N/A</v>
      </c>
      <c r="JF73" t="str">
        <f>IFERROR(VALUE(RIGHT(Rawdata!JF73,1)),"N/A")</f>
        <v>N/A</v>
      </c>
      <c r="JG73" t="str">
        <f>IFERROR(VALUE(RIGHT(Rawdata!JG73,1)),"N/A")</f>
        <v>N/A</v>
      </c>
      <c r="JH73" t="str">
        <f>IFERROR(VALUE(RIGHT(Rawdata!JH73,1)),"N/A")</f>
        <v>N/A</v>
      </c>
      <c r="JI73" t="str">
        <f>IFERROR(VALUE(RIGHT(Rawdata!JI73,1)),"N/A")</f>
        <v>N/A</v>
      </c>
      <c r="JJ73" t="str">
        <f>IFERROR(VALUE(RIGHT(Rawdata!JJ73,1)),"N/A")</f>
        <v>N/A</v>
      </c>
      <c r="JK73" t="str">
        <f>IFERROR(VALUE(RIGHT(Rawdata!JK73,1)),"N/A")</f>
        <v>N/A</v>
      </c>
      <c r="JL73" t="str">
        <f>IFERROR(VALUE(RIGHT(Rawdata!JL73,1)),"N/A")</f>
        <v>N/A</v>
      </c>
      <c r="JM73" t="str">
        <f>IFERROR(VALUE(RIGHT(Rawdata!JM73,1)),"N/A")</f>
        <v>N/A</v>
      </c>
      <c r="JN73" t="str">
        <f>IFERROR(VALUE(RIGHT(Rawdata!JN73,1)),"N/A")</f>
        <v>N/A</v>
      </c>
      <c r="JO73" t="str">
        <f>IFERROR(VALUE(RIGHT(Rawdata!JO73,1)),"N/A")</f>
        <v>N/A</v>
      </c>
      <c r="JP73" t="str">
        <f>IFERROR(VALUE(RIGHT(Rawdata!JP73,1)-4),"N/A")</f>
        <v>N/A</v>
      </c>
      <c r="JQ73" t="str">
        <f>IFERROR(VALUE(RIGHT(Rawdata!JQ73,1)-4),"N/A")</f>
        <v>N/A</v>
      </c>
      <c r="JR73" t="str">
        <f>IFERROR(VALUE(RIGHT(Rawdata!JR73,1)-4),"N/A")</f>
        <v>N/A</v>
      </c>
      <c r="JS73" t="str">
        <f>IFERROR(VALUE(RIGHT(Rawdata!JS73,1)-4),"N/A")</f>
        <v>N/A</v>
      </c>
      <c r="JT73" t="str">
        <f>IFERROR(VALUE(RIGHT(Rawdata!JT73,1)-4),"N/A")</f>
        <v>N/A</v>
      </c>
      <c r="JU73" t="str">
        <f>IFERROR(VALUE(RIGHT(Rawdata!JU73,1)-4),"N/A")</f>
        <v>N/A</v>
      </c>
      <c r="JV73" t="str">
        <f>IFERROR(VALUE(RIGHT(Rawdata!JV73,1)-4),"N/A")</f>
        <v>N/A</v>
      </c>
      <c r="JW73" t="str">
        <f>IFERROR(VALUE(RIGHT(Rawdata!JW73,1)-4),"N/A")</f>
        <v>N/A</v>
      </c>
      <c r="JX73" t="str">
        <f>IFERROR(VALUE(RIGHT(Rawdata!JX73,1)),"N/A")</f>
        <v>N/A</v>
      </c>
      <c r="JY73" t="str">
        <f>IFERROR(VALUE(RIGHT(Rawdata!JY73,1)),"N/A")</f>
        <v>N/A</v>
      </c>
      <c r="JZ73" t="str">
        <f>IFERROR(6-VALUE(RIGHT(Rawdata!JZ73,1)),"N/A")</f>
        <v>N/A</v>
      </c>
      <c r="KA73" t="str">
        <f>IFERROR(6-VALUE(RIGHT(Rawdata!KA73,1)),"N/A")</f>
        <v>N/A</v>
      </c>
      <c r="KB73" t="str">
        <f>IFERROR(6-VALUE(RIGHT(Rawdata!KB73,1)),"N/A")</f>
        <v>N/A</v>
      </c>
      <c r="KC73" t="str">
        <f>IFERROR(6-VALUE(RIGHT(Rawdata!KC73,1)),"N/A")</f>
        <v>N/A</v>
      </c>
      <c r="KD73" t="str">
        <f>IFERROR(6-VALUE(RIGHT(Rawdata!KD73,1)),"N/A")</f>
        <v>N/A</v>
      </c>
      <c r="KE73" t="str">
        <f>IFERROR(6-VALUE(RIGHT(Rawdata!KE73,1)),"N/A")</f>
        <v>N/A</v>
      </c>
      <c r="KF73" t="str">
        <f>IFERROR(VALUE(RIGHT(Rawdata!KF73,1)),"N/A")</f>
        <v>N/A</v>
      </c>
      <c r="KG73" t="str">
        <f>IFERROR(VALUE(RIGHT(Rawdata!KG73,1)),"N/A")</f>
        <v>N/A</v>
      </c>
      <c r="KH73" t="str">
        <f>IFERROR(6-VALUE(RIGHT(Rawdata!KH73,1)),"N/A")</f>
        <v>N/A</v>
      </c>
      <c r="KI73" t="str">
        <f>IFERROR(6-VALUE(RIGHT(Rawdata!KI73,1)),"N/A")</f>
        <v>N/A</v>
      </c>
      <c r="KJ73" t="str">
        <f>IFERROR(VALUE(RIGHT(Rawdata!KJ73,1)),"N/A")</f>
        <v>N/A</v>
      </c>
      <c r="KK73" t="str">
        <f>IFERROR(VALUE(RIGHT(Rawdata!KK73,1)),"N/A")</f>
        <v>N/A</v>
      </c>
      <c r="KL73" t="str">
        <f>IFERROR(VALUE(RIGHT(Rawdata!KL73,1)),"N/A")</f>
        <v>N/A</v>
      </c>
      <c r="KM73" t="str">
        <f>IFERROR(VALUE(RIGHT(Rawdata!KM73,1)),"N/A")</f>
        <v>N/A</v>
      </c>
      <c r="KN73" t="str">
        <f>IFERROR(VALUE(RIGHT(Rawdata!KN73,1)),"N/A")</f>
        <v>N/A</v>
      </c>
      <c r="KO73" t="str">
        <f>IFERROR(VALUE(RIGHT(Rawdata!KO73,1)),"N/A")</f>
        <v>N/A</v>
      </c>
      <c r="KP73" t="str">
        <f>IFERROR(VALUE(RIGHT(Rawdata!KP73,1)),"N/A")</f>
        <v>N/A</v>
      </c>
      <c r="KQ73" t="str">
        <f>IFERROR(VALUE(RIGHT(Rawdata!KQ73,1)),"N/A")</f>
        <v>N/A</v>
      </c>
      <c r="KR73" t="str">
        <f>IFERROR(VALUE(RIGHT(Rawdata!KR73,1)),"N/A")</f>
        <v>N/A</v>
      </c>
      <c r="KS73" t="str">
        <f>IFERROR(VALUE(RIGHT(Rawdata!KS73,1)),"N/A")</f>
        <v>N/A</v>
      </c>
      <c r="KT73" t="str">
        <f>IFERROR(VALUE(RIGHT(Rawdata!KT73,1)),"N/A")</f>
        <v>N/A</v>
      </c>
      <c r="KU73" t="str">
        <f>IFERROR(VALUE(RIGHT(Rawdata!KU73,1)),"N/A")</f>
        <v>N/A</v>
      </c>
      <c r="KV73" t="str">
        <f>IFERROR(VALUE(RIGHT(Rawdata!KV73,1)),"N/A")</f>
        <v>N/A</v>
      </c>
      <c r="KW73" t="str">
        <f>IFERROR(VALUE(RIGHT(Rawdata!KW73,1)),"N/A")</f>
        <v>N/A</v>
      </c>
      <c r="KX73" t="str">
        <f>IFERROR(VALUE(RIGHT(Rawdata!KX73,1)),"N/A")</f>
        <v>N/A</v>
      </c>
    </row>
    <row r="74" spans="1:310" x14ac:dyDescent="0.25">
      <c r="A74">
        <f>Rawdata!A74</f>
        <v>7</v>
      </c>
      <c r="B74" t="str">
        <f>Rawdata!B74</f>
        <v>T4</v>
      </c>
      <c r="C74" t="str">
        <f>Rawdata!C74</f>
        <v>2023-04-27 18:22:17</v>
      </c>
      <c r="D74" t="str">
        <f>Rawdata!D74</f>
        <v>752-207</v>
      </c>
      <c r="E74" t="str">
        <f>IF(Rawdata!E74="","",Rawdata!E74)</f>
        <v/>
      </c>
      <c r="F74" cm="1">
        <f t="array" ref="F74">IFERROR(_xlfn.IFS(Rawdata!F74="A1",100,Rawdata!F74="A2",75,Rawdata!F74="A3",50,Rawdata!F74="A4",25,Rawdata!F74="A5",0),"N/A")</f>
        <v>75</v>
      </c>
      <c r="G74" cm="1">
        <f t="array" ref="G74">IFERROR(_xlfn.IFS(Rawdata!G74="A1",100,Rawdata!G74="A2",75,Rawdata!G74="A3",50,Rawdata!G74="A4",25,Rawdata!G74="A5",0),"N/A")</f>
        <v>75</v>
      </c>
      <c r="H74" cm="1">
        <f t="array" ref="H74">IFERROR(_xlfn.IFS(Rawdata!H74="A1",100,Rawdata!H74="A2",75,Rawdata!H74="A3",50,Rawdata!H74="A4",25,Rawdata!H74="A5",0),"N/A")</f>
        <v>50</v>
      </c>
      <c r="I74" cm="1">
        <f t="array" ref="I74">IFERROR(_xlfn.IFS(Rawdata!I74="A1",100,Rawdata!I74="A2",75,Rawdata!I74="A3",50,Rawdata!I74="A4",25,Rawdata!I74="A5",0),"N/A")</f>
        <v>25</v>
      </c>
      <c r="J74" cm="1">
        <f t="array" ref="J74">IFERROR(_xlfn.IFS(Rawdata!J74="A1",100,Rawdata!J74="A2",75,Rawdata!J74="A3",50,Rawdata!J74="A4",25,Rawdata!J74="A5",0),"N/A")</f>
        <v>25</v>
      </c>
      <c r="K74" cm="1">
        <f t="array" ref="K74">IFERROR(_xlfn.IFS(Rawdata!K74="A1",100,Rawdata!K74="A2",75,Rawdata!K74="A3",50,Rawdata!K74="A4",25,Rawdata!K74="A5",0),"N/A")</f>
        <v>25</v>
      </c>
      <c r="L74" cm="1">
        <f t="array" ref="L74">IFERROR(_xlfn.IFS(Rawdata!L74="A1",100,Rawdata!L74="A2",75,Rawdata!L74="A3",50,Rawdata!L74="A4",25,Rawdata!L74="A5",0),"N/A")</f>
        <v>25</v>
      </c>
      <c r="M74" cm="1">
        <f t="array" ref="M74">IFERROR(_xlfn.IFS(Rawdata!M74="A1",100,Rawdata!M74="A2",75,Rawdata!M74="A3",50,Rawdata!M74="A4",25,Rawdata!M74="A5",0),"N/A")</f>
        <v>25</v>
      </c>
      <c r="N74" cm="1">
        <f t="array" ref="N74">IFERROR(_xlfn.IFS(Rawdata!N74="A1",100,Rawdata!N74="A2",75,Rawdata!N74="A3",50,Rawdata!N74="A4",25,Rawdata!N74="A5",0),"N/A")</f>
        <v>25</v>
      </c>
      <c r="O74" cm="1">
        <f t="array" ref="O74">IFERROR(_xlfn.IFS(Rawdata!O74="A1",100,Rawdata!O74="A2",75,Rawdata!O74="A3",50,Rawdata!O74="A4",25,Rawdata!O74="A5",0),"N/A")</f>
        <v>75</v>
      </c>
      <c r="P74" cm="1">
        <f t="array" ref="P74">IFERROR(_xlfn.IFS(Rawdata!P74="A1",100,Rawdata!P74="A2",75,Rawdata!P74="A3",50,Rawdata!P74="A4",25,Rawdata!P74="A5",0),"N/A")</f>
        <v>25</v>
      </c>
      <c r="Q74" cm="1">
        <f t="array" ref="Q74">IFERROR(_xlfn.IFS(Rawdata!Q74="A1",100,Rawdata!Q74="A2",75,Rawdata!Q74="A3",50,Rawdata!Q74="A4",25,Rawdata!Q74="A5",0),"N/A")</f>
        <v>75</v>
      </c>
      <c r="R74" cm="1">
        <f t="array" ref="R74">IFERROR(_xlfn.IFS(Rawdata!R74="A1",100,Rawdata!R74="A2",75,Rawdata!R74="A3",50,Rawdata!R74="A4",25,Rawdata!R74="A5",0),"N/A")</f>
        <v>50</v>
      </c>
      <c r="S74" cm="1">
        <f t="array" ref="S74">IFERROR(_xlfn.IFS(Rawdata!S74="A1",100,Rawdata!S74="A2",75,Rawdata!S74="A3",50,Rawdata!S74="A4",25,Rawdata!S74="A5",0),"N/A")</f>
        <v>75</v>
      </c>
      <c r="T74" cm="1">
        <f t="array" ref="T74">IFERROR(_xlfn.IFS(Rawdata!T74="A1",100,Rawdata!T74="A2",75,Rawdata!T74="A3",50,Rawdata!T74="A4",25,Rawdata!T74="A5",0),"N/A")</f>
        <v>50</v>
      </c>
      <c r="U74" cm="1">
        <f t="array" ref="U74">IFERROR(_xlfn.IFS(Rawdata!U74="A1",100,Rawdata!U74="A2",75,Rawdata!U74="A3",50,Rawdata!U74="A4",25,Rawdata!U74="A5",0),"N/A")</f>
        <v>50</v>
      </c>
      <c r="V74" cm="1">
        <f t="array" ref="V74">IFERROR(_xlfn.IFS(Rawdata!V74="A1",100,Rawdata!V74="A2",75,Rawdata!V74="A3",50,Rawdata!V74="A4",25,Rawdata!V74="A5",0),"N/A")</f>
        <v>25</v>
      </c>
      <c r="W74" cm="1">
        <f t="array" ref="W74">IFERROR(_xlfn.IFS(Rawdata!W74="A1",100,Rawdata!W74="A2",75,Rawdata!W74="A3",50,Rawdata!W74="A4",25,Rawdata!W74="A5",0),"N/A")</f>
        <v>25</v>
      </c>
      <c r="X74" cm="1">
        <f t="array" ref="X74">IFERROR(_xlfn.IFS(Rawdata!X74="A1",100,Rawdata!X74="A2",75,Rawdata!X74="A3",50,Rawdata!X74="A4",25,Rawdata!X74="A5",0),"N/A")</f>
        <v>50</v>
      </c>
      <c r="Y74" cm="1">
        <f t="array" ref="Y74">IFERROR(_xlfn.IFS(Rawdata!Y74="A1",100,Rawdata!Y74="A2",75,Rawdata!Y74="A3",50,Rawdata!Y74="A4",25,Rawdata!Y74="A5",0),"N/A")</f>
        <v>50</v>
      </c>
      <c r="Z74" cm="1">
        <f t="array" ref="Z74">IFERROR(_xlfn.IFS(Rawdata!Z74="A1",100,Rawdata!Z74="A2",75,Rawdata!Z74="A3",50,Rawdata!Z74="A4",25,Rawdata!Z74="A5",0),"N/A")</f>
        <v>75</v>
      </c>
      <c r="AA74" cm="1">
        <f t="array" ref="AA74">IFERROR(_xlfn.IFS(Rawdata!AA74="A1",100,Rawdata!AA74="A2",75,Rawdata!AA74="A3",50,Rawdata!AA74="A4",25,Rawdata!AA74="A5",0),"N/A")</f>
        <v>75</v>
      </c>
      <c r="AB74" cm="1">
        <f t="array" ref="AB74">IFERROR(_xlfn.IFS(Rawdata!AB74="A1",100,Rawdata!AB74="A2",75,Rawdata!AB74="A3",50,Rawdata!AB74="A4",25,Rawdata!AB74="A5",0),"N/A")</f>
        <v>75</v>
      </c>
      <c r="AC74">
        <f>IFERROR(VALUE(RIGHT(Rawdata!AC74,1)),"N/A")</f>
        <v>4</v>
      </c>
      <c r="AD74">
        <f>IFERROR(6-VALUE(RIGHT(Rawdata!AD74,1)),"N/A")</f>
        <v>5</v>
      </c>
      <c r="AE74">
        <f>IFERROR(VALUE(RIGHT(Rawdata!AE74,1)),"N/A")</f>
        <v>5</v>
      </c>
      <c r="AF74">
        <f>IFERROR(6-VALUE(RIGHT(Rawdata!AF74,1)),"N/A")</f>
        <v>4</v>
      </c>
      <c r="AG74">
        <f>IFERROR(VALUE(RIGHT(Rawdata!AG74,1)),"N/A")</f>
        <v>5</v>
      </c>
      <c r="AH74">
        <f>IFERROR(VALUE(RIGHT(Rawdata!AH74,1)),"N/A")</f>
        <v>5</v>
      </c>
      <c r="AI74">
        <f>IFERROR(VALUE(RIGHT(Rawdata!AI74,1)),"N/A")</f>
        <v>4</v>
      </c>
      <c r="AJ74">
        <f>IFERROR(6-VALUE(RIGHT(Rawdata!AJ74,1)),"N/A")</f>
        <v>4</v>
      </c>
      <c r="AK74">
        <f>IFERROR(6-VALUE(RIGHT(Rawdata!AK74,1)),"N/A")</f>
        <v>4</v>
      </c>
      <c r="AL74">
        <f>IFERROR(VALUE(RIGHT(Rawdata!AL74,1)),"N/A")</f>
        <v>4</v>
      </c>
      <c r="AM74">
        <f>IFERROR(6-VALUE(RIGHT(Rawdata!AM74,1)),"N/A")</f>
        <v>3</v>
      </c>
      <c r="AN74">
        <f>IFERROR(6-VALUE(RIGHT(Rawdata!AN74,1)),"N/A")</f>
        <v>3</v>
      </c>
      <c r="AO74">
        <f>IFERROR(VALUE(RIGHT(Rawdata!AO74,1)),"N/A")</f>
        <v>4</v>
      </c>
      <c r="AP74">
        <f>IFERROR(6-VALUE(RIGHT(Rawdata!AP74,1)),"N/A")</f>
        <v>3</v>
      </c>
      <c r="AQ74">
        <f>IFERROR(VALUE(RIGHT(Rawdata!AQ74,1)),"N/A")</f>
        <v>4</v>
      </c>
      <c r="AR74">
        <f>IFERROR(6-VALUE(RIGHT(Rawdata!AR74,1)),"N/A")</f>
        <v>3</v>
      </c>
      <c r="AS74">
        <f>IFERROR(VALUE(RIGHT(Rawdata!AS74,1)),"N/A")</f>
        <v>4</v>
      </c>
      <c r="AT74">
        <f>IFERROR(VALUE(RIGHT(Rawdata!AT74,1)),"N/A")</f>
        <v>4</v>
      </c>
      <c r="AU74">
        <f>IFERROR(6-VALUE(RIGHT(Rawdata!AU74,1)),"N/A")</f>
        <v>5</v>
      </c>
      <c r="AV74">
        <f>IFERROR(VALUE(RIGHT(Rawdata!AV74,1)),"N/A")</f>
        <v>4</v>
      </c>
      <c r="AW74">
        <f>IFERROR(VALUE(RIGHT(Rawdata!AW74,1)),"N/A")</f>
        <v>4</v>
      </c>
      <c r="AX74">
        <f>IFERROR(VALUE(RIGHT(Rawdata!AX74,1)),"N/A")</f>
        <v>4</v>
      </c>
      <c r="AY74">
        <f>IFERROR(VALUE(RIGHT(Rawdata!AY74,1)),"N/A")</f>
        <v>4</v>
      </c>
      <c r="AZ74">
        <f>IFERROR(VALUE(RIGHT(Rawdata!AZ74,1)),"N/A")</f>
        <v>4</v>
      </c>
      <c r="BA74">
        <f>IFERROR(VALUE(RIGHT(Rawdata!BA74,1)-1),"N/A")</f>
        <v>3</v>
      </c>
      <c r="BB74">
        <f>IFERROR(VALUE(RIGHT(Rawdata!BB74,1)-1),"N/A")</f>
        <v>3</v>
      </c>
      <c r="BC74">
        <f>IFERROR(VALUE(RIGHT(Rawdata!BC74,1)-1),"N/A")</f>
        <v>2</v>
      </c>
      <c r="BD74">
        <f>IFERROR(VALUE(RIGHT(Rawdata!BD74,1)-1),"N/A")</f>
        <v>2</v>
      </c>
      <c r="BE74">
        <f>IFERROR(VALUE(RIGHT(Rawdata!BE74,1)-1),"N/A")</f>
        <v>2</v>
      </c>
      <c r="BF74">
        <f>IFERROR(VALUE(RIGHT(Rawdata!BF74,1)-1),"N/A")</f>
        <v>3</v>
      </c>
      <c r="BG74">
        <f>IFERROR(VALUE(RIGHT(Rawdata!BG74,1)-1),"N/A")</f>
        <v>3</v>
      </c>
      <c r="BH74">
        <f>IFERROR(VALUE(RIGHT(Rawdata!BH74,1)-1),"N/A")</f>
        <v>3</v>
      </c>
      <c r="BI74">
        <f>IFERROR(VALUE(RIGHT(Rawdata!BI74,1)-1),"N/A")</f>
        <v>2</v>
      </c>
      <c r="BJ74">
        <f>IFERROR(VALUE(RIGHT(Rawdata!BJ74,1)-1),"N/A")</f>
        <v>1</v>
      </c>
      <c r="BK74">
        <f>IFERROR(VALUE(RIGHT(Rawdata!BK74,1)-1),"N/A")</f>
        <v>2</v>
      </c>
      <c r="BL74">
        <f>IFERROR(VALUE(RIGHT(Rawdata!BL74,1)-1),"N/A")</f>
        <v>2</v>
      </c>
      <c r="BM74">
        <f>IFERROR(VALUE(RIGHT(Rawdata!BM74,1)),"N/A")</f>
        <v>5</v>
      </c>
      <c r="BN74">
        <f>IFERROR(VALUE(RIGHT(Rawdata!BN74,1)),"N/A")</f>
        <v>4</v>
      </c>
      <c r="BO74">
        <f>IFERROR(VALUE(RIGHT(Rawdata!BO74,1)),"N/A")</f>
        <v>4</v>
      </c>
      <c r="BP74">
        <f>IFERROR(VALUE(RIGHT(Rawdata!BP74,1)),"N/A")</f>
        <v>5</v>
      </c>
      <c r="BQ74">
        <f>IFERROR(6-VALUE(RIGHT(Rawdata!BQ74,1)),"N/A")</f>
        <v>2</v>
      </c>
      <c r="BR74">
        <f>IFERROR(6-VALUE(RIGHT(Rawdata!BR74,1)),"N/A")</f>
        <v>3</v>
      </c>
      <c r="BS74">
        <f>IFERROR(6-VALUE(RIGHT(Rawdata!BS74,1)),"N/A")</f>
        <v>3</v>
      </c>
      <c r="BT74">
        <f>IFERROR(6-VALUE(RIGHT(Rawdata!BT74,1)),"N/A")</f>
        <v>4</v>
      </c>
      <c r="BU74">
        <f>IFERROR(VALUE(RIGHT(Rawdata!BU74,1)),"N/A")</f>
        <v>3</v>
      </c>
      <c r="BV74">
        <f>IFERROR(VALUE(RIGHT(Rawdata!BV74,1)),"N/A")</f>
        <v>4</v>
      </c>
      <c r="BW74">
        <f>IFERROR(VALUE(RIGHT(Rawdata!BW74,1)),"N/A")</f>
        <v>5</v>
      </c>
      <c r="BX74">
        <f>IFERROR(VALUE(RIGHT(Rawdata!BX74,1)),"N/A")</f>
        <v>5</v>
      </c>
      <c r="BY74">
        <f>IFERROR(6-VALUE(RIGHT(Rawdata!BY74,1)),"N/A")</f>
        <v>2</v>
      </c>
      <c r="BZ74">
        <f>IFERROR(6-VALUE(RIGHT(Rawdata!BZ74,1)),"N/A")</f>
        <v>4</v>
      </c>
      <c r="CA74">
        <f>IFERROR(6-VALUE(RIGHT(Rawdata!CA74,1)),"N/A")</f>
        <v>2</v>
      </c>
      <c r="CB74">
        <f>IFERROR(VALUE(RIGHT(Rawdata!CB74,1)),"N/A")</f>
        <v>4</v>
      </c>
      <c r="CC74">
        <f>IFERROR(VALUE(RIGHT(Rawdata!CC74,1)),"N/A")</f>
        <v>4</v>
      </c>
      <c r="CD74">
        <f>IFERROR(VALUE(RIGHT(Rawdata!CD74,1)),"N/A")</f>
        <v>4</v>
      </c>
      <c r="CE74">
        <f>IFERROR(VALUE(RIGHT(Rawdata!CE74,1)),"N/A")</f>
        <v>4</v>
      </c>
      <c r="CF74">
        <f>IFERROR(6-VALUE(RIGHT(Rawdata!CF74,1)),"N/A")</f>
        <v>5</v>
      </c>
      <c r="CG74">
        <f>IFERROR(6-VALUE(RIGHT(Rawdata!CG74,1)),"N/A")</f>
        <v>2</v>
      </c>
      <c r="CH74">
        <f>IFERROR(6-VALUE(RIGHT(Rawdata!CH74,1)),"N/A")</f>
        <v>5</v>
      </c>
      <c r="CI74">
        <f>IFERROR(6-VALUE(RIGHT(Rawdata!CI74,1)),"N/A")</f>
        <v>5</v>
      </c>
      <c r="CJ74">
        <f>IFERROR(VALUE(RIGHT(Rawdata!CJ74,1)),"N/A")</f>
        <v>4</v>
      </c>
      <c r="CK74">
        <f>IFERROR(VALUE(RIGHT(Rawdata!CK74,1)),"N/A")</f>
        <v>4</v>
      </c>
      <c r="CL74">
        <f>IFERROR(VALUE(RIGHT(Rawdata!CL74,1)),"N/A")</f>
        <v>4</v>
      </c>
      <c r="CM74">
        <f>IFERROR(VALUE(RIGHT(Rawdata!CM74,1)),"N/A")</f>
        <v>4</v>
      </c>
      <c r="CN74">
        <f>IFERROR(VALUE(RIGHT(Rawdata!CN74,1)),"N/A")</f>
        <v>4</v>
      </c>
      <c r="CO74">
        <f>IFERROR(VALUE(RIGHT(Rawdata!CO74,1)),"N/A")</f>
        <v>3</v>
      </c>
      <c r="CP74">
        <f>IFERROR(VALUE(RIGHT(Rawdata!CP74,1)),"N/A")</f>
        <v>4</v>
      </c>
      <c r="CQ74">
        <f>IFERROR(VALUE(RIGHT(Rawdata!CQ74,1)),"N/A")</f>
        <v>3</v>
      </c>
      <c r="CR74">
        <f>IFERROR(VALUE(RIGHT(Rawdata!CR74,1)),"N/A")</f>
        <v>2</v>
      </c>
      <c r="CS74">
        <f>IFERROR(VALUE(RIGHT(Rawdata!CS74,1)),"N/A")</f>
        <v>2</v>
      </c>
      <c r="CT74">
        <f>IFERROR(VALUE(RIGHT(Rawdata!CT74,1)),"N/A")</f>
        <v>4</v>
      </c>
      <c r="CU74">
        <f>IFERROR(VALUE(RIGHT(Rawdata!CU74,1)),"N/A")</f>
        <v>2</v>
      </c>
      <c r="CV74">
        <f>IFERROR(VALUE(RIGHT(Rawdata!CV74,1)),"N/A")</f>
        <v>2</v>
      </c>
      <c r="CW74">
        <f>IFERROR(6-VALUE(RIGHT(Rawdata!CW74,1)),"N/A")</f>
        <v>1</v>
      </c>
      <c r="CX74">
        <f>IFERROR(VALUE(RIGHT(Rawdata!CX74,1)),"N/A")</f>
        <v>1</v>
      </c>
      <c r="CY74">
        <f>IFERROR(VALUE(RIGHT(Rawdata!CY74,1)),"N/A")</f>
        <v>5</v>
      </c>
      <c r="CZ74">
        <f>IFERROR(VALUE(RIGHT(Rawdata!CZ74,1)),"N/A")</f>
        <v>4</v>
      </c>
      <c r="DA74">
        <f>IFERROR(VALUE(RIGHT(Rawdata!DA74,1)),"N/A")</f>
        <v>1</v>
      </c>
      <c r="DB74">
        <f>IFERROR(VALUE(RIGHT(Rawdata!DB74,1)),"N/A")</f>
        <v>1</v>
      </c>
      <c r="DC74">
        <f>IFERROR(VALUE(RIGHT(Rawdata!DC74,1)),"N/A")</f>
        <v>4</v>
      </c>
      <c r="DD74">
        <f>IFERROR(VALUE(RIGHT(Rawdata!DD74,1)),"N/A")</f>
        <v>4</v>
      </c>
      <c r="DE74">
        <f>IFERROR(VALUE(RIGHT(Rawdata!DE74,1)-1),"N/A")</f>
        <v>5</v>
      </c>
      <c r="DF74">
        <f>IFERROR(VALUE(RIGHT(Rawdata!DF74,1)-1),"N/A")</f>
        <v>0</v>
      </c>
      <c r="DG74">
        <f>IFERROR(VALUE(RIGHT(Rawdata!DG74,1)-1),"N/A")</f>
        <v>0</v>
      </c>
      <c r="DH74">
        <f>IFERROR(VALUE(RIGHT(Rawdata!DH74,1)-1),"N/A")</f>
        <v>5</v>
      </c>
      <c r="DI74">
        <f>IFERROR(VALUE(RIGHT(Rawdata!DI74,1)-1),"N/A")</f>
        <v>1</v>
      </c>
      <c r="DJ74">
        <f>IFERROR(VALUE(RIGHT(Rawdata!DJ74,1)-1),"N/A")</f>
        <v>0</v>
      </c>
      <c r="DK74">
        <f>IFERROR(VALUE(RIGHT(Rawdata!DK74,1)-1),"N/A")</f>
        <v>5</v>
      </c>
      <c r="DL74">
        <f>IFERROR(VALUE(RIGHT(Rawdata!DL74,1)-1),"N/A")</f>
        <v>3</v>
      </c>
      <c r="DM74">
        <f>IFERROR(VALUE(RIGHT(Rawdata!DM74,1)-1),"N/A")</f>
        <v>6</v>
      </c>
      <c r="DN74">
        <f>IFERROR(VALUE(RIGHT(Rawdata!DN74,1)-1),"N/A")</f>
        <v>6</v>
      </c>
      <c r="DO74">
        <f>IFERROR(VALUE(RIGHT(Rawdata!DO74,1)-1),"N/A")</f>
        <v>6</v>
      </c>
      <c r="DP74">
        <f>IFERROR(VALUE(RIGHT(Rawdata!DP74,1)-1),"N/A")</f>
        <v>6</v>
      </c>
      <c r="DQ74">
        <f>IFERROR(VALUE(RIGHT(Rawdata!DQ74,1)-1),"N/A")</f>
        <v>2</v>
      </c>
      <c r="DR74">
        <f>IFERROR(VALUE(RIGHT(Rawdata!DR74,1)-1),"N/A")</f>
        <v>5</v>
      </c>
      <c r="DS74">
        <f>IFERROR(VALUE(RIGHT(Rawdata!DS74,1)-1),"N/A")</f>
        <v>4</v>
      </c>
      <c r="DT74">
        <f>IFERROR(VALUE(RIGHT(Rawdata!DT74,1)-1),"N/A")</f>
        <v>5</v>
      </c>
      <c r="DU74">
        <f>IFERROR(6-VALUE(RIGHT(Rawdata!DU74,1)-1),"N/A")</f>
        <v>6</v>
      </c>
      <c r="DV74">
        <f>IFERROR(6-VALUE(RIGHT(Rawdata!DV74,1)-1),"N/A")</f>
        <v>0</v>
      </c>
      <c r="DW74">
        <f>IFERROR(6-VALUE(RIGHT(Rawdata!DW74,1)-1),"N/A")</f>
        <v>0</v>
      </c>
      <c r="DX74">
        <f>IFERROR(6-VALUE(RIGHT(Rawdata!DX74,1)-1),"N/A")</f>
        <v>0</v>
      </c>
      <c r="DY74">
        <f>IFERROR(6-VALUE(RIGHT(Rawdata!DY74,1)-1),"N/A")</f>
        <v>0</v>
      </c>
      <c r="DZ74">
        <f>IFERROR(6-VALUE(RIGHT(Rawdata!DZ74,1)-1),"N/A")</f>
        <v>0</v>
      </c>
      <c r="EA74">
        <f>IFERROR(VALUE(RIGHT(Rawdata!EA74,1)),"N/A")</f>
        <v>4</v>
      </c>
      <c r="EB74">
        <f>IFERROR(VALUE(RIGHT(Rawdata!EB74,1)),"N/A")</f>
        <v>4</v>
      </c>
      <c r="EC74">
        <f>IFERROR(6-VALUE(RIGHT(Rawdata!EC74,1)),"N/A")</f>
        <v>5</v>
      </c>
      <c r="ED74">
        <f>IFERROR(6-VALUE(RIGHT(Rawdata!ED74,1)),"N/A")</f>
        <v>1</v>
      </c>
      <c r="EE74">
        <f>IFERROR(VALUE(RIGHT(Rawdata!EE74,1)),"N/A")</f>
        <v>5</v>
      </c>
      <c r="EF74">
        <f>IFERROR(VALUE(RIGHT(Rawdata!EF74,1)),"N/A")</f>
        <v>5</v>
      </c>
      <c r="EG74">
        <f>IFERROR(VALUE(RIGHT(Rawdata!EG74,1)),"N/A")</f>
        <v>5</v>
      </c>
      <c r="EH74">
        <f>IFERROR(VALUE(RIGHT(Rawdata!EH74,1)),"N/A")</f>
        <v>5</v>
      </c>
      <c r="EI74">
        <f>IFERROR(VALUE(RIGHT(Rawdata!EI74,1)),"N/A")</f>
        <v>5</v>
      </c>
      <c r="EJ74">
        <f>IFERROR(VALUE(RIGHT(Rawdata!EJ74,1)),"N/A")</f>
        <v>3</v>
      </c>
      <c r="EK74">
        <f>IFERROR(VALUE(RIGHT(Rawdata!EK74,1)),"N/A")</f>
        <v>4</v>
      </c>
      <c r="EL74">
        <f>IFERROR(VALUE(RIGHT(Rawdata!EL74,1)),"N/A")</f>
        <v>3</v>
      </c>
      <c r="EM74">
        <f>IFERROR(VALUE(RIGHT(Rawdata!EM74,1)),"N/A")</f>
        <v>5</v>
      </c>
      <c r="EN74">
        <f>IFERROR(VALUE(RIGHT(Rawdata!EN74,1)),"N/A")</f>
        <v>4</v>
      </c>
      <c r="EO74">
        <f>IFERROR(VALUE(RIGHT(Rawdata!EO74,1)),"N/A")</f>
        <v>5</v>
      </c>
      <c r="EP74">
        <f>IFERROR(VALUE(RIGHT(Rawdata!EP74,1)),"N/A")</f>
        <v>5</v>
      </c>
      <c r="EQ74">
        <f>IFERROR(VALUE(RIGHT(Rawdata!EQ74,1)),"N/A")</f>
        <v>5</v>
      </c>
      <c r="ER74">
        <f>IFERROR(VALUE(RIGHT(Rawdata!ER74,1)),"N/A")</f>
        <v>5</v>
      </c>
      <c r="ES74">
        <f>IFERROR(VALUE(RIGHT(Rawdata!ES74,1)),"N/A")</f>
        <v>5</v>
      </c>
      <c r="ET74">
        <f>IFERROR(VALUE(RIGHT(Rawdata!ET74,1)),"N/A")</f>
        <v>3</v>
      </c>
      <c r="EU74">
        <f>IFERROR(VALUE(RIGHT(Rawdata!EU74,1)),"N/A")</f>
        <v>4</v>
      </c>
      <c r="EV74">
        <f>IFERROR(VALUE(RIGHT(Rawdata!EV74,1)),"N/A")</f>
        <v>3</v>
      </c>
      <c r="EW74">
        <f>IFERROR(VALUE(RIGHT(Rawdata!EW74,1)),"N/A")</f>
        <v>4</v>
      </c>
      <c r="EX74">
        <f>IFERROR(VALUE(RIGHT(Rawdata!EX74,1)),"N/A")</f>
        <v>4</v>
      </c>
      <c r="EY74">
        <f>IFERROR(VALUE(RIGHT(Rawdata!EY74,1)),"N/A")</f>
        <v>4</v>
      </c>
      <c r="EZ74">
        <f>IFERROR(6-VALUE(RIGHT(Rawdata!EZ74,1)),"N/A")</f>
        <v>4</v>
      </c>
      <c r="FA74">
        <f>IFERROR(IF(Rawdata!FA74="A1",VALUE(RIGHT(Rawdata!FA74,1)),VALUE(RIGHT(Rawdata!FA74,1))-1),"N/A")</f>
        <v>3</v>
      </c>
      <c r="FB74">
        <f>IFERROR(VALUE(RIGHT(Rawdata!FB74,1))-3,"N/A")</f>
        <v>4</v>
      </c>
      <c r="FC74">
        <f>IFERROR(IF(Rawdata!FC74="A1",VALUE(RIGHT(Rawdata!FC74,1)),VALUE(RIGHT(Rawdata!FC74,1))-1),"N/A")</f>
        <v>5</v>
      </c>
      <c r="FD74">
        <f>IFERROR(VALUE(RIGHT(Rawdata!FD74,1))-3,"N/A")</f>
        <v>5</v>
      </c>
      <c r="FE74">
        <f>IFERROR(IF(Rawdata!FE74="A1",VALUE(RIGHT(Rawdata!FE74,1)),VALUE(RIGHT(Rawdata!FE74,1))-1),"N/A")</f>
        <v>2</v>
      </c>
      <c r="FF74">
        <f>IFERROR(VALUE(RIGHT(Rawdata!FF74,1))-3,"N/A")</f>
        <v>2</v>
      </c>
      <c r="FG74">
        <f>IFERROR(IF(Rawdata!FG74="A1",VALUE(RIGHT(Rawdata!FG74,1)),VALUE(RIGHT(Rawdata!FG74,1))-1),"N/A")</f>
        <v>3</v>
      </c>
      <c r="FH74">
        <f>IFERROR(VALUE(RIGHT(Rawdata!FH74,1))-3,"N/A")</f>
        <v>3</v>
      </c>
      <c r="FI74">
        <f>IFERROR(IF(Rawdata!FI74="A1",VALUE(RIGHT(Rawdata!FI74,1)),VALUE(RIGHT(Rawdata!FI74,1))-1),"N/A")</f>
        <v>4</v>
      </c>
      <c r="FJ74">
        <f>IFERROR(VALUE(RIGHT(Rawdata!FJ74,1))-3,"N/A")</f>
        <v>4</v>
      </c>
      <c r="FK74">
        <f>IFERROR(IF(Rawdata!FK74="A1",VALUE(RIGHT(Rawdata!FK74,1)),VALUE(RIGHT(Rawdata!FK74,1))-1),"N/A")</f>
        <v>2</v>
      </c>
      <c r="FL74">
        <f>IFERROR(VALUE(RIGHT(Rawdata!FL74,1))-3,"N/A")</f>
        <v>4</v>
      </c>
      <c r="FM74">
        <f>IFERROR(IF(Rawdata!FM74="A1",VALUE(RIGHT(Rawdata!FM74,1)),VALUE(RIGHT(Rawdata!FM74,1))-1),"N/A")</f>
        <v>5</v>
      </c>
      <c r="FN74">
        <f>IFERROR(VALUE(RIGHT(Rawdata!FN74,1))-3,"N/A")</f>
        <v>5</v>
      </c>
      <c r="FO74">
        <f>IFERROR(IF(Rawdata!FO74="A1",VALUE(RIGHT(Rawdata!FO74,1)),VALUE(RIGHT(Rawdata!FO74,1))-1),"N/A")</f>
        <v>4</v>
      </c>
      <c r="FP74">
        <f>IFERROR(VALUE(RIGHT(Rawdata!FP74,1))-3,"N/A")</f>
        <v>4</v>
      </c>
      <c r="FQ74">
        <f>IFERROR(IF(Rawdata!FQ74="A1",VALUE(RIGHT(Rawdata!FQ74,1)),VALUE(RIGHT(Rawdata!FQ74,1))-1),"N/A")</f>
        <v>3</v>
      </c>
      <c r="FR74">
        <f>IFERROR(VALUE(RIGHT(Rawdata!FR74,1))-3,"N/A")</f>
        <v>3</v>
      </c>
      <c r="FS74">
        <f>IFERROR(IF(Rawdata!FS74="A1",VALUE(RIGHT(Rawdata!FS74,1)),VALUE(RIGHT(Rawdata!FS74,1))-1),"N/A")</f>
        <v>4</v>
      </c>
      <c r="FT74">
        <f>IFERROR(VALUE(RIGHT(Rawdata!FT74,1))-3,"N/A")</f>
        <v>4</v>
      </c>
      <c r="FU74">
        <f>IFERROR(IF(Rawdata!FU74="A1",VALUE(RIGHT(Rawdata!FU74,1)),VALUE(RIGHT(Rawdata!FU74,1))-1),"N/A")</f>
        <v>4</v>
      </c>
      <c r="FV74">
        <f>IFERROR(VALUE(RIGHT(Rawdata!FV74,1))-3,"N/A")</f>
        <v>4</v>
      </c>
      <c r="FW74">
        <f>IFERROR(IF(Rawdata!FW74="A1",VALUE(RIGHT(Rawdata!FW74,1)),VALUE(RIGHT(Rawdata!FW74,1))-1),"N/A")</f>
        <v>4</v>
      </c>
      <c r="FX74">
        <f>IFERROR(VALUE(RIGHT(Rawdata!FX74,1))-3,"N/A")</f>
        <v>4</v>
      </c>
      <c r="FY74">
        <f>IFERROR(IF(Rawdata!FY74="A1",VALUE(RIGHT(Rawdata!FY74,1)),VALUE(RIGHT(Rawdata!FY74,1))-1),"N/A")</f>
        <v>5</v>
      </c>
      <c r="FZ74">
        <f>IFERROR(VALUE(RIGHT(Rawdata!FZ74,1))-3,"N/A")</f>
        <v>5</v>
      </c>
      <c r="GA74">
        <f>IFERROR(IF(Rawdata!GA74="A1",VALUE(RIGHT(Rawdata!GA74,1)),VALUE(RIGHT(Rawdata!GA74,1))-1),"N/A")</f>
        <v>4</v>
      </c>
      <c r="GB74">
        <f>IFERROR(VALUE(RIGHT(Rawdata!GB74,1))-3,"N/A")</f>
        <v>4</v>
      </c>
      <c r="GC74">
        <f>IFERROR(IF(Rawdata!GC74="A1",VALUE(RIGHT(Rawdata!GC74,1)),VALUE(RIGHT(Rawdata!GC74,1))-1),"N/A")</f>
        <v>5</v>
      </c>
      <c r="GD74">
        <f>IFERROR(VALUE(RIGHT(Rawdata!GD74,1))-3,"N/A")</f>
        <v>5</v>
      </c>
      <c r="GE74">
        <f>IFERROR(IF(Rawdata!GE74="A1",VALUE(RIGHT(Rawdata!GE74,1)),VALUE(RIGHT(Rawdata!GE74,1))-1),"N/A")</f>
        <v>3</v>
      </c>
      <c r="GF74">
        <f>IFERROR(VALUE(RIGHT(Rawdata!GF74,1))-3,"N/A")</f>
        <v>4</v>
      </c>
      <c r="GG74">
        <f>IFERROR(IF(Rawdata!GG74="A1",VALUE(RIGHT(Rawdata!GG74,1)),VALUE(RIGHT(Rawdata!GG74,1))-1),"N/A")</f>
        <v>2</v>
      </c>
      <c r="GH74">
        <f>IFERROR(VALUE(RIGHT(Rawdata!GH74,1))-3,"N/A")</f>
        <v>5</v>
      </c>
      <c r="GI74">
        <f>IFERROR(IF(Rawdata!GI74="A1",VALUE(RIGHT(Rawdata!GI74,1)),VALUE(RIGHT(Rawdata!GI74,1))-1),"N/A")</f>
        <v>4</v>
      </c>
      <c r="GJ74">
        <f>IFERROR(VALUE(RIGHT(Rawdata!GJ74,1))-3,"N/A")</f>
        <v>5</v>
      </c>
      <c r="GK74">
        <f>IFERROR(IF(Rawdata!GK74="A1",VALUE(RIGHT(Rawdata!GK74,1)),VALUE(RIGHT(Rawdata!GK74,1))-1),"N/A")</f>
        <v>5</v>
      </c>
      <c r="GL74">
        <f>IFERROR(VALUE(RIGHT(Rawdata!GL74,1))-3,"N/A")</f>
        <v>4</v>
      </c>
      <c r="GM74">
        <f>IFERROR(IF(Rawdata!GM74="A1",VALUE(RIGHT(Rawdata!GM74,1)),VALUE(RIGHT(Rawdata!GM74,1))-1),"N/A")</f>
        <v>5</v>
      </c>
      <c r="GN74">
        <f>IFERROR(VALUE(RIGHT(Rawdata!GN74,1))-3,"N/A")</f>
        <v>5</v>
      </c>
      <c r="GO74">
        <f>IFERROR(IF(Rawdata!GO74="A1",VALUE(RIGHT(Rawdata!GO74,1)),VALUE(RIGHT(Rawdata!GO74,1))-1),"N/A")</f>
        <v>4</v>
      </c>
      <c r="GP74">
        <f>IFERROR(VALUE(RIGHT(Rawdata!GP74,1))-3,"N/A")</f>
        <v>5</v>
      </c>
      <c r="GQ74">
        <f>IFERROR(IF(Rawdata!GQ74="A1",VALUE(RIGHT(Rawdata!GQ74,1)),VALUE(RIGHT(Rawdata!GQ74,1))-1),"N/A")</f>
        <v>4</v>
      </c>
      <c r="GR74">
        <f>IFERROR(VALUE(RIGHT(Rawdata!GR74,1))-3,"N/A")</f>
        <v>4</v>
      </c>
      <c r="GS74">
        <f>IFERROR(IF(Rawdata!GS74="A1",VALUE(RIGHT(Rawdata!GS74,1)),VALUE(RIGHT(Rawdata!GS74,1))-1),"N/A")</f>
        <v>5</v>
      </c>
      <c r="GT74">
        <f>IFERROR(VALUE(RIGHT(Rawdata!GT74,1))-3,"N/A")</f>
        <v>5</v>
      </c>
      <c r="GU74">
        <f>IFERROR(IF(Rawdata!GU74="A1",VALUE(RIGHT(Rawdata!GU74,1)),VALUE(RIGHT(Rawdata!GU74,1))-1),"N/A")</f>
        <v>4</v>
      </c>
      <c r="GV74">
        <f>IFERROR(VALUE(RIGHT(Rawdata!GV74,1))-3,"N/A")</f>
        <v>4</v>
      </c>
      <c r="GW74">
        <f>IFERROR(IF(Rawdata!GW74="A1",VALUE(RIGHT(Rawdata!GW74,1)),VALUE(RIGHT(Rawdata!GW74,1))-1),"N/A")</f>
        <v>5</v>
      </c>
      <c r="GX74">
        <f>IFERROR(VALUE(RIGHT(Rawdata!GX74,1))-3,"N/A")</f>
        <v>5</v>
      </c>
      <c r="GY74">
        <f>IFERROR(VALUE(RIGHT(Rawdata!GY74,1)),"N/A")</f>
        <v>6</v>
      </c>
      <c r="GZ74">
        <f>IFERROR(7-VALUE(RIGHT(Rawdata!GZ74,1)),"N/A")</f>
        <v>6</v>
      </c>
      <c r="HA74">
        <f>IFERROR(VALUE(RIGHT(Rawdata!HA74,1)),"N/A")</f>
        <v>6</v>
      </c>
      <c r="HB74">
        <f>IFERROR(VALUE(RIGHT(Rawdata!HB74,1)),"N/A")</f>
        <v>5</v>
      </c>
      <c r="HC74">
        <f>IFERROR(VALUE(RIGHT(Rawdata!HC74,1)),"N/A")</f>
        <v>4</v>
      </c>
      <c r="HD74">
        <f>IFERROR(7-VALUE(RIGHT(Rawdata!HD74,1)),"N/A")</f>
        <v>3</v>
      </c>
      <c r="HE74">
        <f>IFERROR(VALUE(RIGHT(Rawdata!HE74,1)),"N/A")</f>
        <v>6</v>
      </c>
      <c r="HF74">
        <f>IFERROR(7-VALUE(RIGHT(Rawdata!HF74,1)),"N/A")</f>
        <v>6</v>
      </c>
      <c r="HG74">
        <f>IFERROR(VALUE(RIGHT(Rawdata!HG74,1)),"N/A")</f>
        <v>6</v>
      </c>
      <c r="HH74">
        <f>IFERROR(VALUE(RIGHT(Rawdata!HH74,1)),"N/A")</f>
        <v>6</v>
      </c>
      <c r="HI74">
        <f>IFERROR(VALUE(RIGHT(Rawdata!HI74,1)),"N/A")</f>
        <v>6</v>
      </c>
      <c r="HJ74">
        <f>IFERROR(VALUE(RIGHT(Rawdata!HJ74,1)),"N/A")</f>
        <v>5</v>
      </c>
      <c r="HK74">
        <f>IFERROR(7-VALUE(RIGHT(Rawdata!HK74,1)),"N/A")</f>
        <v>6</v>
      </c>
      <c r="HL74">
        <f>IFERROR(VALUE(RIGHT(Rawdata!HL74,1)),"N/A")</f>
        <v>4</v>
      </c>
      <c r="HM74">
        <f>IFERROR(VALUE(RIGHT(Rawdata!HM74,1)),"N/A")</f>
        <v>5</v>
      </c>
      <c r="HN74">
        <f>IFERROR(IF(Rawdata!HN74="A13",5,VALUE(RIGHT(Rawdata!HN74,1))-1),"N/A")</f>
        <v>5</v>
      </c>
      <c r="HO74">
        <f>IFERROR(IF(Rawdata!HO74="A13",5,VALUE(RIGHT(Rawdata!HO74,1))-1),"N/A")</f>
        <v>5</v>
      </c>
      <c r="HP74">
        <f>IFERROR(IF(Rawdata!HP74="A13",5,VALUE(RIGHT(Rawdata!HP74,1))-1),"N/A")</f>
        <v>5</v>
      </c>
      <c r="HQ74">
        <f>IFERROR(IF(Rawdata!HQ74="A13",5,VALUE(RIGHT(Rawdata!HQ74,1))-1),"N/A")</f>
        <v>5</v>
      </c>
      <c r="HR74">
        <f>IFERROR(IF(Rawdata!HR74="A13",5,VALUE(RIGHT(Rawdata!HR74,1))-1),"N/A")</f>
        <v>5</v>
      </c>
      <c r="HS74">
        <f>IFERROR(6-IF(Rawdata!HS74="A13",5,VALUE(RIGHT(Rawdata!HS74,1))-1),"N/A")</f>
        <v>4</v>
      </c>
      <c r="HT74">
        <f>IFERROR(6-IF(Rawdata!HT74="A13",5,VALUE(RIGHT(Rawdata!HT74,1))-1),"N/A")</f>
        <v>5</v>
      </c>
      <c r="HU74">
        <f>IFERROR(6-IF(Rawdata!HU74="A13",5,VALUE(RIGHT(Rawdata!HU74,1))-1),"N/A")</f>
        <v>3</v>
      </c>
      <c r="HV74">
        <f>IFERROR(IF(Rawdata!HV74="A13",5,VALUE(RIGHT(Rawdata!HV74,1))-1),"N/A")</f>
        <v>3</v>
      </c>
      <c r="HW74">
        <f>IFERROR(6-IF(Rawdata!HW74="A13",5,VALUE(RIGHT(Rawdata!HW74,1))-1),"N/A")</f>
        <v>3</v>
      </c>
      <c r="HX74">
        <f>IFERROR(6-IF(Rawdata!HX74="A13",5,VALUE(RIGHT(Rawdata!HX74,1))-1),"N/A")</f>
        <v>3</v>
      </c>
      <c r="HY74">
        <f>IFERROR(6-IF(Rawdata!HY74="A13",5,VALUE(RIGHT(Rawdata!HY74,1))-1),"N/A")</f>
        <v>2</v>
      </c>
      <c r="HZ74">
        <f>IFERROR(6-IF(Rawdata!HZ74="A13",5,VALUE(RIGHT(Rawdata!HZ74,1))-1),"N/A")</f>
        <v>5</v>
      </c>
      <c r="IA74">
        <f>IFERROR(6-IF(Rawdata!IA74="A13",5,VALUE(RIGHT(Rawdata!IA74,1))-1),"N/A")</f>
        <v>5</v>
      </c>
      <c r="IB74">
        <f>IFERROR(IF(Rawdata!IB74="A13",5,VALUE(RIGHT(Rawdata!IB74,1))-1),"N/A")</f>
        <v>4</v>
      </c>
      <c r="IC74">
        <f>IFERROR(6-IF(Rawdata!IC74="A13",5,VALUE(RIGHT(Rawdata!IC74,1))-1),"N/A")</f>
        <v>3</v>
      </c>
      <c r="ID74">
        <f>IFERROR(IF(Rawdata!ID74="A13",5,VALUE(RIGHT(Rawdata!ID74,1))-1),"N/A")</f>
        <v>5</v>
      </c>
      <c r="IE74">
        <f>IFERROR(6-IF(Rawdata!IE74="A13",5,VALUE(RIGHT(Rawdata!IE74,1))-1),"N/A")</f>
        <v>4</v>
      </c>
      <c r="IF74">
        <f>IFERROR(VALUE(RIGHT(Rawdata!IF74,1)),"N/A")</f>
        <v>6</v>
      </c>
      <c r="IG74">
        <f>IFERROR(VALUE(RIGHT(Rawdata!IG74,1)),"N/A")</f>
        <v>6</v>
      </c>
      <c r="IH74">
        <f>IFERROR(VALUE(RIGHT(Rawdata!IH74,1)),"N/A")</f>
        <v>6</v>
      </c>
      <c r="II74">
        <f>IFERROR(VALUE(RIGHT(Rawdata!II74,1)),"N/A")</f>
        <v>6</v>
      </c>
      <c r="IJ74">
        <f>IFERROR(VALUE(RIGHT(Rawdata!IJ74,1)),"N/A")</f>
        <v>6</v>
      </c>
      <c r="IK74">
        <f>IFERROR(VALUE(RIGHT(Rawdata!IK74,1)),"N/A")</f>
        <v>4</v>
      </c>
      <c r="IL74">
        <f>IFERROR(VALUE(RIGHT(Rawdata!IL74,1)),"N/A")</f>
        <v>4</v>
      </c>
      <c r="IM74">
        <f>IFERROR(VALUE(RIGHT(Rawdata!IM74,1)),"N/A")</f>
        <v>5</v>
      </c>
      <c r="IN74">
        <f>IFERROR(VALUE(RIGHT(Rawdata!IN74,1)),"N/A")</f>
        <v>5</v>
      </c>
      <c r="IO74">
        <f>IFERROR(VALUE(RIGHT(Rawdata!IO74,1)),"N/A")</f>
        <v>4</v>
      </c>
      <c r="IP74">
        <f>IFERROR(VALUE(RIGHT(Rawdata!IP74,1)),"N/A")</f>
        <v>4</v>
      </c>
      <c r="IQ74">
        <f>IFERROR(VALUE(RIGHT(Rawdata!IQ74,1)),"N/A")</f>
        <v>4</v>
      </c>
      <c r="IR74">
        <f>IFERROR(VALUE(RIGHT(Rawdata!IR74,1)),"N/A")</f>
        <v>5</v>
      </c>
      <c r="IS74">
        <f>IFERROR(VALUE(RIGHT(Rawdata!IS74,1)),"N/A")</f>
        <v>5</v>
      </c>
      <c r="IT74">
        <f>IFERROR(VALUE(RIGHT(Rawdata!IT74,1)),"N/A")</f>
        <v>5</v>
      </c>
      <c r="IU74">
        <f>IFERROR(VALUE(RIGHT(Rawdata!IU74,1)),"N/A")</f>
        <v>5</v>
      </c>
      <c r="IV74">
        <f>IFERROR(VALUE(RIGHT(Rawdata!IV74,1)),"N/A")</f>
        <v>5</v>
      </c>
      <c r="IW74">
        <f>IFERROR(VALUE(RIGHT(Rawdata!IW74,1)),"N/A")</f>
        <v>5</v>
      </c>
      <c r="IX74">
        <f>IFERROR(VALUE(RIGHT(Rawdata!IX74,1)),"N/A")</f>
        <v>5</v>
      </c>
      <c r="IY74" t="str">
        <f>IFERROR(VALUE(RIGHT(Rawdata!IY74,1)),"N/A")</f>
        <v>N/A</v>
      </c>
      <c r="IZ74" t="str">
        <f>IFERROR(VALUE(RIGHT(Rawdata!IZ74,1)),"N/A")</f>
        <v>N/A</v>
      </c>
      <c r="JA74" t="str">
        <f>IFERROR(VALUE(RIGHT(Rawdata!JA74,1)),"N/A")</f>
        <v>N/A</v>
      </c>
      <c r="JB74" t="str">
        <f>IFERROR(VALUE(RIGHT(Rawdata!JB74,1)),"N/A")</f>
        <v>N/A</v>
      </c>
      <c r="JC74" t="str">
        <f>IFERROR(VALUE(RIGHT(Rawdata!JC74,1)),"N/A")</f>
        <v>N/A</v>
      </c>
      <c r="JD74" t="str">
        <f>IFERROR(VALUE(RIGHT(Rawdata!JD74,1)),"N/A")</f>
        <v>N/A</v>
      </c>
      <c r="JE74" t="str">
        <f>IFERROR(VALUE(RIGHT(Rawdata!JE74,1)),"N/A")</f>
        <v>N/A</v>
      </c>
      <c r="JF74" t="str">
        <f>IFERROR(VALUE(RIGHT(Rawdata!JF74,1)),"N/A")</f>
        <v>N/A</v>
      </c>
      <c r="JG74" t="str">
        <f>IFERROR(VALUE(RIGHT(Rawdata!JG74,1)),"N/A")</f>
        <v>N/A</v>
      </c>
      <c r="JH74" t="str">
        <f>IFERROR(VALUE(RIGHT(Rawdata!JH74,1)),"N/A")</f>
        <v>N/A</v>
      </c>
      <c r="JI74" t="str">
        <f>IFERROR(VALUE(RIGHT(Rawdata!JI74,1)),"N/A")</f>
        <v>N/A</v>
      </c>
      <c r="JJ74" t="str">
        <f>IFERROR(VALUE(RIGHT(Rawdata!JJ74,1)),"N/A")</f>
        <v>N/A</v>
      </c>
      <c r="JK74" t="str">
        <f>IFERROR(VALUE(RIGHT(Rawdata!JK74,1)),"N/A")</f>
        <v>N/A</v>
      </c>
      <c r="JL74" t="str">
        <f>IFERROR(VALUE(RIGHT(Rawdata!JL74,1)),"N/A")</f>
        <v>N/A</v>
      </c>
      <c r="JM74" t="str">
        <f>IFERROR(VALUE(RIGHT(Rawdata!JM74,1)),"N/A")</f>
        <v>N/A</v>
      </c>
      <c r="JN74" t="str">
        <f>IFERROR(VALUE(RIGHT(Rawdata!JN74,1)),"N/A")</f>
        <v>N/A</v>
      </c>
      <c r="JO74" t="str">
        <f>IFERROR(VALUE(RIGHT(Rawdata!JO74,1)),"N/A")</f>
        <v>N/A</v>
      </c>
      <c r="JP74" t="str">
        <f>IFERROR(VALUE(RIGHT(Rawdata!JP74,1)-4),"N/A")</f>
        <v>N/A</v>
      </c>
      <c r="JQ74" t="str">
        <f>IFERROR(VALUE(RIGHT(Rawdata!JQ74,1)-4),"N/A")</f>
        <v>N/A</v>
      </c>
      <c r="JR74" t="str">
        <f>IFERROR(VALUE(RIGHT(Rawdata!JR74,1)-4),"N/A")</f>
        <v>N/A</v>
      </c>
      <c r="JS74" t="str">
        <f>IFERROR(VALUE(RIGHT(Rawdata!JS74,1)-4),"N/A")</f>
        <v>N/A</v>
      </c>
      <c r="JT74" t="str">
        <f>IFERROR(VALUE(RIGHT(Rawdata!JT74,1)-4),"N/A")</f>
        <v>N/A</v>
      </c>
      <c r="JU74" t="str">
        <f>IFERROR(VALUE(RIGHT(Rawdata!JU74,1)-4),"N/A")</f>
        <v>N/A</v>
      </c>
      <c r="JV74" t="str">
        <f>IFERROR(VALUE(RIGHT(Rawdata!JV74,1)-4),"N/A")</f>
        <v>N/A</v>
      </c>
      <c r="JW74" t="str">
        <f>IFERROR(VALUE(RIGHT(Rawdata!JW74,1)-4),"N/A")</f>
        <v>N/A</v>
      </c>
      <c r="JX74" t="str">
        <f>IFERROR(VALUE(RIGHT(Rawdata!JX74,1)),"N/A")</f>
        <v>N/A</v>
      </c>
      <c r="JY74" t="str">
        <f>IFERROR(VALUE(RIGHT(Rawdata!JY74,1)),"N/A")</f>
        <v>N/A</v>
      </c>
      <c r="JZ74" t="str">
        <f>IFERROR(6-VALUE(RIGHT(Rawdata!JZ74,1)),"N/A")</f>
        <v>N/A</v>
      </c>
      <c r="KA74" t="str">
        <f>IFERROR(6-VALUE(RIGHT(Rawdata!KA74,1)),"N/A")</f>
        <v>N/A</v>
      </c>
      <c r="KB74" t="str">
        <f>IFERROR(6-VALUE(RIGHT(Rawdata!KB74,1)),"N/A")</f>
        <v>N/A</v>
      </c>
      <c r="KC74" t="str">
        <f>IFERROR(6-VALUE(RIGHT(Rawdata!KC74,1)),"N/A")</f>
        <v>N/A</v>
      </c>
      <c r="KD74" t="str">
        <f>IFERROR(6-VALUE(RIGHT(Rawdata!KD74,1)),"N/A")</f>
        <v>N/A</v>
      </c>
      <c r="KE74" t="str">
        <f>IFERROR(6-VALUE(RIGHT(Rawdata!KE74,1)),"N/A")</f>
        <v>N/A</v>
      </c>
      <c r="KF74" t="str">
        <f>IFERROR(VALUE(RIGHT(Rawdata!KF74,1)),"N/A")</f>
        <v>N/A</v>
      </c>
      <c r="KG74" t="str">
        <f>IFERROR(VALUE(RIGHT(Rawdata!KG74,1)),"N/A")</f>
        <v>N/A</v>
      </c>
      <c r="KH74" t="str">
        <f>IFERROR(6-VALUE(RIGHT(Rawdata!KH74,1)),"N/A")</f>
        <v>N/A</v>
      </c>
      <c r="KI74" t="str">
        <f>IFERROR(6-VALUE(RIGHT(Rawdata!KI74,1)),"N/A")</f>
        <v>N/A</v>
      </c>
      <c r="KJ74" t="str">
        <f>IFERROR(VALUE(RIGHT(Rawdata!KJ74,1)),"N/A")</f>
        <v>N/A</v>
      </c>
      <c r="KK74" t="str">
        <f>IFERROR(VALUE(RIGHT(Rawdata!KK74,1)),"N/A")</f>
        <v>N/A</v>
      </c>
      <c r="KL74" t="str">
        <f>IFERROR(VALUE(RIGHT(Rawdata!KL74,1)),"N/A")</f>
        <v>N/A</v>
      </c>
      <c r="KM74" t="str">
        <f>IFERROR(VALUE(RIGHT(Rawdata!KM74,1)),"N/A")</f>
        <v>N/A</v>
      </c>
      <c r="KN74" t="str">
        <f>IFERROR(VALUE(RIGHT(Rawdata!KN74,1)),"N/A")</f>
        <v>N/A</v>
      </c>
      <c r="KO74" t="str">
        <f>IFERROR(VALUE(RIGHT(Rawdata!KO74,1)),"N/A")</f>
        <v>N/A</v>
      </c>
      <c r="KP74" t="str">
        <f>IFERROR(VALUE(RIGHT(Rawdata!KP74,1)),"N/A")</f>
        <v>N/A</v>
      </c>
      <c r="KQ74" t="str">
        <f>IFERROR(VALUE(RIGHT(Rawdata!KQ74,1)),"N/A")</f>
        <v>N/A</v>
      </c>
      <c r="KR74" t="str">
        <f>IFERROR(VALUE(RIGHT(Rawdata!KR74,1)),"N/A")</f>
        <v>N/A</v>
      </c>
      <c r="KS74" t="str">
        <f>IFERROR(VALUE(RIGHT(Rawdata!KS74,1)),"N/A")</f>
        <v>N/A</v>
      </c>
      <c r="KT74" t="str">
        <f>IFERROR(VALUE(RIGHT(Rawdata!KT74,1)),"N/A")</f>
        <v>N/A</v>
      </c>
      <c r="KU74" t="str">
        <f>IFERROR(VALUE(RIGHT(Rawdata!KU74,1)),"N/A")</f>
        <v>N/A</v>
      </c>
      <c r="KV74" t="str">
        <f>IFERROR(VALUE(RIGHT(Rawdata!KV74,1)),"N/A")</f>
        <v>N/A</v>
      </c>
      <c r="KW74" t="str">
        <f>IFERROR(VALUE(RIGHT(Rawdata!KW74,1)),"N/A")</f>
        <v>N/A</v>
      </c>
      <c r="KX74" t="str">
        <f>IFERROR(VALUE(RIGHT(Rawdata!KX74,1)),"N/A")</f>
        <v>N/A</v>
      </c>
    </row>
    <row r="75" spans="1:310" x14ac:dyDescent="0.25">
      <c r="A75">
        <f>Rawdata!A75</f>
        <v>9</v>
      </c>
      <c r="B75" t="str">
        <f>Rawdata!B75</f>
        <v>T4</v>
      </c>
      <c r="C75">
        <f>Rawdata!C75</f>
        <v>0</v>
      </c>
      <c r="D75" t="str">
        <f>Rawdata!D75</f>
        <v>754-298</v>
      </c>
      <c r="E75" t="str">
        <f>IF(Rawdata!E75="","",Rawdata!E75)</f>
        <v/>
      </c>
      <c r="F75" t="str" cm="1">
        <f t="array" ref="F75">IFERROR(_xlfn.IFS(Rawdata!F75="A1",100,Rawdata!F75="A2",75,Rawdata!F75="A3",50,Rawdata!F75="A4",25,Rawdata!F75="A5",0),"N/A")</f>
        <v>N/A</v>
      </c>
      <c r="G75" t="str" cm="1">
        <f t="array" ref="G75">IFERROR(_xlfn.IFS(Rawdata!G75="A1",100,Rawdata!G75="A2",75,Rawdata!G75="A3",50,Rawdata!G75="A4",25,Rawdata!G75="A5",0),"N/A")</f>
        <v>N/A</v>
      </c>
      <c r="H75" t="str" cm="1">
        <f t="array" ref="H75">IFERROR(_xlfn.IFS(Rawdata!H75="A1",100,Rawdata!H75="A2",75,Rawdata!H75="A3",50,Rawdata!H75="A4",25,Rawdata!H75="A5",0),"N/A")</f>
        <v>N/A</v>
      </c>
      <c r="I75" t="str" cm="1">
        <f t="array" ref="I75">IFERROR(_xlfn.IFS(Rawdata!I75="A1",100,Rawdata!I75="A2",75,Rawdata!I75="A3",50,Rawdata!I75="A4",25,Rawdata!I75="A5",0),"N/A")</f>
        <v>N/A</v>
      </c>
      <c r="J75" t="str" cm="1">
        <f t="array" ref="J75">IFERROR(_xlfn.IFS(Rawdata!J75="A1",100,Rawdata!J75="A2",75,Rawdata!J75="A3",50,Rawdata!J75="A4",25,Rawdata!J75="A5",0),"N/A")</f>
        <v>N/A</v>
      </c>
      <c r="K75" t="str" cm="1">
        <f t="array" ref="K75">IFERROR(_xlfn.IFS(Rawdata!K75="A1",100,Rawdata!K75="A2",75,Rawdata!K75="A3",50,Rawdata!K75="A4",25,Rawdata!K75="A5",0),"N/A")</f>
        <v>N/A</v>
      </c>
      <c r="L75" t="str" cm="1">
        <f t="array" ref="L75">IFERROR(_xlfn.IFS(Rawdata!L75="A1",100,Rawdata!L75="A2",75,Rawdata!L75="A3",50,Rawdata!L75="A4",25,Rawdata!L75="A5",0),"N/A")</f>
        <v>N/A</v>
      </c>
      <c r="M75" t="str" cm="1">
        <f t="array" ref="M75">IFERROR(_xlfn.IFS(Rawdata!M75="A1",100,Rawdata!M75="A2",75,Rawdata!M75="A3",50,Rawdata!M75="A4",25,Rawdata!M75="A5",0),"N/A")</f>
        <v>N/A</v>
      </c>
      <c r="N75" t="str" cm="1">
        <f t="array" ref="N75">IFERROR(_xlfn.IFS(Rawdata!N75="A1",100,Rawdata!N75="A2",75,Rawdata!N75="A3",50,Rawdata!N75="A4",25,Rawdata!N75="A5",0),"N/A")</f>
        <v>N/A</v>
      </c>
      <c r="O75" t="str" cm="1">
        <f t="array" ref="O75">IFERROR(_xlfn.IFS(Rawdata!O75="A1",100,Rawdata!O75="A2",75,Rawdata!O75="A3",50,Rawdata!O75="A4",25,Rawdata!O75="A5",0),"N/A")</f>
        <v>N/A</v>
      </c>
      <c r="P75" t="str" cm="1">
        <f t="array" ref="P75">IFERROR(_xlfn.IFS(Rawdata!P75="A1",100,Rawdata!P75="A2",75,Rawdata!P75="A3",50,Rawdata!P75="A4",25,Rawdata!P75="A5",0),"N/A")</f>
        <v>N/A</v>
      </c>
      <c r="Q75" t="str" cm="1">
        <f t="array" ref="Q75">IFERROR(_xlfn.IFS(Rawdata!Q75="A1",100,Rawdata!Q75="A2",75,Rawdata!Q75="A3",50,Rawdata!Q75="A4",25,Rawdata!Q75="A5",0),"N/A")</f>
        <v>N/A</v>
      </c>
      <c r="R75" t="str" cm="1">
        <f t="array" ref="R75">IFERROR(_xlfn.IFS(Rawdata!R75="A1",100,Rawdata!R75="A2",75,Rawdata!R75="A3",50,Rawdata!R75="A4",25,Rawdata!R75="A5",0),"N/A")</f>
        <v>N/A</v>
      </c>
      <c r="S75" t="str" cm="1">
        <f t="array" ref="S75">IFERROR(_xlfn.IFS(Rawdata!S75="A1",100,Rawdata!S75="A2",75,Rawdata!S75="A3",50,Rawdata!S75="A4",25,Rawdata!S75="A5",0),"N/A")</f>
        <v>N/A</v>
      </c>
      <c r="T75" t="str" cm="1">
        <f t="array" ref="T75">IFERROR(_xlfn.IFS(Rawdata!T75="A1",100,Rawdata!T75="A2",75,Rawdata!T75="A3",50,Rawdata!T75="A4",25,Rawdata!T75="A5",0),"N/A")</f>
        <v>N/A</v>
      </c>
      <c r="U75" t="str" cm="1">
        <f t="array" ref="U75">IFERROR(_xlfn.IFS(Rawdata!U75="A1",100,Rawdata!U75="A2",75,Rawdata!U75="A3",50,Rawdata!U75="A4",25,Rawdata!U75="A5",0),"N/A")</f>
        <v>N/A</v>
      </c>
      <c r="V75" t="str" cm="1">
        <f t="array" ref="V75">IFERROR(_xlfn.IFS(Rawdata!V75="A1",100,Rawdata!V75="A2",75,Rawdata!V75="A3",50,Rawdata!V75="A4",25,Rawdata!V75="A5",0),"N/A")</f>
        <v>N/A</v>
      </c>
      <c r="W75" t="str" cm="1">
        <f t="array" ref="W75">IFERROR(_xlfn.IFS(Rawdata!W75="A1",100,Rawdata!W75="A2",75,Rawdata!W75="A3",50,Rawdata!W75="A4",25,Rawdata!W75="A5",0),"N/A")</f>
        <v>N/A</v>
      </c>
      <c r="X75" t="str" cm="1">
        <f t="array" ref="X75">IFERROR(_xlfn.IFS(Rawdata!X75="A1",100,Rawdata!X75="A2",75,Rawdata!X75="A3",50,Rawdata!X75="A4",25,Rawdata!X75="A5",0),"N/A")</f>
        <v>N/A</v>
      </c>
      <c r="Y75" t="str" cm="1">
        <f t="array" ref="Y75">IFERROR(_xlfn.IFS(Rawdata!Y75="A1",100,Rawdata!Y75="A2",75,Rawdata!Y75="A3",50,Rawdata!Y75="A4",25,Rawdata!Y75="A5",0),"N/A")</f>
        <v>N/A</v>
      </c>
      <c r="Z75" t="str" cm="1">
        <f t="array" ref="Z75">IFERROR(_xlfn.IFS(Rawdata!Z75="A1",100,Rawdata!Z75="A2",75,Rawdata!Z75="A3",50,Rawdata!Z75="A4",25,Rawdata!Z75="A5",0),"N/A")</f>
        <v>N/A</v>
      </c>
      <c r="AA75" t="str" cm="1">
        <f t="array" ref="AA75">IFERROR(_xlfn.IFS(Rawdata!AA75="A1",100,Rawdata!AA75="A2",75,Rawdata!AA75="A3",50,Rawdata!AA75="A4",25,Rawdata!AA75="A5",0),"N/A")</f>
        <v>N/A</v>
      </c>
      <c r="AB75" t="str" cm="1">
        <f t="array" ref="AB75">IFERROR(_xlfn.IFS(Rawdata!AB75="A1",100,Rawdata!AB75="A2",75,Rawdata!AB75="A3",50,Rawdata!AB75="A4",25,Rawdata!AB75="A5",0),"N/A")</f>
        <v>N/A</v>
      </c>
      <c r="AC75">
        <f>IFERROR(VALUE(RIGHT(Rawdata!AC75,1)),"N/A")</f>
        <v>3</v>
      </c>
      <c r="AD75">
        <f>IFERROR(6-VALUE(RIGHT(Rawdata!AD75,1)),"N/A")</f>
        <v>3</v>
      </c>
      <c r="AE75">
        <f>IFERROR(VALUE(RIGHT(Rawdata!AE75,1)),"N/A")</f>
        <v>4</v>
      </c>
      <c r="AF75">
        <f>IFERROR(6-VALUE(RIGHT(Rawdata!AF75,1)),"N/A")</f>
        <v>5</v>
      </c>
      <c r="AG75">
        <f>IFERROR(VALUE(RIGHT(Rawdata!AG75,1)),"N/A")</f>
        <v>5</v>
      </c>
      <c r="AH75">
        <f>IFERROR(VALUE(RIGHT(Rawdata!AH75,1)),"N/A")</f>
        <v>5</v>
      </c>
      <c r="AI75">
        <f>IFERROR(VALUE(RIGHT(Rawdata!AI75,1)),"N/A")</f>
        <v>1</v>
      </c>
      <c r="AJ75">
        <f>IFERROR(6-VALUE(RIGHT(Rawdata!AJ75,1)),"N/A")</f>
        <v>3</v>
      </c>
      <c r="AK75">
        <f>IFERROR(6-VALUE(RIGHT(Rawdata!AK75,1)),"N/A")</f>
        <v>4</v>
      </c>
      <c r="AL75">
        <f>IFERROR(VALUE(RIGHT(Rawdata!AL75,1)),"N/A")</f>
        <v>3</v>
      </c>
      <c r="AM75">
        <f>IFERROR(6-VALUE(RIGHT(Rawdata!AM75,1)),"N/A")</f>
        <v>1</v>
      </c>
      <c r="AN75">
        <f>IFERROR(6-VALUE(RIGHT(Rawdata!AN75,1)),"N/A")</f>
        <v>2</v>
      </c>
      <c r="AO75">
        <f>IFERROR(VALUE(RIGHT(Rawdata!AO75,1)),"N/A")</f>
        <v>3</v>
      </c>
      <c r="AP75">
        <f>IFERROR(6-VALUE(RIGHT(Rawdata!AP75,1)),"N/A")</f>
        <v>2</v>
      </c>
      <c r="AQ75">
        <f>IFERROR(VALUE(RIGHT(Rawdata!AQ75,1)),"N/A")</f>
        <v>1</v>
      </c>
      <c r="AR75">
        <f>IFERROR(6-VALUE(RIGHT(Rawdata!AR75,1)),"N/A")</f>
        <v>2</v>
      </c>
      <c r="AS75">
        <f>IFERROR(VALUE(RIGHT(Rawdata!AS75,1)),"N/A")</f>
        <v>3</v>
      </c>
      <c r="AT75">
        <f>IFERROR(VALUE(RIGHT(Rawdata!AT75,1)),"N/A")</f>
        <v>3</v>
      </c>
      <c r="AU75">
        <f>IFERROR(6-VALUE(RIGHT(Rawdata!AU75,1)),"N/A")</f>
        <v>5</v>
      </c>
      <c r="AV75">
        <f>IFERROR(VALUE(RIGHT(Rawdata!AV75,1)),"N/A")</f>
        <v>1</v>
      </c>
      <c r="AW75">
        <f>IFERROR(VALUE(RIGHT(Rawdata!AW75,1)),"N/A")</f>
        <v>4</v>
      </c>
      <c r="AX75">
        <f>IFERROR(VALUE(RIGHT(Rawdata!AX75,1)),"N/A")</f>
        <v>4</v>
      </c>
      <c r="AY75">
        <f>IFERROR(VALUE(RIGHT(Rawdata!AY75,1)),"N/A")</f>
        <v>4</v>
      </c>
      <c r="AZ75">
        <f>IFERROR(VALUE(RIGHT(Rawdata!AZ75,1)),"N/A")</f>
        <v>3</v>
      </c>
      <c r="BA75">
        <f>IFERROR(VALUE(RIGHT(Rawdata!BA75,1)-1),"N/A")</f>
        <v>4</v>
      </c>
      <c r="BB75">
        <f>IFERROR(VALUE(RIGHT(Rawdata!BB75,1)-1),"N/A")</f>
        <v>4</v>
      </c>
      <c r="BC75">
        <f>IFERROR(VALUE(RIGHT(Rawdata!BC75,1)-1),"N/A")</f>
        <v>2</v>
      </c>
      <c r="BD75">
        <f>IFERROR(VALUE(RIGHT(Rawdata!BD75,1)-1),"N/A")</f>
        <v>2</v>
      </c>
      <c r="BE75">
        <f>IFERROR(VALUE(RIGHT(Rawdata!BE75,1)-1),"N/A")</f>
        <v>2</v>
      </c>
      <c r="BF75">
        <f>IFERROR(VALUE(RIGHT(Rawdata!BF75,1)-1),"N/A")</f>
        <v>3</v>
      </c>
      <c r="BG75">
        <f>IFERROR(VALUE(RIGHT(Rawdata!BG75,1)-1),"N/A")</f>
        <v>2</v>
      </c>
      <c r="BH75">
        <f>IFERROR(VALUE(RIGHT(Rawdata!BH75,1)-1),"N/A")</f>
        <v>2</v>
      </c>
      <c r="BI75">
        <f>IFERROR(VALUE(RIGHT(Rawdata!BI75,1)-1),"N/A")</f>
        <v>3</v>
      </c>
      <c r="BJ75">
        <f>IFERROR(VALUE(RIGHT(Rawdata!BJ75,1)-1),"N/A")</f>
        <v>2</v>
      </c>
      <c r="BK75">
        <f>IFERROR(VALUE(RIGHT(Rawdata!BK75,1)-1),"N/A")</f>
        <v>1</v>
      </c>
      <c r="BL75">
        <f>IFERROR(VALUE(RIGHT(Rawdata!BL75,1)-1),"N/A")</f>
        <v>1</v>
      </c>
      <c r="BM75" t="str">
        <f>IFERROR(VALUE(RIGHT(Rawdata!BM75,1)),"N/A")</f>
        <v>N/A</v>
      </c>
      <c r="BN75" t="str">
        <f>IFERROR(VALUE(RIGHT(Rawdata!BN75,1)),"N/A")</f>
        <v>N/A</v>
      </c>
      <c r="BO75" t="str">
        <f>IFERROR(VALUE(RIGHT(Rawdata!BO75,1)),"N/A")</f>
        <v>N/A</v>
      </c>
      <c r="BP75" t="str">
        <f>IFERROR(VALUE(RIGHT(Rawdata!BP75,1)),"N/A")</f>
        <v>N/A</v>
      </c>
      <c r="BQ75" t="str">
        <f>IFERROR(6-VALUE(RIGHT(Rawdata!BQ75,1)),"N/A")</f>
        <v>N/A</v>
      </c>
      <c r="BR75" t="str">
        <f>IFERROR(6-VALUE(RIGHT(Rawdata!BR75,1)),"N/A")</f>
        <v>N/A</v>
      </c>
      <c r="BS75" t="str">
        <f>IFERROR(6-VALUE(RIGHT(Rawdata!BS75,1)),"N/A")</f>
        <v>N/A</v>
      </c>
      <c r="BT75" t="str">
        <f>IFERROR(6-VALUE(RIGHT(Rawdata!BT75,1)),"N/A")</f>
        <v>N/A</v>
      </c>
      <c r="BU75" t="str">
        <f>IFERROR(VALUE(RIGHT(Rawdata!BU75,1)),"N/A")</f>
        <v>N/A</v>
      </c>
      <c r="BV75" t="str">
        <f>IFERROR(VALUE(RIGHT(Rawdata!BV75,1)),"N/A")</f>
        <v>N/A</v>
      </c>
      <c r="BW75" t="str">
        <f>IFERROR(VALUE(RIGHT(Rawdata!BW75,1)),"N/A")</f>
        <v>N/A</v>
      </c>
      <c r="BX75" t="str">
        <f>IFERROR(VALUE(RIGHT(Rawdata!BX75,1)),"N/A")</f>
        <v>N/A</v>
      </c>
      <c r="BY75" t="str">
        <f>IFERROR(6-VALUE(RIGHT(Rawdata!BY75,1)),"N/A")</f>
        <v>N/A</v>
      </c>
      <c r="BZ75" t="str">
        <f>IFERROR(6-VALUE(RIGHT(Rawdata!BZ75,1)),"N/A")</f>
        <v>N/A</v>
      </c>
      <c r="CA75" t="str">
        <f>IFERROR(6-VALUE(RIGHT(Rawdata!CA75,1)),"N/A")</f>
        <v>N/A</v>
      </c>
      <c r="CB75" t="str">
        <f>IFERROR(VALUE(RIGHT(Rawdata!CB75,1)),"N/A")</f>
        <v>N/A</v>
      </c>
      <c r="CC75" t="str">
        <f>IFERROR(VALUE(RIGHT(Rawdata!CC75,1)),"N/A")</f>
        <v>N/A</v>
      </c>
      <c r="CD75" t="str">
        <f>IFERROR(VALUE(RIGHT(Rawdata!CD75,1)),"N/A")</f>
        <v>N/A</v>
      </c>
      <c r="CE75" t="str">
        <f>IFERROR(VALUE(RIGHT(Rawdata!CE75,1)),"N/A")</f>
        <v>N/A</v>
      </c>
      <c r="CF75" t="str">
        <f>IFERROR(6-VALUE(RIGHT(Rawdata!CF75,1)),"N/A")</f>
        <v>N/A</v>
      </c>
      <c r="CG75" t="str">
        <f>IFERROR(6-VALUE(RIGHT(Rawdata!CG75,1)),"N/A")</f>
        <v>N/A</v>
      </c>
      <c r="CH75" t="str">
        <f>IFERROR(6-VALUE(RIGHT(Rawdata!CH75,1)),"N/A")</f>
        <v>N/A</v>
      </c>
      <c r="CI75" t="str">
        <f>IFERROR(6-VALUE(RIGHT(Rawdata!CI75,1)),"N/A")</f>
        <v>N/A</v>
      </c>
      <c r="CJ75" t="str">
        <f>IFERROR(VALUE(RIGHT(Rawdata!CJ75,1)),"N/A")</f>
        <v>N/A</v>
      </c>
      <c r="CK75" t="str">
        <f>IFERROR(VALUE(RIGHT(Rawdata!CK75,1)),"N/A")</f>
        <v>N/A</v>
      </c>
      <c r="CL75" t="str">
        <f>IFERROR(VALUE(RIGHT(Rawdata!CL75,1)),"N/A")</f>
        <v>N/A</v>
      </c>
      <c r="CM75" t="str">
        <f>IFERROR(VALUE(RIGHT(Rawdata!CM75,1)),"N/A")</f>
        <v>N/A</v>
      </c>
      <c r="CN75" t="str">
        <f>IFERROR(VALUE(RIGHT(Rawdata!CN75,1)),"N/A")</f>
        <v>N/A</v>
      </c>
      <c r="CO75" t="str">
        <f>IFERROR(VALUE(RIGHT(Rawdata!CO75,1)),"N/A")</f>
        <v>N/A</v>
      </c>
      <c r="CP75" t="str">
        <f>IFERROR(VALUE(RIGHT(Rawdata!CP75,1)),"N/A")</f>
        <v>N/A</v>
      </c>
      <c r="CQ75" t="str">
        <f>IFERROR(VALUE(RIGHT(Rawdata!CQ75,1)),"N/A")</f>
        <v>N/A</v>
      </c>
      <c r="CR75" t="str">
        <f>IFERROR(VALUE(RIGHT(Rawdata!CR75,1)),"N/A")</f>
        <v>N/A</v>
      </c>
      <c r="CS75" t="str">
        <f>IFERROR(VALUE(RIGHT(Rawdata!CS75,1)),"N/A")</f>
        <v>N/A</v>
      </c>
      <c r="CT75" t="str">
        <f>IFERROR(VALUE(RIGHT(Rawdata!CT75,1)),"N/A")</f>
        <v>N/A</v>
      </c>
      <c r="CU75" t="str">
        <f>IFERROR(VALUE(RIGHT(Rawdata!CU75,1)),"N/A")</f>
        <v>N/A</v>
      </c>
      <c r="CV75" t="str">
        <f>IFERROR(VALUE(RIGHT(Rawdata!CV75,1)),"N/A")</f>
        <v>N/A</v>
      </c>
      <c r="CW75" t="str">
        <f>IFERROR(6-VALUE(RIGHT(Rawdata!CW75,1)),"N/A")</f>
        <v>N/A</v>
      </c>
      <c r="CX75" t="str">
        <f>IFERROR(VALUE(RIGHT(Rawdata!CX75,1)),"N/A")</f>
        <v>N/A</v>
      </c>
      <c r="CY75" t="str">
        <f>IFERROR(VALUE(RIGHT(Rawdata!CY75,1)),"N/A")</f>
        <v>N/A</v>
      </c>
      <c r="CZ75" t="str">
        <f>IFERROR(VALUE(RIGHT(Rawdata!CZ75,1)),"N/A")</f>
        <v>N/A</v>
      </c>
      <c r="DA75" t="str">
        <f>IFERROR(VALUE(RIGHT(Rawdata!DA75,1)),"N/A")</f>
        <v>N/A</v>
      </c>
      <c r="DB75" t="str">
        <f>IFERROR(VALUE(RIGHT(Rawdata!DB75,1)),"N/A")</f>
        <v>N/A</v>
      </c>
      <c r="DC75" t="str">
        <f>IFERROR(VALUE(RIGHT(Rawdata!DC75,1)),"N/A")</f>
        <v>N/A</v>
      </c>
      <c r="DD75" t="str">
        <f>IFERROR(VALUE(RIGHT(Rawdata!DD75,1)),"N/A")</f>
        <v>N/A</v>
      </c>
      <c r="DE75" t="str">
        <f>IFERROR(VALUE(RIGHT(Rawdata!DE75,1)-1),"N/A")</f>
        <v>N/A</v>
      </c>
      <c r="DF75" t="str">
        <f>IFERROR(VALUE(RIGHT(Rawdata!DF75,1)-1),"N/A")</f>
        <v>N/A</v>
      </c>
      <c r="DG75" t="str">
        <f>IFERROR(VALUE(RIGHT(Rawdata!DG75,1)-1),"N/A")</f>
        <v>N/A</v>
      </c>
      <c r="DH75" t="str">
        <f>IFERROR(VALUE(RIGHT(Rawdata!DH75,1)-1),"N/A")</f>
        <v>N/A</v>
      </c>
      <c r="DI75" t="str">
        <f>IFERROR(VALUE(RIGHT(Rawdata!DI75,1)-1),"N/A")</f>
        <v>N/A</v>
      </c>
      <c r="DJ75" t="str">
        <f>IFERROR(VALUE(RIGHT(Rawdata!DJ75,1)-1),"N/A")</f>
        <v>N/A</v>
      </c>
      <c r="DK75" t="str">
        <f>IFERROR(VALUE(RIGHT(Rawdata!DK75,1)-1),"N/A")</f>
        <v>N/A</v>
      </c>
      <c r="DL75" t="str">
        <f>IFERROR(VALUE(RIGHT(Rawdata!DL75,1)-1),"N/A")</f>
        <v>N/A</v>
      </c>
      <c r="DM75" t="str">
        <f>IFERROR(VALUE(RIGHT(Rawdata!DM75,1)-1),"N/A")</f>
        <v>N/A</v>
      </c>
      <c r="DN75" t="str">
        <f>IFERROR(VALUE(RIGHT(Rawdata!DN75,1)-1),"N/A")</f>
        <v>N/A</v>
      </c>
      <c r="DO75" t="str">
        <f>IFERROR(VALUE(RIGHT(Rawdata!DO75,1)-1),"N/A")</f>
        <v>N/A</v>
      </c>
      <c r="DP75" t="str">
        <f>IFERROR(VALUE(RIGHT(Rawdata!DP75,1)-1),"N/A")</f>
        <v>N/A</v>
      </c>
      <c r="DQ75" t="str">
        <f>IFERROR(VALUE(RIGHT(Rawdata!DQ75,1)-1),"N/A")</f>
        <v>N/A</v>
      </c>
      <c r="DR75" t="str">
        <f>IFERROR(VALUE(RIGHT(Rawdata!DR75,1)-1),"N/A")</f>
        <v>N/A</v>
      </c>
      <c r="DS75" t="str">
        <f>IFERROR(VALUE(RIGHT(Rawdata!DS75,1)-1),"N/A")</f>
        <v>N/A</v>
      </c>
      <c r="DT75" t="str">
        <f>IFERROR(VALUE(RIGHT(Rawdata!DT75,1)-1),"N/A")</f>
        <v>N/A</v>
      </c>
      <c r="DU75" t="str">
        <f>IFERROR(6-VALUE(RIGHT(Rawdata!DU75,1)-1),"N/A")</f>
        <v>N/A</v>
      </c>
      <c r="DV75" t="str">
        <f>IFERROR(6-VALUE(RIGHT(Rawdata!DV75,1)-1),"N/A")</f>
        <v>N/A</v>
      </c>
      <c r="DW75" t="str">
        <f>IFERROR(6-VALUE(RIGHT(Rawdata!DW75,1)-1),"N/A")</f>
        <v>N/A</v>
      </c>
      <c r="DX75" t="str">
        <f>IFERROR(6-VALUE(RIGHT(Rawdata!DX75,1)-1),"N/A")</f>
        <v>N/A</v>
      </c>
      <c r="DY75" t="str">
        <f>IFERROR(6-VALUE(RIGHT(Rawdata!DY75,1)-1),"N/A")</f>
        <v>N/A</v>
      </c>
      <c r="DZ75" t="str">
        <f>IFERROR(6-VALUE(RIGHT(Rawdata!DZ75,1)-1),"N/A")</f>
        <v>N/A</v>
      </c>
      <c r="EA75" t="str">
        <f>IFERROR(VALUE(RIGHT(Rawdata!EA75,1)),"N/A")</f>
        <v>N/A</v>
      </c>
      <c r="EB75" t="str">
        <f>IFERROR(VALUE(RIGHT(Rawdata!EB75,1)),"N/A")</f>
        <v>N/A</v>
      </c>
      <c r="EC75" t="str">
        <f>IFERROR(6-VALUE(RIGHT(Rawdata!EC75,1)),"N/A")</f>
        <v>N/A</v>
      </c>
      <c r="ED75" t="str">
        <f>IFERROR(6-VALUE(RIGHT(Rawdata!ED75,1)),"N/A")</f>
        <v>N/A</v>
      </c>
      <c r="EE75" t="str">
        <f>IFERROR(VALUE(RIGHT(Rawdata!EE75,1)),"N/A")</f>
        <v>N/A</v>
      </c>
      <c r="EF75" t="str">
        <f>IFERROR(VALUE(RIGHT(Rawdata!EF75,1)),"N/A")</f>
        <v>N/A</v>
      </c>
      <c r="EG75" t="str">
        <f>IFERROR(VALUE(RIGHT(Rawdata!EG75,1)),"N/A")</f>
        <v>N/A</v>
      </c>
      <c r="EH75" t="str">
        <f>IFERROR(VALUE(RIGHT(Rawdata!EH75,1)),"N/A")</f>
        <v>N/A</v>
      </c>
      <c r="EI75" t="str">
        <f>IFERROR(VALUE(RIGHT(Rawdata!EI75,1)),"N/A")</f>
        <v>N/A</v>
      </c>
      <c r="EJ75" t="str">
        <f>IFERROR(VALUE(RIGHT(Rawdata!EJ75,1)),"N/A")</f>
        <v>N/A</v>
      </c>
      <c r="EK75" t="str">
        <f>IFERROR(VALUE(RIGHT(Rawdata!EK75,1)),"N/A")</f>
        <v>N/A</v>
      </c>
      <c r="EL75" t="str">
        <f>IFERROR(VALUE(RIGHT(Rawdata!EL75,1)),"N/A")</f>
        <v>N/A</v>
      </c>
      <c r="EM75" t="str">
        <f>IFERROR(VALUE(RIGHT(Rawdata!EM75,1)),"N/A")</f>
        <v>N/A</v>
      </c>
      <c r="EN75" t="str">
        <f>IFERROR(VALUE(RIGHT(Rawdata!EN75,1)),"N/A")</f>
        <v>N/A</v>
      </c>
      <c r="EO75" t="str">
        <f>IFERROR(VALUE(RIGHT(Rawdata!EO75,1)),"N/A")</f>
        <v>N/A</v>
      </c>
      <c r="EP75" t="str">
        <f>IFERROR(VALUE(RIGHT(Rawdata!EP75,1)),"N/A")</f>
        <v>N/A</v>
      </c>
      <c r="EQ75" t="str">
        <f>IFERROR(VALUE(RIGHT(Rawdata!EQ75,1)),"N/A")</f>
        <v>N/A</v>
      </c>
      <c r="ER75" t="str">
        <f>IFERROR(VALUE(RIGHT(Rawdata!ER75,1)),"N/A")</f>
        <v>N/A</v>
      </c>
      <c r="ES75" t="str">
        <f>IFERROR(VALUE(RIGHT(Rawdata!ES75,1)),"N/A")</f>
        <v>N/A</v>
      </c>
      <c r="ET75" t="str">
        <f>IFERROR(VALUE(RIGHT(Rawdata!ET75,1)),"N/A")</f>
        <v>N/A</v>
      </c>
      <c r="EU75" t="str">
        <f>IFERROR(VALUE(RIGHT(Rawdata!EU75,1)),"N/A")</f>
        <v>N/A</v>
      </c>
      <c r="EV75" t="str">
        <f>IFERROR(VALUE(RIGHT(Rawdata!EV75,1)),"N/A")</f>
        <v>N/A</v>
      </c>
      <c r="EW75" t="str">
        <f>IFERROR(VALUE(RIGHT(Rawdata!EW75,1)),"N/A")</f>
        <v>N/A</v>
      </c>
      <c r="EX75" t="str">
        <f>IFERROR(VALUE(RIGHT(Rawdata!EX75,1)),"N/A")</f>
        <v>N/A</v>
      </c>
      <c r="EY75" t="str">
        <f>IFERROR(VALUE(RIGHT(Rawdata!EY75,1)),"N/A")</f>
        <v>N/A</v>
      </c>
      <c r="EZ75" t="str">
        <f>IFERROR(6-VALUE(RIGHT(Rawdata!EZ75,1)),"N/A")</f>
        <v>N/A</v>
      </c>
      <c r="FA75" t="str">
        <f>IFERROR(IF(Rawdata!FA75="A1",VALUE(RIGHT(Rawdata!FA75,1)),VALUE(RIGHT(Rawdata!FA75,1))-1),"N/A")</f>
        <v>N/A</v>
      </c>
      <c r="FB75" t="str">
        <f>IFERROR(VALUE(RIGHT(Rawdata!FB75,1))-3,"N/A")</f>
        <v>N/A</v>
      </c>
      <c r="FC75" t="str">
        <f>IFERROR(IF(Rawdata!FC75="A1",VALUE(RIGHT(Rawdata!FC75,1)),VALUE(RIGHT(Rawdata!FC75,1))-1),"N/A")</f>
        <v>N/A</v>
      </c>
      <c r="FD75" t="str">
        <f>IFERROR(VALUE(RIGHT(Rawdata!FD75,1))-3,"N/A")</f>
        <v>N/A</v>
      </c>
      <c r="FE75" t="str">
        <f>IFERROR(IF(Rawdata!FE75="A1",VALUE(RIGHT(Rawdata!FE75,1)),VALUE(RIGHT(Rawdata!FE75,1))-1),"N/A")</f>
        <v>N/A</v>
      </c>
      <c r="FF75" t="str">
        <f>IFERROR(VALUE(RIGHT(Rawdata!FF75,1))-3,"N/A")</f>
        <v>N/A</v>
      </c>
      <c r="FG75" t="str">
        <f>IFERROR(IF(Rawdata!FG75="A1",VALUE(RIGHT(Rawdata!FG75,1)),VALUE(RIGHT(Rawdata!FG75,1))-1),"N/A")</f>
        <v>N/A</v>
      </c>
      <c r="FH75" t="str">
        <f>IFERROR(VALUE(RIGHT(Rawdata!FH75,1))-3,"N/A")</f>
        <v>N/A</v>
      </c>
      <c r="FI75" t="str">
        <f>IFERROR(IF(Rawdata!FI75="A1",VALUE(RIGHT(Rawdata!FI75,1)),VALUE(RIGHT(Rawdata!FI75,1))-1),"N/A")</f>
        <v>N/A</v>
      </c>
      <c r="FJ75" t="str">
        <f>IFERROR(VALUE(RIGHT(Rawdata!FJ75,1))-3,"N/A")</f>
        <v>N/A</v>
      </c>
      <c r="FK75" t="str">
        <f>IFERROR(IF(Rawdata!FK75="A1",VALUE(RIGHT(Rawdata!FK75,1)),VALUE(RIGHT(Rawdata!FK75,1))-1),"N/A")</f>
        <v>N/A</v>
      </c>
      <c r="FL75" t="str">
        <f>IFERROR(VALUE(RIGHT(Rawdata!FL75,1))-3,"N/A")</f>
        <v>N/A</v>
      </c>
      <c r="FM75" t="str">
        <f>IFERROR(IF(Rawdata!FM75="A1",VALUE(RIGHT(Rawdata!FM75,1)),VALUE(RIGHT(Rawdata!FM75,1))-1),"N/A")</f>
        <v>N/A</v>
      </c>
      <c r="FN75" t="str">
        <f>IFERROR(VALUE(RIGHT(Rawdata!FN75,1))-3,"N/A")</f>
        <v>N/A</v>
      </c>
      <c r="FO75" t="str">
        <f>IFERROR(IF(Rawdata!FO75="A1",VALUE(RIGHT(Rawdata!FO75,1)),VALUE(RIGHT(Rawdata!FO75,1))-1),"N/A")</f>
        <v>N/A</v>
      </c>
      <c r="FP75" t="str">
        <f>IFERROR(VALUE(RIGHT(Rawdata!FP75,1))-3,"N/A")</f>
        <v>N/A</v>
      </c>
      <c r="FQ75" t="str">
        <f>IFERROR(IF(Rawdata!FQ75="A1",VALUE(RIGHT(Rawdata!FQ75,1)),VALUE(RIGHT(Rawdata!FQ75,1))-1),"N/A")</f>
        <v>N/A</v>
      </c>
      <c r="FR75" t="str">
        <f>IFERROR(VALUE(RIGHT(Rawdata!FR75,1))-3,"N/A")</f>
        <v>N/A</v>
      </c>
      <c r="FS75" t="str">
        <f>IFERROR(IF(Rawdata!FS75="A1",VALUE(RIGHT(Rawdata!FS75,1)),VALUE(RIGHT(Rawdata!FS75,1))-1),"N/A")</f>
        <v>N/A</v>
      </c>
      <c r="FT75" t="str">
        <f>IFERROR(VALUE(RIGHT(Rawdata!FT75,1))-3,"N/A")</f>
        <v>N/A</v>
      </c>
      <c r="FU75" t="str">
        <f>IFERROR(IF(Rawdata!FU75="A1",VALUE(RIGHT(Rawdata!FU75,1)),VALUE(RIGHT(Rawdata!FU75,1))-1),"N/A")</f>
        <v>N/A</v>
      </c>
      <c r="FV75" t="str">
        <f>IFERROR(VALUE(RIGHT(Rawdata!FV75,1))-3,"N/A")</f>
        <v>N/A</v>
      </c>
      <c r="FW75" t="str">
        <f>IFERROR(IF(Rawdata!FW75="A1",VALUE(RIGHT(Rawdata!FW75,1)),VALUE(RIGHT(Rawdata!FW75,1))-1),"N/A")</f>
        <v>N/A</v>
      </c>
      <c r="FX75" t="str">
        <f>IFERROR(VALUE(RIGHT(Rawdata!FX75,1))-3,"N/A")</f>
        <v>N/A</v>
      </c>
      <c r="FY75" t="str">
        <f>IFERROR(IF(Rawdata!FY75="A1",VALUE(RIGHT(Rawdata!FY75,1)),VALUE(RIGHT(Rawdata!FY75,1))-1),"N/A")</f>
        <v>N/A</v>
      </c>
      <c r="FZ75" t="str">
        <f>IFERROR(VALUE(RIGHT(Rawdata!FZ75,1))-3,"N/A")</f>
        <v>N/A</v>
      </c>
      <c r="GA75" t="str">
        <f>IFERROR(IF(Rawdata!GA75="A1",VALUE(RIGHT(Rawdata!GA75,1)),VALUE(RIGHT(Rawdata!GA75,1))-1),"N/A")</f>
        <v>N/A</v>
      </c>
      <c r="GB75" t="str">
        <f>IFERROR(VALUE(RIGHT(Rawdata!GB75,1))-3,"N/A")</f>
        <v>N/A</v>
      </c>
      <c r="GC75" t="str">
        <f>IFERROR(IF(Rawdata!GC75="A1",VALUE(RIGHT(Rawdata!GC75,1)),VALUE(RIGHT(Rawdata!GC75,1))-1),"N/A")</f>
        <v>N/A</v>
      </c>
      <c r="GD75" t="str">
        <f>IFERROR(VALUE(RIGHT(Rawdata!GD75,1))-3,"N/A")</f>
        <v>N/A</v>
      </c>
      <c r="GE75" t="str">
        <f>IFERROR(IF(Rawdata!GE75="A1",VALUE(RIGHT(Rawdata!GE75,1)),VALUE(RIGHT(Rawdata!GE75,1))-1),"N/A")</f>
        <v>N/A</v>
      </c>
      <c r="GF75" t="str">
        <f>IFERROR(VALUE(RIGHT(Rawdata!GF75,1))-3,"N/A")</f>
        <v>N/A</v>
      </c>
      <c r="GG75" t="str">
        <f>IFERROR(IF(Rawdata!GG75="A1",VALUE(RIGHT(Rawdata!GG75,1)),VALUE(RIGHT(Rawdata!GG75,1))-1),"N/A")</f>
        <v>N/A</v>
      </c>
      <c r="GH75" t="str">
        <f>IFERROR(VALUE(RIGHT(Rawdata!GH75,1))-3,"N/A")</f>
        <v>N/A</v>
      </c>
      <c r="GI75" t="str">
        <f>IFERROR(IF(Rawdata!GI75="A1",VALUE(RIGHT(Rawdata!GI75,1)),VALUE(RIGHT(Rawdata!GI75,1))-1),"N/A")</f>
        <v>N/A</v>
      </c>
      <c r="GJ75" t="str">
        <f>IFERROR(VALUE(RIGHT(Rawdata!GJ75,1))-3,"N/A")</f>
        <v>N/A</v>
      </c>
      <c r="GK75" t="str">
        <f>IFERROR(IF(Rawdata!GK75="A1",VALUE(RIGHT(Rawdata!GK75,1)),VALUE(RIGHT(Rawdata!GK75,1))-1),"N/A")</f>
        <v>N/A</v>
      </c>
      <c r="GL75" t="str">
        <f>IFERROR(VALUE(RIGHT(Rawdata!GL75,1))-3,"N/A")</f>
        <v>N/A</v>
      </c>
      <c r="GM75" t="str">
        <f>IFERROR(IF(Rawdata!GM75="A1",VALUE(RIGHT(Rawdata!GM75,1)),VALUE(RIGHT(Rawdata!GM75,1))-1),"N/A")</f>
        <v>N/A</v>
      </c>
      <c r="GN75" t="str">
        <f>IFERROR(VALUE(RIGHT(Rawdata!GN75,1))-3,"N/A")</f>
        <v>N/A</v>
      </c>
      <c r="GO75" t="str">
        <f>IFERROR(IF(Rawdata!GO75="A1",VALUE(RIGHT(Rawdata!GO75,1)),VALUE(RIGHT(Rawdata!GO75,1))-1),"N/A")</f>
        <v>N/A</v>
      </c>
      <c r="GP75" t="str">
        <f>IFERROR(VALUE(RIGHT(Rawdata!GP75,1))-3,"N/A")</f>
        <v>N/A</v>
      </c>
      <c r="GQ75" t="str">
        <f>IFERROR(IF(Rawdata!GQ75="A1",VALUE(RIGHT(Rawdata!GQ75,1)),VALUE(RIGHT(Rawdata!GQ75,1))-1),"N/A")</f>
        <v>N/A</v>
      </c>
      <c r="GR75" t="str">
        <f>IFERROR(VALUE(RIGHT(Rawdata!GR75,1))-3,"N/A")</f>
        <v>N/A</v>
      </c>
      <c r="GS75" t="str">
        <f>IFERROR(IF(Rawdata!GS75="A1",VALUE(RIGHT(Rawdata!GS75,1)),VALUE(RIGHT(Rawdata!GS75,1))-1),"N/A")</f>
        <v>N/A</v>
      </c>
      <c r="GT75" t="str">
        <f>IFERROR(VALUE(RIGHT(Rawdata!GT75,1))-3,"N/A")</f>
        <v>N/A</v>
      </c>
      <c r="GU75" t="str">
        <f>IFERROR(IF(Rawdata!GU75="A1",VALUE(RIGHT(Rawdata!GU75,1)),VALUE(RIGHT(Rawdata!GU75,1))-1),"N/A")</f>
        <v>N/A</v>
      </c>
      <c r="GV75" t="str">
        <f>IFERROR(VALUE(RIGHT(Rawdata!GV75,1))-3,"N/A")</f>
        <v>N/A</v>
      </c>
      <c r="GW75" t="str">
        <f>IFERROR(IF(Rawdata!GW75="A1",VALUE(RIGHT(Rawdata!GW75,1)),VALUE(RIGHT(Rawdata!GW75,1))-1),"N/A")</f>
        <v>N/A</v>
      </c>
      <c r="GX75" t="str">
        <f>IFERROR(VALUE(RIGHT(Rawdata!GX75,1))-3,"N/A")</f>
        <v>N/A</v>
      </c>
      <c r="GY75" t="str">
        <f>IFERROR(VALUE(RIGHT(Rawdata!GY75,1)),"N/A")</f>
        <v>N/A</v>
      </c>
      <c r="GZ75" t="str">
        <f>IFERROR(7-VALUE(RIGHT(Rawdata!GZ75,1)),"N/A")</f>
        <v>N/A</v>
      </c>
      <c r="HA75" t="str">
        <f>IFERROR(VALUE(RIGHT(Rawdata!HA75,1)),"N/A")</f>
        <v>N/A</v>
      </c>
      <c r="HB75" t="str">
        <f>IFERROR(VALUE(RIGHT(Rawdata!HB75,1)),"N/A")</f>
        <v>N/A</v>
      </c>
      <c r="HC75" t="str">
        <f>IFERROR(VALUE(RIGHT(Rawdata!HC75,1)),"N/A")</f>
        <v>N/A</v>
      </c>
      <c r="HD75" t="str">
        <f>IFERROR(7-VALUE(RIGHT(Rawdata!HD75,1)),"N/A")</f>
        <v>N/A</v>
      </c>
      <c r="HE75" t="str">
        <f>IFERROR(VALUE(RIGHT(Rawdata!HE75,1)),"N/A")</f>
        <v>N/A</v>
      </c>
      <c r="HF75" t="str">
        <f>IFERROR(7-VALUE(RIGHT(Rawdata!HF75,1)),"N/A")</f>
        <v>N/A</v>
      </c>
      <c r="HG75" t="str">
        <f>IFERROR(VALUE(RIGHT(Rawdata!HG75,1)),"N/A")</f>
        <v>N/A</v>
      </c>
      <c r="HH75" t="str">
        <f>IFERROR(VALUE(RIGHT(Rawdata!HH75,1)),"N/A")</f>
        <v>N/A</v>
      </c>
      <c r="HI75" t="str">
        <f>IFERROR(VALUE(RIGHT(Rawdata!HI75,1)),"N/A")</f>
        <v>N/A</v>
      </c>
      <c r="HJ75" t="str">
        <f>IFERROR(VALUE(RIGHT(Rawdata!HJ75,1)),"N/A")</f>
        <v>N/A</v>
      </c>
      <c r="HK75" t="str">
        <f>IFERROR(7-VALUE(RIGHT(Rawdata!HK75,1)),"N/A")</f>
        <v>N/A</v>
      </c>
      <c r="HL75" t="str">
        <f>IFERROR(VALUE(RIGHT(Rawdata!HL75,1)),"N/A")</f>
        <v>N/A</v>
      </c>
      <c r="HM75" t="str">
        <f>IFERROR(VALUE(RIGHT(Rawdata!HM75,1)),"N/A")</f>
        <v>N/A</v>
      </c>
      <c r="HN75" t="str">
        <f>IFERROR(IF(Rawdata!HN75="A13",5,VALUE(RIGHT(Rawdata!HN75,1))-1),"N/A")</f>
        <v>N/A</v>
      </c>
      <c r="HO75" t="str">
        <f>IFERROR(IF(Rawdata!HO75="A13",5,VALUE(RIGHT(Rawdata!HO75,1))-1),"N/A")</f>
        <v>N/A</v>
      </c>
      <c r="HP75" t="str">
        <f>IFERROR(IF(Rawdata!HP75="A13",5,VALUE(RIGHT(Rawdata!HP75,1))-1),"N/A")</f>
        <v>N/A</v>
      </c>
      <c r="HQ75" t="str">
        <f>IFERROR(IF(Rawdata!HQ75="A13",5,VALUE(RIGHT(Rawdata!HQ75,1))-1),"N/A")</f>
        <v>N/A</v>
      </c>
      <c r="HR75" t="str">
        <f>IFERROR(IF(Rawdata!HR75="A13",5,VALUE(RIGHT(Rawdata!HR75,1))-1),"N/A")</f>
        <v>N/A</v>
      </c>
      <c r="HS75" t="str">
        <f>IFERROR(6-IF(Rawdata!HS75="A13",5,VALUE(RIGHT(Rawdata!HS75,1))-1),"N/A")</f>
        <v>N/A</v>
      </c>
      <c r="HT75" t="str">
        <f>IFERROR(6-IF(Rawdata!HT75="A13",5,VALUE(RIGHT(Rawdata!HT75,1))-1),"N/A")</f>
        <v>N/A</v>
      </c>
      <c r="HU75" t="str">
        <f>IFERROR(6-IF(Rawdata!HU75="A13",5,VALUE(RIGHT(Rawdata!HU75,1))-1),"N/A")</f>
        <v>N/A</v>
      </c>
      <c r="HV75" t="str">
        <f>IFERROR(IF(Rawdata!HV75="A13",5,VALUE(RIGHT(Rawdata!HV75,1))-1),"N/A")</f>
        <v>N/A</v>
      </c>
      <c r="HW75" t="str">
        <f>IFERROR(6-IF(Rawdata!HW75="A13",5,VALUE(RIGHT(Rawdata!HW75,1))-1),"N/A")</f>
        <v>N/A</v>
      </c>
      <c r="HX75" t="str">
        <f>IFERROR(6-IF(Rawdata!HX75="A13",5,VALUE(RIGHT(Rawdata!HX75,1))-1),"N/A")</f>
        <v>N/A</v>
      </c>
      <c r="HY75" t="str">
        <f>IFERROR(6-IF(Rawdata!HY75="A13",5,VALUE(RIGHT(Rawdata!HY75,1))-1),"N/A")</f>
        <v>N/A</v>
      </c>
      <c r="HZ75" t="str">
        <f>IFERROR(6-IF(Rawdata!HZ75="A13",5,VALUE(RIGHT(Rawdata!HZ75,1))-1),"N/A")</f>
        <v>N/A</v>
      </c>
      <c r="IA75" t="str">
        <f>IFERROR(6-IF(Rawdata!IA75="A13",5,VALUE(RIGHT(Rawdata!IA75,1))-1),"N/A")</f>
        <v>N/A</v>
      </c>
      <c r="IB75" t="str">
        <f>IFERROR(IF(Rawdata!IB75="A13",5,VALUE(RIGHT(Rawdata!IB75,1))-1),"N/A")</f>
        <v>N/A</v>
      </c>
      <c r="IC75" t="str">
        <f>IFERROR(6-IF(Rawdata!IC75="A13",5,VALUE(RIGHT(Rawdata!IC75,1))-1),"N/A")</f>
        <v>N/A</v>
      </c>
      <c r="ID75" t="str">
        <f>IFERROR(IF(Rawdata!ID75="A13",5,VALUE(RIGHT(Rawdata!ID75,1))-1),"N/A")</f>
        <v>N/A</v>
      </c>
      <c r="IE75" t="str">
        <f>IFERROR(6-IF(Rawdata!IE75="A13",5,VALUE(RIGHT(Rawdata!IE75,1))-1),"N/A")</f>
        <v>N/A</v>
      </c>
      <c r="IF75" t="str">
        <f>IFERROR(VALUE(RIGHT(Rawdata!IF75,1)),"N/A")</f>
        <v>N/A</v>
      </c>
      <c r="IG75" t="str">
        <f>IFERROR(VALUE(RIGHT(Rawdata!IG75,1)),"N/A")</f>
        <v>N/A</v>
      </c>
      <c r="IH75" t="str">
        <f>IFERROR(VALUE(RIGHT(Rawdata!IH75,1)),"N/A")</f>
        <v>N/A</v>
      </c>
      <c r="II75" t="str">
        <f>IFERROR(VALUE(RIGHT(Rawdata!II75,1)),"N/A")</f>
        <v>N/A</v>
      </c>
      <c r="IJ75" t="str">
        <f>IFERROR(VALUE(RIGHT(Rawdata!IJ75,1)),"N/A")</f>
        <v>N/A</v>
      </c>
      <c r="IK75" t="str">
        <f>IFERROR(VALUE(RIGHT(Rawdata!IK75,1)),"N/A")</f>
        <v>N/A</v>
      </c>
      <c r="IL75" t="str">
        <f>IFERROR(VALUE(RIGHT(Rawdata!IL75,1)),"N/A")</f>
        <v>N/A</v>
      </c>
      <c r="IM75" t="str">
        <f>IFERROR(VALUE(RIGHT(Rawdata!IM75,1)),"N/A")</f>
        <v>N/A</v>
      </c>
      <c r="IN75" t="str">
        <f>IFERROR(VALUE(RIGHT(Rawdata!IN75,1)),"N/A")</f>
        <v>N/A</v>
      </c>
      <c r="IO75" t="str">
        <f>IFERROR(VALUE(RIGHT(Rawdata!IO75,1)),"N/A")</f>
        <v>N/A</v>
      </c>
      <c r="IP75" t="str">
        <f>IFERROR(VALUE(RIGHT(Rawdata!IP75,1)),"N/A")</f>
        <v>N/A</v>
      </c>
      <c r="IQ75" t="str">
        <f>IFERROR(VALUE(RIGHT(Rawdata!IQ75,1)),"N/A")</f>
        <v>N/A</v>
      </c>
      <c r="IR75" t="str">
        <f>IFERROR(VALUE(RIGHT(Rawdata!IR75,1)),"N/A")</f>
        <v>N/A</v>
      </c>
      <c r="IS75" t="str">
        <f>IFERROR(VALUE(RIGHT(Rawdata!IS75,1)),"N/A")</f>
        <v>N/A</v>
      </c>
      <c r="IT75" t="str">
        <f>IFERROR(VALUE(RIGHT(Rawdata!IT75,1)),"N/A")</f>
        <v>N/A</v>
      </c>
      <c r="IU75" t="str">
        <f>IFERROR(VALUE(RIGHT(Rawdata!IU75,1)),"N/A")</f>
        <v>N/A</v>
      </c>
      <c r="IV75" t="str">
        <f>IFERROR(VALUE(RIGHT(Rawdata!IV75,1)),"N/A")</f>
        <v>N/A</v>
      </c>
      <c r="IW75" t="str">
        <f>IFERROR(VALUE(RIGHT(Rawdata!IW75,1)),"N/A")</f>
        <v>N/A</v>
      </c>
      <c r="IX75" t="str">
        <f>IFERROR(VALUE(RIGHT(Rawdata!IX75,1)),"N/A")</f>
        <v>N/A</v>
      </c>
      <c r="IY75" t="str">
        <f>IFERROR(VALUE(RIGHT(Rawdata!IY75,1)),"N/A")</f>
        <v>N/A</v>
      </c>
      <c r="IZ75" t="str">
        <f>IFERROR(VALUE(RIGHT(Rawdata!IZ75,1)),"N/A")</f>
        <v>N/A</v>
      </c>
      <c r="JA75" t="str">
        <f>IFERROR(VALUE(RIGHT(Rawdata!JA75,1)),"N/A")</f>
        <v>N/A</v>
      </c>
      <c r="JB75" t="str">
        <f>IFERROR(VALUE(RIGHT(Rawdata!JB75,1)),"N/A")</f>
        <v>N/A</v>
      </c>
      <c r="JC75" t="str">
        <f>IFERROR(VALUE(RIGHT(Rawdata!JC75,1)),"N/A")</f>
        <v>N/A</v>
      </c>
      <c r="JD75" t="str">
        <f>IFERROR(VALUE(RIGHT(Rawdata!JD75,1)),"N/A")</f>
        <v>N/A</v>
      </c>
      <c r="JE75" t="str">
        <f>IFERROR(VALUE(RIGHT(Rawdata!JE75,1)),"N/A")</f>
        <v>N/A</v>
      </c>
      <c r="JF75" t="str">
        <f>IFERROR(VALUE(RIGHT(Rawdata!JF75,1)),"N/A")</f>
        <v>N/A</v>
      </c>
      <c r="JG75" t="str">
        <f>IFERROR(VALUE(RIGHT(Rawdata!JG75,1)),"N/A")</f>
        <v>N/A</v>
      </c>
      <c r="JH75" t="str">
        <f>IFERROR(VALUE(RIGHT(Rawdata!JH75,1)),"N/A")</f>
        <v>N/A</v>
      </c>
      <c r="JI75" t="str">
        <f>IFERROR(VALUE(RIGHT(Rawdata!JI75,1)),"N/A")</f>
        <v>N/A</v>
      </c>
      <c r="JJ75" t="str">
        <f>IFERROR(VALUE(RIGHT(Rawdata!JJ75,1)),"N/A")</f>
        <v>N/A</v>
      </c>
      <c r="JK75" t="str">
        <f>IFERROR(VALUE(RIGHT(Rawdata!JK75,1)),"N/A")</f>
        <v>N/A</v>
      </c>
      <c r="JL75" t="str">
        <f>IFERROR(VALUE(RIGHT(Rawdata!JL75,1)),"N/A")</f>
        <v>N/A</v>
      </c>
      <c r="JM75" t="str">
        <f>IFERROR(VALUE(RIGHT(Rawdata!JM75,1)),"N/A")</f>
        <v>N/A</v>
      </c>
      <c r="JN75" t="str">
        <f>IFERROR(VALUE(RIGHT(Rawdata!JN75,1)),"N/A")</f>
        <v>N/A</v>
      </c>
      <c r="JO75" t="str">
        <f>IFERROR(VALUE(RIGHT(Rawdata!JO75,1)),"N/A")</f>
        <v>N/A</v>
      </c>
      <c r="JP75" t="str">
        <f>IFERROR(VALUE(RIGHT(Rawdata!JP75,1)-4),"N/A")</f>
        <v>N/A</v>
      </c>
      <c r="JQ75" t="str">
        <f>IFERROR(VALUE(RIGHT(Rawdata!JQ75,1)-4),"N/A")</f>
        <v>N/A</v>
      </c>
      <c r="JR75" t="str">
        <f>IFERROR(VALUE(RIGHT(Rawdata!JR75,1)-4),"N/A")</f>
        <v>N/A</v>
      </c>
      <c r="JS75" t="str">
        <f>IFERROR(VALUE(RIGHT(Rawdata!JS75,1)-4),"N/A")</f>
        <v>N/A</v>
      </c>
      <c r="JT75" t="str">
        <f>IFERROR(VALUE(RIGHT(Rawdata!JT75,1)-4),"N/A")</f>
        <v>N/A</v>
      </c>
      <c r="JU75" t="str">
        <f>IFERROR(VALUE(RIGHT(Rawdata!JU75,1)-4),"N/A")</f>
        <v>N/A</v>
      </c>
      <c r="JV75" t="str">
        <f>IFERROR(VALUE(RIGHT(Rawdata!JV75,1)-4),"N/A")</f>
        <v>N/A</v>
      </c>
      <c r="JW75" t="str">
        <f>IFERROR(VALUE(RIGHT(Rawdata!JW75,1)-4),"N/A")</f>
        <v>N/A</v>
      </c>
      <c r="JX75" t="str">
        <f>IFERROR(VALUE(RIGHT(Rawdata!JX75,1)),"N/A")</f>
        <v>N/A</v>
      </c>
      <c r="JY75" t="str">
        <f>IFERROR(VALUE(RIGHT(Rawdata!JY75,1)),"N/A")</f>
        <v>N/A</v>
      </c>
      <c r="JZ75" t="str">
        <f>IFERROR(6-VALUE(RIGHT(Rawdata!JZ75,1)),"N/A")</f>
        <v>N/A</v>
      </c>
      <c r="KA75" t="str">
        <f>IFERROR(6-VALUE(RIGHT(Rawdata!KA75,1)),"N/A")</f>
        <v>N/A</v>
      </c>
      <c r="KB75" t="str">
        <f>IFERROR(6-VALUE(RIGHT(Rawdata!KB75,1)),"N/A")</f>
        <v>N/A</v>
      </c>
      <c r="KC75" t="str">
        <f>IFERROR(6-VALUE(RIGHT(Rawdata!KC75,1)),"N/A")</f>
        <v>N/A</v>
      </c>
      <c r="KD75" t="str">
        <f>IFERROR(6-VALUE(RIGHT(Rawdata!KD75,1)),"N/A")</f>
        <v>N/A</v>
      </c>
      <c r="KE75" t="str">
        <f>IFERROR(6-VALUE(RIGHT(Rawdata!KE75,1)),"N/A")</f>
        <v>N/A</v>
      </c>
      <c r="KF75" t="str">
        <f>IFERROR(VALUE(RIGHT(Rawdata!KF75,1)),"N/A")</f>
        <v>N/A</v>
      </c>
      <c r="KG75" t="str">
        <f>IFERROR(VALUE(RIGHT(Rawdata!KG75,1)),"N/A")</f>
        <v>N/A</v>
      </c>
      <c r="KH75" t="str">
        <f>IFERROR(6-VALUE(RIGHT(Rawdata!KH75,1)),"N/A")</f>
        <v>N/A</v>
      </c>
      <c r="KI75" t="str">
        <f>IFERROR(6-VALUE(RIGHT(Rawdata!KI75,1)),"N/A")</f>
        <v>N/A</v>
      </c>
      <c r="KJ75" t="str">
        <f>IFERROR(VALUE(RIGHT(Rawdata!KJ75,1)),"N/A")</f>
        <v>N/A</v>
      </c>
      <c r="KK75" t="str">
        <f>IFERROR(VALUE(RIGHT(Rawdata!KK75,1)),"N/A")</f>
        <v>N/A</v>
      </c>
      <c r="KL75" t="str">
        <f>IFERROR(VALUE(RIGHT(Rawdata!KL75,1)),"N/A")</f>
        <v>N/A</v>
      </c>
      <c r="KM75" t="str">
        <f>IFERROR(VALUE(RIGHT(Rawdata!KM75,1)),"N/A")</f>
        <v>N/A</v>
      </c>
      <c r="KN75" t="str">
        <f>IFERROR(VALUE(RIGHT(Rawdata!KN75,1)),"N/A")</f>
        <v>N/A</v>
      </c>
      <c r="KO75" t="str">
        <f>IFERROR(VALUE(RIGHT(Rawdata!KO75,1)),"N/A")</f>
        <v>N/A</v>
      </c>
      <c r="KP75" t="str">
        <f>IFERROR(VALUE(RIGHT(Rawdata!KP75,1)),"N/A")</f>
        <v>N/A</v>
      </c>
      <c r="KQ75" t="str">
        <f>IFERROR(VALUE(RIGHT(Rawdata!KQ75,1)),"N/A")</f>
        <v>N/A</v>
      </c>
      <c r="KR75" t="str">
        <f>IFERROR(VALUE(RIGHT(Rawdata!KR75,1)),"N/A")</f>
        <v>N/A</v>
      </c>
      <c r="KS75" t="str">
        <f>IFERROR(VALUE(RIGHT(Rawdata!KS75,1)),"N/A")</f>
        <v>N/A</v>
      </c>
      <c r="KT75" t="str">
        <f>IFERROR(VALUE(RIGHT(Rawdata!KT75,1)),"N/A")</f>
        <v>N/A</v>
      </c>
      <c r="KU75" t="str">
        <f>IFERROR(VALUE(RIGHT(Rawdata!KU75,1)),"N/A")</f>
        <v>N/A</v>
      </c>
      <c r="KV75" t="str">
        <f>IFERROR(VALUE(RIGHT(Rawdata!KV75,1)),"N/A")</f>
        <v>N/A</v>
      </c>
      <c r="KW75" t="str">
        <f>IFERROR(VALUE(RIGHT(Rawdata!KW75,1)),"N/A")</f>
        <v>N/A</v>
      </c>
      <c r="KX75" t="str">
        <f>IFERROR(VALUE(RIGHT(Rawdata!KX75,1)),"N/A")</f>
        <v>N/A</v>
      </c>
    </row>
    <row r="76" spans="1:310" x14ac:dyDescent="0.25">
      <c r="A76">
        <f>Rawdata!A76</f>
        <v>10</v>
      </c>
      <c r="B76" t="str">
        <f>Rawdata!B76</f>
        <v>T4</v>
      </c>
      <c r="C76" t="str">
        <f>Rawdata!C76</f>
        <v>2023-05-01 10:14:55</v>
      </c>
      <c r="D76" t="str">
        <f>Rawdata!D76</f>
        <v>759-286</v>
      </c>
      <c r="E76" t="str">
        <f>IF(Rawdata!E76="","",Rawdata!E76)</f>
        <v/>
      </c>
      <c r="F76" cm="1">
        <f t="array" ref="F76">IFERROR(_xlfn.IFS(Rawdata!F76="A1",100,Rawdata!F76="A2",75,Rawdata!F76="A3",50,Rawdata!F76="A4",25,Rawdata!F76="A5",0),"N/A")</f>
        <v>25</v>
      </c>
      <c r="G76" cm="1">
        <f t="array" ref="G76">IFERROR(_xlfn.IFS(Rawdata!G76="A1",100,Rawdata!G76="A2",75,Rawdata!G76="A3",50,Rawdata!G76="A4",25,Rawdata!G76="A5",0),"N/A")</f>
        <v>50</v>
      </c>
      <c r="H76" cm="1">
        <f t="array" ref="H76">IFERROR(_xlfn.IFS(Rawdata!H76="A1",100,Rawdata!H76="A2",75,Rawdata!H76="A3",50,Rawdata!H76="A4",25,Rawdata!H76="A5",0),"N/A")</f>
        <v>0</v>
      </c>
      <c r="I76" cm="1">
        <f t="array" ref="I76">IFERROR(_xlfn.IFS(Rawdata!I76="A1",100,Rawdata!I76="A2",75,Rawdata!I76="A3",50,Rawdata!I76="A4",25,Rawdata!I76="A5",0),"N/A")</f>
        <v>100</v>
      </c>
      <c r="J76" cm="1">
        <f t="array" ref="J76">IFERROR(_xlfn.IFS(Rawdata!J76="A1",100,Rawdata!J76="A2",75,Rawdata!J76="A3",50,Rawdata!J76="A4",25,Rawdata!J76="A5",0),"N/A")</f>
        <v>25</v>
      </c>
      <c r="K76" cm="1">
        <f t="array" ref="K76">IFERROR(_xlfn.IFS(Rawdata!K76="A1",100,Rawdata!K76="A2",75,Rawdata!K76="A3",50,Rawdata!K76="A4",25,Rawdata!K76="A5",0),"N/A")</f>
        <v>0</v>
      </c>
      <c r="L76" cm="1">
        <f t="array" ref="L76">IFERROR(_xlfn.IFS(Rawdata!L76="A1",100,Rawdata!L76="A2",75,Rawdata!L76="A3",50,Rawdata!L76="A4",25,Rawdata!L76="A5",0),"N/A")</f>
        <v>0</v>
      </c>
      <c r="M76" cm="1">
        <f t="array" ref="M76">IFERROR(_xlfn.IFS(Rawdata!M76="A1",100,Rawdata!M76="A2",75,Rawdata!M76="A3",50,Rawdata!M76="A4",25,Rawdata!M76="A5",0),"N/A")</f>
        <v>0</v>
      </c>
      <c r="N76" cm="1">
        <f t="array" ref="N76">IFERROR(_xlfn.IFS(Rawdata!N76="A1",100,Rawdata!N76="A2",75,Rawdata!N76="A3",50,Rawdata!N76="A4",25,Rawdata!N76="A5",0),"N/A")</f>
        <v>50</v>
      </c>
      <c r="O76" cm="1">
        <f t="array" ref="O76">IFERROR(_xlfn.IFS(Rawdata!O76="A1",100,Rawdata!O76="A2",75,Rawdata!O76="A3",50,Rawdata!O76="A4",25,Rawdata!O76="A5",0),"N/A")</f>
        <v>0</v>
      </c>
      <c r="P76" cm="1">
        <f t="array" ref="P76">IFERROR(_xlfn.IFS(Rawdata!P76="A1",100,Rawdata!P76="A2",75,Rawdata!P76="A3",50,Rawdata!P76="A4",25,Rawdata!P76="A5",0),"N/A")</f>
        <v>25</v>
      </c>
      <c r="Q76" cm="1">
        <f t="array" ref="Q76">IFERROR(_xlfn.IFS(Rawdata!Q76="A1",100,Rawdata!Q76="A2",75,Rawdata!Q76="A3",50,Rawdata!Q76="A4",25,Rawdata!Q76="A5",0),"N/A")</f>
        <v>25</v>
      </c>
      <c r="R76" cm="1">
        <f t="array" ref="R76">IFERROR(_xlfn.IFS(Rawdata!R76="A1",100,Rawdata!R76="A2",75,Rawdata!R76="A3",50,Rawdata!R76="A4",25,Rawdata!R76="A5",0),"N/A")</f>
        <v>50</v>
      </c>
      <c r="S76" cm="1">
        <f t="array" ref="S76">IFERROR(_xlfn.IFS(Rawdata!S76="A1",100,Rawdata!S76="A2",75,Rawdata!S76="A3",50,Rawdata!S76="A4",25,Rawdata!S76="A5",0),"N/A")</f>
        <v>50</v>
      </c>
      <c r="T76" cm="1">
        <f t="array" ref="T76">IFERROR(_xlfn.IFS(Rawdata!T76="A1",100,Rawdata!T76="A2",75,Rawdata!T76="A3",50,Rawdata!T76="A4",25,Rawdata!T76="A5",0),"N/A")</f>
        <v>25</v>
      </c>
      <c r="U76" cm="1">
        <f t="array" ref="U76">IFERROR(_xlfn.IFS(Rawdata!U76="A1",100,Rawdata!U76="A2",75,Rawdata!U76="A3",50,Rawdata!U76="A4",25,Rawdata!U76="A5",0),"N/A")</f>
        <v>50</v>
      </c>
      <c r="V76" cm="1">
        <f t="array" ref="V76">IFERROR(_xlfn.IFS(Rawdata!V76="A1",100,Rawdata!V76="A2",75,Rawdata!V76="A3",50,Rawdata!V76="A4",25,Rawdata!V76="A5",0),"N/A")</f>
        <v>0</v>
      </c>
      <c r="W76" cm="1">
        <f t="array" ref="W76">IFERROR(_xlfn.IFS(Rawdata!W76="A1",100,Rawdata!W76="A2",75,Rawdata!W76="A3",50,Rawdata!W76="A4",25,Rawdata!W76="A5",0),"N/A")</f>
        <v>0</v>
      </c>
      <c r="X76" cm="1">
        <f t="array" ref="X76">IFERROR(_xlfn.IFS(Rawdata!X76="A1",100,Rawdata!X76="A2",75,Rawdata!X76="A3",50,Rawdata!X76="A4",25,Rawdata!X76="A5",0),"N/A")</f>
        <v>50</v>
      </c>
      <c r="Y76" cm="1">
        <f t="array" ref="Y76">IFERROR(_xlfn.IFS(Rawdata!Y76="A1",100,Rawdata!Y76="A2",75,Rawdata!Y76="A3",50,Rawdata!Y76="A4",25,Rawdata!Y76="A5",0),"N/A")</f>
        <v>50</v>
      </c>
      <c r="Z76" cm="1">
        <f t="array" ref="Z76">IFERROR(_xlfn.IFS(Rawdata!Z76="A1",100,Rawdata!Z76="A2",75,Rawdata!Z76="A3",50,Rawdata!Z76="A4",25,Rawdata!Z76="A5",0),"N/A")</f>
        <v>75</v>
      </c>
      <c r="AA76" cm="1">
        <f t="array" ref="AA76">IFERROR(_xlfn.IFS(Rawdata!AA76="A1",100,Rawdata!AA76="A2",75,Rawdata!AA76="A3",50,Rawdata!AA76="A4",25,Rawdata!AA76="A5",0),"N/A")</f>
        <v>100</v>
      </c>
      <c r="AB76" cm="1">
        <f t="array" ref="AB76">IFERROR(_xlfn.IFS(Rawdata!AB76="A1",100,Rawdata!AB76="A2",75,Rawdata!AB76="A3",50,Rawdata!AB76="A4",25,Rawdata!AB76="A5",0),"N/A")</f>
        <v>75</v>
      </c>
      <c r="AC76">
        <f>IFERROR(VALUE(RIGHT(Rawdata!AC76,1)),"N/A")</f>
        <v>4</v>
      </c>
      <c r="AD76">
        <f>IFERROR(6-VALUE(RIGHT(Rawdata!AD76,1)),"N/A")</f>
        <v>3</v>
      </c>
      <c r="AE76">
        <f>IFERROR(VALUE(RIGHT(Rawdata!AE76,1)),"N/A")</f>
        <v>3</v>
      </c>
      <c r="AF76">
        <f>IFERROR(6-VALUE(RIGHT(Rawdata!AF76,1)),"N/A")</f>
        <v>5</v>
      </c>
      <c r="AG76">
        <f>IFERROR(VALUE(RIGHT(Rawdata!AG76,1)),"N/A")</f>
        <v>4</v>
      </c>
      <c r="AH76">
        <f>IFERROR(VALUE(RIGHT(Rawdata!AH76,1)),"N/A")</f>
        <v>4</v>
      </c>
      <c r="AI76">
        <f>IFERROR(VALUE(RIGHT(Rawdata!AI76,1)),"N/A")</f>
        <v>3</v>
      </c>
      <c r="AJ76">
        <f>IFERROR(6-VALUE(RIGHT(Rawdata!AJ76,1)),"N/A")</f>
        <v>4</v>
      </c>
      <c r="AK76">
        <f>IFERROR(6-VALUE(RIGHT(Rawdata!AK76,1)),"N/A")</f>
        <v>5</v>
      </c>
      <c r="AL76">
        <f>IFERROR(VALUE(RIGHT(Rawdata!AL76,1)),"N/A")</f>
        <v>4</v>
      </c>
      <c r="AM76">
        <f>IFERROR(6-VALUE(RIGHT(Rawdata!AM76,1)),"N/A")</f>
        <v>5</v>
      </c>
      <c r="AN76">
        <f>IFERROR(6-VALUE(RIGHT(Rawdata!AN76,1)),"N/A")</f>
        <v>4</v>
      </c>
      <c r="AO76">
        <f>IFERROR(VALUE(RIGHT(Rawdata!AO76,1)),"N/A")</f>
        <v>4</v>
      </c>
      <c r="AP76">
        <f>IFERROR(6-VALUE(RIGHT(Rawdata!AP76,1)),"N/A")</f>
        <v>5</v>
      </c>
      <c r="AQ76">
        <f>IFERROR(VALUE(RIGHT(Rawdata!AQ76,1)),"N/A")</f>
        <v>1</v>
      </c>
      <c r="AR76">
        <f>IFERROR(6-VALUE(RIGHT(Rawdata!AR76,1)),"N/A")</f>
        <v>4</v>
      </c>
      <c r="AS76">
        <f>IFERROR(VALUE(RIGHT(Rawdata!AS76,1)),"N/A")</f>
        <v>4</v>
      </c>
      <c r="AT76">
        <f>IFERROR(VALUE(RIGHT(Rawdata!AT76,1)),"N/A")</f>
        <v>4</v>
      </c>
      <c r="AU76">
        <f>IFERROR(6-VALUE(RIGHT(Rawdata!AU76,1)),"N/A")</f>
        <v>5</v>
      </c>
      <c r="AV76">
        <f>IFERROR(VALUE(RIGHT(Rawdata!AV76,1)),"N/A")</f>
        <v>3</v>
      </c>
      <c r="AW76">
        <f>IFERROR(VALUE(RIGHT(Rawdata!AW76,1)),"N/A")</f>
        <v>2</v>
      </c>
      <c r="AX76">
        <f>IFERROR(VALUE(RIGHT(Rawdata!AX76,1)),"N/A")</f>
        <v>2</v>
      </c>
      <c r="AY76">
        <f>IFERROR(VALUE(RIGHT(Rawdata!AY76,1)),"N/A")</f>
        <v>2</v>
      </c>
      <c r="AZ76">
        <f>IFERROR(VALUE(RIGHT(Rawdata!AZ76,1)),"N/A")</f>
        <v>3</v>
      </c>
      <c r="BA76">
        <f>IFERROR(VALUE(RIGHT(Rawdata!BA76,1)-1),"N/A")</f>
        <v>3</v>
      </c>
      <c r="BB76">
        <f>IFERROR(VALUE(RIGHT(Rawdata!BB76,1)-1),"N/A")</f>
        <v>3</v>
      </c>
      <c r="BC76">
        <f>IFERROR(VALUE(RIGHT(Rawdata!BC76,1)-1),"N/A")</f>
        <v>1</v>
      </c>
      <c r="BD76">
        <f>IFERROR(VALUE(RIGHT(Rawdata!BD76,1)-1),"N/A")</f>
        <v>0</v>
      </c>
      <c r="BE76">
        <f>IFERROR(VALUE(RIGHT(Rawdata!BE76,1)-1),"N/A")</f>
        <v>3</v>
      </c>
      <c r="BF76">
        <f>IFERROR(VALUE(RIGHT(Rawdata!BF76,1)-1),"N/A")</f>
        <v>2</v>
      </c>
      <c r="BG76">
        <f>IFERROR(VALUE(RIGHT(Rawdata!BG76,1)-1),"N/A")</f>
        <v>0</v>
      </c>
      <c r="BH76">
        <f>IFERROR(VALUE(RIGHT(Rawdata!BH76,1)-1),"N/A")</f>
        <v>1</v>
      </c>
      <c r="BI76">
        <f>IFERROR(VALUE(RIGHT(Rawdata!BI76,1)-1),"N/A")</f>
        <v>2</v>
      </c>
      <c r="BJ76">
        <f>IFERROR(VALUE(RIGHT(Rawdata!BJ76,1)-1),"N/A")</f>
        <v>2</v>
      </c>
      <c r="BK76">
        <f>IFERROR(VALUE(RIGHT(Rawdata!BK76,1)-1),"N/A")</f>
        <v>4</v>
      </c>
      <c r="BL76">
        <f>IFERROR(VALUE(RIGHT(Rawdata!BL76,1)-1),"N/A")</f>
        <v>3</v>
      </c>
      <c r="BM76">
        <f>IFERROR(VALUE(RIGHT(Rawdata!BM76,1)),"N/A")</f>
        <v>5</v>
      </c>
      <c r="BN76">
        <f>IFERROR(VALUE(RIGHT(Rawdata!BN76,1)),"N/A")</f>
        <v>5</v>
      </c>
      <c r="BO76">
        <f>IFERROR(VALUE(RIGHT(Rawdata!BO76,1)),"N/A")</f>
        <v>5</v>
      </c>
      <c r="BP76">
        <f>IFERROR(VALUE(RIGHT(Rawdata!BP76,1)),"N/A")</f>
        <v>5</v>
      </c>
      <c r="BQ76">
        <f>IFERROR(6-VALUE(RIGHT(Rawdata!BQ76,1)),"N/A")</f>
        <v>3</v>
      </c>
      <c r="BR76">
        <f>IFERROR(6-VALUE(RIGHT(Rawdata!BR76,1)),"N/A")</f>
        <v>4</v>
      </c>
      <c r="BS76">
        <f>IFERROR(6-VALUE(RIGHT(Rawdata!BS76,1)),"N/A")</f>
        <v>4</v>
      </c>
      <c r="BT76">
        <f>IFERROR(6-VALUE(RIGHT(Rawdata!BT76,1)),"N/A")</f>
        <v>4</v>
      </c>
      <c r="BU76">
        <f>IFERROR(VALUE(RIGHT(Rawdata!BU76,1)),"N/A")</f>
        <v>4</v>
      </c>
      <c r="BV76">
        <f>IFERROR(VALUE(RIGHT(Rawdata!BV76,1)),"N/A")</f>
        <v>5</v>
      </c>
      <c r="BW76">
        <f>IFERROR(VALUE(RIGHT(Rawdata!BW76,1)),"N/A")</f>
        <v>5</v>
      </c>
      <c r="BX76">
        <f>IFERROR(VALUE(RIGHT(Rawdata!BX76,1)),"N/A")</f>
        <v>5</v>
      </c>
      <c r="BY76">
        <f>IFERROR(6-VALUE(RIGHT(Rawdata!BY76,1)),"N/A")</f>
        <v>5</v>
      </c>
      <c r="BZ76">
        <f>IFERROR(6-VALUE(RIGHT(Rawdata!BZ76,1)),"N/A")</f>
        <v>5</v>
      </c>
      <c r="CA76">
        <f>IFERROR(6-VALUE(RIGHT(Rawdata!CA76,1)),"N/A")</f>
        <v>5</v>
      </c>
      <c r="CB76">
        <f>IFERROR(VALUE(RIGHT(Rawdata!CB76,1)),"N/A")</f>
        <v>4</v>
      </c>
      <c r="CC76">
        <f>IFERROR(VALUE(RIGHT(Rawdata!CC76,1)),"N/A")</f>
        <v>4</v>
      </c>
      <c r="CD76">
        <f>IFERROR(VALUE(RIGHT(Rawdata!CD76,1)),"N/A")</f>
        <v>4</v>
      </c>
      <c r="CE76">
        <f>IFERROR(VALUE(RIGHT(Rawdata!CE76,1)),"N/A")</f>
        <v>4</v>
      </c>
      <c r="CF76">
        <f>IFERROR(6-VALUE(RIGHT(Rawdata!CF76,1)),"N/A")</f>
        <v>5</v>
      </c>
      <c r="CG76">
        <f>IFERROR(6-VALUE(RIGHT(Rawdata!CG76,1)),"N/A")</f>
        <v>4</v>
      </c>
      <c r="CH76">
        <f>IFERROR(6-VALUE(RIGHT(Rawdata!CH76,1)),"N/A")</f>
        <v>5</v>
      </c>
      <c r="CI76">
        <f>IFERROR(6-VALUE(RIGHT(Rawdata!CI76,1)),"N/A")</f>
        <v>5</v>
      </c>
      <c r="CJ76">
        <f>IFERROR(VALUE(RIGHT(Rawdata!CJ76,1)),"N/A")</f>
        <v>1</v>
      </c>
      <c r="CK76">
        <f>IFERROR(VALUE(RIGHT(Rawdata!CK76,1)),"N/A")</f>
        <v>1</v>
      </c>
      <c r="CL76">
        <f>IFERROR(VALUE(RIGHT(Rawdata!CL76,1)),"N/A")</f>
        <v>1</v>
      </c>
      <c r="CM76">
        <f>IFERROR(VALUE(RIGHT(Rawdata!CM76,1)),"N/A")</f>
        <v>2</v>
      </c>
      <c r="CN76">
        <f>IFERROR(VALUE(RIGHT(Rawdata!CN76,1)),"N/A")</f>
        <v>4</v>
      </c>
      <c r="CO76">
        <f>IFERROR(VALUE(RIGHT(Rawdata!CO76,1)),"N/A")</f>
        <v>3</v>
      </c>
      <c r="CP76">
        <f>IFERROR(VALUE(RIGHT(Rawdata!CP76,1)),"N/A")</f>
        <v>1</v>
      </c>
      <c r="CQ76">
        <f>IFERROR(VALUE(RIGHT(Rawdata!CQ76,1)),"N/A")</f>
        <v>1</v>
      </c>
      <c r="CR76">
        <f>IFERROR(VALUE(RIGHT(Rawdata!CR76,1)),"N/A")</f>
        <v>2</v>
      </c>
      <c r="CS76">
        <f>IFERROR(VALUE(RIGHT(Rawdata!CS76,1)),"N/A")</f>
        <v>2</v>
      </c>
      <c r="CT76">
        <f>IFERROR(VALUE(RIGHT(Rawdata!CT76,1)),"N/A")</f>
        <v>2</v>
      </c>
      <c r="CU76">
        <f>IFERROR(VALUE(RIGHT(Rawdata!CU76,1)),"N/A")</f>
        <v>3</v>
      </c>
      <c r="CV76">
        <f>IFERROR(VALUE(RIGHT(Rawdata!CV76,1)),"N/A")</f>
        <v>4</v>
      </c>
      <c r="CW76">
        <f>IFERROR(6-VALUE(RIGHT(Rawdata!CW76,1)),"N/A")</f>
        <v>1</v>
      </c>
      <c r="CX76">
        <f>IFERROR(VALUE(RIGHT(Rawdata!CX76,1)),"N/A")</f>
        <v>4</v>
      </c>
      <c r="CY76">
        <f>IFERROR(VALUE(RIGHT(Rawdata!CY76,1)),"N/A")</f>
        <v>5</v>
      </c>
      <c r="CZ76">
        <f>IFERROR(VALUE(RIGHT(Rawdata!CZ76,1)),"N/A")</f>
        <v>3</v>
      </c>
      <c r="DA76">
        <f>IFERROR(VALUE(RIGHT(Rawdata!DA76,1)),"N/A")</f>
        <v>4</v>
      </c>
      <c r="DB76">
        <f>IFERROR(VALUE(RIGHT(Rawdata!DB76,1)),"N/A")</f>
        <v>3</v>
      </c>
      <c r="DC76">
        <f>IFERROR(VALUE(RIGHT(Rawdata!DC76,1)),"N/A")</f>
        <v>4</v>
      </c>
      <c r="DD76">
        <f>IFERROR(VALUE(RIGHT(Rawdata!DD76,1)),"N/A")</f>
        <v>3</v>
      </c>
      <c r="DE76">
        <f>IFERROR(VALUE(RIGHT(Rawdata!DE76,1)-1),"N/A")</f>
        <v>0</v>
      </c>
      <c r="DF76">
        <f>IFERROR(VALUE(RIGHT(Rawdata!DF76,1)-1),"N/A")</f>
        <v>0</v>
      </c>
      <c r="DG76">
        <f>IFERROR(VALUE(RIGHT(Rawdata!DG76,1)-1),"N/A")</f>
        <v>0</v>
      </c>
      <c r="DH76">
        <f>IFERROR(VALUE(RIGHT(Rawdata!DH76,1)-1),"N/A")</f>
        <v>0</v>
      </c>
      <c r="DI76">
        <f>IFERROR(VALUE(RIGHT(Rawdata!DI76,1)-1),"N/A")</f>
        <v>0</v>
      </c>
      <c r="DJ76">
        <f>IFERROR(VALUE(RIGHT(Rawdata!DJ76,1)-1),"N/A")</f>
        <v>0</v>
      </c>
      <c r="DK76">
        <f>IFERROR(VALUE(RIGHT(Rawdata!DK76,1)-1),"N/A")</f>
        <v>0</v>
      </c>
      <c r="DL76">
        <f>IFERROR(VALUE(RIGHT(Rawdata!DL76,1)-1),"N/A")</f>
        <v>0</v>
      </c>
      <c r="DM76">
        <f>IFERROR(VALUE(RIGHT(Rawdata!DM76,1)-1),"N/A")</f>
        <v>0</v>
      </c>
      <c r="DN76">
        <f>IFERROR(VALUE(RIGHT(Rawdata!DN76,1)-1),"N/A")</f>
        <v>2</v>
      </c>
      <c r="DO76">
        <f>IFERROR(VALUE(RIGHT(Rawdata!DO76,1)-1),"N/A")</f>
        <v>1</v>
      </c>
      <c r="DP76">
        <f>IFERROR(VALUE(RIGHT(Rawdata!DP76,1)-1),"N/A")</f>
        <v>1</v>
      </c>
      <c r="DQ76">
        <f>IFERROR(VALUE(RIGHT(Rawdata!DQ76,1)-1),"N/A")</f>
        <v>1</v>
      </c>
      <c r="DR76">
        <f>IFERROR(VALUE(RIGHT(Rawdata!DR76,1)-1),"N/A")</f>
        <v>0</v>
      </c>
      <c r="DS76">
        <f>IFERROR(VALUE(RIGHT(Rawdata!DS76,1)-1),"N/A")</f>
        <v>0</v>
      </c>
      <c r="DT76">
        <f>IFERROR(VALUE(RIGHT(Rawdata!DT76,1)-1),"N/A")</f>
        <v>0</v>
      </c>
      <c r="DU76">
        <f>IFERROR(6-VALUE(RIGHT(Rawdata!DU76,1)-1),"N/A")</f>
        <v>1</v>
      </c>
      <c r="DV76">
        <f>IFERROR(6-VALUE(RIGHT(Rawdata!DV76,1)-1),"N/A")</f>
        <v>1</v>
      </c>
      <c r="DW76">
        <f>IFERROR(6-VALUE(RIGHT(Rawdata!DW76,1)-1),"N/A")</f>
        <v>1</v>
      </c>
      <c r="DX76">
        <f>IFERROR(6-VALUE(RIGHT(Rawdata!DX76,1)-1),"N/A")</f>
        <v>1</v>
      </c>
      <c r="DY76">
        <f>IFERROR(6-VALUE(RIGHT(Rawdata!DY76,1)-1),"N/A")</f>
        <v>1</v>
      </c>
      <c r="DZ76">
        <f>IFERROR(6-VALUE(RIGHT(Rawdata!DZ76,1)-1),"N/A")</f>
        <v>1</v>
      </c>
      <c r="EA76">
        <f>IFERROR(VALUE(RIGHT(Rawdata!EA76,1)),"N/A")</f>
        <v>5</v>
      </c>
      <c r="EB76">
        <f>IFERROR(VALUE(RIGHT(Rawdata!EB76,1)),"N/A")</f>
        <v>5</v>
      </c>
      <c r="EC76">
        <f>IFERROR(6-VALUE(RIGHT(Rawdata!EC76,1)),"N/A")</f>
        <v>5</v>
      </c>
      <c r="ED76">
        <f>IFERROR(6-VALUE(RIGHT(Rawdata!ED76,1)),"N/A")</f>
        <v>5</v>
      </c>
      <c r="EE76">
        <f>IFERROR(VALUE(RIGHT(Rawdata!EE76,1)),"N/A")</f>
        <v>4</v>
      </c>
      <c r="EF76">
        <f>IFERROR(VALUE(RIGHT(Rawdata!EF76,1)),"N/A")</f>
        <v>4</v>
      </c>
      <c r="EG76">
        <f>IFERROR(VALUE(RIGHT(Rawdata!EG76,1)),"N/A")</f>
        <v>4</v>
      </c>
      <c r="EH76">
        <f>IFERROR(VALUE(RIGHT(Rawdata!EH76,1)),"N/A")</f>
        <v>4</v>
      </c>
      <c r="EI76">
        <f>IFERROR(VALUE(RIGHT(Rawdata!EI76,1)),"N/A")</f>
        <v>4</v>
      </c>
      <c r="EJ76">
        <f>IFERROR(VALUE(RIGHT(Rawdata!EJ76,1)),"N/A")</f>
        <v>4</v>
      </c>
      <c r="EK76">
        <f>IFERROR(VALUE(RIGHT(Rawdata!EK76,1)),"N/A")</f>
        <v>4</v>
      </c>
      <c r="EL76">
        <f>IFERROR(VALUE(RIGHT(Rawdata!EL76,1)),"N/A")</f>
        <v>4</v>
      </c>
      <c r="EM76">
        <f>IFERROR(VALUE(RIGHT(Rawdata!EM76,1)),"N/A")</f>
        <v>4</v>
      </c>
      <c r="EN76">
        <f>IFERROR(VALUE(RIGHT(Rawdata!EN76,1)),"N/A")</f>
        <v>4</v>
      </c>
      <c r="EO76">
        <f>IFERROR(VALUE(RIGHT(Rawdata!EO76,1)),"N/A")</f>
        <v>4</v>
      </c>
      <c r="EP76">
        <f>IFERROR(VALUE(RIGHT(Rawdata!EP76,1)),"N/A")</f>
        <v>4</v>
      </c>
      <c r="EQ76">
        <f>IFERROR(VALUE(RIGHT(Rawdata!EQ76,1)),"N/A")</f>
        <v>4</v>
      </c>
      <c r="ER76">
        <f>IFERROR(VALUE(RIGHT(Rawdata!ER76,1)),"N/A")</f>
        <v>4</v>
      </c>
      <c r="ES76">
        <f>IFERROR(VALUE(RIGHT(Rawdata!ES76,1)),"N/A")</f>
        <v>4</v>
      </c>
      <c r="ET76">
        <f>IFERROR(VALUE(RIGHT(Rawdata!ET76,1)),"N/A")</f>
        <v>4</v>
      </c>
      <c r="EU76">
        <f>IFERROR(VALUE(RIGHT(Rawdata!EU76,1)),"N/A")</f>
        <v>4</v>
      </c>
      <c r="EV76">
        <f>IFERROR(VALUE(RIGHT(Rawdata!EV76,1)),"N/A")</f>
        <v>4</v>
      </c>
      <c r="EW76">
        <f>IFERROR(VALUE(RIGHT(Rawdata!EW76,1)),"N/A")</f>
        <v>4</v>
      </c>
      <c r="EX76">
        <f>IFERROR(VALUE(RIGHT(Rawdata!EX76,1)),"N/A")</f>
        <v>4</v>
      </c>
      <c r="EY76">
        <f>IFERROR(VALUE(RIGHT(Rawdata!EY76,1)),"N/A")</f>
        <v>4</v>
      </c>
      <c r="EZ76">
        <f>IFERROR(6-VALUE(RIGHT(Rawdata!EZ76,1)),"N/A")</f>
        <v>4</v>
      </c>
      <c r="FA76">
        <f>IFERROR(IF(Rawdata!FA76="A1",VALUE(RIGHT(Rawdata!FA76,1)),VALUE(RIGHT(Rawdata!FA76,1))-1),"N/A")</f>
        <v>5</v>
      </c>
      <c r="FB76">
        <f>IFERROR(VALUE(RIGHT(Rawdata!FB76,1))-3,"N/A")</f>
        <v>4</v>
      </c>
      <c r="FC76">
        <f>IFERROR(IF(Rawdata!FC76="A1",VALUE(RIGHT(Rawdata!FC76,1)),VALUE(RIGHT(Rawdata!FC76,1))-1),"N/A")</f>
        <v>5</v>
      </c>
      <c r="FD76">
        <f>IFERROR(VALUE(RIGHT(Rawdata!FD76,1))-3,"N/A")</f>
        <v>4</v>
      </c>
      <c r="FE76">
        <f>IFERROR(IF(Rawdata!FE76="A1",VALUE(RIGHT(Rawdata!FE76,1)),VALUE(RIGHT(Rawdata!FE76,1))-1),"N/A")</f>
        <v>5</v>
      </c>
      <c r="FF76">
        <f>IFERROR(VALUE(RIGHT(Rawdata!FF76,1))-3,"N/A")</f>
        <v>4</v>
      </c>
      <c r="FG76">
        <f>IFERROR(IF(Rawdata!FG76="A1",VALUE(RIGHT(Rawdata!FG76,1)),VALUE(RIGHT(Rawdata!FG76,1))-1),"N/A")</f>
        <v>5</v>
      </c>
      <c r="FH76">
        <f>IFERROR(VALUE(RIGHT(Rawdata!FH76,1))-3,"N/A")</f>
        <v>4</v>
      </c>
      <c r="FI76">
        <f>IFERROR(IF(Rawdata!FI76="A1",VALUE(RIGHT(Rawdata!FI76,1)),VALUE(RIGHT(Rawdata!FI76,1))-1),"N/A")</f>
        <v>3</v>
      </c>
      <c r="FJ76">
        <f>IFERROR(VALUE(RIGHT(Rawdata!FJ76,1))-3,"N/A")</f>
        <v>3</v>
      </c>
      <c r="FK76">
        <f>IFERROR(IF(Rawdata!FK76="A1",VALUE(RIGHT(Rawdata!FK76,1)),VALUE(RIGHT(Rawdata!FK76,1))-1),"N/A")</f>
        <v>4</v>
      </c>
      <c r="FL76">
        <f>IFERROR(VALUE(RIGHT(Rawdata!FL76,1))-3,"N/A")</f>
        <v>5</v>
      </c>
      <c r="FM76">
        <f>IFERROR(IF(Rawdata!FM76="A1",VALUE(RIGHT(Rawdata!FM76,1)),VALUE(RIGHT(Rawdata!FM76,1))-1),"N/A")</f>
        <v>5</v>
      </c>
      <c r="FN76">
        <f>IFERROR(VALUE(RIGHT(Rawdata!FN76,1))-3,"N/A")</f>
        <v>5</v>
      </c>
      <c r="FO76">
        <f>IFERROR(IF(Rawdata!FO76="A1",VALUE(RIGHT(Rawdata!FO76,1)),VALUE(RIGHT(Rawdata!FO76,1))-1),"N/A")</f>
        <v>4</v>
      </c>
      <c r="FP76">
        <f>IFERROR(VALUE(RIGHT(Rawdata!FP76,1))-3,"N/A")</f>
        <v>4</v>
      </c>
      <c r="FQ76">
        <f>IFERROR(IF(Rawdata!FQ76="A1",VALUE(RIGHT(Rawdata!FQ76,1)),VALUE(RIGHT(Rawdata!FQ76,1))-1),"N/A")</f>
        <v>5</v>
      </c>
      <c r="FR76">
        <f>IFERROR(VALUE(RIGHT(Rawdata!FR76,1))-3,"N/A")</f>
        <v>4</v>
      </c>
      <c r="FS76">
        <f>IFERROR(IF(Rawdata!FS76="A1",VALUE(RIGHT(Rawdata!FS76,1)),VALUE(RIGHT(Rawdata!FS76,1))-1),"N/A")</f>
        <v>4</v>
      </c>
      <c r="FT76">
        <f>IFERROR(VALUE(RIGHT(Rawdata!FT76,1))-3,"N/A")</f>
        <v>4</v>
      </c>
      <c r="FU76">
        <f>IFERROR(IF(Rawdata!FU76="A1",VALUE(RIGHT(Rawdata!FU76,1)),VALUE(RIGHT(Rawdata!FU76,1))-1),"N/A")</f>
        <v>3</v>
      </c>
      <c r="FV76">
        <f>IFERROR(VALUE(RIGHT(Rawdata!FV76,1))-3,"N/A")</f>
        <v>3</v>
      </c>
      <c r="FW76">
        <f>IFERROR(IF(Rawdata!FW76="A1",VALUE(RIGHT(Rawdata!FW76,1)),VALUE(RIGHT(Rawdata!FW76,1))-1),"N/A")</f>
        <v>3</v>
      </c>
      <c r="FX76">
        <f>IFERROR(VALUE(RIGHT(Rawdata!FX76,1))-3,"N/A")</f>
        <v>4</v>
      </c>
      <c r="FY76">
        <f>IFERROR(IF(Rawdata!FY76="A1",VALUE(RIGHT(Rawdata!FY76,1)),VALUE(RIGHT(Rawdata!FY76,1))-1),"N/A")</f>
        <v>3</v>
      </c>
      <c r="FZ76">
        <f>IFERROR(VALUE(RIGHT(Rawdata!FZ76,1))-3,"N/A")</f>
        <v>4</v>
      </c>
      <c r="GA76">
        <f>IFERROR(IF(Rawdata!GA76="A1",VALUE(RIGHT(Rawdata!GA76,1)),VALUE(RIGHT(Rawdata!GA76,1))-1),"N/A")</f>
        <v>4</v>
      </c>
      <c r="GB76">
        <f>IFERROR(VALUE(RIGHT(Rawdata!GB76,1))-3,"N/A")</f>
        <v>4</v>
      </c>
      <c r="GC76">
        <f>IFERROR(IF(Rawdata!GC76="A1",VALUE(RIGHT(Rawdata!GC76,1)),VALUE(RIGHT(Rawdata!GC76,1))-1),"N/A")</f>
        <v>4</v>
      </c>
      <c r="GD76">
        <f>IFERROR(VALUE(RIGHT(Rawdata!GD76,1))-3,"N/A")</f>
        <v>5</v>
      </c>
      <c r="GE76">
        <f>IFERROR(IF(Rawdata!GE76="A1",VALUE(RIGHT(Rawdata!GE76,1)),VALUE(RIGHT(Rawdata!GE76,1))-1),"N/A")</f>
        <v>4</v>
      </c>
      <c r="GF76">
        <f>IFERROR(VALUE(RIGHT(Rawdata!GF76,1))-3,"N/A")</f>
        <v>4</v>
      </c>
      <c r="GG76">
        <f>IFERROR(IF(Rawdata!GG76="A1",VALUE(RIGHT(Rawdata!GG76,1)),VALUE(RIGHT(Rawdata!GG76,1))-1),"N/A")</f>
        <v>4</v>
      </c>
      <c r="GH76">
        <f>IFERROR(VALUE(RIGHT(Rawdata!GH76,1))-3,"N/A")</f>
        <v>4</v>
      </c>
      <c r="GI76">
        <f>IFERROR(IF(Rawdata!GI76="A1",VALUE(RIGHT(Rawdata!GI76,1)),VALUE(RIGHT(Rawdata!GI76,1))-1),"N/A")</f>
        <v>5</v>
      </c>
      <c r="GJ76">
        <f>IFERROR(VALUE(RIGHT(Rawdata!GJ76,1))-3,"N/A")</f>
        <v>4</v>
      </c>
      <c r="GK76">
        <f>IFERROR(IF(Rawdata!GK76="A1",VALUE(RIGHT(Rawdata!GK76,1)),VALUE(RIGHT(Rawdata!GK76,1))-1),"N/A")</f>
        <v>4</v>
      </c>
      <c r="GL76">
        <f>IFERROR(VALUE(RIGHT(Rawdata!GL76,1))-3,"N/A")</f>
        <v>4</v>
      </c>
      <c r="GM76">
        <f>IFERROR(IF(Rawdata!GM76="A1",VALUE(RIGHT(Rawdata!GM76,1)),VALUE(RIGHT(Rawdata!GM76,1))-1),"N/A")</f>
        <v>4</v>
      </c>
      <c r="GN76">
        <f>IFERROR(VALUE(RIGHT(Rawdata!GN76,1))-3,"N/A")</f>
        <v>5</v>
      </c>
      <c r="GO76">
        <f>IFERROR(IF(Rawdata!GO76="A1",VALUE(RIGHT(Rawdata!GO76,1)),VALUE(RIGHT(Rawdata!GO76,1))-1),"N/A")</f>
        <v>4</v>
      </c>
      <c r="GP76">
        <f>IFERROR(VALUE(RIGHT(Rawdata!GP76,1))-3,"N/A")</f>
        <v>5</v>
      </c>
      <c r="GQ76">
        <f>IFERROR(IF(Rawdata!GQ76="A1",VALUE(RIGHT(Rawdata!GQ76,1)),VALUE(RIGHT(Rawdata!GQ76,1))-1),"N/A")</f>
        <v>4</v>
      </c>
      <c r="GR76">
        <f>IFERROR(VALUE(RIGHT(Rawdata!GR76,1))-3,"N/A")</f>
        <v>5</v>
      </c>
      <c r="GS76">
        <f>IFERROR(IF(Rawdata!GS76="A1",VALUE(RIGHT(Rawdata!GS76,1)),VALUE(RIGHT(Rawdata!GS76,1))-1),"N/A")</f>
        <v>4</v>
      </c>
      <c r="GT76">
        <f>IFERROR(VALUE(RIGHT(Rawdata!GT76,1))-3,"N/A")</f>
        <v>5</v>
      </c>
      <c r="GU76">
        <f>IFERROR(IF(Rawdata!GU76="A1",VALUE(RIGHT(Rawdata!GU76,1)),VALUE(RIGHT(Rawdata!GU76,1))-1),"N/A")</f>
        <v>4</v>
      </c>
      <c r="GV76">
        <f>IFERROR(VALUE(RIGHT(Rawdata!GV76,1))-3,"N/A")</f>
        <v>5</v>
      </c>
      <c r="GW76">
        <f>IFERROR(IF(Rawdata!GW76="A1",VALUE(RIGHT(Rawdata!GW76,1)),VALUE(RIGHT(Rawdata!GW76,1))-1),"N/A")</f>
        <v>4</v>
      </c>
      <c r="GX76">
        <f>IFERROR(VALUE(RIGHT(Rawdata!GX76,1))-3,"N/A")</f>
        <v>5</v>
      </c>
      <c r="GY76">
        <f>IFERROR(VALUE(RIGHT(Rawdata!GY76,1)),"N/A")</f>
        <v>5</v>
      </c>
      <c r="GZ76">
        <f>IFERROR(7-VALUE(RIGHT(Rawdata!GZ76,1)),"N/A")</f>
        <v>6</v>
      </c>
      <c r="HA76">
        <f>IFERROR(VALUE(RIGHT(Rawdata!HA76,1)),"N/A")</f>
        <v>5</v>
      </c>
      <c r="HB76">
        <f>IFERROR(VALUE(RIGHT(Rawdata!HB76,1)),"N/A")</f>
        <v>5</v>
      </c>
      <c r="HC76">
        <f>IFERROR(VALUE(RIGHT(Rawdata!HC76,1)),"N/A")</f>
        <v>5</v>
      </c>
      <c r="HD76">
        <f>IFERROR(7-VALUE(RIGHT(Rawdata!HD76,1)),"N/A")</f>
        <v>6</v>
      </c>
      <c r="HE76">
        <f>IFERROR(VALUE(RIGHT(Rawdata!HE76,1)),"N/A")</f>
        <v>5</v>
      </c>
      <c r="HF76">
        <f>IFERROR(7-VALUE(RIGHT(Rawdata!HF76,1)),"N/A")</f>
        <v>6</v>
      </c>
      <c r="HG76">
        <f>IFERROR(VALUE(RIGHT(Rawdata!HG76,1)),"N/A")</f>
        <v>5</v>
      </c>
      <c r="HH76">
        <f>IFERROR(VALUE(RIGHT(Rawdata!HH76,1)),"N/A")</f>
        <v>5</v>
      </c>
      <c r="HI76">
        <f>IFERROR(VALUE(RIGHT(Rawdata!HI76,1)),"N/A")</f>
        <v>5</v>
      </c>
      <c r="HJ76">
        <f>IFERROR(VALUE(RIGHT(Rawdata!HJ76,1)),"N/A")</f>
        <v>5</v>
      </c>
      <c r="HK76">
        <f>IFERROR(7-VALUE(RIGHT(Rawdata!HK76,1)),"N/A")</f>
        <v>3</v>
      </c>
      <c r="HL76">
        <f>IFERROR(VALUE(RIGHT(Rawdata!HL76,1)),"N/A")</f>
        <v>3</v>
      </c>
      <c r="HM76">
        <f>IFERROR(VALUE(RIGHT(Rawdata!HM76,1)),"N/A")</f>
        <v>4</v>
      </c>
      <c r="HN76">
        <f>IFERROR(IF(Rawdata!HN76="A13",5,VALUE(RIGHT(Rawdata!HN76,1))-1),"N/A")</f>
        <v>4</v>
      </c>
      <c r="HO76">
        <f>IFERROR(IF(Rawdata!HO76="A13",5,VALUE(RIGHT(Rawdata!HO76,1))-1),"N/A")</f>
        <v>4</v>
      </c>
      <c r="HP76">
        <f>IFERROR(IF(Rawdata!HP76="A13",5,VALUE(RIGHT(Rawdata!HP76,1))-1),"N/A")</f>
        <v>4</v>
      </c>
      <c r="HQ76">
        <f>IFERROR(IF(Rawdata!HQ76="A13",5,VALUE(RIGHT(Rawdata!HQ76,1))-1),"N/A")</f>
        <v>4</v>
      </c>
      <c r="HR76">
        <f>IFERROR(IF(Rawdata!HR76="A13",5,VALUE(RIGHT(Rawdata!HR76,1))-1),"N/A")</f>
        <v>4</v>
      </c>
      <c r="HS76">
        <f>IFERROR(6-IF(Rawdata!HS76="A13",5,VALUE(RIGHT(Rawdata!HS76,1))-1),"N/A")</f>
        <v>4</v>
      </c>
      <c r="HT76">
        <f>IFERROR(6-IF(Rawdata!HT76="A13",5,VALUE(RIGHT(Rawdata!HT76,1))-1),"N/A")</f>
        <v>5</v>
      </c>
      <c r="HU76">
        <f>IFERROR(6-IF(Rawdata!HU76="A13",5,VALUE(RIGHT(Rawdata!HU76,1))-1),"N/A")</f>
        <v>3</v>
      </c>
      <c r="HV76">
        <f>IFERROR(IF(Rawdata!HV76="A13",5,VALUE(RIGHT(Rawdata!HV76,1))-1),"N/A")</f>
        <v>2</v>
      </c>
      <c r="HW76">
        <f>IFERROR(6-IF(Rawdata!HW76="A13",5,VALUE(RIGHT(Rawdata!HW76,1))-1),"N/A")</f>
        <v>3</v>
      </c>
      <c r="HX76">
        <f>IFERROR(6-IF(Rawdata!HX76="A13",5,VALUE(RIGHT(Rawdata!HX76,1))-1),"N/A")</f>
        <v>3</v>
      </c>
      <c r="HY76">
        <f>IFERROR(6-IF(Rawdata!HY76="A13",5,VALUE(RIGHT(Rawdata!HY76,1))-1),"N/A")</f>
        <v>2</v>
      </c>
      <c r="HZ76">
        <f>IFERROR(6-IF(Rawdata!HZ76="A13",5,VALUE(RIGHT(Rawdata!HZ76,1))-1),"N/A")</f>
        <v>5</v>
      </c>
      <c r="IA76">
        <f>IFERROR(6-IF(Rawdata!IA76="A13",5,VALUE(RIGHT(Rawdata!IA76,1))-1),"N/A")</f>
        <v>3</v>
      </c>
      <c r="IB76">
        <f>IFERROR(IF(Rawdata!IB76="A13",5,VALUE(RIGHT(Rawdata!IB76,1))-1),"N/A")</f>
        <v>4</v>
      </c>
      <c r="IC76">
        <f>IFERROR(6-IF(Rawdata!IC76="A13",5,VALUE(RIGHT(Rawdata!IC76,1))-1),"N/A")</f>
        <v>3</v>
      </c>
      <c r="ID76">
        <f>IFERROR(IF(Rawdata!ID76="A13",5,VALUE(RIGHT(Rawdata!ID76,1))-1),"N/A")</f>
        <v>3</v>
      </c>
      <c r="IE76">
        <f>IFERROR(6-IF(Rawdata!IE76="A13",5,VALUE(RIGHT(Rawdata!IE76,1))-1),"N/A")</f>
        <v>3</v>
      </c>
      <c r="IF76">
        <f>IFERROR(VALUE(RIGHT(Rawdata!IF76,1)),"N/A")</f>
        <v>6</v>
      </c>
      <c r="IG76">
        <f>IFERROR(VALUE(RIGHT(Rawdata!IG76,1)),"N/A")</f>
        <v>6</v>
      </c>
      <c r="IH76">
        <f>IFERROR(VALUE(RIGHT(Rawdata!IH76,1)),"N/A")</f>
        <v>6</v>
      </c>
      <c r="II76">
        <f>IFERROR(VALUE(RIGHT(Rawdata!II76,1)),"N/A")</f>
        <v>6</v>
      </c>
      <c r="IJ76">
        <f>IFERROR(VALUE(RIGHT(Rawdata!IJ76,1)),"N/A")</f>
        <v>6</v>
      </c>
      <c r="IK76">
        <f>IFERROR(VALUE(RIGHT(Rawdata!IK76,1)),"N/A")</f>
        <v>4</v>
      </c>
      <c r="IL76">
        <f>IFERROR(VALUE(RIGHT(Rawdata!IL76,1)),"N/A")</f>
        <v>4</v>
      </c>
      <c r="IM76">
        <f>IFERROR(VALUE(RIGHT(Rawdata!IM76,1)),"N/A")</f>
        <v>4</v>
      </c>
      <c r="IN76">
        <f>IFERROR(VALUE(RIGHT(Rawdata!IN76,1)),"N/A")</f>
        <v>4</v>
      </c>
      <c r="IO76">
        <f>IFERROR(VALUE(RIGHT(Rawdata!IO76,1)),"N/A")</f>
        <v>4</v>
      </c>
      <c r="IP76">
        <f>IFERROR(VALUE(RIGHT(Rawdata!IP76,1)),"N/A")</f>
        <v>4</v>
      </c>
      <c r="IQ76">
        <f>IFERROR(VALUE(RIGHT(Rawdata!IQ76,1)),"N/A")</f>
        <v>4</v>
      </c>
      <c r="IR76">
        <f>IFERROR(VALUE(RIGHT(Rawdata!IR76,1)),"N/A")</f>
        <v>4</v>
      </c>
      <c r="IS76">
        <f>IFERROR(VALUE(RIGHT(Rawdata!IS76,1)),"N/A")</f>
        <v>4</v>
      </c>
      <c r="IT76">
        <f>IFERROR(VALUE(RIGHT(Rawdata!IT76,1)),"N/A")</f>
        <v>4</v>
      </c>
      <c r="IU76">
        <f>IFERROR(VALUE(RIGHT(Rawdata!IU76,1)),"N/A")</f>
        <v>4</v>
      </c>
      <c r="IV76">
        <f>IFERROR(VALUE(RIGHT(Rawdata!IV76,1)),"N/A")</f>
        <v>4</v>
      </c>
      <c r="IW76">
        <f>IFERROR(VALUE(RIGHT(Rawdata!IW76,1)),"N/A")</f>
        <v>4</v>
      </c>
      <c r="IX76">
        <f>IFERROR(VALUE(RIGHT(Rawdata!IX76,1)),"N/A")</f>
        <v>4</v>
      </c>
      <c r="IY76" t="str">
        <f>IFERROR(VALUE(RIGHT(Rawdata!IY76,1)),"N/A")</f>
        <v>N/A</v>
      </c>
      <c r="IZ76" t="str">
        <f>IFERROR(VALUE(RIGHT(Rawdata!IZ76,1)),"N/A")</f>
        <v>N/A</v>
      </c>
      <c r="JA76" t="str">
        <f>IFERROR(VALUE(RIGHT(Rawdata!JA76,1)),"N/A")</f>
        <v>N/A</v>
      </c>
      <c r="JB76" t="str">
        <f>IFERROR(VALUE(RIGHT(Rawdata!JB76,1)),"N/A")</f>
        <v>N/A</v>
      </c>
      <c r="JC76" t="str">
        <f>IFERROR(VALUE(RIGHT(Rawdata!JC76,1)),"N/A")</f>
        <v>N/A</v>
      </c>
      <c r="JD76" t="str">
        <f>IFERROR(VALUE(RIGHT(Rawdata!JD76,1)),"N/A")</f>
        <v>N/A</v>
      </c>
      <c r="JE76" t="str">
        <f>IFERROR(VALUE(RIGHT(Rawdata!JE76,1)),"N/A")</f>
        <v>N/A</v>
      </c>
      <c r="JF76" t="str">
        <f>IFERROR(VALUE(RIGHT(Rawdata!JF76,1)),"N/A")</f>
        <v>N/A</v>
      </c>
      <c r="JG76" t="str">
        <f>IFERROR(VALUE(RIGHT(Rawdata!JG76,1)),"N/A")</f>
        <v>N/A</v>
      </c>
      <c r="JH76" t="str">
        <f>IFERROR(VALUE(RIGHT(Rawdata!JH76,1)),"N/A")</f>
        <v>N/A</v>
      </c>
      <c r="JI76" t="str">
        <f>IFERROR(VALUE(RIGHT(Rawdata!JI76,1)),"N/A")</f>
        <v>N/A</v>
      </c>
      <c r="JJ76" t="str">
        <f>IFERROR(VALUE(RIGHT(Rawdata!JJ76,1)),"N/A")</f>
        <v>N/A</v>
      </c>
      <c r="JK76" t="str">
        <f>IFERROR(VALUE(RIGHT(Rawdata!JK76,1)),"N/A")</f>
        <v>N/A</v>
      </c>
      <c r="JL76" t="str">
        <f>IFERROR(VALUE(RIGHT(Rawdata!JL76,1)),"N/A")</f>
        <v>N/A</v>
      </c>
      <c r="JM76" t="str">
        <f>IFERROR(VALUE(RIGHT(Rawdata!JM76,1)),"N/A")</f>
        <v>N/A</v>
      </c>
      <c r="JN76" t="str">
        <f>IFERROR(VALUE(RIGHT(Rawdata!JN76,1)),"N/A")</f>
        <v>N/A</v>
      </c>
      <c r="JO76" t="str">
        <f>IFERROR(VALUE(RIGHT(Rawdata!JO76,1)),"N/A")</f>
        <v>N/A</v>
      </c>
      <c r="JP76" t="str">
        <f>IFERROR(VALUE(RIGHT(Rawdata!JP76,1)-4),"N/A")</f>
        <v>N/A</v>
      </c>
      <c r="JQ76" t="str">
        <f>IFERROR(VALUE(RIGHT(Rawdata!JQ76,1)-4),"N/A")</f>
        <v>N/A</v>
      </c>
      <c r="JR76" t="str">
        <f>IFERROR(VALUE(RIGHT(Rawdata!JR76,1)-4),"N/A")</f>
        <v>N/A</v>
      </c>
      <c r="JS76" t="str">
        <f>IFERROR(VALUE(RIGHT(Rawdata!JS76,1)-4),"N/A")</f>
        <v>N/A</v>
      </c>
      <c r="JT76" t="str">
        <f>IFERROR(VALUE(RIGHT(Rawdata!JT76,1)-4),"N/A")</f>
        <v>N/A</v>
      </c>
      <c r="JU76" t="str">
        <f>IFERROR(VALUE(RIGHT(Rawdata!JU76,1)-4),"N/A")</f>
        <v>N/A</v>
      </c>
      <c r="JV76" t="str">
        <f>IFERROR(VALUE(RIGHT(Rawdata!JV76,1)-4),"N/A")</f>
        <v>N/A</v>
      </c>
      <c r="JW76" t="str">
        <f>IFERROR(VALUE(RIGHT(Rawdata!JW76,1)-4),"N/A")</f>
        <v>N/A</v>
      </c>
      <c r="JX76" t="str">
        <f>IFERROR(VALUE(RIGHT(Rawdata!JX76,1)),"N/A")</f>
        <v>N/A</v>
      </c>
      <c r="JY76" t="str">
        <f>IFERROR(VALUE(RIGHT(Rawdata!JY76,1)),"N/A")</f>
        <v>N/A</v>
      </c>
      <c r="JZ76" t="str">
        <f>IFERROR(6-VALUE(RIGHT(Rawdata!JZ76,1)),"N/A")</f>
        <v>N/A</v>
      </c>
      <c r="KA76" t="str">
        <f>IFERROR(6-VALUE(RIGHT(Rawdata!KA76,1)),"N/A")</f>
        <v>N/A</v>
      </c>
      <c r="KB76" t="str">
        <f>IFERROR(6-VALUE(RIGHT(Rawdata!KB76,1)),"N/A")</f>
        <v>N/A</v>
      </c>
      <c r="KC76" t="str">
        <f>IFERROR(6-VALUE(RIGHT(Rawdata!KC76,1)),"N/A")</f>
        <v>N/A</v>
      </c>
      <c r="KD76" t="str">
        <f>IFERROR(6-VALUE(RIGHT(Rawdata!KD76,1)),"N/A")</f>
        <v>N/A</v>
      </c>
      <c r="KE76" t="str">
        <f>IFERROR(6-VALUE(RIGHT(Rawdata!KE76,1)),"N/A")</f>
        <v>N/A</v>
      </c>
      <c r="KF76" t="str">
        <f>IFERROR(VALUE(RIGHT(Rawdata!KF76,1)),"N/A")</f>
        <v>N/A</v>
      </c>
      <c r="KG76" t="str">
        <f>IFERROR(VALUE(RIGHT(Rawdata!KG76,1)),"N/A")</f>
        <v>N/A</v>
      </c>
      <c r="KH76" t="str">
        <f>IFERROR(6-VALUE(RIGHT(Rawdata!KH76,1)),"N/A")</f>
        <v>N/A</v>
      </c>
      <c r="KI76" t="str">
        <f>IFERROR(6-VALUE(RIGHT(Rawdata!KI76,1)),"N/A")</f>
        <v>N/A</v>
      </c>
      <c r="KJ76" t="str">
        <f>IFERROR(VALUE(RIGHT(Rawdata!KJ76,1)),"N/A")</f>
        <v>N/A</v>
      </c>
      <c r="KK76" t="str">
        <f>IFERROR(VALUE(RIGHT(Rawdata!KK76,1)),"N/A")</f>
        <v>N/A</v>
      </c>
      <c r="KL76" t="str">
        <f>IFERROR(VALUE(RIGHT(Rawdata!KL76,1)),"N/A")</f>
        <v>N/A</v>
      </c>
      <c r="KM76" t="str">
        <f>IFERROR(VALUE(RIGHT(Rawdata!KM76,1)),"N/A")</f>
        <v>N/A</v>
      </c>
      <c r="KN76" t="str">
        <f>IFERROR(VALUE(RIGHT(Rawdata!KN76,1)),"N/A")</f>
        <v>N/A</v>
      </c>
      <c r="KO76" t="str">
        <f>IFERROR(VALUE(RIGHT(Rawdata!KO76,1)),"N/A")</f>
        <v>N/A</v>
      </c>
      <c r="KP76" t="str">
        <f>IFERROR(VALUE(RIGHT(Rawdata!KP76,1)),"N/A")</f>
        <v>N/A</v>
      </c>
      <c r="KQ76" t="str">
        <f>IFERROR(VALUE(RIGHT(Rawdata!KQ76,1)),"N/A")</f>
        <v>N/A</v>
      </c>
      <c r="KR76" t="str">
        <f>IFERROR(VALUE(RIGHT(Rawdata!KR76,1)),"N/A")</f>
        <v>N/A</v>
      </c>
      <c r="KS76" t="str">
        <f>IFERROR(VALUE(RIGHT(Rawdata!KS76,1)),"N/A")</f>
        <v>N/A</v>
      </c>
      <c r="KT76" t="str">
        <f>IFERROR(VALUE(RIGHT(Rawdata!KT76,1)),"N/A")</f>
        <v>N/A</v>
      </c>
      <c r="KU76" t="str">
        <f>IFERROR(VALUE(RIGHT(Rawdata!KU76,1)),"N/A")</f>
        <v>N/A</v>
      </c>
      <c r="KV76" t="str">
        <f>IFERROR(VALUE(RIGHT(Rawdata!KV76,1)),"N/A")</f>
        <v>N/A</v>
      </c>
      <c r="KW76" t="str">
        <f>IFERROR(VALUE(RIGHT(Rawdata!KW76,1)),"N/A")</f>
        <v>N/A</v>
      </c>
      <c r="KX76" t="str">
        <f>IFERROR(VALUE(RIGHT(Rawdata!KX76,1)),"N/A")</f>
        <v>N/A</v>
      </c>
    </row>
    <row r="77" spans="1:310" x14ac:dyDescent="0.25">
      <c r="A77">
        <f>Rawdata!A77</f>
        <v>11</v>
      </c>
      <c r="B77" t="str">
        <f>Rawdata!B77</f>
        <v>T4</v>
      </c>
      <c r="C77" t="str">
        <f>Rawdata!C77</f>
        <v>2023-05-03 11:29:45</v>
      </c>
      <c r="D77" t="str">
        <f>Rawdata!D77</f>
        <v>852-297</v>
      </c>
      <c r="E77" t="str">
        <f>IF(Rawdata!E77="","",Rawdata!E77)</f>
        <v/>
      </c>
      <c r="F77" cm="1">
        <f t="array" ref="F77">IFERROR(_xlfn.IFS(Rawdata!F77="A1",100,Rawdata!F77="A2",75,Rawdata!F77="A3",50,Rawdata!F77="A4",25,Rawdata!F77="A5",0),"N/A")</f>
        <v>75</v>
      </c>
      <c r="G77" cm="1">
        <f t="array" ref="G77">IFERROR(_xlfn.IFS(Rawdata!G77="A1",100,Rawdata!G77="A2",75,Rawdata!G77="A3",50,Rawdata!G77="A4",25,Rawdata!G77="A5",0),"N/A")</f>
        <v>75</v>
      </c>
      <c r="H77" cm="1">
        <f t="array" ref="H77">IFERROR(_xlfn.IFS(Rawdata!H77="A1",100,Rawdata!H77="A2",75,Rawdata!H77="A3",50,Rawdata!H77="A4",25,Rawdata!H77="A5",0),"N/A")</f>
        <v>50</v>
      </c>
      <c r="I77" cm="1">
        <f t="array" ref="I77">IFERROR(_xlfn.IFS(Rawdata!I77="A1",100,Rawdata!I77="A2",75,Rawdata!I77="A3",50,Rawdata!I77="A4",25,Rawdata!I77="A5",0),"N/A")</f>
        <v>100</v>
      </c>
      <c r="J77" cm="1">
        <f t="array" ref="J77">IFERROR(_xlfn.IFS(Rawdata!J77="A1",100,Rawdata!J77="A2",75,Rawdata!J77="A3",50,Rawdata!J77="A4",25,Rawdata!J77="A5",0),"N/A")</f>
        <v>50</v>
      </c>
      <c r="K77" cm="1">
        <f t="array" ref="K77">IFERROR(_xlfn.IFS(Rawdata!K77="A1",100,Rawdata!K77="A2",75,Rawdata!K77="A3",50,Rawdata!K77="A4",25,Rawdata!K77="A5",0),"N/A")</f>
        <v>100</v>
      </c>
      <c r="L77" cm="1">
        <f t="array" ref="L77">IFERROR(_xlfn.IFS(Rawdata!L77="A1",100,Rawdata!L77="A2",75,Rawdata!L77="A3",50,Rawdata!L77="A4",25,Rawdata!L77="A5",0),"N/A")</f>
        <v>100</v>
      </c>
      <c r="M77" cm="1">
        <f t="array" ref="M77">IFERROR(_xlfn.IFS(Rawdata!M77="A1",100,Rawdata!M77="A2",75,Rawdata!M77="A3",50,Rawdata!M77="A4",25,Rawdata!M77="A5",0),"N/A")</f>
        <v>100</v>
      </c>
      <c r="N77" cm="1">
        <f t="array" ref="N77">IFERROR(_xlfn.IFS(Rawdata!N77="A1",100,Rawdata!N77="A2",75,Rawdata!N77="A3",50,Rawdata!N77="A4",25,Rawdata!N77="A5",0),"N/A")</f>
        <v>100</v>
      </c>
      <c r="O77" cm="1">
        <f t="array" ref="O77">IFERROR(_xlfn.IFS(Rawdata!O77="A1",100,Rawdata!O77="A2",75,Rawdata!O77="A3",50,Rawdata!O77="A4",25,Rawdata!O77="A5",0),"N/A")</f>
        <v>100</v>
      </c>
      <c r="P77" cm="1">
        <f t="array" ref="P77">IFERROR(_xlfn.IFS(Rawdata!P77="A1",100,Rawdata!P77="A2",75,Rawdata!P77="A3",50,Rawdata!P77="A4",25,Rawdata!P77="A5",0),"N/A")</f>
        <v>100</v>
      </c>
      <c r="Q77" cm="1">
        <f t="array" ref="Q77">IFERROR(_xlfn.IFS(Rawdata!Q77="A1",100,Rawdata!Q77="A2",75,Rawdata!Q77="A3",50,Rawdata!Q77="A4",25,Rawdata!Q77="A5",0),"N/A")</f>
        <v>100</v>
      </c>
      <c r="R77" cm="1">
        <f t="array" ref="R77">IFERROR(_xlfn.IFS(Rawdata!R77="A1",100,Rawdata!R77="A2",75,Rawdata!R77="A3",50,Rawdata!R77="A4",25,Rawdata!R77="A5",0),"N/A")</f>
        <v>100</v>
      </c>
      <c r="S77" cm="1">
        <f t="array" ref="S77">IFERROR(_xlfn.IFS(Rawdata!S77="A1",100,Rawdata!S77="A2",75,Rawdata!S77="A3",50,Rawdata!S77="A4",25,Rawdata!S77="A5",0),"N/A")</f>
        <v>50</v>
      </c>
      <c r="T77" cm="1">
        <f t="array" ref="T77">IFERROR(_xlfn.IFS(Rawdata!T77="A1",100,Rawdata!T77="A2",75,Rawdata!T77="A3",50,Rawdata!T77="A4",25,Rawdata!T77="A5",0),"N/A")</f>
        <v>75</v>
      </c>
      <c r="U77" cm="1">
        <f t="array" ref="U77">IFERROR(_xlfn.IFS(Rawdata!U77="A1",100,Rawdata!U77="A2",75,Rawdata!U77="A3",50,Rawdata!U77="A4",25,Rawdata!U77="A5",0),"N/A")</f>
        <v>100</v>
      </c>
      <c r="V77" cm="1">
        <f t="array" ref="V77">IFERROR(_xlfn.IFS(Rawdata!V77="A1",100,Rawdata!V77="A2",75,Rawdata!V77="A3",50,Rawdata!V77="A4",25,Rawdata!V77="A5",0),"N/A")</f>
        <v>50</v>
      </c>
      <c r="W77" cm="1">
        <f t="array" ref="W77">IFERROR(_xlfn.IFS(Rawdata!W77="A1",100,Rawdata!W77="A2",75,Rawdata!W77="A3",50,Rawdata!W77="A4",25,Rawdata!W77="A5",0),"N/A")</f>
        <v>50</v>
      </c>
      <c r="X77" cm="1">
        <f t="array" ref="X77">IFERROR(_xlfn.IFS(Rawdata!X77="A1",100,Rawdata!X77="A2",75,Rawdata!X77="A3",50,Rawdata!X77="A4",25,Rawdata!X77="A5",0),"N/A")</f>
        <v>50</v>
      </c>
      <c r="Y77" cm="1">
        <f t="array" ref="Y77">IFERROR(_xlfn.IFS(Rawdata!Y77="A1",100,Rawdata!Y77="A2",75,Rawdata!Y77="A3",50,Rawdata!Y77="A4",25,Rawdata!Y77="A5",0),"N/A")</f>
        <v>75</v>
      </c>
      <c r="Z77" cm="1">
        <f t="array" ref="Z77">IFERROR(_xlfn.IFS(Rawdata!Z77="A1",100,Rawdata!Z77="A2",75,Rawdata!Z77="A3",50,Rawdata!Z77="A4",25,Rawdata!Z77="A5",0),"N/A")</f>
        <v>25</v>
      </c>
      <c r="AA77" cm="1">
        <f t="array" ref="AA77">IFERROR(_xlfn.IFS(Rawdata!AA77="A1",100,Rawdata!AA77="A2",75,Rawdata!AA77="A3",50,Rawdata!AA77="A4",25,Rawdata!AA77="A5",0),"N/A")</f>
        <v>100</v>
      </c>
      <c r="AB77" cm="1">
        <f t="array" ref="AB77">IFERROR(_xlfn.IFS(Rawdata!AB77="A1",100,Rawdata!AB77="A2",75,Rawdata!AB77="A3",50,Rawdata!AB77="A4",25,Rawdata!AB77="A5",0),"N/A")</f>
        <v>100</v>
      </c>
      <c r="AC77">
        <f>IFERROR(VALUE(RIGHT(Rawdata!AC77,1)),"N/A")</f>
        <v>5</v>
      </c>
      <c r="AD77">
        <f>IFERROR(6-VALUE(RIGHT(Rawdata!AD77,1)),"N/A")</f>
        <v>5</v>
      </c>
      <c r="AE77">
        <f>IFERROR(VALUE(RIGHT(Rawdata!AE77,1)),"N/A")</f>
        <v>5</v>
      </c>
      <c r="AF77">
        <f>IFERROR(6-VALUE(RIGHT(Rawdata!AF77,1)),"N/A")</f>
        <v>5</v>
      </c>
      <c r="AG77">
        <f>IFERROR(VALUE(RIGHT(Rawdata!AG77,1)),"N/A")</f>
        <v>5</v>
      </c>
      <c r="AH77">
        <f>IFERROR(VALUE(RIGHT(Rawdata!AH77,1)),"N/A")</f>
        <v>5</v>
      </c>
      <c r="AI77">
        <f>IFERROR(VALUE(RIGHT(Rawdata!AI77,1)),"N/A")</f>
        <v>5</v>
      </c>
      <c r="AJ77">
        <f>IFERROR(6-VALUE(RIGHT(Rawdata!AJ77,1)),"N/A")</f>
        <v>5</v>
      </c>
      <c r="AK77">
        <f>IFERROR(6-VALUE(RIGHT(Rawdata!AK77,1)),"N/A")</f>
        <v>5</v>
      </c>
      <c r="AL77">
        <f>IFERROR(VALUE(RIGHT(Rawdata!AL77,1)),"N/A")</f>
        <v>5</v>
      </c>
      <c r="AM77">
        <f>IFERROR(6-VALUE(RIGHT(Rawdata!AM77,1)),"N/A")</f>
        <v>5</v>
      </c>
      <c r="AN77">
        <f>IFERROR(6-VALUE(RIGHT(Rawdata!AN77,1)),"N/A")</f>
        <v>5</v>
      </c>
      <c r="AO77">
        <f>IFERROR(VALUE(RIGHT(Rawdata!AO77,1)),"N/A")</f>
        <v>5</v>
      </c>
      <c r="AP77">
        <f>IFERROR(6-VALUE(RIGHT(Rawdata!AP77,1)),"N/A")</f>
        <v>5</v>
      </c>
      <c r="AQ77">
        <f>IFERROR(VALUE(RIGHT(Rawdata!AQ77,1)),"N/A")</f>
        <v>5</v>
      </c>
      <c r="AR77">
        <f>IFERROR(6-VALUE(RIGHT(Rawdata!AR77,1)),"N/A")</f>
        <v>5</v>
      </c>
      <c r="AS77">
        <f>IFERROR(VALUE(RIGHT(Rawdata!AS77,1)),"N/A")</f>
        <v>5</v>
      </c>
      <c r="AT77">
        <f>IFERROR(VALUE(RIGHT(Rawdata!AT77,1)),"N/A")</f>
        <v>5</v>
      </c>
      <c r="AU77">
        <f>IFERROR(6-VALUE(RIGHT(Rawdata!AU77,1)),"N/A")</f>
        <v>5</v>
      </c>
      <c r="AV77">
        <f>IFERROR(VALUE(RIGHT(Rawdata!AV77,1)),"N/A")</f>
        <v>3</v>
      </c>
      <c r="AW77">
        <f>IFERROR(VALUE(RIGHT(Rawdata!AW77,1)),"N/A")</f>
        <v>3</v>
      </c>
      <c r="AX77">
        <f>IFERROR(VALUE(RIGHT(Rawdata!AX77,1)),"N/A")</f>
        <v>1</v>
      </c>
      <c r="AY77">
        <f>IFERROR(VALUE(RIGHT(Rawdata!AY77,1)),"N/A")</f>
        <v>3</v>
      </c>
      <c r="AZ77">
        <f>IFERROR(VALUE(RIGHT(Rawdata!AZ77,1)),"N/A")</f>
        <v>2</v>
      </c>
      <c r="BA77">
        <f>IFERROR(VALUE(RIGHT(Rawdata!BA77,1)-1),"N/A")</f>
        <v>2</v>
      </c>
      <c r="BB77">
        <f>IFERROR(VALUE(RIGHT(Rawdata!BB77,1)-1),"N/A")</f>
        <v>2</v>
      </c>
      <c r="BC77">
        <f>IFERROR(VALUE(RIGHT(Rawdata!BC77,1)-1),"N/A")</f>
        <v>1</v>
      </c>
      <c r="BD77">
        <f>IFERROR(VALUE(RIGHT(Rawdata!BD77,1)-1),"N/A")</f>
        <v>0</v>
      </c>
      <c r="BE77">
        <f>IFERROR(VALUE(RIGHT(Rawdata!BE77,1)-1),"N/A")</f>
        <v>2</v>
      </c>
      <c r="BF77">
        <f>IFERROR(VALUE(RIGHT(Rawdata!BF77,1)-1),"N/A")</f>
        <v>1</v>
      </c>
      <c r="BG77">
        <f>IFERROR(VALUE(RIGHT(Rawdata!BG77,1)-1),"N/A")</f>
        <v>0</v>
      </c>
      <c r="BH77">
        <f>IFERROR(VALUE(RIGHT(Rawdata!BH77,1)-1),"N/A")</f>
        <v>1</v>
      </c>
      <c r="BI77">
        <f>IFERROR(VALUE(RIGHT(Rawdata!BI77,1)-1),"N/A")</f>
        <v>2</v>
      </c>
      <c r="BJ77">
        <f>IFERROR(VALUE(RIGHT(Rawdata!BJ77,1)-1),"N/A")</f>
        <v>2</v>
      </c>
      <c r="BK77">
        <f>IFERROR(VALUE(RIGHT(Rawdata!BK77,1)-1),"N/A")</f>
        <v>3</v>
      </c>
      <c r="BL77">
        <f>IFERROR(VALUE(RIGHT(Rawdata!BL77,1)-1),"N/A")</f>
        <v>3</v>
      </c>
      <c r="BM77">
        <f>IFERROR(VALUE(RIGHT(Rawdata!BM77,1)),"N/A")</f>
        <v>3</v>
      </c>
      <c r="BN77">
        <f>IFERROR(VALUE(RIGHT(Rawdata!BN77,1)),"N/A")</f>
        <v>4</v>
      </c>
      <c r="BO77">
        <f>IFERROR(VALUE(RIGHT(Rawdata!BO77,1)),"N/A")</f>
        <v>4</v>
      </c>
      <c r="BP77">
        <f>IFERROR(VALUE(RIGHT(Rawdata!BP77,1)),"N/A")</f>
        <v>2</v>
      </c>
      <c r="BQ77">
        <f>IFERROR(6-VALUE(RIGHT(Rawdata!BQ77,1)),"N/A")</f>
        <v>2</v>
      </c>
      <c r="BR77">
        <f>IFERROR(6-VALUE(RIGHT(Rawdata!BR77,1)),"N/A")</f>
        <v>4</v>
      </c>
      <c r="BS77">
        <f>IFERROR(6-VALUE(RIGHT(Rawdata!BS77,1)),"N/A")</f>
        <v>4</v>
      </c>
      <c r="BT77">
        <f>IFERROR(6-VALUE(RIGHT(Rawdata!BT77,1)),"N/A")</f>
        <v>2</v>
      </c>
      <c r="BU77">
        <f>IFERROR(VALUE(RIGHT(Rawdata!BU77,1)),"N/A")</f>
        <v>4</v>
      </c>
      <c r="BV77">
        <f>IFERROR(VALUE(RIGHT(Rawdata!BV77,1)),"N/A")</f>
        <v>4</v>
      </c>
      <c r="BW77">
        <f>IFERROR(VALUE(RIGHT(Rawdata!BW77,1)),"N/A")</f>
        <v>4</v>
      </c>
      <c r="BX77">
        <f>IFERROR(VALUE(RIGHT(Rawdata!BX77,1)),"N/A")</f>
        <v>4</v>
      </c>
      <c r="BY77">
        <f>IFERROR(6-VALUE(RIGHT(Rawdata!BY77,1)),"N/A")</f>
        <v>5</v>
      </c>
      <c r="BZ77">
        <f>IFERROR(6-VALUE(RIGHT(Rawdata!BZ77,1)),"N/A")</f>
        <v>5</v>
      </c>
      <c r="CA77">
        <f>IFERROR(6-VALUE(RIGHT(Rawdata!CA77,1)),"N/A")</f>
        <v>5</v>
      </c>
      <c r="CB77">
        <f>IFERROR(VALUE(RIGHT(Rawdata!CB77,1)),"N/A")</f>
        <v>4</v>
      </c>
      <c r="CC77">
        <f>IFERROR(VALUE(RIGHT(Rawdata!CC77,1)),"N/A")</f>
        <v>3</v>
      </c>
      <c r="CD77">
        <f>IFERROR(VALUE(RIGHT(Rawdata!CD77,1)),"N/A")</f>
        <v>3</v>
      </c>
      <c r="CE77">
        <f>IFERROR(VALUE(RIGHT(Rawdata!CE77,1)),"N/A")</f>
        <v>3</v>
      </c>
      <c r="CF77">
        <f>IFERROR(6-VALUE(RIGHT(Rawdata!CF77,1)),"N/A")</f>
        <v>4</v>
      </c>
      <c r="CG77">
        <f>IFERROR(6-VALUE(RIGHT(Rawdata!CG77,1)),"N/A")</f>
        <v>3</v>
      </c>
      <c r="CH77">
        <f>IFERROR(6-VALUE(RIGHT(Rawdata!CH77,1)),"N/A")</f>
        <v>2</v>
      </c>
      <c r="CI77">
        <f>IFERROR(6-VALUE(RIGHT(Rawdata!CI77,1)),"N/A")</f>
        <v>5</v>
      </c>
      <c r="CJ77">
        <f>IFERROR(VALUE(RIGHT(Rawdata!CJ77,1)),"N/A")</f>
        <v>1</v>
      </c>
      <c r="CK77">
        <f>IFERROR(VALUE(RIGHT(Rawdata!CK77,1)),"N/A")</f>
        <v>1</v>
      </c>
      <c r="CL77">
        <f>IFERROR(VALUE(RIGHT(Rawdata!CL77,1)),"N/A")</f>
        <v>2</v>
      </c>
      <c r="CM77">
        <f>IFERROR(VALUE(RIGHT(Rawdata!CM77,1)),"N/A")</f>
        <v>1</v>
      </c>
      <c r="CN77">
        <f>IFERROR(VALUE(RIGHT(Rawdata!CN77,1)),"N/A")</f>
        <v>1</v>
      </c>
      <c r="CO77">
        <f>IFERROR(VALUE(RIGHT(Rawdata!CO77,1)),"N/A")</f>
        <v>2</v>
      </c>
      <c r="CP77">
        <f>IFERROR(VALUE(RIGHT(Rawdata!CP77,1)),"N/A")</f>
        <v>1</v>
      </c>
      <c r="CQ77">
        <f>IFERROR(VALUE(RIGHT(Rawdata!CQ77,1)),"N/A")</f>
        <v>2</v>
      </c>
      <c r="CR77">
        <f>IFERROR(VALUE(RIGHT(Rawdata!CR77,1)),"N/A")</f>
        <v>2</v>
      </c>
      <c r="CS77">
        <f>IFERROR(VALUE(RIGHT(Rawdata!CS77,1)),"N/A")</f>
        <v>1</v>
      </c>
      <c r="CT77">
        <f>IFERROR(VALUE(RIGHT(Rawdata!CT77,1)),"N/A")</f>
        <v>1</v>
      </c>
      <c r="CU77">
        <f>IFERROR(VALUE(RIGHT(Rawdata!CU77,1)),"N/A")</f>
        <v>2</v>
      </c>
      <c r="CV77">
        <f>IFERROR(VALUE(RIGHT(Rawdata!CV77,1)),"N/A")</f>
        <v>2</v>
      </c>
      <c r="CW77">
        <f>IFERROR(6-VALUE(RIGHT(Rawdata!CW77,1)),"N/A")</f>
        <v>1</v>
      </c>
      <c r="CX77">
        <f>IFERROR(VALUE(RIGHT(Rawdata!CX77,1)),"N/A")</f>
        <v>2</v>
      </c>
      <c r="CY77">
        <f>IFERROR(VALUE(RIGHT(Rawdata!CY77,1)),"N/A")</f>
        <v>4</v>
      </c>
      <c r="CZ77">
        <f>IFERROR(VALUE(RIGHT(Rawdata!CZ77,1)),"N/A")</f>
        <v>3</v>
      </c>
      <c r="DA77">
        <f>IFERROR(VALUE(RIGHT(Rawdata!DA77,1)),"N/A")</f>
        <v>1</v>
      </c>
      <c r="DB77">
        <f>IFERROR(VALUE(RIGHT(Rawdata!DB77,1)),"N/A")</f>
        <v>1</v>
      </c>
      <c r="DC77">
        <f>IFERROR(VALUE(RIGHT(Rawdata!DC77,1)),"N/A")</f>
        <v>2</v>
      </c>
      <c r="DD77">
        <f>IFERROR(VALUE(RIGHT(Rawdata!DD77,1)),"N/A")</f>
        <v>1</v>
      </c>
      <c r="DE77">
        <f>IFERROR(VALUE(RIGHT(Rawdata!DE77,1)-1),"N/A")</f>
        <v>1</v>
      </c>
      <c r="DF77">
        <f>IFERROR(VALUE(RIGHT(Rawdata!DF77,1)-1),"N/A")</f>
        <v>0</v>
      </c>
      <c r="DG77">
        <f>IFERROR(VALUE(RIGHT(Rawdata!DG77,1)-1),"N/A")</f>
        <v>1</v>
      </c>
      <c r="DH77">
        <f>IFERROR(VALUE(RIGHT(Rawdata!DH77,1)-1),"N/A")</f>
        <v>1</v>
      </c>
      <c r="DI77">
        <f>IFERROR(VALUE(RIGHT(Rawdata!DI77,1)-1),"N/A")</f>
        <v>1</v>
      </c>
      <c r="DJ77">
        <f>IFERROR(VALUE(RIGHT(Rawdata!DJ77,1)-1),"N/A")</f>
        <v>1</v>
      </c>
      <c r="DK77">
        <f>IFERROR(VALUE(RIGHT(Rawdata!DK77,1)-1),"N/A")</f>
        <v>1</v>
      </c>
      <c r="DL77">
        <f>IFERROR(VALUE(RIGHT(Rawdata!DL77,1)-1),"N/A")</f>
        <v>1</v>
      </c>
      <c r="DM77">
        <f>IFERROR(VALUE(RIGHT(Rawdata!DM77,1)-1),"N/A")</f>
        <v>3</v>
      </c>
      <c r="DN77">
        <f>IFERROR(VALUE(RIGHT(Rawdata!DN77,1)-1),"N/A")</f>
        <v>1</v>
      </c>
      <c r="DO77">
        <f>IFERROR(VALUE(RIGHT(Rawdata!DO77,1)-1),"N/A")</f>
        <v>1</v>
      </c>
      <c r="DP77">
        <f>IFERROR(VALUE(RIGHT(Rawdata!DP77,1)-1),"N/A")</f>
        <v>1</v>
      </c>
      <c r="DQ77">
        <f>IFERROR(VALUE(RIGHT(Rawdata!DQ77,1)-1),"N/A")</f>
        <v>0</v>
      </c>
      <c r="DR77">
        <f>IFERROR(VALUE(RIGHT(Rawdata!DR77,1)-1),"N/A")</f>
        <v>2</v>
      </c>
      <c r="DS77">
        <f>IFERROR(VALUE(RIGHT(Rawdata!DS77,1)-1),"N/A")</f>
        <v>1</v>
      </c>
      <c r="DT77">
        <f>IFERROR(VALUE(RIGHT(Rawdata!DT77,1)-1),"N/A")</f>
        <v>0</v>
      </c>
      <c r="DU77">
        <f>IFERROR(6-VALUE(RIGHT(Rawdata!DU77,1)-1),"N/A")</f>
        <v>1</v>
      </c>
      <c r="DV77">
        <f>IFERROR(6-VALUE(RIGHT(Rawdata!DV77,1)-1),"N/A")</f>
        <v>1</v>
      </c>
      <c r="DW77">
        <f>IFERROR(6-VALUE(RIGHT(Rawdata!DW77,1)-1),"N/A")</f>
        <v>3</v>
      </c>
      <c r="DX77">
        <f>IFERROR(6-VALUE(RIGHT(Rawdata!DX77,1)-1),"N/A")</f>
        <v>2</v>
      </c>
      <c r="DY77">
        <f>IFERROR(6-VALUE(RIGHT(Rawdata!DY77,1)-1),"N/A")</f>
        <v>3</v>
      </c>
      <c r="DZ77">
        <f>IFERROR(6-VALUE(RIGHT(Rawdata!DZ77,1)-1),"N/A")</f>
        <v>1</v>
      </c>
      <c r="EA77">
        <f>IFERROR(VALUE(RIGHT(Rawdata!EA77,1)),"N/A")</f>
        <v>4</v>
      </c>
      <c r="EB77">
        <f>IFERROR(VALUE(RIGHT(Rawdata!EB77,1)),"N/A")</f>
        <v>4</v>
      </c>
      <c r="EC77">
        <f>IFERROR(6-VALUE(RIGHT(Rawdata!EC77,1)),"N/A")</f>
        <v>4</v>
      </c>
      <c r="ED77">
        <f>IFERROR(6-VALUE(RIGHT(Rawdata!ED77,1)),"N/A")</f>
        <v>5</v>
      </c>
      <c r="EE77">
        <f>IFERROR(VALUE(RIGHT(Rawdata!EE77,1)),"N/A")</f>
        <v>3</v>
      </c>
      <c r="EF77">
        <f>IFERROR(VALUE(RIGHT(Rawdata!EF77,1)),"N/A")</f>
        <v>3</v>
      </c>
      <c r="EG77">
        <f>IFERROR(VALUE(RIGHT(Rawdata!EG77,1)),"N/A")</f>
        <v>3</v>
      </c>
      <c r="EH77">
        <f>IFERROR(VALUE(RIGHT(Rawdata!EH77,1)),"N/A")</f>
        <v>5</v>
      </c>
      <c r="EI77">
        <f>IFERROR(VALUE(RIGHT(Rawdata!EI77,1)),"N/A")</f>
        <v>4</v>
      </c>
      <c r="EJ77">
        <f>IFERROR(VALUE(RIGHT(Rawdata!EJ77,1)),"N/A")</f>
        <v>3</v>
      </c>
      <c r="EK77">
        <f>IFERROR(VALUE(RIGHT(Rawdata!EK77,1)),"N/A")</f>
        <v>3</v>
      </c>
      <c r="EL77">
        <f>IFERROR(VALUE(RIGHT(Rawdata!EL77,1)),"N/A")</f>
        <v>5</v>
      </c>
      <c r="EM77">
        <f>IFERROR(VALUE(RIGHT(Rawdata!EM77,1)),"N/A")</f>
        <v>5</v>
      </c>
      <c r="EN77">
        <f>IFERROR(VALUE(RIGHT(Rawdata!EN77,1)),"N/A")</f>
        <v>3</v>
      </c>
      <c r="EO77">
        <f>IFERROR(VALUE(RIGHT(Rawdata!EO77,1)),"N/A")</f>
        <v>5</v>
      </c>
      <c r="EP77">
        <f>IFERROR(VALUE(RIGHT(Rawdata!EP77,1)),"N/A")</f>
        <v>3</v>
      </c>
      <c r="EQ77">
        <f>IFERROR(VALUE(RIGHT(Rawdata!EQ77,1)),"N/A")</f>
        <v>5</v>
      </c>
      <c r="ER77">
        <f>IFERROR(VALUE(RIGHT(Rawdata!ER77,1)),"N/A")</f>
        <v>3</v>
      </c>
      <c r="ES77">
        <f>IFERROR(VALUE(RIGHT(Rawdata!ES77,1)),"N/A")</f>
        <v>3</v>
      </c>
      <c r="ET77">
        <f>IFERROR(VALUE(RIGHT(Rawdata!ET77,1)),"N/A")</f>
        <v>3</v>
      </c>
      <c r="EU77">
        <f>IFERROR(VALUE(RIGHT(Rawdata!EU77,1)),"N/A")</f>
        <v>1</v>
      </c>
      <c r="EV77">
        <f>IFERROR(VALUE(RIGHT(Rawdata!EV77,1)),"N/A")</f>
        <v>5</v>
      </c>
      <c r="EW77">
        <f>IFERROR(VALUE(RIGHT(Rawdata!EW77,1)),"N/A")</f>
        <v>5</v>
      </c>
      <c r="EX77">
        <f>IFERROR(VALUE(RIGHT(Rawdata!EX77,1)),"N/A")</f>
        <v>5</v>
      </c>
      <c r="EY77">
        <f>IFERROR(VALUE(RIGHT(Rawdata!EY77,1)),"N/A")</f>
        <v>5</v>
      </c>
      <c r="EZ77">
        <f>IFERROR(6-VALUE(RIGHT(Rawdata!EZ77,1)),"N/A")</f>
        <v>1</v>
      </c>
      <c r="FA77">
        <f>IFERROR(IF(Rawdata!FA77="A1",VALUE(RIGHT(Rawdata!FA77,1)),VALUE(RIGHT(Rawdata!FA77,1))-1),"N/A")</f>
        <v>3</v>
      </c>
      <c r="FB77">
        <f>IFERROR(VALUE(RIGHT(Rawdata!FB77,1))-3,"N/A")</f>
        <v>3</v>
      </c>
      <c r="FC77">
        <f>IFERROR(IF(Rawdata!FC77="A1",VALUE(RIGHT(Rawdata!FC77,1)),VALUE(RIGHT(Rawdata!FC77,1))-1),"N/A")</f>
        <v>5</v>
      </c>
      <c r="FD77">
        <f>IFERROR(VALUE(RIGHT(Rawdata!FD77,1))-3,"N/A")</f>
        <v>3</v>
      </c>
      <c r="FE77">
        <f>IFERROR(IF(Rawdata!FE77="A1",VALUE(RIGHT(Rawdata!FE77,1)),VALUE(RIGHT(Rawdata!FE77,1))-1),"N/A")</f>
        <v>5</v>
      </c>
      <c r="FF77">
        <f>IFERROR(VALUE(RIGHT(Rawdata!FF77,1))-3,"N/A")</f>
        <v>4</v>
      </c>
      <c r="FG77">
        <f>IFERROR(IF(Rawdata!FG77="A1",VALUE(RIGHT(Rawdata!FG77,1)),VALUE(RIGHT(Rawdata!FG77,1))-1),"N/A")</f>
        <v>4</v>
      </c>
      <c r="FH77">
        <f>IFERROR(VALUE(RIGHT(Rawdata!FH77,1))-3,"N/A")</f>
        <v>5</v>
      </c>
      <c r="FI77">
        <f>IFERROR(IF(Rawdata!FI77="A1",VALUE(RIGHT(Rawdata!FI77,1)),VALUE(RIGHT(Rawdata!FI77,1))-1),"N/A")</f>
        <v>4</v>
      </c>
      <c r="FJ77">
        <f>IFERROR(VALUE(RIGHT(Rawdata!FJ77,1))-3,"N/A")</f>
        <v>3</v>
      </c>
      <c r="FK77">
        <f>IFERROR(IF(Rawdata!FK77="A1",VALUE(RIGHT(Rawdata!FK77,1)),VALUE(RIGHT(Rawdata!FK77,1))-1),"N/A")</f>
        <v>5</v>
      </c>
      <c r="FL77">
        <f>IFERROR(VALUE(RIGHT(Rawdata!FL77,1))-3,"N/A")</f>
        <v>5</v>
      </c>
      <c r="FM77">
        <f>IFERROR(IF(Rawdata!FM77="A1",VALUE(RIGHT(Rawdata!FM77,1)),VALUE(RIGHT(Rawdata!FM77,1))-1),"N/A")</f>
        <v>5</v>
      </c>
      <c r="FN77">
        <f>IFERROR(VALUE(RIGHT(Rawdata!FN77,1))-3,"N/A")</f>
        <v>4</v>
      </c>
      <c r="FO77">
        <f>IFERROR(IF(Rawdata!FO77="A1",VALUE(RIGHT(Rawdata!FO77,1)),VALUE(RIGHT(Rawdata!FO77,1))-1),"N/A")</f>
        <v>5</v>
      </c>
      <c r="FP77">
        <f>IFERROR(VALUE(RIGHT(Rawdata!FP77,1))-3,"N/A")</f>
        <v>4</v>
      </c>
      <c r="FQ77">
        <f>IFERROR(IF(Rawdata!FQ77="A1",VALUE(RIGHT(Rawdata!FQ77,1)),VALUE(RIGHT(Rawdata!FQ77,1))-1),"N/A")</f>
        <v>4</v>
      </c>
      <c r="FR77">
        <f>IFERROR(VALUE(RIGHT(Rawdata!FR77,1))-3,"N/A")</f>
        <v>4</v>
      </c>
      <c r="FS77">
        <f>IFERROR(IF(Rawdata!FS77="A1",VALUE(RIGHT(Rawdata!FS77,1)),VALUE(RIGHT(Rawdata!FS77,1))-1),"N/A")</f>
        <v>4</v>
      </c>
      <c r="FT77">
        <f>IFERROR(VALUE(RIGHT(Rawdata!FT77,1))-3,"N/A")</f>
        <v>3</v>
      </c>
      <c r="FU77">
        <f>IFERROR(IF(Rawdata!FU77="A1",VALUE(RIGHT(Rawdata!FU77,1)),VALUE(RIGHT(Rawdata!FU77,1))-1),"N/A")</f>
        <v>5</v>
      </c>
      <c r="FV77">
        <f>IFERROR(VALUE(RIGHT(Rawdata!FV77,1))-3,"N/A")</f>
        <v>5</v>
      </c>
      <c r="FW77">
        <f>IFERROR(IF(Rawdata!FW77="A1",VALUE(RIGHT(Rawdata!FW77,1)),VALUE(RIGHT(Rawdata!FW77,1))-1),"N/A")</f>
        <v>3</v>
      </c>
      <c r="FX77">
        <f>IFERROR(VALUE(RIGHT(Rawdata!FX77,1))-3,"N/A")</f>
        <v>3</v>
      </c>
      <c r="FY77">
        <f>IFERROR(IF(Rawdata!FY77="A1",VALUE(RIGHT(Rawdata!FY77,1)),VALUE(RIGHT(Rawdata!FY77,1))-1),"N/A")</f>
        <v>3</v>
      </c>
      <c r="FZ77">
        <f>IFERROR(VALUE(RIGHT(Rawdata!FZ77,1))-3,"N/A")</f>
        <v>3</v>
      </c>
      <c r="GA77">
        <f>IFERROR(IF(Rawdata!GA77="A1",VALUE(RIGHT(Rawdata!GA77,1)),VALUE(RIGHT(Rawdata!GA77,1))-1),"N/A")</f>
        <v>5</v>
      </c>
      <c r="GB77">
        <f>IFERROR(VALUE(RIGHT(Rawdata!GB77,1))-3,"N/A")</f>
        <v>5</v>
      </c>
      <c r="GC77">
        <f>IFERROR(IF(Rawdata!GC77="A1",VALUE(RIGHT(Rawdata!GC77,1)),VALUE(RIGHT(Rawdata!GC77,1))-1),"N/A")</f>
        <v>5</v>
      </c>
      <c r="GD77">
        <f>IFERROR(VALUE(RIGHT(Rawdata!GD77,1))-3,"N/A")</f>
        <v>5</v>
      </c>
      <c r="GE77">
        <f>IFERROR(IF(Rawdata!GE77="A1",VALUE(RIGHT(Rawdata!GE77,1)),VALUE(RIGHT(Rawdata!GE77,1))-1),"N/A")</f>
        <v>5</v>
      </c>
      <c r="GF77">
        <f>IFERROR(VALUE(RIGHT(Rawdata!GF77,1))-3,"N/A")</f>
        <v>5</v>
      </c>
      <c r="GG77">
        <f>IFERROR(IF(Rawdata!GG77="A1",VALUE(RIGHT(Rawdata!GG77,1)),VALUE(RIGHT(Rawdata!GG77,1))-1),"N/A")</f>
        <v>3</v>
      </c>
      <c r="GH77">
        <f>IFERROR(VALUE(RIGHT(Rawdata!GH77,1))-3,"N/A")</f>
        <v>2</v>
      </c>
      <c r="GI77">
        <f>IFERROR(IF(Rawdata!GI77="A1",VALUE(RIGHT(Rawdata!GI77,1)),VALUE(RIGHT(Rawdata!GI77,1))-1),"N/A")</f>
        <v>5</v>
      </c>
      <c r="GJ77">
        <f>IFERROR(VALUE(RIGHT(Rawdata!GJ77,1))-3,"N/A")</f>
        <v>5</v>
      </c>
      <c r="GK77">
        <f>IFERROR(IF(Rawdata!GK77="A1",VALUE(RIGHT(Rawdata!GK77,1)),VALUE(RIGHT(Rawdata!GK77,1))-1),"N/A")</f>
        <v>5</v>
      </c>
      <c r="GL77">
        <f>IFERROR(VALUE(RIGHT(Rawdata!GL77,1))-3,"N/A")</f>
        <v>5</v>
      </c>
      <c r="GM77">
        <f>IFERROR(IF(Rawdata!GM77="A1",VALUE(RIGHT(Rawdata!GM77,1)),VALUE(RIGHT(Rawdata!GM77,1))-1),"N/A")</f>
        <v>5</v>
      </c>
      <c r="GN77">
        <f>IFERROR(VALUE(RIGHT(Rawdata!GN77,1))-3,"N/A")</f>
        <v>5</v>
      </c>
      <c r="GO77">
        <f>IFERROR(IF(Rawdata!GO77="A1",VALUE(RIGHT(Rawdata!GO77,1)),VALUE(RIGHT(Rawdata!GO77,1))-1),"N/A")</f>
        <v>5</v>
      </c>
      <c r="GP77">
        <f>IFERROR(VALUE(RIGHT(Rawdata!GP77,1))-3,"N/A")</f>
        <v>5</v>
      </c>
      <c r="GQ77">
        <f>IFERROR(IF(Rawdata!GQ77="A1",VALUE(RIGHT(Rawdata!GQ77,1)),VALUE(RIGHT(Rawdata!GQ77,1))-1),"N/A")</f>
        <v>5</v>
      </c>
      <c r="GR77">
        <f>IFERROR(VALUE(RIGHT(Rawdata!GR77,1))-3,"N/A")</f>
        <v>4</v>
      </c>
      <c r="GS77">
        <f>IFERROR(IF(Rawdata!GS77="A1",VALUE(RIGHT(Rawdata!GS77,1)),VALUE(RIGHT(Rawdata!GS77,1))-1),"N/A")</f>
        <v>4</v>
      </c>
      <c r="GT77">
        <f>IFERROR(VALUE(RIGHT(Rawdata!GT77,1))-3,"N/A")</f>
        <v>4</v>
      </c>
      <c r="GU77">
        <f>IFERROR(IF(Rawdata!GU77="A1",VALUE(RIGHT(Rawdata!GU77,1)),VALUE(RIGHT(Rawdata!GU77,1))-1),"N/A")</f>
        <v>4</v>
      </c>
      <c r="GV77">
        <f>IFERROR(VALUE(RIGHT(Rawdata!GV77,1))-3,"N/A")</f>
        <v>4</v>
      </c>
      <c r="GW77">
        <f>IFERROR(IF(Rawdata!GW77="A1",VALUE(RIGHT(Rawdata!GW77,1)),VALUE(RIGHT(Rawdata!GW77,1))-1),"N/A")</f>
        <v>5</v>
      </c>
      <c r="GX77">
        <f>IFERROR(VALUE(RIGHT(Rawdata!GX77,1))-3,"N/A")</f>
        <v>4</v>
      </c>
      <c r="GY77">
        <f>IFERROR(VALUE(RIGHT(Rawdata!GY77,1)),"N/A")</f>
        <v>6</v>
      </c>
      <c r="GZ77">
        <f>IFERROR(7-VALUE(RIGHT(Rawdata!GZ77,1)),"N/A")</f>
        <v>6</v>
      </c>
      <c r="HA77">
        <f>IFERROR(VALUE(RIGHT(Rawdata!HA77,1)),"N/A")</f>
        <v>6</v>
      </c>
      <c r="HB77">
        <f>IFERROR(VALUE(RIGHT(Rawdata!HB77,1)),"N/A")</f>
        <v>4</v>
      </c>
      <c r="HC77">
        <f>IFERROR(VALUE(RIGHT(Rawdata!HC77,1)),"N/A")</f>
        <v>5</v>
      </c>
      <c r="HD77">
        <f>IFERROR(7-VALUE(RIGHT(Rawdata!HD77,1)),"N/A")</f>
        <v>4</v>
      </c>
      <c r="HE77">
        <f>IFERROR(VALUE(RIGHT(Rawdata!HE77,1)),"N/A")</f>
        <v>6</v>
      </c>
      <c r="HF77">
        <f>IFERROR(7-VALUE(RIGHT(Rawdata!HF77,1)),"N/A")</f>
        <v>6</v>
      </c>
      <c r="HG77">
        <f>IFERROR(VALUE(RIGHT(Rawdata!HG77,1)),"N/A")</f>
        <v>6</v>
      </c>
      <c r="HH77">
        <f>IFERROR(VALUE(RIGHT(Rawdata!HH77,1)),"N/A")</f>
        <v>6</v>
      </c>
      <c r="HI77">
        <f>IFERROR(VALUE(RIGHT(Rawdata!HI77,1)),"N/A")</f>
        <v>6</v>
      </c>
      <c r="HJ77">
        <f>IFERROR(VALUE(RIGHT(Rawdata!HJ77,1)),"N/A")</f>
        <v>4</v>
      </c>
      <c r="HK77">
        <f>IFERROR(7-VALUE(RIGHT(Rawdata!HK77,1)),"N/A")</f>
        <v>3</v>
      </c>
      <c r="HL77">
        <f>IFERROR(VALUE(RIGHT(Rawdata!HL77,1)),"N/A")</f>
        <v>4</v>
      </c>
      <c r="HM77">
        <f>IFERROR(VALUE(RIGHT(Rawdata!HM77,1)),"N/A")</f>
        <v>5</v>
      </c>
      <c r="HN77">
        <f>IFERROR(IF(Rawdata!HN77="A13",5,VALUE(RIGHT(Rawdata!HN77,1))-1),"N/A")</f>
        <v>4</v>
      </c>
      <c r="HO77">
        <f>IFERROR(IF(Rawdata!HO77="A13",5,VALUE(RIGHT(Rawdata!HO77,1))-1),"N/A")</f>
        <v>3</v>
      </c>
      <c r="HP77">
        <f>IFERROR(IF(Rawdata!HP77="A13",5,VALUE(RIGHT(Rawdata!HP77,1))-1),"N/A")</f>
        <v>5</v>
      </c>
      <c r="HQ77">
        <f>IFERROR(IF(Rawdata!HQ77="A13",5,VALUE(RIGHT(Rawdata!HQ77,1))-1),"N/A")</f>
        <v>3</v>
      </c>
      <c r="HR77">
        <f>IFERROR(IF(Rawdata!HR77="A13",5,VALUE(RIGHT(Rawdata!HR77,1))-1),"N/A")</f>
        <v>5</v>
      </c>
      <c r="HS77">
        <f>IFERROR(6-IF(Rawdata!HS77="A13",5,VALUE(RIGHT(Rawdata!HS77,1))-1),"N/A")</f>
        <v>2</v>
      </c>
      <c r="HT77">
        <f>IFERROR(6-IF(Rawdata!HT77="A13",5,VALUE(RIGHT(Rawdata!HT77,1))-1),"N/A")</f>
        <v>4</v>
      </c>
      <c r="HU77">
        <f>IFERROR(6-IF(Rawdata!HU77="A13",5,VALUE(RIGHT(Rawdata!HU77,1))-1),"N/A")</f>
        <v>3</v>
      </c>
      <c r="HV77">
        <f>IFERROR(IF(Rawdata!HV77="A13",5,VALUE(RIGHT(Rawdata!HV77,1))-1),"N/A")</f>
        <v>2</v>
      </c>
      <c r="HW77">
        <f>IFERROR(6-IF(Rawdata!HW77="A13",5,VALUE(RIGHT(Rawdata!HW77,1))-1),"N/A")</f>
        <v>3</v>
      </c>
      <c r="HX77">
        <f>IFERROR(6-IF(Rawdata!HX77="A13",5,VALUE(RIGHT(Rawdata!HX77,1))-1),"N/A")</f>
        <v>1</v>
      </c>
      <c r="HY77">
        <f>IFERROR(6-IF(Rawdata!HY77="A13",5,VALUE(RIGHT(Rawdata!HY77,1))-1),"N/A")</f>
        <v>1</v>
      </c>
      <c r="HZ77">
        <f>IFERROR(6-IF(Rawdata!HZ77="A13",5,VALUE(RIGHT(Rawdata!HZ77,1))-1),"N/A")</f>
        <v>2</v>
      </c>
      <c r="IA77">
        <f>IFERROR(6-IF(Rawdata!IA77="A13",5,VALUE(RIGHT(Rawdata!IA77,1))-1),"N/A")</f>
        <v>5</v>
      </c>
      <c r="IB77">
        <f>IFERROR(IF(Rawdata!IB77="A13",5,VALUE(RIGHT(Rawdata!IB77,1))-1),"N/A")</f>
        <v>5</v>
      </c>
      <c r="IC77">
        <f>IFERROR(6-IF(Rawdata!IC77="A13",5,VALUE(RIGHT(Rawdata!IC77,1))-1),"N/A")</f>
        <v>1</v>
      </c>
      <c r="ID77">
        <f>IFERROR(IF(Rawdata!ID77="A13",5,VALUE(RIGHT(Rawdata!ID77,1))-1),"N/A")</f>
        <v>5</v>
      </c>
      <c r="IE77">
        <f>IFERROR(6-IF(Rawdata!IE77="A13",5,VALUE(RIGHT(Rawdata!IE77,1))-1),"N/A")</f>
        <v>3</v>
      </c>
      <c r="IF77">
        <f>IFERROR(VALUE(RIGHT(Rawdata!IF77,1)),"N/A")</f>
        <v>7</v>
      </c>
      <c r="IG77">
        <f>IFERROR(VALUE(RIGHT(Rawdata!IG77,1)),"N/A")</f>
        <v>7</v>
      </c>
      <c r="IH77">
        <f>IFERROR(VALUE(RIGHT(Rawdata!IH77,1)),"N/A")</f>
        <v>7</v>
      </c>
      <c r="II77">
        <f>IFERROR(VALUE(RIGHT(Rawdata!II77,1)),"N/A")</f>
        <v>7</v>
      </c>
      <c r="IJ77">
        <f>IFERROR(VALUE(RIGHT(Rawdata!IJ77,1)),"N/A")</f>
        <v>7</v>
      </c>
      <c r="IK77">
        <f>IFERROR(VALUE(RIGHT(Rawdata!IK77,1)),"N/A")</f>
        <v>5</v>
      </c>
      <c r="IL77">
        <f>IFERROR(VALUE(RIGHT(Rawdata!IL77,1)),"N/A")</f>
        <v>4</v>
      </c>
      <c r="IM77">
        <f>IFERROR(VALUE(RIGHT(Rawdata!IM77,1)),"N/A")</f>
        <v>4</v>
      </c>
      <c r="IN77">
        <f>IFERROR(VALUE(RIGHT(Rawdata!IN77,1)),"N/A")</f>
        <v>4</v>
      </c>
      <c r="IO77">
        <f>IFERROR(VALUE(RIGHT(Rawdata!IO77,1)),"N/A")</f>
        <v>3</v>
      </c>
      <c r="IP77">
        <f>IFERROR(VALUE(RIGHT(Rawdata!IP77,1)),"N/A")</f>
        <v>5</v>
      </c>
      <c r="IQ77">
        <f>IFERROR(VALUE(RIGHT(Rawdata!IQ77,1)),"N/A")</f>
        <v>4</v>
      </c>
      <c r="IR77">
        <f>IFERROR(VALUE(RIGHT(Rawdata!IR77,1)),"N/A")</f>
        <v>5</v>
      </c>
      <c r="IS77">
        <f>IFERROR(VALUE(RIGHT(Rawdata!IS77,1)),"N/A")</f>
        <v>5</v>
      </c>
      <c r="IT77">
        <f>IFERROR(VALUE(RIGHT(Rawdata!IT77,1)),"N/A")</f>
        <v>5</v>
      </c>
      <c r="IU77">
        <f>IFERROR(VALUE(RIGHT(Rawdata!IU77,1)),"N/A")</f>
        <v>5</v>
      </c>
      <c r="IV77">
        <f>IFERROR(VALUE(RIGHT(Rawdata!IV77,1)),"N/A")</f>
        <v>4</v>
      </c>
      <c r="IW77">
        <f>IFERROR(VALUE(RIGHT(Rawdata!IW77,1)),"N/A")</f>
        <v>4</v>
      </c>
      <c r="IX77">
        <f>IFERROR(VALUE(RIGHT(Rawdata!IX77,1)),"N/A")</f>
        <v>4</v>
      </c>
      <c r="IY77" t="str">
        <f>IFERROR(VALUE(RIGHT(Rawdata!IY77,1)),"N/A")</f>
        <v>N/A</v>
      </c>
      <c r="IZ77" t="str">
        <f>IFERROR(VALUE(RIGHT(Rawdata!IZ77,1)),"N/A")</f>
        <v>N/A</v>
      </c>
      <c r="JA77" t="str">
        <f>IFERROR(VALUE(RIGHT(Rawdata!JA77,1)),"N/A")</f>
        <v>N/A</v>
      </c>
      <c r="JB77" t="str">
        <f>IFERROR(VALUE(RIGHT(Rawdata!JB77,1)),"N/A")</f>
        <v>N/A</v>
      </c>
      <c r="JC77" t="str">
        <f>IFERROR(VALUE(RIGHT(Rawdata!JC77,1)),"N/A")</f>
        <v>N/A</v>
      </c>
      <c r="JD77" t="str">
        <f>IFERROR(VALUE(RIGHT(Rawdata!JD77,1)),"N/A")</f>
        <v>N/A</v>
      </c>
      <c r="JE77" t="str">
        <f>IFERROR(VALUE(RIGHT(Rawdata!JE77,1)),"N/A")</f>
        <v>N/A</v>
      </c>
      <c r="JF77" t="str">
        <f>IFERROR(VALUE(RIGHT(Rawdata!JF77,1)),"N/A")</f>
        <v>N/A</v>
      </c>
      <c r="JG77" t="str">
        <f>IFERROR(VALUE(RIGHT(Rawdata!JG77,1)),"N/A")</f>
        <v>N/A</v>
      </c>
      <c r="JH77" t="str">
        <f>IFERROR(VALUE(RIGHT(Rawdata!JH77,1)),"N/A")</f>
        <v>N/A</v>
      </c>
      <c r="JI77" t="str">
        <f>IFERROR(VALUE(RIGHT(Rawdata!JI77,1)),"N/A")</f>
        <v>N/A</v>
      </c>
      <c r="JJ77" t="str">
        <f>IFERROR(VALUE(RIGHT(Rawdata!JJ77,1)),"N/A")</f>
        <v>N/A</v>
      </c>
      <c r="JK77" t="str">
        <f>IFERROR(VALUE(RIGHT(Rawdata!JK77,1)),"N/A")</f>
        <v>N/A</v>
      </c>
      <c r="JL77" t="str">
        <f>IFERROR(VALUE(RIGHT(Rawdata!JL77,1)),"N/A")</f>
        <v>N/A</v>
      </c>
      <c r="JM77" t="str">
        <f>IFERROR(VALUE(RIGHT(Rawdata!JM77,1)),"N/A")</f>
        <v>N/A</v>
      </c>
      <c r="JN77" t="str">
        <f>IFERROR(VALUE(RIGHT(Rawdata!JN77,1)),"N/A")</f>
        <v>N/A</v>
      </c>
      <c r="JO77" t="str">
        <f>IFERROR(VALUE(RIGHT(Rawdata!JO77,1)),"N/A")</f>
        <v>N/A</v>
      </c>
      <c r="JP77" t="str">
        <f>IFERROR(VALUE(RIGHT(Rawdata!JP77,1)-4),"N/A")</f>
        <v>N/A</v>
      </c>
      <c r="JQ77" t="str">
        <f>IFERROR(VALUE(RIGHT(Rawdata!JQ77,1)-4),"N/A")</f>
        <v>N/A</v>
      </c>
      <c r="JR77" t="str">
        <f>IFERROR(VALUE(RIGHT(Rawdata!JR77,1)-4),"N/A")</f>
        <v>N/A</v>
      </c>
      <c r="JS77" t="str">
        <f>IFERROR(VALUE(RIGHT(Rawdata!JS77,1)-4),"N/A")</f>
        <v>N/A</v>
      </c>
      <c r="JT77" t="str">
        <f>IFERROR(VALUE(RIGHT(Rawdata!JT77,1)-4),"N/A")</f>
        <v>N/A</v>
      </c>
      <c r="JU77" t="str">
        <f>IFERROR(VALUE(RIGHT(Rawdata!JU77,1)-4),"N/A")</f>
        <v>N/A</v>
      </c>
      <c r="JV77" t="str">
        <f>IFERROR(VALUE(RIGHT(Rawdata!JV77,1)-4),"N/A")</f>
        <v>N/A</v>
      </c>
      <c r="JW77" t="str">
        <f>IFERROR(VALUE(RIGHT(Rawdata!JW77,1)-4),"N/A")</f>
        <v>N/A</v>
      </c>
      <c r="JX77" t="str">
        <f>IFERROR(VALUE(RIGHT(Rawdata!JX77,1)),"N/A")</f>
        <v>N/A</v>
      </c>
      <c r="JY77" t="str">
        <f>IFERROR(VALUE(RIGHT(Rawdata!JY77,1)),"N/A")</f>
        <v>N/A</v>
      </c>
      <c r="JZ77" t="str">
        <f>IFERROR(6-VALUE(RIGHT(Rawdata!JZ77,1)),"N/A")</f>
        <v>N/A</v>
      </c>
      <c r="KA77" t="str">
        <f>IFERROR(6-VALUE(RIGHT(Rawdata!KA77,1)),"N/A")</f>
        <v>N/A</v>
      </c>
      <c r="KB77" t="str">
        <f>IFERROR(6-VALUE(RIGHT(Rawdata!KB77,1)),"N/A")</f>
        <v>N/A</v>
      </c>
      <c r="KC77" t="str">
        <f>IFERROR(6-VALUE(RIGHT(Rawdata!KC77,1)),"N/A")</f>
        <v>N/A</v>
      </c>
      <c r="KD77" t="str">
        <f>IFERROR(6-VALUE(RIGHT(Rawdata!KD77,1)),"N/A")</f>
        <v>N/A</v>
      </c>
      <c r="KE77" t="str">
        <f>IFERROR(6-VALUE(RIGHT(Rawdata!KE77,1)),"N/A")</f>
        <v>N/A</v>
      </c>
      <c r="KF77" t="str">
        <f>IFERROR(VALUE(RIGHT(Rawdata!KF77,1)),"N/A")</f>
        <v>N/A</v>
      </c>
      <c r="KG77" t="str">
        <f>IFERROR(VALUE(RIGHT(Rawdata!KG77,1)),"N/A")</f>
        <v>N/A</v>
      </c>
      <c r="KH77" t="str">
        <f>IFERROR(6-VALUE(RIGHT(Rawdata!KH77,1)),"N/A")</f>
        <v>N/A</v>
      </c>
      <c r="KI77" t="str">
        <f>IFERROR(6-VALUE(RIGHT(Rawdata!KI77,1)),"N/A")</f>
        <v>N/A</v>
      </c>
      <c r="KJ77" t="str">
        <f>IFERROR(VALUE(RIGHT(Rawdata!KJ77,1)),"N/A")</f>
        <v>N/A</v>
      </c>
      <c r="KK77" t="str">
        <f>IFERROR(VALUE(RIGHT(Rawdata!KK77,1)),"N/A")</f>
        <v>N/A</v>
      </c>
      <c r="KL77" t="str">
        <f>IFERROR(VALUE(RIGHT(Rawdata!KL77,1)),"N/A")</f>
        <v>N/A</v>
      </c>
      <c r="KM77" t="str">
        <f>IFERROR(VALUE(RIGHT(Rawdata!KM77,1)),"N/A")</f>
        <v>N/A</v>
      </c>
      <c r="KN77" t="str">
        <f>IFERROR(VALUE(RIGHT(Rawdata!KN77,1)),"N/A")</f>
        <v>N/A</v>
      </c>
      <c r="KO77" t="str">
        <f>IFERROR(VALUE(RIGHT(Rawdata!KO77,1)),"N/A")</f>
        <v>N/A</v>
      </c>
      <c r="KP77" t="str">
        <f>IFERROR(VALUE(RIGHT(Rawdata!KP77,1)),"N/A")</f>
        <v>N/A</v>
      </c>
      <c r="KQ77" t="str">
        <f>IFERROR(VALUE(RIGHT(Rawdata!KQ77,1)),"N/A")</f>
        <v>N/A</v>
      </c>
      <c r="KR77" t="str">
        <f>IFERROR(VALUE(RIGHT(Rawdata!KR77,1)),"N/A")</f>
        <v>N/A</v>
      </c>
      <c r="KS77" t="str">
        <f>IFERROR(VALUE(RIGHT(Rawdata!KS77,1)),"N/A")</f>
        <v>N/A</v>
      </c>
      <c r="KT77" t="str">
        <f>IFERROR(VALUE(RIGHT(Rawdata!KT77,1)),"N/A")</f>
        <v>N/A</v>
      </c>
      <c r="KU77" t="str">
        <f>IFERROR(VALUE(RIGHT(Rawdata!KU77,1)),"N/A")</f>
        <v>N/A</v>
      </c>
      <c r="KV77" t="str">
        <f>IFERROR(VALUE(RIGHT(Rawdata!KV77,1)),"N/A")</f>
        <v>N/A</v>
      </c>
      <c r="KW77" t="str">
        <f>IFERROR(VALUE(RIGHT(Rawdata!KW77,1)),"N/A")</f>
        <v>N/A</v>
      </c>
      <c r="KX77" t="str">
        <f>IFERROR(VALUE(RIGHT(Rawdata!KX77,1)),"N/A")</f>
        <v>N/A</v>
      </c>
    </row>
    <row r="78" spans="1:310" x14ac:dyDescent="0.25">
      <c r="A78">
        <f>Rawdata!A78</f>
        <v>12</v>
      </c>
      <c r="B78" t="str">
        <f>Rawdata!B78</f>
        <v>T4</v>
      </c>
      <c r="C78" t="str">
        <f>Rawdata!C78</f>
        <v>2023-05-03 22:05:47</v>
      </c>
      <c r="D78" t="str">
        <f>Rawdata!D78</f>
        <v>751-295</v>
      </c>
      <c r="E78" t="str">
        <f>IF(Rawdata!E78="","",Rawdata!E78)</f>
        <v/>
      </c>
      <c r="F78" cm="1">
        <f t="array" ref="F78">IFERROR(_xlfn.IFS(Rawdata!F78="A1",100,Rawdata!F78="A2",75,Rawdata!F78="A3",50,Rawdata!F78="A4",25,Rawdata!F78="A5",0),"N/A")</f>
        <v>50</v>
      </c>
      <c r="G78" cm="1">
        <f t="array" ref="G78">IFERROR(_xlfn.IFS(Rawdata!G78="A1",100,Rawdata!G78="A2",75,Rawdata!G78="A3",50,Rawdata!G78="A4",25,Rawdata!G78="A5",0),"N/A")</f>
        <v>50</v>
      </c>
      <c r="H78" cm="1">
        <f t="array" ref="H78">IFERROR(_xlfn.IFS(Rawdata!H78="A1",100,Rawdata!H78="A2",75,Rawdata!H78="A3",50,Rawdata!H78="A4",25,Rawdata!H78="A5",0),"N/A")</f>
        <v>25</v>
      </c>
      <c r="I78" cm="1">
        <f t="array" ref="I78">IFERROR(_xlfn.IFS(Rawdata!I78="A1",100,Rawdata!I78="A2",75,Rawdata!I78="A3",50,Rawdata!I78="A4",25,Rawdata!I78="A5",0),"N/A")</f>
        <v>100</v>
      </c>
      <c r="J78" cm="1">
        <f t="array" ref="J78">IFERROR(_xlfn.IFS(Rawdata!J78="A1",100,Rawdata!J78="A2",75,Rawdata!J78="A3",50,Rawdata!J78="A4",25,Rawdata!J78="A5",0),"N/A")</f>
        <v>50</v>
      </c>
      <c r="K78" cm="1">
        <f t="array" ref="K78">IFERROR(_xlfn.IFS(Rawdata!K78="A1",100,Rawdata!K78="A2",75,Rawdata!K78="A3",50,Rawdata!K78="A4",25,Rawdata!K78="A5",0),"N/A")</f>
        <v>100</v>
      </c>
      <c r="L78" cm="1">
        <f t="array" ref="L78">IFERROR(_xlfn.IFS(Rawdata!L78="A1",100,Rawdata!L78="A2",75,Rawdata!L78="A3",50,Rawdata!L78="A4",25,Rawdata!L78="A5",0),"N/A")</f>
        <v>100</v>
      </c>
      <c r="M78" cm="1">
        <f t="array" ref="M78">IFERROR(_xlfn.IFS(Rawdata!M78="A1",100,Rawdata!M78="A2",75,Rawdata!M78="A3",50,Rawdata!M78="A4",25,Rawdata!M78="A5",0),"N/A")</f>
        <v>100</v>
      </c>
      <c r="N78" cm="1">
        <f t="array" ref="N78">IFERROR(_xlfn.IFS(Rawdata!N78="A1",100,Rawdata!N78="A2",75,Rawdata!N78="A3",50,Rawdata!N78="A4",25,Rawdata!N78="A5",0),"N/A")</f>
        <v>100</v>
      </c>
      <c r="O78" cm="1">
        <f t="array" ref="O78">IFERROR(_xlfn.IFS(Rawdata!O78="A1",100,Rawdata!O78="A2",75,Rawdata!O78="A3",50,Rawdata!O78="A4",25,Rawdata!O78="A5",0),"N/A")</f>
        <v>100</v>
      </c>
      <c r="P78" cm="1">
        <f t="array" ref="P78">IFERROR(_xlfn.IFS(Rawdata!P78="A1",100,Rawdata!P78="A2",75,Rawdata!P78="A3",50,Rawdata!P78="A4",25,Rawdata!P78="A5",0),"N/A")</f>
        <v>100</v>
      </c>
      <c r="Q78" cm="1">
        <f t="array" ref="Q78">IFERROR(_xlfn.IFS(Rawdata!Q78="A1",100,Rawdata!Q78="A2",75,Rawdata!Q78="A3",50,Rawdata!Q78="A4",25,Rawdata!Q78="A5",0),"N/A")</f>
        <v>75</v>
      </c>
      <c r="R78" cm="1">
        <f t="array" ref="R78">IFERROR(_xlfn.IFS(Rawdata!R78="A1",100,Rawdata!R78="A2",75,Rawdata!R78="A3",50,Rawdata!R78="A4",25,Rawdata!R78="A5",0),"N/A")</f>
        <v>75</v>
      </c>
      <c r="S78" cm="1">
        <f t="array" ref="S78">IFERROR(_xlfn.IFS(Rawdata!S78="A1",100,Rawdata!S78="A2",75,Rawdata!S78="A3",50,Rawdata!S78="A4",25,Rawdata!S78="A5",0),"N/A")</f>
        <v>50</v>
      </c>
      <c r="T78" cm="1">
        <f t="array" ref="T78">IFERROR(_xlfn.IFS(Rawdata!T78="A1",100,Rawdata!T78="A2",75,Rawdata!T78="A3",50,Rawdata!T78="A4",25,Rawdata!T78="A5",0),"N/A")</f>
        <v>25</v>
      </c>
      <c r="U78" cm="1">
        <f t="array" ref="U78">IFERROR(_xlfn.IFS(Rawdata!U78="A1",100,Rawdata!U78="A2",75,Rawdata!U78="A3",50,Rawdata!U78="A4",25,Rawdata!U78="A5",0),"N/A")</f>
        <v>50</v>
      </c>
      <c r="V78" cm="1">
        <f t="array" ref="V78">IFERROR(_xlfn.IFS(Rawdata!V78="A1",100,Rawdata!V78="A2",75,Rawdata!V78="A3",50,Rawdata!V78="A4",25,Rawdata!V78="A5",0),"N/A")</f>
        <v>50</v>
      </c>
      <c r="W78" cm="1">
        <f t="array" ref="W78">IFERROR(_xlfn.IFS(Rawdata!W78="A1",100,Rawdata!W78="A2",75,Rawdata!W78="A3",50,Rawdata!W78="A4",25,Rawdata!W78="A5",0),"N/A")</f>
        <v>25</v>
      </c>
      <c r="X78" cm="1">
        <f t="array" ref="X78">IFERROR(_xlfn.IFS(Rawdata!X78="A1",100,Rawdata!X78="A2",75,Rawdata!X78="A3",50,Rawdata!X78="A4",25,Rawdata!X78="A5",0),"N/A")</f>
        <v>25</v>
      </c>
      <c r="Y78" cm="1">
        <f t="array" ref="Y78">IFERROR(_xlfn.IFS(Rawdata!Y78="A1",100,Rawdata!Y78="A2",75,Rawdata!Y78="A3",50,Rawdata!Y78="A4",25,Rawdata!Y78="A5",0),"N/A")</f>
        <v>50</v>
      </c>
      <c r="Z78" cm="1">
        <f t="array" ref="Z78">IFERROR(_xlfn.IFS(Rawdata!Z78="A1",100,Rawdata!Z78="A2",75,Rawdata!Z78="A3",50,Rawdata!Z78="A4",25,Rawdata!Z78="A5",0),"N/A")</f>
        <v>25</v>
      </c>
      <c r="AA78" cm="1">
        <f t="array" ref="AA78">IFERROR(_xlfn.IFS(Rawdata!AA78="A1",100,Rawdata!AA78="A2",75,Rawdata!AA78="A3",50,Rawdata!AA78="A4",25,Rawdata!AA78="A5",0),"N/A")</f>
        <v>100</v>
      </c>
      <c r="AB78" cm="1">
        <f t="array" ref="AB78">IFERROR(_xlfn.IFS(Rawdata!AB78="A1",100,Rawdata!AB78="A2",75,Rawdata!AB78="A3",50,Rawdata!AB78="A4",25,Rawdata!AB78="A5",0),"N/A")</f>
        <v>75</v>
      </c>
      <c r="AC78">
        <f>IFERROR(VALUE(RIGHT(Rawdata!AC78,1)),"N/A")</f>
        <v>5</v>
      </c>
      <c r="AD78">
        <f>IFERROR(6-VALUE(RIGHT(Rawdata!AD78,1)),"N/A")</f>
        <v>5</v>
      </c>
      <c r="AE78">
        <f>IFERROR(VALUE(RIGHT(Rawdata!AE78,1)),"N/A")</f>
        <v>4</v>
      </c>
      <c r="AF78">
        <f>IFERROR(6-VALUE(RIGHT(Rawdata!AF78,1)),"N/A")</f>
        <v>5</v>
      </c>
      <c r="AG78">
        <f>IFERROR(VALUE(RIGHT(Rawdata!AG78,1)),"N/A")</f>
        <v>5</v>
      </c>
      <c r="AH78">
        <f>IFERROR(VALUE(RIGHT(Rawdata!AH78,1)),"N/A")</f>
        <v>5</v>
      </c>
      <c r="AI78">
        <f>IFERROR(VALUE(RIGHT(Rawdata!AI78,1)),"N/A")</f>
        <v>5</v>
      </c>
      <c r="AJ78">
        <f>IFERROR(6-VALUE(RIGHT(Rawdata!AJ78,1)),"N/A")</f>
        <v>5</v>
      </c>
      <c r="AK78">
        <f>IFERROR(6-VALUE(RIGHT(Rawdata!AK78,1)),"N/A")</f>
        <v>5</v>
      </c>
      <c r="AL78">
        <f>IFERROR(VALUE(RIGHT(Rawdata!AL78,1)),"N/A")</f>
        <v>5</v>
      </c>
      <c r="AM78">
        <f>IFERROR(6-VALUE(RIGHT(Rawdata!AM78,1)),"N/A")</f>
        <v>5</v>
      </c>
      <c r="AN78">
        <f>IFERROR(6-VALUE(RIGHT(Rawdata!AN78,1)),"N/A")</f>
        <v>5</v>
      </c>
      <c r="AO78">
        <f>IFERROR(VALUE(RIGHT(Rawdata!AO78,1)),"N/A")</f>
        <v>5</v>
      </c>
      <c r="AP78">
        <f>IFERROR(6-VALUE(RIGHT(Rawdata!AP78,1)),"N/A")</f>
        <v>5</v>
      </c>
      <c r="AQ78">
        <f>IFERROR(VALUE(RIGHT(Rawdata!AQ78,1)),"N/A")</f>
        <v>4</v>
      </c>
      <c r="AR78">
        <f>IFERROR(6-VALUE(RIGHT(Rawdata!AR78,1)),"N/A")</f>
        <v>5</v>
      </c>
      <c r="AS78">
        <f>IFERROR(VALUE(RIGHT(Rawdata!AS78,1)),"N/A")</f>
        <v>4</v>
      </c>
      <c r="AT78">
        <f>IFERROR(VALUE(RIGHT(Rawdata!AT78,1)),"N/A")</f>
        <v>4</v>
      </c>
      <c r="AU78">
        <f>IFERROR(6-VALUE(RIGHT(Rawdata!AU78,1)),"N/A")</f>
        <v>5</v>
      </c>
      <c r="AV78">
        <f>IFERROR(VALUE(RIGHT(Rawdata!AV78,1)),"N/A")</f>
        <v>4</v>
      </c>
      <c r="AW78">
        <f>IFERROR(VALUE(RIGHT(Rawdata!AW78,1)),"N/A")</f>
        <v>5</v>
      </c>
      <c r="AX78">
        <f>IFERROR(VALUE(RIGHT(Rawdata!AX78,1)),"N/A")</f>
        <v>4</v>
      </c>
      <c r="AY78">
        <f>IFERROR(VALUE(RIGHT(Rawdata!AY78,1)),"N/A")</f>
        <v>4</v>
      </c>
      <c r="AZ78">
        <f>IFERROR(VALUE(RIGHT(Rawdata!AZ78,1)),"N/A")</f>
        <v>4</v>
      </c>
      <c r="BA78">
        <f>IFERROR(VALUE(RIGHT(Rawdata!BA78,1)-1),"N/A")</f>
        <v>3</v>
      </c>
      <c r="BB78">
        <f>IFERROR(VALUE(RIGHT(Rawdata!BB78,1)-1),"N/A")</f>
        <v>2</v>
      </c>
      <c r="BC78">
        <f>IFERROR(VALUE(RIGHT(Rawdata!BC78,1)-1),"N/A")</f>
        <v>2</v>
      </c>
      <c r="BD78">
        <f>IFERROR(VALUE(RIGHT(Rawdata!BD78,1)-1),"N/A")</f>
        <v>1</v>
      </c>
      <c r="BE78">
        <f>IFERROR(VALUE(RIGHT(Rawdata!BE78,1)-1),"N/A")</f>
        <v>2</v>
      </c>
      <c r="BF78">
        <f>IFERROR(VALUE(RIGHT(Rawdata!BF78,1)-1),"N/A")</f>
        <v>1</v>
      </c>
      <c r="BG78">
        <f>IFERROR(VALUE(RIGHT(Rawdata!BG78,1)-1),"N/A")</f>
        <v>3</v>
      </c>
      <c r="BH78">
        <f>IFERROR(VALUE(RIGHT(Rawdata!BH78,1)-1),"N/A")</f>
        <v>1</v>
      </c>
      <c r="BI78">
        <f>IFERROR(VALUE(RIGHT(Rawdata!BI78,1)-1),"N/A")</f>
        <v>1</v>
      </c>
      <c r="BJ78">
        <f>IFERROR(VALUE(RIGHT(Rawdata!BJ78,1)-1),"N/A")</f>
        <v>3</v>
      </c>
      <c r="BK78">
        <f>IFERROR(VALUE(RIGHT(Rawdata!BK78,1)-1),"N/A")</f>
        <v>1</v>
      </c>
      <c r="BL78">
        <f>IFERROR(VALUE(RIGHT(Rawdata!BL78,1)-1),"N/A")</f>
        <v>1</v>
      </c>
      <c r="BM78">
        <f>IFERROR(VALUE(RIGHT(Rawdata!BM78,1)),"N/A")</f>
        <v>5</v>
      </c>
      <c r="BN78">
        <f>IFERROR(VALUE(RIGHT(Rawdata!BN78,1)),"N/A")</f>
        <v>5</v>
      </c>
      <c r="BO78">
        <f>IFERROR(VALUE(RIGHT(Rawdata!BO78,1)),"N/A")</f>
        <v>5</v>
      </c>
      <c r="BP78">
        <f>IFERROR(VALUE(RIGHT(Rawdata!BP78,1)),"N/A")</f>
        <v>4</v>
      </c>
      <c r="BQ78">
        <f>IFERROR(6-VALUE(RIGHT(Rawdata!BQ78,1)),"N/A")</f>
        <v>1</v>
      </c>
      <c r="BR78">
        <f>IFERROR(6-VALUE(RIGHT(Rawdata!BR78,1)),"N/A")</f>
        <v>1</v>
      </c>
      <c r="BS78">
        <f>IFERROR(6-VALUE(RIGHT(Rawdata!BS78,1)),"N/A")</f>
        <v>5</v>
      </c>
      <c r="BT78">
        <f>IFERROR(6-VALUE(RIGHT(Rawdata!BT78,1)),"N/A")</f>
        <v>5</v>
      </c>
      <c r="BU78">
        <f>IFERROR(VALUE(RIGHT(Rawdata!BU78,1)),"N/A")</f>
        <v>1</v>
      </c>
      <c r="BV78">
        <f>IFERROR(VALUE(RIGHT(Rawdata!BV78,1)),"N/A")</f>
        <v>5</v>
      </c>
      <c r="BW78">
        <f>IFERROR(VALUE(RIGHT(Rawdata!BW78,1)),"N/A")</f>
        <v>5</v>
      </c>
      <c r="BX78">
        <f>IFERROR(VALUE(RIGHT(Rawdata!BX78,1)),"N/A")</f>
        <v>5</v>
      </c>
      <c r="BY78">
        <f>IFERROR(6-VALUE(RIGHT(Rawdata!BY78,1)),"N/A")</f>
        <v>5</v>
      </c>
      <c r="BZ78">
        <f>IFERROR(6-VALUE(RIGHT(Rawdata!BZ78,1)),"N/A")</f>
        <v>5</v>
      </c>
      <c r="CA78">
        <f>IFERROR(6-VALUE(RIGHT(Rawdata!CA78,1)),"N/A")</f>
        <v>5</v>
      </c>
      <c r="CB78">
        <f>IFERROR(VALUE(RIGHT(Rawdata!CB78,1)),"N/A")</f>
        <v>5</v>
      </c>
      <c r="CC78">
        <f>IFERROR(VALUE(RIGHT(Rawdata!CC78,1)),"N/A")</f>
        <v>5</v>
      </c>
      <c r="CD78">
        <f>IFERROR(VALUE(RIGHT(Rawdata!CD78,1)),"N/A")</f>
        <v>5</v>
      </c>
      <c r="CE78">
        <f>IFERROR(VALUE(RIGHT(Rawdata!CE78,1)),"N/A")</f>
        <v>5</v>
      </c>
      <c r="CF78">
        <f>IFERROR(6-VALUE(RIGHT(Rawdata!CF78,1)),"N/A")</f>
        <v>5</v>
      </c>
      <c r="CG78">
        <f>IFERROR(6-VALUE(RIGHT(Rawdata!CG78,1)),"N/A")</f>
        <v>5</v>
      </c>
      <c r="CH78">
        <f>IFERROR(6-VALUE(RIGHT(Rawdata!CH78,1)),"N/A")</f>
        <v>5</v>
      </c>
      <c r="CI78">
        <f>IFERROR(6-VALUE(RIGHT(Rawdata!CI78,1)),"N/A")</f>
        <v>5</v>
      </c>
      <c r="CJ78">
        <f>IFERROR(VALUE(RIGHT(Rawdata!CJ78,1)),"N/A")</f>
        <v>3</v>
      </c>
      <c r="CK78">
        <f>IFERROR(VALUE(RIGHT(Rawdata!CK78,1)),"N/A")</f>
        <v>3</v>
      </c>
      <c r="CL78">
        <f>IFERROR(VALUE(RIGHT(Rawdata!CL78,1)),"N/A")</f>
        <v>3</v>
      </c>
      <c r="CM78">
        <f>IFERROR(VALUE(RIGHT(Rawdata!CM78,1)),"N/A")</f>
        <v>2</v>
      </c>
      <c r="CN78">
        <f>IFERROR(VALUE(RIGHT(Rawdata!CN78,1)),"N/A")</f>
        <v>1</v>
      </c>
      <c r="CO78">
        <f>IFERROR(VALUE(RIGHT(Rawdata!CO78,1)),"N/A")</f>
        <v>1</v>
      </c>
      <c r="CP78">
        <f>IFERROR(VALUE(RIGHT(Rawdata!CP78,1)),"N/A")</f>
        <v>2</v>
      </c>
      <c r="CQ78">
        <f>IFERROR(VALUE(RIGHT(Rawdata!CQ78,1)),"N/A")</f>
        <v>3</v>
      </c>
      <c r="CR78">
        <f>IFERROR(VALUE(RIGHT(Rawdata!CR78,1)),"N/A")</f>
        <v>1</v>
      </c>
      <c r="CS78">
        <f>IFERROR(VALUE(RIGHT(Rawdata!CS78,1)),"N/A")</f>
        <v>2</v>
      </c>
      <c r="CT78">
        <f>IFERROR(VALUE(RIGHT(Rawdata!CT78,1)),"N/A")</f>
        <v>3</v>
      </c>
      <c r="CU78">
        <f>IFERROR(VALUE(RIGHT(Rawdata!CU78,1)),"N/A")</f>
        <v>4</v>
      </c>
      <c r="CV78">
        <f>IFERROR(VALUE(RIGHT(Rawdata!CV78,1)),"N/A")</f>
        <v>3</v>
      </c>
      <c r="CW78">
        <f>IFERROR(6-VALUE(RIGHT(Rawdata!CW78,1)),"N/A")</f>
        <v>2</v>
      </c>
      <c r="CX78">
        <f>IFERROR(VALUE(RIGHT(Rawdata!CX78,1)),"N/A")</f>
        <v>4</v>
      </c>
      <c r="CY78">
        <f>IFERROR(VALUE(RIGHT(Rawdata!CY78,1)),"N/A")</f>
        <v>5</v>
      </c>
      <c r="CZ78">
        <f>IFERROR(VALUE(RIGHT(Rawdata!CZ78,1)),"N/A")</f>
        <v>3</v>
      </c>
      <c r="DA78">
        <f>IFERROR(VALUE(RIGHT(Rawdata!DA78,1)),"N/A")</f>
        <v>4</v>
      </c>
      <c r="DB78">
        <f>IFERROR(VALUE(RIGHT(Rawdata!DB78,1)),"N/A")</f>
        <v>3</v>
      </c>
      <c r="DC78">
        <f>IFERROR(VALUE(RIGHT(Rawdata!DC78,1)),"N/A")</f>
        <v>4</v>
      </c>
      <c r="DD78">
        <f>IFERROR(VALUE(RIGHT(Rawdata!DD78,1)),"N/A")</f>
        <v>3</v>
      </c>
      <c r="DE78">
        <f>IFERROR(VALUE(RIGHT(Rawdata!DE78,1)-1),"N/A")</f>
        <v>0</v>
      </c>
      <c r="DF78">
        <f>IFERROR(VALUE(RIGHT(Rawdata!DF78,1)-1),"N/A")</f>
        <v>1</v>
      </c>
      <c r="DG78">
        <f>IFERROR(VALUE(RIGHT(Rawdata!DG78,1)-1),"N/A")</f>
        <v>0</v>
      </c>
      <c r="DH78">
        <f>IFERROR(VALUE(RIGHT(Rawdata!DH78,1)-1),"N/A")</f>
        <v>1</v>
      </c>
      <c r="DI78">
        <f>IFERROR(VALUE(RIGHT(Rawdata!DI78,1)-1),"N/A")</f>
        <v>1</v>
      </c>
      <c r="DJ78">
        <f>IFERROR(VALUE(RIGHT(Rawdata!DJ78,1)-1),"N/A")</f>
        <v>2</v>
      </c>
      <c r="DK78">
        <f>IFERROR(VALUE(RIGHT(Rawdata!DK78,1)-1),"N/A")</f>
        <v>1</v>
      </c>
      <c r="DL78">
        <f>IFERROR(VALUE(RIGHT(Rawdata!DL78,1)-1),"N/A")</f>
        <v>2</v>
      </c>
      <c r="DM78">
        <f>IFERROR(VALUE(RIGHT(Rawdata!DM78,1)-1),"N/A")</f>
        <v>1</v>
      </c>
      <c r="DN78">
        <f>IFERROR(VALUE(RIGHT(Rawdata!DN78,1)-1),"N/A")</f>
        <v>1</v>
      </c>
      <c r="DO78">
        <f>IFERROR(VALUE(RIGHT(Rawdata!DO78,1)-1),"N/A")</f>
        <v>1</v>
      </c>
      <c r="DP78">
        <f>IFERROR(VALUE(RIGHT(Rawdata!DP78,1)-1),"N/A")</f>
        <v>2</v>
      </c>
      <c r="DQ78">
        <f>IFERROR(VALUE(RIGHT(Rawdata!DQ78,1)-1),"N/A")</f>
        <v>1</v>
      </c>
      <c r="DR78">
        <f>IFERROR(VALUE(RIGHT(Rawdata!DR78,1)-1),"N/A")</f>
        <v>1</v>
      </c>
      <c r="DS78">
        <f>IFERROR(VALUE(RIGHT(Rawdata!DS78,1)-1),"N/A")</f>
        <v>2</v>
      </c>
      <c r="DT78">
        <f>IFERROR(VALUE(RIGHT(Rawdata!DT78,1)-1),"N/A")</f>
        <v>0</v>
      </c>
      <c r="DU78">
        <f>IFERROR(6-VALUE(RIGHT(Rawdata!DU78,1)-1),"N/A")</f>
        <v>4</v>
      </c>
      <c r="DV78">
        <f>IFERROR(6-VALUE(RIGHT(Rawdata!DV78,1)-1),"N/A")</f>
        <v>1</v>
      </c>
      <c r="DW78">
        <f>IFERROR(6-VALUE(RIGHT(Rawdata!DW78,1)-1),"N/A")</f>
        <v>3</v>
      </c>
      <c r="DX78">
        <f>IFERROR(6-VALUE(RIGHT(Rawdata!DX78,1)-1),"N/A")</f>
        <v>1</v>
      </c>
      <c r="DY78">
        <f>IFERROR(6-VALUE(RIGHT(Rawdata!DY78,1)-1),"N/A")</f>
        <v>2</v>
      </c>
      <c r="DZ78">
        <f>IFERROR(6-VALUE(RIGHT(Rawdata!DZ78,1)-1),"N/A")</f>
        <v>4</v>
      </c>
      <c r="EA78">
        <f>IFERROR(VALUE(RIGHT(Rawdata!EA78,1)),"N/A")</f>
        <v>4</v>
      </c>
      <c r="EB78">
        <f>IFERROR(VALUE(RIGHT(Rawdata!EB78,1)),"N/A")</f>
        <v>3</v>
      </c>
      <c r="EC78">
        <f>IFERROR(6-VALUE(RIGHT(Rawdata!EC78,1)),"N/A")</f>
        <v>4</v>
      </c>
      <c r="ED78">
        <f>IFERROR(6-VALUE(RIGHT(Rawdata!ED78,1)),"N/A")</f>
        <v>3</v>
      </c>
      <c r="EE78">
        <f>IFERROR(VALUE(RIGHT(Rawdata!EE78,1)),"N/A")</f>
        <v>4</v>
      </c>
      <c r="EF78">
        <f>IFERROR(VALUE(RIGHT(Rawdata!EF78,1)),"N/A")</f>
        <v>3</v>
      </c>
      <c r="EG78">
        <f>IFERROR(VALUE(RIGHT(Rawdata!EG78,1)),"N/A")</f>
        <v>4</v>
      </c>
      <c r="EH78">
        <f>IFERROR(VALUE(RIGHT(Rawdata!EH78,1)),"N/A")</f>
        <v>4</v>
      </c>
      <c r="EI78">
        <f>IFERROR(VALUE(RIGHT(Rawdata!EI78,1)),"N/A")</f>
        <v>4</v>
      </c>
      <c r="EJ78">
        <f>IFERROR(VALUE(RIGHT(Rawdata!EJ78,1)),"N/A")</f>
        <v>4</v>
      </c>
      <c r="EK78">
        <f>IFERROR(VALUE(RIGHT(Rawdata!EK78,1)),"N/A")</f>
        <v>3</v>
      </c>
      <c r="EL78">
        <f>IFERROR(VALUE(RIGHT(Rawdata!EL78,1)),"N/A")</f>
        <v>4</v>
      </c>
      <c r="EM78">
        <f>IFERROR(VALUE(RIGHT(Rawdata!EM78,1)),"N/A")</f>
        <v>4</v>
      </c>
      <c r="EN78">
        <f>IFERROR(VALUE(RIGHT(Rawdata!EN78,1)),"N/A")</f>
        <v>4</v>
      </c>
      <c r="EO78">
        <f>IFERROR(VALUE(RIGHT(Rawdata!EO78,1)),"N/A")</f>
        <v>5</v>
      </c>
      <c r="EP78">
        <f>IFERROR(VALUE(RIGHT(Rawdata!EP78,1)),"N/A")</f>
        <v>5</v>
      </c>
      <c r="EQ78">
        <f>IFERROR(VALUE(RIGHT(Rawdata!EQ78,1)),"N/A")</f>
        <v>4</v>
      </c>
      <c r="ER78">
        <f>IFERROR(VALUE(RIGHT(Rawdata!ER78,1)),"N/A")</f>
        <v>3</v>
      </c>
      <c r="ES78">
        <f>IFERROR(VALUE(RIGHT(Rawdata!ES78,1)),"N/A")</f>
        <v>4</v>
      </c>
      <c r="ET78">
        <f>IFERROR(VALUE(RIGHT(Rawdata!ET78,1)),"N/A")</f>
        <v>3</v>
      </c>
      <c r="EU78">
        <f>IFERROR(VALUE(RIGHT(Rawdata!EU78,1)),"N/A")</f>
        <v>2</v>
      </c>
      <c r="EV78">
        <f>IFERROR(VALUE(RIGHT(Rawdata!EV78,1)),"N/A")</f>
        <v>3</v>
      </c>
      <c r="EW78">
        <f>IFERROR(VALUE(RIGHT(Rawdata!EW78,1)),"N/A")</f>
        <v>4</v>
      </c>
      <c r="EX78">
        <f>IFERROR(VALUE(RIGHT(Rawdata!EX78,1)),"N/A")</f>
        <v>4</v>
      </c>
      <c r="EY78">
        <f>IFERROR(VALUE(RIGHT(Rawdata!EY78,1)),"N/A")</f>
        <v>5</v>
      </c>
      <c r="EZ78">
        <f>IFERROR(6-VALUE(RIGHT(Rawdata!EZ78,1)),"N/A")</f>
        <v>4</v>
      </c>
      <c r="FA78">
        <f>IFERROR(IF(Rawdata!FA78="A1",VALUE(RIGHT(Rawdata!FA78,1)),VALUE(RIGHT(Rawdata!FA78,1))-1),"N/A")</f>
        <v>5</v>
      </c>
      <c r="FB78">
        <f>IFERROR(VALUE(RIGHT(Rawdata!FB78,1))-3,"N/A")</f>
        <v>5</v>
      </c>
      <c r="FC78">
        <f>IFERROR(IF(Rawdata!FC78="A1",VALUE(RIGHT(Rawdata!FC78,1)),VALUE(RIGHT(Rawdata!FC78,1))-1),"N/A")</f>
        <v>5</v>
      </c>
      <c r="FD78">
        <f>IFERROR(VALUE(RIGHT(Rawdata!FD78,1))-3,"N/A")</f>
        <v>5</v>
      </c>
      <c r="FE78">
        <f>IFERROR(IF(Rawdata!FE78="A1",VALUE(RIGHT(Rawdata!FE78,1)),VALUE(RIGHT(Rawdata!FE78,1))-1),"N/A")</f>
        <v>5</v>
      </c>
      <c r="FF78">
        <f>IFERROR(VALUE(RIGHT(Rawdata!FF78,1))-3,"N/A")</f>
        <v>3</v>
      </c>
      <c r="FG78">
        <f>IFERROR(IF(Rawdata!FG78="A1",VALUE(RIGHT(Rawdata!FG78,1)),VALUE(RIGHT(Rawdata!FG78,1))-1),"N/A")</f>
        <v>5</v>
      </c>
      <c r="FH78">
        <f>IFERROR(VALUE(RIGHT(Rawdata!FH78,1))-3,"N/A")</f>
        <v>3</v>
      </c>
      <c r="FI78">
        <f>IFERROR(IF(Rawdata!FI78="A1",VALUE(RIGHT(Rawdata!FI78,1)),VALUE(RIGHT(Rawdata!FI78,1))-1),"N/A")</f>
        <v>3</v>
      </c>
      <c r="FJ78">
        <f>IFERROR(VALUE(RIGHT(Rawdata!FJ78,1))-3,"N/A")</f>
        <v>1</v>
      </c>
      <c r="FK78">
        <f>IFERROR(IF(Rawdata!FK78="A1",VALUE(RIGHT(Rawdata!FK78,1)),VALUE(RIGHT(Rawdata!FK78,1))-1),"N/A")</f>
        <v>3</v>
      </c>
      <c r="FL78">
        <f>IFERROR(VALUE(RIGHT(Rawdata!FL78,1))-3,"N/A")</f>
        <v>5</v>
      </c>
      <c r="FM78">
        <f>IFERROR(IF(Rawdata!FM78="A1",VALUE(RIGHT(Rawdata!FM78,1)),VALUE(RIGHT(Rawdata!FM78,1))-1),"N/A")</f>
        <v>5</v>
      </c>
      <c r="FN78">
        <f>IFERROR(VALUE(RIGHT(Rawdata!FN78,1))-3,"N/A")</f>
        <v>5</v>
      </c>
      <c r="FO78">
        <f>IFERROR(IF(Rawdata!FO78="A1",VALUE(RIGHT(Rawdata!FO78,1)),VALUE(RIGHT(Rawdata!FO78,1))-1),"N/A")</f>
        <v>3</v>
      </c>
      <c r="FP78">
        <f>IFERROR(VALUE(RIGHT(Rawdata!FP78,1))-3,"N/A")</f>
        <v>5</v>
      </c>
      <c r="FQ78">
        <f>IFERROR(IF(Rawdata!FQ78="A1",VALUE(RIGHT(Rawdata!FQ78,1)),VALUE(RIGHT(Rawdata!FQ78,1))-1),"N/A")</f>
        <v>3</v>
      </c>
      <c r="FR78">
        <f>IFERROR(VALUE(RIGHT(Rawdata!FR78,1))-3,"N/A")</f>
        <v>5</v>
      </c>
      <c r="FS78">
        <f>IFERROR(IF(Rawdata!FS78="A1",VALUE(RIGHT(Rawdata!FS78,1)),VALUE(RIGHT(Rawdata!FS78,1))-1),"N/A")</f>
        <v>3</v>
      </c>
      <c r="FT78">
        <f>IFERROR(VALUE(RIGHT(Rawdata!FT78,1))-3,"N/A")</f>
        <v>3</v>
      </c>
      <c r="FU78">
        <f>IFERROR(IF(Rawdata!FU78="A1",VALUE(RIGHT(Rawdata!FU78,1)),VALUE(RIGHT(Rawdata!FU78,1))-1),"N/A")</f>
        <v>5</v>
      </c>
      <c r="FV78">
        <f>IFERROR(VALUE(RIGHT(Rawdata!FV78,1))-3,"N/A")</f>
        <v>3</v>
      </c>
      <c r="FW78">
        <f>IFERROR(IF(Rawdata!FW78="A1",VALUE(RIGHT(Rawdata!FW78,1)),VALUE(RIGHT(Rawdata!FW78,1))-1),"N/A")</f>
        <v>3</v>
      </c>
      <c r="FX78">
        <f>IFERROR(VALUE(RIGHT(Rawdata!FX78,1))-3,"N/A")</f>
        <v>5</v>
      </c>
      <c r="FY78">
        <f>IFERROR(IF(Rawdata!FY78="A1",VALUE(RIGHT(Rawdata!FY78,1)),VALUE(RIGHT(Rawdata!FY78,1))-1),"N/A")</f>
        <v>3</v>
      </c>
      <c r="FZ78">
        <f>IFERROR(VALUE(RIGHT(Rawdata!FZ78,1))-3,"N/A")</f>
        <v>3</v>
      </c>
      <c r="GA78">
        <f>IFERROR(IF(Rawdata!GA78="A1",VALUE(RIGHT(Rawdata!GA78,1)),VALUE(RIGHT(Rawdata!GA78,1))-1),"N/A")</f>
        <v>3</v>
      </c>
      <c r="GB78">
        <f>IFERROR(VALUE(RIGHT(Rawdata!GB78,1))-3,"N/A")</f>
        <v>3</v>
      </c>
      <c r="GC78">
        <f>IFERROR(IF(Rawdata!GC78="A1",VALUE(RIGHT(Rawdata!GC78,1)),VALUE(RIGHT(Rawdata!GC78,1))-1),"N/A")</f>
        <v>5</v>
      </c>
      <c r="GD78">
        <f>IFERROR(VALUE(RIGHT(Rawdata!GD78,1))-3,"N/A")</f>
        <v>5</v>
      </c>
      <c r="GE78">
        <f>IFERROR(IF(Rawdata!GE78="A1",VALUE(RIGHT(Rawdata!GE78,1)),VALUE(RIGHT(Rawdata!GE78,1))-1),"N/A")</f>
        <v>5</v>
      </c>
      <c r="GF78">
        <f>IFERROR(VALUE(RIGHT(Rawdata!GF78,1))-3,"N/A")</f>
        <v>5</v>
      </c>
      <c r="GG78">
        <f>IFERROR(IF(Rawdata!GG78="A1",VALUE(RIGHT(Rawdata!GG78,1)),VALUE(RIGHT(Rawdata!GG78,1))-1),"N/A")</f>
        <v>1</v>
      </c>
      <c r="GH78">
        <f>IFERROR(VALUE(RIGHT(Rawdata!GH78,1))-3,"N/A")</f>
        <v>3</v>
      </c>
      <c r="GI78">
        <f>IFERROR(IF(Rawdata!GI78="A1",VALUE(RIGHT(Rawdata!GI78,1)),VALUE(RIGHT(Rawdata!GI78,1))-1),"N/A")</f>
        <v>3</v>
      </c>
      <c r="GJ78">
        <f>IFERROR(VALUE(RIGHT(Rawdata!GJ78,1))-3,"N/A")</f>
        <v>3</v>
      </c>
      <c r="GK78">
        <f>IFERROR(IF(Rawdata!GK78="A1",VALUE(RIGHT(Rawdata!GK78,1)),VALUE(RIGHT(Rawdata!GK78,1))-1),"N/A")</f>
        <v>3</v>
      </c>
      <c r="GL78">
        <f>IFERROR(VALUE(RIGHT(Rawdata!GL78,1))-3,"N/A")</f>
        <v>5</v>
      </c>
      <c r="GM78">
        <f>IFERROR(IF(Rawdata!GM78="A1",VALUE(RIGHT(Rawdata!GM78,1)),VALUE(RIGHT(Rawdata!GM78,1))-1),"N/A")</f>
        <v>5</v>
      </c>
      <c r="GN78">
        <f>IFERROR(VALUE(RIGHT(Rawdata!GN78,1))-3,"N/A")</f>
        <v>5</v>
      </c>
      <c r="GO78">
        <f>IFERROR(IF(Rawdata!GO78="A1",VALUE(RIGHT(Rawdata!GO78,1)),VALUE(RIGHT(Rawdata!GO78,1))-1),"N/A")</f>
        <v>5</v>
      </c>
      <c r="GP78">
        <f>IFERROR(VALUE(RIGHT(Rawdata!GP78,1))-3,"N/A")</f>
        <v>5</v>
      </c>
      <c r="GQ78">
        <f>IFERROR(IF(Rawdata!GQ78="A1",VALUE(RIGHT(Rawdata!GQ78,1)),VALUE(RIGHT(Rawdata!GQ78,1))-1),"N/A")</f>
        <v>5</v>
      </c>
      <c r="GR78">
        <f>IFERROR(VALUE(RIGHT(Rawdata!GR78,1))-3,"N/A")</f>
        <v>3</v>
      </c>
      <c r="GS78">
        <f>IFERROR(IF(Rawdata!GS78="A1",VALUE(RIGHT(Rawdata!GS78,1)),VALUE(RIGHT(Rawdata!GS78,1))-1),"N/A")</f>
        <v>3</v>
      </c>
      <c r="GT78">
        <f>IFERROR(VALUE(RIGHT(Rawdata!GT78,1))-3,"N/A")</f>
        <v>5</v>
      </c>
      <c r="GU78">
        <f>IFERROR(IF(Rawdata!GU78="A1",VALUE(RIGHT(Rawdata!GU78,1)),VALUE(RIGHT(Rawdata!GU78,1))-1),"N/A")</f>
        <v>3</v>
      </c>
      <c r="GV78">
        <f>IFERROR(VALUE(RIGHT(Rawdata!GV78,1))-3,"N/A")</f>
        <v>5</v>
      </c>
      <c r="GW78">
        <f>IFERROR(IF(Rawdata!GW78="A1",VALUE(RIGHT(Rawdata!GW78,1)),VALUE(RIGHT(Rawdata!GW78,1))-1),"N/A")</f>
        <v>3</v>
      </c>
      <c r="GX78">
        <f>IFERROR(VALUE(RIGHT(Rawdata!GX78,1))-3,"N/A")</f>
        <v>5</v>
      </c>
      <c r="GY78">
        <f>IFERROR(VALUE(RIGHT(Rawdata!GY78,1)),"N/A")</f>
        <v>6</v>
      </c>
      <c r="GZ78">
        <f>IFERROR(7-VALUE(RIGHT(Rawdata!GZ78,1)),"N/A")</f>
        <v>6</v>
      </c>
      <c r="HA78">
        <f>IFERROR(VALUE(RIGHT(Rawdata!HA78,1)),"N/A")</f>
        <v>5</v>
      </c>
      <c r="HB78">
        <f>IFERROR(VALUE(RIGHT(Rawdata!HB78,1)),"N/A")</f>
        <v>5</v>
      </c>
      <c r="HC78">
        <f>IFERROR(VALUE(RIGHT(Rawdata!HC78,1)),"N/A")</f>
        <v>4</v>
      </c>
      <c r="HD78">
        <f>IFERROR(7-VALUE(RIGHT(Rawdata!HD78,1)),"N/A")</f>
        <v>3</v>
      </c>
      <c r="HE78">
        <f>IFERROR(VALUE(RIGHT(Rawdata!HE78,1)),"N/A")</f>
        <v>5</v>
      </c>
      <c r="HF78">
        <f>IFERROR(7-VALUE(RIGHT(Rawdata!HF78,1)),"N/A")</f>
        <v>6</v>
      </c>
      <c r="HG78">
        <f>IFERROR(VALUE(RIGHT(Rawdata!HG78,1)),"N/A")</f>
        <v>6</v>
      </c>
      <c r="HH78">
        <f>IFERROR(VALUE(RIGHT(Rawdata!HH78,1)),"N/A")</f>
        <v>6</v>
      </c>
      <c r="HI78">
        <f>IFERROR(VALUE(RIGHT(Rawdata!HI78,1)),"N/A")</f>
        <v>6</v>
      </c>
      <c r="HJ78">
        <f>IFERROR(VALUE(RIGHT(Rawdata!HJ78,1)),"N/A")</f>
        <v>5</v>
      </c>
      <c r="HK78">
        <f>IFERROR(7-VALUE(RIGHT(Rawdata!HK78,1)),"N/A")</f>
        <v>2</v>
      </c>
      <c r="HL78">
        <f>IFERROR(VALUE(RIGHT(Rawdata!HL78,1)),"N/A")</f>
        <v>4</v>
      </c>
      <c r="HM78">
        <f>IFERROR(VALUE(RIGHT(Rawdata!HM78,1)),"N/A")</f>
        <v>4</v>
      </c>
      <c r="HN78">
        <f>IFERROR(IF(Rawdata!HN78="A13",5,VALUE(RIGHT(Rawdata!HN78,1))-1),"N/A")</f>
        <v>5</v>
      </c>
      <c r="HO78">
        <f>IFERROR(IF(Rawdata!HO78="A13",5,VALUE(RIGHT(Rawdata!HO78,1))-1),"N/A")</f>
        <v>5</v>
      </c>
      <c r="HP78">
        <f>IFERROR(IF(Rawdata!HP78="A13",5,VALUE(RIGHT(Rawdata!HP78,1))-1),"N/A")</f>
        <v>5</v>
      </c>
      <c r="HQ78">
        <f>IFERROR(IF(Rawdata!HQ78="A13",5,VALUE(RIGHT(Rawdata!HQ78,1))-1),"N/A")</f>
        <v>5</v>
      </c>
      <c r="HR78">
        <f>IFERROR(IF(Rawdata!HR78="A13",5,VALUE(RIGHT(Rawdata!HR78,1))-1),"N/A")</f>
        <v>5</v>
      </c>
      <c r="HS78">
        <f>IFERROR(6-IF(Rawdata!HS78="A13",5,VALUE(RIGHT(Rawdata!HS78,1))-1),"N/A")</f>
        <v>5</v>
      </c>
      <c r="HT78">
        <f>IFERROR(6-IF(Rawdata!HT78="A13",5,VALUE(RIGHT(Rawdata!HT78,1))-1),"N/A")</f>
        <v>5</v>
      </c>
      <c r="HU78">
        <f>IFERROR(6-IF(Rawdata!HU78="A13",5,VALUE(RIGHT(Rawdata!HU78,1))-1),"N/A")</f>
        <v>5</v>
      </c>
      <c r="HV78">
        <f>IFERROR(IF(Rawdata!HV78="A13",5,VALUE(RIGHT(Rawdata!HV78,1))-1),"N/A")</f>
        <v>5</v>
      </c>
      <c r="HW78">
        <f>IFERROR(6-IF(Rawdata!HW78="A13",5,VALUE(RIGHT(Rawdata!HW78,1))-1),"N/A")</f>
        <v>5</v>
      </c>
      <c r="HX78">
        <f>IFERROR(6-IF(Rawdata!HX78="A13",5,VALUE(RIGHT(Rawdata!HX78,1))-1),"N/A")</f>
        <v>1</v>
      </c>
      <c r="HY78">
        <f>IFERROR(6-IF(Rawdata!HY78="A13",5,VALUE(RIGHT(Rawdata!HY78,1))-1),"N/A")</f>
        <v>1</v>
      </c>
      <c r="HZ78">
        <f>IFERROR(6-IF(Rawdata!HZ78="A13",5,VALUE(RIGHT(Rawdata!HZ78,1))-1),"N/A")</f>
        <v>5</v>
      </c>
      <c r="IA78">
        <f>IFERROR(6-IF(Rawdata!IA78="A13",5,VALUE(RIGHT(Rawdata!IA78,1))-1),"N/A")</f>
        <v>5</v>
      </c>
      <c r="IB78">
        <f>IFERROR(IF(Rawdata!IB78="A13",5,VALUE(RIGHT(Rawdata!IB78,1))-1),"N/A")</f>
        <v>5</v>
      </c>
      <c r="IC78">
        <f>IFERROR(6-IF(Rawdata!IC78="A13",5,VALUE(RIGHT(Rawdata!IC78,1))-1),"N/A")</f>
        <v>5</v>
      </c>
      <c r="ID78">
        <f>IFERROR(IF(Rawdata!ID78="A13",5,VALUE(RIGHT(Rawdata!ID78,1))-1),"N/A")</f>
        <v>5</v>
      </c>
      <c r="IE78">
        <f>IFERROR(6-IF(Rawdata!IE78="A13",5,VALUE(RIGHT(Rawdata!IE78,1))-1),"N/A")</f>
        <v>5</v>
      </c>
      <c r="IF78">
        <f>IFERROR(VALUE(RIGHT(Rawdata!IF78,1)),"N/A")</f>
        <v>7</v>
      </c>
      <c r="IG78">
        <f>IFERROR(VALUE(RIGHT(Rawdata!IG78,1)),"N/A")</f>
        <v>7</v>
      </c>
      <c r="IH78">
        <f>IFERROR(VALUE(RIGHT(Rawdata!IH78,1)),"N/A")</f>
        <v>7</v>
      </c>
      <c r="II78">
        <f>IFERROR(VALUE(RIGHT(Rawdata!II78,1)),"N/A")</f>
        <v>7</v>
      </c>
      <c r="IJ78">
        <f>IFERROR(VALUE(RIGHT(Rawdata!IJ78,1)),"N/A")</f>
        <v>7</v>
      </c>
      <c r="IK78">
        <f>IFERROR(VALUE(RIGHT(Rawdata!IK78,1)),"N/A")</f>
        <v>4</v>
      </c>
      <c r="IL78">
        <f>IFERROR(VALUE(RIGHT(Rawdata!IL78,1)),"N/A")</f>
        <v>5</v>
      </c>
      <c r="IM78">
        <f>IFERROR(VALUE(RIGHT(Rawdata!IM78,1)),"N/A")</f>
        <v>5</v>
      </c>
      <c r="IN78">
        <f>IFERROR(VALUE(RIGHT(Rawdata!IN78,1)),"N/A")</f>
        <v>4</v>
      </c>
      <c r="IO78">
        <f>IFERROR(VALUE(RIGHT(Rawdata!IO78,1)),"N/A")</f>
        <v>3</v>
      </c>
      <c r="IP78">
        <f>IFERROR(VALUE(RIGHT(Rawdata!IP78,1)),"N/A")</f>
        <v>5</v>
      </c>
      <c r="IQ78">
        <f>IFERROR(VALUE(RIGHT(Rawdata!IQ78,1)),"N/A")</f>
        <v>3</v>
      </c>
      <c r="IR78">
        <f>IFERROR(VALUE(RIGHT(Rawdata!IR78,1)),"N/A")</f>
        <v>4</v>
      </c>
      <c r="IS78">
        <f>IFERROR(VALUE(RIGHT(Rawdata!IS78,1)),"N/A")</f>
        <v>4</v>
      </c>
      <c r="IT78">
        <f>IFERROR(VALUE(RIGHT(Rawdata!IT78,1)),"N/A")</f>
        <v>5</v>
      </c>
      <c r="IU78">
        <f>IFERROR(VALUE(RIGHT(Rawdata!IU78,1)),"N/A")</f>
        <v>4</v>
      </c>
      <c r="IV78">
        <f>IFERROR(VALUE(RIGHT(Rawdata!IV78,1)),"N/A")</f>
        <v>3</v>
      </c>
      <c r="IW78">
        <f>IFERROR(VALUE(RIGHT(Rawdata!IW78,1)),"N/A")</f>
        <v>5</v>
      </c>
      <c r="IX78">
        <f>IFERROR(VALUE(RIGHT(Rawdata!IX78,1)),"N/A")</f>
        <v>3</v>
      </c>
      <c r="IY78" t="str">
        <f>IFERROR(VALUE(RIGHT(Rawdata!IY78,1)),"N/A")</f>
        <v>N/A</v>
      </c>
      <c r="IZ78" t="str">
        <f>IFERROR(VALUE(RIGHT(Rawdata!IZ78,1)),"N/A")</f>
        <v>N/A</v>
      </c>
      <c r="JA78" t="str">
        <f>IFERROR(VALUE(RIGHT(Rawdata!JA78,1)),"N/A")</f>
        <v>N/A</v>
      </c>
      <c r="JB78" t="str">
        <f>IFERROR(VALUE(RIGHT(Rawdata!JB78,1)),"N/A")</f>
        <v>N/A</v>
      </c>
      <c r="JC78" t="str">
        <f>IFERROR(VALUE(RIGHT(Rawdata!JC78,1)),"N/A")</f>
        <v>N/A</v>
      </c>
      <c r="JD78" t="str">
        <f>IFERROR(VALUE(RIGHT(Rawdata!JD78,1)),"N/A")</f>
        <v>N/A</v>
      </c>
      <c r="JE78" t="str">
        <f>IFERROR(VALUE(RIGHT(Rawdata!JE78,1)),"N/A")</f>
        <v>N/A</v>
      </c>
      <c r="JF78" t="str">
        <f>IFERROR(VALUE(RIGHT(Rawdata!JF78,1)),"N/A")</f>
        <v>N/A</v>
      </c>
      <c r="JG78" t="str">
        <f>IFERROR(VALUE(RIGHT(Rawdata!JG78,1)),"N/A")</f>
        <v>N/A</v>
      </c>
      <c r="JH78" t="str">
        <f>IFERROR(VALUE(RIGHT(Rawdata!JH78,1)),"N/A")</f>
        <v>N/A</v>
      </c>
      <c r="JI78" t="str">
        <f>IFERROR(VALUE(RIGHT(Rawdata!JI78,1)),"N/A")</f>
        <v>N/A</v>
      </c>
      <c r="JJ78" t="str">
        <f>IFERROR(VALUE(RIGHT(Rawdata!JJ78,1)),"N/A")</f>
        <v>N/A</v>
      </c>
      <c r="JK78" t="str">
        <f>IFERROR(VALUE(RIGHT(Rawdata!JK78,1)),"N/A")</f>
        <v>N/A</v>
      </c>
      <c r="JL78" t="str">
        <f>IFERROR(VALUE(RIGHT(Rawdata!JL78,1)),"N/A")</f>
        <v>N/A</v>
      </c>
      <c r="JM78" t="str">
        <f>IFERROR(VALUE(RIGHT(Rawdata!JM78,1)),"N/A")</f>
        <v>N/A</v>
      </c>
      <c r="JN78" t="str">
        <f>IFERROR(VALUE(RIGHT(Rawdata!JN78,1)),"N/A")</f>
        <v>N/A</v>
      </c>
      <c r="JO78" t="str">
        <f>IFERROR(VALUE(RIGHT(Rawdata!JO78,1)),"N/A")</f>
        <v>N/A</v>
      </c>
      <c r="JP78" t="str">
        <f>IFERROR(VALUE(RIGHT(Rawdata!JP78,1)-4),"N/A")</f>
        <v>N/A</v>
      </c>
      <c r="JQ78" t="str">
        <f>IFERROR(VALUE(RIGHT(Rawdata!JQ78,1)-4),"N/A")</f>
        <v>N/A</v>
      </c>
      <c r="JR78" t="str">
        <f>IFERROR(VALUE(RIGHT(Rawdata!JR78,1)-4),"N/A")</f>
        <v>N/A</v>
      </c>
      <c r="JS78" t="str">
        <f>IFERROR(VALUE(RIGHT(Rawdata!JS78,1)-4),"N/A")</f>
        <v>N/A</v>
      </c>
      <c r="JT78" t="str">
        <f>IFERROR(VALUE(RIGHT(Rawdata!JT78,1)-4),"N/A")</f>
        <v>N/A</v>
      </c>
      <c r="JU78" t="str">
        <f>IFERROR(VALUE(RIGHT(Rawdata!JU78,1)-4),"N/A")</f>
        <v>N/A</v>
      </c>
      <c r="JV78" t="str">
        <f>IFERROR(VALUE(RIGHT(Rawdata!JV78,1)-4),"N/A")</f>
        <v>N/A</v>
      </c>
      <c r="JW78" t="str">
        <f>IFERROR(VALUE(RIGHT(Rawdata!JW78,1)-4),"N/A")</f>
        <v>N/A</v>
      </c>
      <c r="JX78" t="str">
        <f>IFERROR(VALUE(RIGHT(Rawdata!JX78,1)),"N/A")</f>
        <v>N/A</v>
      </c>
      <c r="JY78" t="str">
        <f>IFERROR(VALUE(RIGHT(Rawdata!JY78,1)),"N/A")</f>
        <v>N/A</v>
      </c>
      <c r="JZ78" t="str">
        <f>IFERROR(6-VALUE(RIGHT(Rawdata!JZ78,1)),"N/A")</f>
        <v>N/A</v>
      </c>
      <c r="KA78" t="str">
        <f>IFERROR(6-VALUE(RIGHT(Rawdata!KA78,1)),"N/A")</f>
        <v>N/A</v>
      </c>
      <c r="KB78" t="str">
        <f>IFERROR(6-VALUE(RIGHT(Rawdata!KB78,1)),"N/A")</f>
        <v>N/A</v>
      </c>
      <c r="KC78" t="str">
        <f>IFERROR(6-VALUE(RIGHT(Rawdata!KC78,1)),"N/A")</f>
        <v>N/A</v>
      </c>
      <c r="KD78" t="str">
        <f>IFERROR(6-VALUE(RIGHT(Rawdata!KD78,1)),"N/A")</f>
        <v>N/A</v>
      </c>
      <c r="KE78" t="str">
        <f>IFERROR(6-VALUE(RIGHT(Rawdata!KE78,1)),"N/A")</f>
        <v>N/A</v>
      </c>
      <c r="KF78" t="str">
        <f>IFERROR(VALUE(RIGHT(Rawdata!KF78,1)),"N/A")</f>
        <v>N/A</v>
      </c>
      <c r="KG78" t="str">
        <f>IFERROR(VALUE(RIGHT(Rawdata!KG78,1)),"N/A")</f>
        <v>N/A</v>
      </c>
      <c r="KH78" t="str">
        <f>IFERROR(6-VALUE(RIGHT(Rawdata!KH78,1)),"N/A")</f>
        <v>N/A</v>
      </c>
      <c r="KI78" t="str">
        <f>IFERROR(6-VALUE(RIGHT(Rawdata!KI78,1)),"N/A")</f>
        <v>N/A</v>
      </c>
      <c r="KJ78" t="str">
        <f>IFERROR(VALUE(RIGHT(Rawdata!KJ78,1)),"N/A")</f>
        <v>N/A</v>
      </c>
      <c r="KK78" t="str">
        <f>IFERROR(VALUE(RIGHT(Rawdata!KK78,1)),"N/A")</f>
        <v>N/A</v>
      </c>
      <c r="KL78" t="str">
        <f>IFERROR(VALUE(RIGHT(Rawdata!KL78,1)),"N/A")</f>
        <v>N/A</v>
      </c>
      <c r="KM78" t="str">
        <f>IFERROR(VALUE(RIGHT(Rawdata!KM78,1)),"N/A")</f>
        <v>N/A</v>
      </c>
      <c r="KN78" t="str">
        <f>IFERROR(VALUE(RIGHT(Rawdata!KN78,1)),"N/A")</f>
        <v>N/A</v>
      </c>
      <c r="KO78" t="str">
        <f>IFERROR(VALUE(RIGHT(Rawdata!KO78,1)),"N/A")</f>
        <v>N/A</v>
      </c>
      <c r="KP78" t="str">
        <f>IFERROR(VALUE(RIGHT(Rawdata!KP78,1)),"N/A")</f>
        <v>N/A</v>
      </c>
      <c r="KQ78" t="str">
        <f>IFERROR(VALUE(RIGHT(Rawdata!KQ78,1)),"N/A")</f>
        <v>N/A</v>
      </c>
      <c r="KR78" t="str">
        <f>IFERROR(VALUE(RIGHT(Rawdata!KR78,1)),"N/A")</f>
        <v>N/A</v>
      </c>
      <c r="KS78" t="str">
        <f>IFERROR(VALUE(RIGHT(Rawdata!KS78,1)),"N/A")</f>
        <v>N/A</v>
      </c>
      <c r="KT78" t="str">
        <f>IFERROR(VALUE(RIGHT(Rawdata!KT78,1)),"N/A")</f>
        <v>N/A</v>
      </c>
      <c r="KU78" t="str">
        <f>IFERROR(VALUE(RIGHT(Rawdata!KU78,1)),"N/A")</f>
        <v>N/A</v>
      </c>
      <c r="KV78" t="str">
        <f>IFERROR(VALUE(RIGHT(Rawdata!KV78,1)),"N/A")</f>
        <v>N/A</v>
      </c>
      <c r="KW78" t="str">
        <f>IFERROR(VALUE(RIGHT(Rawdata!KW78,1)),"N/A")</f>
        <v>N/A</v>
      </c>
      <c r="KX78" t="str">
        <f>IFERROR(VALUE(RIGHT(Rawdata!KX78,1)),"N/A")</f>
        <v>N/A</v>
      </c>
    </row>
    <row r="79" spans="1:310" x14ac:dyDescent="0.25">
      <c r="A79">
        <f>Rawdata!A79</f>
        <v>14</v>
      </c>
      <c r="B79" t="str">
        <f>Rawdata!B79</f>
        <v>T4</v>
      </c>
      <c r="C79" t="str">
        <f>Rawdata!C79</f>
        <v>2023-06-05 11:29:34</v>
      </c>
      <c r="D79" t="str">
        <f>Rawdata!D79</f>
        <v>754-298</v>
      </c>
      <c r="E79" t="str">
        <f>IF(Rawdata!E79="","",Rawdata!E79)</f>
        <v/>
      </c>
      <c r="F79" cm="1">
        <f t="array" ref="F79">IFERROR(_xlfn.IFS(Rawdata!F79="A1",100,Rawdata!F79="A2",75,Rawdata!F79="A3",50,Rawdata!F79="A4",25,Rawdata!F79="A5",0),"N/A")</f>
        <v>25</v>
      </c>
      <c r="G79" cm="1">
        <f t="array" ref="G79">IFERROR(_xlfn.IFS(Rawdata!G79="A1",100,Rawdata!G79="A2",75,Rawdata!G79="A3",50,Rawdata!G79="A4",25,Rawdata!G79="A5",0),"N/A")</f>
        <v>75</v>
      </c>
      <c r="H79" cm="1">
        <f t="array" ref="H79">IFERROR(_xlfn.IFS(Rawdata!H79="A1",100,Rawdata!H79="A2",75,Rawdata!H79="A3",50,Rawdata!H79="A4",25,Rawdata!H79="A5",0),"N/A")</f>
        <v>0</v>
      </c>
      <c r="I79" cm="1">
        <f t="array" ref="I79">IFERROR(_xlfn.IFS(Rawdata!I79="A1",100,Rawdata!I79="A2",75,Rawdata!I79="A3",50,Rawdata!I79="A4",25,Rawdata!I79="A5",0),"N/A")</f>
        <v>100</v>
      </c>
      <c r="J79" cm="1">
        <f t="array" ref="J79">IFERROR(_xlfn.IFS(Rawdata!J79="A1",100,Rawdata!J79="A2",75,Rawdata!J79="A3",50,Rawdata!J79="A4",25,Rawdata!J79="A5",0),"N/A")</f>
        <v>50</v>
      </c>
      <c r="K79" cm="1">
        <f t="array" ref="K79">IFERROR(_xlfn.IFS(Rawdata!K79="A1",100,Rawdata!K79="A2",75,Rawdata!K79="A3",50,Rawdata!K79="A4",25,Rawdata!K79="A5",0),"N/A")</f>
        <v>100</v>
      </c>
      <c r="L79" cm="1">
        <f t="array" ref="L79">IFERROR(_xlfn.IFS(Rawdata!L79="A1",100,Rawdata!L79="A2",75,Rawdata!L79="A3",50,Rawdata!L79="A4",25,Rawdata!L79="A5",0),"N/A")</f>
        <v>100</v>
      </c>
      <c r="M79" cm="1">
        <f t="array" ref="M79">IFERROR(_xlfn.IFS(Rawdata!M79="A1",100,Rawdata!M79="A2",75,Rawdata!M79="A3",50,Rawdata!M79="A4",25,Rawdata!M79="A5",0),"N/A")</f>
        <v>50</v>
      </c>
      <c r="N79" cm="1">
        <f t="array" ref="N79">IFERROR(_xlfn.IFS(Rawdata!N79="A1",100,Rawdata!N79="A2",75,Rawdata!N79="A3",50,Rawdata!N79="A4",25,Rawdata!N79="A5",0),"N/A")</f>
        <v>100</v>
      </c>
      <c r="O79" cm="1">
        <f t="array" ref="O79">IFERROR(_xlfn.IFS(Rawdata!O79="A1",100,Rawdata!O79="A2",75,Rawdata!O79="A3",50,Rawdata!O79="A4",25,Rawdata!O79="A5",0),"N/A")</f>
        <v>100</v>
      </c>
      <c r="P79" cm="1">
        <f t="array" ref="P79">IFERROR(_xlfn.IFS(Rawdata!P79="A1",100,Rawdata!P79="A2",75,Rawdata!P79="A3",50,Rawdata!P79="A4",25,Rawdata!P79="A5",0),"N/A")</f>
        <v>0</v>
      </c>
      <c r="Q79" cm="1">
        <f t="array" ref="Q79">IFERROR(_xlfn.IFS(Rawdata!Q79="A1",100,Rawdata!Q79="A2",75,Rawdata!Q79="A3",50,Rawdata!Q79="A4",25,Rawdata!Q79="A5",0),"N/A")</f>
        <v>100</v>
      </c>
      <c r="R79" cm="1">
        <f t="array" ref="R79">IFERROR(_xlfn.IFS(Rawdata!R79="A1",100,Rawdata!R79="A2",75,Rawdata!R79="A3",50,Rawdata!R79="A4",25,Rawdata!R79="A5",0),"N/A")</f>
        <v>50</v>
      </c>
      <c r="S79" cm="1">
        <f t="array" ref="S79">IFERROR(_xlfn.IFS(Rawdata!S79="A1",100,Rawdata!S79="A2",75,Rawdata!S79="A3",50,Rawdata!S79="A4",25,Rawdata!S79="A5",0),"N/A")</f>
        <v>25</v>
      </c>
      <c r="T79" cm="1">
        <f t="array" ref="T79">IFERROR(_xlfn.IFS(Rawdata!T79="A1",100,Rawdata!T79="A2",75,Rawdata!T79="A3",50,Rawdata!T79="A4",25,Rawdata!T79="A5",0),"N/A")</f>
        <v>50</v>
      </c>
      <c r="U79" cm="1">
        <f t="array" ref="U79">IFERROR(_xlfn.IFS(Rawdata!U79="A1",100,Rawdata!U79="A2",75,Rawdata!U79="A3",50,Rawdata!U79="A4",25,Rawdata!U79="A5",0),"N/A")</f>
        <v>75</v>
      </c>
      <c r="V79" cm="1">
        <f t="array" ref="V79">IFERROR(_xlfn.IFS(Rawdata!V79="A1",100,Rawdata!V79="A2",75,Rawdata!V79="A3",50,Rawdata!V79="A4",25,Rawdata!V79="A5",0),"N/A")</f>
        <v>25</v>
      </c>
      <c r="W79" cm="1">
        <f t="array" ref="W79">IFERROR(_xlfn.IFS(Rawdata!W79="A1",100,Rawdata!W79="A2",75,Rawdata!W79="A3",50,Rawdata!W79="A4",25,Rawdata!W79="A5",0),"N/A")</f>
        <v>75</v>
      </c>
      <c r="X79" cm="1">
        <f t="array" ref="X79">IFERROR(_xlfn.IFS(Rawdata!X79="A1",100,Rawdata!X79="A2",75,Rawdata!X79="A3",50,Rawdata!X79="A4",25,Rawdata!X79="A5",0),"N/A")</f>
        <v>0</v>
      </c>
      <c r="Y79" cm="1">
        <f t="array" ref="Y79">IFERROR(_xlfn.IFS(Rawdata!Y79="A1",100,Rawdata!Y79="A2",75,Rawdata!Y79="A3",50,Rawdata!Y79="A4",25,Rawdata!Y79="A5",0),"N/A")</f>
        <v>0</v>
      </c>
      <c r="Z79" cm="1">
        <f t="array" ref="Z79">IFERROR(_xlfn.IFS(Rawdata!Z79="A1",100,Rawdata!Z79="A2",75,Rawdata!Z79="A3",50,Rawdata!Z79="A4",25,Rawdata!Z79="A5",0),"N/A")</f>
        <v>0</v>
      </c>
      <c r="AA79" cm="1">
        <f t="array" ref="AA79">IFERROR(_xlfn.IFS(Rawdata!AA79="A1",100,Rawdata!AA79="A2",75,Rawdata!AA79="A3",50,Rawdata!AA79="A4",25,Rawdata!AA79="A5",0),"N/A")</f>
        <v>100</v>
      </c>
      <c r="AB79" cm="1">
        <f t="array" ref="AB79">IFERROR(_xlfn.IFS(Rawdata!AB79="A1",100,Rawdata!AB79="A2",75,Rawdata!AB79="A3",50,Rawdata!AB79="A4",25,Rawdata!AB79="A5",0),"N/A")</f>
        <v>100</v>
      </c>
      <c r="AC79">
        <f>IFERROR(VALUE(RIGHT(Rawdata!AC79,1)),"N/A")</f>
        <v>4</v>
      </c>
      <c r="AD79">
        <f>IFERROR(6-VALUE(RIGHT(Rawdata!AD79,1)),"N/A")</f>
        <v>5</v>
      </c>
      <c r="AE79">
        <f>IFERROR(VALUE(RIGHT(Rawdata!AE79,1)),"N/A")</f>
        <v>4</v>
      </c>
      <c r="AF79">
        <f>IFERROR(6-VALUE(RIGHT(Rawdata!AF79,1)),"N/A")</f>
        <v>5</v>
      </c>
      <c r="AG79">
        <f>IFERROR(VALUE(RIGHT(Rawdata!AG79,1)),"N/A")</f>
        <v>5</v>
      </c>
      <c r="AH79">
        <f>IFERROR(VALUE(RIGHT(Rawdata!AH79,1)),"N/A")</f>
        <v>5</v>
      </c>
      <c r="AI79">
        <f>IFERROR(VALUE(RIGHT(Rawdata!AI79,1)),"N/A")</f>
        <v>2</v>
      </c>
      <c r="AJ79">
        <f>IFERROR(6-VALUE(RIGHT(Rawdata!AJ79,1)),"N/A")</f>
        <v>5</v>
      </c>
      <c r="AK79">
        <f>IFERROR(6-VALUE(RIGHT(Rawdata!AK79,1)),"N/A")</f>
        <v>5</v>
      </c>
      <c r="AL79">
        <f>IFERROR(VALUE(RIGHT(Rawdata!AL79,1)),"N/A")</f>
        <v>4</v>
      </c>
      <c r="AM79">
        <f>IFERROR(6-VALUE(RIGHT(Rawdata!AM79,1)),"N/A")</f>
        <v>4</v>
      </c>
      <c r="AN79">
        <f>IFERROR(6-VALUE(RIGHT(Rawdata!AN79,1)),"N/A")</f>
        <v>5</v>
      </c>
      <c r="AO79">
        <f>IFERROR(VALUE(RIGHT(Rawdata!AO79,1)),"N/A")</f>
        <v>4</v>
      </c>
      <c r="AP79">
        <f>IFERROR(6-VALUE(RIGHT(Rawdata!AP79,1)),"N/A")</f>
        <v>5</v>
      </c>
      <c r="AQ79">
        <f>IFERROR(VALUE(RIGHT(Rawdata!AQ79,1)),"N/A")</f>
        <v>4</v>
      </c>
      <c r="AR79">
        <f>IFERROR(6-VALUE(RIGHT(Rawdata!AR79,1)),"N/A")</f>
        <v>5</v>
      </c>
      <c r="AS79">
        <f>IFERROR(VALUE(RIGHT(Rawdata!AS79,1)),"N/A")</f>
        <v>5</v>
      </c>
      <c r="AT79">
        <f>IFERROR(VALUE(RIGHT(Rawdata!AT79,1)),"N/A")</f>
        <v>3</v>
      </c>
      <c r="AU79">
        <f>IFERROR(6-VALUE(RIGHT(Rawdata!AU79,1)),"N/A")</f>
        <v>5</v>
      </c>
      <c r="AV79">
        <f>IFERROR(VALUE(RIGHT(Rawdata!AV79,1)),"N/A")</f>
        <v>3</v>
      </c>
      <c r="AW79">
        <f>IFERROR(VALUE(RIGHT(Rawdata!AW79,1)),"N/A")</f>
        <v>4</v>
      </c>
      <c r="AX79">
        <f>IFERROR(VALUE(RIGHT(Rawdata!AX79,1)),"N/A")</f>
        <v>4</v>
      </c>
      <c r="AY79">
        <f>IFERROR(VALUE(RIGHT(Rawdata!AY79,1)),"N/A")</f>
        <v>1</v>
      </c>
      <c r="AZ79">
        <f>IFERROR(VALUE(RIGHT(Rawdata!AZ79,1)),"N/A")</f>
        <v>1</v>
      </c>
      <c r="BA79">
        <f>IFERROR(VALUE(RIGHT(Rawdata!BA79,1)-1),"N/A")</f>
        <v>3</v>
      </c>
      <c r="BB79">
        <f>IFERROR(VALUE(RIGHT(Rawdata!BB79,1)-1),"N/A")</f>
        <v>3</v>
      </c>
      <c r="BC79">
        <f>IFERROR(VALUE(RIGHT(Rawdata!BC79,1)-1),"N/A")</f>
        <v>2</v>
      </c>
      <c r="BD79">
        <f>IFERROR(VALUE(RIGHT(Rawdata!BD79,1)-1),"N/A")</f>
        <v>2</v>
      </c>
      <c r="BE79">
        <f>IFERROR(VALUE(RIGHT(Rawdata!BE79,1)-1),"N/A")</f>
        <v>2</v>
      </c>
      <c r="BF79">
        <f>IFERROR(VALUE(RIGHT(Rawdata!BF79,1)-1),"N/A")</f>
        <v>2</v>
      </c>
      <c r="BG79">
        <f>IFERROR(VALUE(RIGHT(Rawdata!BG79,1)-1),"N/A")</f>
        <v>3</v>
      </c>
      <c r="BH79">
        <f>IFERROR(VALUE(RIGHT(Rawdata!BH79,1)-1),"N/A")</f>
        <v>1</v>
      </c>
      <c r="BI79">
        <f>IFERROR(VALUE(RIGHT(Rawdata!BI79,1)-1),"N/A")</f>
        <v>1</v>
      </c>
      <c r="BJ79">
        <f>IFERROR(VALUE(RIGHT(Rawdata!BJ79,1)-1),"N/A")</f>
        <v>0</v>
      </c>
      <c r="BK79">
        <f>IFERROR(VALUE(RIGHT(Rawdata!BK79,1)-1),"N/A")</f>
        <v>2</v>
      </c>
      <c r="BL79">
        <f>IFERROR(VALUE(RIGHT(Rawdata!BL79,1)-1),"N/A")</f>
        <v>2</v>
      </c>
      <c r="BM79">
        <f>IFERROR(VALUE(RIGHT(Rawdata!BM79,1)),"N/A")</f>
        <v>4</v>
      </c>
      <c r="BN79">
        <f>IFERROR(VALUE(RIGHT(Rawdata!BN79,1)),"N/A")</f>
        <v>3</v>
      </c>
      <c r="BO79">
        <f>IFERROR(VALUE(RIGHT(Rawdata!BO79,1)),"N/A")</f>
        <v>4</v>
      </c>
      <c r="BP79">
        <f>IFERROR(VALUE(RIGHT(Rawdata!BP79,1)),"N/A")</f>
        <v>4</v>
      </c>
      <c r="BQ79">
        <f>IFERROR(6-VALUE(RIGHT(Rawdata!BQ79,1)),"N/A")</f>
        <v>3</v>
      </c>
      <c r="BR79">
        <f>IFERROR(6-VALUE(RIGHT(Rawdata!BR79,1)),"N/A")</f>
        <v>3</v>
      </c>
      <c r="BS79">
        <f>IFERROR(6-VALUE(RIGHT(Rawdata!BS79,1)),"N/A")</f>
        <v>2</v>
      </c>
      <c r="BT79">
        <f>IFERROR(6-VALUE(RIGHT(Rawdata!BT79,1)),"N/A")</f>
        <v>2</v>
      </c>
      <c r="BU79">
        <f>IFERROR(VALUE(RIGHT(Rawdata!BU79,1)),"N/A")</f>
        <v>2</v>
      </c>
      <c r="BV79">
        <f>IFERROR(VALUE(RIGHT(Rawdata!BV79,1)),"N/A")</f>
        <v>2</v>
      </c>
      <c r="BW79">
        <f>IFERROR(VALUE(RIGHT(Rawdata!BW79,1)),"N/A")</f>
        <v>2</v>
      </c>
      <c r="BX79">
        <f>IFERROR(VALUE(RIGHT(Rawdata!BX79,1)),"N/A")</f>
        <v>5</v>
      </c>
      <c r="BY79">
        <f>IFERROR(6-VALUE(RIGHT(Rawdata!BY79,1)),"N/A")</f>
        <v>4</v>
      </c>
      <c r="BZ79">
        <f>IFERROR(6-VALUE(RIGHT(Rawdata!BZ79,1)),"N/A")</f>
        <v>5</v>
      </c>
      <c r="CA79">
        <f>IFERROR(6-VALUE(RIGHT(Rawdata!CA79,1)),"N/A")</f>
        <v>5</v>
      </c>
      <c r="CB79">
        <f>IFERROR(VALUE(RIGHT(Rawdata!CB79,1)),"N/A")</f>
        <v>3</v>
      </c>
      <c r="CC79">
        <f>IFERROR(VALUE(RIGHT(Rawdata!CC79,1)),"N/A")</f>
        <v>3</v>
      </c>
      <c r="CD79">
        <f>IFERROR(VALUE(RIGHT(Rawdata!CD79,1)),"N/A")</f>
        <v>3</v>
      </c>
      <c r="CE79">
        <f>IFERROR(VALUE(RIGHT(Rawdata!CE79,1)),"N/A")</f>
        <v>3</v>
      </c>
      <c r="CF79">
        <f>IFERROR(6-VALUE(RIGHT(Rawdata!CF79,1)),"N/A")</f>
        <v>4</v>
      </c>
      <c r="CG79">
        <f>IFERROR(6-VALUE(RIGHT(Rawdata!CG79,1)),"N/A")</f>
        <v>5</v>
      </c>
      <c r="CH79">
        <f>IFERROR(6-VALUE(RIGHT(Rawdata!CH79,1)),"N/A")</f>
        <v>5</v>
      </c>
      <c r="CI79">
        <f>IFERROR(6-VALUE(RIGHT(Rawdata!CI79,1)),"N/A")</f>
        <v>5</v>
      </c>
      <c r="CJ79">
        <f>IFERROR(VALUE(RIGHT(Rawdata!CJ79,1)),"N/A")</f>
        <v>3</v>
      </c>
      <c r="CK79">
        <f>IFERROR(VALUE(RIGHT(Rawdata!CK79,1)),"N/A")</f>
        <v>4</v>
      </c>
      <c r="CL79">
        <f>IFERROR(VALUE(RIGHT(Rawdata!CL79,1)),"N/A")</f>
        <v>3</v>
      </c>
      <c r="CM79">
        <f>IFERROR(VALUE(RIGHT(Rawdata!CM79,1)),"N/A")</f>
        <v>3</v>
      </c>
      <c r="CN79">
        <f>IFERROR(VALUE(RIGHT(Rawdata!CN79,1)),"N/A")</f>
        <v>4</v>
      </c>
      <c r="CO79">
        <f>IFERROR(VALUE(RIGHT(Rawdata!CO79,1)),"N/A")</f>
        <v>4</v>
      </c>
      <c r="CP79">
        <f>IFERROR(VALUE(RIGHT(Rawdata!CP79,1)),"N/A")</f>
        <v>5</v>
      </c>
      <c r="CQ79">
        <f>IFERROR(VALUE(RIGHT(Rawdata!CQ79,1)),"N/A")</f>
        <v>4</v>
      </c>
      <c r="CR79">
        <f>IFERROR(VALUE(RIGHT(Rawdata!CR79,1)),"N/A")</f>
        <v>5</v>
      </c>
      <c r="CS79">
        <f>IFERROR(VALUE(RIGHT(Rawdata!CS79,1)),"N/A")</f>
        <v>3</v>
      </c>
      <c r="CT79">
        <f>IFERROR(VALUE(RIGHT(Rawdata!CT79,1)),"N/A")</f>
        <v>2</v>
      </c>
      <c r="CU79">
        <f>IFERROR(VALUE(RIGHT(Rawdata!CU79,1)),"N/A")</f>
        <v>4</v>
      </c>
      <c r="CV79">
        <f>IFERROR(VALUE(RIGHT(Rawdata!CV79,1)),"N/A")</f>
        <v>4</v>
      </c>
      <c r="CW79">
        <f>IFERROR(6-VALUE(RIGHT(Rawdata!CW79,1)),"N/A")</f>
        <v>1</v>
      </c>
      <c r="CX79">
        <f>IFERROR(VALUE(RIGHT(Rawdata!CX79,1)),"N/A")</f>
        <v>3</v>
      </c>
      <c r="CY79">
        <f>IFERROR(VALUE(RIGHT(Rawdata!CY79,1)),"N/A")</f>
        <v>5</v>
      </c>
      <c r="CZ79">
        <f>IFERROR(VALUE(RIGHT(Rawdata!CZ79,1)),"N/A")</f>
        <v>5</v>
      </c>
      <c r="DA79">
        <f>IFERROR(VALUE(RIGHT(Rawdata!DA79,1)),"N/A")</f>
        <v>1</v>
      </c>
      <c r="DB79">
        <f>IFERROR(VALUE(RIGHT(Rawdata!DB79,1)),"N/A")</f>
        <v>2</v>
      </c>
      <c r="DC79">
        <f>IFERROR(VALUE(RIGHT(Rawdata!DC79,1)),"N/A")</f>
        <v>4</v>
      </c>
      <c r="DD79">
        <f>IFERROR(VALUE(RIGHT(Rawdata!DD79,1)),"N/A")</f>
        <v>3</v>
      </c>
      <c r="DE79">
        <f>IFERROR(VALUE(RIGHT(Rawdata!DE79,1)-1),"N/A")</f>
        <v>2</v>
      </c>
      <c r="DF79">
        <f>IFERROR(VALUE(RIGHT(Rawdata!DF79,1)-1),"N/A")</f>
        <v>2</v>
      </c>
      <c r="DG79">
        <f>IFERROR(VALUE(RIGHT(Rawdata!DG79,1)-1),"N/A")</f>
        <v>0</v>
      </c>
      <c r="DH79">
        <f>IFERROR(VALUE(RIGHT(Rawdata!DH79,1)-1),"N/A")</f>
        <v>0</v>
      </c>
      <c r="DI79">
        <f>IFERROR(VALUE(RIGHT(Rawdata!DI79,1)-1),"N/A")</f>
        <v>0</v>
      </c>
      <c r="DJ79">
        <f>IFERROR(VALUE(RIGHT(Rawdata!DJ79,1)-1),"N/A")</f>
        <v>0</v>
      </c>
      <c r="DK79">
        <f>IFERROR(VALUE(RIGHT(Rawdata!DK79,1)-1),"N/A")</f>
        <v>1</v>
      </c>
      <c r="DL79">
        <f>IFERROR(VALUE(RIGHT(Rawdata!DL79,1)-1),"N/A")</f>
        <v>1</v>
      </c>
      <c r="DM79">
        <f>IFERROR(VALUE(RIGHT(Rawdata!DM79,1)-1),"N/A")</f>
        <v>1</v>
      </c>
      <c r="DN79">
        <f>IFERROR(VALUE(RIGHT(Rawdata!DN79,1)-1),"N/A")</f>
        <v>0</v>
      </c>
      <c r="DO79">
        <f>IFERROR(VALUE(RIGHT(Rawdata!DO79,1)-1),"N/A")</f>
        <v>0</v>
      </c>
      <c r="DP79">
        <f>IFERROR(VALUE(RIGHT(Rawdata!DP79,1)-1),"N/A")</f>
        <v>3</v>
      </c>
      <c r="DQ79">
        <f>IFERROR(VALUE(RIGHT(Rawdata!DQ79,1)-1),"N/A")</f>
        <v>0</v>
      </c>
      <c r="DR79">
        <f>IFERROR(VALUE(RIGHT(Rawdata!DR79,1)-1),"N/A")</f>
        <v>1</v>
      </c>
      <c r="DS79">
        <f>IFERROR(VALUE(RIGHT(Rawdata!DS79,1)-1),"N/A")</f>
        <v>2</v>
      </c>
      <c r="DT79">
        <f>IFERROR(VALUE(RIGHT(Rawdata!DT79,1)-1),"N/A")</f>
        <v>1</v>
      </c>
      <c r="DU79">
        <f>IFERROR(6-VALUE(RIGHT(Rawdata!DU79,1)-1),"N/A")</f>
        <v>0</v>
      </c>
      <c r="DV79">
        <f>IFERROR(6-VALUE(RIGHT(Rawdata!DV79,1)-1),"N/A")</f>
        <v>1</v>
      </c>
      <c r="DW79">
        <f>IFERROR(6-VALUE(RIGHT(Rawdata!DW79,1)-1),"N/A")</f>
        <v>3</v>
      </c>
      <c r="DX79">
        <f>IFERROR(6-VALUE(RIGHT(Rawdata!DX79,1)-1),"N/A")</f>
        <v>3</v>
      </c>
      <c r="DY79">
        <f>IFERROR(6-VALUE(RIGHT(Rawdata!DY79,1)-1),"N/A")</f>
        <v>1</v>
      </c>
      <c r="DZ79">
        <f>IFERROR(6-VALUE(RIGHT(Rawdata!DZ79,1)-1),"N/A")</f>
        <v>1</v>
      </c>
      <c r="EA79">
        <f>IFERROR(VALUE(RIGHT(Rawdata!EA79,1)),"N/A")</f>
        <v>3</v>
      </c>
      <c r="EB79">
        <f>IFERROR(VALUE(RIGHT(Rawdata!EB79,1)),"N/A")</f>
        <v>2</v>
      </c>
      <c r="EC79">
        <f>IFERROR(6-VALUE(RIGHT(Rawdata!EC79,1)),"N/A")</f>
        <v>5</v>
      </c>
      <c r="ED79">
        <f>IFERROR(6-VALUE(RIGHT(Rawdata!ED79,1)),"N/A")</f>
        <v>5</v>
      </c>
      <c r="EE79">
        <f>IFERROR(VALUE(RIGHT(Rawdata!EE79,1)),"N/A")</f>
        <v>3</v>
      </c>
      <c r="EF79">
        <f>IFERROR(VALUE(RIGHT(Rawdata!EF79,1)),"N/A")</f>
        <v>4</v>
      </c>
      <c r="EG79">
        <f>IFERROR(VALUE(RIGHT(Rawdata!EG79,1)),"N/A")</f>
        <v>3</v>
      </c>
      <c r="EH79">
        <f>IFERROR(VALUE(RIGHT(Rawdata!EH79,1)),"N/A")</f>
        <v>3</v>
      </c>
      <c r="EI79">
        <f>IFERROR(VALUE(RIGHT(Rawdata!EI79,1)),"N/A")</f>
        <v>5</v>
      </c>
      <c r="EJ79">
        <f>IFERROR(VALUE(RIGHT(Rawdata!EJ79,1)),"N/A")</f>
        <v>3</v>
      </c>
      <c r="EK79">
        <f>IFERROR(VALUE(RIGHT(Rawdata!EK79,1)),"N/A")</f>
        <v>5</v>
      </c>
      <c r="EL79">
        <f>IFERROR(VALUE(RIGHT(Rawdata!EL79,1)),"N/A")</f>
        <v>4</v>
      </c>
      <c r="EM79">
        <f>IFERROR(VALUE(RIGHT(Rawdata!EM79,1)),"N/A")</f>
        <v>4</v>
      </c>
      <c r="EN79">
        <f>IFERROR(VALUE(RIGHT(Rawdata!EN79,1)),"N/A")</f>
        <v>3</v>
      </c>
      <c r="EO79">
        <f>IFERROR(VALUE(RIGHT(Rawdata!EO79,1)),"N/A")</f>
        <v>5</v>
      </c>
      <c r="EP79">
        <f>IFERROR(VALUE(RIGHT(Rawdata!EP79,1)),"N/A")</f>
        <v>1</v>
      </c>
      <c r="EQ79">
        <f>IFERROR(VALUE(RIGHT(Rawdata!EQ79,1)),"N/A")</f>
        <v>2</v>
      </c>
      <c r="ER79">
        <f>IFERROR(VALUE(RIGHT(Rawdata!ER79,1)),"N/A")</f>
        <v>3</v>
      </c>
      <c r="ES79">
        <f>IFERROR(VALUE(RIGHT(Rawdata!ES79,1)),"N/A")</f>
        <v>3</v>
      </c>
      <c r="ET79">
        <f>IFERROR(VALUE(RIGHT(Rawdata!ET79,1)),"N/A")</f>
        <v>4</v>
      </c>
      <c r="EU79">
        <f>IFERROR(VALUE(RIGHT(Rawdata!EU79,1)),"N/A")</f>
        <v>2</v>
      </c>
      <c r="EV79">
        <f>IFERROR(VALUE(RIGHT(Rawdata!EV79,1)),"N/A")</f>
        <v>4</v>
      </c>
      <c r="EW79">
        <f>IFERROR(VALUE(RIGHT(Rawdata!EW79,1)),"N/A")</f>
        <v>5</v>
      </c>
      <c r="EX79">
        <f>IFERROR(VALUE(RIGHT(Rawdata!EX79,1)),"N/A")</f>
        <v>4</v>
      </c>
      <c r="EY79">
        <f>IFERROR(VALUE(RIGHT(Rawdata!EY79,1)),"N/A")</f>
        <v>4</v>
      </c>
      <c r="EZ79">
        <f>IFERROR(6-VALUE(RIGHT(Rawdata!EZ79,1)),"N/A")</f>
        <v>4</v>
      </c>
      <c r="FA79">
        <f>IFERROR(IF(Rawdata!FA79="A1",VALUE(RIGHT(Rawdata!FA79,1)),VALUE(RIGHT(Rawdata!FA79,1))-1),"N/A")</f>
        <v>4</v>
      </c>
      <c r="FB79">
        <f>IFERROR(VALUE(RIGHT(Rawdata!FB79,1))-3,"N/A")</f>
        <v>4</v>
      </c>
      <c r="FC79">
        <f>IFERROR(IF(Rawdata!FC79="A1",VALUE(RIGHT(Rawdata!FC79,1)),VALUE(RIGHT(Rawdata!FC79,1))-1),"N/A")</f>
        <v>3</v>
      </c>
      <c r="FD79">
        <f>IFERROR(VALUE(RIGHT(Rawdata!FD79,1))-3,"N/A")</f>
        <v>3</v>
      </c>
      <c r="FE79">
        <f>IFERROR(IF(Rawdata!FE79="A1",VALUE(RIGHT(Rawdata!FE79,1)),VALUE(RIGHT(Rawdata!FE79,1))-1),"N/A")</f>
        <v>4</v>
      </c>
      <c r="FF79">
        <f>IFERROR(VALUE(RIGHT(Rawdata!FF79,1))-3,"N/A")</f>
        <v>4</v>
      </c>
      <c r="FG79">
        <f>IFERROR(IF(Rawdata!FG79="A1",VALUE(RIGHT(Rawdata!FG79,1)),VALUE(RIGHT(Rawdata!FG79,1))-1),"N/A")</f>
        <v>4</v>
      </c>
      <c r="FH79">
        <f>IFERROR(VALUE(RIGHT(Rawdata!FH79,1))-3,"N/A")</f>
        <v>4</v>
      </c>
      <c r="FI79">
        <f>IFERROR(IF(Rawdata!FI79="A1",VALUE(RIGHT(Rawdata!FI79,1)),VALUE(RIGHT(Rawdata!FI79,1))-1),"N/A")</f>
        <v>3</v>
      </c>
      <c r="FJ79">
        <f>IFERROR(VALUE(RIGHT(Rawdata!FJ79,1))-3,"N/A")</f>
        <v>3</v>
      </c>
      <c r="FK79">
        <f>IFERROR(IF(Rawdata!FK79="A1",VALUE(RIGHT(Rawdata!FK79,1)),VALUE(RIGHT(Rawdata!FK79,1))-1),"N/A")</f>
        <v>5</v>
      </c>
      <c r="FL79">
        <f>IFERROR(VALUE(RIGHT(Rawdata!FL79,1))-3,"N/A")</f>
        <v>5</v>
      </c>
      <c r="FM79">
        <f>IFERROR(IF(Rawdata!FM79="A1",VALUE(RIGHT(Rawdata!FM79,1)),VALUE(RIGHT(Rawdata!FM79,1))-1),"N/A")</f>
        <v>4</v>
      </c>
      <c r="FN79">
        <f>IFERROR(VALUE(RIGHT(Rawdata!FN79,1))-3,"N/A")</f>
        <v>4</v>
      </c>
      <c r="FO79">
        <f>IFERROR(IF(Rawdata!FO79="A1",VALUE(RIGHT(Rawdata!FO79,1)),VALUE(RIGHT(Rawdata!FO79,1))-1),"N/A")</f>
        <v>4</v>
      </c>
      <c r="FP79">
        <f>IFERROR(VALUE(RIGHT(Rawdata!FP79,1))-3,"N/A")</f>
        <v>4</v>
      </c>
      <c r="FQ79">
        <f>IFERROR(IF(Rawdata!FQ79="A1",VALUE(RIGHT(Rawdata!FQ79,1)),VALUE(RIGHT(Rawdata!FQ79,1))-1),"N/A")</f>
        <v>2</v>
      </c>
      <c r="FR79">
        <f>IFERROR(VALUE(RIGHT(Rawdata!FR79,1))-3,"N/A")</f>
        <v>2</v>
      </c>
      <c r="FS79">
        <f>IFERROR(IF(Rawdata!FS79="A1",VALUE(RIGHT(Rawdata!FS79,1)),VALUE(RIGHT(Rawdata!FS79,1))-1),"N/A")</f>
        <v>4</v>
      </c>
      <c r="FT79">
        <f>IFERROR(VALUE(RIGHT(Rawdata!FT79,1))-3,"N/A")</f>
        <v>4</v>
      </c>
      <c r="FU79">
        <f>IFERROR(IF(Rawdata!FU79="A1",VALUE(RIGHT(Rawdata!FU79,1)),VALUE(RIGHT(Rawdata!FU79,1))-1),"N/A")</f>
        <v>3</v>
      </c>
      <c r="FV79">
        <f>IFERROR(VALUE(RIGHT(Rawdata!FV79,1))-3,"N/A")</f>
        <v>3</v>
      </c>
      <c r="FW79">
        <f>IFERROR(IF(Rawdata!FW79="A1",VALUE(RIGHT(Rawdata!FW79,1)),VALUE(RIGHT(Rawdata!FW79,1))-1),"N/A")</f>
        <v>4</v>
      </c>
      <c r="FX79">
        <f>IFERROR(VALUE(RIGHT(Rawdata!FX79,1))-3,"N/A")</f>
        <v>4</v>
      </c>
      <c r="FY79">
        <f>IFERROR(IF(Rawdata!FY79="A1",VALUE(RIGHT(Rawdata!FY79,1)),VALUE(RIGHT(Rawdata!FY79,1))-1),"N/A")</f>
        <v>3</v>
      </c>
      <c r="FZ79">
        <f>IFERROR(VALUE(RIGHT(Rawdata!FZ79,1))-3,"N/A")</f>
        <v>3</v>
      </c>
      <c r="GA79">
        <f>IFERROR(IF(Rawdata!GA79="A1",VALUE(RIGHT(Rawdata!GA79,1)),VALUE(RIGHT(Rawdata!GA79,1))-1),"N/A")</f>
        <v>4</v>
      </c>
      <c r="GB79">
        <f>IFERROR(VALUE(RIGHT(Rawdata!GB79,1))-3,"N/A")</f>
        <v>4</v>
      </c>
      <c r="GC79">
        <f>IFERROR(IF(Rawdata!GC79="A1",VALUE(RIGHT(Rawdata!GC79,1)),VALUE(RIGHT(Rawdata!GC79,1))-1),"N/A")</f>
        <v>5</v>
      </c>
      <c r="GD79">
        <f>IFERROR(VALUE(RIGHT(Rawdata!GD79,1))-3,"N/A")</f>
        <v>5</v>
      </c>
      <c r="GE79">
        <f>IFERROR(IF(Rawdata!GE79="A1",VALUE(RIGHT(Rawdata!GE79,1)),VALUE(RIGHT(Rawdata!GE79,1))-1),"N/A")</f>
        <v>4</v>
      </c>
      <c r="GF79">
        <f>IFERROR(VALUE(RIGHT(Rawdata!GF79,1))-3,"N/A")</f>
        <v>4</v>
      </c>
      <c r="GG79">
        <f>IFERROR(IF(Rawdata!GG79="A1",VALUE(RIGHT(Rawdata!GG79,1)),VALUE(RIGHT(Rawdata!GG79,1))-1),"N/A")</f>
        <v>3</v>
      </c>
      <c r="GH79">
        <f>IFERROR(VALUE(RIGHT(Rawdata!GH79,1))-3,"N/A")</f>
        <v>3</v>
      </c>
      <c r="GI79">
        <f>IFERROR(IF(Rawdata!GI79="A1",VALUE(RIGHT(Rawdata!GI79,1)),VALUE(RIGHT(Rawdata!GI79,1))-1),"N/A")</f>
        <v>4</v>
      </c>
      <c r="GJ79">
        <f>IFERROR(VALUE(RIGHT(Rawdata!GJ79,1))-3,"N/A")</f>
        <v>4</v>
      </c>
      <c r="GK79">
        <f>IFERROR(IF(Rawdata!GK79="A1",VALUE(RIGHT(Rawdata!GK79,1)),VALUE(RIGHT(Rawdata!GK79,1))-1),"N/A")</f>
        <v>4</v>
      </c>
      <c r="GL79">
        <f>IFERROR(VALUE(RIGHT(Rawdata!GL79,1))-3,"N/A")</f>
        <v>4</v>
      </c>
      <c r="GM79">
        <f>IFERROR(IF(Rawdata!GM79="A1",VALUE(RIGHT(Rawdata!GM79,1)),VALUE(RIGHT(Rawdata!GM79,1))-1),"N/A")</f>
        <v>5</v>
      </c>
      <c r="GN79">
        <f>IFERROR(VALUE(RIGHT(Rawdata!GN79,1))-3,"N/A")</f>
        <v>5</v>
      </c>
      <c r="GO79">
        <f>IFERROR(IF(Rawdata!GO79="A1",VALUE(RIGHT(Rawdata!GO79,1)),VALUE(RIGHT(Rawdata!GO79,1))-1),"N/A")</f>
        <v>5</v>
      </c>
      <c r="GP79">
        <f>IFERROR(VALUE(RIGHT(Rawdata!GP79,1))-3,"N/A")</f>
        <v>5</v>
      </c>
      <c r="GQ79">
        <f>IFERROR(IF(Rawdata!GQ79="A1",VALUE(RIGHT(Rawdata!GQ79,1)),VALUE(RIGHT(Rawdata!GQ79,1))-1),"N/A")</f>
        <v>4</v>
      </c>
      <c r="GR79">
        <f>IFERROR(VALUE(RIGHT(Rawdata!GR79,1))-3,"N/A")</f>
        <v>4</v>
      </c>
      <c r="GS79">
        <f>IFERROR(IF(Rawdata!GS79="A1",VALUE(RIGHT(Rawdata!GS79,1)),VALUE(RIGHT(Rawdata!GS79,1))-1),"N/A")</f>
        <v>5</v>
      </c>
      <c r="GT79">
        <f>IFERROR(VALUE(RIGHT(Rawdata!GT79,1))-3,"N/A")</f>
        <v>5</v>
      </c>
      <c r="GU79">
        <f>IFERROR(IF(Rawdata!GU79="A1",VALUE(RIGHT(Rawdata!GU79,1)),VALUE(RIGHT(Rawdata!GU79,1))-1),"N/A")</f>
        <v>2</v>
      </c>
      <c r="GV79">
        <f>IFERROR(VALUE(RIGHT(Rawdata!GV79,1))-3,"N/A")</f>
        <v>2</v>
      </c>
      <c r="GW79">
        <f>IFERROR(IF(Rawdata!GW79="A1",VALUE(RIGHT(Rawdata!GW79,1)),VALUE(RIGHT(Rawdata!GW79,1))-1),"N/A")</f>
        <v>4</v>
      </c>
      <c r="GX79">
        <f>IFERROR(VALUE(RIGHT(Rawdata!GX79,1))-3,"N/A")</f>
        <v>4</v>
      </c>
      <c r="GY79">
        <f>IFERROR(VALUE(RIGHT(Rawdata!GY79,1)),"N/A")</f>
        <v>4</v>
      </c>
      <c r="GZ79">
        <f>IFERROR(7-VALUE(RIGHT(Rawdata!GZ79,1)),"N/A")</f>
        <v>2</v>
      </c>
      <c r="HA79">
        <f>IFERROR(VALUE(RIGHT(Rawdata!HA79,1)),"N/A")</f>
        <v>4</v>
      </c>
      <c r="HB79">
        <f>IFERROR(VALUE(RIGHT(Rawdata!HB79,1)),"N/A")</f>
        <v>3</v>
      </c>
      <c r="HC79">
        <f>IFERROR(VALUE(RIGHT(Rawdata!HC79,1)),"N/A")</f>
        <v>3</v>
      </c>
      <c r="HD79">
        <f>IFERROR(7-VALUE(RIGHT(Rawdata!HD79,1)),"N/A")</f>
        <v>4</v>
      </c>
      <c r="HE79">
        <f>IFERROR(VALUE(RIGHT(Rawdata!HE79,1)),"N/A")</f>
        <v>3</v>
      </c>
      <c r="HF79">
        <f>IFERROR(7-VALUE(RIGHT(Rawdata!HF79,1)),"N/A")</f>
        <v>5</v>
      </c>
      <c r="HG79">
        <f>IFERROR(VALUE(RIGHT(Rawdata!HG79,1)),"N/A")</f>
        <v>4</v>
      </c>
      <c r="HH79">
        <f>IFERROR(VALUE(RIGHT(Rawdata!HH79,1)),"N/A")</f>
        <v>4</v>
      </c>
      <c r="HI79">
        <f>IFERROR(VALUE(RIGHT(Rawdata!HI79,1)),"N/A")</f>
        <v>4</v>
      </c>
      <c r="HJ79">
        <f>IFERROR(VALUE(RIGHT(Rawdata!HJ79,1)),"N/A")</f>
        <v>3</v>
      </c>
      <c r="HK79">
        <f>IFERROR(7-VALUE(RIGHT(Rawdata!HK79,1)),"N/A")</f>
        <v>2</v>
      </c>
      <c r="HL79">
        <f>IFERROR(VALUE(RIGHT(Rawdata!HL79,1)),"N/A")</f>
        <v>3</v>
      </c>
      <c r="HM79">
        <f>IFERROR(VALUE(RIGHT(Rawdata!HM79,1)),"N/A")</f>
        <v>3</v>
      </c>
      <c r="HN79">
        <f>IFERROR(IF(Rawdata!HN79="A13",5,VALUE(RIGHT(Rawdata!HN79,1))-1),"N/A")</f>
        <v>5</v>
      </c>
      <c r="HO79">
        <f>IFERROR(IF(Rawdata!HO79="A13",5,VALUE(RIGHT(Rawdata!HO79,1))-1),"N/A")</f>
        <v>5</v>
      </c>
      <c r="HP79">
        <f>IFERROR(IF(Rawdata!HP79="A13",5,VALUE(RIGHT(Rawdata!HP79,1))-1),"N/A")</f>
        <v>5</v>
      </c>
      <c r="HQ79">
        <f>IFERROR(IF(Rawdata!HQ79="A13",5,VALUE(RIGHT(Rawdata!HQ79,1))-1),"N/A")</f>
        <v>5</v>
      </c>
      <c r="HR79">
        <f>IFERROR(IF(Rawdata!HR79="A13",5,VALUE(RIGHT(Rawdata!HR79,1))-1),"N/A")</f>
        <v>5</v>
      </c>
      <c r="HS79">
        <f>IFERROR(6-IF(Rawdata!HS79="A13",5,VALUE(RIGHT(Rawdata!HS79,1))-1),"N/A")</f>
        <v>5</v>
      </c>
      <c r="HT79">
        <f>IFERROR(6-IF(Rawdata!HT79="A13",5,VALUE(RIGHT(Rawdata!HT79,1))-1),"N/A")</f>
        <v>5</v>
      </c>
      <c r="HU79">
        <f>IFERROR(6-IF(Rawdata!HU79="A13",5,VALUE(RIGHT(Rawdata!HU79,1))-1),"N/A")</f>
        <v>3</v>
      </c>
      <c r="HV79">
        <f>IFERROR(IF(Rawdata!HV79="A13",5,VALUE(RIGHT(Rawdata!HV79,1))-1),"N/A")</f>
        <v>2</v>
      </c>
      <c r="HW79">
        <f>IFERROR(6-IF(Rawdata!HW79="A13",5,VALUE(RIGHT(Rawdata!HW79,1))-1),"N/A")</f>
        <v>2</v>
      </c>
      <c r="HX79">
        <f>IFERROR(6-IF(Rawdata!HX79="A13",5,VALUE(RIGHT(Rawdata!HX79,1))-1),"N/A")</f>
        <v>3</v>
      </c>
      <c r="HY79">
        <f>IFERROR(6-IF(Rawdata!HY79="A13",5,VALUE(RIGHT(Rawdata!HY79,1))-1),"N/A")</f>
        <v>2</v>
      </c>
      <c r="HZ79">
        <f>IFERROR(6-IF(Rawdata!HZ79="A13",5,VALUE(RIGHT(Rawdata!HZ79,1))-1),"N/A")</f>
        <v>5</v>
      </c>
      <c r="IA79">
        <f>IFERROR(6-IF(Rawdata!IA79="A13",5,VALUE(RIGHT(Rawdata!IA79,1))-1),"N/A")</f>
        <v>5</v>
      </c>
      <c r="IB79">
        <f>IFERROR(IF(Rawdata!IB79="A13",5,VALUE(RIGHT(Rawdata!IB79,1))-1),"N/A")</f>
        <v>5</v>
      </c>
      <c r="IC79">
        <f>IFERROR(6-IF(Rawdata!IC79="A13",5,VALUE(RIGHT(Rawdata!IC79,1))-1),"N/A")</f>
        <v>3</v>
      </c>
      <c r="ID79">
        <f>IFERROR(IF(Rawdata!ID79="A13",5,VALUE(RIGHT(Rawdata!ID79,1))-1),"N/A")</f>
        <v>5</v>
      </c>
      <c r="IE79">
        <f>IFERROR(6-IF(Rawdata!IE79="A13",5,VALUE(RIGHT(Rawdata!IE79,1))-1),"N/A")</f>
        <v>2</v>
      </c>
      <c r="IF79">
        <f>IFERROR(VALUE(RIGHT(Rawdata!IF79,1)),"N/A")</f>
        <v>2</v>
      </c>
      <c r="IG79">
        <f>IFERROR(VALUE(RIGHT(Rawdata!IG79,1)),"N/A")</f>
        <v>2</v>
      </c>
      <c r="IH79">
        <f>IFERROR(VALUE(RIGHT(Rawdata!IH79,1)),"N/A")</f>
        <v>2</v>
      </c>
      <c r="II79">
        <f>IFERROR(VALUE(RIGHT(Rawdata!II79,1)),"N/A")</f>
        <v>2</v>
      </c>
      <c r="IJ79">
        <f>IFERROR(VALUE(RIGHT(Rawdata!IJ79,1)),"N/A")</f>
        <v>2</v>
      </c>
      <c r="IK79">
        <f>IFERROR(VALUE(RIGHT(Rawdata!IK79,1)),"N/A")</f>
        <v>4</v>
      </c>
      <c r="IL79">
        <f>IFERROR(VALUE(RIGHT(Rawdata!IL79,1)),"N/A")</f>
        <v>5</v>
      </c>
      <c r="IM79">
        <f>IFERROR(VALUE(RIGHT(Rawdata!IM79,1)),"N/A")</f>
        <v>4</v>
      </c>
      <c r="IN79">
        <f>IFERROR(VALUE(RIGHT(Rawdata!IN79,1)),"N/A")</f>
        <v>4</v>
      </c>
      <c r="IO79">
        <f>IFERROR(VALUE(RIGHT(Rawdata!IO79,1)),"N/A")</f>
        <v>3</v>
      </c>
      <c r="IP79">
        <f>IFERROR(VALUE(RIGHT(Rawdata!IP79,1)),"N/A")</f>
        <v>3</v>
      </c>
      <c r="IQ79">
        <f>IFERROR(VALUE(RIGHT(Rawdata!IQ79,1)),"N/A")</f>
        <v>2</v>
      </c>
      <c r="IR79">
        <f>IFERROR(VALUE(RIGHT(Rawdata!IR79,1)),"N/A")</f>
        <v>4</v>
      </c>
      <c r="IS79">
        <f>IFERROR(VALUE(RIGHT(Rawdata!IS79,1)),"N/A")</f>
        <v>4</v>
      </c>
      <c r="IT79">
        <f>IFERROR(VALUE(RIGHT(Rawdata!IT79,1)),"N/A")</f>
        <v>4</v>
      </c>
      <c r="IU79">
        <f>IFERROR(VALUE(RIGHT(Rawdata!IU79,1)),"N/A")</f>
        <v>3</v>
      </c>
      <c r="IV79">
        <f>IFERROR(VALUE(RIGHT(Rawdata!IV79,1)),"N/A")</f>
        <v>3</v>
      </c>
      <c r="IW79">
        <f>IFERROR(VALUE(RIGHT(Rawdata!IW79,1)),"N/A")</f>
        <v>4</v>
      </c>
      <c r="IX79">
        <f>IFERROR(VALUE(RIGHT(Rawdata!IX79,1)),"N/A")</f>
        <v>2</v>
      </c>
      <c r="IY79" t="str">
        <f>IFERROR(VALUE(RIGHT(Rawdata!IY79,1)),"N/A")</f>
        <v>N/A</v>
      </c>
      <c r="IZ79" t="str">
        <f>IFERROR(VALUE(RIGHT(Rawdata!IZ79,1)),"N/A")</f>
        <v>N/A</v>
      </c>
      <c r="JA79" t="str">
        <f>IFERROR(VALUE(RIGHT(Rawdata!JA79,1)),"N/A")</f>
        <v>N/A</v>
      </c>
      <c r="JB79" t="str">
        <f>IFERROR(VALUE(RIGHT(Rawdata!JB79,1)),"N/A")</f>
        <v>N/A</v>
      </c>
      <c r="JC79" t="str">
        <f>IFERROR(VALUE(RIGHT(Rawdata!JC79,1)),"N/A")</f>
        <v>N/A</v>
      </c>
      <c r="JD79" t="str">
        <f>IFERROR(VALUE(RIGHT(Rawdata!JD79,1)),"N/A")</f>
        <v>N/A</v>
      </c>
      <c r="JE79" t="str">
        <f>IFERROR(VALUE(RIGHT(Rawdata!JE79,1)),"N/A")</f>
        <v>N/A</v>
      </c>
      <c r="JF79" t="str">
        <f>IFERROR(VALUE(RIGHT(Rawdata!JF79,1)),"N/A")</f>
        <v>N/A</v>
      </c>
      <c r="JG79" t="str">
        <f>IFERROR(VALUE(RIGHT(Rawdata!JG79,1)),"N/A")</f>
        <v>N/A</v>
      </c>
      <c r="JH79" t="str">
        <f>IFERROR(VALUE(RIGHT(Rawdata!JH79,1)),"N/A")</f>
        <v>N/A</v>
      </c>
      <c r="JI79" t="str">
        <f>IFERROR(VALUE(RIGHT(Rawdata!JI79,1)),"N/A")</f>
        <v>N/A</v>
      </c>
      <c r="JJ79" t="str">
        <f>IFERROR(VALUE(RIGHT(Rawdata!JJ79,1)),"N/A")</f>
        <v>N/A</v>
      </c>
      <c r="JK79" t="str">
        <f>IFERROR(VALUE(RIGHT(Rawdata!JK79,1)),"N/A")</f>
        <v>N/A</v>
      </c>
      <c r="JL79" t="str">
        <f>IFERROR(VALUE(RIGHT(Rawdata!JL79,1)),"N/A")</f>
        <v>N/A</v>
      </c>
      <c r="JM79" t="str">
        <f>IFERROR(VALUE(RIGHT(Rawdata!JM79,1)),"N/A")</f>
        <v>N/A</v>
      </c>
      <c r="JN79" t="str">
        <f>IFERROR(VALUE(RIGHT(Rawdata!JN79,1)),"N/A")</f>
        <v>N/A</v>
      </c>
      <c r="JO79" t="str">
        <f>IFERROR(VALUE(RIGHT(Rawdata!JO79,1)),"N/A")</f>
        <v>N/A</v>
      </c>
      <c r="JP79">
        <f>IFERROR(VALUE(RIGHT(Rawdata!JP79,1)-4),"N/A")</f>
        <v>-1</v>
      </c>
      <c r="JQ79">
        <f>IFERROR(VALUE(RIGHT(Rawdata!JQ79,1)-4),"N/A")</f>
        <v>2</v>
      </c>
      <c r="JR79">
        <f>IFERROR(VALUE(RIGHT(Rawdata!JR79,1)-4),"N/A")</f>
        <v>1</v>
      </c>
      <c r="JS79">
        <f>IFERROR(VALUE(RIGHT(Rawdata!JS79,1)-4),"N/A")</f>
        <v>3</v>
      </c>
      <c r="JT79">
        <f>IFERROR(VALUE(RIGHT(Rawdata!JT79,1)-4),"N/A")</f>
        <v>-1</v>
      </c>
      <c r="JU79">
        <f>IFERROR(VALUE(RIGHT(Rawdata!JU79,1)-4),"N/A")</f>
        <v>1</v>
      </c>
      <c r="JV79">
        <f>IFERROR(VALUE(RIGHT(Rawdata!JV79,1)-4),"N/A")</f>
        <v>-1</v>
      </c>
      <c r="JW79">
        <f>IFERROR(VALUE(RIGHT(Rawdata!JW79,1)-4),"N/A")</f>
        <v>-1</v>
      </c>
      <c r="JX79" t="str">
        <f>IFERROR(VALUE(RIGHT(Rawdata!JX79,1)),"N/A")</f>
        <v>N/A</v>
      </c>
      <c r="JY79" t="str">
        <f>IFERROR(VALUE(RIGHT(Rawdata!JY79,1)),"N/A")</f>
        <v>N/A</v>
      </c>
      <c r="JZ79" t="str">
        <f>IFERROR(6-VALUE(RIGHT(Rawdata!JZ79,1)),"N/A")</f>
        <v>N/A</v>
      </c>
      <c r="KA79" t="str">
        <f>IFERROR(6-VALUE(RIGHT(Rawdata!KA79,1)),"N/A")</f>
        <v>N/A</v>
      </c>
      <c r="KB79" t="str">
        <f>IFERROR(6-VALUE(RIGHT(Rawdata!KB79,1)),"N/A")</f>
        <v>N/A</v>
      </c>
      <c r="KC79" t="str">
        <f>IFERROR(6-VALUE(RIGHT(Rawdata!KC79,1)),"N/A")</f>
        <v>N/A</v>
      </c>
      <c r="KD79" t="str">
        <f>IFERROR(6-VALUE(RIGHT(Rawdata!KD79,1)),"N/A")</f>
        <v>N/A</v>
      </c>
      <c r="KE79" t="str">
        <f>IFERROR(6-VALUE(RIGHT(Rawdata!KE79,1)),"N/A")</f>
        <v>N/A</v>
      </c>
      <c r="KF79" t="str">
        <f>IFERROR(VALUE(RIGHT(Rawdata!KF79,1)),"N/A")</f>
        <v>N/A</v>
      </c>
      <c r="KG79" t="str">
        <f>IFERROR(VALUE(RIGHT(Rawdata!KG79,1)),"N/A")</f>
        <v>N/A</v>
      </c>
      <c r="KH79" t="str">
        <f>IFERROR(6-VALUE(RIGHT(Rawdata!KH79,1)),"N/A")</f>
        <v>N/A</v>
      </c>
      <c r="KI79" t="str">
        <f>IFERROR(6-VALUE(RIGHT(Rawdata!KI79,1)),"N/A")</f>
        <v>N/A</v>
      </c>
      <c r="KJ79">
        <f>IFERROR(VALUE(RIGHT(Rawdata!KJ79,1)),"N/A")</f>
        <v>5</v>
      </c>
      <c r="KK79">
        <f>IFERROR(VALUE(RIGHT(Rawdata!KK79,1)),"N/A")</f>
        <v>5</v>
      </c>
      <c r="KL79">
        <f>IFERROR(VALUE(RIGHT(Rawdata!KL79,1)),"N/A")</f>
        <v>1</v>
      </c>
      <c r="KM79">
        <f>IFERROR(VALUE(RIGHT(Rawdata!KM79,1)),"N/A")</f>
        <v>1</v>
      </c>
      <c r="KN79">
        <f>IFERROR(VALUE(RIGHT(Rawdata!KN79,1)),"N/A")</f>
        <v>1</v>
      </c>
      <c r="KO79">
        <f>IFERROR(VALUE(RIGHT(Rawdata!KO79,1)),"N/A")</f>
        <v>4</v>
      </c>
      <c r="KP79">
        <f>IFERROR(VALUE(RIGHT(Rawdata!KP79,1)),"N/A")</f>
        <v>4</v>
      </c>
      <c r="KQ79">
        <f>IFERROR(VALUE(RIGHT(Rawdata!KQ79,1)),"N/A")</f>
        <v>4</v>
      </c>
      <c r="KR79">
        <f>IFERROR(VALUE(RIGHT(Rawdata!KR79,1)),"N/A")</f>
        <v>4</v>
      </c>
      <c r="KS79">
        <f>IFERROR(VALUE(RIGHT(Rawdata!KS79,1)),"N/A")</f>
        <v>4</v>
      </c>
      <c r="KT79">
        <f>IFERROR(VALUE(RIGHT(Rawdata!KT79,1)),"N/A")</f>
        <v>3</v>
      </c>
      <c r="KU79">
        <f>IFERROR(VALUE(RIGHT(Rawdata!KU79,1)),"N/A")</f>
        <v>1</v>
      </c>
      <c r="KV79">
        <f>IFERROR(VALUE(RIGHT(Rawdata!KV79,1)),"N/A")</f>
        <v>1</v>
      </c>
      <c r="KW79">
        <f>IFERROR(VALUE(RIGHT(Rawdata!KW79,1)),"N/A")</f>
        <v>2</v>
      </c>
      <c r="KX79">
        <f>IFERROR(VALUE(RIGHT(Rawdata!KX79,1)),"N/A")</f>
        <v>1</v>
      </c>
    </row>
    <row r="80" spans="1:310" x14ac:dyDescent="0.25">
      <c r="A80">
        <f>Rawdata!A80</f>
        <v>3</v>
      </c>
      <c r="B80" t="str">
        <f>Rawdata!B80</f>
        <v>T4</v>
      </c>
      <c r="C80" t="str">
        <f>Rawdata!C80</f>
        <v>2023-04-12 19:55:25</v>
      </c>
      <c r="D80" t="str">
        <f>Rawdata!D80</f>
        <v>753-207</v>
      </c>
      <c r="E80" t="str">
        <f>IF(Rawdata!E80="","",Rawdata!E80)</f>
        <v/>
      </c>
      <c r="F80" cm="1">
        <f t="array" ref="F80">IFERROR(_xlfn.IFS(Rawdata!F80="A1",100,Rawdata!F80="A2",75,Rawdata!F80="A3",50,Rawdata!F80="A4",25,Rawdata!F80="A5",0),"N/A")</f>
        <v>50</v>
      </c>
      <c r="G80" cm="1">
        <f t="array" ref="G80">IFERROR(_xlfn.IFS(Rawdata!G80="A1",100,Rawdata!G80="A2",75,Rawdata!G80="A3",50,Rawdata!G80="A4",25,Rawdata!G80="A5",0),"N/A")</f>
        <v>50</v>
      </c>
      <c r="H80" cm="1">
        <f t="array" ref="H80">IFERROR(_xlfn.IFS(Rawdata!H80="A1",100,Rawdata!H80="A2",75,Rawdata!H80="A3",50,Rawdata!H80="A4",25,Rawdata!H80="A5",0),"N/A")</f>
        <v>50</v>
      </c>
      <c r="I80" cm="1">
        <f t="array" ref="I80">IFERROR(_xlfn.IFS(Rawdata!I80="A1",100,Rawdata!I80="A2",75,Rawdata!I80="A3",50,Rawdata!I80="A4",25,Rawdata!I80="A5",0),"N/A")</f>
        <v>75</v>
      </c>
      <c r="J80" cm="1">
        <f t="array" ref="J80">IFERROR(_xlfn.IFS(Rawdata!J80="A1",100,Rawdata!J80="A2",75,Rawdata!J80="A3",50,Rawdata!J80="A4",25,Rawdata!J80="A5",0),"N/A")</f>
        <v>0</v>
      </c>
      <c r="K80" cm="1">
        <f t="array" ref="K80">IFERROR(_xlfn.IFS(Rawdata!K80="A1",100,Rawdata!K80="A2",75,Rawdata!K80="A3",50,Rawdata!K80="A4",25,Rawdata!K80="A5",0),"N/A")</f>
        <v>75</v>
      </c>
      <c r="L80" cm="1">
        <f t="array" ref="L80">IFERROR(_xlfn.IFS(Rawdata!L80="A1",100,Rawdata!L80="A2",75,Rawdata!L80="A3",50,Rawdata!L80="A4",25,Rawdata!L80="A5",0),"N/A")</f>
        <v>75</v>
      </c>
      <c r="M80" cm="1">
        <f t="array" ref="M80">IFERROR(_xlfn.IFS(Rawdata!M80="A1",100,Rawdata!M80="A2",75,Rawdata!M80="A3",50,Rawdata!M80="A4",25,Rawdata!M80="A5",0),"N/A")</f>
        <v>50</v>
      </c>
      <c r="N80" cm="1">
        <f t="array" ref="N80">IFERROR(_xlfn.IFS(Rawdata!N80="A1",100,Rawdata!N80="A2",75,Rawdata!N80="A3",50,Rawdata!N80="A4",25,Rawdata!N80="A5",0),"N/A")</f>
        <v>0</v>
      </c>
      <c r="O80" cm="1">
        <f t="array" ref="O80">IFERROR(_xlfn.IFS(Rawdata!O80="A1",100,Rawdata!O80="A2",75,Rawdata!O80="A3",50,Rawdata!O80="A4",25,Rawdata!O80="A5",0),"N/A")</f>
        <v>100</v>
      </c>
      <c r="P80" cm="1">
        <f t="array" ref="P80">IFERROR(_xlfn.IFS(Rawdata!P80="A1",100,Rawdata!P80="A2",75,Rawdata!P80="A3",50,Rawdata!P80="A4",25,Rawdata!P80="A5",0),"N/A")</f>
        <v>25</v>
      </c>
      <c r="Q80" cm="1">
        <f t="array" ref="Q80">IFERROR(_xlfn.IFS(Rawdata!Q80="A1",100,Rawdata!Q80="A2",75,Rawdata!Q80="A3",50,Rawdata!Q80="A4",25,Rawdata!Q80="A5",0),"N/A")</f>
        <v>50</v>
      </c>
      <c r="R80" cm="1">
        <f t="array" ref="R80">IFERROR(_xlfn.IFS(Rawdata!R80="A1",100,Rawdata!R80="A2",75,Rawdata!R80="A3",50,Rawdata!R80="A4",25,Rawdata!R80="A5",0),"N/A")</f>
        <v>75</v>
      </c>
      <c r="S80" cm="1">
        <f t="array" ref="S80">IFERROR(_xlfn.IFS(Rawdata!S80="A1",100,Rawdata!S80="A2",75,Rawdata!S80="A3",50,Rawdata!S80="A4",25,Rawdata!S80="A5",0),"N/A")</f>
        <v>0</v>
      </c>
      <c r="T80" cm="1">
        <f t="array" ref="T80">IFERROR(_xlfn.IFS(Rawdata!T80="A1",100,Rawdata!T80="A2",75,Rawdata!T80="A3",50,Rawdata!T80="A4",25,Rawdata!T80="A5",0),"N/A")</f>
        <v>25</v>
      </c>
      <c r="U80" cm="1">
        <f t="array" ref="U80">IFERROR(_xlfn.IFS(Rawdata!U80="A1",100,Rawdata!U80="A2",75,Rawdata!U80="A3",50,Rawdata!U80="A4",25,Rawdata!U80="A5",0),"N/A")</f>
        <v>100</v>
      </c>
      <c r="V80" cm="1">
        <f t="array" ref="V80">IFERROR(_xlfn.IFS(Rawdata!V80="A1",100,Rawdata!V80="A2",75,Rawdata!V80="A3",50,Rawdata!V80="A4",25,Rawdata!V80="A5",0),"N/A")</f>
        <v>100</v>
      </c>
      <c r="W80" cm="1">
        <f t="array" ref="W80">IFERROR(_xlfn.IFS(Rawdata!W80="A1",100,Rawdata!W80="A2",75,Rawdata!W80="A3",50,Rawdata!W80="A4",25,Rawdata!W80="A5",0),"N/A")</f>
        <v>50</v>
      </c>
      <c r="X80" cm="1">
        <f t="array" ref="X80">IFERROR(_xlfn.IFS(Rawdata!X80="A1",100,Rawdata!X80="A2",75,Rawdata!X80="A3",50,Rawdata!X80="A4",25,Rawdata!X80="A5",0),"N/A")</f>
        <v>75</v>
      </c>
      <c r="Y80" cm="1">
        <f t="array" ref="Y80">IFERROR(_xlfn.IFS(Rawdata!Y80="A1",100,Rawdata!Y80="A2",75,Rawdata!Y80="A3",50,Rawdata!Y80="A4",25,Rawdata!Y80="A5",0),"N/A")</f>
        <v>100</v>
      </c>
      <c r="Z80" cm="1">
        <f t="array" ref="Z80">IFERROR(_xlfn.IFS(Rawdata!Z80="A1",100,Rawdata!Z80="A2",75,Rawdata!Z80="A3",50,Rawdata!Z80="A4",25,Rawdata!Z80="A5",0),"N/A")</f>
        <v>100</v>
      </c>
      <c r="AA80" cm="1">
        <f t="array" ref="AA80">IFERROR(_xlfn.IFS(Rawdata!AA80="A1",100,Rawdata!AA80="A2",75,Rawdata!AA80="A3",50,Rawdata!AA80="A4",25,Rawdata!AA80="A5",0),"N/A")</f>
        <v>75</v>
      </c>
      <c r="AB80" cm="1">
        <f t="array" ref="AB80">IFERROR(_xlfn.IFS(Rawdata!AB80="A1",100,Rawdata!AB80="A2",75,Rawdata!AB80="A3",50,Rawdata!AB80="A4",25,Rawdata!AB80="A5",0),"N/A")</f>
        <v>50</v>
      </c>
      <c r="AC80">
        <f>IFERROR(VALUE(RIGHT(Rawdata!AC80,1)),"N/A")</f>
        <v>4</v>
      </c>
      <c r="AD80">
        <f>IFERROR(6-VALUE(RIGHT(Rawdata!AD80,1)),"N/A")</f>
        <v>5</v>
      </c>
      <c r="AE80">
        <f>IFERROR(VALUE(RIGHT(Rawdata!AE80,1)),"N/A")</f>
        <v>5</v>
      </c>
      <c r="AF80">
        <f>IFERROR(6-VALUE(RIGHT(Rawdata!AF80,1)),"N/A")</f>
        <v>4</v>
      </c>
      <c r="AG80">
        <f>IFERROR(VALUE(RIGHT(Rawdata!AG80,1)),"N/A")</f>
        <v>5</v>
      </c>
      <c r="AH80">
        <f>IFERROR(VALUE(RIGHT(Rawdata!AH80,1)),"N/A")</f>
        <v>5</v>
      </c>
      <c r="AI80">
        <f>IFERROR(VALUE(RIGHT(Rawdata!AI80,1)),"N/A")</f>
        <v>4</v>
      </c>
      <c r="AJ80">
        <f>IFERROR(6-VALUE(RIGHT(Rawdata!AJ80,1)),"N/A")</f>
        <v>3</v>
      </c>
      <c r="AK80">
        <f>IFERROR(6-VALUE(RIGHT(Rawdata!AK80,1)),"N/A")</f>
        <v>4</v>
      </c>
      <c r="AL80">
        <f>IFERROR(VALUE(RIGHT(Rawdata!AL80,1)),"N/A")</f>
        <v>5</v>
      </c>
      <c r="AM80">
        <f>IFERROR(6-VALUE(RIGHT(Rawdata!AM80,1)),"N/A")</f>
        <v>4</v>
      </c>
      <c r="AN80">
        <f>IFERROR(6-VALUE(RIGHT(Rawdata!AN80,1)),"N/A")</f>
        <v>4</v>
      </c>
      <c r="AO80">
        <f>IFERROR(VALUE(RIGHT(Rawdata!AO80,1)),"N/A")</f>
        <v>4</v>
      </c>
      <c r="AP80">
        <f>IFERROR(6-VALUE(RIGHT(Rawdata!AP80,1)),"N/A")</f>
        <v>2</v>
      </c>
      <c r="AQ80">
        <f>IFERROR(VALUE(RIGHT(Rawdata!AQ80,1)),"N/A")</f>
        <v>5</v>
      </c>
      <c r="AR80">
        <f>IFERROR(6-VALUE(RIGHT(Rawdata!AR80,1)),"N/A")</f>
        <v>3</v>
      </c>
      <c r="AS80">
        <f>IFERROR(VALUE(RIGHT(Rawdata!AS80,1)),"N/A")</f>
        <v>4</v>
      </c>
      <c r="AT80">
        <f>IFERROR(VALUE(RIGHT(Rawdata!AT80,1)),"N/A")</f>
        <v>4</v>
      </c>
      <c r="AU80">
        <f>IFERROR(6-VALUE(RIGHT(Rawdata!AU80,1)),"N/A")</f>
        <v>5</v>
      </c>
      <c r="AV80">
        <f>IFERROR(VALUE(RIGHT(Rawdata!AV80,1)),"N/A")</f>
        <v>4</v>
      </c>
      <c r="AW80">
        <f>IFERROR(VALUE(RIGHT(Rawdata!AW80,1)),"N/A")</f>
        <v>3</v>
      </c>
      <c r="AX80">
        <f>IFERROR(VALUE(RIGHT(Rawdata!AX80,1)),"N/A")</f>
        <v>2</v>
      </c>
      <c r="AY80">
        <f>IFERROR(VALUE(RIGHT(Rawdata!AY80,1)),"N/A")</f>
        <v>4</v>
      </c>
      <c r="AZ80">
        <f>IFERROR(VALUE(RIGHT(Rawdata!AZ80,1)),"N/A")</f>
        <v>3</v>
      </c>
      <c r="BA80">
        <f>IFERROR(VALUE(RIGHT(Rawdata!BA80,1)-1),"N/A")</f>
        <v>3</v>
      </c>
      <c r="BB80">
        <f>IFERROR(VALUE(RIGHT(Rawdata!BB80,1)-1),"N/A")</f>
        <v>2</v>
      </c>
      <c r="BC80">
        <f>IFERROR(VALUE(RIGHT(Rawdata!BC80,1)-1),"N/A")</f>
        <v>1</v>
      </c>
      <c r="BD80">
        <f>IFERROR(VALUE(RIGHT(Rawdata!BD80,1)-1),"N/A")</f>
        <v>0</v>
      </c>
      <c r="BE80">
        <f>IFERROR(VALUE(RIGHT(Rawdata!BE80,1)-1),"N/A")</f>
        <v>2</v>
      </c>
      <c r="BF80">
        <f>IFERROR(VALUE(RIGHT(Rawdata!BF80,1)-1),"N/A")</f>
        <v>0</v>
      </c>
      <c r="BG80">
        <f>IFERROR(VALUE(RIGHT(Rawdata!BG80,1)-1),"N/A")</f>
        <v>3</v>
      </c>
      <c r="BH80">
        <f>IFERROR(VALUE(RIGHT(Rawdata!BH80,1)-1),"N/A")</f>
        <v>1</v>
      </c>
      <c r="BI80">
        <f>IFERROR(VALUE(RIGHT(Rawdata!BI80,1)-1),"N/A")</f>
        <v>1</v>
      </c>
      <c r="BJ80">
        <f>IFERROR(VALUE(RIGHT(Rawdata!BJ80,1)-1),"N/A")</f>
        <v>0</v>
      </c>
      <c r="BK80">
        <f>IFERROR(VALUE(RIGHT(Rawdata!BK80,1)-1),"N/A")</f>
        <v>2</v>
      </c>
      <c r="BL80">
        <f>IFERROR(VALUE(RIGHT(Rawdata!BL80,1)-1),"N/A")</f>
        <v>3</v>
      </c>
      <c r="BM80">
        <f>IFERROR(VALUE(RIGHT(Rawdata!BM80,1)),"N/A")</f>
        <v>4</v>
      </c>
      <c r="BN80">
        <f>IFERROR(VALUE(RIGHT(Rawdata!BN80,1)),"N/A")</f>
        <v>4</v>
      </c>
      <c r="BO80">
        <f>IFERROR(VALUE(RIGHT(Rawdata!BO80,1)),"N/A")</f>
        <v>4</v>
      </c>
      <c r="BP80">
        <f>IFERROR(VALUE(RIGHT(Rawdata!BP80,1)),"N/A")</f>
        <v>4</v>
      </c>
      <c r="BQ80">
        <f>IFERROR(6-VALUE(RIGHT(Rawdata!BQ80,1)),"N/A")</f>
        <v>2</v>
      </c>
      <c r="BR80">
        <f>IFERROR(6-VALUE(RIGHT(Rawdata!BR80,1)),"N/A")</f>
        <v>4</v>
      </c>
      <c r="BS80">
        <f>IFERROR(6-VALUE(RIGHT(Rawdata!BS80,1)),"N/A")</f>
        <v>4</v>
      </c>
      <c r="BT80">
        <f>IFERROR(6-VALUE(RIGHT(Rawdata!BT80,1)),"N/A")</f>
        <v>4</v>
      </c>
      <c r="BU80">
        <f>IFERROR(VALUE(RIGHT(Rawdata!BU80,1)),"N/A")</f>
        <v>3</v>
      </c>
      <c r="BV80">
        <f>IFERROR(VALUE(RIGHT(Rawdata!BV80,1)),"N/A")</f>
        <v>4</v>
      </c>
      <c r="BW80">
        <f>IFERROR(VALUE(RIGHT(Rawdata!BW80,1)),"N/A")</f>
        <v>5</v>
      </c>
      <c r="BX80">
        <f>IFERROR(VALUE(RIGHT(Rawdata!BX80,1)),"N/A")</f>
        <v>5</v>
      </c>
      <c r="BY80">
        <f>IFERROR(6-VALUE(RIGHT(Rawdata!BY80,1)),"N/A")</f>
        <v>5</v>
      </c>
      <c r="BZ80">
        <f>IFERROR(6-VALUE(RIGHT(Rawdata!BZ80,1)),"N/A")</f>
        <v>3</v>
      </c>
      <c r="CA80">
        <f>IFERROR(6-VALUE(RIGHT(Rawdata!CA80,1)),"N/A")</f>
        <v>4</v>
      </c>
      <c r="CB80">
        <f>IFERROR(VALUE(RIGHT(Rawdata!CB80,1)),"N/A")</f>
        <v>4</v>
      </c>
      <c r="CC80">
        <f>IFERROR(VALUE(RIGHT(Rawdata!CC80,1)),"N/A")</f>
        <v>4</v>
      </c>
      <c r="CD80">
        <f>IFERROR(VALUE(RIGHT(Rawdata!CD80,1)),"N/A")</f>
        <v>4</v>
      </c>
      <c r="CE80">
        <f>IFERROR(VALUE(RIGHT(Rawdata!CE80,1)),"N/A")</f>
        <v>4</v>
      </c>
      <c r="CF80">
        <f>IFERROR(6-VALUE(RIGHT(Rawdata!CF80,1)),"N/A")</f>
        <v>4</v>
      </c>
      <c r="CG80">
        <f>IFERROR(6-VALUE(RIGHT(Rawdata!CG80,1)),"N/A")</f>
        <v>4</v>
      </c>
      <c r="CH80">
        <f>IFERROR(6-VALUE(RIGHT(Rawdata!CH80,1)),"N/A")</f>
        <v>4</v>
      </c>
      <c r="CI80">
        <f>IFERROR(6-VALUE(RIGHT(Rawdata!CI80,1)),"N/A")</f>
        <v>5</v>
      </c>
      <c r="CJ80">
        <f>IFERROR(VALUE(RIGHT(Rawdata!CJ80,1)),"N/A")</f>
        <v>4</v>
      </c>
      <c r="CK80">
        <f>IFERROR(VALUE(RIGHT(Rawdata!CK80,1)),"N/A")</f>
        <v>4</v>
      </c>
      <c r="CL80">
        <f>IFERROR(VALUE(RIGHT(Rawdata!CL80,1)),"N/A")</f>
        <v>4</v>
      </c>
      <c r="CM80">
        <f>IFERROR(VALUE(RIGHT(Rawdata!CM80,1)),"N/A")</f>
        <v>4</v>
      </c>
      <c r="CN80">
        <f>IFERROR(VALUE(RIGHT(Rawdata!CN80,1)),"N/A")</f>
        <v>4</v>
      </c>
      <c r="CO80">
        <f>IFERROR(VALUE(RIGHT(Rawdata!CO80,1)),"N/A")</f>
        <v>3</v>
      </c>
      <c r="CP80">
        <f>IFERROR(VALUE(RIGHT(Rawdata!CP80,1)),"N/A")</f>
        <v>4</v>
      </c>
      <c r="CQ80">
        <f>IFERROR(VALUE(RIGHT(Rawdata!CQ80,1)),"N/A")</f>
        <v>3</v>
      </c>
      <c r="CR80">
        <f>IFERROR(VALUE(RIGHT(Rawdata!CR80,1)),"N/A")</f>
        <v>2</v>
      </c>
      <c r="CS80">
        <f>IFERROR(VALUE(RIGHT(Rawdata!CS80,1)),"N/A")</f>
        <v>2</v>
      </c>
      <c r="CT80">
        <f>IFERROR(VALUE(RIGHT(Rawdata!CT80,1)),"N/A")</f>
        <v>4</v>
      </c>
      <c r="CU80">
        <f>IFERROR(VALUE(RIGHT(Rawdata!CU80,1)),"N/A")</f>
        <v>2</v>
      </c>
      <c r="CV80">
        <f>IFERROR(VALUE(RIGHT(Rawdata!CV80,1)),"N/A")</f>
        <v>2</v>
      </c>
      <c r="CW80">
        <f>IFERROR(6-VALUE(RIGHT(Rawdata!CW80,1)),"N/A")</f>
        <v>1</v>
      </c>
      <c r="CX80">
        <f>IFERROR(VALUE(RIGHT(Rawdata!CX80,1)),"N/A")</f>
        <v>1</v>
      </c>
      <c r="CY80">
        <f>IFERROR(VALUE(RIGHT(Rawdata!CY80,1)),"N/A")</f>
        <v>5</v>
      </c>
      <c r="CZ80">
        <f>IFERROR(VALUE(RIGHT(Rawdata!CZ80,1)),"N/A")</f>
        <v>4</v>
      </c>
      <c r="DA80">
        <f>IFERROR(VALUE(RIGHT(Rawdata!DA80,1)),"N/A")</f>
        <v>1</v>
      </c>
      <c r="DB80">
        <f>IFERROR(VALUE(RIGHT(Rawdata!DB80,1)),"N/A")</f>
        <v>1</v>
      </c>
      <c r="DC80">
        <f>IFERROR(VALUE(RIGHT(Rawdata!DC80,1)),"N/A")</f>
        <v>4</v>
      </c>
      <c r="DD80">
        <f>IFERROR(VALUE(RIGHT(Rawdata!DD80,1)),"N/A")</f>
        <v>4</v>
      </c>
      <c r="DE80">
        <f>IFERROR(VALUE(RIGHT(Rawdata!DE80,1)-1),"N/A")</f>
        <v>5</v>
      </c>
      <c r="DF80">
        <f>IFERROR(VALUE(RIGHT(Rawdata!DF80,1)-1),"N/A")</f>
        <v>0</v>
      </c>
      <c r="DG80">
        <f>IFERROR(VALUE(RIGHT(Rawdata!DG80,1)-1),"N/A")</f>
        <v>0</v>
      </c>
      <c r="DH80">
        <f>IFERROR(VALUE(RIGHT(Rawdata!DH80,1)-1),"N/A")</f>
        <v>5</v>
      </c>
      <c r="DI80">
        <f>IFERROR(VALUE(RIGHT(Rawdata!DI80,1)-1),"N/A")</f>
        <v>1</v>
      </c>
      <c r="DJ80">
        <f>IFERROR(VALUE(RIGHT(Rawdata!DJ80,1)-1),"N/A")</f>
        <v>0</v>
      </c>
      <c r="DK80">
        <f>IFERROR(VALUE(RIGHT(Rawdata!DK80,1)-1),"N/A")</f>
        <v>5</v>
      </c>
      <c r="DL80">
        <f>IFERROR(VALUE(RIGHT(Rawdata!DL80,1)-1),"N/A")</f>
        <v>3</v>
      </c>
      <c r="DM80">
        <f>IFERROR(VALUE(RIGHT(Rawdata!DM80,1)-1),"N/A")</f>
        <v>6</v>
      </c>
      <c r="DN80">
        <f>IFERROR(VALUE(RIGHT(Rawdata!DN80,1)-1),"N/A")</f>
        <v>6</v>
      </c>
      <c r="DO80">
        <f>IFERROR(VALUE(RIGHT(Rawdata!DO80,1)-1),"N/A")</f>
        <v>6</v>
      </c>
      <c r="DP80">
        <f>IFERROR(VALUE(RIGHT(Rawdata!DP80,1)-1),"N/A")</f>
        <v>6</v>
      </c>
      <c r="DQ80">
        <f>IFERROR(VALUE(RIGHT(Rawdata!DQ80,1)-1),"N/A")</f>
        <v>2</v>
      </c>
      <c r="DR80">
        <f>IFERROR(VALUE(RIGHT(Rawdata!DR80,1)-1),"N/A")</f>
        <v>5</v>
      </c>
      <c r="DS80">
        <f>IFERROR(VALUE(RIGHT(Rawdata!DS80,1)-1),"N/A")</f>
        <v>4</v>
      </c>
      <c r="DT80">
        <f>IFERROR(VALUE(RIGHT(Rawdata!DT80,1)-1),"N/A")</f>
        <v>5</v>
      </c>
      <c r="DU80">
        <f>IFERROR(6-VALUE(RIGHT(Rawdata!DU80,1)-1),"N/A")</f>
        <v>6</v>
      </c>
      <c r="DV80">
        <f>IFERROR(6-VALUE(RIGHT(Rawdata!DV80,1)-1),"N/A")</f>
        <v>0</v>
      </c>
      <c r="DW80">
        <f>IFERROR(6-VALUE(RIGHT(Rawdata!DW80,1)-1),"N/A")</f>
        <v>0</v>
      </c>
      <c r="DX80">
        <f>IFERROR(6-VALUE(RIGHT(Rawdata!DX80,1)-1),"N/A")</f>
        <v>0</v>
      </c>
      <c r="DY80">
        <f>IFERROR(6-VALUE(RIGHT(Rawdata!DY80,1)-1),"N/A")</f>
        <v>0</v>
      </c>
      <c r="DZ80">
        <f>IFERROR(6-VALUE(RIGHT(Rawdata!DZ80,1)-1),"N/A")</f>
        <v>0</v>
      </c>
      <c r="EA80">
        <f>IFERROR(VALUE(RIGHT(Rawdata!EA80,1)),"N/A")</f>
        <v>4</v>
      </c>
      <c r="EB80">
        <f>IFERROR(VALUE(RIGHT(Rawdata!EB80,1)),"N/A")</f>
        <v>4</v>
      </c>
      <c r="EC80">
        <f>IFERROR(6-VALUE(RIGHT(Rawdata!EC80,1)),"N/A")</f>
        <v>5</v>
      </c>
      <c r="ED80">
        <f>IFERROR(6-VALUE(RIGHT(Rawdata!ED80,1)),"N/A")</f>
        <v>1</v>
      </c>
      <c r="EE80">
        <f>IFERROR(VALUE(RIGHT(Rawdata!EE80,1)),"N/A")</f>
        <v>5</v>
      </c>
      <c r="EF80">
        <f>IFERROR(VALUE(RIGHT(Rawdata!EF80,1)),"N/A")</f>
        <v>5</v>
      </c>
      <c r="EG80">
        <f>IFERROR(VALUE(RIGHT(Rawdata!EG80,1)),"N/A")</f>
        <v>5</v>
      </c>
      <c r="EH80">
        <f>IFERROR(VALUE(RIGHT(Rawdata!EH80,1)),"N/A")</f>
        <v>5</v>
      </c>
      <c r="EI80">
        <f>IFERROR(VALUE(RIGHT(Rawdata!EI80,1)),"N/A")</f>
        <v>5</v>
      </c>
      <c r="EJ80">
        <f>IFERROR(VALUE(RIGHT(Rawdata!EJ80,1)),"N/A")</f>
        <v>3</v>
      </c>
      <c r="EK80">
        <f>IFERROR(VALUE(RIGHT(Rawdata!EK80,1)),"N/A")</f>
        <v>4</v>
      </c>
      <c r="EL80">
        <f>IFERROR(VALUE(RIGHT(Rawdata!EL80,1)),"N/A")</f>
        <v>3</v>
      </c>
      <c r="EM80">
        <f>IFERROR(VALUE(RIGHT(Rawdata!EM80,1)),"N/A")</f>
        <v>5</v>
      </c>
      <c r="EN80">
        <f>IFERROR(VALUE(RIGHT(Rawdata!EN80,1)),"N/A")</f>
        <v>4</v>
      </c>
      <c r="EO80">
        <f>IFERROR(VALUE(RIGHT(Rawdata!EO80,1)),"N/A")</f>
        <v>5</v>
      </c>
      <c r="EP80">
        <f>IFERROR(VALUE(RIGHT(Rawdata!EP80,1)),"N/A")</f>
        <v>5</v>
      </c>
      <c r="EQ80">
        <f>IFERROR(VALUE(RIGHT(Rawdata!EQ80,1)),"N/A")</f>
        <v>5</v>
      </c>
      <c r="ER80">
        <f>IFERROR(VALUE(RIGHT(Rawdata!ER80,1)),"N/A")</f>
        <v>5</v>
      </c>
      <c r="ES80">
        <f>IFERROR(VALUE(RIGHT(Rawdata!ES80,1)),"N/A")</f>
        <v>5</v>
      </c>
      <c r="ET80">
        <f>IFERROR(VALUE(RIGHT(Rawdata!ET80,1)),"N/A")</f>
        <v>3</v>
      </c>
      <c r="EU80">
        <f>IFERROR(VALUE(RIGHT(Rawdata!EU80,1)),"N/A")</f>
        <v>4</v>
      </c>
      <c r="EV80">
        <f>IFERROR(VALUE(RIGHT(Rawdata!EV80,1)),"N/A")</f>
        <v>3</v>
      </c>
      <c r="EW80">
        <f>IFERROR(VALUE(RIGHT(Rawdata!EW80,1)),"N/A")</f>
        <v>4</v>
      </c>
      <c r="EX80">
        <f>IFERROR(VALUE(RIGHT(Rawdata!EX80,1)),"N/A")</f>
        <v>4</v>
      </c>
      <c r="EY80">
        <f>IFERROR(VALUE(RIGHT(Rawdata!EY80,1)),"N/A")</f>
        <v>4</v>
      </c>
      <c r="EZ80">
        <f>IFERROR(6-VALUE(RIGHT(Rawdata!EZ80,1)),"N/A")</f>
        <v>4</v>
      </c>
      <c r="FA80">
        <f>IFERROR(IF(Rawdata!FA80="A1",VALUE(RIGHT(Rawdata!FA80,1)),VALUE(RIGHT(Rawdata!FA80,1))-1),"N/A")</f>
        <v>3</v>
      </c>
      <c r="FB80">
        <f>IFERROR(VALUE(RIGHT(Rawdata!FB80,1))-3,"N/A")</f>
        <v>4</v>
      </c>
      <c r="FC80">
        <f>IFERROR(IF(Rawdata!FC80="A1",VALUE(RIGHT(Rawdata!FC80,1)),VALUE(RIGHT(Rawdata!FC80,1))-1),"N/A")</f>
        <v>5</v>
      </c>
      <c r="FD80">
        <f>IFERROR(VALUE(RIGHT(Rawdata!FD80,1))-3,"N/A")</f>
        <v>5</v>
      </c>
      <c r="FE80">
        <f>IFERROR(IF(Rawdata!FE80="A1",VALUE(RIGHT(Rawdata!FE80,1)),VALUE(RIGHT(Rawdata!FE80,1))-1),"N/A")</f>
        <v>2</v>
      </c>
      <c r="FF80">
        <f>IFERROR(VALUE(RIGHT(Rawdata!FF80,1))-3,"N/A")</f>
        <v>2</v>
      </c>
      <c r="FG80">
        <f>IFERROR(IF(Rawdata!FG80="A1",VALUE(RIGHT(Rawdata!FG80,1)),VALUE(RIGHT(Rawdata!FG80,1))-1),"N/A")</f>
        <v>3</v>
      </c>
      <c r="FH80">
        <f>IFERROR(VALUE(RIGHT(Rawdata!FH80,1))-3,"N/A")</f>
        <v>3</v>
      </c>
      <c r="FI80">
        <f>IFERROR(IF(Rawdata!FI80="A1",VALUE(RIGHT(Rawdata!FI80,1)),VALUE(RIGHT(Rawdata!FI80,1))-1),"N/A")</f>
        <v>4</v>
      </c>
      <c r="FJ80">
        <f>IFERROR(VALUE(RIGHT(Rawdata!FJ80,1))-3,"N/A")</f>
        <v>4</v>
      </c>
      <c r="FK80">
        <f>IFERROR(IF(Rawdata!FK80="A1",VALUE(RIGHT(Rawdata!FK80,1)),VALUE(RIGHT(Rawdata!FK80,1))-1),"N/A")</f>
        <v>2</v>
      </c>
      <c r="FL80">
        <f>IFERROR(VALUE(RIGHT(Rawdata!FL80,1))-3,"N/A")</f>
        <v>4</v>
      </c>
      <c r="FM80">
        <f>IFERROR(IF(Rawdata!FM80="A1",VALUE(RIGHT(Rawdata!FM80,1)),VALUE(RIGHT(Rawdata!FM80,1))-1),"N/A")</f>
        <v>5</v>
      </c>
      <c r="FN80">
        <f>IFERROR(VALUE(RIGHT(Rawdata!FN80,1))-3,"N/A")</f>
        <v>5</v>
      </c>
      <c r="FO80">
        <f>IFERROR(IF(Rawdata!FO80="A1",VALUE(RIGHT(Rawdata!FO80,1)),VALUE(RIGHT(Rawdata!FO80,1))-1),"N/A")</f>
        <v>4</v>
      </c>
      <c r="FP80">
        <f>IFERROR(VALUE(RIGHT(Rawdata!FP80,1))-3,"N/A")</f>
        <v>4</v>
      </c>
      <c r="FQ80">
        <f>IFERROR(IF(Rawdata!FQ80="A1",VALUE(RIGHT(Rawdata!FQ80,1)),VALUE(RIGHT(Rawdata!FQ80,1))-1),"N/A")</f>
        <v>3</v>
      </c>
      <c r="FR80">
        <f>IFERROR(VALUE(RIGHT(Rawdata!FR80,1))-3,"N/A")</f>
        <v>3</v>
      </c>
      <c r="FS80">
        <f>IFERROR(IF(Rawdata!FS80="A1",VALUE(RIGHT(Rawdata!FS80,1)),VALUE(RIGHT(Rawdata!FS80,1))-1),"N/A")</f>
        <v>4</v>
      </c>
      <c r="FT80">
        <f>IFERROR(VALUE(RIGHT(Rawdata!FT80,1))-3,"N/A")</f>
        <v>4</v>
      </c>
      <c r="FU80">
        <f>IFERROR(IF(Rawdata!FU80="A1",VALUE(RIGHT(Rawdata!FU80,1)),VALUE(RIGHT(Rawdata!FU80,1))-1),"N/A")</f>
        <v>4</v>
      </c>
      <c r="FV80">
        <f>IFERROR(VALUE(RIGHT(Rawdata!FV80,1))-3,"N/A")</f>
        <v>4</v>
      </c>
      <c r="FW80">
        <f>IFERROR(IF(Rawdata!FW80="A1",VALUE(RIGHT(Rawdata!FW80,1)),VALUE(RIGHT(Rawdata!FW80,1))-1),"N/A")</f>
        <v>4</v>
      </c>
      <c r="FX80">
        <f>IFERROR(VALUE(RIGHT(Rawdata!FX80,1))-3,"N/A")</f>
        <v>4</v>
      </c>
      <c r="FY80">
        <f>IFERROR(IF(Rawdata!FY80="A1",VALUE(RIGHT(Rawdata!FY80,1)),VALUE(RIGHT(Rawdata!FY80,1))-1),"N/A")</f>
        <v>5</v>
      </c>
      <c r="FZ80">
        <f>IFERROR(VALUE(RIGHT(Rawdata!FZ80,1))-3,"N/A")</f>
        <v>5</v>
      </c>
      <c r="GA80">
        <f>IFERROR(IF(Rawdata!GA80="A1",VALUE(RIGHT(Rawdata!GA80,1)),VALUE(RIGHT(Rawdata!GA80,1))-1),"N/A")</f>
        <v>4</v>
      </c>
      <c r="GB80">
        <f>IFERROR(VALUE(RIGHT(Rawdata!GB80,1))-3,"N/A")</f>
        <v>4</v>
      </c>
      <c r="GC80">
        <f>IFERROR(IF(Rawdata!GC80="A1",VALUE(RIGHT(Rawdata!GC80,1)),VALUE(RIGHT(Rawdata!GC80,1))-1),"N/A")</f>
        <v>5</v>
      </c>
      <c r="GD80">
        <f>IFERROR(VALUE(RIGHT(Rawdata!GD80,1))-3,"N/A")</f>
        <v>5</v>
      </c>
      <c r="GE80">
        <f>IFERROR(IF(Rawdata!GE80="A1",VALUE(RIGHT(Rawdata!GE80,1)),VALUE(RIGHT(Rawdata!GE80,1))-1),"N/A")</f>
        <v>3</v>
      </c>
      <c r="GF80">
        <f>IFERROR(VALUE(RIGHT(Rawdata!GF80,1))-3,"N/A")</f>
        <v>4</v>
      </c>
      <c r="GG80">
        <f>IFERROR(IF(Rawdata!GG80="A1",VALUE(RIGHT(Rawdata!GG80,1)),VALUE(RIGHT(Rawdata!GG80,1))-1),"N/A")</f>
        <v>2</v>
      </c>
      <c r="GH80">
        <f>IFERROR(VALUE(RIGHT(Rawdata!GH80,1))-3,"N/A")</f>
        <v>5</v>
      </c>
      <c r="GI80">
        <f>IFERROR(IF(Rawdata!GI80="A1",VALUE(RIGHT(Rawdata!GI80,1)),VALUE(RIGHT(Rawdata!GI80,1))-1),"N/A")</f>
        <v>4</v>
      </c>
      <c r="GJ80">
        <f>IFERROR(VALUE(RIGHT(Rawdata!GJ80,1))-3,"N/A")</f>
        <v>5</v>
      </c>
      <c r="GK80">
        <f>IFERROR(IF(Rawdata!GK80="A1",VALUE(RIGHT(Rawdata!GK80,1)),VALUE(RIGHT(Rawdata!GK80,1))-1),"N/A")</f>
        <v>5</v>
      </c>
      <c r="GL80">
        <f>IFERROR(VALUE(RIGHT(Rawdata!GL80,1))-3,"N/A")</f>
        <v>4</v>
      </c>
      <c r="GM80">
        <f>IFERROR(IF(Rawdata!GM80="A1",VALUE(RIGHT(Rawdata!GM80,1)),VALUE(RIGHT(Rawdata!GM80,1))-1),"N/A")</f>
        <v>5</v>
      </c>
      <c r="GN80">
        <f>IFERROR(VALUE(RIGHT(Rawdata!GN80,1))-3,"N/A")</f>
        <v>5</v>
      </c>
      <c r="GO80">
        <f>IFERROR(IF(Rawdata!GO80="A1",VALUE(RIGHT(Rawdata!GO80,1)),VALUE(RIGHT(Rawdata!GO80,1))-1),"N/A")</f>
        <v>4</v>
      </c>
      <c r="GP80">
        <f>IFERROR(VALUE(RIGHT(Rawdata!GP80,1))-3,"N/A")</f>
        <v>5</v>
      </c>
      <c r="GQ80">
        <f>IFERROR(IF(Rawdata!GQ80="A1",VALUE(RIGHT(Rawdata!GQ80,1)),VALUE(RIGHT(Rawdata!GQ80,1))-1),"N/A")</f>
        <v>4</v>
      </c>
      <c r="GR80">
        <f>IFERROR(VALUE(RIGHT(Rawdata!GR80,1))-3,"N/A")</f>
        <v>4</v>
      </c>
      <c r="GS80">
        <f>IFERROR(IF(Rawdata!GS80="A1",VALUE(RIGHT(Rawdata!GS80,1)),VALUE(RIGHT(Rawdata!GS80,1))-1),"N/A")</f>
        <v>5</v>
      </c>
      <c r="GT80">
        <f>IFERROR(VALUE(RIGHT(Rawdata!GT80,1))-3,"N/A")</f>
        <v>5</v>
      </c>
      <c r="GU80">
        <f>IFERROR(IF(Rawdata!GU80="A1",VALUE(RIGHT(Rawdata!GU80,1)),VALUE(RIGHT(Rawdata!GU80,1))-1),"N/A")</f>
        <v>4</v>
      </c>
      <c r="GV80">
        <f>IFERROR(VALUE(RIGHT(Rawdata!GV80,1))-3,"N/A")</f>
        <v>4</v>
      </c>
      <c r="GW80">
        <f>IFERROR(IF(Rawdata!GW80="A1",VALUE(RIGHT(Rawdata!GW80,1)),VALUE(RIGHT(Rawdata!GW80,1))-1),"N/A")</f>
        <v>5</v>
      </c>
      <c r="GX80">
        <f>IFERROR(VALUE(RIGHT(Rawdata!GX80,1))-3,"N/A")</f>
        <v>5</v>
      </c>
      <c r="GY80">
        <f>IFERROR(VALUE(RIGHT(Rawdata!GY80,1)),"N/A")</f>
        <v>6</v>
      </c>
      <c r="GZ80">
        <f>IFERROR(7-VALUE(RIGHT(Rawdata!GZ80,1)),"N/A")</f>
        <v>6</v>
      </c>
      <c r="HA80">
        <f>IFERROR(VALUE(RIGHT(Rawdata!HA80,1)),"N/A")</f>
        <v>6</v>
      </c>
      <c r="HB80">
        <f>IFERROR(VALUE(RIGHT(Rawdata!HB80,1)),"N/A")</f>
        <v>5</v>
      </c>
      <c r="HC80">
        <f>IFERROR(VALUE(RIGHT(Rawdata!HC80,1)),"N/A")</f>
        <v>4</v>
      </c>
      <c r="HD80">
        <f>IFERROR(7-VALUE(RIGHT(Rawdata!HD80,1)),"N/A")</f>
        <v>2</v>
      </c>
      <c r="HE80">
        <f>IFERROR(VALUE(RIGHT(Rawdata!HE80,1)),"N/A")</f>
        <v>6</v>
      </c>
      <c r="HF80">
        <f>IFERROR(7-VALUE(RIGHT(Rawdata!HF80,1)),"N/A")</f>
        <v>6</v>
      </c>
      <c r="HG80">
        <f>IFERROR(VALUE(RIGHT(Rawdata!HG80,1)),"N/A")</f>
        <v>5</v>
      </c>
      <c r="HH80">
        <f>IFERROR(VALUE(RIGHT(Rawdata!HH80,1)),"N/A")</f>
        <v>5</v>
      </c>
      <c r="HI80">
        <f>IFERROR(VALUE(RIGHT(Rawdata!HI80,1)),"N/A")</f>
        <v>5</v>
      </c>
      <c r="HJ80">
        <f>IFERROR(VALUE(RIGHT(Rawdata!HJ80,1)),"N/A")</f>
        <v>5</v>
      </c>
      <c r="HK80">
        <f>IFERROR(7-VALUE(RIGHT(Rawdata!HK80,1)),"N/A")</f>
        <v>6</v>
      </c>
      <c r="HL80">
        <f>IFERROR(VALUE(RIGHT(Rawdata!HL80,1)),"N/A")</f>
        <v>5</v>
      </c>
      <c r="HM80">
        <f>IFERROR(VALUE(RIGHT(Rawdata!HM80,1)),"N/A")</f>
        <v>5</v>
      </c>
      <c r="HN80">
        <f>IFERROR(IF(Rawdata!HN80="A13",5,VALUE(RIGHT(Rawdata!HN80,1))-1),"N/A")</f>
        <v>5</v>
      </c>
      <c r="HO80">
        <f>IFERROR(IF(Rawdata!HO80="A13",5,VALUE(RIGHT(Rawdata!HO80,1))-1),"N/A")</f>
        <v>5</v>
      </c>
      <c r="HP80">
        <f>IFERROR(IF(Rawdata!HP80="A13",5,VALUE(RIGHT(Rawdata!HP80,1))-1),"N/A")</f>
        <v>5</v>
      </c>
      <c r="HQ80">
        <f>IFERROR(IF(Rawdata!HQ80="A13",5,VALUE(RIGHT(Rawdata!HQ80,1))-1),"N/A")</f>
        <v>5</v>
      </c>
      <c r="HR80">
        <f>IFERROR(IF(Rawdata!HR80="A13",5,VALUE(RIGHT(Rawdata!HR80,1))-1),"N/A")</f>
        <v>5</v>
      </c>
      <c r="HS80">
        <f>IFERROR(6-IF(Rawdata!HS80="A13",5,VALUE(RIGHT(Rawdata!HS80,1))-1),"N/A")</f>
        <v>4</v>
      </c>
      <c r="HT80">
        <f>IFERROR(6-IF(Rawdata!HT80="A13",5,VALUE(RIGHT(Rawdata!HT80,1))-1),"N/A")</f>
        <v>5</v>
      </c>
      <c r="HU80">
        <f>IFERROR(6-IF(Rawdata!HU80="A13",5,VALUE(RIGHT(Rawdata!HU80,1))-1),"N/A")</f>
        <v>3</v>
      </c>
      <c r="HV80">
        <f>IFERROR(IF(Rawdata!HV80="A13",5,VALUE(RIGHT(Rawdata!HV80,1))-1),"N/A")</f>
        <v>3</v>
      </c>
      <c r="HW80">
        <f>IFERROR(6-IF(Rawdata!HW80="A13",5,VALUE(RIGHT(Rawdata!HW80,1))-1),"N/A")</f>
        <v>3</v>
      </c>
      <c r="HX80">
        <f>IFERROR(6-IF(Rawdata!HX80="A13",5,VALUE(RIGHT(Rawdata!HX80,1))-1),"N/A")</f>
        <v>3</v>
      </c>
      <c r="HY80">
        <f>IFERROR(6-IF(Rawdata!HY80="A13",5,VALUE(RIGHT(Rawdata!HY80,1))-1),"N/A")</f>
        <v>2</v>
      </c>
      <c r="HZ80">
        <f>IFERROR(6-IF(Rawdata!HZ80="A13",5,VALUE(RIGHT(Rawdata!HZ80,1))-1),"N/A")</f>
        <v>5</v>
      </c>
      <c r="IA80">
        <f>IFERROR(6-IF(Rawdata!IA80="A13",5,VALUE(RIGHT(Rawdata!IA80,1))-1),"N/A")</f>
        <v>5</v>
      </c>
      <c r="IB80">
        <f>IFERROR(IF(Rawdata!IB80="A13",5,VALUE(RIGHT(Rawdata!IB80,1))-1),"N/A")</f>
        <v>4</v>
      </c>
      <c r="IC80">
        <f>IFERROR(6-IF(Rawdata!IC80="A13",5,VALUE(RIGHT(Rawdata!IC80,1))-1),"N/A")</f>
        <v>3</v>
      </c>
      <c r="ID80">
        <f>IFERROR(IF(Rawdata!ID80="A13",5,VALUE(RIGHT(Rawdata!ID80,1))-1),"N/A")</f>
        <v>5</v>
      </c>
      <c r="IE80">
        <f>IFERROR(6-IF(Rawdata!IE80="A13",5,VALUE(RIGHT(Rawdata!IE80,1))-1),"N/A")</f>
        <v>4</v>
      </c>
      <c r="IF80">
        <f>IFERROR(VALUE(RIGHT(Rawdata!IF80,1)),"N/A")</f>
        <v>6</v>
      </c>
      <c r="IG80">
        <f>IFERROR(VALUE(RIGHT(Rawdata!IG80,1)),"N/A")</f>
        <v>6</v>
      </c>
      <c r="IH80">
        <f>IFERROR(VALUE(RIGHT(Rawdata!IH80,1)),"N/A")</f>
        <v>6</v>
      </c>
      <c r="II80">
        <f>IFERROR(VALUE(RIGHT(Rawdata!II80,1)),"N/A")</f>
        <v>6</v>
      </c>
      <c r="IJ80">
        <f>IFERROR(VALUE(RIGHT(Rawdata!IJ80,1)),"N/A")</f>
        <v>6</v>
      </c>
      <c r="IK80">
        <f>IFERROR(VALUE(RIGHT(Rawdata!IK80,1)),"N/A")</f>
        <v>4</v>
      </c>
      <c r="IL80">
        <f>IFERROR(VALUE(RIGHT(Rawdata!IL80,1)),"N/A")</f>
        <v>4</v>
      </c>
      <c r="IM80">
        <f>IFERROR(VALUE(RIGHT(Rawdata!IM80,1)),"N/A")</f>
        <v>4</v>
      </c>
      <c r="IN80">
        <f>IFERROR(VALUE(RIGHT(Rawdata!IN80,1)),"N/A")</f>
        <v>4</v>
      </c>
      <c r="IO80">
        <f>IFERROR(VALUE(RIGHT(Rawdata!IO80,1)),"N/A")</f>
        <v>4</v>
      </c>
      <c r="IP80">
        <f>IFERROR(VALUE(RIGHT(Rawdata!IP80,1)),"N/A")</f>
        <v>3</v>
      </c>
      <c r="IQ80">
        <f>IFERROR(VALUE(RIGHT(Rawdata!IQ80,1)),"N/A")</f>
        <v>5</v>
      </c>
      <c r="IR80">
        <f>IFERROR(VALUE(RIGHT(Rawdata!IR80,1)),"N/A")</f>
        <v>4</v>
      </c>
      <c r="IS80">
        <f>IFERROR(VALUE(RIGHT(Rawdata!IS80,1)),"N/A")</f>
        <v>4</v>
      </c>
      <c r="IT80">
        <f>IFERROR(VALUE(RIGHT(Rawdata!IT80,1)),"N/A")</f>
        <v>3</v>
      </c>
      <c r="IU80">
        <f>IFERROR(VALUE(RIGHT(Rawdata!IU80,1)),"N/A")</f>
        <v>4</v>
      </c>
      <c r="IV80">
        <f>IFERROR(VALUE(RIGHT(Rawdata!IV80,1)),"N/A")</f>
        <v>4</v>
      </c>
      <c r="IW80">
        <f>IFERROR(VALUE(RIGHT(Rawdata!IW80,1)),"N/A")</f>
        <v>3</v>
      </c>
      <c r="IX80">
        <f>IFERROR(VALUE(RIGHT(Rawdata!IX80,1)),"N/A")</f>
        <v>3</v>
      </c>
      <c r="IY80" t="str">
        <f>IFERROR(VALUE(RIGHT(Rawdata!IY80,1)),"N/A")</f>
        <v>N/A</v>
      </c>
      <c r="IZ80" t="str">
        <f>IFERROR(VALUE(RIGHT(Rawdata!IZ80,1)),"N/A")</f>
        <v>N/A</v>
      </c>
      <c r="JA80" t="str">
        <f>IFERROR(VALUE(RIGHT(Rawdata!JA80,1)),"N/A")</f>
        <v>N/A</v>
      </c>
      <c r="JB80" t="str">
        <f>IFERROR(VALUE(RIGHT(Rawdata!JB80,1)),"N/A")</f>
        <v>N/A</v>
      </c>
      <c r="JC80" t="str">
        <f>IFERROR(VALUE(RIGHT(Rawdata!JC80,1)),"N/A")</f>
        <v>N/A</v>
      </c>
      <c r="JD80" t="str">
        <f>IFERROR(VALUE(RIGHT(Rawdata!JD80,1)),"N/A")</f>
        <v>N/A</v>
      </c>
      <c r="JE80" t="str">
        <f>IFERROR(VALUE(RIGHT(Rawdata!JE80,1)),"N/A")</f>
        <v>N/A</v>
      </c>
      <c r="JF80" t="str">
        <f>IFERROR(VALUE(RIGHT(Rawdata!JF80,1)),"N/A")</f>
        <v>N/A</v>
      </c>
      <c r="JG80" t="str">
        <f>IFERROR(VALUE(RIGHT(Rawdata!JG80,1)),"N/A")</f>
        <v>N/A</v>
      </c>
      <c r="JH80" t="str">
        <f>IFERROR(VALUE(RIGHT(Rawdata!JH80,1)),"N/A")</f>
        <v>N/A</v>
      </c>
      <c r="JI80" t="str">
        <f>IFERROR(VALUE(RIGHT(Rawdata!JI80,1)),"N/A")</f>
        <v>N/A</v>
      </c>
      <c r="JJ80" t="str">
        <f>IFERROR(VALUE(RIGHT(Rawdata!JJ80,1)),"N/A")</f>
        <v>N/A</v>
      </c>
      <c r="JK80" t="str">
        <f>IFERROR(VALUE(RIGHT(Rawdata!JK80,1)),"N/A")</f>
        <v>N/A</v>
      </c>
      <c r="JL80" t="str">
        <f>IFERROR(VALUE(RIGHT(Rawdata!JL80,1)),"N/A")</f>
        <v>N/A</v>
      </c>
      <c r="JM80" t="str">
        <f>IFERROR(VALUE(RIGHT(Rawdata!JM80,1)),"N/A")</f>
        <v>N/A</v>
      </c>
      <c r="JN80" t="str">
        <f>IFERROR(VALUE(RIGHT(Rawdata!JN80,1)),"N/A")</f>
        <v>N/A</v>
      </c>
      <c r="JO80" t="str">
        <f>IFERROR(VALUE(RIGHT(Rawdata!JO80,1)),"N/A")</f>
        <v>N/A</v>
      </c>
      <c r="JP80" t="str">
        <f>IFERROR(VALUE(RIGHT(Rawdata!JP80,1)-4),"N/A")</f>
        <v>N/A</v>
      </c>
      <c r="JQ80" t="str">
        <f>IFERROR(VALUE(RIGHT(Rawdata!JQ80,1)-4),"N/A")</f>
        <v>N/A</v>
      </c>
      <c r="JR80" t="str">
        <f>IFERROR(VALUE(RIGHT(Rawdata!JR80,1)-4),"N/A")</f>
        <v>N/A</v>
      </c>
      <c r="JS80" t="str">
        <f>IFERROR(VALUE(RIGHT(Rawdata!JS80,1)-4),"N/A")</f>
        <v>N/A</v>
      </c>
      <c r="JT80" t="str">
        <f>IFERROR(VALUE(RIGHT(Rawdata!JT80,1)-4),"N/A")</f>
        <v>N/A</v>
      </c>
      <c r="JU80" t="str">
        <f>IFERROR(VALUE(RIGHT(Rawdata!JU80,1)-4),"N/A")</f>
        <v>N/A</v>
      </c>
      <c r="JV80" t="str">
        <f>IFERROR(VALUE(RIGHT(Rawdata!JV80,1)-4),"N/A")</f>
        <v>N/A</v>
      </c>
      <c r="JW80" t="str">
        <f>IFERROR(VALUE(RIGHT(Rawdata!JW80,1)-4),"N/A")</f>
        <v>N/A</v>
      </c>
      <c r="JX80" t="str">
        <f>IFERROR(VALUE(RIGHT(Rawdata!JX80,1)),"N/A")</f>
        <v>N/A</v>
      </c>
      <c r="JY80" t="str">
        <f>IFERROR(VALUE(RIGHT(Rawdata!JY80,1)),"N/A")</f>
        <v>N/A</v>
      </c>
      <c r="JZ80" t="str">
        <f>IFERROR(6-VALUE(RIGHT(Rawdata!JZ80,1)),"N/A")</f>
        <v>N/A</v>
      </c>
      <c r="KA80" t="str">
        <f>IFERROR(6-VALUE(RIGHT(Rawdata!KA80,1)),"N/A")</f>
        <v>N/A</v>
      </c>
      <c r="KB80" t="str">
        <f>IFERROR(6-VALUE(RIGHT(Rawdata!KB80,1)),"N/A")</f>
        <v>N/A</v>
      </c>
      <c r="KC80" t="str">
        <f>IFERROR(6-VALUE(RIGHT(Rawdata!KC80,1)),"N/A")</f>
        <v>N/A</v>
      </c>
      <c r="KD80" t="str">
        <f>IFERROR(6-VALUE(RIGHT(Rawdata!KD80,1)),"N/A")</f>
        <v>N/A</v>
      </c>
      <c r="KE80" t="str">
        <f>IFERROR(6-VALUE(RIGHT(Rawdata!KE80,1)),"N/A")</f>
        <v>N/A</v>
      </c>
      <c r="KF80" t="str">
        <f>IFERROR(VALUE(RIGHT(Rawdata!KF80,1)),"N/A")</f>
        <v>N/A</v>
      </c>
      <c r="KG80" t="str">
        <f>IFERROR(VALUE(RIGHT(Rawdata!KG80,1)),"N/A")</f>
        <v>N/A</v>
      </c>
      <c r="KH80" t="str">
        <f>IFERROR(6-VALUE(RIGHT(Rawdata!KH80,1)),"N/A")</f>
        <v>N/A</v>
      </c>
      <c r="KI80" t="str">
        <f>IFERROR(6-VALUE(RIGHT(Rawdata!KI80,1)),"N/A")</f>
        <v>N/A</v>
      </c>
      <c r="KJ80">
        <f>IFERROR(VALUE(RIGHT(Rawdata!KJ80,1)),"N/A")</f>
        <v>2</v>
      </c>
      <c r="KK80">
        <f>IFERROR(VALUE(RIGHT(Rawdata!KK80,1)),"N/A")</f>
        <v>2</v>
      </c>
      <c r="KL80">
        <f>IFERROR(VALUE(RIGHT(Rawdata!KL80,1)),"N/A")</f>
        <v>1</v>
      </c>
      <c r="KM80">
        <f>IFERROR(VALUE(RIGHT(Rawdata!KM80,1)),"N/A")</f>
        <v>1</v>
      </c>
      <c r="KN80">
        <f>IFERROR(VALUE(RIGHT(Rawdata!KN80,1)),"N/A")</f>
        <v>1</v>
      </c>
      <c r="KO80">
        <f>IFERROR(VALUE(RIGHT(Rawdata!KO80,1)),"N/A")</f>
        <v>5</v>
      </c>
      <c r="KP80">
        <f>IFERROR(VALUE(RIGHT(Rawdata!KP80,1)),"N/A")</f>
        <v>4</v>
      </c>
      <c r="KQ80">
        <f>IFERROR(VALUE(RIGHT(Rawdata!KQ80,1)),"N/A")</f>
        <v>1</v>
      </c>
      <c r="KR80">
        <f>IFERROR(VALUE(RIGHT(Rawdata!KR80,1)),"N/A")</f>
        <v>1</v>
      </c>
      <c r="KS80">
        <f>IFERROR(VALUE(RIGHT(Rawdata!KS80,1)),"N/A")</f>
        <v>1</v>
      </c>
      <c r="KT80">
        <f>IFERROR(VALUE(RIGHT(Rawdata!KT80,1)),"N/A")</f>
        <v>5</v>
      </c>
      <c r="KU80">
        <f>IFERROR(VALUE(RIGHT(Rawdata!KU80,1)),"N/A")</f>
        <v>5</v>
      </c>
      <c r="KV80">
        <f>IFERROR(VALUE(RIGHT(Rawdata!KV80,1)),"N/A")</f>
        <v>5</v>
      </c>
      <c r="KW80">
        <f>IFERROR(VALUE(RIGHT(Rawdata!KW80,1)),"N/A")</f>
        <v>1</v>
      </c>
      <c r="KX80">
        <f>IFERROR(VALUE(RIGHT(Rawdata!KX80,1)),"N/A")</f>
        <v>1</v>
      </c>
    </row>
    <row r="81" spans="1:310" x14ac:dyDescent="0.25">
      <c r="A81">
        <f>Rawdata!A81</f>
        <v>10</v>
      </c>
      <c r="B81" t="str">
        <f>Rawdata!B81</f>
        <v>T4</v>
      </c>
      <c r="C81">
        <f>Rawdata!C81</f>
        <v>0</v>
      </c>
      <c r="D81" t="str">
        <f>Rawdata!D81</f>
        <v>704-201</v>
      </c>
      <c r="E81" t="str">
        <f>IF(Rawdata!E81="","",Rawdata!E81)</f>
        <v>104-106</v>
      </c>
      <c r="F81" cm="1">
        <f t="array" ref="F81">IFERROR(_xlfn.IFS(Rawdata!F81="A1",100,Rawdata!F81="A2",75,Rawdata!F81="A3",50,Rawdata!F81="A4",25,Rawdata!F81="A5",0),"N/A")</f>
        <v>50</v>
      </c>
      <c r="G81" cm="1">
        <f t="array" ref="G81">IFERROR(_xlfn.IFS(Rawdata!G81="A1",100,Rawdata!G81="A2",75,Rawdata!G81="A3",50,Rawdata!G81="A4",25,Rawdata!G81="A5",0),"N/A")</f>
        <v>50</v>
      </c>
      <c r="H81" cm="1">
        <f t="array" ref="H81">IFERROR(_xlfn.IFS(Rawdata!H81="A1",100,Rawdata!H81="A2",75,Rawdata!H81="A3",50,Rawdata!H81="A4",25,Rawdata!H81="A5",0),"N/A")</f>
        <v>50</v>
      </c>
      <c r="I81" cm="1">
        <f t="array" ref="I81">IFERROR(_xlfn.IFS(Rawdata!I81="A1",100,Rawdata!I81="A2",75,Rawdata!I81="A3",50,Rawdata!I81="A4",25,Rawdata!I81="A5",0),"N/A")</f>
        <v>50</v>
      </c>
      <c r="J81" cm="1">
        <f t="array" ref="J81">IFERROR(_xlfn.IFS(Rawdata!J81="A1",100,Rawdata!J81="A2",75,Rawdata!J81="A3",50,Rawdata!J81="A4",25,Rawdata!J81="A5",0),"N/A")</f>
        <v>50</v>
      </c>
      <c r="K81" cm="1">
        <f t="array" ref="K81">IFERROR(_xlfn.IFS(Rawdata!K81="A1",100,Rawdata!K81="A2",75,Rawdata!K81="A3",50,Rawdata!K81="A4",25,Rawdata!K81="A5",0),"N/A")</f>
        <v>75</v>
      </c>
      <c r="L81" cm="1">
        <f t="array" ref="L81">IFERROR(_xlfn.IFS(Rawdata!L81="A1",100,Rawdata!L81="A2",75,Rawdata!L81="A3",50,Rawdata!L81="A4",25,Rawdata!L81="A5",0),"N/A")</f>
        <v>75</v>
      </c>
      <c r="M81" cm="1">
        <f t="array" ref="M81">IFERROR(_xlfn.IFS(Rawdata!M81="A1",100,Rawdata!M81="A2",75,Rawdata!M81="A3",50,Rawdata!M81="A4",25,Rawdata!M81="A5",0),"N/A")</f>
        <v>75</v>
      </c>
      <c r="N81" cm="1">
        <f t="array" ref="N81">IFERROR(_xlfn.IFS(Rawdata!N81="A1",100,Rawdata!N81="A2",75,Rawdata!N81="A3",50,Rawdata!N81="A4",25,Rawdata!N81="A5",0),"N/A")</f>
        <v>75</v>
      </c>
      <c r="O81" cm="1">
        <f t="array" ref="O81">IFERROR(_xlfn.IFS(Rawdata!O81="A1",100,Rawdata!O81="A2",75,Rawdata!O81="A3",50,Rawdata!O81="A4",25,Rawdata!O81="A5",0),"N/A")</f>
        <v>50</v>
      </c>
      <c r="P81" cm="1">
        <f t="array" ref="P81">IFERROR(_xlfn.IFS(Rawdata!P81="A1",100,Rawdata!P81="A2",75,Rawdata!P81="A3",50,Rawdata!P81="A4",25,Rawdata!P81="A5",0),"N/A")</f>
        <v>50</v>
      </c>
      <c r="Q81" cm="1">
        <f t="array" ref="Q81">IFERROR(_xlfn.IFS(Rawdata!Q81="A1",100,Rawdata!Q81="A2",75,Rawdata!Q81="A3",50,Rawdata!Q81="A4",25,Rawdata!Q81="A5",0),"N/A")</f>
        <v>0</v>
      </c>
      <c r="R81" cm="1">
        <f t="array" ref="R81">IFERROR(_xlfn.IFS(Rawdata!R81="A1",100,Rawdata!R81="A2",75,Rawdata!R81="A3",50,Rawdata!R81="A4",25,Rawdata!R81="A5",0),"N/A")</f>
        <v>50</v>
      </c>
      <c r="S81" cm="1">
        <f t="array" ref="S81">IFERROR(_xlfn.IFS(Rawdata!S81="A1",100,Rawdata!S81="A2",75,Rawdata!S81="A3",50,Rawdata!S81="A4",25,Rawdata!S81="A5",0),"N/A")</f>
        <v>25</v>
      </c>
      <c r="T81" cm="1">
        <f t="array" ref="T81">IFERROR(_xlfn.IFS(Rawdata!T81="A1",100,Rawdata!T81="A2",75,Rawdata!T81="A3",50,Rawdata!T81="A4",25,Rawdata!T81="A5",0),"N/A")</f>
        <v>50</v>
      </c>
      <c r="U81" cm="1">
        <f t="array" ref="U81">IFERROR(_xlfn.IFS(Rawdata!U81="A1",100,Rawdata!U81="A2",75,Rawdata!U81="A3",50,Rawdata!U81="A4",25,Rawdata!U81="A5",0),"N/A")</f>
        <v>75</v>
      </c>
      <c r="V81" cm="1">
        <f t="array" ref="V81">IFERROR(_xlfn.IFS(Rawdata!V81="A1",100,Rawdata!V81="A2",75,Rawdata!V81="A3",50,Rawdata!V81="A4",25,Rawdata!V81="A5",0),"N/A")</f>
        <v>50</v>
      </c>
      <c r="W81" cm="1">
        <f t="array" ref="W81">IFERROR(_xlfn.IFS(Rawdata!W81="A1",100,Rawdata!W81="A2",75,Rawdata!W81="A3",50,Rawdata!W81="A4",25,Rawdata!W81="A5",0),"N/A")</f>
        <v>50</v>
      </c>
      <c r="X81" cm="1">
        <f t="array" ref="X81">IFERROR(_xlfn.IFS(Rawdata!X81="A1",100,Rawdata!X81="A2",75,Rawdata!X81="A3",50,Rawdata!X81="A4",25,Rawdata!X81="A5",0),"N/A")</f>
        <v>50</v>
      </c>
      <c r="Y81" cm="1">
        <f t="array" ref="Y81">IFERROR(_xlfn.IFS(Rawdata!Y81="A1",100,Rawdata!Y81="A2",75,Rawdata!Y81="A3",50,Rawdata!Y81="A4",25,Rawdata!Y81="A5",0),"N/A")</f>
        <v>50</v>
      </c>
      <c r="Z81" cm="1">
        <f t="array" ref="Z81">IFERROR(_xlfn.IFS(Rawdata!Z81="A1",100,Rawdata!Z81="A2",75,Rawdata!Z81="A3",50,Rawdata!Z81="A4",25,Rawdata!Z81="A5",0),"N/A")</f>
        <v>75</v>
      </c>
      <c r="AA81" cm="1">
        <f t="array" ref="AA81">IFERROR(_xlfn.IFS(Rawdata!AA81="A1",100,Rawdata!AA81="A2",75,Rawdata!AA81="A3",50,Rawdata!AA81="A4",25,Rawdata!AA81="A5",0),"N/A")</f>
        <v>100</v>
      </c>
      <c r="AB81" cm="1">
        <f t="array" ref="AB81">IFERROR(_xlfn.IFS(Rawdata!AB81="A1",100,Rawdata!AB81="A2",75,Rawdata!AB81="A3",50,Rawdata!AB81="A4",25,Rawdata!AB81="A5",0),"N/A")</f>
        <v>50</v>
      </c>
      <c r="AC81">
        <f>IFERROR(VALUE(RIGHT(Rawdata!AC81,1)),"N/A")</f>
        <v>3</v>
      </c>
      <c r="AD81">
        <f>IFERROR(6-VALUE(RIGHT(Rawdata!AD81,1)),"N/A")</f>
        <v>3</v>
      </c>
      <c r="AE81">
        <f>IFERROR(VALUE(RIGHT(Rawdata!AE81,1)),"N/A")</f>
        <v>3</v>
      </c>
      <c r="AF81">
        <f>IFERROR(6-VALUE(RIGHT(Rawdata!AF81,1)),"N/A")</f>
        <v>4</v>
      </c>
      <c r="AG81">
        <f>IFERROR(VALUE(RIGHT(Rawdata!AG81,1)),"N/A")</f>
        <v>5</v>
      </c>
      <c r="AH81">
        <f>IFERROR(VALUE(RIGHT(Rawdata!AH81,1)),"N/A")</f>
        <v>5</v>
      </c>
      <c r="AI81">
        <f>IFERROR(VALUE(RIGHT(Rawdata!AI81,1)),"N/A")</f>
        <v>3</v>
      </c>
      <c r="AJ81">
        <f>IFERROR(6-VALUE(RIGHT(Rawdata!AJ81,1)),"N/A")</f>
        <v>3</v>
      </c>
      <c r="AK81">
        <f>IFERROR(6-VALUE(RIGHT(Rawdata!AK81,1)),"N/A")</f>
        <v>4</v>
      </c>
      <c r="AL81">
        <f>IFERROR(VALUE(RIGHT(Rawdata!AL81,1)),"N/A")</f>
        <v>2</v>
      </c>
      <c r="AM81">
        <f>IFERROR(6-VALUE(RIGHT(Rawdata!AM81,1)),"N/A")</f>
        <v>4</v>
      </c>
      <c r="AN81">
        <f>IFERROR(6-VALUE(RIGHT(Rawdata!AN81,1)),"N/A")</f>
        <v>3</v>
      </c>
      <c r="AO81">
        <f>IFERROR(VALUE(RIGHT(Rawdata!AO81,1)),"N/A")</f>
        <v>3</v>
      </c>
      <c r="AP81">
        <f>IFERROR(6-VALUE(RIGHT(Rawdata!AP81,1)),"N/A")</f>
        <v>2</v>
      </c>
      <c r="AQ81">
        <f>IFERROR(VALUE(RIGHT(Rawdata!AQ81,1)),"N/A")</f>
        <v>3</v>
      </c>
      <c r="AR81">
        <f>IFERROR(6-VALUE(RIGHT(Rawdata!AR81,1)),"N/A")</f>
        <v>3</v>
      </c>
      <c r="AS81">
        <f>IFERROR(VALUE(RIGHT(Rawdata!AS81,1)),"N/A")</f>
        <v>3</v>
      </c>
      <c r="AT81">
        <f>IFERROR(VALUE(RIGHT(Rawdata!AT81,1)),"N/A")</f>
        <v>4</v>
      </c>
      <c r="AU81">
        <f>IFERROR(6-VALUE(RIGHT(Rawdata!AU81,1)),"N/A")</f>
        <v>5</v>
      </c>
      <c r="AV81">
        <f>IFERROR(VALUE(RIGHT(Rawdata!AV81,1)),"N/A")</f>
        <v>4</v>
      </c>
      <c r="AW81">
        <f>IFERROR(VALUE(RIGHT(Rawdata!AW81,1)),"N/A")</f>
        <v>4</v>
      </c>
      <c r="AX81">
        <f>IFERROR(VALUE(RIGHT(Rawdata!AX81,1)),"N/A")</f>
        <v>4</v>
      </c>
      <c r="AY81">
        <f>IFERROR(VALUE(RIGHT(Rawdata!AY81,1)),"N/A")</f>
        <v>4</v>
      </c>
      <c r="AZ81">
        <f>IFERROR(VALUE(RIGHT(Rawdata!AZ81,1)),"N/A")</f>
        <v>3</v>
      </c>
      <c r="BA81">
        <f>IFERROR(VALUE(RIGHT(Rawdata!BA81,1)-1),"N/A")</f>
        <v>2</v>
      </c>
      <c r="BB81">
        <f>IFERROR(VALUE(RIGHT(Rawdata!BB81,1)-1),"N/A")</f>
        <v>2</v>
      </c>
      <c r="BC81">
        <f>IFERROR(VALUE(RIGHT(Rawdata!BC81,1)-1),"N/A")</f>
        <v>1</v>
      </c>
      <c r="BD81">
        <f>IFERROR(VALUE(RIGHT(Rawdata!BD81,1)-1),"N/A")</f>
        <v>1</v>
      </c>
      <c r="BE81">
        <f>IFERROR(VALUE(RIGHT(Rawdata!BE81,1)-1),"N/A")</f>
        <v>1</v>
      </c>
      <c r="BF81">
        <f>IFERROR(VALUE(RIGHT(Rawdata!BF81,1)-1),"N/A")</f>
        <v>1</v>
      </c>
      <c r="BG81">
        <f>IFERROR(VALUE(RIGHT(Rawdata!BG81,1)-1),"N/A")</f>
        <v>1</v>
      </c>
      <c r="BH81">
        <f>IFERROR(VALUE(RIGHT(Rawdata!BH81,1)-1),"N/A")</f>
        <v>2</v>
      </c>
      <c r="BI81">
        <f>IFERROR(VALUE(RIGHT(Rawdata!BI81,1)-1),"N/A")</f>
        <v>1</v>
      </c>
      <c r="BJ81">
        <f>IFERROR(VALUE(RIGHT(Rawdata!BJ81,1)-1),"N/A")</f>
        <v>1</v>
      </c>
      <c r="BK81">
        <f>IFERROR(VALUE(RIGHT(Rawdata!BK81,1)-1),"N/A")</f>
        <v>2</v>
      </c>
      <c r="BL81">
        <f>IFERROR(VALUE(RIGHT(Rawdata!BL81,1)-1),"N/A")</f>
        <v>2</v>
      </c>
      <c r="BM81" t="str">
        <f>IFERROR(VALUE(RIGHT(Rawdata!BM81,1)),"N/A")</f>
        <v>N/A</v>
      </c>
      <c r="BN81" t="str">
        <f>IFERROR(VALUE(RIGHT(Rawdata!BN81,1)),"N/A")</f>
        <v>N/A</v>
      </c>
      <c r="BO81" t="str">
        <f>IFERROR(VALUE(RIGHT(Rawdata!BO81,1)),"N/A")</f>
        <v>N/A</v>
      </c>
      <c r="BP81" t="str">
        <f>IFERROR(VALUE(RIGHT(Rawdata!BP81,1)),"N/A")</f>
        <v>N/A</v>
      </c>
      <c r="BQ81" t="str">
        <f>IFERROR(6-VALUE(RIGHT(Rawdata!BQ81,1)),"N/A")</f>
        <v>N/A</v>
      </c>
      <c r="BR81" t="str">
        <f>IFERROR(6-VALUE(RIGHT(Rawdata!BR81,1)),"N/A")</f>
        <v>N/A</v>
      </c>
      <c r="BS81" t="str">
        <f>IFERROR(6-VALUE(RIGHT(Rawdata!BS81,1)),"N/A")</f>
        <v>N/A</v>
      </c>
      <c r="BT81" t="str">
        <f>IFERROR(6-VALUE(RIGHT(Rawdata!BT81,1)),"N/A")</f>
        <v>N/A</v>
      </c>
      <c r="BU81" t="str">
        <f>IFERROR(VALUE(RIGHT(Rawdata!BU81,1)),"N/A")</f>
        <v>N/A</v>
      </c>
      <c r="BV81" t="str">
        <f>IFERROR(VALUE(RIGHT(Rawdata!BV81,1)),"N/A")</f>
        <v>N/A</v>
      </c>
      <c r="BW81" t="str">
        <f>IFERROR(VALUE(RIGHT(Rawdata!BW81,1)),"N/A")</f>
        <v>N/A</v>
      </c>
      <c r="BX81" t="str">
        <f>IFERROR(VALUE(RIGHT(Rawdata!BX81,1)),"N/A")</f>
        <v>N/A</v>
      </c>
      <c r="BY81" t="str">
        <f>IFERROR(6-VALUE(RIGHT(Rawdata!BY81,1)),"N/A")</f>
        <v>N/A</v>
      </c>
      <c r="BZ81" t="str">
        <f>IFERROR(6-VALUE(RIGHT(Rawdata!BZ81,1)),"N/A")</f>
        <v>N/A</v>
      </c>
      <c r="CA81" t="str">
        <f>IFERROR(6-VALUE(RIGHT(Rawdata!CA81,1)),"N/A")</f>
        <v>N/A</v>
      </c>
      <c r="CB81" t="str">
        <f>IFERROR(VALUE(RIGHT(Rawdata!CB81,1)),"N/A")</f>
        <v>N/A</v>
      </c>
      <c r="CC81" t="str">
        <f>IFERROR(VALUE(RIGHT(Rawdata!CC81,1)),"N/A")</f>
        <v>N/A</v>
      </c>
      <c r="CD81" t="str">
        <f>IFERROR(VALUE(RIGHT(Rawdata!CD81,1)),"N/A")</f>
        <v>N/A</v>
      </c>
      <c r="CE81" t="str">
        <f>IFERROR(VALUE(RIGHT(Rawdata!CE81,1)),"N/A")</f>
        <v>N/A</v>
      </c>
      <c r="CF81" t="str">
        <f>IFERROR(6-VALUE(RIGHT(Rawdata!CF81,1)),"N/A")</f>
        <v>N/A</v>
      </c>
      <c r="CG81" t="str">
        <f>IFERROR(6-VALUE(RIGHT(Rawdata!CG81,1)),"N/A")</f>
        <v>N/A</v>
      </c>
      <c r="CH81" t="str">
        <f>IFERROR(6-VALUE(RIGHT(Rawdata!CH81,1)),"N/A")</f>
        <v>N/A</v>
      </c>
      <c r="CI81" t="str">
        <f>IFERROR(6-VALUE(RIGHT(Rawdata!CI81,1)),"N/A")</f>
        <v>N/A</v>
      </c>
      <c r="CJ81" t="str">
        <f>IFERROR(VALUE(RIGHT(Rawdata!CJ81,1)),"N/A")</f>
        <v>N/A</v>
      </c>
      <c r="CK81" t="str">
        <f>IFERROR(VALUE(RIGHT(Rawdata!CK81,1)),"N/A")</f>
        <v>N/A</v>
      </c>
      <c r="CL81" t="str">
        <f>IFERROR(VALUE(RIGHT(Rawdata!CL81,1)),"N/A")</f>
        <v>N/A</v>
      </c>
      <c r="CM81" t="str">
        <f>IFERROR(VALUE(RIGHT(Rawdata!CM81,1)),"N/A")</f>
        <v>N/A</v>
      </c>
      <c r="CN81" t="str">
        <f>IFERROR(VALUE(RIGHT(Rawdata!CN81,1)),"N/A")</f>
        <v>N/A</v>
      </c>
      <c r="CO81" t="str">
        <f>IFERROR(VALUE(RIGHT(Rawdata!CO81,1)),"N/A")</f>
        <v>N/A</v>
      </c>
      <c r="CP81" t="str">
        <f>IFERROR(VALUE(RIGHT(Rawdata!CP81,1)),"N/A")</f>
        <v>N/A</v>
      </c>
      <c r="CQ81" t="str">
        <f>IFERROR(VALUE(RIGHT(Rawdata!CQ81,1)),"N/A")</f>
        <v>N/A</v>
      </c>
      <c r="CR81" t="str">
        <f>IFERROR(VALUE(RIGHT(Rawdata!CR81,1)),"N/A")</f>
        <v>N/A</v>
      </c>
      <c r="CS81" t="str">
        <f>IFERROR(VALUE(RIGHT(Rawdata!CS81,1)),"N/A")</f>
        <v>N/A</v>
      </c>
      <c r="CT81" t="str">
        <f>IFERROR(VALUE(RIGHT(Rawdata!CT81,1)),"N/A")</f>
        <v>N/A</v>
      </c>
      <c r="CU81" t="str">
        <f>IFERROR(VALUE(RIGHT(Rawdata!CU81,1)),"N/A")</f>
        <v>N/A</v>
      </c>
      <c r="CV81" t="str">
        <f>IFERROR(VALUE(RIGHT(Rawdata!CV81,1)),"N/A")</f>
        <v>N/A</v>
      </c>
      <c r="CW81" t="str">
        <f>IFERROR(6-VALUE(RIGHT(Rawdata!CW81,1)),"N/A")</f>
        <v>N/A</v>
      </c>
      <c r="CX81" t="str">
        <f>IFERROR(VALUE(RIGHT(Rawdata!CX81,1)),"N/A")</f>
        <v>N/A</v>
      </c>
      <c r="CY81" t="str">
        <f>IFERROR(VALUE(RIGHT(Rawdata!CY81,1)),"N/A")</f>
        <v>N/A</v>
      </c>
      <c r="CZ81" t="str">
        <f>IFERROR(VALUE(RIGHT(Rawdata!CZ81,1)),"N/A")</f>
        <v>N/A</v>
      </c>
      <c r="DA81" t="str">
        <f>IFERROR(VALUE(RIGHT(Rawdata!DA81,1)),"N/A")</f>
        <v>N/A</v>
      </c>
      <c r="DB81" t="str">
        <f>IFERROR(VALUE(RIGHT(Rawdata!DB81,1)),"N/A")</f>
        <v>N/A</v>
      </c>
      <c r="DC81" t="str">
        <f>IFERROR(VALUE(RIGHT(Rawdata!DC81,1)),"N/A")</f>
        <v>N/A</v>
      </c>
      <c r="DD81" t="str">
        <f>IFERROR(VALUE(RIGHT(Rawdata!DD81,1)),"N/A")</f>
        <v>N/A</v>
      </c>
      <c r="DE81" t="str">
        <f>IFERROR(VALUE(RIGHT(Rawdata!DE81,1)-1),"N/A")</f>
        <v>N/A</v>
      </c>
      <c r="DF81" t="str">
        <f>IFERROR(VALUE(RIGHT(Rawdata!DF81,1)-1),"N/A")</f>
        <v>N/A</v>
      </c>
      <c r="DG81" t="str">
        <f>IFERROR(VALUE(RIGHT(Rawdata!DG81,1)-1),"N/A")</f>
        <v>N/A</v>
      </c>
      <c r="DH81" t="str">
        <f>IFERROR(VALUE(RIGHT(Rawdata!DH81,1)-1),"N/A")</f>
        <v>N/A</v>
      </c>
      <c r="DI81" t="str">
        <f>IFERROR(VALUE(RIGHT(Rawdata!DI81,1)-1),"N/A")</f>
        <v>N/A</v>
      </c>
      <c r="DJ81" t="str">
        <f>IFERROR(VALUE(RIGHT(Rawdata!DJ81,1)-1),"N/A")</f>
        <v>N/A</v>
      </c>
      <c r="DK81" t="str">
        <f>IFERROR(VALUE(RIGHT(Rawdata!DK81,1)-1),"N/A")</f>
        <v>N/A</v>
      </c>
      <c r="DL81" t="str">
        <f>IFERROR(VALUE(RIGHT(Rawdata!DL81,1)-1),"N/A")</f>
        <v>N/A</v>
      </c>
      <c r="DM81" t="str">
        <f>IFERROR(VALUE(RIGHT(Rawdata!DM81,1)-1),"N/A")</f>
        <v>N/A</v>
      </c>
      <c r="DN81" t="str">
        <f>IFERROR(VALUE(RIGHT(Rawdata!DN81,1)-1),"N/A")</f>
        <v>N/A</v>
      </c>
      <c r="DO81" t="str">
        <f>IFERROR(VALUE(RIGHT(Rawdata!DO81,1)-1),"N/A")</f>
        <v>N/A</v>
      </c>
      <c r="DP81" t="str">
        <f>IFERROR(VALUE(RIGHT(Rawdata!DP81,1)-1),"N/A")</f>
        <v>N/A</v>
      </c>
      <c r="DQ81" t="str">
        <f>IFERROR(VALUE(RIGHT(Rawdata!DQ81,1)-1),"N/A")</f>
        <v>N/A</v>
      </c>
      <c r="DR81" t="str">
        <f>IFERROR(VALUE(RIGHT(Rawdata!DR81,1)-1),"N/A")</f>
        <v>N/A</v>
      </c>
      <c r="DS81" t="str">
        <f>IFERROR(VALUE(RIGHT(Rawdata!DS81,1)-1),"N/A")</f>
        <v>N/A</v>
      </c>
      <c r="DT81" t="str">
        <f>IFERROR(VALUE(RIGHT(Rawdata!DT81,1)-1),"N/A")</f>
        <v>N/A</v>
      </c>
      <c r="DU81" t="str">
        <f>IFERROR(6-VALUE(RIGHT(Rawdata!DU81,1)-1),"N/A")</f>
        <v>N/A</v>
      </c>
      <c r="DV81" t="str">
        <f>IFERROR(6-VALUE(RIGHT(Rawdata!DV81,1)-1),"N/A")</f>
        <v>N/A</v>
      </c>
      <c r="DW81" t="str">
        <f>IFERROR(6-VALUE(RIGHT(Rawdata!DW81,1)-1),"N/A")</f>
        <v>N/A</v>
      </c>
      <c r="DX81" t="str">
        <f>IFERROR(6-VALUE(RIGHT(Rawdata!DX81,1)-1),"N/A")</f>
        <v>N/A</v>
      </c>
      <c r="DY81" t="str">
        <f>IFERROR(6-VALUE(RIGHT(Rawdata!DY81,1)-1),"N/A")</f>
        <v>N/A</v>
      </c>
      <c r="DZ81" t="str">
        <f>IFERROR(6-VALUE(RIGHT(Rawdata!DZ81,1)-1),"N/A")</f>
        <v>N/A</v>
      </c>
      <c r="EA81" t="str">
        <f>IFERROR(VALUE(RIGHT(Rawdata!EA81,1)),"N/A")</f>
        <v>N/A</v>
      </c>
      <c r="EB81" t="str">
        <f>IFERROR(VALUE(RIGHT(Rawdata!EB81,1)),"N/A")</f>
        <v>N/A</v>
      </c>
      <c r="EC81" t="str">
        <f>IFERROR(6-VALUE(RIGHT(Rawdata!EC81,1)),"N/A")</f>
        <v>N/A</v>
      </c>
      <c r="ED81" t="str">
        <f>IFERROR(6-VALUE(RIGHT(Rawdata!ED81,1)),"N/A")</f>
        <v>N/A</v>
      </c>
      <c r="EE81" t="str">
        <f>IFERROR(VALUE(RIGHT(Rawdata!EE81,1)),"N/A")</f>
        <v>N/A</v>
      </c>
      <c r="EF81" t="str">
        <f>IFERROR(VALUE(RIGHT(Rawdata!EF81,1)),"N/A")</f>
        <v>N/A</v>
      </c>
      <c r="EG81" t="str">
        <f>IFERROR(VALUE(RIGHT(Rawdata!EG81,1)),"N/A")</f>
        <v>N/A</v>
      </c>
      <c r="EH81" t="str">
        <f>IFERROR(VALUE(RIGHT(Rawdata!EH81,1)),"N/A")</f>
        <v>N/A</v>
      </c>
      <c r="EI81" t="str">
        <f>IFERROR(VALUE(RIGHT(Rawdata!EI81,1)),"N/A")</f>
        <v>N/A</v>
      </c>
      <c r="EJ81" t="str">
        <f>IFERROR(VALUE(RIGHT(Rawdata!EJ81,1)),"N/A")</f>
        <v>N/A</v>
      </c>
      <c r="EK81" t="str">
        <f>IFERROR(VALUE(RIGHT(Rawdata!EK81,1)),"N/A")</f>
        <v>N/A</v>
      </c>
      <c r="EL81" t="str">
        <f>IFERROR(VALUE(RIGHT(Rawdata!EL81,1)),"N/A")</f>
        <v>N/A</v>
      </c>
      <c r="EM81" t="str">
        <f>IFERROR(VALUE(RIGHT(Rawdata!EM81,1)),"N/A")</f>
        <v>N/A</v>
      </c>
      <c r="EN81" t="str">
        <f>IFERROR(VALUE(RIGHT(Rawdata!EN81,1)),"N/A")</f>
        <v>N/A</v>
      </c>
      <c r="EO81" t="str">
        <f>IFERROR(VALUE(RIGHT(Rawdata!EO81,1)),"N/A")</f>
        <v>N/A</v>
      </c>
      <c r="EP81" t="str">
        <f>IFERROR(VALUE(RIGHT(Rawdata!EP81,1)),"N/A")</f>
        <v>N/A</v>
      </c>
      <c r="EQ81" t="str">
        <f>IFERROR(VALUE(RIGHT(Rawdata!EQ81,1)),"N/A")</f>
        <v>N/A</v>
      </c>
      <c r="ER81" t="str">
        <f>IFERROR(VALUE(RIGHT(Rawdata!ER81,1)),"N/A")</f>
        <v>N/A</v>
      </c>
      <c r="ES81" t="str">
        <f>IFERROR(VALUE(RIGHT(Rawdata!ES81,1)),"N/A")</f>
        <v>N/A</v>
      </c>
      <c r="ET81" t="str">
        <f>IFERROR(VALUE(RIGHT(Rawdata!ET81,1)),"N/A")</f>
        <v>N/A</v>
      </c>
      <c r="EU81" t="str">
        <f>IFERROR(VALUE(RIGHT(Rawdata!EU81,1)),"N/A")</f>
        <v>N/A</v>
      </c>
      <c r="EV81" t="str">
        <f>IFERROR(VALUE(RIGHT(Rawdata!EV81,1)),"N/A")</f>
        <v>N/A</v>
      </c>
      <c r="EW81" t="str">
        <f>IFERROR(VALUE(RIGHT(Rawdata!EW81,1)),"N/A")</f>
        <v>N/A</v>
      </c>
      <c r="EX81" t="str">
        <f>IFERROR(VALUE(RIGHT(Rawdata!EX81,1)),"N/A")</f>
        <v>N/A</v>
      </c>
      <c r="EY81" t="str">
        <f>IFERROR(VALUE(RIGHT(Rawdata!EY81,1)),"N/A")</f>
        <v>N/A</v>
      </c>
      <c r="EZ81" t="str">
        <f>IFERROR(6-VALUE(RIGHT(Rawdata!EZ81,1)),"N/A")</f>
        <v>N/A</v>
      </c>
      <c r="FA81" t="str">
        <f>IFERROR(IF(Rawdata!FA81="A1",VALUE(RIGHT(Rawdata!FA81,1)),VALUE(RIGHT(Rawdata!FA81,1))-1),"N/A")</f>
        <v>N/A</v>
      </c>
      <c r="FB81" t="str">
        <f>IFERROR(VALUE(RIGHT(Rawdata!FB81,1))-3,"N/A")</f>
        <v>N/A</v>
      </c>
      <c r="FC81" t="str">
        <f>IFERROR(IF(Rawdata!FC81="A1",VALUE(RIGHT(Rawdata!FC81,1)),VALUE(RIGHT(Rawdata!FC81,1))-1),"N/A")</f>
        <v>N/A</v>
      </c>
      <c r="FD81" t="str">
        <f>IFERROR(VALUE(RIGHT(Rawdata!FD81,1))-3,"N/A")</f>
        <v>N/A</v>
      </c>
      <c r="FE81" t="str">
        <f>IFERROR(IF(Rawdata!FE81="A1",VALUE(RIGHT(Rawdata!FE81,1)),VALUE(RIGHT(Rawdata!FE81,1))-1),"N/A")</f>
        <v>N/A</v>
      </c>
      <c r="FF81" t="str">
        <f>IFERROR(VALUE(RIGHT(Rawdata!FF81,1))-3,"N/A")</f>
        <v>N/A</v>
      </c>
      <c r="FG81" t="str">
        <f>IFERROR(IF(Rawdata!FG81="A1",VALUE(RIGHT(Rawdata!FG81,1)),VALUE(RIGHT(Rawdata!FG81,1))-1),"N/A")</f>
        <v>N/A</v>
      </c>
      <c r="FH81" t="str">
        <f>IFERROR(VALUE(RIGHT(Rawdata!FH81,1))-3,"N/A")</f>
        <v>N/A</v>
      </c>
      <c r="FI81" t="str">
        <f>IFERROR(IF(Rawdata!FI81="A1",VALUE(RIGHT(Rawdata!FI81,1)),VALUE(RIGHT(Rawdata!FI81,1))-1),"N/A")</f>
        <v>N/A</v>
      </c>
      <c r="FJ81" t="str">
        <f>IFERROR(VALUE(RIGHT(Rawdata!FJ81,1))-3,"N/A")</f>
        <v>N/A</v>
      </c>
      <c r="FK81" t="str">
        <f>IFERROR(IF(Rawdata!FK81="A1",VALUE(RIGHT(Rawdata!FK81,1)),VALUE(RIGHT(Rawdata!FK81,1))-1),"N/A")</f>
        <v>N/A</v>
      </c>
      <c r="FL81" t="str">
        <f>IFERROR(VALUE(RIGHT(Rawdata!FL81,1))-3,"N/A")</f>
        <v>N/A</v>
      </c>
      <c r="FM81" t="str">
        <f>IFERROR(IF(Rawdata!FM81="A1",VALUE(RIGHT(Rawdata!FM81,1)),VALUE(RIGHT(Rawdata!FM81,1))-1),"N/A")</f>
        <v>N/A</v>
      </c>
      <c r="FN81" t="str">
        <f>IFERROR(VALUE(RIGHT(Rawdata!FN81,1))-3,"N/A")</f>
        <v>N/A</v>
      </c>
      <c r="FO81" t="str">
        <f>IFERROR(IF(Rawdata!FO81="A1",VALUE(RIGHT(Rawdata!FO81,1)),VALUE(RIGHT(Rawdata!FO81,1))-1),"N/A")</f>
        <v>N/A</v>
      </c>
      <c r="FP81" t="str">
        <f>IFERROR(VALUE(RIGHT(Rawdata!FP81,1))-3,"N/A")</f>
        <v>N/A</v>
      </c>
      <c r="FQ81" t="str">
        <f>IFERROR(IF(Rawdata!FQ81="A1",VALUE(RIGHT(Rawdata!FQ81,1)),VALUE(RIGHT(Rawdata!FQ81,1))-1),"N/A")</f>
        <v>N/A</v>
      </c>
      <c r="FR81" t="str">
        <f>IFERROR(VALUE(RIGHT(Rawdata!FR81,1))-3,"N/A")</f>
        <v>N/A</v>
      </c>
      <c r="FS81" t="str">
        <f>IFERROR(IF(Rawdata!FS81="A1",VALUE(RIGHT(Rawdata!FS81,1)),VALUE(RIGHT(Rawdata!FS81,1))-1),"N/A")</f>
        <v>N/A</v>
      </c>
      <c r="FT81" t="str">
        <f>IFERROR(VALUE(RIGHT(Rawdata!FT81,1))-3,"N/A")</f>
        <v>N/A</v>
      </c>
      <c r="FU81" t="str">
        <f>IFERROR(IF(Rawdata!FU81="A1",VALUE(RIGHT(Rawdata!FU81,1)),VALUE(RIGHT(Rawdata!FU81,1))-1),"N/A")</f>
        <v>N/A</v>
      </c>
      <c r="FV81" t="str">
        <f>IFERROR(VALUE(RIGHT(Rawdata!FV81,1))-3,"N/A")</f>
        <v>N/A</v>
      </c>
      <c r="FW81" t="str">
        <f>IFERROR(IF(Rawdata!FW81="A1",VALUE(RIGHT(Rawdata!FW81,1)),VALUE(RIGHT(Rawdata!FW81,1))-1),"N/A")</f>
        <v>N/A</v>
      </c>
      <c r="FX81" t="str">
        <f>IFERROR(VALUE(RIGHT(Rawdata!FX81,1))-3,"N/A")</f>
        <v>N/A</v>
      </c>
      <c r="FY81" t="str">
        <f>IFERROR(IF(Rawdata!FY81="A1",VALUE(RIGHT(Rawdata!FY81,1)),VALUE(RIGHT(Rawdata!FY81,1))-1),"N/A")</f>
        <v>N/A</v>
      </c>
      <c r="FZ81" t="str">
        <f>IFERROR(VALUE(RIGHT(Rawdata!FZ81,1))-3,"N/A")</f>
        <v>N/A</v>
      </c>
      <c r="GA81" t="str">
        <f>IFERROR(IF(Rawdata!GA81="A1",VALUE(RIGHT(Rawdata!GA81,1)),VALUE(RIGHT(Rawdata!GA81,1))-1),"N/A")</f>
        <v>N/A</v>
      </c>
      <c r="GB81" t="str">
        <f>IFERROR(VALUE(RIGHT(Rawdata!GB81,1))-3,"N/A")</f>
        <v>N/A</v>
      </c>
      <c r="GC81" t="str">
        <f>IFERROR(IF(Rawdata!GC81="A1",VALUE(RIGHT(Rawdata!GC81,1)),VALUE(RIGHT(Rawdata!GC81,1))-1),"N/A")</f>
        <v>N/A</v>
      </c>
      <c r="GD81" t="str">
        <f>IFERROR(VALUE(RIGHT(Rawdata!GD81,1))-3,"N/A")</f>
        <v>N/A</v>
      </c>
      <c r="GE81" t="str">
        <f>IFERROR(IF(Rawdata!GE81="A1",VALUE(RIGHT(Rawdata!GE81,1)),VALUE(RIGHT(Rawdata!GE81,1))-1),"N/A")</f>
        <v>N/A</v>
      </c>
      <c r="GF81" t="str">
        <f>IFERROR(VALUE(RIGHT(Rawdata!GF81,1))-3,"N/A")</f>
        <v>N/A</v>
      </c>
      <c r="GG81" t="str">
        <f>IFERROR(IF(Rawdata!GG81="A1",VALUE(RIGHT(Rawdata!GG81,1)),VALUE(RIGHT(Rawdata!GG81,1))-1),"N/A")</f>
        <v>N/A</v>
      </c>
      <c r="GH81" t="str">
        <f>IFERROR(VALUE(RIGHT(Rawdata!GH81,1))-3,"N/A")</f>
        <v>N/A</v>
      </c>
      <c r="GI81" t="str">
        <f>IFERROR(IF(Rawdata!GI81="A1",VALUE(RIGHT(Rawdata!GI81,1)),VALUE(RIGHT(Rawdata!GI81,1))-1),"N/A")</f>
        <v>N/A</v>
      </c>
      <c r="GJ81" t="str">
        <f>IFERROR(VALUE(RIGHT(Rawdata!GJ81,1))-3,"N/A")</f>
        <v>N/A</v>
      </c>
      <c r="GK81" t="str">
        <f>IFERROR(IF(Rawdata!GK81="A1",VALUE(RIGHT(Rawdata!GK81,1)),VALUE(RIGHT(Rawdata!GK81,1))-1),"N/A")</f>
        <v>N/A</v>
      </c>
      <c r="GL81" t="str">
        <f>IFERROR(VALUE(RIGHT(Rawdata!GL81,1))-3,"N/A")</f>
        <v>N/A</v>
      </c>
      <c r="GM81" t="str">
        <f>IFERROR(IF(Rawdata!GM81="A1",VALUE(RIGHT(Rawdata!GM81,1)),VALUE(RIGHT(Rawdata!GM81,1))-1),"N/A")</f>
        <v>N/A</v>
      </c>
      <c r="GN81" t="str">
        <f>IFERROR(VALUE(RIGHT(Rawdata!GN81,1))-3,"N/A")</f>
        <v>N/A</v>
      </c>
      <c r="GO81" t="str">
        <f>IFERROR(IF(Rawdata!GO81="A1",VALUE(RIGHT(Rawdata!GO81,1)),VALUE(RIGHT(Rawdata!GO81,1))-1),"N/A")</f>
        <v>N/A</v>
      </c>
      <c r="GP81" t="str">
        <f>IFERROR(VALUE(RIGHT(Rawdata!GP81,1))-3,"N/A")</f>
        <v>N/A</v>
      </c>
      <c r="GQ81" t="str">
        <f>IFERROR(IF(Rawdata!GQ81="A1",VALUE(RIGHT(Rawdata!GQ81,1)),VALUE(RIGHT(Rawdata!GQ81,1))-1),"N/A")</f>
        <v>N/A</v>
      </c>
      <c r="GR81" t="str">
        <f>IFERROR(VALUE(RIGHT(Rawdata!GR81,1))-3,"N/A")</f>
        <v>N/A</v>
      </c>
      <c r="GS81" t="str">
        <f>IFERROR(IF(Rawdata!GS81="A1",VALUE(RIGHT(Rawdata!GS81,1)),VALUE(RIGHT(Rawdata!GS81,1))-1),"N/A")</f>
        <v>N/A</v>
      </c>
      <c r="GT81" t="str">
        <f>IFERROR(VALUE(RIGHT(Rawdata!GT81,1))-3,"N/A")</f>
        <v>N/A</v>
      </c>
      <c r="GU81" t="str">
        <f>IFERROR(IF(Rawdata!GU81="A1",VALUE(RIGHT(Rawdata!GU81,1)),VALUE(RIGHT(Rawdata!GU81,1))-1),"N/A")</f>
        <v>N/A</v>
      </c>
      <c r="GV81" t="str">
        <f>IFERROR(VALUE(RIGHT(Rawdata!GV81,1))-3,"N/A")</f>
        <v>N/A</v>
      </c>
      <c r="GW81" t="str">
        <f>IFERROR(IF(Rawdata!GW81="A1",VALUE(RIGHT(Rawdata!GW81,1)),VALUE(RIGHT(Rawdata!GW81,1))-1),"N/A")</f>
        <v>N/A</v>
      </c>
      <c r="GX81" t="str">
        <f>IFERROR(VALUE(RIGHT(Rawdata!GX81,1))-3,"N/A")</f>
        <v>N/A</v>
      </c>
      <c r="GY81" t="str">
        <f>IFERROR(VALUE(RIGHT(Rawdata!GY81,1)),"N/A")</f>
        <v>N/A</v>
      </c>
      <c r="GZ81" t="str">
        <f>IFERROR(7-VALUE(RIGHT(Rawdata!GZ81,1)),"N/A")</f>
        <v>N/A</v>
      </c>
      <c r="HA81" t="str">
        <f>IFERROR(VALUE(RIGHT(Rawdata!HA81,1)),"N/A")</f>
        <v>N/A</v>
      </c>
      <c r="HB81" t="str">
        <f>IFERROR(VALUE(RIGHT(Rawdata!HB81,1)),"N/A")</f>
        <v>N/A</v>
      </c>
      <c r="HC81" t="str">
        <f>IFERROR(VALUE(RIGHT(Rawdata!HC81,1)),"N/A")</f>
        <v>N/A</v>
      </c>
      <c r="HD81" t="str">
        <f>IFERROR(7-VALUE(RIGHT(Rawdata!HD81,1)),"N/A")</f>
        <v>N/A</v>
      </c>
      <c r="HE81" t="str">
        <f>IFERROR(VALUE(RIGHT(Rawdata!HE81,1)),"N/A")</f>
        <v>N/A</v>
      </c>
      <c r="HF81" t="str">
        <f>IFERROR(7-VALUE(RIGHT(Rawdata!HF81,1)),"N/A")</f>
        <v>N/A</v>
      </c>
      <c r="HG81" t="str">
        <f>IFERROR(VALUE(RIGHT(Rawdata!HG81,1)),"N/A")</f>
        <v>N/A</v>
      </c>
      <c r="HH81" t="str">
        <f>IFERROR(VALUE(RIGHT(Rawdata!HH81,1)),"N/A")</f>
        <v>N/A</v>
      </c>
      <c r="HI81" t="str">
        <f>IFERROR(VALUE(RIGHT(Rawdata!HI81,1)),"N/A")</f>
        <v>N/A</v>
      </c>
      <c r="HJ81" t="str">
        <f>IFERROR(VALUE(RIGHT(Rawdata!HJ81,1)),"N/A")</f>
        <v>N/A</v>
      </c>
      <c r="HK81" t="str">
        <f>IFERROR(7-VALUE(RIGHT(Rawdata!HK81,1)),"N/A")</f>
        <v>N/A</v>
      </c>
      <c r="HL81" t="str">
        <f>IFERROR(VALUE(RIGHT(Rawdata!HL81,1)),"N/A")</f>
        <v>N/A</v>
      </c>
      <c r="HM81" t="str">
        <f>IFERROR(VALUE(RIGHT(Rawdata!HM81,1)),"N/A")</f>
        <v>N/A</v>
      </c>
      <c r="HN81" t="str">
        <f>IFERROR(IF(Rawdata!HN81="A13",5,VALUE(RIGHT(Rawdata!HN81,1))-1),"N/A")</f>
        <v>N/A</v>
      </c>
      <c r="HO81" t="str">
        <f>IFERROR(IF(Rawdata!HO81="A13",5,VALUE(RIGHT(Rawdata!HO81,1))-1),"N/A")</f>
        <v>N/A</v>
      </c>
      <c r="HP81" t="str">
        <f>IFERROR(IF(Rawdata!HP81="A13",5,VALUE(RIGHT(Rawdata!HP81,1))-1),"N/A")</f>
        <v>N/A</v>
      </c>
      <c r="HQ81" t="str">
        <f>IFERROR(IF(Rawdata!HQ81="A13",5,VALUE(RIGHT(Rawdata!HQ81,1))-1),"N/A")</f>
        <v>N/A</v>
      </c>
      <c r="HR81" t="str">
        <f>IFERROR(IF(Rawdata!HR81="A13",5,VALUE(RIGHT(Rawdata!HR81,1))-1),"N/A")</f>
        <v>N/A</v>
      </c>
      <c r="HS81" t="str">
        <f>IFERROR(6-IF(Rawdata!HS81="A13",5,VALUE(RIGHT(Rawdata!HS81,1))-1),"N/A")</f>
        <v>N/A</v>
      </c>
      <c r="HT81" t="str">
        <f>IFERROR(6-IF(Rawdata!HT81="A13",5,VALUE(RIGHT(Rawdata!HT81,1))-1),"N/A")</f>
        <v>N/A</v>
      </c>
      <c r="HU81" t="str">
        <f>IFERROR(6-IF(Rawdata!HU81="A13",5,VALUE(RIGHT(Rawdata!HU81,1))-1),"N/A")</f>
        <v>N/A</v>
      </c>
      <c r="HV81" t="str">
        <f>IFERROR(IF(Rawdata!HV81="A13",5,VALUE(RIGHT(Rawdata!HV81,1))-1),"N/A")</f>
        <v>N/A</v>
      </c>
      <c r="HW81" t="str">
        <f>IFERROR(6-IF(Rawdata!HW81="A13",5,VALUE(RIGHT(Rawdata!HW81,1))-1),"N/A")</f>
        <v>N/A</v>
      </c>
      <c r="HX81" t="str">
        <f>IFERROR(6-IF(Rawdata!HX81="A13",5,VALUE(RIGHT(Rawdata!HX81,1))-1),"N/A")</f>
        <v>N/A</v>
      </c>
      <c r="HY81" t="str">
        <f>IFERROR(6-IF(Rawdata!HY81="A13",5,VALUE(RIGHT(Rawdata!HY81,1))-1),"N/A")</f>
        <v>N/A</v>
      </c>
      <c r="HZ81" t="str">
        <f>IFERROR(6-IF(Rawdata!HZ81="A13",5,VALUE(RIGHT(Rawdata!HZ81,1))-1),"N/A")</f>
        <v>N/A</v>
      </c>
      <c r="IA81" t="str">
        <f>IFERROR(6-IF(Rawdata!IA81="A13",5,VALUE(RIGHT(Rawdata!IA81,1))-1),"N/A")</f>
        <v>N/A</v>
      </c>
      <c r="IB81" t="str">
        <f>IFERROR(IF(Rawdata!IB81="A13",5,VALUE(RIGHT(Rawdata!IB81,1))-1),"N/A")</f>
        <v>N/A</v>
      </c>
      <c r="IC81" t="str">
        <f>IFERROR(6-IF(Rawdata!IC81="A13",5,VALUE(RIGHT(Rawdata!IC81,1))-1),"N/A")</f>
        <v>N/A</v>
      </c>
      <c r="ID81" t="str">
        <f>IFERROR(IF(Rawdata!ID81="A13",5,VALUE(RIGHT(Rawdata!ID81,1))-1),"N/A")</f>
        <v>N/A</v>
      </c>
      <c r="IE81" t="str">
        <f>IFERROR(6-IF(Rawdata!IE81="A13",5,VALUE(RIGHT(Rawdata!IE81,1))-1),"N/A")</f>
        <v>N/A</v>
      </c>
      <c r="IF81">
        <f>IFERROR(VALUE(RIGHT(Rawdata!IF81,1)),"N/A")</f>
        <v>5</v>
      </c>
      <c r="IG81">
        <f>IFERROR(VALUE(RIGHT(Rawdata!IG81,1)),"N/A")</f>
        <v>5</v>
      </c>
      <c r="IH81">
        <f>IFERROR(VALUE(RIGHT(Rawdata!IH81,1)),"N/A")</f>
        <v>5</v>
      </c>
      <c r="II81">
        <f>IFERROR(VALUE(RIGHT(Rawdata!II81,1)),"N/A")</f>
        <v>5</v>
      </c>
      <c r="IJ81">
        <f>IFERROR(VALUE(RIGHT(Rawdata!IJ81,1)),"N/A")</f>
        <v>5</v>
      </c>
      <c r="IK81" t="str">
        <f>IFERROR(VALUE(RIGHT(Rawdata!IK81,1)),"N/A")</f>
        <v>N/A</v>
      </c>
      <c r="IL81" t="str">
        <f>IFERROR(VALUE(RIGHT(Rawdata!IL81,1)),"N/A")</f>
        <v>N/A</v>
      </c>
      <c r="IM81" t="str">
        <f>IFERROR(VALUE(RIGHT(Rawdata!IM81,1)),"N/A")</f>
        <v>N/A</v>
      </c>
      <c r="IN81" t="str">
        <f>IFERROR(VALUE(RIGHT(Rawdata!IN81,1)),"N/A")</f>
        <v>N/A</v>
      </c>
      <c r="IO81" t="str">
        <f>IFERROR(VALUE(RIGHT(Rawdata!IO81,1)),"N/A")</f>
        <v>N/A</v>
      </c>
      <c r="IP81" t="str">
        <f>IFERROR(VALUE(RIGHT(Rawdata!IP81,1)),"N/A")</f>
        <v>N/A</v>
      </c>
      <c r="IQ81" t="str">
        <f>IFERROR(VALUE(RIGHT(Rawdata!IQ81,1)),"N/A")</f>
        <v>N/A</v>
      </c>
      <c r="IR81" t="str">
        <f>IFERROR(VALUE(RIGHT(Rawdata!IR81,1)),"N/A")</f>
        <v>N/A</v>
      </c>
      <c r="IS81" t="str">
        <f>IFERROR(VALUE(RIGHT(Rawdata!IS81,1)),"N/A")</f>
        <v>N/A</v>
      </c>
      <c r="IT81" t="str">
        <f>IFERROR(VALUE(RIGHT(Rawdata!IT81,1)),"N/A")</f>
        <v>N/A</v>
      </c>
      <c r="IU81" t="str">
        <f>IFERROR(VALUE(RIGHT(Rawdata!IU81,1)),"N/A")</f>
        <v>N/A</v>
      </c>
      <c r="IV81" t="str">
        <f>IFERROR(VALUE(RIGHT(Rawdata!IV81,1)),"N/A")</f>
        <v>N/A</v>
      </c>
      <c r="IW81" t="str">
        <f>IFERROR(VALUE(RIGHT(Rawdata!IW81,1)),"N/A")</f>
        <v>N/A</v>
      </c>
      <c r="IX81" t="str">
        <f>IFERROR(VALUE(RIGHT(Rawdata!IX81,1)),"N/A")</f>
        <v>N/A</v>
      </c>
      <c r="IY81" t="str">
        <f>IFERROR(VALUE(RIGHT(Rawdata!IY81,1)),"N/A")</f>
        <v>N/A</v>
      </c>
      <c r="IZ81" t="str">
        <f>IFERROR(VALUE(RIGHT(Rawdata!IZ81,1)),"N/A")</f>
        <v>N/A</v>
      </c>
      <c r="JA81" t="str">
        <f>IFERROR(VALUE(RIGHT(Rawdata!JA81,1)),"N/A")</f>
        <v>N/A</v>
      </c>
      <c r="JB81" t="str">
        <f>IFERROR(VALUE(RIGHT(Rawdata!JB81,1)),"N/A")</f>
        <v>N/A</v>
      </c>
      <c r="JC81" t="str">
        <f>IFERROR(VALUE(RIGHT(Rawdata!JC81,1)),"N/A")</f>
        <v>N/A</v>
      </c>
      <c r="JD81" t="str">
        <f>IFERROR(VALUE(RIGHT(Rawdata!JD81,1)),"N/A")</f>
        <v>N/A</v>
      </c>
      <c r="JE81" t="str">
        <f>IFERROR(VALUE(RIGHT(Rawdata!JE81,1)),"N/A")</f>
        <v>N/A</v>
      </c>
      <c r="JF81" t="str">
        <f>IFERROR(VALUE(RIGHT(Rawdata!JF81,1)),"N/A")</f>
        <v>N/A</v>
      </c>
      <c r="JG81" t="str">
        <f>IFERROR(VALUE(RIGHT(Rawdata!JG81,1)),"N/A")</f>
        <v>N/A</v>
      </c>
      <c r="JH81" t="str">
        <f>IFERROR(VALUE(RIGHT(Rawdata!JH81,1)),"N/A")</f>
        <v>N/A</v>
      </c>
      <c r="JI81" t="str">
        <f>IFERROR(VALUE(RIGHT(Rawdata!JI81,1)),"N/A")</f>
        <v>N/A</v>
      </c>
      <c r="JJ81" t="str">
        <f>IFERROR(VALUE(RIGHT(Rawdata!JJ81,1)),"N/A")</f>
        <v>N/A</v>
      </c>
      <c r="JK81" t="str">
        <f>IFERROR(VALUE(RIGHT(Rawdata!JK81,1)),"N/A")</f>
        <v>N/A</v>
      </c>
      <c r="JL81" t="str">
        <f>IFERROR(VALUE(RIGHT(Rawdata!JL81,1)),"N/A")</f>
        <v>N/A</v>
      </c>
      <c r="JM81" t="str">
        <f>IFERROR(VALUE(RIGHT(Rawdata!JM81,1)),"N/A")</f>
        <v>N/A</v>
      </c>
      <c r="JN81" t="str">
        <f>IFERROR(VALUE(RIGHT(Rawdata!JN81,1)),"N/A")</f>
        <v>N/A</v>
      </c>
      <c r="JO81" t="str">
        <f>IFERROR(VALUE(RIGHT(Rawdata!JO81,1)),"N/A")</f>
        <v>N/A</v>
      </c>
      <c r="JP81" t="str">
        <f>IFERROR(VALUE(RIGHT(Rawdata!JP81,1)-4),"N/A")</f>
        <v>N/A</v>
      </c>
      <c r="JQ81" t="str">
        <f>IFERROR(VALUE(RIGHT(Rawdata!JQ81,1)-4),"N/A")</f>
        <v>N/A</v>
      </c>
      <c r="JR81" t="str">
        <f>IFERROR(VALUE(RIGHT(Rawdata!JR81,1)-4),"N/A")</f>
        <v>N/A</v>
      </c>
      <c r="JS81" t="str">
        <f>IFERROR(VALUE(RIGHT(Rawdata!JS81,1)-4),"N/A")</f>
        <v>N/A</v>
      </c>
      <c r="JT81" t="str">
        <f>IFERROR(VALUE(RIGHT(Rawdata!JT81,1)-4),"N/A")</f>
        <v>N/A</v>
      </c>
      <c r="JU81" t="str">
        <f>IFERROR(VALUE(RIGHT(Rawdata!JU81,1)-4),"N/A")</f>
        <v>N/A</v>
      </c>
      <c r="JV81" t="str">
        <f>IFERROR(VALUE(RIGHT(Rawdata!JV81,1)-4),"N/A")</f>
        <v>N/A</v>
      </c>
      <c r="JW81" t="str">
        <f>IFERROR(VALUE(RIGHT(Rawdata!JW81,1)-4),"N/A")</f>
        <v>N/A</v>
      </c>
      <c r="JX81" t="str">
        <f>IFERROR(VALUE(RIGHT(Rawdata!JX81,1)),"N/A")</f>
        <v>N/A</v>
      </c>
      <c r="JY81" t="str">
        <f>IFERROR(VALUE(RIGHT(Rawdata!JY81,1)),"N/A")</f>
        <v>N/A</v>
      </c>
      <c r="JZ81" t="str">
        <f>IFERROR(6-VALUE(RIGHT(Rawdata!JZ81,1)),"N/A")</f>
        <v>N/A</v>
      </c>
      <c r="KA81" t="str">
        <f>IFERROR(6-VALUE(RIGHT(Rawdata!KA81,1)),"N/A")</f>
        <v>N/A</v>
      </c>
      <c r="KB81" t="str">
        <f>IFERROR(6-VALUE(RIGHT(Rawdata!KB81,1)),"N/A")</f>
        <v>N/A</v>
      </c>
      <c r="KC81" t="str">
        <f>IFERROR(6-VALUE(RIGHT(Rawdata!KC81,1)),"N/A")</f>
        <v>N/A</v>
      </c>
      <c r="KD81" t="str">
        <f>IFERROR(6-VALUE(RIGHT(Rawdata!KD81,1)),"N/A")</f>
        <v>N/A</v>
      </c>
      <c r="KE81" t="str">
        <f>IFERROR(6-VALUE(RIGHT(Rawdata!KE81,1)),"N/A")</f>
        <v>N/A</v>
      </c>
      <c r="KF81" t="str">
        <f>IFERROR(VALUE(RIGHT(Rawdata!KF81,1)),"N/A")</f>
        <v>N/A</v>
      </c>
      <c r="KG81" t="str">
        <f>IFERROR(VALUE(RIGHT(Rawdata!KG81,1)),"N/A")</f>
        <v>N/A</v>
      </c>
      <c r="KH81" t="str">
        <f>IFERROR(6-VALUE(RIGHT(Rawdata!KH81,1)),"N/A")</f>
        <v>N/A</v>
      </c>
      <c r="KI81" t="str">
        <f>IFERROR(6-VALUE(RIGHT(Rawdata!KI81,1)),"N/A")</f>
        <v>N/A</v>
      </c>
      <c r="KJ81" t="str">
        <f>IFERROR(VALUE(RIGHT(Rawdata!KJ81,1)),"N/A")</f>
        <v>N/A</v>
      </c>
      <c r="KK81" t="str">
        <f>IFERROR(VALUE(RIGHT(Rawdata!KK81,1)),"N/A")</f>
        <v>N/A</v>
      </c>
      <c r="KL81" t="str">
        <f>IFERROR(VALUE(RIGHT(Rawdata!KL81,1)),"N/A")</f>
        <v>N/A</v>
      </c>
      <c r="KM81" t="str">
        <f>IFERROR(VALUE(RIGHT(Rawdata!KM81,1)),"N/A")</f>
        <v>N/A</v>
      </c>
      <c r="KN81" t="str">
        <f>IFERROR(VALUE(RIGHT(Rawdata!KN81,1)),"N/A")</f>
        <v>N/A</v>
      </c>
      <c r="KO81" t="str">
        <f>IFERROR(VALUE(RIGHT(Rawdata!KO81,1)),"N/A")</f>
        <v>N/A</v>
      </c>
      <c r="KP81" t="str">
        <f>IFERROR(VALUE(RIGHT(Rawdata!KP81,1)),"N/A")</f>
        <v>N/A</v>
      </c>
      <c r="KQ81" t="str">
        <f>IFERROR(VALUE(RIGHT(Rawdata!KQ81,1)),"N/A")</f>
        <v>N/A</v>
      </c>
      <c r="KR81" t="str">
        <f>IFERROR(VALUE(RIGHT(Rawdata!KR81,1)),"N/A")</f>
        <v>N/A</v>
      </c>
      <c r="KS81" t="str">
        <f>IFERROR(VALUE(RIGHT(Rawdata!KS81,1)),"N/A")</f>
        <v>N/A</v>
      </c>
      <c r="KT81" t="str">
        <f>IFERROR(VALUE(RIGHT(Rawdata!KT81,1)),"N/A")</f>
        <v>N/A</v>
      </c>
      <c r="KU81" t="str">
        <f>IFERROR(VALUE(RIGHT(Rawdata!KU81,1)),"N/A")</f>
        <v>N/A</v>
      </c>
      <c r="KV81" t="str">
        <f>IFERROR(VALUE(RIGHT(Rawdata!KV81,1)),"N/A")</f>
        <v>N/A</v>
      </c>
      <c r="KW81" t="str">
        <f>IFERROR(VALUE(RIGHT(Rawdata!KW81,1)),"N/A")</f>
        <v>N/A</v>
      </c>
      <c r="KX81" t="str">
        <f>IFERROR(VALUE(RIGHT(Rawdata!KX81,1)),"N/A")</f>
        <v>N/A</v>
      </c>
    </row>
    <row r="82" spans="1:310" x14ac:dyDescent="0.25">
      <c r="A82">
        <f>Rawdata!A82</f>
        <v>11</v>
      </c>
      <c r="B82" t="str">
        <f>Rawdata!B82</f>
        <v>T4</v>
      </c>
      <c r="C82" t="str">
        <f>Rawdata!C82</f>
        <v>2023-04-23 15:38:06</v>
      </c>
      <c r="D82" t="str">
        <f>Rawdata!D82</f>
        <v>802-214</v>
      </c>
      <c r="E82" t="str">
        <f>IF(Rawdata!E82="","",Rawdata!E82)</f>
        <v>202-151</v>
      </c>
      <c r="F82" cm="1">
        <f t="array" ref="F82">IFERROR(_xlfn.IFS(Rawdata!F82="A1",100,Rawdata!F82="A2",75,Rawdata!F82="A3",50,Rawdata!F82="A4",25,Rawdata!F82="A5",0),"N/A")</f>
        <v>50</v>
      </c>
      <c r="G82" cm="1">
        <f t="array" ref="G82">IFERROR(_xlfn.IFS(Rawdata!G82="A1",100,Rawdata!G82="A2",75,Rawdata!G82="A3",50,Rawdata!G82="A4",25,Rawdata!G82="A5",0),"N/A")</f>
        <v>100</v>
      </c>
      <c r="H82" cm="1">
        <f t="array" ref="H82">IFERROR(_xlfn.IFS(Rawdata!H82="A1",100,Rawdata!H82="A2",75,Rawdata!H82="A3",50,Rawdata!H82="A4",25,Rawdata!H82="A5",0),"N/A")</f>
        <v>50</v>
      </c>
      <c r="I82" cm="1">
        <f t="array" ref="I82">IFERROR(_xlfn.IFS(Rawdata!I82="A1",100,Rawdata!I82="A2",75,Rawdata!I82="A3",50,Rawdata!I82="A4",25,Rawdata!I82="A5",0),"N/A")</f>
        <v>50</v>
      </c>
      <c r="J82" cm="1">
        <f t="array" ref="J82">IFERROR(_xlfn.IFS(Rawdata!J82="A1",100,Rawdata!J82="A2",75,Rawdata!J82="A3",50,Rawdata!J82="A4",25,Rawdata!J82="A5",0),"N/A")</f>
        <v>0</v>
      </c>
      <c r="K82" cm="1">
        <f t="array" ref="K82">IFERROR(_xlfn.IFS(Rawdata!K82="A1",100,Rawdata!K82="A2",75,Rawdata!K82="A3",50,Rawdata!K82="A4",25,Rawdata!K82="A5",0),"N/A")</f>
        <v>100</v>
      </c>
      <c r="L82" cm="1">
        <f t="array" ref="L82">IFERROR(_xlfn.IFS(Rawdata!L82="A1",100,Rawdata!L82="A2",75,Rawdata!L82="A3",50,Rawdata!L82="A4",25,Rawdata!L82="A5",0),"N/A")</f>
        <v>100</v>
      </c>
      <c r="M82" cm="1">
        <f t="array" ref="M82">IFERROR(_xlfn.IFS(Rawdata!M82="A1",100,Rawdata!M82="A2",75,Rawdata!M82="A3",50,Rawdata!M82="A4",25,Rawdata!M82="A5",0),"N/A")</f>
        <v>100</v>
      </c>
      <c r="N82" cm="1">
        <f t="array" ref="N82">IFERROR(_xlfn.IFS(Rawdata!N82="A1",100,Rawdata!N82="A2",75,Rawdata!N82="A3",50,Rawdata!N82="A4",25,Rawdata!N82="A5",0),"N/A")</f>
        <v>100</v>
      </c>
      <c r="O82" cm="1">
        <f t="array" ref="O82">IFERROR(_xlfn.IFS(Rawdata!O82="A1",100,Rawdata!O82="A2",75,Rawdata!O82="A3",50,Rawdata!O82="A4",25,Rawdata!O82="A5",0),"N/A")</f>
        <v>100</v>
      </c>
      <c r="P82" cm="1">
        <f t="array" ref="P82">IFERROR(_xlfn.IFS(Rawdata!P82="A1",100,Rawdata!P82="A2",75,Rawdata!P82="A3",50,Rawdata!P82="A4",25,Rawdata!P82="A5",0),"N/A")</f>
        <v>50</v>
      </c>
      <c r="Q82" cm="1">
        <f t="array" ref="Q82">IFERROR(_xlfn.IFS(Rawdata!Q82="A1",100,Rawdata!Q82="A2",75,Rawdata!Q82="A3",50,Rawdata!Q82="A4",25,Rawdata!Q82="A5",0),"N/A")</f>
        <v>100</v>
      </c>
      <c r="R82" cm="1">
        <f t="array" ref="R82">IFERROR(_xlfn.IFS(Rawdata!R82="A1",100,Rawdata!R82="A2",75,Rawdata!R82="A3",50,Rawdata!R82="A4",25,Rawdata!R82="A5",0),"N/A")</f>
        <v>50</v>
      </c>
      <c r="S82" cm="1">
        <f t="array" ref="S82">IFERROR(_xlfn.IFS(Rawdata!S82="A1",100,Rawdata!S82="A2",75,Rawdata!S82="A3",50,Rawdata!S82="A4",25,Rawdata!S82="A5",0),"N/A")</f>
        <v>50</v>
      </c>
      <c r="T82" cm="1">
        <f t="array" ref="T82">IFERROR(_xlfn.IFS(Rawdata!T82="A1",100,Rawdata!T82="A2",75,Rawdata!T82="A3",50,Rawdata!T82="A4",25,Rawdata!T82="A5",0),"N/A")</f>
        <v>25</v>
      </c>
      <c r="U82" cm="1">
        <f t="array" ref="U82">IFERROR(_xlfn.IFS(Rawdata!U82="A1",100,Rawdata!U82="A2",75,Rawdata!U82="A3",50,Rawdata!U82="A4",25,Rawdata!U82="A5",0),"N/A")</f>
        <v>25</v>
      </c>
      <c r="V82" cm="1">
        <f t="array" ref="V82">IFERROR(_xlfn.IFS(Rawdata!V82="A1",100,Rawdata!V82="A2",75,Rawdata!V82="A3",50,Rawdata!V82="A4",25,Rawdata!V82="A5",0),"N/A")</f>
        <v>75</v>
      </c>
      <c r="W82" cm="1">
        <f t="array" ref="W82">IFERROR(_xlfn.IFS(Rawdata!W82="A1",100,Rawdata!W82="A2",75,Rawdata!W82="A3",50,Rawdata!W82="A4",25,Rawdata!W82="A5",0),"N/A")</f>
        <v>100</v>
      </c>
      <c r="X82" cm="1">
        <f t="array" ref="X82">IFERROR(_xlfn.IFS(Rawdata!X82="A1",100,Rawdata!X82="A2",75,Rawdata!X82="A3",50,Rawdata!X82="A4",25,Rawdata!X82="A5",0),"N/A")</f>
        <v>50</v>
      </c>
      <c r="Y82" cm="1">
        <f t="array" ref="Y82">IFERROR(_xlfn.IFS(Rawdata!Y82="A1",100,Rawdata!Y82="A2",75,Rawdata!Y82="A3",50,Rawdata!Y82="A4",25,Rawdata!Y82="A5",0),"N/A")</f>
        <v>50</v>
      </c>
      <c r="Z82" cm="1">
        <f t="array" ref="Z82">IFERROR(_xlfn.IFS(Rawdata!Z82="A1",100,Rawdata!Z82="A2",75,Rawdata!Z82="A3",50,Rawdata!Z82="A4",25,Rawdata!Z82="A5",0),"N/A")</f>
        <v>100</v>
      </c>
      <c r="AA82" cm="1">
        <f t="array" ref="AA82">IFERROR(_xlfn.IFS(Rawdata!AA82="A1",100,Rawdata!AA82="A2",75,Rawdata!AA82="A3",50,Rawdata!AA82="A4",25,Rawdata!AA82="A5",0),"N/A")</f>
        <v>75</v>
      </c>
      <c r="AB82" cm="1">
        <f t="array" ref="AB82">IFERROR(_xlfn.IFS(Rawdata!AB82="A1",100,Rawdata!AB82="A2",75,Rawdata!AB82="A3",50,Rawdata!AB82="A4",25,Rawdata!AB82="A5",0),"N/A")</f>
        <v>75</v>
      </c>
      <c r="AC82">
        <f>IFERROR(VALUE(RIGHT(Rawdata!AC82,1)),"N/A")</f>
        <v>5</v>
      </c>
      <c r="AD82">
        <f>IFERROR(6-VALUE(RIGHT(Rawdata!AD82,1)),"N/A")</f>
        <v>5</v>
      </c>
      <c r="AE82">
        <f>IFERROR(VALUE(RIGHT(Rawdata!AE82,1)),"N/A")</f>
        <v>5</v>
      </c>
      <c r="AF82">
        <f>IFERROR(6-VALUE(RIGHT(Rawdata!AF82,1)),"N/A")</f>
        <v>5</v>
      </c>
      <c r="AG82">
        <f>IFERROR(VALUE(RIGHT(Rawdata!AG82,1)),"N/A")</f>
        <v>5</v>
      </c>
      <c r="AH82">
        <f>IFERROR(VALUE(RIGHT(Rawdata!AH82,1)),"N/A")</f>
        <v>5</v>
      </c>
      <c r="AI82">
        <f>IFERROR(VALUE(RIGHT(Rawdata!AI82,1)),"N/A")</f>
        <v>4</v>
      </c>
      <c r="AJ82">
        <f>IFERROR(6-VALUE(RIGHT(Rawdata!AJ82,1)),"N/A")</f>
        <v>4</v>
      </c>
      <c r="AK82">
        <f>IFERROR(6-VALUE(RIGHT(Rawdata!AK82,1)),"N/A")</f>
        <v>5</v>
      </c>
      <c r="AL82">
        <f>IFERROR(VALUE(RIGHT(Rawdata!AL82,1)),"N/A")</f>
        <v>5</v>
      </c>
      <c r="AM82">
        <f>IFERROR(6-VALUE(RIGHT(Rawdata!AM82,1)),"N/A")</f>
        <v>5</v>
      </c>
      <c r="AN82">
        <f>IFERROR(6-VALUE(RIGHT(Rawdata!AN82,1)),"N/A")</f>
        <v>4</v>
      </c>
      <c r="AO82">
        <f>IFERROR(VALUE(RIGHT(Rawdata!AO82,1)),"N/A")</f>
        <v>5</v>
      </c>
      <c r="AP82">
        <f>IFERROR(6-VALUE(RIGHT(Rawdata!AP82,1)),"N/A")</f>
        <v>5</v>
      </c>
      <c r="AQ82">
        <f>IFERROR(VALUE(RIGHT(Rawdata!AQ82,1)),"N/A")</f>
        <v>5</v>
      </c>
      <c r="AR82">
        <f>IFERROR(6-VALUE(RIGHT(Rawdata!AR82,1)),"N/A")</f>
        <v>5</v>
      </c>
      <c r="AS82">
        <f>IFERROR(VALUE(RIGHT(Rawdata!AS82,1)),"N/A")</f>
        <v>5</v>
      </c>
      <c r="AT82">
        <f>IFERROR(VALUE(RIGHT(Rawdata!AT82,1)),"N/A")</f>
        <v>5</v>
      </c>
      <c r="AU82">
        <f>IFERROR(6-VALUE(RIGHT(Rawdata!AU82,1)),"N/A")</f>
        <v>5</v>
      </c>
      <c r="AV82">
        <f>IFERROR(VALUE(RIGHT(Rawdata!AV82,1)),"N/A")</f>
        <v>5</v>
      </c>
      <c r="AW82">
        <f>IFERROR(VALUE(RIGHT(Rawdata!AW82,1)),"N/A")</f>
        <v>4</v>
      </c>
      <c r="AX82">
        <f>IFERROR(VALUE(RIGHT(Rawdata!AX82,1)),"N/A")</f>
        <v>4</v>
      </c>
      <c r="AY82">
        <f>IFERROR(VALUE(RIGHT(Rawdata!AY82,1)),"N/A")</f>
        <v>4</v>
      </c>
      <c r="AZ82">
        <f>IFERROR(VALUE(RIGHT(Rawdata!AZ82,1)),"N/A")</f>
        <v>5</v>
      </c>
      <c r="BA82">
        <f>IFERROR(VALUE(RIGHT(Rawdata!BA82,1)-1),"N/A")</f>
        <v>2</v>
      </c>
      <c r="BB82">
        <f>IFERROR(VALUE(RIGHT(Rawdata!BB82,1)-1),"N/A")</f>
        <v>2</v>
      </c>
      <c r="BC82">
        <f>IFERROR(VALUE(RIGHT(Rawdata!BC82,1)-1),"N/A")</f>
        <v>0</v>
      </c>
      <c r="BD82">
        <f>IFERROR(VALUE(RIGHT(Rawdata!BD82,1)-1),"N/A")</f>
        <v>0</v>
      </c>
      <c r="BE82">
        <f>IFERROR(VALUE(RIGHT(Rawdata!BE82,1)-1),"N/A")</f>
        <v>0</v>
      </c>
      <c r="BF82">
        <f>IFERROR(VALUE(RIGHT(Rawdata!BF82,1)-1),"N/A")</f>
        <v>0</v>
      </c>
      <c r="BG82">
        <f>IFERROR(VALUE(RIGHT(Rawdata!BG82,1)-1),"N/A")</f>
        <v>0</v>
      </c>
      <c r="BH82">
        <f>IFERROR(VALUE(RIGHT(Rawdata!BH82,1)-1),"N/A")</f>
        <v>0</v>
      </c>
      <c r="BI82">
        <f>IFERROR(VALUE(RIGHT(Rawdata!BI82,1)-1),"N/A")</f>
        <v>1</v>
      </c>
      <c r="BJ82">
        <f>IFERROR(VALUE(RIGHT(Rawdata!BJ82,1)-1),"N/A")</f>
        <v>2</v>
      </c>
      <c r="BK82">
        <f>IFERROR(VALUE(RIGHT(Rawdata!BK82,1)-1),"N/A")</f>
        <v>4</v>
      </c>
      <c r="BL82">
        <f>IFERROR(VALUE(RIGHT(Rawdata!BL82,1)-1),"N/A")</f>
        <v>4</v>
      </c>
      <c r="BM82">
        <f>IFERROR(VALUE(RIGHT(Rawdata!BM82,1)),"N/A")</f>
        <v>5</v>
      </c>
      <c r="BN82">
        <f>IFERROR(VALUE(RIGHT(Rawdata!BN82,1)),"N/A")</f>
        <v>5</v>
      </c>
      <c r="BO82">
        <f>IFERROR(VALUE(RIGHT(Rawdata!BO82,1)),"N/A")</f>
        <v>5</v>
      </c>
      <c r="BP82">
        <f>IFERROR(VALUE(RIGHT(Rawdata!BP82,1)),"N/A")</f>
        <v>5</v>
      </c>
      <c r="BQ82">
        <f>IFERROR(6-VALUE(RIGHT(Rawdata!BQ82,1)),"N/A")</f>
        <v>5</v>
      </c>
      <c r="BR82">
        <f>IFERROR(6-VALUE(RIGHT(Rawdata!BR82,1)),"N/A")</f>
        <v>5</v>
      </c>
      <c r="BS82">
        <f>IFERROR(6-VALUE(RIGHT(Rawdata!BS82,1)),"N/A")</f>
        <v>5</v>
      </c>
      <c r="BT82">
        <f>IFERROR(6-VALUE(RIGHT(Rawdata!BT82,1)),"N/A")</f>
        <v>5</v>
      </c>
      <c r="BU82">
        <f>IFERROR(VALUE(RIGHT(Rawdata!BU82,1)),"N/A")</f>
        <v>4</v>
      </c>
      <c r="BV82">
        <f>IFERROR(VALUE(RIGHT(Rawdata!BV82,1)),"N/A")</f>
        <v>4</v>
      </c>
      <c r="BW82">
        <f>IFERROR(VALUE(RIGHT(Rawdata!BW82,1)),"N/A")</f>
        <v>4</v>
      </c>
      <c r="BX82">
        <f>IFERROR(VALUE(RIGHT(Rawdata!BX82,1)),"N/A")</f>
        <v>4</v>
      </c>
      <c r="BY82">
        <f>IFERROR(6-VALUE(RIGHT(Rawdata!BY82,1)),"N/A")</f>
        <v>5</v>
      </c>
      <c r="BZ82">
        <f>IFERROR(6-VALUE(RIGHT(Rawdata!BZ82,1)),"N/A")</f>
        <v>5</v>
      </c>
      <c r="CA82">
        <f>IFERROR(6-VALUE(RIGHT(Rawdata!CA82,1)),"N/A")</f>
        <v>5</v>
      </c>
      <c r="CB82">
        <f>IFERROR(VALUE(RIGHT(Rawdata!CB82,1)),"N/A")</f>
        <v>3</v>
      </c>
      <c r="CC82">
        <f>IFERROR(VALUE(RIGHT(Rawdata!CC82,1)),"N/A")</f>
        <v>5</v>
      </c>
      <c r="CD82">
        <f>IFERROR(VALUE(RIGHT(Rawdata!CD82,1)),"N/A")</f>
        <v>5</v>
      </c>
      <c r="CE82">
        <f>IFERROR(VALUE(RIGHT(Rawdata!CE82,1)),"N/A")</f>
        <v>5</v>
      </c>
      <c r="CF82">
        <f>IFERROR(6-VALUE(RIGHT(Rawdata!CF82,1)),"N/A")</f>
        <v>1</v>
      </c>
      <c r="CG82">
        <f>IFERROR(6-VALUE(RIGHT(Rawdata!CG82,1)),"N/A")</f>
        <v>3</v>
      </c>
      <c r="CH82">
        <f>IFERROR(6-VALUE(RIGHT(Rawdata!CH82,1)),"N/A")</f>
        <v>1</v>
      </c>
      <c r="CI82">
        <f>IFERROR(6-VALUE(RIGHT(Rawdata!CI82,1)),"N/A")</f>
        <v>3</v>
      </c>
      <c r="CJ82">
        <f>IFERROR(VALUE(RIGHT(Rawdata!CJ82,1)),"N/A")</f>
        <v>1</v>
      </c>
      <c r="CK82">
        <f>IFERROR(VALUE(RIGHT(Rawdata!CK82,1)),"N/A")</f>
        <v>1</v>
      </c>
      <c r="CL82">
        <f>IFERROR(VALUE(RIGHT(Rawdata!CL82,1)),"N/A")</f>
        <v>1</v>
      </c>
      <c r="CM82">
        <f>IFERROR(VALUE(RIGHT(Rawdata!CM82,1)),"N/A")</f>
        <v>1</v>
      </c>
      <c r="CN82">
        <f>IFERROR(VALUE(RIGHT(Rawdata!CN82,1)),"N/A")</f>
        <v>1</v>
      </c>
      <c r="CO82">
        <f>IFERROR(VALUE(RIGHT(Rawdata!CO82,1)),"N/A")</f>
        <v>2</v>
      </c>
      <c r="CP82">
        <f>IFERROR(VALUE(RIGHT(Rawdata!CP82,1)),"N/A")</f>
        <v>1</v>
      </c>
      <c r="CQ82">
        <f>IFERROR(VALUE(RIGHT(Rawdata!CQ82,1)),"N/A")</f>
        <v>1</v>
      </c>
      <c r="CR82">
        <f>IFERROR(VALUE(RIGHT(Rawdata!CR82,1)),"N/A")</f>
        <v>1</v>
      </c>
      <c r="CS82">
        <f>IFERROR(VALUE(RIGHT(Rawdata!CS82,1)),"N/A")</f>
        <v>1</v>
      </c>
      <c r="CT82">
        <f>IFERROR(VALUE(RIGHT(Rawdata!CT82,1)),"N/A")</f>
        <v>1</v>
      </c>
      <c r="CU82">
        <f>IFERROR(VALUE(RIGHT(Rawdata!CU82,1)),"N/A")</f>
        <v>3</v>
      </c>
      <c r="CV82">
        <f>IFERROR(VALUE(RIGHT(Rawdata!CV82,1)),"N/A")</f>
        <v>1</v>
      </c>
      <c r="CW82">
        <f>IFERROR(6-VALUE(RIGHT(Rawdata!CW82,1)),"N/A")</f>
        <v>1</v>
      </c>
      <c r="CX82">
        <f>IFERROR(VALUE(RIGHT(Rawdata!CX82,1)),"N/A")</f>
        <v>4</v>
      </c>
      <c r="CY82">
        <f>IFERROR(VALUE(RIGHT(Rawdata!CY82,1)),"N/A")</f>
        <v>4</v>
      </c>
      <c r="CZ82">
        <f>IFERROR(VALUE(RIGHT(Rawdata!CZ82,1)),"N/A")</f>
        <v>1</v>
      </c>
      <c r="DA82">
        <f>IFERROR(VALUE(RIGHT(Rawdata!DA82,1)),"N/A")</f>
        <v>5</v>
      </c>
      <c r="DB82">
        <f>IFERROR(VALUE(RIGHT(Rawdata!DB82,1)),"N/A")</f>
        <v>2</v>
      </c>
      <c r="DC82">
        <f>IFERROR(VALUE(RIGHT(Rawdata!DC82,1)),"N/A")</f>
        <v>1</v>
      </c>
      <c r="DD82">
        <f>IFERROR(VALUE(RIGHT(Rawdata!DD82,1)),"N/A")</f>
        <v>1</v>
      </c>
      <c r="DE82">
        <f>IFERROR(VALUE(RIGHT(Rawdata!DE82,1)-1),"N/A")</f>
        <v>0</v>
      </c>
      <c r="DF82">
        <f>IFERROR(VALUE(RIGHT(Rawdata!DF82,1)-1),"N/A")</f>
        <v>0</v>
      </c>
      <c r="DG82">
        <f>IFERROR(VALUE(RIGHT(Rawdata!DG82,1)-1),"N/A")</f>
        <v>0</v>
      </c>
      <c r="DH82">
        <f>IFERROR(VALUE(RIGHT(Rawdata!DH82,1)-1),"N/A")</f>
        <v>0</v>
      </c>
      <c r="DI82">
        <f>IFERROR(VALUE(RIGHT(Rawdata!DI82,1)-1),"N/A")</f>
        <v>0</v>
      </c>
      <c r="DJ82">
        <f>IFERROR(VALUE(RIGHT(Rawdata!DJ82,1)-1),"N/A")</f>
        <v>0</v>
      </c>
      <c r="DK82">
        <f>IFERROR(VALUE(RIGHT(Rawdata!DK82,1)-1),"N/A")</f>
        <v>0</v>
      </c>
      <c r="DL82">
        <f>IFERROR(VALUE(RIGHT(Rawdata!DL82,1)-1),"N/A")</f>
        <v>0</v>
      </c>
      <c r="DM82">
        <f>IFERROR(VALUE(RIGHT(Rawdata!DM82,1)-1),"N/A")</f>
        <v>0</v>
      </c>
      <c r="DN82">
        <f>IFERROR(VALUE(RIGHT(Rawdata!DN82,1)-1),"N/A")</f>
        <v>0</v>
      </c>
      <c r="DO82">
        <f>IFERROR(VALUE(RIGHT(Rawdata!DO82,1)-1),"N/A")</f>
        <v>0</v>
      </c>
      <c r="DP82">
        <f>IFERROR(VALUE(RIGHT(Rawdata!DP82,1)-1),"N/A")</f>
        <v>0</v>
      </c>
      <c r="DQ82">
        <f>IFERROR(VALUE(RIGHT(Rawdata!DQ82,1)-1),"N/A")</f>
        <v>0</v>
      </c>
      <c r="DR82">
        <f>IFERROR(VALUE(RIGHT(Rawdata!DR82,1)-1),"N/A")</f>
        <v>0</v>
      </c>
      <c r="DS82">
        <f>IFERROR(VALUE(RIGHT(Rawdata!DS82,1)-1),"N/A")</f>
        <v>0</v>
      </c>
      <c r="DT82">
        <f>IFERROR(VALUE(RIGHT(Rawdata!DT82,1)-1),"N/A")</f>
        <v>0</v>
      </c>
      <c r="DU82">
        <f>IFERROR(6-VALUE(RIGHT(Rawdata!DU82,1)-1),"N/A")</f>
        <v>0</v>
      </c>
      <c r="DV82">
        <f>IFERROR(6-VALUE(RIGHT(Rawdata!DV82,1)-1),"N/A")</f>
        <v>0</v>
      </c>
      <c r="DW82">
        <f>IFERROR(6-VALUE(RIGHT(Rawdata!DW82,1)-1),"N/A")</f>
        <v>0</v>
      </c>
      <c r="DX82">
        <f>IFERROR(6-VALUE(RIGHT(Rawdata!DX82,1)-1),"N/A")</f>
        <v>0</v>
      </c>
      <c r="DY82">
        <f>IFERROR(6-VALUE(RIGHT(Rawdata!DY82,1)-1),"N/A")</f>
        <v>0</v>
      </c>
      <c r="DZ82">
        <f>IFERROR(6-VALUE(RIGHT(Rawdata!DZ82,1)-1),"N/A")</f>
        <v>0</v>
      </c>
      <c r="EA82">
        <f>IFERROR(VALUE(RIGHT(Rawdata!EA82,1)),"N/A")</f>
        <v>4</v>
      </c>
      <c r="EB82">
        <f>IFERROR(VALUE(RIGHT(Rawdata!EB82,1)),"N/A")</f>
        <v>3</v>
      </c>
      <c r="EC82">
        <f>IFERROR(6-VALUE(RIGHT(Rawdata!EC82,1)),"N/A")</f>
        <v>3</v>
      </c>
      <c r="ED82">
        <f>IFERROR(6-VALUE(RIGHT(Rawdata!ED82,1)),"N/A")</f>
        <v>4</v>
      </c>
      <c r="EE82">
        <f>IFERROR(VALUE(RIGHT(Rawdata!EE82,1)),"N/A")</f>
        <v>4</v>
      </c>
      <c r="EF82">
        <f>IFERROR(VALUE(RIGHT(Rawdata!EF82,1)),"N/A")</f>
        <v>4</v>
      </c>
      <c r="EG82">
        <f>IFERROR(VALUE(RIGHT(Rawdata!EG82,1)),"N/A")</f>
        <v>4</v>
      </c>
      <c r="EH82">
        <f>IFERROR(VALUE(RIGHT(Rawdata!EH82,1)),"N/A")</f>
        <v>4</v>
      </c>
      <c r="EI82">
        <f>IFERROR(VALUE(RIGHT(Rawdata!EI82,1)),"N/A")</f>
        <v>4</v>
      </c>
      <c r="EJ82">
        <f>IFERROR(VALUE(RIGHT(Rawdata!EJ82,1)),"N/A")</f>
        <v>4</v>
      </c>
      <c r="EK82">
        <f>IFERROR(VALUE(RIGHT(Rawdata!EK82,1)),"N/A")</f>
        <v>2</v>
      </c>
      <c r="EL82">
        <f>IFERROR(VALUE(RIGHT(Rawdata!EL82,1)),"N/A")</f>
        <v>4</v>
      </c>
      <c r="EM82">
        <f>IFERROR(VALUE(RIGHT(Rawdata!EM82,1)),"N/A")</f>
        <v>4</v>
      </c>
      <c r="EN82">
        <f>IFERROR(VALUE(RIGHT(Rawdata!EN82,1)),"N/A")</f>
        <v>4</v>
      </c>
      <c r="EO82">
        <f>IFERROR(VALUE(RIGHT(Rawdata!EO82,1)),"N/A")</f>
        <v>5</v>
      </c>
      <c r="EP82">
        <f>IFERROR(VALUE(RIGHT(Rawdata!EP82,1)),"N/A")</f>
        <v>3</v>
      </c>
      <c r="EQ82">
        <f>IFERROR(VALUE(RIGHT(Rawdata!EQ82,1)),"N/A")</f>
        <v>4</v>
      </c>
      <c r="ER82">
        <f>IFERROR(VALUE(RIGHT(Rawdata!ER82,1)),"N/A")</f>
        <v>4</v>
      </c>
      <c r="ES82">
        <f>IFERROR(VALUE(RIGHT(Rawdata!ES82,1)),"N/A")</f>
        <v>4</v>
      </c>
      <c r="ET82">
        <f>IFERROR(VALUE(RIGHT(Rawdata!ET82,1)),"N/A")</f>
        <v>4</v>
      </c>
      <c r="EU82">
        <f>IFERROR(VALUE(RIGHT(Rawdata!EU82,1)),"N/A")</f>
        <v>2</v>
      </c>
      <c r="EV82">
        <f>IFERROR(VALUE(RIGHT(Rawdata!EV82,1)),"N/A")</f>
        <v>3</v>
      </c>
      <c r="EW82">
        <f>IFERROR(VALUE(RIGHT(Rawdata!EW82,1)),"N/A")</f>
        <v>1</v>
      </c>
      <c r="EX82">
        <f>IFERROR(VALUE(RIGHT(Rawdata!EX82,1)),"N/A")</f>
        <v>3</v>
      </c>
      <c r="EY82">
        <f>IFERROR(VALUE(RIGHT(Rawdata!EY82,1)),"N/A")</f>
        <v>4</v>
      </c>
      <c r="EZ82">
        <f>IFERROR(6-VALUE(RIGHT(Rawdata!EZ82,1)),"N/A")</f>
        <v>4</v>
      </c>
      <c r="FA82">
        <f>IFERROR(IF(Rawdata!FA82="A1",VALUE(RIGHT(Rawdata!FA82,1)),VALUE(RIGHT(Rawdata!FA82,1))-1),"N/A")</f>
        <v>5</v>
      </c>
      <c r="FB82">
        <f>IFERROR(VALUE(RIGHT(Rawdata!FB82,1))-3,"N/A")</f>
        <v>5</v>
      </c>
      <c r="FC82">
        <f>IFERROR(IF(Rawdata!FC82="A1",VALUE(RIGHT(Rawdata!FC82,1)),VALUE(RIGHT(Rawdata!FC82,1))-1),"N/A")</f>
        <v>4</v>
      </c>
      <c r="FD82">
        <f>IFERROR(VALUE(RIGHT(Rawdata!FD82,1))-3,"N/A")</f>
        <v>4</v>
      </c>
      <c r="FE82">
        <f>IFERROR(IF(Rawdata!FE82="A1",VALUE(RIGHT(Rawdata!FE82,1)),VALUE(RIGHT(Rawdata!FE82,1))-1),"N/A")</f>
        <v>5</v>
      </c>
      <c r="FF82">
        <f>IFERROR(VALUE(RIGHT(Rawdata!FF82,1))-3,"N/A")</f>
        <v>5</v>
      </c>
      <c r="FG82">
        <f>IFERROR(IF(Rawdata!FG82="A1",VALUE(RIGHT(Rawdata!FG82,1)),VALUE(RIGHT(Rawdata!FG82,1))-1),"N/A")</f>
        <v>4</v>
      </c>
      <c r="FH82">
        <f>IFERROR(VALUE(RIGHT(Rawdata!FH82,1))-3,"N/A")</f>
        <v>4</v>
      </c>
      <c r="FI82">
        <f>IFERROR(IF(Rawdata!FI82="A1",VALUE(RIGHT(Rawdata!FI82,1)),VALUE(RIGHT(Rawdata!FI82,1))-1),"N/A")</f>
        <v>3</v>
      </c>
      <c r="FJ82">
        <f>IFERROR(VALUE(RIGHT(Rawdata!FJ82,1))-3,"N/A")</f>
        <v>3</v>
      </c>
      <c r="FK82">
        <f>IFERROR(IF(Rawdata!FK82="A1",VALUE(RIGHT(Rawdata!FK82,1)),VALUE(RIGHT(Rawdata!FK82,1))-1),"N/A")</f>
        <v>2</v>
      </c>
      <c r="FL82">
        <f>IFERROR(VALUE(RIGHT(Rawdata!FL82,1))-3,"N/A")</f>
        <v>3</v>
      </c>
      <c r="FM82">
        <f>IFERROR(IF(Rawdata!FM82="A1",VALUE(RIGHT(Rawdata!FM82,1)),VALUE(RIGHT(Rawdata!FM82,1))-1),"N/A")</f>
        <v>5</v>
      </c>
      <c r="FN82">
        <f>IFERROR(VALUE(RIGHT(Rawdata!FN82,1))-3,"N/A")</f>
        <v>5</v>
      </c>
      <c r="FO82">
        <f>IFERROR(IF(Rawdata!FO82="A1",VALUE(RIGHT(Rawdata!FO82,1)),VALUE(RIGHT(Rawdata!FO82,1))-1),"N/A")</f>
        <v>4</v>
      </c>
      <c r="FP82">
        <f>IFERROR(VALUE(RIGHT(Rawdata!FP82,1))-3,"N/A")</f>
        <v>4</v>
      </c>
      <c r="FQ82">
        <f>IFERROR(IF(Rawdata!FQ82="A1",VALUE(RIGHT(Rawdata!FQ82,1)),VALUE(RIGHT(Rawdata!FQ82,1))-1),"N/A")</f>
        <v>5</v>
      </c>
      <c r="FR82">
        <f>IFERROR(VALUE(RIGHT(Rawdata!FR82,1))-3,"N/A")</f>
        <v>5</v>
      </c>
      <c r="FS82">
        <f>IFERROR(IF(Rawdata!FS82="A1",VALUE(RIGHT(Rawdata!FS82,1)),VALUE(RIGHT(Rawdata!FS82,1))-1),"N/A")</f>
        <v>5</v>
      </c>
      <c r="FT82">
        <f>IFERROR(VALUE(RIGHT(Rawdata!FT82,1))-3,"N/A")</f>
        <v>5</v>
      </c>
      <c r="FU82">
        <f>IFERROR(IF(Rawdata!FU82="A1",VALUE(RIGHT(Rawdata!FU82,1)),VALUE(RIGHT(Rawdata!FU82,1))-1),"N/A")</f>
        <v>5</v>
      </c>
      <c r="FV82">
        <f>IFERROR(VALUE(RIGHT(Rawdata!FV82,1))-3,"N/A")</f>
        <v>5</v>
      </c>
      <c r="FW82">
        <f>IFERROR(IF(Rawdata!FW82="A1",VALUE(RIGHT(Rawdata!FW82,1)),VALUE(RIGHT(Rawdata!FW82,1))-1),"N/A")</f>
        <v>5</v>
      </c>
      <c r="FX82">
        <f>IFERROR(VALUE(RIGHT(Rawdata!FX82,1))-3,"N/A")</f>
        <v>5</v>
      </c>
      <c r="FY82">
        <f>IFERROR(IF(Rawdata!FY82="A1",VALUE(RIGHT(Rawdata!FY82,1)),VALUE(RIGHT(Rawdata!FY82,1))-1),"N/A")</f>
        <v>5</v>
      </c>
      <c r="FZ82">
        <f>IFERROR(VALUE(RIGHT(Rawdata!FZ82,1))-3,"N/A")</f>
        <v>5</v>
      </c>
      <c r="GA82">
        <f>IFERROR(IF(Rawdata!GA82="A1",VALUE(RIGHT(Rawdata!GA82,1)),VALUE(RIGHT(Rawdata!GA82,1))-1),"N/A")</f>
        <v>4</v>
      </c>
      <c r="GB82">
        <f>IFERROR(VALUE(RIGHT(Rawdata!GB82,1))-3,"N/A")</f>
        <v>5</v>
      </c>
      <c r="GC82">
        <f>IFERROR(IF(Rawdata!GC82="A1",VALUE(RIGHT(Rawdata!GC82,1)),VALUE(RIGHT(Rawdata!GC82,1))-1),"N/A")</f>
        <v>5</v>
      </c>
      <c r="GD82">
        <f>IFERROR(VALUE(RIGHT(Rawdata!GD82,1))-3,"N/A")</f>
        <v>5</v>
      </c>
      <c r="GE82">
        <f>IFERROR(IF(Rawdata!GE82="A1",VALUE(RIGHT(Rawdata!GE82,1)),VALUE(RIGHT(Rawdata!GE82,1))-1),"N/A")</f>
        <v>5</v>
      </c>
      <c r="GF82">
        <f>IFERROR(VALUE(RIGHT(Rawdata!GF82,1))-3,"N/A")</f>
        <v>5</v>
      </c>
      <c r="GG82">
        <f>IFERROR(IF(Rawdata!GG82="A1",VALUE(RIGHT(Rawdata!GG82,1)),VALUE(RIGHT(Rawdata!GG82,1))-1),"N/A")</f>
        <v>5</v>
      </c>
      <c r="GH82">
        <f>IFERROR(VALUE(RIGHT(Rawdata!GH82,1))-3,"N/A")</f>
        <v>5</v>
      </c>
      <c r="GI82">
        <f>IFERROR(IF(Rawdata!GI82="A1",VALUE(RIGHT(Rawdata!GI82,1)),VALUE(RIGHT(Rawdata!GI82,1))-1),"N/A")</f>
        <v>5</v>
      </c>
      <c r="GJ82">
        <f>IFERROR(VALUE(RIGHT(Rawdata!GJ82,1))-3,"N/A")</f>
        <v>5</v>
      </c>
      <c r="GK82">
        <f>IFERROR(IF(Rawdata!GK82="A1",VALUE(RIGHT(Rawdata!GK82,1)),VALUE(RIGHT(Rawdata!GK82,1))-1),"N/A")</f>
        <v>5</v>
      </c>
      <c r="GL82">
        <f>IFERROR(VALUE(RIGHT(Rawdata!GL82,1))-3,"N/A")</f>
        <v>5</v>
      </c>
      <c r="GM82">
        <f>IFERROR(IF(Rawdata!GM82="A1",VALUE(RIGHT(Rawdata!GM82,1)),VALUE(RIGHT(Rawdata!GM82,1))-1),"N/A")</f>
        <v>5</v>
      </c>
      <c r="GN82">
        <f>IFERROR(VALUE(RIGHT(Rawdata!GN82,1))-3,"N/A")</f>
        <v>5</v>
      </c>
      <c r="GO82">
        <f>IFERROR(IF(Rawdata!GO82="A1",VALUE(RIGHT(Rawdata!GO82,1)),VALUE(RIGHT(Rawdata!GO82,1))-1),"N/A")</f>
        <v>5</v>
      </c>
      <c r="GP82">
        <f>IFERROR(VALUE(RIGHT(Rawdata!GP82,1))-3,"N/A")</f>
        <v>5</v>
      </c>
      <c r="GQ82">
        <f>IFERROR(IF(Rawdata!GQ82="A1",VALUE(RIGHT(Rawdata!GQ82,1)),VALUE(RIGHT(Rawdata!GQ82,1))-1),"N/A")</f>
        <v>5</v>
      </c>
      <c r="GR82">
        <f>IFERROR(VALUE(RIGHT(Rawdata!GR82,1))-3,"N/A")</f>
        <v>5</v>
      </c>
      <c r="GS82">
        <f>IFERROR(IF(Rawdata!GS82="A1",VALUE(RIGHT(Rawdata!GS82,1)),VALUE(RIGHT(Rawdata!GS82,1))-1),"N/A")</f>
        <v>5</v>
      </c>
      <c r="GT82">
        <f>IFERROR(VALUE(RIGHT(Rawdata!GT82,1))-3,"N/A")</f>
        <v>5</v>
      </c>
      <c r="GU82">
        <f>IFERROR(IF(Rawdata!GU82="A1",VALUE(RIGHT(Rawdata!GU82,1)),VALUE(RIGHT(Rawdata!GU82,1))-1),"N/A")</f>
        <v>3</v>
      </c>
      <c r="GV82">
        <f>IFERROR(VALUE(RIGHT(Rawdata!GV82,1))-3,"N/A")</f>
        <v>3</v>
      </c>
      <c r="GW82">
        <f>IFERROR(IF(Rawdata!GW82="A1",VALUE(RIGHT(Rawdata!GW82,1)),VALUE(RIGHT(Rawdata!GW82,1))-1),"N/A")</f>
        <v>5</v>
      </c>
      <c r="GX82">
        <f>IFERROR(VALUE(RIGHT(Rawdata!GX82,1))-3,"N/A")</f>
        <v>5</v>
      </c>
      <c r="GY82">
        <f>IFERROR(VALUE(RIGHT(Rawdata!GY82,1)),"N/A")</f>
        <v>6</v>
      </c>
      <c r="GZ82">
        <f>IFERROR(7-VALUE(RIGHT(Rawdata!GZ82,1)),"N/A")</f>
        <v>6</v>
      </c>
      <c r="HA82">
        <f>IFERROR(VALUE(RIGHT(Rawdata!HA82,1)),"N/A")</f>
        <v>6</v>
      </c>
      <c r="HB82">
        <f>IFERROR(VALUE(RIGHT(Rawdata!HB82,1)),"N/A")</f>
        <v>6</v>
      </c>
      <c r="HC82">
        <f>IFERROR(VALUE(RIGHT(Rawdata!HC82,1)),"N/A")</f>
        <v>5</v>
      </c>
      <c r="HD82">
        <f>IFERROR(7-VALUE(RIGHT(Rawdata!HD82,1)),"N/A")</f>
        <v>3</v>
      </c>
      <c r="HE82">
        <f>IFERROR(VALUE(RIGHT(Rawdata!HE82,1)),"N/A")</f>
        <v>6</v>
      </c>
      <c r="HF82">
        <f>IFERROR(7-VALUE(RIGHT(Rawdata!HF82,1)),"N/A")</f>
        <v>6</v>
      </c>
      <c r="HG82">
        <f>IFERROR(VALUE(RIGHT(Rawdata!HG82,1)),"N/A")</f>
        <v>1</v>
      </c>
      <c r="HH82">
        <f>IFERROR(VALUE(RIGHT(Rawdata!HH82,1)),"N/A")</f>
        <v>6</v>
      </c>
      <c r="HI82">
        <f>IFERROR(VALUE(RIGHT(Rawdata!HI82,1)),"N/A")</f>
        <v>6</v>
      </c>
      <c r="HJ82">
        <f>IFERROR(VALUE(RIGHT(Rawdata!HJ82,1)),"N/A")</f>
        <v>6</v>
      </c>
      <c r="HK82">
        <f>IFERROR(7-VALUE(RIGHT(Rawdata!HK82,1)),"N/A")</f>
        <v>3</v>
      </c>
      <c r="HL82">
        <f>IFERROR(VALUE(RIGHT(Rawdata!HL82,1)),"N/A")</f>
        <v>3</v>
      </c>
      <c r="HM82">
        <f>IFERROR(VALUE(RIGHT(Rawdata!HM82,1)),"N/A")</f>
        <v>4</v>
      </c>
      <c r="HN82">
        <f>IFERROR(IF(Rawdata!HN82="A13",5,VALUE(RIGHT(Rawdata!HN82,1))-1),"N/A")</f>
        <v>5</v>
      </c>
      <c r="HO82">
        <f>IFERROR(IF(Rawdata!HO82="A13",5,VALUE(RIGHT(Rawdata!HO82,1))-1),"N/A")</f>
        <v>5</v>
      </c>
      <c r="HP82">
        <f>IFERROR(IF(Rawdata!HP82="A13",5,VALUE(RIGHT(Rawdata!HP82,1))-1),"N/A")</f>
        <v>5</v>
      </c>
      <c r="HQ82">
        <f>IFERROR(IF(Rawdata!HQ82="A13",5,VALUE(RIGHT(Rawdata!HQ82,1))-1),"N/A")</f>
        <v>5</v>
      </c>
      <c r="HR82">
        <f>IFERROR(IF(Rawdata!HR82="A13",5,VALUE(RIGHT(Rawdata!HR82,1))-1),"N/A")</f>
        <v>5</v>
      </c>
      <c r="HS82">
        <f>IFERROR(6-IF(Rawdata!HS82="A13",5,VALUE(RIGHT(Rawdata!HS82,1))-1),"N/A")</f>
        <v>1</v>
      </c>
      <c r="HT82">
        <f>IFERROR(6-IF(Rawdata!HT82="A13",5,VALUE(RIGHT(Rawdata!HT82,1))-1),"N/A")</f>
        <v>3</v>
      </c>
      <c r="HU82">
        <f>IFERROR(6-IF(Rawdata!HU82="A13",5,VALUE(RIGHT(Rawdata!HU82,1))-1),"N/A")</f>
        <v>1</v>
      </c>
      <c r="HV82">
        <f>IFERROR(IF(Rawdata!HV82="A13",5,VALUE(RIGHT(Rawdata!HV82,1))-1),"N/A")</f>
        <v>5</v>
      </c>
      <c r="HW82">
        <f>IFERROR(6-IF(Rawdata!HW82="A13",5,VALUE(RIGHT(Rawdata!HW82,1))-1),"N/A")</f>
        <v>4</v>
      </c>
      <c r="HX82">
        <f>IFERROR(6-IF(Rawdata!HX82="A13",5,VALUE(RIGHT(Rawdata!HX82,1))-1),"N/A")</f>
        <v>1</v>
      </c>
      <c r="HY82">
        <f>IFERROR(6-IF(Rawdata!HY82="A13",5,VALUE(RIGHT(Rawdata!HY82,1))-1),"N/A")</f>
        <v>1</v>
      </c>
      <c r="HZ82">
        <f>IFERROR(6-IF(Rawdata!HZ82="A13",5,VALUE(RIGHT(Rawdata!HZ82,1))-1),"N/A")</f>
        <v>1</v>
      </c>
      <c r="IA82">
        <f>IFERROR(6-IF(Rawdata!IA82="A13",5,VALUE(RIGHT(Rawdata!IA82,1))-1),"N/A")</f>
        <v>2</v>
      </c>
      <c r="IB82">
        <f>IFERROR(IF(Rawdata!IB82="A13",5,VALUE(RIGHT(Rawdata!IB82,1))-1),"N/A")</f>
        <v>5</v>
      </c>
      <c r="IC82">
        <f>IFERROR(6-IF(Rawdata!IC82="A13",5,VALUE(RIGHT(Rawdata!IC82,1))-1),"N/A")</f>
        <v>2</v>
      </c>
      <c r="ID82">
        <f>IFERROR(IF(Rawdata!ID82="A13",5,VALUE(RIGHT(Rawdata!ID82,1))-1),"N/A")</f>
        <v>4</v>
      </c>
      <c r="IE82">
        <f>IFERROR(6-IF(Rawdata!IE82="A13",5,VALUE(RIGHT(Rawdata!IE82,1))-1),"N/A")</f>
        <v>2</v>
      </c>
      <c r="IF82">
        <f>IFERROR(VALUE(RIGHT(Rawdata!IF82,1)),"N/A")</f>
        <v>4</v>
      </c>
      <c r="IG82">
        <f>IFERROR(VALUE(RIGHT(Rawdata!IG82,1)),"N/A")</f>
        <v>4</v>
      </c>
      <c r="IH82">
        <f>IFERROR(VALUE(RIGHT(Rawdata!IH82,1)),"N/A")</f>
        <v>2</v>
      </c>
      <c r="II82">
        <f>IFERROR(VALUE(RIGHT(Rawdata!II82,1)),"N/A")</f>
        <v>4</v>
      </c>
      <c r="IJ82">
        <f>IFERROR(VALUE(RIGHT(Rawdata!IJ82,1)),"N/A")</f>
        <v>1</v>
      </c>
      <c r="IK82">
        <f>IFERROR(VALUE(RIGHT(Rawdata!IK82,1)),"N/A")</f>
        <v>1</v>
      </c>
      <c r="IL82">
        <f>IFERROR(VALUE(RIGHT(Rawdata!IL82,1)),"N/A")</f>
        <v>5</v>
      </c>
      <c r="IM82">
        <f>IFERROR(VALUE(RIGHT(Rawdata!IM82,1)),"N/A")</f>
        <v>5</v>
      </c>
      <c r="IN82">
        <f>IFERROR(VALUE(RIGHT(Rawdata!IN82,1)),"N/A")</f>
        <v>5</v>
      </c>
      <c r="IO82">
        <f>IFERROR(VALUE(RIGHT(Rawdata!IO82,1)),"N/A")</f>
        <v>5</v>
      </c>
      <c r="IP82">
        <f>IFERROR(VALUE(RIGHT(Rawdata!IP82,1)),"N/A")</f>
        <v>5</v>
      </c>
      <c r="IQ82">
        <f>IFERROR(VALUE(RIGHT(Rawdata!IQ82,1)),"N/A")</f>
        <v>3</v>
      </c>
      <c r="IR82">
        <f>IFERROR(VALUE(RIGHT(Rawdata!IR82,1)),"N/A")</f>
        <v>5</v>
      </c>
      <c r="IS82">
        <f>IFERROR(VALUE(RIGHT(Rawdata!IS82,1)),"N/A")</f>
        <v>5</v>
      </c>
      <c r="IT82">
        <f>IFERROR(VALUE(RIGHT(Rawdata!IT82,1)),"N/A")</f>
        <v>4</v>
      </c>
      <c r="IU82">
        <f>IFERROR(VALUE(RIGHT(Rawdata!IU82,1)),"N/A")</f>
        <v>5</v>
      </c>
      <c r="IV82">
        <f>IFERROR(VALUE(RIGHT(Rawdata!IV82,1)),"N/A")</f>
        <v>5</v>
      </c>
      <c r="IW82">
        <f>IFERROR(VALUE(RIGHT(Rawdata!IW82,1)),"N/A")</f>
        <v>5</v>
      </c>
      <c r="IX82">
        <f>IFERROR(VALUE(RIGHT(Rawdata!IX82,1)),"N/A")</f>
        <v>5</v>
      </c>
      <c r="IY82" t="str">
        <f>IFERROR(VALUE(RIGHT(Rawdata!IY82,1)),"N/A")</f>
        <v>N/A</v>
      </c>
      <c r="IZ82" t="str">
        <f>IFERROR(VALUE(RIGHT(Rawdata!IZ82,1)),"N/A")</f>
        <v>N/A</v>
      </c>
      <c r="JA82" t="str">
        <f>IFERROR(VALUE(RIGHT(Rawdata!JA82,1)),"N/A")</f>
        <v>N/A</v>
      </c>
      <c r="JB82" t="str">
        <f>IFERROR(VALUE(RIGHT(Rawdata!JB82,1)),"N/A")</f>
        <v>N/A</v>
      </c>
      <c r="JC82" t="str">
        <f>IFERROR(VALUE(RIGHT(Rawdata!JC82,1)),"N/A")</f>
        <v>N/A</v>
      </c>
      <c r="JD82" t="str">
        <f>IFERROR(VALUE(RIGHT(Rawdata!JD82,1)),"N/A")</f>
        <v>N/A</v>
      </c>
      <c r="JE82" t="str">
        <f>IFERROR(VALUE(RIGHT(Rawdata!JE82,1)),"N/A")</f>
        <v>N/A</v>
      </c>
      <c r="JF82" t="str">
        <f>IFERROR(VALUE(RIGHT(Rawdata!JF82,1)),"N/A")</f>
        <v>N/A</v>
      </c>
      <c r="JG82" t="str">
        <f>IFERROR(VALUE(RIGHT(Rawdata!JG82,1)),"N/A")</f>
        <v>N/A</v>
      </c>
      <c r="JH82" t="str">
        <f>IFERROR(VALUE(RIGHT(Rawdata!JH82,1)),"N/A")</f>
        <v>N/A</v>
      </c>
      <c r="JI82" t="str">
        <f>IFERROR(VALUE(RIGHT(Rawdata!JI82,1)),"N/A")</f>
        <v>N/A</v>
      </c>
      <c r="JJ82" t="str">
        <f>IFERROR(VALUE(RIGHT(Rawdata!JJ82,1)),"N/A")</f>
        <v>N/A</v>
      </c>
      <c r="JK82" t="str">
        <f>IFERROR(VALUE(RIGHT(Rawdata!JK82,1)),"N/A")</f>
        <v>N/A</v>
      </c>
      <c r="JL82" t="str">
        <f>IFERROR(VALUE(RIGHT(Rawdata!JL82,1)),"N/A")</f>
        <v>N/A</v>
      </c>
      <c r="JM82" t="str">
        <f>IFERROR(VALUE(RIGHT(Rawdata!JM82,1)),"N/A")</f>
        <v>N/A</v>
      </c>
      <c r="JN82" t="str">
        <f>IFERROR(VALUE(RIGHT(Rawdata!JN82,1)),"N/A")</f>
        <v>N/A</v>
      </c>
      <c r="JO82" t="str">
        <f>IFERROR(VALUE(RIGHT(Rawdata!JO82,1)),"N/A")</f>
        <v>N/A</v>
      </c>
      <c r="JP82" t="str">
        <f>IFERROR(VALUE(RIGHT(Rawdata!JP82,1)-4),"N/A")</f>
        <v>N/A</v>
      </c>
      <c r="JQ82" t="str">
        <f>IFERROR(VALUE(RIGHT(Rawdata!JQ82,1)-4),"N/A")</f>
        <v>N/A</v>
      </c>
      <c r="JR82" t="str">
        <f>IFERROR(VALUE(RIGHT(Rawdata!JR82,1)-4),"N/A")</f>
        <v>N/A</v>
      </c>
      <c r="JS82" t="str">
        <f>IFERROR(VALUE(RIGHT(Rawdata!JS82,1)-4),"N/A")</f>
        <v>N/A</v>
      </c>
      <c r="JT82" t="str">
        <f>IFERROR(VALUE(RIGHT(Rawdata!JT82,1)-4),"N/A")</f>
        <v>N/A</v>
      </c>
      <c r="JU82" t="str">
        <f>IFERROR(VALUE(RIGHT(Rawdata!JU82,1)-4),"N/A")</f>
        <v>N/A</v>
      </c>
      <c r="JV82" t="str">
        <f>IFERROR(VALUE(RIGHT(Rawdata!JV82,1)-4),"N/A")</f>
        <v>N/A</v>
      </c>
      <c r="JW82" t="str">
        <f>IFERROR(VALUE(RIGHT(Rawdata!JW82,1)-4),"N/A")</f>
        <v>N/A</v>
      </c>
      <c r="JX82" t="str">
        <f>IFERROR(VALUE(RIGHT(Rawdata!JX82,1)),"N/A")</f>
        <v>N/A</v>
      </c>
      <c r="JY82" t="str">
        <f>IFERROR(VALUE(RIGHT(Rawdata!JY82,1)),"N/A")</f>
        <v>N/A</v>
      </c>
      <c r="JZ82" t="str">
        <f>IFERROR(6-VALUE(RIGHT(Rawdata!JZ82,1)),"N/A")</f>
        <v>N/A</v>
      </c>
      <c r="KA82" t="str">
        <f>IFERROR(6-VALUE(RIGHT(Rawdata!KA82,1)),"N/A")</f>
        <v>N/A</v>
      </c>
      <c r="KB82" t="str">
        <f>IFERROR(6-VALUE(RIGHT(Rawdata!KB82,1)),"N/A")</f>
        <v>N/A</v>
      </c>
      <c r="KC82" t="str">
        <f>IFERROR(6-VALUE(RIGHT(Rawdata!KC82,1)),"N/A")</f>
        <v>N/A</v>
      </c>
      <c r="KD82" t="str">
        <f>IFERROR(6-VALUE(RIGHT(Rawdata!KD82,1)),"N/A")</f>
        <v>N/A</v>
      </c>
      <c r="KE82" t="str">
        <f>IFERROR(6-VALUE(RIGHT(Rawdata!KE82,1)),"N/A")</f>
        <v>N/A</v>
      </c>
      <c r="KF82" t="str">
        <f>IFERROR(VALUE(RIGHT(Rawdata!KF82,1)),"N/A")</f>
        <v>N/A</v>
      </c>
      <c r="KG82" t="str">
        <f>IFERROR(VALUE(RIGHT(Rawdata!KG82,1)),"N/A")</f>
        <v>N/A</v>
      </c>
      <c r="KH82" t="str">
        <f>IFERROR(6-VALUE(RIGHT(Rawdata!KH82,1)),"N/A")</f>
        <v>N/A</v>
      </c>
      <c r="KI82" t="str">
        <f>IFERROR(6-VALUE(RIGHT(Rawdata!KI82,1)),"N/A")</f>
        <v>N/A</v>
      </c>
      <c r="KJ82" t="str">
        <f>IFERROR(VALUE(RIGHT(Rawdata!KJ82,1)),"N/A")</f>
        <v>N/A</v>
      </c>
      <c r="KK82" t="str">
        <f>IFERROR(VALUE(RIGHT(Rawdata!KK82,1)),"N/A")</f>
        <v>N/A</v>
      </c>
      <c r="KL82" t="str">
        <f>IFERROR(VALUE(RIGHT(Rawdata!KL82,1)),"N/A")</f>
        <v>N/A</v>
      </c>
      <c r="KM82" t="str">
        <f>IFERROR(VALUE(RIGHT(Rawdata!KM82,1)),"N/A")</f>
        <v>N/A</v>
      </c>
      <c r="KN82" t="str">
        <f>IFERROR(VALUE(RIGHT(Rawdata!KN82,1)),"N/A")</f>
        <v>N/A</v>
      </c>
      <c r="KO82" t="str">
        <f>IFERROR(VALUE(RIGHT(Rawdata!KO82,1)),"N/A")</f>
        <v>N/A</v>
      </c>
      <c r="KP82" t="str">
        <f>IFERROR(VALUE(RIGHT(Rawdata!KP82,1)),"N/A")</f>
        <v>N/A</v>
      </c>
      <c r="KQ82" t="str">
        <f>IFERROR(VALUE(RIGHT(Rawdata!KQ82,1)),"N/A")</f>
        <v>N/A</v>
      </c>
      <c r="KR82" t="str">
        <f>IFERROR(VALUE(RIGHT(Rawdata!KR82,1)),"N/A")</f>
        <v>N/A</v>
      </c>
      <c r="KS82" t="str">
        <f>IFERROR(VALUE(RIGHT(Rawdata!KS82,1)),"N/A")</f>
        <v>N/A</v>
      </c>
      <c r="KT82" t="str">
        <f>IFERROR(VALUE(RIGHT(Rawdata!KT82,1)),"N/A")</f>
        <v>N/A</v>
      </c>
      <c r="KU82" t="str">
        <f>IFERROR(VALUE(RIGHT(Rawdata!KU82,1)),"N/A")</f>
        <v>N/A</v>
      </c>
      <c r="KV82" t="str">
        <f>IFERROR(VALUE(RIGHT(Rawdata!KV82,1)),"N/A")</f>
        <v>N/A</v>
      </c>
      <c r="KW82" t="str">
        <f>IFERROR(VALUE(RIGHT(Rawdata!KW82,1)),"N/A")</f>
        <v>N/A</v>
      </c>
      <c r="KX82" t="str">
        <f>IFERROR(VALUE(RIGHT(Rawdata!KX82,1)),"N/A")</f>
        <v>N/A</v>
      </c>
    </row>
    <row r="83" spans="1:310" x14ac:dyDescent="0.25">
      <c r="A83">
        <f>Rawdata!A83</f>
        <v>12</v>
      </c>
      <c r="B83" t="str">
        <f>Rawdata!B83</f>
        <v>T4</v>
      </c>
      <c r="C83" t="str">
        <f>Rawdata!C83</f>
        <v>2023-04-24 12:29:25</v>
      </c>
      <c r="D83" t="str">
        <f>Rawdata!D83</f>
        <v>806-200</v>
      </c>
      <c r="E83" t="str">
        <f>IF(Rawdata!E83="","",Rawdata!E83)</f>
        <v>101-102</v>
      </c>
      <c r="F83" cm="1">
        <f t="array" ref="F83">IFERROR(_xlfn.IFS(Rawdata!F83="A1",100,Rawdata!F83="A2",75,Rawdata!F83="A3",50,Rawdata!F83="A4",25,Rawdata!F83="A5",0),"N/A")</f>
        <v>0</v>
      </c>
      <c r="G83" cm="1">
        <f t="array" ref="G83">IFERROR(_xlfn.IFS(Rawdata!G83="A1",100,Rawdata!G83="A2",75,Rawdata!G83="A3",50,Rawdata!G83="A4",25,Rawdata!G83="A5",0),"N/A")</f>
        <v>0</v>
      </c>
      <c r="H83" cm="1">
        <f t="array" ref="H83">IFERROR(_xlfn.IFS(Rawdata!H83="A1",100,Rawdata!H83="A2",75,Rawdata!H83="A3",50,Rawdata!H83="A4",25,Rawdata!H83="A5",0),"N/A")</f>
        <v>25</v>
      </c>
      <c r="I83" cm="1">
        <f t="array" ref="I83">IFERROR(_xlfn.IFS(Rawdata!I83="A1",100,Rawdata!I83="A2",75,Rawdata!I83="A3",50,Rawdata!I83="A4",25,Rawdata!I83="A5",0),"N/A")</f>
        <v>25</v>
      </c>
      <c r="J83" cm="1">
        <f t="array" ref="J83">IFERROR(_xlfn.IFS(Rawdata!J83="A1",100,Rawdata!J83="A2",75,Rawdata!J83="A3",50,Rawdata!J83="A4",25,Rawdata!J83="A5",0),"N/A")</f>
        <v>50</v>
      </c>
      <c r="K83" cm="1">
        <f t="array" ref="K83">IFERROR(_xlfn.IFS(Rawdata!K83="A1",100,Rawdata!K83="A2",75,Rawdata!K83="A3",50,Rawdata!K83="A4",25,Rawdata!K83="A5",0),"N/A")</f>
        <v>100</v>
      </c>
      <c r="L83" cm="1">
        <f t="array" ref="L83">IFERROR(_xlfn.IFS(Rawdata!L83="A1",100,Rawdata!L83="A2",75,Rawdata!L83="A3",50,Rawdata!L83="A4",25,Rawdata!L83="A5",0),"N/A")</f>
        <v>100</v>
      </c>
      <c r="M83" cm="1">
        <f t="array" ref="M83">IFERROR(_xlfn.IFS(Rawdata!M83="A1",100,Rawdata!M83="A2",75,Rawdata!M83="A3",50,Rawdata!M83="A4",25,Rawdata!M83="A5",0),"N/A")</f>
        <v>100</v>
      </c>
      <c r="N83" cm="1">
        <f t="array" ref="N83">IFERROR(_xlfn.IFS(Rawdata!N83="A1",100,Rawdata!N83="A2",75,Rawdata!N83="A3",50,Rawdata!N83="A4",25,Rawdata!N83="A5",0),"N/A")</f>
        <v>100</v>
      </c>
      <c r="O83" cm="1">
        <f t="array" ref="O83">IFERROR(_xlfn.IFS(Rawdata!O83="A1",100,Rawdata!O83="A2",75,Rawdata!O83="A3",50,Rawdata!O83="A4",25,Rawdata!O83="A5",0),"N/A")</f>
        <v>100</v>
      </c>
      <c r="P83" cm="1">
        <f t="array" ref="P83">IFERROR(_xlfn.IFS(Rawdata!P83="A1",100,Rawdata!P83="A2",75,Rawdata!P83="A3",50,Rawdata!P83="A4",25,Rawdata!P83="A5",0),"N/A")</f>
        <v>75</v>
      </c>
      <c r="Q83" cm="1">
        <f t="array" ref="Q83">IFERROR(_xlfn.IFS(Rawdata!Q83="A1",100,Rawdata!Q83="A2",75,Rawdata!Q83="A3",50,Rawdata!Q83="A4",25,Rawdata!Q83="A5",0),"N/A")</f>
        <v>100</v>
      </c>
      <c r="R83" cm="1">
        <f t="array" ref="R83">IFERROR(_xlfn.IFS(Rawdata!R83="A1",100,Rawdata!R83="A2",75,Rawdata!R83="A3",50,Rawdata!R83="A4",25,Rawdata!R83="A5",0),"N/A")</f>
        <v>100</v>
      </c>
      <c r="S83" cm="1">
        <f t="array" ref="S83">IFERROR(_xlfn.IFS(Rawdata!S83="A1",100,Rawdata!S83="A2",75,Rawdata!S83="A3",50,Rawdata!S83="A4",25,Rawdata!S83="A5",0),"N/A")</f>
        <v>0</v>
      </c>
      <c r="T83" cm="1">
        <f t="array" ref="T83">IFERROR(_xlfn.IFS(Rawdata!T83="A1",100,Rawdata!T83="A2",75,Rawdata!T83="A3",50,Rawdata!T83="A4",25,Rawdata!T83="A5",0),"N/A")</f>
        <v>0</v>
      </c>
      <c r="U83" cm="1">
        <f t="array" ref="U83">IFERROR(_xlfn.IFS(Rawdata!U83="A1",100,Rawdata!U83="A2",75,Rawdata!U83="A3",50,Rawdata!U83="A4",25,Rawdata!U83="A5",0),"N/A")</f>
        <v>25</v>
      </c>
      <c r="V83" cm="1">
        <f t="array" ref="V83">IFERROR(_xlfn.IFS(Rawdata!V83="A1",100,Rawdata!V83="A2",75,Rawdata!V83="A3",50,Rawdata!V83="A4",25,Rawdata!V83="A5",0),"N/A")</f>
        <v>0</v>
      </c>
      <c r="W83" cm="1">
        <f t="array" ref="W83">IFERROR(_xlfn.IFS(Rawdata!W83="A1",100,Rawdata!W83="A2",75,Rawdata!W83="A3",50,Rawdata!W83="A4",25,Rawdata!W83="A5",0),"N/A")</f>
        <v>0</v>
      </c>
      <c r="X83" cm="1">
        <f t="array" ref="X83">IFERROR(_xlfn.IFS(Rawdata!X83="A1",100,Rawdata!X83="A2",75,Rawdata!X83="A3",50,Rawdata!X83="A4",25,Rawdata!X83="A5",0),"N/A")</f>
        <v>25</v>
      </c>
      <c r="Y83" cm="1">
        <f t="array" ref="Y83">IFERROR(_xlfn.IFS(Rawdata!Y83="A1",100,Rawdata!Y83="A2",75,Rawdata!Y83="A3",50,Rawdata!Y83="A4",25,Rawdata!Y83="A5",0),"N/A")</f>
        <v>0</v>
      </c>
      <c r="Z83" cm="1">
        <f t="array" ref="Z83">IFERROR(_xlfn.IFS(Rawdata!Z83="A1",100,Rawdata!Z83="A2",75,Rawdata!Z83="A3",50,Rawdata!Z83="A4",25,Rawdata!Z83="A5",0),"N/A")</f>
        <v>25</v>
      </c>
      <c r="AA83" cm="1">
        <f t="array" ref="AA83">IFERROR(_xlfn.IFS(Rawdata!AA83="A1",100,Rawdata!AA83="A2",75,Rawdata!AA83="A3",50,Rawdata!AA83="A4",25,Rawdata!AA83="A5",0),"N/A")</f>
        <v>75</v>
      </c>
      <c r="AB83" cm="1">
        <f t="array" ref="AB83">IFERROR(_xlfn.IFS(Rawdata!AB83="A1",100,Rawdata!AB83="A2",75,Rawdata!AB83="A3",50,Rawdata!AB83="A4",25,Rawdata!AB83="A5",0),"N/A")</f>
        <v>100</v>
      </c>
      <c r="AC83">
        <f>IFERROR(VALUE(RIGHT(Rawdata!AC83,1)),"N/A")</f>
        <v>2</v>
      </c>
      <c r="AD83">
        <f>IFERROR(6-VALUE(RIGHT(Rawdata!AD83,1)),"N/A")</f>
        <v>2</v>
      </c>
      <c r="AE83">
        <f>IFERROR(VALUE(RIGHT(Rawdata!AE83,1)),"N/A")</f>
        <v>1</v>
      </c>
      <c r="AF83">
        <f>IFERROR(6-VALUE(RIGHT(Rawdata!AF83,1)),"N/A")</f>
        <v>1</v>
      </c>
      <c r="AG83">
        <f>IFERROR(VALUE(RIGHT(Rawdata!AG83,1)),"N/A")</f>
        <v>5</v>
      </c>
      <c r="AH83">
        <f>IFERROR(VALUE(RIGHT(Rawdata!AH83,1)),"N/A")</f>
        <v>5</v>
      </c>
      <c r="AI83">
        <f>IFERROR(VALUE(RIGHT(Rawdata!AI83,1)),"N/A")</f>
        <v>2</v>
      </c>
      <c r="AJ83">
        <f>IFERROR(6-VALUE(RIGHT(Rawdata!AJ83,1)),"N/A")</f>
        <v>4</v>
      </c>
      <c r="AK83">
        <f>IFERROR(6-VALUE(RIGHT(Rawdata!AK83,1)),"N/A")</f>
        <v>4</v>
      </c>
      <c r="AL83">
        <f>IFERROR(VALUE(RIGHT(Rawdata!AL83,1)),"N/A")</f>
        <v>2</v>
      </c>
      <c r="AM83">
        <f>IFERROR(6-VALUE(RIGHT(Rawdata!AM83,1)),"N/A")</f>
        <v>3</v>
      </c>
      <c r="AN83">
        <f>IFERROR(6-VALUE(RIGHT(Rawdata!AN83,1)),"N/A")</f>
        <v>4</v>
      </c>
      <c r="AO83">
        <f>IFERROR(VALUE(RIGHT(Rawdata!AO83,1)),"N/A")</f>
        <v>3</v>
      </c>
      <c r="AP83">
        <f>IFERROR(6-VALUE(RIGHT(Rawdata!AP83,1)),"N/A")</f>
        <v>2</v>
      </c>
      <c r="AQ83">
        <f>IFERROR(VALUE(RIGHT(Rawdata!AQ83,1)),"N/A")</f>
        <v>5</v>
      </c>
      <c r="AR83">
        <f>IFERROR(6-VALUE(RIGHT(Rawdata!AR83,1)),"N/A")</f>
        <v>1</v>
      </c>
      <c r="AS83">
        <f>IFERROR(VALUE(RIGHT(Rawdata!AS83,1)),"N/A")</f>
        <v>3</v>
      </c>
      <c r="AT83">
        <f>IFERROR(VALUE(RIGHT(Rawdata!AT83,1)),"N/A")</f>
        <v>1</v>
      </c>
      <c r="AU83">
        <f>IFERROR(6-VALUE(RIGHT(Rawdata!AU83,1)),"N/A")</f>
        <v>5</v>
      </c>
      <c r="AV83">
        <f>IFERROR(VALUE(RIGHT(Rawdata!AV83,1)),"N/A")</f>
        <v>2</v>
      </c>
      <c r="AW83">
        <f>IFERROR(VALUE(RIGHT(Rawdata!AW83,1)),"N/A")</f>
        <v>3</v>
      </c>
      <c r="AX83">
        <f>IFERROR(VALUE(RIGHT(Rawdata!AX83,1)),"N/A")</f>
        <v>2</v>
      </c>
      <c r="AY83">
        <f>IFERROR(VALUE(RIGHT(Rawdata!AY83,1)),"N/A")</f>
        <v>2</v>
      </c>
      <c r="AZ83">
        <f>IFERROR(VALUE(RIGHT(Rawdata!AZ83,1)),"N/A")</f>
        <v>1</v>
      </c>
      <c r="BA83">
        <f>IFERROR(VALUE(RIGHT(Rawdata!BA83,1)-1),"N/A")</f>
        <v>4</v>
      </c>
      <c r="BB83">
        <f>IFERROR(VALUE(RIGHT(Rawdata!BB83,1)-1),"N/A")</f>
        <v>4</v>
      </c>
      <c r="BC83">
        <f>IFERROR(VALUE(RIGHT(Rawdata!BC83,1)-1),"N/A")</f>
        <v>3</v>
      </c>
      <c r="BD83">
        <f>IFERROR(VALUE(RIGHT(Rawdata!BD83,1)-1),"N/A")</f>
        <v>2</v>
      </c>
      <c r="BE83">
        <f>IFERROR(VALUE(RIGHT(Rawdata!BE83,1)-1),"N/A")</f>
        <v>2</v>
      </c>
      <c r="BF83">
        <f>IFERROR(VALUE(RIGHT(Rawdata!BF83,1)-1),"N/A")</f>
        <v>2</v>
      </c>
      <c r="BG83">
        <f>IFERROR(VALUE(RIGHT(Rawdata!BG83,1)-1),"N/A")</f>
        <v>2</v>
      </c>
      <c r="BH83">
        <f>IFERROR(VALUE(RIGHT(Rawdata!BH83,1)-1),"N/A")</f>
        <v>2</v>
      </c>
      <c r="BI83">
        <f>IFERROR(VALUE(RIGHT(Rawdata!BI83,1)-1),"N/A")</f>
        <v>3</v>
      </c>
      <c r="BJ83">
        <f>IFERROR(VALUE(RIGHT(Rawdata!BJ83,1)-1),"N/A")</f>
        <v>3</v>
      </c>
      <c r="BK83">
        <f>IFERROR(VALUE(RIGHT(Rawdata!BK83,1)-1),"N/A")</f>
        <v>4</v>
      </c>
      <c r="BL83">
        <f>IFERROR(VALUE(RIGHT(Rawdata!BL83,1)-1),"N/A")</f>
        <v>3</v>
      </c>
      <c r="BM83">
        <f>IFERROR(VALUE(RIGHT(Rawdata!BM83,1)),"N/A")</f>
        <v>2</v>
      </c>
      <c r="BN83">
        <f>IFERROR(VALUE(RIGHT(Rawdata!BN83,1)),"N/A")</f>
        <v>3</v>
      </c>
      <c r="BO83">
        <f>IFERROR(VALUE(RIGHT(Rawdata!BO83,1)),"N/A")</f>
        <v>4</v>
      </c>
      <c r="BP83">
        <f>IFERROR(VALUE(RIGHT(Rawdata!BP83,1)),"N/A")</f>
        <v>2</v>
      </c>
      <c r="BQ83">
        <f>IFERROR(6-VALUE(RIGHT(Rawdata!BQ83,1)),"N/A")</f>
        <v>1</v>
      </c>
      <c r="BR83">
        <f>IFERROR(6-VALUE(RIGHT(Rawdata!BR83,1)),"N/A")</f>
        <v>2</v>
      </c>
      <c r="BS83">
        <f>IFERROR(6-VALUE(RIGHT(Rawdata!BS83,1)),"N/A")</f>
        <v>2</v>
      </c>
      <c r="BT83">
        <f>IFERROR(6-VALUE(RIGHT(Rawdata!BT83,1)),"N/A")</f>
        <v>1</v>
      </c>
      <c r="BU83">
        <f>IFERROR(VALUE(RIGHT(Rawdata!BU83,1)),"N/A")</f>
        <v>3</v>
      </c>
      <c r="BV83">
        <f>IFERROR(VALUE(RIGHT(Rawdata!BV83,1)),"N/A")</f>
        <v>4</v>
      </c>
      <c r="BW83">
        <f>IFERROR(VALUE(RIGHT(Rawdata!BW83,1)),"N/A")</f>
        <v>5</v>
      </c>
      <c r="BX83">
        <f>IFERROR(VALUE(RIGHT(Rawdata!BX83,1)),"N/A")</f>
        <v>5</v>
      </c>
      <c r="BY83">
        <f>IFERROR(6-VALUE(RIGHT(Rawdata!BY83,1)),"N/A")</f>
        <v>5</v>
      </c>
      <c r="BZ83">
        <f>IFERROR(6-VALUE(RIGHT(Rawdata!BZ83,1)),"N/A")</f>
        <v>5</v>
      </c>
      <c r="CA83">
        <f>IFERROR(6-VALUE(RIGHT(Rawdata!CA83,1)),"N/A")</f>
        <v>5</v>
      </c>
      <c r="CB83">
        <f>IFERROR(VALUE(RIGHT(Rawdata!CB83,1)),"N/A")</f>
        <v>2</v>
      </c>
      <c r="CC83">
        <f>IFERROR(VALUE(RIGHT(Rawdata!CC83,1)),"N/A")</f>
        <v>2</v>
      </c>
      <c r="CD83">
        <f>IFERROR(VALUE(RIGHT(Rawdata!CD83,1)),"N/A")</f>
        <v>2</v>
      </c>
      <c r="CE83">
        <f>IFERROR(VALUE(RIGHT(Rawdata!CE83,1)),"N/A")</f>
        <v>2</v>
      </c>
      <c r="CF83">
        <f>IFERROR(6-VALUE(RIGHT(Rawdata!CF83,1)),"N/A")</f>
        <v>3</v>
      </c>
      <c r="CG83">
        <f>IFERROR(6-VALUE(RIGHT(Rawdata!CG83,1)),"N/A")</f>
        <v>3</v>
      </c>
      <c r="CH83">
        <f>IFERROR(6-VALUE(RIGHT(Rawdata!CH83,1)),"N/A")</f>
        <v>3</v>
      </c>
      <c r="CI83">
        <f>IFERROR(6-VALUE(RIGHT(Rawdata!CI83,1)),"N/A")</f>
        <v>5</v>
      </c>
      <c r="CJ83">
        <f>IFERROR(VALUE(RIGHT(Rawdata!CJ83,1)),"N/A")</f>
        <v>5</v>
      </c>
      <c r="CK83">
        <f>IFERROR(VALUE(RIGHT(Rawdata!CK83,1)),"N/A")</f>
        <v>3</v>
      </c>
      <c r="CL83">
        <f>IFERROR(VALUE(RIGHT(Rawdata!CL83,1)),"N/A")</f>
        <v>3</v>
      </c>
      <c r="CM83">
        <f>IFERROR(VALUE(RIGHT(Rawdata!CM83,1)),"N/A")</f>
        <v>4</v>
      </c>
      <c r="CN83">
        <f>IFERROR(VALUE(RIGHT(Rawdata!CN83,1)),"N/A")</f>
        <v>5</v>
      </c>
      <c r="CO83">
        <f>IFERROR(VALUE(RIGHT(Rawdata!CO83,1)),"N/A")</f>
        <v>3</v>
      </c>
      <c r="CP83">
        <f>IFERROR(VALUE(RIGHT(Rawdata!CP83,1)),"N/A")</f>
        <v>3</v>
      </c>
      <c r="CQ83">
        <f>IFERROR(VALUE(RIGHT(Rawdata!CQ83,1)),"N/A")</f>
        <v>4</v>
      </c>
      <c r="CR83">
        <f>IFERROR(VALUE(RIGHT(Rawdata!CR83,1)),"N/A")</f>
        <v>5</v>
      </c>
      <c r="CS83">
        <f>IFERROR(VALUE(RIGHT(Rawdata!CS83,1)),"N/A")</f>
        <v>4</v>
      </c>
      <c r="CT83">
        <f>IFERROR(VALUE(RIGHT(Rawdata!CT83,1)),"N/A")</f>
        <v>4</v>
      </c>
      <c r="CU83">
        <f>IFERROR(VALUE(RIGHT(Rawdata!CU83,1)),"N/A")</f>
        <v>4</v>
      </c>
      <c r="CV83">
        <f>IFERROR(VALUE(RIGHT(Rawdata!CV83,1)),"N/A")</f>
        <v>3</v>
      </c>
      <c r="CW83">
        <f>IFERROR(6-VALUE(RIGHT(Rawdata!CW83,1)),"N/A")</f>
        <v>1</v>
      </c>
      <c r="CX83">
        <f>IFERROR(VALUE(RIGHT(Rawdata!CX83,1)),"N/A")</f>
        <v>2</v>
      </c>
      <c r="CY83">
        <f>IFERROR(VALUE(RIGHT(Rawdata!CY83,1)),"N/A")</f>
        <v>5</v>
      </c>
      <c r="CZ83">
        <f>IFERROR(VALUE(RIGHT(Rawdata!CZ83,1)),"N/A")</f>
        <v>5</v>
      </c>
      <c r="DA83">
        <f>IFERROR(VALUE(RIGHT(Rawdata!DA83,1)),"N/A")</f>
        <v>1</v>
      </c>
      <c r="DB83">
        <f>IFERROR(VALUE(RIGHT(Rawdata!DB83,1)),"N/A")</f>
        <v>1</v>
      </c>
      <c r="DC83">
        <f>IFERROR(VALUE(RIGHT(Rawdata!DC83,1)),"N/A")</f>
        <v>5</v>
      </c>
      <c r="DD83">
        <f>IFERROR(VALUE(RIGHT(Rawdata!DD83,1)),"N/A")</f>
        <v>3</v>
      </c>
      <c r="DE83">
        <f>IFERROR(VALUE(RIGHT(Rawdata!DE83,1)-1),"N/A")</f>
        <v>5</v>
      </c>
      <c r="DF83">
        <f>IFERROR(VALUE(RIGHT(Rawdata!DF83,1)-1),"N/A")</f>
        <v>5</v>
      </c>
      <c r="DG83">
        <f>IFERROR(VALUE(RIGHT(Rawdata!DG83,1)-1),"N/A")</f>
        <v>4</v>
      </c>
      <c r="DH83">
        <f>IFERROR(VALUE(RIGHT(Rawdata!DH83,1)-1),"N/A")</f>
        <v>6</v>
      </c>
      <c r="DI83">
        <f>IFERROR(VALUE(RIGHT(Rawdata!DI83,1)-1),"N/A")</f>
        <v>5</v>
      </c>
      <c r="DJ83">
        <f>IFERROR(VALUE(RIGHT(Rawdata!DJ83,1)-1),"N/A")</f>
        <v>6</v>
      </c>
      <c r="DK83">
        <f>IFERROR(VALUE(RIGHT(Rawdata!DK83,1)-1),"N/A")</f>
        <v>6</v>
      </c>
      <c r="DL83">
        <f>IFERROR(VALUE(RIGHT(Rawdata!DL83,1)-1),"N/A")</f>
        <v>5</v>
      </c>
      <c r="DM83">
        <f>IFERROR(VALUE(RIGHT(Rawdata!DM83,1)-1),"N/A")</f>
        <v>6</v>
      </c>
      <c r="DN83">
        <f>IFERROR(VALUE(RIGHT(Rawdata!DN83,1)-1),"N/A")</f>
        <v>5</v>
      </c>
      <c r="DO83">
        <f>IFERROR(VALUE(RIGHT(Rawdata!DO83,1)-1),"N/A")</f>
        <v>5</v>
      </c>
      <c r="DP83">
        <f>IFERROR(VALUE(RIGHT(Rawdata!DP83,1)-1),"N/A")</f>
        <v>6</v>
      </c>
      <c r="DQ83">
        <f>IFERROR(VALUE(RIGHT(Rawdata!DQ83,1)-1),"N/A")</f>
        <v>6</v>
      </c>
      <c r="DR83">
        <f>IFERROR(VALUE(RIGHT(Rawdata!DR83,1)-1),"N/A")</f>
        <v>5</v>
      </c>
      <c r="DS83">
        <f>IFERROR(VALUE(RIGHT(Rawdata!DS83,1)-1),"N/A")</f>
        <v>5</v>
      </c>
      <c r="DT83">
        <f>IFERROR(VALUE(RIGHT(Rawdata!DT83,1)-1),"N/A")</f>
        <v>3</v>
      </c>
      <c r="DU83">
        <f>IFERROR(6-VALUE(RIGHT(Rawdata!DU83,1)-1),"N/A")</f>
        <v>2</v>
      </c>
      <c r="DV83">
        <f>IFERROR(6-VALUE(RIGHT(Rawdata!DV83,1)-1),"N/A")</f>
        <v>1</v>
      </c>
      <c r="DW83">
        <f>IFERROR(6-VALUE(RIGHT(Rawdata!DW83,1)-1),"N/A")</f>
        <v>0</v>
      </c>
      <c r="DX83">
        <f>IFERROR(6-VALUE(RIGHT(Rawdata!DX83,1)-1),"N/A")</f>
        <v>3</v>
      </c>
      <c r="DY83">
        <f>IFERROR(6-VALUE(RIGHT(Rawdata!DY83,1)-1),"N/A")</f>
        <v>2</v>
      </c>
      <c r="DZ83">
        <f>IFERROR(6-VALUE(RIGHT(Rawdata!DZ83,1)-1),"N/A")</f>
        <v>2</v>
      </c>
      <c r="EA83">
        <f>IFERROR(VALUE(RIGHT(Rawdata!EA83,1)),"N/A")</f>
        <v>4</v>
      </c>
      <c r="EB83">
        <f>IFERROR(VALUE(RIGHT(Rawdata!EB83,1)),"N/A")</f>
        <v>2</v>
      </c>
      <c r="EC83">
        <f>IFERROR(6-VALUE(RIGHT(Rawdata!EC83,1)),"N/A")</f>
        <v>3</v>
      </c>
      <c r="ED83">
        <f>IFERROR(6-VALUE(RIGHT(Rawdata!ED83,1)),"N/A")</f>
        <v>5</v>
      </c>
      <c r="EE83">
        <f>IFERROR(VALUE(RIGHT(Rawdata!EE83,1)),"N/A")</f>
        <v>4</v>
      </c>
      <c r="EF83">
        <f>IFERROR(VALUE(RIGHT(Rawdata!EF83,1)),"N/A")</f>
        <v>4</v>
      </c>
      <c r="EG83">
        <f>IFERROR(VALUE(RIGHT(Rawdata!EG83,1)),"N/A")</f>
        <v>2</v>
      </c>
      <c r="EH83">
        <f>IFERROR(VALUE(RIGHT(Rawdata!EH83,1)),"N/A")</f>
        <v>4</v>
      </c>
      <c r="EI83">
        <f>IFERROR(VALUE(RIGHT(Rawdata!EI83,1)),"N/A")</f>
        <v>4</v>
      </c>
      <c r="EJ83">
        <f>IFERROR(VALUE(RIGHT(Rawdata!EJ83,1)),"N/A")</f>
        <v>2</v>
      </c>
      <c r="EK83">
        <f>IFERROR(VALUE(RIGHT(Rawdata!EK83,1)),"N/A")</f>
        <v>2</v>
      </c>
      <c r="EL83">
        <f>IFERROR(VALUE(RIGHT(Rawdata!EL83,1)),"N/A")</f>
        <v>3</v>
      </c>
      <c r="EM83">
        <f>IFERROR(VALUE(RIGHT(Rawdata!EM83,1)),"N/A")</f>
        <v>3</v>
      </c>
      <c r="EN83">
        <f>IFERROR(VALUE(RIGHT(Rawdata!EN83,1)),"N/A")</f>
        <v>2</v>
      </c>
      <c r="EO83">
        <f>IFERROR(VALUE(RIGHT(Rawdata!EO83,1)),"N/A")</f>
        <v>5</v>
      </c>
      <c r="EP83">
        <f>IFERROR(VALUE(RIGHT(Rawdata!EP83,1)),"N/A")</f>
        <v>3</v>
      </c>
      <c r="EQ83">
        <f>IFERROR(VALUE(RIGHT(Rawdata!EQ83,1)),"N/A")</f>
        <v>3</v>
      </c>
      <c r="ER83">
        <f>IFERROR(VALUE(RIGHT(Rawdata!ER83,1)),"N/A")</f>
        <v>2</v>
      </c>
      <c r="ES83">
        <f>IFERROR(VALUE(RIGHT(Rawdata!ES83,1)),"N/A")</f>
        <v>3</v>
      </c>
      <c r="ET83">
        <f>IFERROR(VALUE(RIGHT(Rawdata!ET83,1)),"N/A")</f>
        <v>4</v>
      </c>
      <c r="EU83">
        <f>IFERROR(VALUE(RIGHT(Rawdata!EU83,1)),"N/A")</f>
        <v>4</v>
      </c>
      <c r="EV83">
        <f>IFERROR(VALUE(RIGHT(Rawdata!EV83,1)),"N/A")</f>
        <v>4</v>
      </c>
      <c r="EW83">
        <f>IFERROR(VALUE(RIGHT(Rawdata!EW83,1)),"N/A")</f>
        <v>4</v>
      </c>
      <c r="EX83">
        <f>IFERROR(VALUE(RIGHT(Rawdata!EX83,1)),"N/A")</f>
        <v>5</v>
      </c>
      <c r="EY83">
        <f>IFERROR(VALUE(RIGHT(Rawdata!EY83,1)),"N/A")</f>
        <v>5</v>
      </c>
      <c r="EZ83">
        <f>IFERROR(6-VALUE(RIGHT(Rawdata!EZ83,1)),"N/A")</f>
        <v>2</v>
      </c>
      <c r="FA83">
        <f>IFERROR(IF(Rawdata!FA83="A1",VALUE(RIGHT(Rawdata!FA83,1)),VALUE(RIGHT(Rawdata!FA83,1))-1),"N/A")</f>
        <v>5</v>
      </c>
      <c r="FB83">
        <f>IFERROR(VALUE(RIGHT(Rawdata!FB83,1))-3,"N/A")</f>
        <v>2</v>
      </c>
      <c r="FC83">
        <f>IFERROR(IF(Rawdata!FC83="A1",VALUE(RIGHT(Rawdata!FC83,1)),VALUE(RIGHT(Rawdata!FC83,1))-1),"N/A")</f>
        <v>3</v>
      </c>
      <c r="FD83">
        <f>IFERROR(VALUE(RIGHT(Rawdata!FD83,1))-3,"N/A")</f>
        <v>3</v>
      </c>
      <c r="FE83">
        <f>IFERROR(IF(Rawdata!FE83="A1",VALUE(RIGHT(Rawdata!FE83,1)),VALUE(RIGHT(Rawdata!FE83,1))-1),"N/A")</f>
        <v>5</v>
      </c>
      <c r="FF83">
        <f>IFERROR(VALUE(RIGHT(Rawdata!FF83,1))-3,"N/A")</f>
        <v>1</v>
      </c>
      <c r="FG83">
        <f>IFERROR(IF(Rawdata!FG83="A1",VALUE(RIGHT(Rawdata!FG83,1)),VALUE(RIGHT(Rawdata!FG83,1))-1),"N/A")</f>
        <v>5</v>
      </c>
      <c r="FH83">
        <f>IFERROR(VALUE(RIGHT(Rawdata!FH83,1))-3,"N/A")</f>
        <v>4</v>
      </c>
      <c r="FI83">
        <f>IFERROR(IF(Rawdata!FI83="A1",VALUE(RIGHT(Rawdata!FI83,1)),VALUE(RIGHT(Rawdata!FI83,1))-1),"N/A")</f>
        <v>4</v>
      </c>
      <c r="FJ83">
        <f>IFERROR(VALUE(RIGHT(Rawdata!FJ83,1))-3,"N/A")</f>
        <v>1</v>
      </c>
      <c r="FK83">
        <f>IFERROR(IF(Rawdata!FK83="A1",VALUE(RIGHT(Rawdata!FK83,1)),VALUE(RIGHT(Rawdata!FK83,1))-1),"N/A")</f>
        <v>4</v>
      </c>
      <c r="FL83">
        <f>IFERROR(VALUE(RIGHT(Rawdata!FL83,1))-3,"N/A")</f>
        <v>1</v>
      </c>
      <c r="FM83">
        <f>IFERROR(IF(Rawdata!FM83="A1",VALUE(RIGHT(Rawdata!FM83,1)),VALUE(RIGHT(Rawdata!FM83,1))-1),"N/A")</f>
        <v>4</v>
      </c>
      <c r="FN83">
        <f>IFERROR(VALUE(RIGHT(Rawdata!FN83,1))-3,"N/A")</f>
        <v>3</v>
      </c>
      <c r="FO83">
        <f>IFERROR(IF(Rawdata!FO83="A1",VALUE(RIGHT(Rawdata!FO83,1)),VALUE(RIGHT(Rawdata!FO83,1))-1),"N/A")</f>
        <v>5</v>
      </c>
      <c r="FP83">
        <f>IFERROR(VALUE(RIGHT(Rawdata!FP83,1))-3,"N/A")</f>
        <v>3</v>
      </c>
      <c r="FQ83">
        <f>IFERROR(IF(Rawdata!FQ83="A1",VALUE(RIGHT(Rawdata!FQ83,1)),VALUE(RIGHT(Rawdata!FQ83,1))-1),"N/A")</f>
        <v>3</v>
      </c>
      <c r="FR83">
        <f>IFERROR(VALUE(RIGHT(Rawdata!FR83,1))-3,"N/A")</f>
        <v>2</v>
      </c>
      <c r="FS83">
        <f>IFERROR(IF(Rawdata!FS83="A1",VALUE(RIGHT(Rawdata!FS83,1)),VALUE(RIGHT(Rawdata!FS83,1))-1),"N/A")</f>
        <v>4</v>
      </c>
      <c r="FT83">
        <f>IFERROR(VALUE(RIGHT(Rawdata!FT83,1))-3,"N/A")</f>
        <v>4</v>
      </c>
      <c r="FU83">
        <f>IFERROR(IF(Rawdata!FU83="A1",VALUE(RIGHT(Rawdata!FU83,1)),VALUE(RIGHT(Rawdata!FU83,1))-1),"N/A")</f>
        <v>5</v>
      </c>
      <c r="FV83">
        <f>IFERROR(VALUE(RIGHT(Rawdata!FV83,1))-3,"N/A")</f>
        <v>4</v>
      </c>
      <c r="FW83">
        <f>IFERROR(IF(Rawdata!FW83="A1",VALUE(RIGHT(Rawdata!FW83,1)),VALUE(RIGHT(Rawdata!FW83,1))-1),"N/A")</f>
        <v>5</v>
      </c>
      <c r="FX83">
        <f>IFERROR(VALUE(RIGHT(Rawdata!FX83,1))-3,"N/A")</f>
        <v>3</v>
      </c>
      <c r="FY83">
        <f>IFERROR(IF(Rawdata!FY83="A1",VALUE(RIGHT(Rawdata!FY83,1)),VALUE(RIGHT(Rawdata!FY83,1))-1),"N/A")</f>
        <v>4</v>
      </c>
      <c r="FZ83">
        <f>IFERROR(VALUE(RIGHT(Rawdata!FZ83,1))-3,"N/A")</f>
        <v>4</v>
      </c>
      <c r="GA83">
        <f>IFERROR(IF(Rawdata!GA83="A1",VALUE(RIGHT(Rawdata!GA83,1)),VALUE(RIGHT(Rawdata!GA83,1))-1),"N/A")</f>
        <v>4</v>
      </c>
      <c r="GB83">
        <f>IFERROR(VALUE(RIGHT(Rawdata!GB83,1))-3,"N/A")</f>
        <v>2</v>
      </c>
      <c r="GC83">
        <f>IFERROR(IF(Rawdata!GC83="A1",VALUE(RIGHT(Rawdata!GC83,1)),VALUE(RIGHT(Rawdata!GC83,1))-1),"N/A")</f>
        <v>5</v>
      </c>
      <c r="GD83">
        <f>IFERROR(VALUE(RIGHT(Rawdata!GD83,1))-3,"N/A")</f>
        <v>5</v>
      </c>
      <c r="GE83">
        <f>IFERROR(IF(Rawdata!GE83="A1",VALUE(RIGHT(Rawdata!GE83,1)),VALUE(RIGHT(Rawdata!GE83,1))-1),"N/A")</f>
        <v>5</v>
      </c>
      <c r="GF83">
        <f>IFERROR(VALUE(RIGHT(Rawdata!GF83,1))-3,"N/A")</f>
        <v>5</v>
      </c>
      <c r="GG83">
        <f>IFERROR(IF(Rawdata!GG83="A1",VALUE(RIGHT(Rawdata!GG83,1)),VALUE(RIGHT(Rawdata!GG83,1))-1),"N/A")</f>
        <v>2</v>
      </c>
      <c r="GH83">
        <f>IFERROR(VALUE(RIGHT(Rawdata!GH83,1))-3,"N/A")</f>
        <v>2</v>
      </c>
      <c r="GI83">
        <f>IFERROR(IF(Rawdata!GI83="A1",VALUE(RIGHT(Rawdata!GI83,1)),VALUE(RIGHT(Rawdata!GI83,1))-1),"N/A")</f>
        <v>3</v>
      </c>
      <c r="GJ83">
        <f>IFERROR(VALUE(RIGHT(Rawdata!GJ83,1))-3,"N/A")</f>
        <v>3</v>
      </c>
      <c r="GK83">
        <f>IFERROR(IF(Rawdata!GK83="A1",VALUE(RIGHT(Rawdata!GK83,1)),VALUE(RIGHT(Rawdata!GK83,1))-1),"N/A")</f>
        <v>3</v>
      </c>
      <c r="GL83">
        <f>IFERROR(VALUE(RIGHT(Rawdata!GL83,1))-3,"N/A")</f>
        <v>2</v>
      </c>
      <c r="GM83">
        <f>IFERROR(IF(Rawdata!GM83="A1",VALUE(RIGHT(Rawdata!GM83,1)),VALUE(RIGHT(Rawdata!GM83,1))-1),"N/A")</f>
        <v>5</v>
      </c>
      <c r="GN83">
        <f>IFERROR(VALUE(RIGHT(Rawdata!GN83,1))-3,"N/A")</f>
        <v>5</v>
      </c>
      <c r="GO83">
        <f>IFERROR(IF(Rawdata!GO83="A1",VALUE(RIGHT(Rawdata!GO83,1)),VALUE(RIGHT(Rawdata!GO83,1))-1),"N/A")</f>
        <v>5</v>
      </c>
      <c r="GP83">
        <f>IFERROR(VALUE(RIGHT(Rawdata!GP83,1))-3,"N/A")</f>
        <v>5</v>
      </c>
      <c r="GQ83">
        <f>IFERROR(IF(Rawdata!GQ83="A1",VALUE(RIGHT(Rawdata!GQ83,1)),VALUE(RIGHT(Rawdata!GQ83,1))-1),"N/A")</f>
        <v>4</v>
      </c>
      <c r="GR83">
        <f>IFERROR(VALUE(RIGHT(Rawdata!GR83,1))-3,"N/A")</f>
        <v>4</v>
      </c>
      <c r="GS83">
        <f>IFERROR(IF(Rawdata!GS83="A1",VALUE(RIGHT(Rawdata!GS83,1)),VALUE(RIGHT(Rawdata!GS83,1))-1),"N/A")</f>
        <v>4</v>
      </c>
      <c r="GT83">
        <f>IFERROR(VALUE(RIGHT(Rawdata!GT83,1))-3,"N/A")</f>
        <v>4</v>
      </c>
      <c r="GU83">
        <f>IFERROR(IF(Rawdata!GU83="A1",VALUE(RIGHT(Rawdata!GU83,1)),VALUE(RIGHT(Rawdata!GU83,1))-1),"N/A")</f>
        <v>4</v>
      </c>
      <c r="GV83">
        <f>IFERROR(VALUE(RIGHT(Rawdata!GV83,1))-3,"N/A")</f>
        <v>2</v>
      </c>
      <c r="GW83">
        <f>IFERROR(IF(Rawdata!GW83="A1",VALUE(RIGHT(Rawdata!GW83,1)),VALUE(RIGHT(Rawdata!GW83,1))-1),"N/A")</f>
        <v>3</v>
      </c>
      <c r="GX83">
        <f>IFERROR(VALUE(RIGHT(Rawdata!GX83,1))-3,"N/A")</f>
        <v>2</v>
      </c>
      <c r="GY83">
        <f>IFERROR(VALUE(RIGHT(Rawdata!GY83,1)),"N/A")</f>
        <v>5</v>
      </c>
      <c r="GZ83">
        <f>IFERROR(7-VALUE(RIGHT(Rawdata!GZ83,1)),"N/A")</f>
        <v>5</v>
      </c>
      <c r="HA83">
        <f>IFERROR(VALUE(RIGHT(Rawdata!HA83,1)),"N/A")</f>
        <v>5</v>
      </c>
      <c r="HB83">
        <f>IFERROR(VALUE(RIGHT(Rawdata!HB83,1)),"N/A")</f>
        <v>5</v>
      </c>
      <c r="HC83">
        <f>IFERROR(VALUE(RIGHT(Rawdata!HC83,1)),"N/A")</f>
        <v>4</v>
      </c>
      <c r="HD83">
        <f>IFERROR(7-VALUE(RIGHT(Rawdata!HD83,1)),"N/A")</f>
        <v>3</v>
      </c>
      <c r="HE83">
        <f>IFERROR(VALUE(RIGHT(Rawdata!HE83,1)),"N/A")</f>
        <v>4</v>
      </c>
      <c r="HF83">
        <f>IFERROR(7-VALUE(RIGHT(Rawdata!HF83,1)),"N/A")</f>
        <v>4</v>
      </c>
      <c r="HG83">
        <f>IFERROR(VALUE(RIGHT(Rawdata!HG83,1)),"N/A")</f>
        <v>5</v>
      </c>
      <c r="HH83">
        <f>IFERROR(VALUE(RIGHT(Rawdata!HH83,1)),"N/A")</f>
        <v>4</v>
      </c>
      <c r="HI83">
        <f>IFERROR(VALUE(RIGHT(Rawdata!HI83,1)),"N/A")</f>
        <v>4</v>
      </c>
      <c r="HJ83">
        <f>IFERROR(VALUE(RIGHT(Rawdata!HJ83,1)),"N/A")</f>
        <v>3</v>
      </c>
      <c r="HK83">
        <f>IFERROR(7-VALUE(RIGHT(Rawdata!HK83,1)),"N/A")</f>
        <v>2</v>
      </c>
      <c r="HL83">
        <f>IFERROR(VALUE(RIGHT(Rawdata!HL83,1)),"N/A")</f>
        <v>1</v>
      </c>
      <c r="HM83">
        <f>IFERROR(VALUE(RIGHT(Rawdata!HM83,1)),"N/A")</f>
        <v>3</v>
      </c>
      <c r="HN83">
        <f>IFERROR(IF(Rawdata!HN83="A13",5,VALUE(RIGHT(Rawdata!HN83,1))-1),"N/A")</f>
        <v>4</v>
      </c>
      <c r="HO83">
        <f>IFERROR(IF(Rawdata!HO83="A13",5,VALUE(RIGHT(Rawdata!HO83,1))-1),"N/A")</f>
        <v>3</v>
      </c>
      <c r="HP83">
        <f>IFERROR(IF(Rawdata!HP83="A13",5,VALUE(RIGHT(Rawdata!HP83,1))-1),"N/A")</f>
        <v>4</v>
      </c>
      <c r="HQ83">
        <f>IFERROR(IF(Rawdata!HQ83="A13",5,VALUE(RIGHT(Rawdata!HQ83,1))-1),"N/A")</f>
        <v>5</v>
      </c>
      <c r="HR83">
        <f>IFERROR(IF(Rawdata!HR83="A13",5,VALUE(RIGHT(Rawdata!HR83,1))-1),"N/A")</f>
        <v>5</v>
      </c>
      <c r="HS83">
        <f>IFERROR(6-IF(Rawdata!HS83="A13",5,VALUE(RIGHT(Rawdata!HS83,1))-1),"N/A")</f>
        <v>1</v>
      </c>
      <c r="HT83">
        <f>IFERROR(6-IF(Rawdata!HT83="A13",5,VALUE(RIGHT(Rawdata!HT83,1))-1),"N/A")</f>
        <v>1</v>
      </c>
      <c r="HU83">
        <f>IFERROR(6-IF(Rawdata!HU83="A13",5,VALUE(RIGHT(Rawdata!HU83,1))-1),"N/A")</f>
        <v>2</v>
      </c>
      <c r="HV83">
        <f>IFERROR(IF(Rawdata!HV83="A13",5,VALUE(RIGHT(Rawdata!HV83,1))-1),"N/A")</f>
        <v>4</v>
      </c>
      <c r="HW83">
        <f>IFERROR(6-IF(Rawdata!HW83="A13",5,VALUE(RIGHT(Rawdata!HW83,1))-1),"N/A")</f>
        <v>4</v>
      </c>
      <c r="HX83">
        <f>IFERROR(6-IF(Rawdata!HX83="A13",5,VALUE(RIGHT(Rawdata!HX83,1))-1),"N/A")</f>
        <v>3</v>
      </c>
      <c r="HY83">
        <f>IFERROR(6-IF(Rawdata!HY83="A13",5,VALUE(RIGHT(Rawdata!HY83,1))-1),"N/A")</f>
        <v>3</v>
      </c>
      <c r="HZ83">
        <f>IFERROR(6-IF(Rawdata!HZ83="A13",5,VALUE(RIGHT(Rawdata!HZ83,1))-1),"N/A")</f>
        <v>5</v>
      </c>
      <c r="IA83">
        <f>IFERROR(6-IF(Rawdata!IA83="A13",5,VALUE(RIGHT(Rawdata!IA83,1))-1),"N/A")</f>
        <v>4</v>
      </c>
      <c r="IB83">
        <f>IFERROR(IF(Rawdata!IB83="A13",5,VALUE(RIGHT(Rawdata!IB83,1))-1),"N/A")</f>
        <v>5</v>
      </c>
      <c r="IC83">
        <f>IFERROR(6-IF(Rawdata!IC83="A13",5,VALUE(RIGHT(Rawdata!IC83,1))-1),"N/A")</f>
        <v>4</v>
      </c>
      <c r="ID83">
        <f>IFERROR(IF(Rawdata!ID83="A13",5,VALUE(RIGHT(Rawdata!ID83,1))-1),"N/A")</f>
        <v>5</v>
      </c>
      <c r="IE83">
        <f>IFERROR(6-IF(Rawdata!IE83="A13",5,VALUE(RIGHT(Rawdata!IE83,1))-1),"N/A")</f>
        <v>4</v>
      </c>
      <c r="IF83">
        <f>IFERROR(VALUE(RIGHT(Rawdata!IF83,1)),"N/A")</f>
        <v>4</v>
      </c>
      <c r="IG83">
        <f>IFERROR(VALUE(RIGHT(Rawdata!IG83,1)),"N/A")</f>
        <v>6</v>
      </c>
      <c r="IH83">
        <f>IFERROR(VALUE(RIGHT(Rawdata!IH83,1)),"N/A")</f>
        <v>4</v>
      </c>
      <c r="II83">
        <f>IFERROR(VALUE(RIGHT(Rawdata!II83,1)),"N/A")</f>
        <v>6</v>
      </c>
      <c r="IJ83">
        <f>IFERROR(VALUE(RIGHT(Rawdata!IJ83,1)),"N/A")</f>
        <v>6</v>
      </c>
      <c r="IK83">
        <f>IFERROR(VALUE(RIGHT(Rawdata!IK83,1)),"N/A")</f>
        <v>5</v>
      </c>
      <c r="IL83">
        <f>IFERROR(VALUE(RIGHT(Rawdata!IL83,1)),"N/A")</f>
        <v>5</v>
      </c>
      <c r="IM83">
        <f>IFERROR(VALUE(RIGHT(Rawdata!IM83,1)),"N/A")</f>
        <v>5</v>
      </c>
      <c r="IN83">
        <f>IFERROR(VALUE(RIGHT(Rawdata!IN83,1)),"N/A")</f>
        <v>5</v>
      </c>
      <c r="IO83">
        <f>IFERROR(VALUE(RIGHT(Rawdata!IO83,1)),"N/A")</f>
        <v>5</v>
      </c>
      <c r="IP83">
        <f>IFERROR(VALUE(RIGHT(Rawdata!IP83,1)),"N/A")</f>
        <v>5</v>
      </c>
      <c r="IQ83">
        <f>IFERROR(VALUE(RIGHT(Rawdata!IQ83,1)),"N/A")</f>
        <v>5</v>
      </c>
      <c r="IR83">
        <f>IFERROR(VALUE(RIGHT(Rawdata!IR83,1)),"N/A")</f>
        <v>1</v>
      </c>
      <c r="IS83">
        <f>IFERROR(VALUE(RIGHT(Rawdata!IS83,1)),"N/A")</f>
        <v>3</v>
      </c>
      <c r="IT83">
        <f>IFERROR(VALUE(RIGHT(Rawdata!IT83,1)),"N/A")</f>
        <v>1</v>
      </c>
      <c r="IU83">
        <f>IFERROR(VALUE(RIGHT(Rawdata!IU83,1)),"N/A")</f>
        <v>2</v>
      </c>
      <c r="IV83">
        <f>IFERROR(VALUE(RIGHT(Rawdata!IV83,1)),"N/A")</f>
        <v>1</v>
      </c>
      <c r="IW83">
        <f>IFERROR(VALUE(RIGHT(Rawdata!IW83,1)),"N/A")</f>
        <v>2</v>
      </c>
      <c r="IX83">
        <f>IFERROR(VALUE(RIGHT(Rawdata!IX83,1)),"N/A")</f>
        <v>4</v>
      </c>
      <c r="IY83" t="str">
        <f>IFERROR(VALUE(RIGHT(Rawdata!IY83,1)),"N/A")</f>
        <v>N/A</v>
      </c>
      <c r="IZ83" t="str">
        <f>IFERROR(VALUE(RIGHT(Rawdata!IZ83,1)),"N/A")</f>
        <v>N/A</v>
      </c>
      <c r="JA83" t="str">
        <f>IFERROR(VALUE(RIGHT(Rawdata!JA83,1)),"N/A")</f>
        <v>N/A</v>
      </c>
      <c r="JB83" t="str">
        <f>IFERROR(VALUE(RIGHT(Rawdata!JB83,1)),"N/A")</f>
        <v>N/A</v>
      </c>
      <c r="JC83" t="str">
        <f>IFERROR(VALUE(RIGHT(Rawdata!JC83,1)),"N/A")</f>
        <v>N/A</v>
      </c>
      <c r="JD83" t="str">
        <f>IFERROR(VALUE(RIGHT(Rawdata!JD83,1)),"N/A")</f>
        <v>N/A</v>
      </c>
      <c r="JE83" t="str">
        <f>IFERROR(VALUE(RIGHT(Rawdata!JE83,1)),"N/A")</f>
        <v>N/A</v>
      </c>
      <c r="JF83" t="str">
        <f>IFERROR(VALUE(RIGHT(Rawdata!JF83,1)),"N/A")</f>
        <v>N/A</v>
      </c>
      <c r="JG83" t="str">
        <f>IFERROR(VALUE(RIGHT(Rawdata!JG83,1)),"N/A")</f>
        <v>N/A</v>
      </c>
      <c r="JH83" t="str">
        <f>IFERROR(VALUE(RIGHT(Rawdata!JH83,1)),"N/A")</f>
        <v>N/A</v>
      </c>
      <c r="JI83" t="str">
        <f>IFERROR(VALUE(RIGHT(Rawdata!JI83,1)),"N/A")</f>
        <v>N/A</v>
      </c>
      <c r="JJ83" t="str">
        <f>IFERROR(VALUE(RIGHT(Rawdata!JJ83,1)),"N/A")</f>
        <v>N/A</v>
      </c>
      <c r="JK83" t="str">
        <f>IFERROR(VALUE(RIGHT(Rawdata!JK83,1)),"N/A")</f>
        <v>N/A</v>
      </c>
      <c r="JL83" t="str">
        <f>IFERROR(VALUE(RIGHT(Rawdata!JL83,1)),"N/A")</f>
        <v>N/A</v>
      </c>
      <c r="JM83" t="str">
        <f>IFERROR(VALUE(RIGHT(Rawdata!JM83,1)),"N/A")</f>
        <v>N/A</v>
      </c>
      <c r="JN83" t="str">
        <f>IFERROR(VALUE(RIGHT(Rawdata!JN83,1)),"N/A")</f>
        <v>N/A</v>
      </c>
      <c r="JO83" t="str">
        <f>IFERROR(VALUE(RIGHT(Rawdata!JO83,1)),"N/A")</f>
        <v>N/A</v>
      </c>
      <c r="JP83" t="str">
        <f>IFERROR(VALUE(RIGHT(Rawdata!JP83,1)-4),"N/A")</f>
        <v>N/A</v>
      </c>
      <c r="JQ83" t="str">
        <f>IFERROR(VALUE(RIGHT(Rawdata!JQ83,1)-4),"N/A")</f>
        <v>N/A</v>
      </c>
      <c r="JR83" t="str">
        <f>IFERROR(VALUE(RIGHT(Rawdata!JR83,1)-4),"N/A")</f>
        <v>N/A</v>
      </c>
      <c r="JS83" t="str">
        <f>IFERROR(VALUE(RIGHT(Rawdata!JS83,1)-4),"N/A")</f>
        <v>N/A</v>
      </c>
      <c r="JT83" t="str">
        <f>IFERROR(VALUE(RIGHT(Rawdata!JT83,1)-4),"N/A")</f>
        <v>N/A</v>
      </c>
      <c r="JU83" t="str">
        <f>IFERROR(VALUE(RIGHT(Rawdata!JU83,1)-4),"N/A")</f>
        <v>N/A</v>
      </c>
      <c r="JV83" t="str">
        <f>IFERROR(VALUE(RIGHT(Rawdata!JV83,1)-4),"N/A")</f>
        <v>N/A</v>
      </c>
      <c r="JW83" t="str">
        <f>IFERROR(VALUE(RIGHT(Rawdata!JW83,1)-4),"N/A")</f>
        <v>N/A</v>
      </c>
      <c r="JX83" t="str">
        <f>IFERROR(VALUE(RIGHT(Rawdata!JX83,1)),"N/A")</f>
        <v>N/A</v>
      </c>
      <c r="JY83" t="str">
        <f>IFERROR(VALUE(RIGHT(Rawdata!JY83,1)),"N/A")</f>
        <v>N/A</v>
      </c>
      <c r="JZ83" t="str">
        <f>IFERROR(6-VALUE(RIGHT(Rawdata!JZ83,1)),"N/A")</f>
        <v>N/A</v>
      </c>
      <c r="KA83" t="str">
        <f>IFERROR(6-VALUE(RIGHT(Rawdata!KA83,1)),"N/A")</f>
        <v>N/A</v>
      </c>
      <c r="KB83" t="str">
        <f>IFERROR(6-VALUE(RIGHT(Rawdata!KB83,1)),"N/A")</f>
        <v>N/A</v>
      </c>
      <c r="KC83" t="str">
        <f>IFERROR(6-VALUE(RIGHT(Rawdata!KC83,1)),"N/A")</f>
        <v>N/A</v>
      </c>
      <c r="KD83" t="str">
        <f>IFERROR(6-VALUE(RIGHT(Rawdata!KD83,1)),"N/A")</f>
        <v>N/A</v>
      </c>
      <c r="KE83" t="str">
        <f>IFERROR(6-VALUE(RIGHT(Rawdata!KE83,1)),"N/A")</f>
        <v>N/A</v>
      </c>
      <c r="KF83" t="str">
        <f>IFERROR(VALUE(RIGHT(Rawdata!KF83,1)),"N/A")</f>
        <v>N/A</v>
      </c>
      <c r="KG83" t="str">
        <f>IFERROR(VALUE(RIGHT(Rawdata!KG83,1)),"N/A")</f>
        <v>N/A</v>
      </c>
      <c r="KH83" t="str">
        <f>IFERROR(6-VALUE(RIGHT(Rawdata!KH83,1)),"N/A")</f>
        <v>N/A</v>
      </c>
      <c r="KI83" t="str">
        <f>IFERROR(6-VALUE(RIGHT(Rawdata!KI83,1)),"N/A")</f>
        <v>N/A</v>
      </c>
      <c r="KJ83" t="str">
        <f>IFERROR(VALUE(RIGHT(Rawdata!KJ83,1)),"N/A")</f>
        <v>N/A</v>
      </c>
      <c r="KK83" t="str">
        <f>IFERROR(VALUE(RIGHT(Rawdata!KK83,1)),"N/A")</f>
        <v>N/A</v>
      </c>
      <c r="KL83" t="str">
        <f>IFERROR(VALUE(RIGHT(Rawdata!KL83,1)),"N/A")</f>
        <v>N/A</v>
      </c>
      <c r="KM83" t="str">
        <f>IFERROR(VALUE(RIGHT(Rawdata!KM83,1)),"N/A")</f>
        <v>N/A</v>
      </c>
      <c r="KN83" t="str">
        <f>IFERROR(VALUE(RIGHT(Rawdata!KN83,1)),"N/A")</f>
        <v>N/A</v>
      </c>
      <c r="KO83" t="str">
        <f>IFERROR(VALUE(RIGHT(Rawdata!KO83,1)),"N/A")</f>
        <v>N/A</v>
      </c>
      <c r="KP83" t="str">
        <f>IFERROR(VALUE(RIGHT(Rawdata!KP83,1)),"N/A")</f>
        <v>N/A</v>
      </c>
      <c r="KQ83" t="str">
        <f>IFERROR(VALUE(RIGHT(Rawdata!KQ83,1)),"N/A")</f>
        <v>N/A</v>
      </c>
      <c r="KR83" t="str">
        <f>IFERROR(VALUE(RIGHT(Rawdata!KR83,1)),"N/A")</f>
        <v>N/A</v>
      </c>
      <c r="KS83" t="str">
        <f>IFERROR(VALUE(RIGHT(Rawdata!KS83,1)),"N/A")</f>
        <v>N/A</v>
      </c>
      <c r="KT83" t="str">
        <f>IFERROR(VALUE(RIGHT(Rawdata!KT83,1)),"N/A")</f>
        <v>N/A</v>
      </c>
      <c r="KU83" t="str">
        <f>IFERROR(VALUE(RIGHT(Rawdata!KU83,1)),"N/A")</f>
        <v>N/A</v>
      </c>
      <c r="KV83" t="str">
        <f>IFERROR(VALUE(RIGHT(Rawdata!KV83,1)),"N/A")</f>
        <v>N/A</v>
      </c>
      <c r="KW83" t="str">
        <f>IFERROR(VALUE(RIGHT(Rawdata!KW83,1)),"N/A")</f>
        <v>N/A</v>
      </c>
      <c r="KX83" t="str">
        <f>IFERROR(VALUE(RIGHT(Rawdata!KX83,1)),"N/A")</f>
        <v>N/A</v>
      </c>
    </row>
    <row r="84" spans="1:310" x14ac:dyDescent="0.25">
      <c r="A84">
        <f>Rawdata!A84</f>
        <v>13</v>
      </c>
      <c r="B84" t="str">
        <f>Rawdata!B84</f>
        <v>T4</v>
      </c>
      <c r="C84">
        <f>Rawdata!C84</f>
        <v>0</v>
      </c>
      <c r="D84" t="str">
        <f>Rawdata!D84</f>
        <v>??</v>
      </c>
      <c r="E84" t="str">
        <f>IF(Rawdata!E84="","",Rawdata!E84)</f>
        <v/>
      </c>
      <c r="F84" cm="1">
        <f t="array" ref="F84">IFERROR(_xlfn.IFS(Rawdata!F84="A1",100,Rawdata!F84="A2",75,Rawdata!F84="A3",50,Rawdata!F84="A4",25,Rawdata!F84="A5",0),"N/A")</f>
        <v>100</v>
      </c>
      <c r="G84" cm="1">
        <f t="array" ref="G84">IFERROR(_xlfn.IFS(Rawdata!G84="A1",100,Rawdata!G84="A2",75,Rawdata!G84="A3",50,Rawdata!G84="A4",25,Rawdata!G84="A5",0),"N/A")</f>
        <v>75</v>
      </c>
      <c r="H84" cm="1">
        <f t="array" ref="H84">IFERROR(_xlfn.IFS(Rawdata!H84="A1",100,Rawdata!H84="A2",75,Rawdata!H84="A3",50,Rawdata!H84="A4",25,Rawdata!H84="A5",0),"N/A")</f>
        <v>75</v>
      </c>
      <c r="I84" cm="1">
        <f t="array" ref="I84">IFERROR(_xlfn.IFS(Rawdata!I84="A1",100,Rawdata!I84="A2",75,Rawdata!I84="A3",50,Rawdata!I84="A4",25,Rawdata!I84="A5",0),"N/A")</f>
        <v>100</v>
      </c>
      <c r="J84" cm="1">
        <f t="array" ref="J84">IFERROR(_xlfn.IFS(Rawdata!J84="A1",100,Rawdata!J84="A2",75,Rawdata!J84="A3",50,Rawdata!J84="A4",25,Rawdata!J84="A5",0),"N/A")</f>
        <v>75</v>
      </c>
      <c r="K84" cm="1">
        <f t="array" ref="K84">IFERROR(_xlfn.IFS(Rawdata!K84="A1",100,Rawdata!K84="A2",75,Rawdata!K84="A3",50,Rawdata!K84="A4",25,Rawdata!K84="A5",0),"N/A")</f>
        <v>100</v>
      </c>
      <c r="L84" cm="1">
        <f t="array" ref="L84">IFERROR(_xlfn.IFS(Rawdata!L84="A1",100,Rawdata!L84="A2",75,Rawdata!L84="A3",50,Rawdata!L84="A4",25,Rawdata!L84="A5",0),"N/A")</f>
        <v>75</v>
      </c>
      <c r="M84" cm="1">
        <f t="array" ref="M84">IFERROR(_xlfn.IFS(Rawdata!M84="A1",100,Rawdata!M84="A2",75,Rawdata!M84="A3",50,Rawdata!M84="A4",25,Rawdata!M84="A5",0),"N/A")</f>
        <v>50</v>
      </c>
      <c r="N84" cm="1">
        <f t="array" ref="N84">IFERROR(_xlfn.IFS(Rawdata!N84="A1",100,Rawdata!N84="A2",75,Rawdata!N84="A3",50,Rawdata!N84="A4",25,Rawdata!N84="A5",0),"N/A")</f>
        <v>25</v>
      </c>
      <c r="O84" cm="1">
        <f t="array" ref="O84">IFERROR(_xlfn.IFS(Rawdata!O84="A1",100,Rawdata!O84="A2",75,Rawdata!O84="A3",50,Rawdata!O84="A4",25,Rawdata!O84="A5",0),"N/A")</f>
        <v>25</v>
      </c>
      <c r="P84" cm="1">
        <f t="array" ref="P84">IFERROR(_xlfn.IFS(Rawdata!P84="A1",100,Rawdata!P84="A2",75,Rawdata!P84="A3",50,Rawdata!P84="A4",25,Rawdata!P84="A5",0),"N/A")</f>
        <v>25</v>
      </c>
      <c r="Q84" cm="1">
        <f t="array" ref="Q84">IFERROR(_xlfn.IFS(Rawdata!Q84="A1",100,Rawdata!Q84="A2",75,Rawdata!Q84="A3",50,Rawdata!Q84="A4",25,Rawdata!Q84="A5",0),"N/A")</f>
        <v>25</v>
      </c>
      <c r="R84" cm="1">
        <f t="array" ref="R84">IFERROR(_xlfn.IFS(Rawdata!R84="A1",100,Rawdata!R84="A2",75,Rawdata!R84="A3",50,Rawdata!R84="A4",25,Rawdata!R84="A5",0),"N/A")</f>
        <v>25</v>
      </c>
      <c r="S84" cm="1">
        <f t="array" ref="S84">IFERROR(_xlfn.IFS(Rawdata!S84="A1",100,Rawdata!S84="A2",75,Rawdata!S84="A3",50,Rawdata!S84="A4",25,Rawdata!S84="A5",0),"N/A")</f>
        <v>75</v>
      </c>
      <c r="T84" cm="1">
        <f t="array" ref="T84">IFERROR(_xlfn.IFS(Rawdata!T84="A1",100,Rawdata!T84="A2",75,Rawdata!T84="A3",50,Rawdata!T84="A4",25,Rawdata!T84="A5",0),"N/A")</f>
        <v>75</v>
      </c>
      <c r="U84" cm="1">
        <f t="array" ref="U84">IFERROR(_xlfn.IFS(Rawdata!U84="A1",100,Rawdata!U84="A2",75,Rawdata!U84="A3",50,Rawdata!U84="A4",25,Rawdata!U84="A5",0),"N/A")</f>
        <v>100</v>
      </c>
      <c r="V84" cm="1">
        <f t="array" ref="V84">IFERROR(_xlfn.IFS(Rawdata!V84="A1",100,Rawdata!V84="A2",75,Rawdata!V84="A3",50,Rawdata!V84="A4",25,Rawdata!V84="A5",0),"N/A")</f>
        <v>75</v>
      </c>
      <c r="W84" cm="1">
        <f t="array" ref="W84">IFERROR(_xlfn.IFS(Rawdata!W84="A1",100,Rawdata!W84="A2",75,Rawdata!W84="A3",50,Rawdata!W84="A4",25,Rawdata!W84="A5",0),"N/A")</f>
        <v>100</v>
      </c>
      <c r="X84" cm="1">
        <f t="array" ref="X84">IFERROR(_xlfn.IFS(Rawdata!X84="A1",100,Rawdata!X84="A2",75,Rawdata!X84="A3",50,Rawdata!X84="A4",25,Rawdata!X84="A5",0),"N/A")</f>
        <v>100</v>
      </c>
      <c r="Y84" cm="1">
        <f t="array" ref="Y84">IFERROR(_xlfn.IFS(Rawdata!Y84="A1",100,Rawdata!Y84="A2",75,Rawdata!Y84="A3",50,Rawdata!Y84="A4",25,Rawdata!Y84="A5",0),"N/A")</f>
        <v>75</v>
      </c>
      <c r="Z84" cm="1">
        <f t="array" ref="Z84">IFERROR(_xlfn.IFS(Rawdata!Z84="A1",100,Rawdata!Z84="A2",75,Rawdata!Z84="A3",50,Rawdata!Z84="A4",25,Rawdata!Z84="A5",0),"N/A")</f>
        <v>100</v>
      </c>
      <c r="AA84" cm="1">
        <f t="array" ref="AA84">IFERROR(_xlfn.IFS(Rawdata!AA84="A1",100,Rawdata!AA84="A2",75,Rawdata!AA84="A3",50,Rawdata!AA84="A4",25,Rawdata!AA84="A5",0),"N/A")</f>
        <v>75</v>
      </c>
      <c r="AB84" cm="1">
        <f t="array" ref="AB84">IFERROR(_xlfn.IFS(Rawdata!AB84="A1",100,Rawdata!AB84="A2",75,Rawdata!AB84="A3",50,Rawdata!AB84="A4",25,Rawdata!AB84="A5",0),"N/A")</f>
        <v>100</v>
      </c>
      <c r="AC84">
        <f>IFERROR(VALUE(RIGHT(Rawdata!AC84,1)),"N/A")</f>
        <v>1</v>
      </c>
      <c r="AD84">
        <f>IFERROR(6-VALUE(RIGHT(Rawdata!AD84,1)),"N/A")</f>
        <v>1</v>
      </c>
      <c r="AE84">
        <f>IFERROR(VALUE(RIGHT(Rawdata!AE84,1)),"N/A")</f>
        <v>1</v>
      </c>
      <c r="AF84">
        <f>IFERROR(6-VALUE(RIGHT(Rawdata!AF84,1)),"N/A")</f>
        <v>1</v>
      </c>
      <c r="AG84">
        <f>IFERROR(VALUE(RIGHT(Rawdata!AG84,1)),"N/A")</f>
        <v>2</v>
      </c>
      <c r="AH84">
        <f>IFERROR(VALUE(RIGHT(Rawdata!AH84,1)),"N/A")</f>
        <v>2</v>
      </c>
      <c r="AI84">
        <f>IFERROR(VALUE(RIGHT(Rawdata!AI84,1)),"N/A")</f>
        <v>2</v>
      </c>
      <c r="AJ84">
        <f>IFERROR(6-VALUE(RIGHT(Rawdata!AJ84,1)),"N/A")</f>
        <v>1</v>
      </c>
      <c r="AK84">
        <f>IFERROR(6-VALUE(RIGHT(Rawdata!AK84,1)),"N/A")</f>
        <v>5</v>
      </c>
      <c r="AL84">
        <f>IFERROR(VALUE(RIGHT(Rawdata!AL84,1)),"N/A")</f>
        <v>3</v>
      </c>
      <c r="AM84">
        <f>IFERROR(6-VALUE(RIGHT(Rawdata!AM84,1)),"N/A")</f>
        <v>3</v>
      </c>
      <c r="AN84">
        <f>IFERROR(6-VALUE(RIGHT(Rawdata!AN84,1)),"N/A")</f>
        <v>1</v>
      </c>
      <c r="AO84">
        <f>IFERROR(VALUE(RIGHT(Rawdata!AO84,1)),"N/A")</f>
        <v>2</v>
      </c>
      <c r="AP84">
        <f>IFERROR(6-VALUE(RIGHT(Rawdata!AP84,1)),"N/A")</f>
        <v>4</v>
      </c>
      <c r="AQ84">
        <f>IFERROR(VALUE(RIGHT(Rawdata!AQ84,1)),"N/A")</f>
        <v>2</v>
      </c>
      <c r="AR84">
        <f>IFERROR(6-VALUE(RIGHT(Rawdata!AR84,1)),"N/A")</f>
        <v>4</v>
      </c>
      <c r="AS84">
        <f>IFERROR(VALUE(RIGHT(Rawdata!AS84,1)),"N/A")</f>
        <v>2</v>
      </c>
      <c r="AT84">
        <f>IFERROR(VALUE(RIGHT(Rawdata!AT84,1)),"N/A")</f>
        <v>2</v>
      </c>
      <c r="AU84">
        <f>IFERROR(6-VALUE(RIGHT(Rawdata!AU84,1)),"N/A")</f>
        <v>3</v>
      </c>
      <c r="AV84">
        <f>IFERROR(VALUE(RIGHT(Rawdata!AV84,1)),"N/A")</f>
        <v>2</v>
      </c>
      <c r="AW84">
        <f>IFERROR(VALUE(RIGHT(Rawdata!AW84,1)),"N/A")</f>
        <v>2</v>
      </c>
      <c r="AX84">
        <f>IFERROR(VALUE(RIGHT(Rawdata!AX84,1)),"N/A")</f>
        <v>2</v>
      </c>
      <c r="AY84">
        <f>IFERROR(VALUE(RIGHT(Rawdata!AY84,1)),"N/A")</f>
        <v>2</v>
      </c>
      <c r="AZ84">
        <f>IFERROR(VALUE(RIGHT(Rawdata!AZ84,1)),"N/A")</f>
        <v>2</v>
      </c>
      <c r="BA84">
        <f>IFERROR(VALUE(RIGHT(Rawdata!BA84,1)-1),"N/A")</f>
        <v>0</v>
      </c>
      <c r="BB84">
        <f>IFERROR(VALUE(RIGHT(Rawdata!BB84,1)-1),"N/A")</f>
        <v>0</v>
      </c>
      <c r="BC84">
        <f>IFERROR(VALUE(RIGHT(Rawdata!BC84,1)-1),"N/A")</f>
        <v>0</v>
      </c>
      <c r="BD84">
        <f>IFERROR(VALUE(RIGHT(Rawdata!BD84,1)-1),"N/A")</f>
        <v>0</v>
      </c>
      <c r="BE84">
        <f>IFERROR(VALUE(RIGHT(Rawdata!BE84,1)-1),"N/A")</f>
        <v>0</v>
      </c>
      <c r="BF84">
        <f>IFERROR(VALUE(RIGHT(Rawdata!BF84,1)-1),"N/A")</f>
        <v>0</v>
      </c>
      <c r="BG84">
        <f>IFERROR(VALUE(RIGHT(Rawdata!BG84,1)-1),"N/A")</f>
        <v>0</v>
      </c>
      <c r="BH84">
        <f>IFERROR(VALUE(RIGHT(Rawdata!BH84,1)-1),"N/A")</f>
        <v>0</v>
      </c>
      <c r="BI84">
        <f>IFERROR(VALUE(RIGHT(Rawdata!BI84,1)-1),"N/A")</f>
        <v>0</v>
      </c>
      <c r="BJ84">
        <f>IFERROR(VALUE(RIGHT(Rawdata!BJ84,1)-1),"N/A")</f>
        <v>0</v>
      </c>
      <c r="BK84">
        <f>IFERROR(VALUE(RIGHT(Rawdata!BK84,1)-1),"N/A")</f>
        <v>1</v>
      </c>
      <c r="BL84">
        <f>IFERROR(VALUE(RIGHT(Rawdata!BL84,1)-1),"N/A")</f>
        <v>2</v>
      </c>
      <c r="BM84" t="str">
        <f>IFERROR(VALUE(RIGHT(Rawdata!BM84,1)),"N/A")</f>
        <v>N/A</v>
      </c>
      <c r="BN84" t="str">
        <f>IFERROR(VALUE(RIGHT(Rawdata!BN84,1)),"N/A")</f>
        <v>N/A</v>
      </c>
      <c r="BO84" t="str">
        <f>IFERROR(VALUE(RIGHT(Rawdata!BO84,1)),"N/A")</f>
        <v>N/A</v>
      </c>
      <c r="BP84" t="str">
        <f>IFERROR(VALUE(RIGHT(Rawdata!BP84,1)),"N/A")</f>
        <v>N/A</v>
      </c>
      <c r="BQ84" t="str">
        <f>IFERROR(6-VALUE(RIGHT(Rawdata!BQ84,1)),"N/A")</f>
        <v>N/A</v>
      </c>
      <c r="BR84" t="str">
        <f>IFERROR(6-VALUE(RIGHT(Rawdata!BR84,1)),"N/A")</f>
        <v>N/A</v>
      </c>
      <c r="BS84" t="str">
        <f>IFERROR(6-VALUE(RIGHT(Rawdata!BS84,1)),"N/A")</f>
        <v>N/A</v>
      </c>
      <c r="BT84" t="str">
        <f>IFERROR(6-VALUE(RIGHT(Rawdata!BT84,1)),"N/A")</f>
        <v>N/A</v>
      </c>
      <c r="BU84" t="str">
        <f>IFERROR(VALUE(RIGHT(Rawdata!BU84,1)),"N/A")</f>
        <v>N/A</v>
      </c>
      <c r="BV84" t="str">
        <f>IFERROR(VALUE(RIGHT(Rawdata!BV84,1)),"N/A")</f>
        <v>N/A</v>
      </c>
      <c r="BW84" t="str">
        <f>IFERROR(VALUE(RIGHT(Rawdata!BW84,1)),"N/A")</f>
        <v>N/A</v>
      </c>
      <c r="BX84" t="str">
        <f>IFERROR(VALUE(RIGHT(Rawdata!BX84,1)),"N/A")</f>
        <v>N/A</v>
      </c>
      <c r="BY84" t="str">
        <f>IFERROR(6-VALUE(RIGHT(Rawdata!BY84,1)),"N/A")</f>
        <v>N/A</v>
      </c>
      <c r="BZ84" t="str">
        <f>IFERROR(6-VALUE(RIGHT(Rawdata!BZ84,1)),"N/A")</f>
        <v>N/A</v>
      </c>
      <c r="CA84" t="str">
        <f>IFERROR(6-VALUE(RIGHT(Rawdata!CA84,1)),"N/A")</f>
        <v>N/A</v>
      </c>
      <c r="CB84" t="str">
        <f>IFERROR(VALUE(RIGHT(Rawdata!CB84,1)),"N/A")</f>
        <v>N/A</v>
      </c>
      <c r="CC84" t="str">
        <f>IFERROR(VALUE(RIGHT(Rawdata!CC84,1)),"N/A")</f>
        <v>N/A</v>
      </c>
      <c r="CD84" t="str">
        <f>IFERROR(VALUE(RIGHT(Rawdata!CD84,1)),"N/A")</f>
        <v>N/A</v>
      </c>
      <c r="CE84" t="str">
        <f>IFERROR(VALUE(RIGHT(Rawdata!CE84,1)),"N/A")</f>
        <v>N/A</v>
      </c>
      <c r="CF84" t="str">
        <f>IFERROR(6-VALUE(RIGHT(Rawdata!CF84,1)),"N/A")</f>
        <v>N/A</v>
      </c>
      <c r="CG84" t="str">
        <f>IFERROR(6-VALUE(RIGHT(Rawdata!CG84,1)),"N/A")</f>
        <v>N/A</v>
      </c>
      <c r="CH84" t="str">
        <f>IFERROR(6-VALUE(RIGHT(Rawdata!CH84,1)),"N/A")</f>
        <v>N/A</v>
      </c>
      <c r="CI84" t="str">
        <f>IFERROR(6-VALUE(RIGHT(Rawdata!CI84,1)),"N/A")</f>
        <v>N/A</v>
      </c>
      <c r="CJ84" t="str">
        <f>IFERROR(VALUE(RIGHT(Rawdata!CJ84,1)),"N/A")</f>
        <v>N/A</v>
      </c>
      <c r="CK84" t="str">
        <f>IFERROR(VALUE(RIGHT(Rawdata!CK84,1)),"N/A")</f>
        <v>N/A</v>
      </c>
      <c r="CL84" t="str">
        <f>IFERROR(VALUE(RIGHT(Rawdata!CL84,1)),"N/A")</f>
        <v>N/A</v>
      </c>
      <c r="CM84" t="str">
        <f>IFERROR(VALUE(RIGHT(Rawdata!CM84,1)),"N/A")</f>
        <v>N/A</v>
      </c>
      <c r="CN84" t="str">
        <f>IFERROR(VALUE(RIGHT(Rawdata!CN84,1)),"N/A")</f>
        <v>N/A</v>
      </c>
      <c r="CO84" t="str">
        <f>IFERROR(VALUE(RIGHT(Rawdata!CO84,1)),"N/A")</f>
        <v>N/A</v>
      </c>
      <c r="CP84" t="str">
        <f>IFERROR(VALUE(RIGHT(Rawdata!CP84,1)),"N/A")</f>
        <v>N/A</v>
      </c>
      <c r="CQ84" t="str">
        <f>IFERROR(VALUE(RIGHT(Rawdata!CQ84,1)),"N/A")</f>
        <v>N/A</v>
      </c>
      <c r="CR84" t="str">
        <f>IFERROR(VALUE(RIGHT(Rawdata!CR84,1)),"N/A")</f>
        <v>N/A</v>
      </c>
      <c r="CS84" t="str">
        <f>IFERROR(VALUE(RIGHT(Rawdata!CS84,1)),"N/A")</f>
        <v>N/A</v>
      </c>
      <c r="CT84" t="str">
        <f>IFERROR(VALUE(RIGHT(Rawdata!CT84,1)),"N/A")</f>
        <v>N/A</v>
      </c>
      <c r="CU84" t="str">
        <f>IFERROR(VALUE(RIGHT(Rawdata!CU84,1)),"N/A")</f>
        <v>N/A</v>
      </c>
      <c r="CV84" t="str">
        <f>IFERROR(VALUE(RIGHT(Rawdata!CV84,1)),"N/A")</f>
        <v>N/A</v>
      </c>
      <c r="CW84" t="str">
        <f>IFERROR(6-VALUE(RIGHT(Rawdata!CW84,1)),"N/A")</f>
        <v>N/A</v>
      </c>
      <c r="CX84" t="str">
        <f>IFERROR(VALUE(RIGHT(Rawdata!CX84,1)),"N/A")</f>
        <v>N/A</v>
      </c>
      <c r="CY84" t="str">
        <f>IFERROR(VALUE(RIGHT(Rawdata!CY84,1)),"N/A")</f>
        <v>N/A</v>
      </c>
      <c r="CZ84" t="str">
        <f>IFERROR(VALUE(RIGHT(Rawdata!CZ84,1)),"N/A")</f>
        <v>N/A</v>
      </c>
      <c r="DA84" t="str">
        <f>IFERROR(VALUE(RIGHT(Rawdata!DA84,1)),"N/A")</f>
        <v>N/A</v>
      </c>
      <c r="DB84" t="str">
        <f>IFERROR(VALUE(RIGHT(Rawdata!DB84,1)),"N/A")</f>
        <v>N/A</v>
      </c>
      <c r="DC84" t="str">
        <f>IFERROR(VALUE(RIGHT(Rawdata!DC84,1)),"N/A")</f>
        <v>N/A</v>
      </c>
      <c r="DD84" t="str">
        <f>IFERROR(VALUE(RIGHT(Rawdata!DD84,1)),"N/A")</f>
        <v>N/A</v>
      </c>
      <c r="DE84" t="str">
        <f>IFERROR(VALUE(RIGHT(Rawdata!DE84,1)-1),"N/A")</f>
        <v>N/A</v>
      </c>
      <c r="DF84" t="str">
        <f>IFERROR(VALUE(RIGHT(Rawdata!DF84,1)-1),"N/A")</f>
        <v>N/A</v>
      </c>
      <c r="DG84" t="str">
        <f>IFERROR(VALUE(RIGHT(Rawdata!DG84,1)-1),"N/A")</f>
        <v>N/A</v>
      </c>
      <c r="DH84" t="str">
        <f>IFERROR(VALUE(RIGHT(Rawdata!DH84,1)-1),"N/A")</f>
        <v>N/A</v>
      </c>
      <c r="DI84" t="str">
        <f>IFERROR(VALUE(RIGHT(Rawdata!DI84,1)-1),"N/A")</f>
        <v>N/A</v>
      </c>
      <c r="DJ84" t="str">
        <f>IFERROR(VALUE(RIGHT(Rawdata!DJ84,1)-1),"N/A")</f>
        <v>N/A</v>
      </c>
      <c r="DK84" t="str">
        <f>IFERROR(VALUE(RIGHT(Rawdata!DK84,1)-1),"N/A")</f>
        <v>N/A</v>
      </c>
      <c r="DL84" t="str">
        <f>IFERROR(VALUE(RIGHT(Rawdata!DL84,1)-1),"N/A")</f>
        <v>N/A</v>
      </c>
      <c r="DM84" t="str">
        <f>IFERROR(VALUE(RIGHT(Rawdata!DM84,1)-1),"N/A")</f>
        <v>N/A</v>
      </c>
      <c r="DN84" t="str">
        <f>IFERROR(VALUE(RIGHT(Rawdata!DN84,1)-1),"N/A")</f>
        <v>N/A</v>
      </c>
      <c r="DO84" t="str">
        <f>IFERROR(VALUE(RIGHT(Rawdata!DO84,1)-1),"N/A")</f>
        <v>N/A</v>
      </c>
      <c r="DP84" t="str">
        <f>IFERROR(VALUE(RIGHT(Rawdata!DP84,1)-1),"N/A")</f>
        <v>N/A</v>
      </c>
      <c r="DQ84" t="str">
        <f>IFERROR(VALUE(RIGHT(Rawdata!DQ84,1)-1),"N/A")</f>
        <v>N/A</v>
      </c>
      <c r="DR84" t="str">
        <f>IFERROR(VALUE(RIGHT(Rawdata!DR84,1)-1),"N/A")</f>
        <v>N/A</v>
      </c>
      <c r="DS84" t="str">
        <f>IFERROR(VALUE(RIGHT(Rawdata!DS84,1)-1),"N/A")</f>
        <v>N/A</v>
      </c>
      <c r="DT84" t="str">
        <f>IFERROR(VALUE(RIGHT(Rawdata!DT84,1)-1),"N/A")</f>
        <v>N/A</v>
      </c>
      <c r="DU84" t="str">
        <f>IFERROR(6-VALUE(RIGHT(Rawdata!DU84,1)-1),"N/A")</f>
        <v>N/A</v>
      </c>
      <c r="DV84" t="str">
        <f>IFERROR(6-VALUE(RIGHT(Rawdata!DV84,1)-1),"N/A")</f>
        <v>N/A</v>
      </c>
      <c r="DW84" t="str">
        <f>IFERROR(6-VALUE(RIGHT(Rawdata!DW84,1)-1),"N/A")</f>
        <v>N/A</v>
      </c>
      <c r="DX84" t="str">
        <f>IFERROR(6-VALUE(RIGHT(Rawdata!DX84,1)-1),"N/A")</f>
        <v>N/A</v>
      </c>
      <c r="DY84" t="str">
        <f>IFERROR(6-VALUE(RIGHT(Rawdata!DY84,1)-1),"N/A")</f>
        <v>N/A</v>
      </c>
      <c r="DZ84" t="str">
        <f>IFERROR(6-VALUE(RIGHT(Rawdata!DZ84,1)-1),"N/A")</f>
        <v>N/A</v>
      </c>
      <c r="EA84" t="str">
        <f>IFERROR(VALUE(RIGHT(Rawdata!EA84,1)),"N/A")</f>
        <v>N/A</v>
      </c>
      <c r="EB84" t="str">
        <f>IFERROR(VALUE(RIGHT(Rawdata!EB84,1)),"N/A")</f>
        <v>N/A</v>
      </c>
      <c r="EC84" t="str">
        <f>IFERROR(6-VALUE(RIGHT(Rawdata!EC84,1)),"N/A")</f>
        <v>N/A</v>
      </c>
      <c r="ED84" t="str">
        <f>IFERROR(6-VALUE(RIGHT(Rawdata!ED84,1)),"N/A")</f>
        <v>N/A</v>
      </c>
      <c r="EE84" t="str">
        <f>IFERROR(VALUE(RIGHT(Rawdata!EE84,1)),"N/A")</f>
        <v>N/A</v>
      </c>
      <c r="EF84" t="str">
        <f>IFERROR(VALUE(RIGHT(Rawdata!EF84,1)),"N/A")</f>
        <v>N/A</v>
      </c>
      <c r="EG84" t="str">
        <f>IFERROR(VALUE(RIGHT(Rawdata!EG84,1)),"N/A")</f>
        <v>N/A</v>
      </c>
      <c r="EH84" t="str">
        <f>IFERROR(VALUE(RIGHT(Rawdata!EH84,1)),"N/A")</f>
        <v>N/A</v>
      </c>
      <c r="EI84" t="str">
        <f>IFERROR(VALUE(RIGHT(Rawdata!EI84,1)),"N/A")</f>
        <v>N/A</v>
      </c>
      <c r="EJ84" t="str">
        <f>IFERROR(VALUE(RIGHT(Rawdata!EJ84,1)),"N/A")</f>
        <v>N/A</v>
      </c>
      <c r="EK84" t="str">
        <f>IFERROR(VALUE(RIGHT(Rawdata!EK84,1)),"N/A")</f>
        <v>N/A</v>
      </c>
      <c r="EL84" t="str">
        <f>IFERROR(VALUE(RIGHT(Rawdata!EL84,1)),"N/A")</f>
        <v>N/A</v>
      </c>
      <c r="EM84" t="str">
        <f>IFERROR(VALUE(RIGHT(Rawdata!EM84,1)),"N/A")</f>
        <v>N/A</v>
      </c>
      <c r="EN84" t="str">
        <f>IFERROR(VALUE(RIGHT(Rawdata!EN84,1)),"N/A")</f>
        <v>N/A</v>
      </c>
      <c r="EO84" t="str">
        <f>IFERROR(VALUE(RIGHT(Rawdata!EO84,1)),"N/A")</f>
        <v>N/A</v>
      </c>
      <c r="EP84" t="str">
        <f>IFERROR(VALUE(RIGHT(Rawdata!EP84,1)),"N/A")</f>
        <v>N/A</v>
      </c>
      <c r="EQ84" t="str">
        <f>IFERROR(VALUE(RIGHT(Rawdata!EQ84,1)),"N/A")</f>
        <v>N/A</v>
      </c>
      <c r="ER84" t="str">
        <f>IFERROR(VALUE(RIGHT(Rawdata!ER84,1)),"N/A")</f>
        <v>N/A</v>
      </c>
      <c r="ES84" t="str">
        <f>IFERROR(VALUE(RIGHT(Rawdata!ES84,1)),"N/A")</f>
        <v>N/A</v>
      </c>
      <c r="ET84" t="str">
        <f>IFERROR(VALUE(RIGHT(Rawdata!ET84,1)),"N/A")</f>
        <v>N/A</v>
      </c>
      <c r="EU84" t="str">
        <f>IFERROR(VALUE(RIGHT(Rawdata!EU84,1)),"N/A")</f>
        <v>N/A</v>
      </c>
      <c r="EV84" t="str">
        <f>IFERROR(VALUE(RIGHT(Rawdata!EV84,1)),"N/A")</f>
        <v>N/A</v>
      </c>
      <c r="EW84" t="str">
        <f>IFERROR(VALUE(RIGHT(Rawdata!EW84,1)),"N/A")</f>
        <v>N/A</v>
      </c>
      <c r="EX84" t="str">
        <f>IFERROR(VALUE(RIGHT(Rawdata!EX84,1)),"N/A")</f>
        <v>N/A</v>
      </c>
      <c r="EY84" t="str">
        <f>IFERROR(VALUE(RIGHT(Rawdata!EY84,1)),"N/A")</f>
        <v>N/A</v>
      </c>
      <c r="EZ84" t="str">
        <f>IFERROR(6-VALUE(RIGHT(Rawdata!EZ84,1)),"N/A")</f>
        <v>N/A</v>
      </c>
      <c r="FA84" t="str">
        <f>IFERROR(IF(Rawdata!FA84="A1",VALUE(RIGHT(Rawdata!FA84,1)),VALUE(RIGHT(Rawdata!FA84,1))-1),"N/A")</f>
        <v>N/A</v>
      </c>
      <c r="FB84" t="str">
        <f>IFERROR(VALUE(RIGHT(Rawdata!FB84,1))-3,"N/A")</f>
        <v>N/A</v>
      </c>
      <c r="FC84" t="str">
        <f>IFERROR(IF(Rawdata!FC84="A1",VALUE(RIGHT(Rawdata!FC84,1)),VALUE(RIGHT(Rawdata!FC84,1))-1),"N/A")</f>
        <v>N/A</v>
      </c>
      <c r="FD84" t="str">
        <f>IFERROR(VALUE(RIGHT(Rawdata!FD84,1))-3,"N/A")</f>
        <v>N/A</v>
      </c>
      <c r="FE84" t="str">
        <f>IFERROR(IF(Rawdata!FE84="A1",VALUE(RIGHT(Rawdata!FE84,1)),VALUE(RIGHT(Rawdata!FE84,1))-1),"N/A")</f>
        <v>N/A</v>
      </c>
      <c r="FF84" t="str">
        <f>IFERROR(VALUE(RIGHT(Rawdata!FF84,1))-3,"N/A")</f>
        <v>N/A</v>
      </c>
      <c r="FG84" t="str">
        <f>IFERROR(IF(Rawdata!FG84="A1",VALUE(RIGHT(Rawdata!FG84,1)),VALUE(RIGHT(Rawdata!FG84,1))-1),"N/A")</f>
        <v>N/A</v>
      </c>
      <c r="FH84" t="str">
        <f>IFERROR(VALUE(RIGHT(Rawdata!FH84,1))-3,"N/A")</f>
        <v>N/A</v>
      </c>
      <c r="FI84" t="str">
        <f>IFERROR(IF(Rawdata!FI84="A1",VALUE(RIGHT(Rawdata!FI84,1)),VALUE(RIGHT(Rawdata!FI84,1))-1),"N/A")</f>
        <v>N/A</v>
      </c>
      <c r="FJ84" t="str">
        <f>IFERROR(VALUE(RIGHT(Rawdata!FJ84,1))-3,"N/A")</f>
        <v>N/A</v>
      </c>
      <c r="FK84" t="str">
        <f>IFERROR(IF(Rawdata!FK84="A1",VALUE(RIGHT(Rawdata!FK84,1)),VALUE(RIGHT(Rawdata!FK84,1))-1),"N/A")</f>
        <v>N/A</v>
      </c>
      <c r="FL84" t="str">
        <f>IFERROR(VALUE(RIGHT(Rawdata!FL84,1))-3,"N/A")</f>
        <v>N/A</v>
      </c>
      <c r="FM84" t="str">
        <f>IFERROR(IF(Rawdata!FM84="A1",VALUE(RIGHT(Rawdata!FM84,1)),VALUE(RIGHT(Rawdata!FM84,1))-1),"N/A")</f>
        <v>N/A</v>
      </c>
      <c r="FN84" t="str">
        <f>IFERROR(VALUE(RIGHT(Rawdata!FN84,1))-3,"N/A")</f>
        <v>N/A</v>
      </c>
      <c r="FO84" t="str">
        <f>IFERROR(IF(Rawdata!FO84="A1",VALUE(RIGHT(Rawdata!FO84,1)),VALUE(RIGHT(Rawdata!FO84,1))-1),"N/A")</f>
        <v>N/A</v>
      </c>
      <c r="FP84" t="str">
        <f>IFERROR(VALUE(RIGHT(Rawdata!FP84,1))-3,"N/A")</f>
        <v>N/A</v>
      </c>
      <c r="FQ84" t="str">
        <f>IFERROR(IF(Rawdata!FQ84="A1",VALUE(RIGHT(Rawdata!FQ84,1)),VALUE(RIGHT(Rawdata!FQ84,1))-1),"N/A")</f>
        <v>N/A</v>
      </c>
      <c r="FR84" t="str">
        <f>IFERROR(VALUE(RIGHT(Rawdata!FR84,1))-3,"N/A")</f>
        <v>N/A</v>
      </c>
      <c r="FS84" t="str">
        <f>IFERROR(IF(Rawdata!FS84="A1",VALUE(RIGHT(Rawdata!FS84,1)),VALUE(RIGHT(Rawdata!FS84,1))-1),"N/A")</f>
        <v>N/A</v>
      </c>
      <c r="FT84" t="str">
        <f>IFERROR(VALUE(RIGHT(Rawdata!FT84,1))-3,"N/A")</f>
        <v>N/A</v>
      </c>
      <c r="FU84" t="str">
        <f>IFERROR(IF(Rawdata!FU84="A1",VALUE(RIGHT(Rawdata!FU84,1)),VALUE(RIGHT(Rawdata!FU84,1))-1),"N/A")</f>
        <v>N/A</v>
      </c>
      <c r="FV84" t="str">
        <f>IFERROR(VALUE(RIGHT(Rawdata!FV84,1))-3,"N/A")</f>
        <v>N/A</v>
      </c>
      <c r="FW84" t="str">
        <f>IFERROR(IF(Rawdata!FW84="A1",VALUE(RIGHT(Rawdata!FW84,1)),VALUE(RIGHT(Rawdata!FW84,1))-1),"N/A")</f>
        <v>N/A</v>
      </c>
      <c r="FX84" t="str">
        <f>IFERROR(VALUE(RIGHT(Rawdata!FX84,1))-3,"N/A")</f>
        <v>N/A</v>
      </c>
      <c r="FY84" t="str">
        <f>IFERROR(IF(Rawdata!FY84="A1",VALUE(RIGHT(Rawdata!FY84,1)),VALUE(RIGHT(Rawdata!FY84,1))-1),"N/A")</f>
        <v>N/A</v>
      </c>
      <c r="FZ84" t="str">
        <f>IFERROR(VALUE(RIGHT(Rawdata!FZ84,1))-3,"N/A")</f>
        <v>N/A</v>
      </c>
      <c r="GA84" t="str">
        <f>IFERROR(IF(Rawdata!GA84="A1",VALUE(RIGHT(Rawdata!GA84,1)),VALUE(RIGHT(Rawdata!GA84,1))-1),"N/A")</f>
        <v>N/A</v>
      </c>
      <c r="GB84" t="str">
        <f>IFERROR(VALUE(RIGHT(Rawdata!GB84,1))-3,"N/A")</f>
        <v>N/A</v>
      </c>
      <c r="GC84" t="str">
        <f>IFERROR(IF(Rawdata!GC84="A1",VALUE(RIGHT(Rawdata!GC84,1)),VALUE(RIGHT(Rawdata!GC84,1))-1),"N/A")</f>
        <v>N/A</v>
      </c>
      <c r="GD84" t="str">
        <f>IFERROR(VALUE(RIGHT(Rawdata!GD84,1))-3,"N/A")</f>
        <v>N/A</v>
      </c>
      <c r="GE84" t="str">
        <f>IFERROR(IF(Rawdata!GE84="A1",VALUE(RIGHT(Rawdata!GE84,1)),VALUE(RIGHT(Rawdata!GE84,1))-1),"N/A")</f>
        <v>N/A</v>
      </c>
      <c r="GF84" t="str">
        <f>IFERROR(VALUE(RIGHT(Rawdata!GF84,1))-3,"N/A")</f>
        <v>N/A</v>
      </c>
      <c r="GG84" t="str">
        <f>IFERROR(IF(Rawdata!GG84="A1",VALUE(RIGHT(Rawdata!GG84,1)),VALUE(RIGHT(Rawdata!GG84,1))-1),"N/A")</f>
        <v>N/A</v>
      </c>
      <c r="GH84" t="str">
        <f>IFERROR(VALUE(RIGHT(Rawdata!GH84,1))-3,"N/A")</f>
        <v>N/A</v>
      </c>
      <c r="GI84" t="str">
        <f>IFERROR(IF(Rawdata!GI84="A1",VALUE(RIGHT(Rawdata!GI84,1)),VALUE(RIGHT(Rawdata!GI84,1))-1),"N/A")</f>
        <v>N/A</v>
      </c>
      <c r="GJ84" t="str">
        <f>IFERROR(VALUE(RIGHT(Rawdata!GJ84,1))-3,"N/A")</f>
        <v>N/A</v>
      </c>
      <c r="GK84" t="str">
        <f>IFERROR(IF(Rawdata!GK84="A1",VALUE(RIGHT(Rawdata!GK84,1)),VALUE(RIGHT(Rawdata!GK84,1))-1),"N/A")</f>
        <v>N/A</v>
      </c>
      <c r="GL84" t="str">
        <f>IFERROR(VALUE(RIGHT(Rawdata!GL84,1))-3,"N/A")</f>
        <v>N/A</v>
      </c>
      <c r="GM84" t="str">
        <f>IFERROR(IF(Rawdata!GM84="A1",VALUE(RIGHT(Rawdata!GM84,1)),VALUE(RIGHT(Rawdata!GM84,1))-1),"N/A")</f>
        <v>N/A</v>
      </c>
      <c r="GN84" t="str">
        <f>IFERROR(VALUE(RIGHT(Rawdata!GN84,1))-3,"N/A")</f>
        <v>N/A</v>
      </c>
      <c r="GO84" t="str">
        <f>IFERROR(IF(Rawdata!GO84="A1",VALUE(RIGHT(Rawdata!GO84,1)),VALUE(RIGHT(Rawdata!GO84,1))-1),"N/A")</f>
        <v>N/A</v>
      </c>
      <c r="GP84" t="str">
        <f>IFERROR(VALUE(RIGHT(Rawdata!GP84,1))-3,"N/A")</f>
        <v>N/A</v>
      </c>
      <c r="GQ84" t="str">
        <f>IFERROR(IF(Rawdata!GQ84="A1",VALUE(RIGHT(Rawdata!GQ84,1)),VALUE(RIGHT(Rawdata!GQ84,1))-1),"N/A")</f>
        <v>N/A</v>
      </c>
      <c r="GR84" t="str">
        <f>IFERROR(VALUE(RIGHT(Rawdata!GR84,1))-3,"N/A")</f>
        <v>N/A</v>
      </c>
      <c r="GS84" t="str">
        <f>IFERROR(IF(Rawdata!GS84="A1",VALUE(RIGHT(Rawdata!GS84,1)),VALUE(RIGHT(Rawdata!GS84,1))-1),"N/A")</f>
        <v>N/A</v>
      </c>
      <c r="GT84" t="str">
        <f>IFERROR(VALUE(RIGHT(Rawdata!GT84,1))-3,"N/A")</f>
        <v>N/A</v>
      </c>
      <c r="GU84" t="str">
        <f>IFERROR(IF(Rawdata!GU84="A1",VALUE(RIGHT(Rawdata!GU84,1)),VALUE(RIGHT(Rawdata!GU84,1))-1),"N/A")</f>
        <v>N/A</v>
      </c>
      <c r="GV84" t="str">
        <f>IFERROR(VALUE(RIGHT(Rawdata!GV84,1))-3,"N/A")</f>
        <v>N/A</v>
      </c>
      <c r="GW84" t="str">
        <f>IFERROR(IF(Rawdata!GW84="A1",VALUE(RIGHT(Rawdata!GW84,1)),VALUE(RIGHT(Rawdata!GW84,1))-1),"N/A")</f>
        <v>N/A</v>
      </c>
      <c r="GX84" t="str">
        <f>IFERROR(VALUE(RIGHT(Rawdata!GX84,1))-3,"N/A")</f>
        <v>N/A</v>
      </c>
      <c r="GY84" t="str">
        <f>IFERROR(VALUE(RIGHT(Rawdata!GY84,1)),"N/A")</f>
        <v>N/A</v>
      </c>
      <c r="GZ84" t="str">
        <f>IFERROR(7-VALUE(RIGHT(Rawdata!GZ84,1)),"N/A")</f>
        <v>N/A</v>
      </c>
      <c r="HA84" t="str">
        <f>IFERROR(VALUE(RIGHT(Rawdata!HA84,1)),"N/A")</f>
        <v>N/A</v>
      </c>
      <c r="HB84" t="str">
        <f>IFERROR(VALUE(RIGHT(Rawdata!HB84,1)),"N/A")</f>
        <v>N/A</v>
      </c>
      <c r="HC84" t="str">
        <f>IFERROR(VALUE(RIGHT(Rawdata!HC84,1)),"N/A")</f>
        <v>N/A</v>
      </c>
      <c r="HD84" t="str">
        <f>IFERROR(7-VALUE(RIGHT(Rawdata!HD84,1)),"N/A")</f>
        <v>N/A</v>
      </c>
      <c r="HE84" t="str">
        <f>IFERROR(VALUE(RIGHT(Rawdata!HE84,1)),"N/A")</f>
        <v>N/A</v>
      </c>
      <c r="HF84" t="str">
        <f>IFERROR(7-VALUE(RIGHT(Rawdata!HF84,1)),"N/A")</f>
        <v>N/A</v>
      </c>
      <c r="HG84" t="str">
        <f>IFERROR(VALUE(RIGHT(Rawdata!HG84,1)),"N/A")</f>
        <v>N/A</v>
      </c>
      <c r="HH84" t="str">
        <f>IFERROR(VALUE(RIGHT(Rawdata!HH84,1)),"N/A")</f>
        <v>N/A</v>
      </c>
      <c r="HI84" t="str">
        <f>IFERROR(VALUE(RIGHT(Rawdata!HI84,1)),"N/A")</f>
        <v>N/A</v>
      </c>
      <c r="HJ84" t="str">
        <f>IFERROR(VALUE(RIGHT(Rawdata!HJ84,1)),"N/A")</f>
        <v>N/A</v>
      </c>
      <c r="HK84" t="str">
        <f>IFERROR(7-VALUE(RIGHT(Rawdata!HK84,1)),"N/A")</f>
        <v>N/A</v>
      </c>
      <c r="HL84" t="str">
        <f>IFERROR(VALUE(RIGHT(Rawdata!HL84,1)),"N/A")</f>
        <v>N/A</v>
      </c>
      <c r="HM84" t="str">
        <f>IFERROR(VALUE(RIGHT(Rawdata!HM84,1)),"N/A")</f>
        <v>N/A</v>
      </c>
      <c r="HN84" t="str">
        <f>IFERROR(IF(Rawdata!HN84="A13",5,VALUE(RIGHT(Rawdata!HN84,1))-1),"N/A")</f>
        <v>N/A</v>
      </c>
      <c r="HO84" t="str">
        <f>IFERROR(IF(Rawdata!HO84="A13",5,VALUE(RIGHT(Rawdata!HO84,1))-1),"N/A")</f>
        <v>N/A</v>
      </c>
      <c r="HP84" t="str">
        <f>IFERROR(IF(Rawdata!HP84="A13",5,VALUE(RIGHT(Rawdata!HP84,1))-1),"N/A")</f>
        <v>N/A</v>
      </c>
      <c r="HQ84" t="str">
        <f>IFERROR(IF(Rawdata!HQ84="A13",5,VALUE(RIGHT(Rawdata!HQ84,1))-1),"N/A")</f>
        <v>N/A</v>
      </c>
      <c r="HR84" t="str">
        <f>IFERROR(IF(Rawdata!HR84="A13",5,VALUE(RIGHT(Rawdata!HR84,1))-1),"N/A")</f>
        <v>N/A</v>
      </c>
      <c r="HS84" t="str">
        <f>IFERROR(6-IF(Rawdata!HS84="A13",5,VALUE(RIGHT(Rawdata!HS84,1))-1),"N/A")</f>
        <v>N/A</v>
      </c>
      <c r="HT84" t="str">
        <f>IFERROR(6-IF(Rawdata!HT84="A13",5,VALUE(RIGHT(Rawdata!HT84,1))-1),"N/A")</f>
        <v>N/A</v>
      </c>
      <c r="HU84" t="str">
        <f>IFERROR(6-IF(Rawdata!HU84="A13",5,VALUE(RIGHT(Rawdata!HU84,1))-1),"N/A")</f>
        <v>N/A</v>
      </c>
      <c r="HV84" t="str">
        <f>IFERROR(IF(Rawdata!HV84="A13",5,VALUE(RIGHT(Rawdata!HV84,1))-1),"N/A")</f>
        <v>N/A</v>
      </c>
      <c r="HW84" t="str">
        <f>IFERROR(6-IF(Rawdata!HW84="A13",5,VALUE(RIGHT(Rawdata!HW84,1))-1),"N/A")</f>
        <v>N/A</v>
      </c>
      <c r="HX84" t="str">
        <f>IFERROR(6-IF(Rawdata!HX84="A13",5,VALUE(RIGHT(Rawdata!HX84,1))-1),"N/A")</f>
        <v>N/A</v>
      </c>
      <c r="HY84" t="str">
        <f>IFERROR(6-IF(Rawdata!HY84="A13",5,VALUE(RIGHT(Rawdata!HY84,1))-1),"N/A")</f>
        <v>N/A</v>
      </c>
      <c r="HZ84" t="str">
        <f>IFERROR(6-IF(Rawdata!HZ84="A13",5,VALUE(RIGHT(Rawdata!HZ84,1))-1),"N/A")</f>
        <v>N/A</v>
      </c>
      <c r="IA84" t="str">
        <f>IFERROR(6-IF(Rawdata!IA84="A13",5,VALUE(RIGHT(Rawdata!IA84,1))-1),"N/A")</f>
        <v>N/A</v>
      </c>
      <c r="IB84" t="str">
        <f>IFERROR(IF(Rawdata!IB84="A13",5,VALUE(RIGHT(Rawdata!IB84,1))-1),"N/A")</f>
        <v>N/A</v>
      </c>
      <c r="IC84" t="str">
        <f>IFERROR(6-IF(Rawdata!IC84="A13",5,VALUE(RIGHT(Rawdata!IC84,1))-1),"N/A")</f>
        <v>N/A</v>
      </c>
      <c r="ID84" t="str">
        <f>IFERROR(IF(Rawdata!ID84="A13",5,VALUE(RIGHT(Rawdata!ID84,1))-1),"N/A")</f>
        <v>N/A</v>
      </c>
      <c r="IE84" t="str">
        <f>IFERROR(6-IF(Rawdata!IE84="A13",5,VALUE(RIGHT(Rawdata!IE84,1))-1),"N/A")</f>
        <v>N/A</v>
      </c>
      <c r="IF84">
        <f>IFERROR(VALUE(RIGHT(Rawdata!IF84,1)),"N/A")</f>
        <v>2</v>
      </c>
      <c r="IG84">
        <f>IFERROR(VALUE(RIGHT(Rawdata!IG84,1)),"N/A")</f>
        <v>3</v>
      </c>
      <c r="IH84">
        <f>IFERROR(VALUE(RIGHT(Rawdata!IH84,1)),"N/A")</f>
        <v>2</v>
      </c>
      <c r="II84">
        <f>IFERROR(VALUE(RIGHT(Rawdata!II84,1)),"N/A")</f>
        <v>3</v>
      </c>
      <c r="IJ84">
        <f>IFERROR(VALUE(RIGHT(Rawdata!IJ84,1)),"N/A")</f>
        <v>3</v>
      </c>
      <c r="IK84" t="str">
        <f>IFERROR(VALUE(RIGHT(Rawdata!IK84,1)),"N/A")</f>
        <v>N/A</v>
      </c>
      <c r="IL84" t="str">
        <f>IFERROR(VALUE(RIGHT(Rawdata!IL84,1)),"N/A")</f>
        <v>N/A</v>
      </c>
      <c r="IM84" t="str">
        <f>IFERROR(VALUE(RIGHT(Rawdata!IM84,1)),"N/A")</f>
        <v>N/A</v>
      </c>
      <c r="IN84" t="str">
        <f>IFERROR(VALUE(RIGHT(Rawdata!IN84,1)),"N/A")</f>
        <v>N/A</v>
      </c>
      <c r="IO84" t="str">
        <f>IFERROR(VALUE(RIGHT(Rawdata!IO84,1)),"N/A")</f>
        <v>N/A</v>
      </c>
      <c r="IP84" t="str">
        <f>IFERROR(VALUE(RIGHT(Rawdata!IP84,1)),"N/A")</f>
        <v>N/A</v>
      </c>
      <c r="IQ84" t="str">
        <f>IFERROR(VALUE(RIGHT(Rawdata!IQ84,1)),"N/A")</f>
        <v>N/A</v>
      </c>
      <c r="IR84" t="str">
        <f>IFERROR(VALUE(RIGHT(Rawdata!IR84,1)),"N/A")</f>
        <v>N/A</v>
      </c>
      <c r="IS84" t="str">
        <f>IFERROR(VALUE(RIGHT(Rawdata!IS84,1)),"N/A")</f>
        <v>N/A</v>
      </c>
      <c r="IT84" t="str">
        <f>IFERROR(VALUE(RIGHT(Rawdata!IT84,1)),"N/A")</f>
        <v>N/A</v>
      </c>
      <c r="IU84" t="str">
        <f>IFERROR(VALUE(RIGHT(Rawdata!IU84,1)),"N/A")</f>
        <v>N/A</v>
      </c>
      <c r="IV84" t="str">
        <f>IFERROR(VALUE(RIGHT(Rawdata!IV84,1)),"N/A")</f>
        <v>N/A</v>
      </c>
      <c r="IW84" t="str">
        <f>IFERROR(VALUE(RIGHT(Rawdata!IW84,1)),"N/A")</f>
        <v>N/A</v>
      </c>
      <c r="IX84" t="str">
        <f>IFERROR(VALUE(RIGHT(Rawdata!IX84,1)),"N/A")</f>
        <v>N/A</v>
      </c>
      <c r="IY84" t="str">
        <f>IFERROR(VALUE(RIGHT(Rawdata!IY84,1)),"N/A")</f>
        <v>N/A</v>
      </c>
      <c r="IZ84" t="str">
        <f>IFERROR(VALUE(RIGHT(Rawdata!IZ84,1)),"N/A")</f>
        <v>N/A</v>
      </c>
      <c r="JA84" t="str">
        <f>IFERROR(VALUE(RIGHT(Rawdata!JA84,1)),"N/A")</f>
        <v>N/A</v>
      </c>
      <c r="JB84" t="str">
        <f>IFERROR(VALUE(RIGHT(Rawdata!JB84,1)),"N/A")</f>
        <v>N/A</v>
      </c>
      <c r="JC84" t="str">
        <f>IFERROR(VALUE(RIGHT(Rawdata!JC84,1)),"N/A")</f>
        <v>N/A</v>
      </c>
      <c r="JD84" t="str">
        <f>IFERROR(VALUE(RIGHT(Rawdata!JD84,1)),"N/A")</f>
        <v>N/A</v>
      </c>
      <c r="JE84" t="str">
        <f>IFERROR(VALUE(RIGHT(Rawdata!JE84,1)),"N/A")</f>
        <v>N/A</v>
      </c>
      <c r="JF84" t="str">
        <f>IFERROR(VALUE(RIGHT(Rawdata!JF84,1)),"N/A")</f>
        <v>N/A</v>
      </c>
      <c r="JG84" t="str">
        <f>IFERROR(VALUE(RIGHT(Rawdata!JG84,1)),"N/A")</f>
        <v>N/A</v>
      </c>
      <c r="JH84" t="str">
        <f>IFERROR(VALUE(RIGHT(Rawdata!JH84,1)),"N/A")</f>
        <v>N/A</v>
      </c>
      <c r="JI84" t="str">
        <f>IFERROR(VALUE(RIGHT(Rawdata!JI84,1)),"N/A")</f>
        <v>N/A</v>
      </c>
      <c r="JJ84" t="str">
        <f>IFERROR(VALUE(RIGHT(Rawdata!JJ84,1)),"N/A")</f>
        <v>N/A</v>
      </c>
      <c r="JK84" t="str">
        <f>IFERROR(VALUE(RIGHT(Rawdata!JK84,1)),"N/A")</f>
        <v>N/A</v>
      </c>
      <c r="JL84" t="str">
        <f>IFERROR(VALUE(RIGHT(Rawdata!JL84,1)),"N/A")</f>
        <v>N/A</v>
      </c>
      <c r="JM84" t="str">
        <f>IFERROR(VALUE(RIGHT(Rawdata!JM84,1)),"N/A")</f>
        <v>N/A</v>
      </c>
      <c r="JN84" t="str">
        <f>IFERROR(VALUE(RIGHT(Rawdata!JN84,1)),"N/A")</f>
        <v>N/A</v>
      </c>
      <c r="JO84" t="str">
        <f>IFERROR(VALUE(RIGHT(Rawdata!JO84,1)),"N/A")</f>
        <v>N/A</v>
      </c>
      <c r="JP84" t="str">
        <f>IFERROR(VALUE(RIGHT(Rawdata!JP84,1)-4),"N/A")</f>
        <v>N/A</v>
      </c>
      <c r="JQ84" t="str">
        <f>IFERROR(VALUE(RIGHT(Rawdata!JQ84,1)-4),"N/A")</f>
        <v>N/A</v>
      </c>
      <c r="JR84" t="str">
        <f>IFERROR(VALUE(RIGHT(Rawdata!JR84,1)-4),"N/A")</f>
        <v>N/A</v>
      </c>
      <c r="JS84" t="str">
        <f>IFERROR(VALUE(RIGHT(Rawdata!JS84,1)-4),"N/A")</f>
        <v>N/A</v>
      </c>
      <c r="JT84" t="str">
        <f>IFERROR(VALUE(RIGHT(Rawdata!JT84,1)-4),"N/A")</f>
        <v>N/A</v>
      </c>
      <c r="JU84" t="str">
        <f>IFERROR(VALUE(RIGHT(Rawdata!JU84,1)-4),"N/A")</f>
        <v>N/A</v>
      </c>
      <c r="JV84" t="str">
        <f>IFERROR(VALUE(RIGHT(Rawdata!JV84,1)-4),"N/A")</f>
        <v>N/A</v>
      </c>
      <c r="JW84" t="str">
        <f>IFERROR(VALUE(RIGHT(Rawdata!JW84,1)-4),"N/A")</f>
        <v>N/A</v>
      </c>
      <c r="JX84" t="str">
        <f>IFERROR(VALUE(RIGHT(Rawdata!JX84,1)),"N/A")</f>
        <v>N/A</v>
      </c>
      <c r="JY84" t="str">
        <f>IFERROR(VALUE(RIGHT(Rawdata!JY84,1)),"N/A")</f>
        <v>N/A</v>
      </c>
      <c r="JZ84" t="str">
        <f>IFERROR(6-VALUE(RIGHT(Rawdata!JZ84,1)),"N/A")</f>
        <v>N/A</v>
      </c>
      <c r="KA84" t="str">
        <f>IFERROR(6-VALUE(RIGHT(Rawdata!KA84,1)),"N/A")</f>
        <v>N/A</v>
      </c>
      <c r="KB84" t="str">
        <f>IFERROR(6-VALUE(RIGHT(Rawdata!KB84,1)),"N/A")</f>
        <v>N/A</v>
      </c>
      <c r="KC84" t="str">
        <f>IFERROR(6-VALUE(RIGHT(Rawdata!KC84,1)),"N/A")</f>
        <v>N/A</v>
      </c>
      <c r="KD84" t="str">
        <f>IFERROR(6-VALUE(RIGHT(Rawdata!KD84,1)),"N/A")</f>
        <v>N/A</v>
      </c>
      <c r="KE84" t="str">
        <f>IFERROR(6-VALUE(RIGHT(Rawdata!KE84,1)),"N/A")</f>
        <v>N/A</v>
      </c>
      <c r="KF84" t="str">
        <f>IFERROR(VALUE(RIGHT(Rawdata!KF84,1)),"N/A")</f>
        <v>N/A</v>
      </c>
      <c r="KG84" t="str">
        <f>IFERROR(VALUE(RIGHT(Rawdata!KG84,1)),"N/A")</f>
        <v>N/A</v>
      </c>
      <c r="KH84" t="str">
        <f>IFERROR(6-VALUE(RIGHT(Rawdata!KH84,1)),"N/A")</f>
        <v>N/A</v>
      </c>
      <c r="KI84" t="str">
        <f>IFERROR(6-VALUE(RIGHT(Rawdata!KI84,1)),"N/A")</f>
        <v>N/A</v>
      </c>
      <c r="KJ84" t="str">
        <f>IFERROR(VALUE(RIGHT(Rawdata!KJ84,1)),"N/A")</f>
        <v>N/A</v>
      </c>
      <c r="KK84" t="str">
        <f>IFERROR(VALUE(RIGHT(Rawdata!KK84,1)),"N/A")</f>
        <v>N/A</v>
      </c>
      <c r="KL84" t="str">
        <f>IFERROR(VALUE(RIGHT(Rawdata!KL84,1)),"N/A")</f>
        <v>N/A</v>
      </c>
      <c r="KM84" t="str">
        <f>IFERROR(VALUE(RIGHT(Rawdata!KM84,1)),"N/A")</f>
        <v>N/A</v>
      </c>
      <c r="KN84" t="str">
        <f>IFERROR(VALUE(RIGHT(Rawdata!KN84,1)),"N/A")</f>
        <v>N/A</v>
      </c>
      <c r="KO84" t="str">
        <f>IFERROR(VALUE(RIGHT(Rawdata!KO84,1)),"N/A")</f>
        <v>N/A</v>
      </c>
      <c r="KP84" t="str">
        <f>IFERROR(VALUE(RIGHT(Rawdata!KP84,1)),"N/A")</f>
        <v>N/A</v>
      </c>
      <c r="KQ84" t="str">
        <f>IFERROR(VALUE(RIGHT(Rawdata!KQ84,1)),"N/A")</f>
        <v>N/A</v>
      </c>
      <c r="KR84" t="str">
        <f>IFERROR(VALUE(RIGHT(Rawdata!KR84,1)),"N/A")</f>
        <v>N/A</v>
      </c>
      <c r="KS84" t="str">
        <f>IFERROR(VALUE(RIGHT(Rawdata!KS84,1)),"N/A")</f>
        <v>N/A</v>
      </c>
      <c r="KT84" t="str">
        <f>IFERROR(VALUE(RIGHT(Rawdata!KT84,1)),"N/A")</f>
        <v>N/A</v>
      </c>
      <c r="KU84" t="str">
        <f>IFERROR(VALUE(RIGHT(Rawdata!KU84,1)),"N/A")</f>
        <v>N/A</v>
      </c>
      <c r="KV84" t="str">
        <f>IFERROR(VALUE(RIGHT(Rawdata!KV84,1)),"N/A")</f>
        <v>N/A</v>
      </c>
      <c r="KW84" t="str">
        <f>IFERROR(VALUE(RIGHT(Rawdata!KW84,1)),"N/A")</f>
        <v>N/A</v>
      </c>
      <c r="KX84" t="str">
        <f>IFERROR(VALUE(RIGHT(Rawdata!KX84,1)),"N/A")</f>
        <v>N/A</v>
      </c>
    </row>
    <row r="85" spans="1:310" x14ac:dyDescent="0.25">
      <c r="A85">
        <f>Rawdata!A85</f>
        <v>14</v>
      </c>
      <c r="B85" t="str">
        <f>Rawdata!B85</f>
        <v>T4</v>
      </c>
      <c r="C85" t="str">
        <f>Rawdata!C85</f>
        <v>2023-04-24 16:27:52</v>
      </c>
      <c r="D85" t="str">
        <f>Rawdata!D85</f>
        <v>702-208</v>
      </c>
      <c r="E85" t="str">
        <f>IF(Rawdata!E85="","",Rawdata!E85)</f>
        <v>102-104</v>
      </c>
      <c r="F85" cm="1">
        <f t="array" ref="F85">IFERROR(_xlfn.IFS(Rawdata!F85="A1",100,Rawdata!F85="A2",75,Rawdata!F85="A3",50,Rawdata!F85="A4",25,Rawdata!F85="A5",0),"N/A")</f>
        <v>50</v>
      </c>
      <c r="G85" cm="1">
        <f t="array" ref="G85">IFERROR(_xlfn.IFS(Rawdata!G85="A1",100,Rawdata!G85="A2",75,Rawdata!G85="A3",50,Rawdata!G85="A4",25,Rawdata!G85="A5",0),"N/A")</f>
        <v>75</v>
      </c>
      <c r="H85" cm="1">
        <f t="array" ref="H85">IFERROR(_xlfn.IFS(Rawdata!H85="A1",100,Rawdata!H85="A2",75,Rawdata!H85="A3",50,Rawdata!H85="A4",25,Rawdata!H85="A5",0),"N/A")</f>
        <v>75</v>
      </c>
      <c r="I85" cm="1">
        <f t="array" ref="I85">IFERROR(_xlfn.IFS(Rawdata!I85="A1",100,Rawdata!I85="A2",75,Rawdata!I85="A3",50,Rawdata!I85="A4",25,Rawdata!I85="A5",0),"N/A")</f>
        <v>75</v>
      </c>
      <c r="J85" cm="1">
        <f t="array" ref="J85">IFERROR(_xlfn.IFS(Rawdata!J85="A1",100,Rawdata!J85="A2",75,Rawdata!J85="A3",50,Rawdata!J85="A4",25,Rawdata!J85="A5",0),"N/A")</f>
        <v>50</v>
      </c>
      <c r="K85" cm="1">
        <f t="array" ref="K85">IFERROR(_xlfn.IFS(Rawdata!K85="A1",100,Rawdata!K85="A2",75,Rawdata!K85="A3",50,Rawdata!K85="A4",25,Rawdata!K85="A5",0),"N/A")</f>
        <v>100</v>
      </c>
      <c r="L85" cm="1">
        <f t="array" ref="L85">IFERROR(_xlfn.IFS(Rawdata!L85="A1",100,Rawdata!L85="A2",75,Rawdata!L85="A3",50,Rawdata!L85="A4",25,Rawdata!L85="A5",0),"N/A")</f>
        <v>75</v>
      </c>
      <c r="M85" cm="1">
        <f t="array" ref="M85">IFERROR(_xlfn.IFS(Rawdata!M85="A1",100,Rawdata!M85="A2",75,Rawdata!M85="A3",50,Rawdata!M85="A4",25,Rawdata!M85="A5",0),"N/A")</f>
        <v>75</v>
      </c>
      <c r="N85" cm="1">
        <f t="array" ref="N85">IFERROR(_xlfn.IFS(Rawdata!N85="A1",100,Rawdata!N85="A2",75,Rawdata!N85="A3",50,Rawdata!N85="A4",25,Rawdata!N85="A5",0),"N/A")</f>
        <v>50</v>
      </c>
      <c r="O85" cm="1">
        <f t="array" ref="O85">IFERROR(_xlfn.IFS(Rawdata!O85="A1",100,Rawdata!O85="A2",75,Rawdata!O85="A3",50,Rawdata!O85="A4",25,Rawdata!O85="A5",0),"N/A")</f>
        <v>100</v>
      </c>
      <c r="P85" cm="1">
        <f t="array" ref="P85">IFERROR(_xlfn.IFS(Rawdata!P85="A1",100,Rawdata!P85="A2",75,Rawdata!P85="A3",50,Rawdata!P85="A4",25,Rawdata!P85="A5",0),"N/A")</f>
        <v>75</v>
      </c>
      <c r="Q85" cm="1">
        <f t="array" ref="Q85">IFERROR(_xlfn.IFS(Rawdata!Q85="A1",100,Rawdata!Q85="A2",75,Rawdata!Q85="A3",50,Rawdata!Q85="A4",25,Rawdata!Q85="A5",0),"N/A")</f>
        <v>75</v>
      </c>
      <c r="R85" cm="1">
        <f t="array" ref="R85">IFERROR(_xlfn.IFS(Rawdata!R85="A1",100,Rawdata!R85="A2",75,Rawdata!R85="A3",50,Rawdata!R85="A4",25,Rawdata!R85="A5",0),"N/A")</f>
        <v>50</v>
      </c>
      <c r="S85" cm="1">
        <f t="array" ref="S85">IFERROR(_xlfn.IFS(Rawdata!S85="A1",100,Rawdata!S85="A2",75,Rawdata!S85="A3",50,Rawdata!S85="A4",25,Rawdata!S85="A5",0),"N/A")</f>
        <v>50</v>
      </c>
      <c r="T85" cm="1">
        <f t="array" ref="T85">IFERROR(_xlfn.IFS(Rawdata!T85="A1",100,Rawdata!T85="A2",75,Rawdata!T85="A3",50,Rawdata!T85="A4",25,Rawdata!T85="A5",0),"N/A")</f>
        <v>75</v>
      </c>
      <c r="U85" cm="1">
        <f t="array" ref="U85">IFERROR(_xlfn.IFS(Rawdata!U85="A1",100,Rawdata!U85="A2",75,Rawdata!U85="A3",50,Rawdata!U85="A4",25,Rawdata!U85="A5",0),"N/A")</f>
        <v>50</v>
      </c>
      <c r="V85" cm="1">
        <f t="array" ref="V85">IFERROR(_xlfn.IFS(Rawdata!V85="A1",100,Rawdata!V85="A2",75,Rawdata!V85="A3",50,Rawdata!V85="A4",25,Rawdata!V85="A5",0),"N/A")</f>
        <v>75</v>
      </c>
      <c r="W85" cm="1">
        <f t="array" ref="W85">IFERROR(_xlfn.IFS(Rawdata!W85="A1",100,Rawdata!W85="A2",75,Rawdata!W85="A3",50,Rawdata!W85="A4",25,Rawdata!W85="A5",0),"N/A")</f>
        <v>75</v>
      </c>
      <c r="X85" cm="1">
        <f t="array" ref="X85">IFERROR(_xlfn.IFS(Rawdata!X85="A1",100,Rawdata!X85="A2",75,Rawdata!X85="A3",50,Rawdata!X85="A4",25,Rawdata!X85="A5",0),"N/A")</f>
        <v>50</v>
      </c>
      <c r="Y85" cm="1">
        <f t="array" ref="Y85">IFERROR(_xlfn.IFS(Rawdata!Y85="A1",100,Rawdata!Y85="A2",75,Rawdata!Y85="A3",50,Rawdata!Y85="A4",25,Rawdata!Y85="A5",0),"N/A")</f>
        <v>50</v>
      </c>
      <c r="Z85" cm="1">
        <f t="array" ref="Z85">IFERROR(_xlfn.IFS(Rawdata!Z85="A1",100,Rawdata!Z85="A2",75,Rawdata!Z85="A3",50,Rawdata!Z85="A4",25,Rawdata!Z85="A5",0),"N/A")</f>
        <v>50</v>
      </c>
      <c r="AA85" cm="1">
        <f t="array" ref="AA85">IFERROR(_xlfn.IFS(Rawdata!AA85="A1",100,Rawdata!AA85="A2",75,Rawdata!AA85="A3",50,Rawdata!AA85="A4",25,Rawdata!AA85="A5",0),"N/A")</f>
        <v>100</v>
      </c>
      <c r="AB85" cm="1">
        <f t="array" ref="AB85">IFERROR(_xlfn.IFS(Rawdata!AB85="A1",100,Rawdata!AB85="A2",75,Rawdata!AB85="A3",50,Rawdata!AB85="A4",25,Rawdata!AB85="A5",0),"N/A")</f>
        <v>100</v>
      </c>
      <c r="AC85">
        <f>IFERROR(VALUE(RIGHT(Rawdata!AC85,1)),"N/A")</f>
        <v>5</v>
      </c>
      <c r="AD85">
        <f>IFERROR(6-VALUE(RIGHT(Rawdata!AD85,1)),"N/A")</f>
        <v>5</v>
      </c>
      <c r="AE85">
        <f>IFERROR(VALUE(RIGHT(Rawdata!AE85,1)),"N/A")</f>
        <v>4</v>
      </c>
      <c r="AF85">
        <f>IFERROR(6-VALUE(RIGHT(Rawdata!AF85,1)),"N/A")</f>
        <v>5</v>
      </c>
      <c r="AG85">
        <f>IFERROR(VALUE(RIGHT(Rawdata!AG85,1)),"N/A")</f>
        <v>5</v>
      </c>
      <c r="AH85">
        <f>IFERROR(VALUE(RIGHT(Rawdata!AH85,1)),"N/A")</f>
        <v>5</v>
      </c>
      <c r="AI85">
        <f>IFERROR(VALUE(RIGHT(Rawdata!AI85,1)),"N/A")</f>
        <v>4</v>
      </c>
      <c r="AJ85">
        <f>IFERROR(6-VALUE(RIGHT(Rawdata!AJ85,1)),"N/A")</f>
        <v>5</v>
      </c>
      <c r="AK85">
        <f>IFERROR(6-VALUE(RIGHT(Rawdata!AK85,1)),"N/A")</f>
        <v>5</v>
      </c>
      <c r="AL85">
        <f>IFERROR(VALUE(RIGHT(Rawdata!AL85,1)),"N/A")</f>
        <v>4</v>
      </c>
      <c r="AM85">
        <f>IFERROR(6-VALUE(RIGHT(Rawdata!AM85,1)),"N/A")</f>
        <v>5</v>
      </c>
      <c r="AN85">
        <f>IFERROR(6-VALUE(RIGHT(Rawdata!AN85,1)),"N/A")</f>
        <v>5</v>
      </c>
      <c r="AO85">
        <f>IFERROR(VALUE(RIGHT(Rawdata!AO85,1)),"N/A")</f>
        <v>4</v>
      </c>
      <c r="AP85">
        <f>IFERROR(6-VALUE(RIGHT(Rawdata!AP85,1)),"N/A")</f>
        <v>5</v>
      </c>
      <c r="AQ85">
        <f>IFERROR(VALUE(RIGHT(Rawdata!AQ85,1)),"N/A")</f>
        <v>4</v>
      </c>
      <c r="AR85">
        <f>IFERROR(6-VALUE(RIGHT(Rawdata!AR85,1)),"N/A")</f>
        <v>5</v>
      </c>
      <c r="AS85">
        <f>IFERROR(VALUE(RIGHT(Rawdata!AS85,1)),"N/A")</f>
        <v>4</v>
      </c>
      <c r="AT85">
        <f>IFERROR(VALUE(RIGHT(Rawdata!AT85,1)),"N/A")</f>
        <v>5</v>
      </c>
      <c r="AU85">
        <f>IFERROR(6-VALUE(RIGHT(Rawdata!AU85,1)),"N/A")</f>
        <v>5</v>
      </c>
      <c r="AV85">
        <f>IFERROR(VALUE(RIGHT(Rawdata!AV85,1)),"N/A")</f>
        <v>4</v>
      </c>
      <c r="AW85">
        <f>IFERROR(VALUE(RIGHT(Rawdata!AW85,1)),"N/A")</f>
        <v>4</v>
      </c>
      <c r="AX85">
        <f>IFERROR(VALUE(RIGHT(Rawdata!AX85,1)),"N/A")</f>
        <v>4</v>
      </c>
      <c r="AY85">
        <f>IFERROR(VALUE(RIGHT(Rawdata!AY85,1)),"N/A")</f>
        <v>4</v>
      </c>
      <c r="AZ85">
        <f>IFERROR(VALUE(RIGHT(Rawdata!AZ85,1)),"N/A")</f>
        <v>4</v>
      </c>
      <c r="BA85">
        <f>IFERROR(VALUE(RIGHT(Rawdata!BA85,1)-1),"N/A")</f>
        <v>3</v>
      </c>
      <c r="BB85">
        <f>IFERROR(VALUE(RIGHT(Rawdata!BB85,1)-1),"N/A")</f>
        <v>3</v>
      </c>
      <c r="BC85">
        <f>IFERROR(VALUE(RIGHT(Rawdata!BC85,1)-1),"N/A")</f>
        <v>1</v>
      </c>
      <c r="BD85">
        <f>IFERROR(VALUE(RIGHT(Rawdata!BD85,1)-1),"N/A")</f>
        <v>2</v>
      </c>
      <c r="BE85">
        <f>IFERROR(VALUE(RIGHT(Rawdata!BE85,1)-1),"N/A")</f>
        <v>1</v>
      </c>
      <c r="BF85">
        <f>IFERROR(VALUE(RIGHT(Rawdata!BF85,1)-1),"N/A")</f>
        <v>2</v>
      </c>
      <c r="BG85">
        <f>IFERROR(VALUE(RIGHT(Rawdata!BG85,1)-1),"N/A")</f>
        <v>2</v>
      </c>
      <c r="BH85">
        <f>IFERROR(VALUE(RIGHT(Rawdata!BH85,1)-1),"N/A")</f>
        <v>1</v>
      </c>
      <c r="BI85">
        <f>IFERROR(VALUE(RIGHT(Rawdata!BI85,1)-1),"N/A")</f>
        <v>2</v>
      </c>
      <c r="BJ85">
        <f>IFERROR(VALUE(RIGHT(Rawdata!BJ85,1)-1),"N/A")</f>
        <v>1</v>
      </c>
      <c r="BK85">
        <f>IFERROR(VALUE(RIGHT(Rawdata!BK85,1)-1),"N/A")</f>
        <v>1</v>
      </c>
      <c r="BL85">
        <f>IFERROR(VALUE(RIGHT(Rawdata!BL85,1)-1),"N/A")</f>
        <v>1</v>
      </c>
      <c r="BM85">
        <f>IFERROR(VALUE(RIGHT(Rawdata!BM85,1)),"N/A")</f>
        <v>4</v>
      </c>
      <c r="BN85">
        <f>IFERROR(VALUE(RIGHT(Rawdata!BN85,1)),"N/A")</f>
        <v>4</v>
      </c>
      <c r="BO85">
        <f>IFERROR(VALUE(RIGHT(Rawdata!BO85,1)),"N/A")</f>
        <v>4</v>
      </c>
      <c r="BP85">
        <f>IFERROR(VALUE(RIGHT(Rawdata!BP85,1)),"N/A")</f>
        <v>3</v>
      </c>
      <c r="BQ85">
        <f>IFERROR(6-VALUE(RIGHT(Rawdata!BQ85,1)),"N/A")</f>
        <v>4</v>
      </c>
      <c r="BR85">
        <f>IFERROR(6-VALUE(RIGHT(Rawdata!BR85,1)),"N/A")</f>
        <v>4</v>
      </c>
      <c r="BS85">
        <f>IFERROR(6-VALUE(RIGHT(Rawdata!BS85,1)),"N/A")</f>
        <v>4</v>
      </c>
      <c r="BT85">
        <f>IFERROR(6-VALUE(RIGHT(Rawdata!BT85,1)),"N/A")</f>
        <v>4</v>
      </c>
      <c r="BU85">
        <f>IFERROR(VALUE(RIGHT(Rawdata!BU85,1)),"N/A")</f>
        <v>3</v>
      </c>
      <c r="BV85">
        <f>IFERROR(VALUE(RIGHT(Rawdata!BV85,1)),"N/A")</f>
        <v>4</v>
      </c>
      <c r="BW85">
        <f>IFERROR(VALUE(RIGHT(Rawdata!BW85,1)),"N/A")</f>
        <v>4</v>
      </c>
      <c r="BX85">
        <f>IFERROR(VALUE(RIGHT(Rawdata!BX85,1)),"N/A")</f>
        <v>4</v>
      </c>
      <c r="BY85">
        <f>IFERROR(6-VALUE(RIGHT(Rawdata!BY85,1)),"N/A")</f>
        <v>4</v>
      </c>
      <c r="BZ85">
        <f>IFERROR(6-VALUE(RIGHT(Rawdata!BZ85,1)),"N/A")</f>
        <v>4</v>
      </c>
      <c r="CA85">
        <f>IFERROR(6-VALUE(RIGHT(Rawdata!CA85,1)),"N/A")</f>
        <v>4</v>
      </c>
      <c r="CB85">
        <f>IFERROR(VALUE(RIGHT(Rawdata!CB85,1)),"N/A")</f>
        <v>3</v>
      </c>
      <c r="CC85">
        <f>IFERROR(VALUE(RIGHT(Rawdata!CC85,1)),"N/A")</f>
        <v>4</v>
      </c>
      <c r="CD85">
        <f>IFERROR(VALUE(RIGHT(Rawdata!CD85,1)),"N/A")</f>
        <v>2</v>
      </c>
      <c r="CE85">
        <f>IFERROR(VALUE(RIGHT(Rawdata!CE85,1)),"N/A")</f>
        <v>3</v>
      </c>
      <c r="CF85">
        <f>IFERROR(6-VALUE(RIGHT(Rawdata!CF85,1)),"N/A")</f>
        <v>4</v>
      </c>
      <c r="CG85">
        <f>IFERROR(6-VALUE(RIGHT(Rawdata!CG85,1)),"N/A")</f>
        <v>4</v>
      </c>
      <c r="CH85">
        <f>IFERROR(6-VALUE(RIGHT(Rawdata!CH85,1)),"N/A")</f>
        <v>4</v>
      </c>
      <c r="CI85">
        <f>IFERROR(6-VALUE(RIGHT(Rawdata!CI85,1)),"N/A")</f>
        <v>5</v>
      </c>
      <c r="CJ85">
        <f>IFERROR(VALUE(RIGHT(Rawdata!CJ85,1)),"N/A")</f>
        <v>2</v>
      </c>
      <c r="CK85">
        <f>IFERROR(VALUE(RIGHT(Rawdata!CK85,1)),"N/A")</f>
        <v>2</v>
      </c>
      <c r="CL85">
        <f>IFERROR(VALUE(RIGHT(Rawdata!CL85,1)),"N/A")</f>
        <v>2</v>
      </c>
      <c r="CM85">
        <f>IFERROR(VALUE(RIGHT(Rawdata!CM85,1)),"N/A")</f>
        <v>2</v>
      </c>
      <c r="CN85">
        <f>IFERROR(VALUE(RIGHT(Rawdata!CN85,1)),"N/A")</f>
        <v>2</v>
      </c>
      <c r="CO85">
        <f>IFERROR(VALUE(RIGHT(Rawdata!CO85,1)),"N/A")</f>
        <v>1</v>
      </c>
      <c r="CP85">
        <f>IFERROR(VALUE(RIGHT(Rawdata!CP85,1)),"N/A")</f>
        <v>1</v>
      </c>
      <c r="CQ85">
        <f>IFERROR(VALUE(RIGHT(Rawdata!CQ85,1)),"N/A")</f>
        <v>2</v>
      </c>
      <c r="CR85">
        <f>IFERROR(VALUE(RIGHT(Rawdata!CR85,1)),"N/A")</f>
        <v>2</v>
      </c>
      <c r="CS85">
        <f>IFERROR(VALUE(RIGHT(Rawdata!CS85,1)),"N/A")</f>
        <v>2</v>
      </c>
      <c r="CT85">
        <f>IFERROR(VALUE(RIGHT(Rawdata!CT85,1)),"N/A")</f>
        <v>2</v>
      </c>
      <c r="CU85">
        <f>IFERROR(VALUE(RIGHT(Rawdata!CU85,1)),"N/A")</f>
        <v>2</v>
      </c>
      <c r="CV85">
        <f>IFERROR(VALUE(RIGHT(Rawdata!CV85,1)),"N/A")</f>
        <v>2</v>
      </c>
      <c r="CW85">
        <f>IFERROR(6-VALUE(RIGHT(Rawdata!CW85,1)),"N/A")</f>
        <v>2</v>
      </c>
      <c r="CX85">
        <f>IFERROR(VALUE(RIGHT(Rawdata!CX85,1)),"N/A")</f>
        <v>2</v>
      </c>
      <c r="CY85">
        <f>IFERROR(VALUE(RIGHT(Rawdata!CY85,1)),"N/A")</f>
        <v>4</v>
      </c>
      <c r="CZ85">
        <f>IFERROR(VALUE(RIGHT(Rawdata!CZ85,1)),"N/A")</f>
        <v>4</v>
      </c>
      <c r="DA85">
        <f>IFERROR(VALUE(RIGHT(Rawdata!DA85,1)),"N/A")</f>
        <v>3</v>
      </c>
      <c r="DB85">
        <f>IFERROR(VALUE(RIGHT(Rawdata!DB85,1)),"N/A")</f>
        <v>2</v>
      </c>
      <c r="DC85">
        <f>IFERROR(VALUE(RIGHT(Rawdata!DC85,1)),"N/A")</f>
        <v>2</v>
      </c>
      <c r="DD85">
        <f>IFERROR(VALUE(RIGHT(Rawdata!DD85,1)),"N/A")</f>
        <v>2</v>
      </c>
      <c r="DE85">
        <f>IFERROR(VALUE(RIGHT(Rawdata!DE85,1)-1),"N/A")</f>
        <v>0</v>
      </c>
      <c r="DF85">
        <f>IFERROR(VALUE(RIGHT(Rawdata!DF85,1)-1),"N/A")</f>
        <v>1</v>
      </c>
      <c r="DG85">
        <f>IFERROR(VALUE(RIGHT(Rawdata!DG85,1)-1),"N/A")</f>
        <v>2</v>
      </c>
      <c r="DH85">
        <f>IFERROR(VALUE(RIGHT(Rawdata!DH85,1)-1),"N/A")</f>
        <v>2</v>
      </c>
      <c r="DI85">
        <f>IFERROR(VALUE(RIGHT(Rawdata!DI85,1)-1),"N/A")</f>
        <v>1</v>
      </c>
      <c r="DJ85">
        <f>IFERROR(VALUE(RIGHT(Rawdata!DJ85,1)-1),"N/A")</f>
        <v>1</v>
      </c>
      <c r="DK85">
        <f>IFERROR(VALUE(RIGHT(Rawdata!DK85,1)-1),"N/A")</f>
        <v>2</v>
      </c>
      <c r="DL85">
        <f>IFERROR(VALUE(RIGHT(Rawdata!DL85,1)-1),"N/A")</f>
        <v>1</v>
      </c>
      <c r="DM85">
        <f>IFERROR(VALUE(RIGHT(Rawdata!DM85,1)-1),"N/A")</f>
        <v>1</v>
      </c>
      <c r="DN85">
        <f>IFERROR(VALUE(RIGHT(Rawdata!DN85,1)-1),"N/A")</f>
        <v>1</v>
      </c>
      <c r="DO85">
        <f>IFERROR(VALUE(RIGHT(Rawdata!DO85,1)-1),"N/A")</f>
        <v>1</v>
      </c>
      <c r="DP85">
        <f>IFERROR(VALUE(RIGHT(Rawdata!DP85,1)-1),"N/A")</f>
        <v>2</v>
      </c>
      <c r="DQ85">
        <f>IFERROR(VALUE(RIGHT(Rawdata!DQ85,1)-1),"N/A")</f>
        <v>1</v>
      </c>
      <c r="DR85">
        <f>IFERROR(VALUE(RIGHT(Rawdata!DR85,1)-1),"N/A")</f>
        <v>1</v>
      </c>
      <c r="DS85">
        <f>IFERROR(VALUE(RIGHT(Rawdata!DS85,1)-1),"N/A")</f>
        <v>1</v>
      </c>
      <c r="DT85">
        <f>IFERROR(VALUE(RIGHT(Rawdata!DT85,1)-1),"N/A")</f>
        <v>1</v>
      </c>
      <c r="DU85">
        <f>IFERROR(6-VALUE(RIGHT(Rawdata!DU85,1)-1),"N/A")</f>
        <v>1</v>
      </c>
      <c r="DV85">
        <f>IFERROR(6-VALUE(RIGHT(Rawdata!DV85,1)-1),"N/A")</f>
        <v>1</v>
      </c>
      <c r="DW85">
        <f>IFERROR(6-VALUE(RIGHT(Rawdata!DW85,1)-1),"N/A")</f>
        <v>1</v>
      </c>
      <c r="DX85">
        <f>IFERROR(6-VALUE(RIGHT(Rawdata!DX85,1)-1),"N/A")</f>
        <v>1</v>
      </c>
      <c r="DY85">
        <f>IFERROR(6-VALUE(RIGHT(Rawdata!DY85,1)-1),"N/A")</f>
        <v>2</v>
      </c>
      <c r="DZ85">
        <f>IFERROR(6-VALUE(RIGHT(Rawdata!DZ85,1)-1),"N/A")</f>
        <v>1</v>
      </c>
      <c r="EA85">
        <f>IFERROR(VALUE(RIGHT(Rawdata!EA85,1)),"N/A")</f>
        <v>4</v>
      </c>
      <c r="EB85">
        <f>IFERROR(VALUE(RIGHT(Rawdata!EB85,1)),"N/A")</f>
        <v>3</v>
      </c>
      <c r="EC85">
        <f>IFERROR(6-VALUE(RIGHT(Rawdata!EC85,1)),"N/A")</f>
        <v>5</v>
      </c>
      <c r="ED85">
        <f>IFERROR(6-VALUE(RIGHT(Rawdata!ED85,1)),"N/A")</f>
        <v>5</v>
      </c>
      <c r="EE85">
        <f>IFERROR(VALUE(RIGHT(Rawdata!EE85,1)),"N/A")</f>
        <v>4</v>
      </c>
      <c r="EF85">
        <f>IFERROR(VALUE(RIGHT(Rawdata!EF85,1)),"N/A")</f>
        <v>4</v>
      </c>
      <c r="EG85">
        <f>IFERROR(VALUE(RIGHT(Rawdata!EG85,1)),"N/A")</f>
        <v>3</v>
      </c>
      <c r="EH85">
        <f>IFERROR(VALUE(RIGHT(Rawdata!EH85,1)),"N/A")</f>
        <v>4</v>
      </c>
      <c r="EI85">
        <f>IFERROR(VALUE(RIGHT(Rawdata!EI85,1)),"N/A")</f>
        <v>4</v>
      </c>
      <c r="EJ85">
        <f>IFERROR(VALUE(RIGHT(Rawdata!EJ85,1)),"N/A")</f>
        <v>3</v>
      </c>
      <c r="EK85">
        <f>IFERROR(VALUE(RIGHT(Rawdata!EK85,1)),"N/A")</f>
        <v>3</v>
      </c>
      <c r="EL85">
        <f>IFERROR(VALUE(RIGHT(Rawdata!EL85,1)),"N/A")</f>
        <v>3</v>
      </c>
      <c r="EM85">
        <f>IFERROR(VALUE(RIGHT(Rawdata!EM85,1)),"N/A")</f>
        <v>4</v>
      </c>
      <c r="EN85">
        <f>IFERROR(VALUE(RIGHT(Rawdata!EN85,1)),"N/A")</f>
        <v>2</v>
      </c>
      <c r="EO85">
        <f>IFERROR(VALUE(RIGHT(Rawdata!EO85,1)),"N/A")</f>
        <v>4</v>
      </c>
      <c r="EP85">
        <f>IFERROR(VALUE(RIGHT(Rawdata!EP85,1)),"N/A")</f>
        <v>3</v>
      </c>
      <c r="EQ85">
        <f>IFERROR(VALUE(RIGHT(Rawdata!EQ85,1)),"N/A")</f>
        <v>4</v>
      </c>
      <c r="ER85">
        <f>IFERROR(VALUE(RIGHT(Rawdata!ER85,1)),"N/A")</f>
        <v>4</v>
      </c>
      <c r="ES85">
        <f>IFERROR(VALUE(RIGHT(Rawdata!ES85,1)),"N/A")</f>
        <v>4</v>
      </c>
      <c r="ET85">
        <f>IFERROR(VALUE(RIGHT(Rawdata!ET85,1)),"N/A")</f>
        <v>4</v>
      </c>
      <c r="EU85">
        <f>IFERROR(VALUE(RIGHT(Rawdata!EU85,1)),"N/A")</f>
        <v>4</v>
      </c>
      <c r="EV85">
        <f>IFERROR(VALUE(RIGHT(Rawdata!EV85,1)),"N/A")</f>
        <v>4</v>
      </c>
      <c r="EW85">
        <f>IFERROR(VALUE(RIGHT(Rawdata!EW85,1)),"N/A")</f>
        <v>4</v>
      </c>
      <c r="EX85">
        <f>IFERROR(VALUE(RIGHT(Rawdata!EX85,1)),"N/A")</f>
        <v>4</v>
      </c>
      <c r="EY85">
        <f>IFERROR(VALUE(RIGHT(Rawdata!EY85,1)),"N/A")</f>
        <v>4</v>
      </c>
      <c r="EZ85">
        <f>IFERROR(6-VALUE(RIGHT(Rawdata!EZ85,1)),"N/A")</f>
        <v>4</v>
      </c>
      <c r="FA85">
        <f>IFERROR(IF(Rawdata!FA85="A1",VALUE(RIGHT(Rawdata!FA85,1)),VALUE(RIGHT(Rawdata!FA85,1))-1),"N/A")</f>
        <v>5</v>
      </c>
      <c r="FB85">
        <f>IFERROR(VALUE(RIGHT(Rawdata!FB85,1))-3,"N/A")</f>
        <v>4</v>
      </c>
      <c r="FC85">
        <f>IFERROR(IF(Rawdata!FC85="A1",VALUE(RIGHT(Rawdata!FC85,1)),VALUE(RIGHT(Rawdata!FC85,1))-1),"N/A")</f>
        <v>5</v>
      </c>
      <c r="FD85">
        <f>IFERROR(VALUE(RIGHT(Rawdata!FD85,1))-3,"N/A")</f>
        <v>4</v>
      </c>
      <c r="FE85">
        <f>IFERROR(IF(Rawdata!FE85="A1",VALUE(RIGHT(Rawdata!FE85,1)),VALUE(RIGHT(Rawdata!FE85,1))-1),"N/A")</f>
        <v>5</v>
      </c>
      <c r="FF85">
        <f>IFERROR(VALUE(RIGHT(Rawdata!FF85,1))-3,"N/A")</f>
        <v>3</v>
      </c>
      <c r="FG85">
        <f>IFERROR(IF(Rawdata!FG85="A1",VALUE(RIGHT(Rawdata!FG85,1)),VALUE(RIGHT(Rawdata!FG85,1))-1),"N/A")</f>
        <v>4</v>
      </c>
      <c r="FH85">
        <f>IFERROR(VALUE(RIGHT(Rawdata!FH85,1))-3,"N/A")</f>
        <v>4</v>
      </c>
      <c r="FI85">
        <f>IFERROR(IF(Rawdata!FI85="A1",VALUE(RIGHT(Rawdata!FI85,1)),VALUE(RIGHT(Rawdata!FI85,1))-1),"N/A")</f>
        <v>5</v>
      </c>
      <c r="FJ85">
        <f>IFERROR(VALUE(RIGHT(Rawdata!FJ85,1))-3,"N/A")</f>
        <v>4</v>
      </c>
      <c r="FK85">
        <f>IFERROR(IF(Rawdata!FK85="A1",VALUE(RIGHT(Rawdata!FK85,1)),VALUE(RIGHT(Rawdata!FK85,1))-1),"N/A")</f>
        <v>5</v>
      </c>
      <c r="FL85">
        <f>IFERROR(VALUE(RIGHT(Rawdata!FL85,1))-3,"N/A")</f>
        <v>5</v>
      </c>
      <c r="FM85">
        <f>IFERROR(IF(Rawdata!FM85="A1",VALUE(RIGHT(Rawdata!FM85,1)),VALUE(RIGHT(Rawdata!FM85,1))-1),"N/A")</f>
        <v>4</v>
      </c>
      <c r="FN85">
        <f>IFERROR(VALUE(RIGHT(Rawdata!FN85,1))-3,"N/A")</f>
        <v>3</v>
      </c>
      <c r="FO85">
        <f>IFERROR(IF(Rawdata!FO85="A1",VALUE(RIGHT(Rawdata!FO85,1)),VALUE(RIGHT(Rawdata!FO85,1))-1),"N/A")</f>
        <v>4</v>
      </c>
      <c r="FP85">
        <f>IFERROR(VALUE(RIGHT(Rawdata!FP85,1))-3,"N/A")</f>
        <v>4</v>
      </c>
      <c r="FQ85">
        <f>IFERROR(IF(Rawdata!FQ85="A1",VALUE(RIGHT(Rawdata!FQ85,1)),VALUE(RIGHT(Rawdata!FQ85,1))-1),"N/A")</f>
        <v>4</v>
      </c>
      <c r="FR85">
        <f>IFERROR(VALUE(RIGHT(Rawdata!FR85,1))-3,"N/A")</f>
        <v>3</v>
      </c>
      <c r="FS85">
        <f>IFERROR(IF(Rawdata!FS85="A1",VALUE(RIGHT(Rawdata!FS85,1)),VALUE(RIGHT(Rawdata!FS85,1))-1),"N/A")</f>
        <v>4</v>
      </c>
      <c r="FT85">
        <f>IFERROR(VALUE(RIGHT(Rawdata!FT85,1))-3,"N/A")</f>
        <v>4</v>
      </c>
      <c r="FU85">
        <f>IFERROR(IF(Rawdata!FU85="A1",VALUE(RIGHT(Rawdata!FU85,1)),VALUE(RIGHT(Rawdata!FU85,1))-1),"N/A")</f>
        <v>4</v>
      </c>
      <c r="FV85">
        <f>IFERROR(VALUE(RIGHT(Rawdata!FV85,1))-3,"N/A")</f>
        <v>4</v>
      </c>
      <c r="FW85">
        <f>IFERROR(IF(Rawdata!FW85="A1",VALUE(RIGHT(Rawdata!FW85,1)),VALUE(RIGHT(Rawdata!FW85,1))-1),"N/A")</f>
        <v>5</v>
      </c>
      <c r="FX85">
        <f>IFERROR(VALUE(RIGHT(Rawdata!FX85,1))-3,"N/A")</f>
        <v>5</v>
      </c>
      <c r="FY85">
        <f>IFERROR(IF(Rawdata!FY85="A1",VALUE(RIGHT(Rawdata!FY85,1)),VALUE(RIGHT(Rawdata!FY85,1))-1),"N/A")</f>
        <v>4</v>
      </c>
      <c r="FZ85">
        <f>IFERROR(VALUE(RIGHT(Rawdata!FZ85,1))-3,"N/A")</f>
        <v>4</v>
      </c>
      <c r="GA85">
        <f>IFERROR(IF(Rawdata!GA85="A1",VALUE(RIGHT(Rawdata!GA85,1)),VALUE(RIGHT(Rawdata!GA85,1))-1),"N/A")</f>
        <v>4</v>
      </c>
      <c r="GB85">
        <f>IFERROR(VALUE(RIGHT(Rawdata!GB85,1))-3,"N/A")</f>
        <v>4</v>
      </c>
      <c r="GC85">
        <f>IFERROR(IF(Rawdata!GC85="A1",VALUE(RIGHT(Rawdata!GC85,1)),VALUE(RIGHT(Rawdata!GC85,1))-1),"N/A")</f>
        <v>4</v>
      </c>
      <c r="GD85">
        <f>IFERROR(VALUE(RIGHT(Rawdata!GD85,1))-3,"N/A")</f>
        <v>4</v>
      </c>
      <c r="GE85">
        <f>IFERROR(IF(Rawdata!GE85="A1",VALUE(RIGHT(Rawdata!GE85,1)),VALUE(RIGHT(Rawdata!GE85,1))-1),"N/A")</f>
        <v>4</v>
      </c>
      <c r="GF85">
        <f>IFERROR(VALUE(RIGHT(Rawdata!GF85,1))-3,"N/A")</f>
        <v>4</v>
      </c>
      <c r="GG85">
        <f>IFERROR(IF(Rawdata!GG85="A1",VALUE(RIGHT(Rawdata!GG85,1)),VALUE(RIGHT(Rawdata!GG85,1))-1),"N/A")</f>
        <v>4</v>
      </c>
      <c r="GH85">
        <f>IFERROR(VALUE(RIGHT(Rawdata!GH85,1))-3,"N/A")</f>
        <v>4</v>
      </c>
      <c r="GI85">
        <f>IFERROR(IF(Rawdata!GI85="A1",VALUE(RIGHT(Rawdata!GI85,1)),VALUE(RIGHT(Rawdata!GI85,1))-1),"N/A")</f>
        <v>4</v>
      </c>
      <c r="GJ85">
        <f>IFERROR(VALUE(RIGHT(Rawdata!GJ85,1))-3,"N/A")</f>
        <v>4</v>
      </c>
      <c r="GK85">
        <f>IFERROR(IF(Rawdata!GK85="A1",VALUE(RIGHT(Rawdata!GK85,1)),VALUE(RIGHT(Rawdata!GK85,1))-1),"N/A")</f>
        <v>4</v>
      </c>
      <c r="GL85">
        <f>IFERROR(VALUE(RIGHT(Rawdata!GL85,1))-3,"N/A")</f>
        <v>4</v>
      </c>
      <c r="GM85">
        <f>IFERROR(IF(Rawdata!GM85="A1",VALUE(RIGHT(Rawdata!GM85,1)),VALUE(RIGHT(Rawdata!GM85,1))-1),"N/A")</f>
        <v>4</v>
      </c>
      <c r="GN85">
        <f>IFERROR(VALUE(RIGHT(Rawdata!GN85,1))-3,"N/A")</f>
        <v>4</v>
      </c>
      <c r="GO85">
        <f>IFERROR(IF(Rawdata!GO85="A1",VALUE(RIGHT(Rawdata!GO85,1)),VALUE(RIGHT(Rawdata!GO85,1))-1),"N/A")</f>
        <v>4</v>
      </c>
      <c r="GP85">
        <f>IFERROR(VALUE(RIGHT(Rawdata!GP85,1))-3,"N/A")</f>
        <v>4</v>
      </c>
      <c r="GQ85">
        <f>IFERROR(IF(Rawdata!GQ85="A1",VALUE(RIGHT(Rawdata!GQ85,1)),VALUE(RIGHT(Rawdata!GQ85,1))-1),"N/A")</f>
        <v>4</v>
      </c>
      <c r="GR85">
        <f>IFERROR(VALUE(RIGHT(Rawdata!GR85,1))-3,"N/A")</f>
        <v>4</v>
      </c>
      <c r="GS85">
        <f>IFERROR(IF(Rawdata!GS85="A1",VALUE(RIGHT(Rawdata!GS85,1)),VALUE(RIGHT(Rawdata!GS85,1))-1),"N/A")</f>
        <v>4</v>
      </c>
      <c r="GT85">
        <f>IFERROR(VALUE(RIGHT(Rawdata!GT85,1))-3,"N/A")</f>
        <v>4</v>
      </c>
      <c r="GU85">
        <f>IFERROR(IF(Rawdata!GU85="A1",VALUE(RIGHT(Rawdata!GU85,1)),VALUE(RIGHT(Rawdata!GU85,1))-1),"N/A")</f>
        <v>4</v>
      </c>
      <c r="GV85">
        <f>IFERROR(VALUE(RIGHT(Rawdata!GV85,1))-3,"N/A")</f>
        <v>3</v>
      </c>
      <c r="GW85">
        <f>IFERROR(IF(Rawdata!GW85="A1",VALUE(RIGHT(Rawdata!GW85,1)),VALUE(RIGHT(Rawdata!GW85,1))-1),"N/A")</f>
        <v>4</v>
      </c>
      <c r="GX85">
        <f>IFERROR(VALUE(RIGHT(Rawdata!GX85,1))-3,"N/A")</f>
        <v>4</v>
      </c>
      <c r="GY85">
        <f>IFERROR(VALUE(RIGHT(Rawdata!GY85,1)),"N/A")</f>
        <v>5</v>
      </c>
      <c r="GZ85">
        <f>IFERROR(7-VALUE(RIGHT(Rawdata!GZ85,1)),"N/A")</f>
        <v>5</v>
      </c>
      <c r="HA85">
        <f>IFERROR(VALUE(RIGHT(Rawdata!HA85,1)),"N/A")</f>
        <v>5</v>
      </c>
      <c r="HB85">
        <f>IFERROR(VALUE(RIGHT(Rawdata!HB85,1)),"N/A")</f>
        <v>5</v>
      </c>
      <c r="HC85">
        <f>IFERROR(VALUE(RIGHT(Rawdata!HC85,1)),"N/A")</f>
        <v>5</v>
      </c>
      <c r="HD85">
        <f>IFERROR(7-VALUE(RIGHT(Rawdata!HD85,1)),"N/A")</f>
        <v>5</v>
      </c>
      <c r="HE85">
        <f>IFERROR(VALUE(RIGHT(Rawdata!HE85,1)),"N/A")</f>
        <v>5</v>
      </c>
      <c r="HF85">
        <f>IFERROR(7-VALUE(RIGHT(Rawdata!HF85,1)),"N/A")</f>
        <v>5</v>
      </c>
      <c r="HG85">
        <f>IFERROR(VALUE(RIGHT(Rawdata!HG85,1)),"N/A")</f>
        <v>5</v>
      </c>
      <c r="HH85">
        <f>IFERROR(VALUE(RIGHT(Rawdata!HH85,1)),"N/A")</f>
        <v>5</v>
      </c>
      <c r="HI85">
        <f>IFERROR(VALUE(RIGHT(Rawdata!HI85,1)),"N/A")</f>
        <v>5</v>
      </c>
      <c r="HJ85">
        <f>IFERROR(VALUE(RIGHT(Rawdata!HJ85,1)),"N/A")</f>
        <v>5</v>
      </c>
      <c r="HK85">
        <f>IFERROR(7-VALUE(RIGHT(Rawdata!HK85,1)),"N/A")</f>
        <v>5</v>
      </c>
      <c r="HL85">
        <f>IFERROR(VALUE(RIGHT(Rawdata!HL85,1)),"N/A")</f>
        <v>5</v>
      </c>
      <c r="HM85">
        <f>IFERROR(VALUE(RIGHT(Rawdata!HM85,1)),"N/A")</f>
        <v>5</v>
      </c>
      <c r="HN85">
        <f>IFERROR(IF(Rawdata!HN85="A13",5,VALUE(RIGHT(Rawdata!HN85,1))-1),"N/A")</f>
        <v>5</v>
      </c>
      <c r="HO85">
        <f>IFERROR(IF(Rawdata!HO85="A13",5,VALUE(RIGHT(Rawdata!HO85,1))-1),"N/A")</f>
        <v>5</v>
      </c>
      <c r="HP85">
        <f>IFERROR(IF(Rawdata!HP85="A13",5,VALUE(RIGHT(Rawdata!HP85,1))-1),"N/A")</f>
        <v>5</v>
      </c>
      <c r="HQ85">
        <f>IFERROR(IF(Rawdata!HQ85="A13",5,VALUE(RIGHT(Rawdata!HQ85,1))-1),"N/A")</f>
        <v>5</v>
      </c>
      <c r="HR85">
        <f>IFERROR(IF(Rawdata!HR85="A13",5,VALUE(RIGHT(Rawdata!HR85,1))-1),"N/A")</f>
        <v>5</v>
      </c>
      <c r="HS85">
        <f>IFERROR(6-IF(Rawdata!HS85="A13",5,VALUE(RIGHT(Rawdata!HS85,1))-1),"N/A")</f>
        <v>4</v>
      </c>
      <c r="HT85">
        <f>IFERROR(6-IF(Rawdata!HT85="A13",5,VALUE(RIGHT(Rawdata!HT85,1))-1),"N/A")</f>
        <v>4</v>
      </c>
      <c r="HU85">
        <f>IFERROR(6-IF(Rawdata!HU85="A13",5,VALUE(RIGHT(Rawdata!HU85,1))-1),"N/A")</f>
        <v>4</v>
      </c>
      <c r="HV85">
        <f>IFERROR(IF(Rawdata!HV85="A13",5,VALUE(RIGHT(Rawdata!HV85,1))-1),"N/A")</f>
        <v>5</v>
      </c>
      <c r="HW85">
        <f>IFERROR(6-IF(Rawdata!HW85="A13",5,VALUE(RIGHT(Rawdata!HW85,1))-1),"N/A")</f>
        <v>4</v>
      </c>
      <c r="HX85">
        <f>IFERROR(6-IF(Rawdata!HX85="A13",5,VALUE(RIGHT(Rawdata!HX85,1))-1),"N/A")</f>
        <v>4</v>
      </c>
      <c r="HY85">
        <f>IFERROR(6-IF(Rawdata!HY85="A13",5,VALUE(RIGHT(Rawdata!HY85,1))-1),"N/A")</f>
        <v>1</v>
      </c>
      <c r="HZ85">
        <f>IFERROR(6-IF(Rawdata!HZ85="A13",5,VALUE(RIGHT(Rawdata!HZ85,1))-1),"N/A")</f>
        <v>4</v>
      </c>
      <c r="IA85">
        <f>IFERROR(6-IF(Rawdata!IA85="A13",5,VALUE(RIGHT(Rawdata!IA85,1))-1),"N/A")</f>
        <v>3</v>
      </c>
      <c r="IB85">
        <f>IFERROR(IF(Rawdata!IB85="A13",5,VALUE(RIGHT(Rawdata!IB85,1))-1),"N/A")</f>
        <v>4</v>
      </c>
      <c r="IC85">
        <f>IFERROR(6-IF(Rawdata!IC85="A13",5,VALUE(RIGHT(Rawdata!IC85,1))-1),"N/A")</f>
        <v>3</v>
      </c>
      <c r="ID85">
        <f>IFERROR(IF(Rawdata!ID85="A13",5,VALUE(RIGHT(Rawdata!ID85,1))-1),"N/A")</f>
        <v>4</v>
      </c>
      <c r="IE85">
        <f>IFERROR(6-IF(Rawdata!IE85="A13",5,VALUE(RIGHT(Rawdata!IE85,1))-1),"N/A")</f>
        <v>4</v>
      </c>
      <c r="IF85">
        <f>IFERROR(VALUE(RIGHT(Rawdata!IF85,1)),"N/A")</f>
        <v>7</v>
      </c>
      <c r="IG85">
        <f>IFERROR(VALUE(RIGHT(Rawdata!IG85,1)),"N/A")</f>
        <v>7</v>
      </c>
      <c r="IH85">
        <f>IFERROR(VALUE(RIGHT(Rawdata!IH85,1)),"N/A")</f>
        <v>4</v>
      </c>
      <c r="II85">
        <f>IFERROR(VALUE(RIGHT(Rawdata!II85,1)),"N/A")</f>
        <v>1</v>
      </c>
      <c r="IJ85">
        <f>IFERROR(VALUE(RIGHT(Rawdata!IJ85,1)),"N/A")</f>
        <v>2</v>
      </c>
      <c r="IK85">
        <f>IFERROR(VALUE(RIGHT(Rawdata!IK85,1)),"N/A")</f>
        <v>4</v>
      </c>
      <c r="IL85">
        <f>IFERROR(VALUE(RIGHT(Rawdata!IL85,1)),"N/A")</f>
        <v>4</v>
      </c>
      <c r="IM85">
        <f>IFERROR(VALUE(RIGHT(Rawdata!IM85,1)),"N/A")</f>
        <v>4</v>
      </c>
      <c r="IN85">
        <f>IFERROR(VALUE(RIGHT(Rawdata!IN85,1)),"N/A")</f>
        <v>4</v>
      </c>
      <c r="IO85">
        <f>IFERROR(VALUE(RIGHT(Rawdata!IO85,1)),"N/A")</f>
        <v>4</v>
      </c>
      <c r="IP85">
        <f>IFERROR(VALUE(RIGHT(Rawdata!IP85,1)),"N/A")</f>
        <v>4</v>
      </c>
      <c r="IQ85">
        <f>IFERROR(VALUE(RIGHT(Rawdata!IQ85,1)),"N/A")</f>
        <v>4</v>
      </c>
      <c r="IR85">
        <f>IFERROR(VALUE(RIGHT(Rawdata!IR85,1)),"N/A")</f>
        <v>3</v>
      </c>
      <c r="IS85">
        <f>IFERROR(VALUE(RIGHT(Rawdata!IS85,1)),"N/A")</f>
        <v>4</v>
      </c>
      <c r="IT85">
        <f>IFERROR(VALUE(RIGHT(Rawdata!IT85,1)),"N/A")</f>
        <v>4</v>
      </c>
      <c r="IU85">
        <f>IFERROR(VALUE(RIGHT(Rawdata!IU85,1)),"N/A")</f>
        <v>3</v>
      </c>
      <c r="IV85">
        <f>IFERROR(VALUE(RIGHT(Rawdata!IV85,1)),"N/A")</f>
        <v>4</v>
      </c>
      <c r="IW85">
        <f>IFERROR(VALUE(RIGHT(Rawdata!IW85,1)),"N/A")</f>
        <v>4</v>
      </c>
      <c r="IX85">
        <f>IFERROR(VALUE(RIGHT(Rawdata!IX85,1)),"N/A")</f>
        <v>3</v>
      </c>
      <c r="IY85" t="str">
        <f>IFERROR(VALUE(RIGHT(Rawdata!IY85,1)),"N/A")</f>
        <v>N/A</v>
      </c>
      <c r="IZ85" t="str">
        <f>IFERROR(VALUE(RIGHT(Rawdata!IZ85,1)),"N/A")</f>
        <v>N/A</v>
      </c>
      <c r="JA85" t="str">
        <f>IFERROR(VALUE(RIGHT(Rawdata!JA85,1)),"N/A")</f>
        <v>N/A</v>
      </c>
      <c r="JB85" t="str">
        <f>IFERROR(VALUE(RIGHT(Rawdata!JB85,1)),"N/A")</f>
        <v>N/A</v>
      </c>
      <c r="JC85" t="str">
        <f>IFERROR(VALUE(RIGHT(Rawdata!JC85,1)),"N/A")</f>
        <v>N/A</v>
      </c>
      <c r="JD85" t="str">
        <f>IFERROR(VALUE(RIGHT(Rawdata!JD85,1)),"N/A")</f>
        <v>N/A</v>
      </c>
      <c r="JE85" t="str">
        <f>IFERROR(VALUE(RIGHT(Rawdata!JE85,1)),"N/A")</f>
        <v>N/A</v>
      </c>
      <c r="JF85" t="str">
        <f>IFERROR(VALUE(RIGHT(Rawdata!JF85,1)),"N/A")</f>
        <v>N/A</v>
      </c>
      <c r="JG85" t="str">
        <f>IFERROR(VALUE(RIGHT(Rawdata!JG85,1)),"N/A")</f>
        <v>N/A</v>
      </c>
      <c r="JH85" t="str">
        <f>IFERROR(VALUE(RIGHT(Rawdata!JH85,1)),"N/A")</f>
        <v>N/A</v>
      </c>
      <c r="JI85" t="str">
        <f>IFERROR(VALUE(RIGHT(Rawdata!JI85,1)),"N/A")</f>
        <v>N/A</v>
      </c>
      <c r="JJ85" t="str">
        <f>IFERROR(VALUE(RIGHT(Rawdata!JJ85,1)),"N/A")</f>
        <v>N/A</v>
      </c>
      <c r="JK85" t="str">
        <f>IFERROR(VALUE(RIGHT(Rawdata!JK85,1)),"N/A")</f>
        <v>N/A</v>
      </c>
      <c r="JL85" t="str">
        <f>IFERROR(VALUE(RIGHT(Rawdata!JL85,1)),"N/A")</f>
        <v>N/A</v>
      </c>
      <c r="JM85" t="str">
        <f>IFERROR(VALUE(RIGHT(Rawdata!JM85,1)),"N/A")</f>
        <v>N/A</v>
      </c>
      <c r="JN85" t="str">
        <f>IFERROR(VALUE(RIGHT(Rawdata!JN85,1)),"N/A")</f>
        <v>N/A</v>
      </c>
      <c r="JO85" t="str">
        <f>IFERROR(VALUE(RIGHT(Rawdata!JO85,1)),"N/A")</f>
        <v>N/A</v>
      </c>
      <c r="JP85">
        <f>IFERROR(VALUE(RIGHT(Rawdata!JP85,1)-4),"N/A")</f>
        <v>1</v>
      </c>
      <c r="JQ85">
        <f>IFERROR(VALUE(RIGHT(Rawdata!JQ85,1)-4),"N/A")</f>
        <v>1</v>
      </c>
      <c r="JR85">
        <f>IFERROR(VALUE(RIGHT(Rawdata!JR85,1)-4),"N/A")</f>
        <v>1</v>
      </c>
      <c r="JS85">
        <f>IFERROR(VALUE(RIGHT(Rawdata!JS85,1)-4),"N/A")</f>
        <v>1</v>
      </c>
      <c r="JT85">
        <f>IFERROR(VALUE(RIGHT(Rawdata!JT85,1)-4),"N/A")</f>
        <v>1</v>
      </c>
      <c r="JU85">
        <f>IFERROR(VALUE(RIGHT(Rawdata!JU85,1)-4),"N/A")</f>
        <v>1</v>
      </c>
      <c r="JV85">
        <f>IFERROR(VALUE(RIGHT(Rawdata!JV85,1)-4),"N/A")</f>
        <v>1</v>
      </c>
      <c r="JW85">
        <f>IFERROR(VALUE(RIGHT(Rawdata!JW85,1)-4),"N/A")</f>
        <v>0</v>
      </c>
      <c r="JX85" t="str">
        <f>IFERROR(VALUE(RIGHT(Rawdata!JX85,1)),"N/A")</f>
        <v>N/A</v>
      </c>
      <c r="JY85" t="str">
        <f>IFERROR(VALUE(RIGHT(Rawdata!JY85,1)),"N/A")</f>
        <v>N/A</v>
      </c>
      <c r="JZ85" t="str">
        <f>IFERROR(6-VALUE(RIGHT(Rawdata!JZ85,1)),"N/A")</f>
        <v>N/A</v>
      </c>
      <c r="KA85" t="str">
        <f>IFERROR(6-VALUE(RIGHT(Rawdata!KA85,1)),"N/A")</f>
        <v>N/A</v>
      </c>
      <c r="KB85" t="str">
        <f>IFERROR(6-VALUE(RIGHT(Rawdata!KB85,1)),"N/A")</f>
        <v>N/A</v>
      </c>
      <c r="KC85" t="str">
        <f>IFERROR(6-VALUE(RIGHT(Rawdata!KC85,1)),"N/A")</f>
        <v>N/A</v>
      </c>
      <c r="KD85" t="str">
        <f>IFERROR(6-VALUE(RIGHT(Rawdata!KD85,1)),"N/A")</f>
        <v>N/A</v>
      </c>
      <c r="KE85" t="str">
        <f>IFERROR(6-VALUE(RIGHT(Rawdata!KE85,1)),"N/A")</f>
        <v>N/A</v>
      </c>
      <c r="KF85" t="str">
        <f>IFERROR(VALUE(RIGHT(Rawdata!KF85,1)),"N/A")</f>
        <v>N/A</v>
      </c>
      <c r="KG85" t="str">
        <f>IFERROR(VALUE(RIGHT(Rawdata!KG85,1)),"N/A")</f>
        <v>N/A</v>
      </c>
      <c r="KH85" t="str">
        <f>IFERROR(6-VALUE(RIGHT(Rawdata!KH85,1)),"N/A")</f>
        <v>N/A</v>
      </c>
      <c r="KI85" t="str">
        <f>IFERROR(6-VALUE(RIGHT(Rawdata!KI85,1)),"N/A")</f>
        <v>N/A</v>
      </c>
      <c r="KJ85">
        <f>IFERROR(VALUE(RIGHT(Rawdata!KJ85,1)),"N/A")</f>
        <v>5</v>
      </c>
      <c r="KK85">
        <f>IFERROR(VALUE(RIGHT(Rawdata!KK85,1)),"N/A")</f>
        <v>2</v>
      </c>
      <c r="KL85">
        <f>IFERROR(VALUE(RIGHT(Rawdata!KL85,1)),"N/A")</f>
        <v>1</v>
      </c>
      <c r="KM85">
        <f>IFERROR(VALUE(RIGHT(Rawdata!KM85,1)),"N/A")</f>
        <v>3</v>
      </c>
      <c r="KN85">
        <f>IFERROR(VALUE(RIGHT(Rawdata!KN85,1)),"N/A")</f>
        <v>1</v>
      </c>
      <c r="KO85">
        <f>IFERROR(VALUE(RIGHT(Rawdata!KO85,1)),"N/A")</f>
        <v>5</v>
      </c>
      <c r="KP85">
        <f>IFERROR(VALUE(RIGHT(Rawdata!KP85,1)),"N/A")</f>
        <v>5</v>
      </c>
      <c r="KQ85">
        <f>IFERROR(VALUE(RIGHT(Rawdata!KQ85,1)),"N/A")</f>
        <v>1</v>
      </c>
      <c r="KR85">
        <f>IFERROR(VALUE(RIGHT(Rawdata!KR85,1)),"N/A")</f>
        <v>3</v>
      </c>
      <c r="KS85">
        <f>IFERROR(VALUE(RIGHT(Rawdata!KS85,1)),"N/A")</f>
        <v>1</v>
      </c>
      <c r="KT85">
        <f>IFERROR(VALUE(RIGHT(Rawdata!KT85,1)),"N/A")</f>
        <v>3</v>
      </c>
      <c r="KU85">
        <f>IFERROR(VALUE(RIGHT(Rawdata!KU85,1)),"N/A")</f>
        <v>1</v>
      </c>
      <c r="KV85">
        <f>IFERROR(VALUE(RIGHT(Rawdata!KV85,1)),"N/A")</f>
        <v>5</v>
      </c>
      <c r="KW85">
        <f>IFERROR(VALUE(RIGHT(Rawdata!KW85,1)),"N/A")</f>
        <v>1</v>
      </c>
      <c r="KX85">
        <f>IFERROR(VALUE(RIGHT(Rawdata!KX85,1)),"N/A")</f>
        <v>1</v>
      </c>
    </row>
    <row r="86" spans="1:310" x14ac:dyDescent="0.25">
      <c r="A86">
        <f>Rawdata!A86</f>
        <v>15</v>
      </c>
      <c r="B86" t="str">
        <f>Rawdata!B86</f>
        <v>T4</v>
      </c>
      <c r="C86" t="str">
        <f>Rawdata!C86</f>
        <v>2023-04-29 23:52:28</v>
      </c>
      <c r="D86" t="str">
        <f>Rawdata!D86</f>
        <v>709-216</v>
      </c>
      <c r="E86" t="str">
        <f>IF(Rawdata!E86="","",Rawdata!E86)</f>
        <v>109-114</v>
      </c>
      <c r="F86" cm="1">
        <f t="array" ref="F86">IFERROR(_xlfn.IFS(Rawdata!F86="A1",100,Rawdata!F86="A2",75,Rawdata!F86="A3",50,Rawdata!F86="A4",25,Rawdata!F86="A5",0),"N/A")</f>
        <v>50</v>
      </c>
      <c r="G86" cm="1">
        <f t="array" ref="G86">IFERROR(_xlfn.IFS(Rawdata!G86="A1",100,Rawdata!G86="A2",75,Rawdata!G86="A3",50,Rawdata!G86="A4",25,Rawdata!G86="A5",0),"N/A")</f>
        <v>50</v>
      </c>
      <c r="H86" cm="1">
        <f t="array" ref="H86">IFERROR(_xlfn.IFS(Rawdata!H86="A1",100,Rawdata!H86="A2",75,Rawdata!H86="A3",50,Rawdata!H86="A4",25,Rawdata!H86="A5",0),"N/A")</f>
        <v>100</v>
      </c>
      <c r="I86" cm="1">
        <f t="array" ref="I86">IFERROR(_xlfn.IFS(Rawdata!I86="A1",100,Rawdata!I86="A2",75,Rawdata!I86="A3",50,Rawdata!I86="A4",25,Rawdata!I86="A5",0),"N/A")</f>
        <v>100</v>
      </c>
      <c r="J86" cm="1">
        <f t="array" ref="J86">IFERROR(_xlfn.IFS(Rawdata!J86="A1",100,Rawdata!J86="A2",75,Rawdata!J86="A3",50,Rawdata!J86="A4",25,Rawdata!J86="A5",0),"N/A")</f>
        <v>50</v>
      </c>
      <c r="K86" cm="1">
        <f t="array" ref="K86">IFERROR(_xlfn.IFS(Rawdata!K86="A1",100,Rawdata!K86="A2",75,Rawdata!K86="A3",50,Rawdata!K86="A4",25,Rawdata!K86="A5",0),"N/A")</f>
        <v>100</v>
      </c>
      <c r="L86" cm="1">
        <f t="array" ref="L86">IFERROR(_xlfn.IFS(Rawdata!L86="A1",100,Rawdata!L86="A2",75,Rawdata!L86="A3",50,Rawdata!L86="A4",25,Rawdata!L86="A5",0),"N/A")</f>
        <v>75</v>
      </c>
      <c r="M86" cm="1">
        <f t="array" ref="M86">IFERROR(_xlfn.IFS(Rawdata!M86="A1",100,Rawdata!M86="A2",75,Rawdata!M86="A3",50,Rawdata!M86="A4",25,Rawdata!M86="A5",0),"N/A")</f>
        <v>75</v>
      </c>
      <c r="N86" cm="1">
        <f t="array" ref="N86">IFERROR(_xlfn.IFS(Rawdata!N86="A1",100,Rawdata!N86="A2",75,Rawdata!N86="A3",50,Rawdata!N86="A4",25,Rawdata!N86="A5",0),"N/A")</f>
        <v>50</v>
      </c>
      <c r="O86" cm="1">
        <f t="array" ref="O86">IFERROR(_xlfn.IFS(Rawdata!O86="A1",100,Rawdata!O86="A2",75,Rawdata!O86="A3",50,Rawdata!O86="A4",25,Rawdata!O86="A5",0),"N/A")</f>
        <v>100</v>
      </c>
      <c r="P86" cm="1">
        <f t="array" ref="P86">IFERROR(_xlfn.IFS(Rawdata!P86="A1",100,Rawdata!P86="A2",75,Rawdata!P86="A3",50,Rawdata!P86="A4",25,Rawdata!P86="A5",0),"N/A")</f>
        <v>100</v>
      </c>
      <c r="Q86" cm="1">
        <f t="array" ref="Q86">IFERROR(_xlfn.IFS(Rawdata!Q86="A1",100,Rawdata!Q86="A2",75,Rawdata!Q86="A3",50,Rawdata!Q86="A4",25,Rawdata!Q86="A5",0),"N/A")</f>
        <v>100</v>
      </c>
      <c r="R86" cm="1">
        <f t="array" ref="R86">IFERROR(_xlfn.IFS(Rawdata!R86="A1",100,Rawdata!R86="A2",75,Rawdata!R86="A3",50,Rawdata!R86="A4",25,Rawdata!R86="A5",0),"N/A")</f>
        <v>50</v>
      </c>
      <c r="S86" cm="1">
        <f t="array" ref="S86">IFERROR(_xlfn.IFS(Rawdata!S86="A1",100,Rawdata!S86="A2",75,Rawdata!S86="A3",50,Rawdata!S86="A4",25,Rawdata!S86="A5",0),"N/A")</f>
        <v>0</v>
      </c>
      <c r="T86" cm="1">
        <f t="array" ref="T86">IFERROR(_xlfn.IFS(Rawdata!T86="A1",100,Rawdata!T86="A2",75,Rawdata!T86="A3",50,Rawdata!T86="A4",25,Rawdata!T86="A5",0),"N/A")</f>
        <v>0</v>
      </c>
      <c r="U86" cm="1">
        <f t="array" ref="U86">IFERROR(_xlfn.IFS(Rawdata!U86="A1",100,Rawdata!U86="A2",75,Rawdata!U86="A3",50,Rawdata!U86="A4",25,Rawdata!U86="A5",0),"N/A")</f>
        <v>25</v>
      </c>
      <c r="V86" cm="1">
        <f t="array" ref="V86">IFERROR(_xlfn.IFS(Rawdata!V86="A1",100,Rawdata!V86="A2",75,Rawdata!V86="A3",50,Rawdata!V86="A4",25,Rawdata!V86="A5",0),"N/A")</f>
        <v>0</v>
      </c>
      <c r="W86" cm="1">
        <f t="array" ref="W86">IFERROR(_xlfn.IFS(Rawdata!W86="A1",100,Rawdata!W86="A2",75,Rawdata!W86="A3",50,Rawdata!W86="A4",25,Rawdata!W86="A5",0),"N/A")</f>
        <v>0</v>
      </c>
      <c r="X86" cm="1">
        <f t="array" ref="X86">IFERROR(_xlfn.IFS(Rawdata!X86="A1",100,Rawdata!X86="A2",75,Rawdata!X86="A3",50,Rawdata!X86="A4",25,Rawdata!X86="A5",0),"N/A")</f>
        <v>25</v>
      </c>
      <c r="Y86" cm="1">
        <f t="array" ref="Y86">IFERROR(_xlfn.IFS(Rawdata!Y86="A1",100,Rawdata!Y86="A2",75,Rawdata!Y86="A3",50,Rawdata!Y86="A4",25,Rawdata!Y86="A5",0),"N/A")</f>
        <v>50</v>
      </c>
      <c r="Z86" cm="1">
        <f t="array" ref="Z86">IFERROR(_xlfn.IFS(Rawdata!Z86="A1",100,Rawdata!Z86="A2",75,Rawdata!Z86="A3",50,Rawdata!Z86="A4",25,Rawdata!Z86="A5",0),"N/A")</f>
        <v>0</v>
      </c>
      <c r="AA86" cm="1">
        <f t="array" ref="AA86">IFERROR(_xlfn.IFS(Rawdata!AA86="A1",100,Rawdata!AA86="A2",75,Rawdata!AA86="A3",50,Rawdata!AA86="A4",25,Rawdata!AA86="A5",0),"N/A")</f>
        <v>100</v>
      </c>
      <c r="AB86" cm="1">
        <f t="array" ref="AB86">IFERROR(_xlfn.IFS(Rawdata!AB86="A1",100,Rawdata!AB86="A2",75,Rawdata!AB86="A3",50,Rawdata!AB86="A4",25,Rawdata!AB86="A5",0),"N/A")</f>
        <v>75</v>
      </c>
      <c r="AC86">
        <f>IFERROR(VALUE(RIGHT(Rawdata!AC86,1)),"N/A")</f>
        <v>5</v>
      </c>
      <c r="AD86">
        <f>IFERROR(6-VALUE(RIGHT(Rawdata!AD86,1)),"N/A")</f>
        <v>5</v>
      </c>
      <c r="AE86">
        <f>IFERROR(VALUE(RIGHT(Rawdata!AE86,1)),"N/A")</f>
        <v>5</v>
      </c>
      <c r="AF86">
        <f>IFERROR(6-VALUE(RIGHT(Rawdata!AF86,1)),"N/A")</f>
        <v>5</v>
      </c>
      <c r="AG86">
        <f>IFERROR(VALUE(RIGHT(Rawdata!AG86,1)),"N/A")</f>
        <v>5</v>
      </c>
      <c r="AH86">
        <f>IFERROR(VALUE(RIGHT(Rawdata!AH86,1)),"N/A")</f>
        <v>5</v>
      </c>
      <c r="AI86">
        <f>IFERROR(VALUE(RIGHT(Rawdata!AI86,1)),"N/A")</f>
        <v>5</v>
      </c>
      <c r="AJ86">
        <f>IFERROR(6-VALUE(RIGHT(Rawdata!AJ86,1)),"N/A")</f>
        <v>5</v>
      </c>
      <c r="AK86">
        <f>IFERROR(6-VALUE(RIGHT(Rawdata!AK86,1)),"N/A")</f>
        <v>5</v>
      </c>
      <c r="AL86">
        <f>IFERROR(VALUE(RIGHT(Rawdata!AL86,1)),"N/A")</f>
        <v>5</v>
      </c>
      <c r="AM86">
        <f>IFERROR(6-VALUE(RIGHT(Rawdata!AM86,1)),"N/A")</f>
        <v>5</v>
      </c>
      <c r="AN86">
        <f>IFERROR(6-VALUE(RIGHT(Rawdata!AN86,1)),"N/A")</f>
        <v>5</v>
      </c>
      <c r="AO86">
        <f>IFERROR(VALUE(RIGHT(Rawdata!AO86,1)),"N/A")</f>
        <v>5</v>
      </c>
      <c r="AP86">
        <f>IFERROR(6-VALUE(RIGHT(Rawdata!AP86,1)),"N/A")</f>
        <v>5</v>
      </c>
      <c r="AQ86">
        <f>IFERROR(VALUE(RIGHT(Rawdata!AQ86,1)),"N/A")</f>
        <v>5</v>
      </c>
      <c r="AR86">
        <f>IFERROR(6-VALUE(RIGHT(Rawdata!AR86,1)),"N/A")</f>
        <v>5</v>
      </c>
      <c r="AS86">
        <f>IFERROR(VALUE(RIGHT(Rawdata!AS86,1)),"N/A")</f>
        <v>5</v>
      </c>
      <c r="AT86">
        <f>IFERROR(VALUE(RIGHT(Rawdata!AT86,1)),"N/A")</f>
        <v>5</v>
      </c>
      <c r="AU86">
        <f>IFERROR(6-VALUE(RIGHT(Rawdata!AU86,1)),"N/A")</f>
        <v>5</v>
      </c>
      <c r="AV86">
        <f>IFERROR(VALUE(RIGHT(Rawdata!AV86,1)),"N/A")</f>
        <v>5</v>
      </c>
      <c r="AW86">
        <f>IFERROR(VALUE(RIGHT(Rawdata!AW86,1)),"N/A")</f>
        <v>5</v>
      </c>
      <c r="AX86">
        <f>IFERROR(VALUE(RIGHT(Rawdata!AX86,1)),"N/A")</f>
        <v>5</v>
      </c>
      <c r="AY86">
        <f>IFERROR(VALUE(RIGHT(Rawdata!AY86,1)),"N/A")</f>
        <v>5</v>
      </c>
      <c r="AZ86">
        <f>IFERROR(VALUE(RIGHT(Rawdata!AZ86,1)),"N/A")</f>
        <v>5</v>
      </c>
      <c r="BA86">
        <f>IFERROR(VALUE(RIGHT(Rawdata!BA86,1)-1),"N/A")</f>
        <v>4</v>
      </c>
      <c r="BB86">
        <f>IFERROR(VALUE(RIGHT(Rawdata!BB86,1)-1),"N/A")</f>
        <v>4</v>
      </c>
      <c r="BC86">
        <f>IFERROR(VALUE(RIGHT(Rawdata!BC86,1)-1),"N/A")</f>
        <v>0</v>
      </c>
      <c r="BD86">
        <f>IFERROR(VALUE(RIGHT(Rawdata!BD86,1)-1),"N/A")</f>
        <v>0</v>
      </c>
      <c r="BE86">
        <f>IFERROR(VALUE(RIGHT(Rawdata!BE86,1)-1),"N/A")</f>
        <v>0</v>
      </c>
      <c r="BF86">
        <f>IFERROR(VALUE(RIGHT(Rawdata!BF86,1)-1),"N/A")</f>
        <v>4</v>
      </c>
      <c r="BG86">
        <f>IFERROR(VALUE(RIGHT(Rawdata!BG86,1)-1),"N/A")</f>
        <v>0</v>
      </c>
      <c r="BH86">
        <f>IFERROR(VALUE(RIGHT(Rawdata!BH86,1)-1),"N/A")</f>
        <v>2</v>
      </c>
      <c r="BI86">
        <f>IFERROR(VALUE(RIGHT(Rawdata!BI86,1)-1),"N/A")</f>
        <v>2</v>
      </c>
      <c r="BJ86">
        <f>IFERROR(VALUE(RIGHT(Rawdata!BJ86,1)-1),"N/A")</f>
        <v>0</v>
      </c>
      <c r="BK86">
        <f>IFERROR(VALUE(RIGHT(Rawdata!BK86,1)-1),"N/A")</f>
        <v>2</v>
      </c>
      <c r="BL86">
        <f>IFERROR(VALUE(RIGHT(Rawdata!BL86,1)-1),"N/A")</f>
        <v>0</v>
      </c>
      <c r="BM86">
        <f>IFERROR(VALUE(RIGHT(Rawdata!BM86,1)),"N/A")</f>
        <v>5</v>
      </c>
      <c r="BN86">
        <f>IFERROR(VALUE(RIGHT(Rawdata!BN86,1)),"N/A")</f>
        <v>5</v>
      </c>
      <c r="BO86">
        <f>IFERROR(VALUE(RIGHT(Rawdata!BO86,1)),"N/A")</f>
        <v>5</v>
      </c>
      <c r="BP86">
        <f>IFERROR(VALUE(RIGHT(Rawdata!BP86,1)),"N/A")</f>
        <v>5</v>
      </c>
      <c r="BQ86">
        <f>IFERROR(6-VALUE(RIGHT(Rawdata!BQ86,1)),"N/A")</f>
        <v>1</v>
      </c>
      <c r="BR86">
        <f>IFERROR(6-VALUE(RIGHT(Rawdata!BR86,1)),"N/A")</f>
        <v>4</v>
      </c>
      <c r="BS86">
        <f>IFERROR(6-VALUE(RIGHT(Rawdata!BS86,1)),"N/A")</f>
        <v>1</v>
      </c>
      <c r="BT86">
        <f>IFERROR(6-VALUE(RIGHT(Rawdata!BT86,1)),"N/A")</f>
        <v>1</v>
      </c>
      <c r="BU86">
        <f>IFERROR(VALUE(RIGHT(Rawdata!BU86,1)),"N/A")</f>
        <v>5</v>
      </c>
      <c r="BV86">
        <f>IFERROR(VALUE(RIGHT(Rawdata!BV86,1)),"N/A")</f>
        <v>5</v>
      </c>
      <c r="BW86">
        <f>IFERROR(VALUE(RIGHT(Rawdata!BW86,1)),"N/A")</f>
        <v>5</v>
      </c>
      <c r="BX86">
        <f>IFERROR(VALUE(RIGHT(Rawdata!BX86,1)),"N/A")</f>
        <v>5</v>
      </c>
      <c r="BY86">
        <f>IFERROR(6-VALUE(RIGHT(Rawdata!BY86,1)),"N/A")</f>
        <v>5</v>
      </c>
      <c r="BZ86">
        <f>IFERROR(6-VALUE(RIGHT(Rawdata!BZ86,1)),"N/A")</f>
        <v>5</v>
      </c>
      <c r="CA86">
        <f>IFERROR(6-VALUE(RIGHT(Rawdata!CA86,1)),"N/A")</f>
        <v>5</v>
      </c>
      <c r="CB86">
        <f>IFERROR(VALUE(RIGHT(Rawdata!CB86,1)),"N/A")</f>
        <v>5</v>
      </c>
      <c r="CC86">
        <f>IFERROR(VALUE(RIGHT(Rawdata!CC86,1)),"N/A")</f>
        <v>5</v>
      </c>
      <c r="CD86">
        <f>IFERROR(VALUE(RIGHT(Rawdata!CD86,1)),"N/A")</f>
        <v>5</v>
      </c>
      <c r="CE86">
        <f>IFERROR(VALUE(RIGHT(Rawdata!CE86,1)),"N/A")</f>
        <v>5</v>
      </c>
      <c r="CF86">
        <f>IFERROR(6-VALUE(RIGHT(Rawdata!CF86,1)),"N/A")</f>
        <v>4</v>
      </c>
      <c r="CG86">
        <f>IFERROR(6-VALUE(RIGHT(Rawdata!CG86,1)),"N/A")</f>
        <v>5</v>
      </c>
      <c r="CH86">
        <f>IFERROR(6-VALUE(RIGHT(Rawdata!CH86,1)),"N/A")</f>
        <v>4</v>
      </c>
      <c r="CI86">
        <f>IFERROR(6-VALUE(RIGHT(Rawdata!CI86,1)),"N/A")</f>
        <v>5</v>
      </c>
      <c r="CJ86">
        <f>IFERROR(VALUE(RIGHT(Rawdata!CJ86,1)),"N/A")</f>
        <v>1</v>
      </c>
      <c r="CK86">
        <f>IFERROR(VALUE(RIGHT(Rawdata!CK86,1)),"N/A")</f>
        <v>2</v>
      </c>
      <c r="CL86">
        <f>IFERROR(VALUE(RIGHT(Rawdata!CL86,1)),"N/A")</f>
        <v>1</v>
      </c>
      <c r="CM86">
        <f>IFERROR(VALUE(RIGHT(Rawdata!CM86,1)),"N/A")</f>
        <v>4</v>
      </c>
      <c r="CN86">
        <f>IFERROR(VALUE(RIGHT(Rawdata!CN86,1)),"N/A")</f>
        <v>2</v>
      </c>
      <c r="CO86">
        <f>IFERROR(VALUE(RIGHT(Rawdata!CO86,1)),"N/A")</f>
        <v>1</v>
      </c>
      <c r="CP86">
        <f>IFERROR(VALUE(RIGHT(Rawdata!CP86,1)),"N/A")</f>
        <v>1</v>
      </c>
      <c r="CQ86">
        <f>IFERROR(VALUE(RIGHT(Rawdata!CQ86,1)),"N/A")</f>
        <v>1</v>
      </c>
      <c r="CR86">
        <f>IFERROR(VALUE(RIGHT(Rawdata!CR86,1)),"N/A")</f>
        <v>1</v>
      </c>
      <c r="CS86">
        <f>IFERROR(VALUE(RIGHT(Rawdata!CS86,1)),"N/A")</f>
        <v>1</v>
      </c>
      <c r="CT86">
        <f>IFERROR(VALUE(RIGHT(Rawdata!CT86,1)),"N/A")</f>
        <v>1</v>
      </c>
      <c r="CU86">
        <f>IFERROR(VALUE(RIGHT(Rawdata!CU86,1)),"N/A")</f>
        <v>1</v>
      </c>
      <c r="CV86">
        <f>IFERROR(VALUE(RIGHT(Rawdata!CV86,1)),"N/A")</f>
        <v>1</v>
      </c>
      <c r="CW86">
        <f>IFERROR(6-VALUE(RIGHT(Rawdata!CW86,1)),"N/A")</f>
        <v>1</v>
      </c>
      <c r="CX86">
        <f>IFERROR(VALUE(RIGHT(Rawdata!CX86,1)),"N/A")</f>
        <v>1</v>
      </c>
      <c r="CY86">
        <f>IFERROR(VALUE(RIGHT(Rawdata!CY86,1)),"N/A")</f>
        <v>5</v>
      </c>
      <c r="CZ86">
        <f>IFERROR(VALUE(RIGHT(Rawdata!CZ86,1)),"N/A")</f>
        <v>1</v>
      </c>
      <c r="DA86">
        <f>IFERROR(VALUE(RIGHT(Rawdata!DA86,1)),"N/A")</f>
        <v>1</v>
      </c>
      <c r="DB86">
        <f>IFERROR(VALUE(RIGHT(Rawdata!DB86,1)),"N/A")</f>
        <v>1</v>
      </c>
      <c r="DC86">
        <f>IFERROR(VALUE(RIGHT(Rawdata!DC86,1)),"N/A")</f>
        <v>5</v>
      </c>
      <c r="DD86">
        <f>IFERROR(VALUE(RIGHT(Rawdata!DD86,1)),"N/A")</f>
        <v>4</v>
      </c>
      <c r="DE86">
        <f>IFERROR(VALUE(RIGHT(Rawdata!DE86,1)-1),"N/A")</f>
        <v>0</v>
      </c>
      <c r="DF86">
        <f>IFERROR(VALUE(RIGHT(Rawdata!DF86,1)-1),"N/A")</f>
        <v>0</v>
      </c>
      <c r="DG86">
        <f>IFERROR(VALUE(RIGHT(Rawdata!DG86,1)-1),"N/A")</f>
        <v>0</v>
      </c>
      <c r="DH86">
        <f>IFERROR(VALUE(RIGHT(Rawdata!DH86,1)-1),"N/A")</f>
        <v>3</v>
      </c>
      <c r="DI86">
        <f>IFERROR(VALUE(RIGHT(Rawdata!DI86,1)-1),"N/A")</f>
        <v>0</v>
      </c>
      <c r="DJ86">
        <f>IFERROR(VALUE(RIGHT(Rawdata!DJ86,1)-1),"N/A")</f>
        <v>0</v>
      </c>
      <c r="DK86">
        <f>IFERROR(VALUE(RIGHT(Rawdata!DK86,1)-1),"N/A")</f>
        <v>3</v>
      </c>
      <c r="DL86">
        <f>IFERROR(VALUE(RIGHT(Rawdata!DL86,1)-1),"N/A")</f>
        <v>4</v>
      </c>
      <c r="DM86">
        <f>IFERROR(VALUE(RIGHT(Rawdata!DM86,1)-1),"N/A")</f>
        <v>4</v>
      </c>
      <c r="DN86">
        <f>IFERROR(VALUE(RIGHT(Rawdata!DN86,1)-1),"N/A")</f>
        <v>0</v>
      </c>
      <c r="DO86">
        <f>IFERROR(VALUE(RIGHT(Rawdata!DO86,1)-1),"N/A")</f>
        <v>1</v>
      </c>
      <c r="DP86">
        <f>IFERROR(VALUE(RIGHT(Rawdata!DP86,1)-1),"N/A")</f>
        <v>3</v>
      </c>
      <c r="DQ86">
        <f>IFERROR(VALUE(RIGHT(Rawdata!DQ86,1)-1),"N/A")</f>
        <v>0</v>
      </c>
      <c r="DR86">
        <f>IFERROR(VALUE(RIGHT(Rawdata!DR86,1)-1),"N/A")</f>
        <v>4</v>
      </c>
      <c r="DS86">
        <f>IFERROR(VALUE(RIGHT(Rawdata!DS86,1)-1),"N/A")</f>
        <v>1</v>
      </c>
      <c r="DT86">
        <f>IFERROR(VALUE(RIGHT(Rawdata!DT86,1)-1),"N/A")</f>
        <v>1</v>
      </c>
      <c r="DU86">
        <f>IFERROR(6-VALUE(RIGHT(Rawdata!DU86,1)-1),"N/A")</f>
        <v>0</v>
      </c>
      <c r="DV86">
        <f>IFERROR(6-VALUE(RIGHT(Rawdata!DV86,1)-1),"N/A")</f>
        <v>0</v>
      </c>
      <c r="DW86">
        <f>IFERROR(6-VALUE(RIGHT(Rawdata!DW86,1)-1),"N/A")</f>
        <v>0</v>
      </c>
      <c r="DX86">
        <f>IFERROR(6-VALUE(RIGHT(Rawdata!DX86,1)-1),"N/A")</f>
        <v>0</v>
      </c>
      <c r="DY86">
        <f>IFERROR(6-VALUE(RIGHT(Rawdata!DY86,1)-1),"N/A")</f>
        <v>0</v>
      </c>
      <c r="DZ86">
        <f>IFERROR(6-VALUE(RIGHT(Rawdata!DZ86,1)-1),"N/A")</f>
        <v>0</v>
      </c>
      <c r="EA86">
        <f>IFERROR(VALUE(RIGHT(Rawdata!EA86,1)),"N/A")</f>
        <v>4</v>
      </c>
      <c r="EB86">
        <f>IFERROR(VALUE(RIGHT(Rawdata!EB86,1)),"N/A")</f>
        <v>1</v>
      </c>
      <c r="EC86">
        <f>IFERROR(6-VALUE(RIGHT(Rawdata!EC86,1)),"N/A")</f>
        <v>3</v>
      </c>
      <c r="ED86">
        <f>IFERROR(6-VALUE(RIGHT(Rawdata!ED86,1)),"N/A")</f>
        <v>5</v>
      </c>
      <c r="EE86">
        <f>IFERROR(VALUE(RIGHT(Rawdata!EE86,1)),"N/A")</f>
        <v>4</v>
      </c>
      <c r="EF86">
        <f>IFERROR(VALUE(RIGHT(Rawdata!EF86,1)),"N/A")</f>
        <v>5</v>
      </c>
      <c r="EG86">
        <f>IFERROR(VALUE(RIGHT(Rawdata!EG86,1)),"N/A")</f>
        <v>5</v>
      </c>
      <c r="EH86">
        <f>IFERROR(VALUE(RIGHT(Rawdata!EH86,1)),"N/A")</f>
        <v>5</v>
      </c>
      <c r="EI86">
        <f>IFERROR(VALUE(RIGHT(Rawdata!EI86,1)),"N/A")</f>
        <v>5</v>
      </c>
      <c r="EJ86">
        <f>IFERROR(VALUE(RIGHT(Rawdata!EJ86,1)),"N/A")</f>
        <v>4</v>
      </c>
      <c r="EK86">
        <f>IFERROR(VALUE(RIGHT(Rawdata!EK86,1)),"N/A")</f>
        <v>3</v>
      </c>
      <c r="EL86">
        <f>IFERROR(VALUE(RIGHT(Rawdata!EL86,1)),"N/A")</f>
        <v>5</v>
      </c>
      <c r="EM86">
        <f>IFERROR(VALUE(RIGHT(Rawdata!EM86,1)),"N/A")</f>
        <v>5</v>
      </c>
      <c r="EN86">
        <f>IFERROR(VALUE(RIGHT(Rawdata!EN86,1)),"N/A")</f>
        <v>2</v>
      </c>
      <c r="EO86">
        <f>IFERROR(VALUE(RIGHT(Rawdata!EO86,1)),"N/A")</f>
        <v>5</v>
      </c>
      <c r="EP86">
        <f>IFERROR(VALUE(RIGHT(Rawdata!EP86,1)),"N/A")</f>
        <v>5</v>
      </c>
      <c r="EQ86">
        <f>IFERROR(VALUE(RIGHT(Rawdata!EQ86,1)),"N/A")</f>
        <v>4</v>
      </c>
      <c r="ER86">
        <f>IFERROR(VALUE(RIGHT(Rawdata!ER86,1)),"N/A")</f>
        <v>4</v>
      </c>
      <c r="ES86">
        <f>IFERROR(VALUE(RIGHT(Rawdata!ES86,1)),"N/A")</f>
        <v>4</v>
      </c>
      <c r="ET86">
        <f>IFERROR(VALUE(RIGHT(Rawdata!ET86,1)),"N/A")</f>
        <v>4</v>
      </c>
      <c r="EU86">
        <f>IFERROR(VALUE(RIGHT(Rawdata!EU86,1)),"N/A")</f>
        <v>5</v>
      </c>
      <c r="EV86">
        <f>IFERROR(VALUE(RIGHT(Rawdata!EV86,1)),"N/A")</f>
        <v>5</v>
      </c>
      <c r="EW86">
        <f>IFERROR(VALUE(RIGHT(Rawdata!EW86,1)),"N/A")</f>
        <v>5</v>
      </c>
      <c r="EX86">
        <f>IFERROR(VALUE(RIGHT(Rawdata!EX86,1)),"N/A")</f>
        <v>4</v>
      </c>
      <c r="EY86">
        <f>IFERROR(VALUE(RIGHT(Rawdata!EY86,1)),"N/A")</f>
        <v>5</v>
      </c>
      <c r="EZ86">
        <f>IFERROR(6-VALUE(RIGHT(Rawdata!EZ86,1)),"N/A")</f>
        <v>2</v>
      </c>
      <c r="FA86">
        <f>IFERROR(IF(Rawdata!FA86="A1",VALUE(RIGHT(Rawdata!FA86,1)),VALUE(RIGHT(Rawdata!FA86,1))-1),"N/A")</f>
        <v>5</v>
      </c>
      <c r="FB86">
        <f>IFERROR(VALUE(RIGHT(Rawdata!FB86,1))-3,"N/A")</f>
        <v>5</v>
      </c>
      <c r="FC86">
        <f>IFERROR(IF(Rawdata!FC86="A1",VALUE(RIGHT(Rawdata!FC86,1)),VALUE(RIGHT(Rawdata!FC86,1))-1),"N/A")</f>
        <v>5</v>
      </c>
      <c r="FD86">
        <f>IFERROR(VALUE(RIGHT(Rawdata!FD86,1))-3,"N/A")</f>
        <v>5</v>
      </c>
      <c r="FE86">
        <f>IFERROR(IF(Rawdata!FE86="A1",VALUE(RIGHT(Rawdata!FE86,1)),VALUE(RIGHT(Rawdata!FE86,1))-1),"N/A")</f>
        <v>5</v>
      </c>
      <c r="FF86">
        <f>IFERROR(VALUE(RIGHT(Rawdata!FF86,1))-3,"N/A")</f>
        <v>4</v>
      </c>
      <c r="FG86">
        <f>IFERROR(IF(Rawdata!FG86="A1",VALUE(RIGHT(Rawdata!FG86,1)),VALUE(RIGHT(Rawdata!FG86,1))-1),"N/A")</f>
        <v>5</v>
      </c>
      <c r="FH86">
        <f>IFERROR(VALUE(RIGHT(Rawdata!FH86,1))-3,"N/A")</f>
        <v>5</v>
      </c>
      <c r="FI86">
        <f>IFERROR(IF(Rawdata!FI86="A1",VALUE(RIGHT(Rawdata!FI86,1)),VALUE(RIGHT(Rawdata!FI86,1))-1),"N/A")</f>
        <v>5</v>
      </c>
      <c r="FJ86">
        <f>IFERROR(VALUE(RIGHT(Rawdata!FJ86,1))-3,"N/A")</f>
        <v>5</v>
      </c>
      <c r="FK86">
        <f>IFERROR(IF(Rawdata!FK86="A1",VALUE(RIGHT(Rawdata!FK86,1)),VALUE(RIGHT(Rawdata!FK86,1))-1),"N/A")</f>
        <v>5</v>
      </c>
      <c r="FL86">
        <f>IFERROR(VALUE(RIGHT(Rawdata!FL86,1))-3,"N/A")</f>
        <v>5</v>
      </c>
      <c r="FM86">
        <f>IFERROR(IF(Rawdata!FM86="A1",VALUE(RIGHT(Rawdata!FM86,1)),VALUE(RIGHT(Rawdata!FM86,1))-1),"N/A")</f>
        <v>5</v>
      </c>
      <c r="FN86">
        <f>IFERROR(VALUE(RIGHT(Rawdata!FN86,1))-3,"N/A")</f>
        <v>5</v>
      </c>
      <c r="FO86">
        <f>IFERROR(IF(Rawdata!FO86="A1",VALUE(RIGHT(Rawdata!FO86,1)),VALUE(RIGHT(Rawdata!FO86,1))-1),"N/A")</f>
        <v>5</v>
      </c>
      <c r="FP86">
        <f>IFERROR(VALUE(RIGHT(Rawdata!FP86,1))-3,"N/A")</f>
        <v>5</v>
      </c>
      <c r="FQ86">
        <f>IFERROR(IF(Rawdata!FQ86="A1",VALUE(RIGHT(Rawdata!FQ86,1)),VALUE(RIGHT(Rawdata!FQ86,1))-1),"N/A")</f>
        <v>5</v>
      </c>
      <c r="FR86">
        <f>IFERROR(VALUE(RIGHT(Rawdata!FR86,1))-3,"N/A")</f>
        <v>3</v>
      </c>
      <c r="FS86">
        <f>IFERROR(IF(Rawdata!FS86="A1",VALUE(RIGHT(Rawdata!FS86,1)),VALUE(RIGHT(Rawdata!FS86,1))-1),"N/A")</f>
        <v>5</v>
      </c>
      <c r="FT86">
        <f>IFERROR(VALUE(RIGHT(Rawdata!FT86,1))-3,"N/A")</f>
        <v>5</v>
      </c>
      <c r="FU86">
        <f>IFERROR(IF(Rawdata!FU86="A1",VALUE(RIGHT(Rawdata!FU86,1)),VALUE(RIGHT(Rawdata!FU86,1))-1),"N/A")</f>
        <v>5</v>
      </c>
      <c r="FV86">
        <f>IFERROR(VALUE(RIGHT(Rawdata!FV86,1))-3,"N/A")</f>
        <v>5</v>
      </c>
      <c r="FW86">
        <f>IFERROR(IF(Rawdata!FW86="A1",VALUE(RIGHT(Rawdata!FW86,1)),VALUE(RIGHT(Rawdata!FW86,1))-1),"N/A")</f>
        <v>5</v>
      </c>
      <c r="FX86">
        <f>IFERROR(VALUE(RIGHT(Rawdata!FX86,1))-3,"N/A")</f>
        <v>5</v>
      </c>
      <c r="FY86">
        <f>IFERROR(IF(Rawdata!FY86="A1",VALUE(RIGHT(Rawdata!FY86,1)),VALUE(RIGHT(Rawdata!FY86,1))-1),"N/A")</f>
        <v>5</v>
      </c>
      <c r="FZ86">
        <f>IFERROR(VALUE(RIGHT(Rawdata!FZ86,1))-3,"N/A")</f>
        <v>5</v>
      </c>
      <c r="GA86">
        <f>IFERROR(IF(Rawdata!GA86="A1",VALUE(RIGHT(Rawdata!GA86,1)),VALUE(RIGHT(Rawdata!GA86,1))-1),"N/A")</f>
        <v>5</v>
      </c>
      <c r="GB86">
        <f>IFERROR(VALUE(RIGHT(Rawdata!GB86,1))-3,"N/A")</f>
        <v>5</v>
      </c>
      <c r="GC86">
        <f>IFERROR(IF(Rawdata!GC86="A1",VALUE(RIGHT(Rawdata!GC86,1)),VALUE(RIGHT(Rawdata!GC86,1))-1),"N/A")</f>
        <v>5</v>
      </c>
      <c r="GD86">
        <f>IFERROR(VALUE(RIGHT(Rawdata!GD86,1))-3,"N/A")</f>
        <v>5</v>
      </c>
      <c r="GE86">
        <f>IFERROR(IF(Rawdata!GE86="A1",VALUE(RIGHT(Rawdata!GE86,1)),VALUE(RIGHT(Rawdata!GE86,1))-1),"N/A")</f>
        <v>5</v>
      </c>
      <c r="GF86">
        <f>IFERROR(VALUE(RIGHT(Rawdata!GF86,1))-3,"N/A")</f>
        <v>5</v>
      </c>
      <c r="GG86">
        <f>IFERROR(IF(Rawdata!GG86="A1",VALUE(RIGHT(Rawdata!GG86,1)),VALUE(RIGHT(Rawdata!GG86,1))-1),"N/A")</f>
        <v>5</v>
      </c>
      <c r="GH86">
        <f>IFERROR(VALUE(RIGHT(Rawdata!GH86,1))-3,"N/A")</f>
        <v>5</v>
      </c>
      <c r="GI86">
        <f>IFERROR(IF(Rawdata!GI86="A1",VALUE(RIGHT(Rawdata!GI86,1)),VALUE(RIGHT(Rawdata!GI86,1))-1),"N/A")</f>
        <v>5</v>
      </c>
      <c r="GJ86">
        <f>IFERROR(VALUE(RIGHT(Rawdata!GJ86,1))-3,"N/A")</f>
        <v>5</v>
      </c>
      <c r="GK86">
        <f>IFERROR(IF(Rawdata!GK86="A1",VALUE(RIGHT(Rawdata!GK86,1)),VALUE(RIGHT(Rawdata!GK86,1))-1),"N/A")</f>
        <v>5</v>
      </c>
      <c r="GL86">
        <f>IFERROR(VALUE(RIGHT(Rawdata!GL86,1))-3,"N/A")</f>
        <v>5</v>
      </c>
      <c r="GM86">
        <f>IFERROR(IF(Rawdata!GM86="A1",VALUE(RIGHT(Rawdata!GM86,1)),VALUE(RIGHT(Rawdata!GM86,1))-1),"N/A")</f>
        <v>5</v>
      </c>
      <c r="GN86">
        <f>IFERROR(VALUE(RIGHT(Rawdata!GN86,1))-3,"N/A")</f>
        <v>5</v>
      </c>
      <c r="GO86">
        <f>IFERROR(IF(Rawdata!GO86="A1",VALUE(RIGHT(Rawdata!GO86,1)),VALUE(RIGHT(Rawdata!GO86,1))-1),"N/A")</f>
        <v>5</v>
      </c>
      <c r="GP86">
        <f>IFERROR(VALUE(RIGHT(Rawdata!GP86,1))-3,"N/A")</f>
        <v>5</v>
      </c>
      <c r="GQ86">
        <f>IFERROR(IF(Rawdata!GQ86="A1",VALUE(RIGHT(Rawdata!GQ86,1)),VALUE(RIGHT(Rawdata!GQ86,1))-1),"N/A")</f>
        <v>5</v>
      </c>
      <c r="GR86">
        <f>IFERROR(VALUE(RIGHT(Rawdata!GR86,1))-3,"N/A")</f>
        <v>5</v>
      </c>
      <c r="GS86">
        <f>IFERROR(IF(Rawdata!GS86="A1",VALUE(RIGHT(Rawdata!GS86,1)),VALUE(RIGHT(Rawdata!GS86,1))-1),"N/A")</f>
        <v>5</v>
      </c>
      <c r="GT86">
        <f>IFERROR(VALUE(RIGHT(Rawdata!GT86,1))-3,"N/A")</f>
        <v>5</v>
      </c>
      <c r="GU86">
        <f>IFERROR(IF(Rawdata!GU86="A1",VALUE(RIGHT(Rawdata!GU86,1)),VALUE(RIGHT(Rawdata!GU86,1))-1),"N/A")</f>
        <v>5</v>
      </c>
      <c r="GV86">
        <f>IFERROR(VALUE(RIGHT(Rawdata!GV86,1))-3,"N/A")</f>
        <v>5</v>
      </c>
      <c r="GW86">
        <f>IFERROR(IF(Rawdata!GW86="A1",VALUE(RIGHT(Rawdata!GW86,1)),VALUE(RIGHT(Rawdata!GW86,1))-1),"N/A")</f>
        <v>5</v>
      </c>
      <c r="GX86">
        <f>IFERROR(VALUE(RIGHT(Rawdata!GX86,1))-3,"N/A")</f>
        <v>5</v>
      </c>
      <c r="GY86">
        <f>IFERROR(VALUE(RIGHT(Rawdata!GY86,1)),"N/A")</f>
        <v>6</v>
      </c>
      <c r="GZ86">
        <f>IFERROR(7-VALUE(RIGHT(Rawdata!GZ86,1)),"N/A")</f>
        <v>6</v>
      </c>
      <c r="HA86">
        <f>IFERROR(VALUE(RIGHT(Rawdata!HA86,1)),"N/A")</f>
        <v>6</v>
      </c>
      <c r="HB86">
        <f>IFERROR(VALUE(RIGHT(Rawdata!HB86,1)),"N/A")</f>
        <v>6</v>
      </c>
      <c r="HC86">
        <f>IFERROR(VALUE(RIGHT(Rawdata!HC86,1)),"N/A")</f>
        <v>6</v>
      </c>
      <c r="HD86">
        <f>IFERROR(7-VALUE(RIGHT(Rawdata!HD86,1)),"N/A")</f>
        <v>3</v>
      </c>
      <c r="HE86">
        <f>IFERROR(VALUE(RIGHT(Rawdata!HE86,1)),"N/A")</f>
        <v>6</v>
      </c>
      <c r="HF86">
        <f>IFERROR(7-VALUE(RIGHT(Rawdata!HF86,1)),"N/A")</f>
        <v>6</v>
      </c>
      <c r="HG86">
        <f>IFERROR(VALUE(RIGHT(Rawdata!HG86,1)),"N/A")</f>
        <v>6</v>
      </c>
      <c r="HH86">
        <f>IFERROR(VALUE(RIGHT(Rawdata!HH86,1)),"N/A")</f>
        <v>6</v>
      </c>
      <c r="HI86">
        <f>IFERROR(VALUE(RIGHT(Rawdata!HI86,1)),"N/A")</f>
        <v>6</v>
      </c>
      <c r="HJ86">
        <f>IFERROR(VALUE(RIGHT(Rawdata!HJ86,1)),"N/A")</f>
        <v>4</v>
      </c>
      <c r="HK86">
        <f>IFERROR(7-VALUE(RIGHT(Rawdata!HK86,1)),"N/A")</f>
        <v>1</v>
      </c>
      <c r="HL86">
        <f>IFERROR(VALUE(RIGHT(Rawdata!HL86,1)),"N/A")</f>
        <v>5</v>
      </c>
      <c r="HM86">
        <f>IFERROR(VALUE(RIGHT(Rawdata!HM86,1)),"N/A")</f>
        <v>6</v>
      </c>
      <c r="HN86">
        <f>IFERROR(IF(Rawdata!HN86="A13",5,VALUE(RIGHT(Rawdata!HN86,1))-1),"N/A")</f>
        <v>5</v>
      </c>
      <c r="HO86">
        <f>IFERROR(IF(Rawdata!HO86="A13",5,VALUE(RIGHT(Rawdata!HO86,1))-1),"N/A")</f>
        <v>5</v>
      </c>
      <c r="HP86">
        <f>IFERROR(IF(Rawdata!HP86="A13",5,VALUE(RIGHT(Rawdata!HP86,1))-1),"N/A")</f>
        <v>5</v>
      </c>
      <c r="HQ86">
        <f>IFERROR(IF(Rawdata!HQ86="A13",5,VALUE(RIGHT(Rawdata!HQ86,1))-1),"N/A")</f>
        <v>5</v>
      </c>
      <c r="HR86">
        <f>IFERROR(IF(Rawdata!HR86="A13",5,VALUE(RIGHT(Rawdata!HR86,1))-1),"N/A")</f>
        <v>5</v>
      </c>
      <c r="HS86">
        <f>IFERROR(6-IF(Rawdata!HS86="A13",5,VALUE(RIGHT(Rawdata!HS86,1))-1),"N/A")</f>
        <v>4</v>
      </c>
      <c r="HT86">
        <f>IFERROR(6-IF(Rawdata!HT86="A13",5,VALUE(RIGHT(Rawdata!HT86,1))-1),"N/A")</f>
        <v>5</v>
      </c>
      <c r="HU86">
        <f>IFERROR(6-IF(Rawdata!HU86="A13",5,VALUE(RIGHT(Rawdata!HU86,1))-1),"N/A")</f>
        <v>1</v>
      </c>
      <c r="HV86">
        <f>IFERROR(IF(Rawdata!HV86="A13",5,VALUE(RIGHT(Rawdata!HV86,1))-1),"N/A")</f>
        <v>2</v>
      </c>
      <c r="HW86">
        <f>IFERROR(6-IF(Rawdata!HW86="A13",5,VALUE(RIGHT(Rawdata!HW86,1))-1),"N/A")</f>
        <v>2</v>
      </c>
      <c r="HX86">
        <f>IFERROR(6-IF(Rawdata!HX86="A13",5,VALUE(RIGHT(Rawdata!HX86,1))-1),"N/A")</f>
        <v>3</v>
      </c>
      <c r="HY86">
        <f>IFERROR(6-IF(Rawdata!HY86="A13",5,VALUE(RIGHT(Rawdata!HY86,1))-1),"N/A")</f>
        <v>1</v>
      </c>
      <c r="HZ86">
        <f>IFERROR(6-IF(Rawdata!HZ86="A13",5,VALUE(RIGHT(Rawdata!HZ86,1))-1),"N/A")</f>
        <v>4</v>
      </c>
      <c r="IA86">
        <f>IFERROR(6-IF(Rawdata!IA86="A13",5,VALUE(RIGHT(Rawdata!IA86,1))-1),"N/A")</f>
        <v>3</v>
      </c>
      <c r="IB86">
        <f>IFERROR(IF(Rawdata!IB86="A13",5,VALUE(RIGHT(Rawdata!IB86,1))-1),"N/A")</f>
        <v>5</v>
      </c>
      <c r="IC86">
        <f>IFERROR(6-IF(Rawdata!IC86="A13",5,VALUE(RIGHT(Rawdata!IC86,1))-1),"N/A")</f>
        <v>5</v>
      </c>
      <c r="ID86">
        <f>IFERROR(IF(Rawdata!ID86="A13",5,VALUE(RIGHT(Rawdata!ID86,1))-1),"N/A")</f>
        <v>5</v>
      </c>
      <c r="IE86">
        <f>IFERROR(6-IF(Rawdata!IE86="A13",5,VALUE(RIGHT(Rawdata!IE86,1))-1),"N/A")</f>
        <v>2</v>
      </c>
      <c r="IF86">
        <f>IFERROR(VALUE(RIGHT(Rawdata!IF86,1)),"N/A")</f>
        <v>7</v>
      </c>
      <c r="IG86">
        <f>IFERROR(VALUE(RIGHT(Rawdata!IG86,1)),"N/A")</f>
        <v>7</v>
      </c>
      <c r="IH86">
        <f>IFERROR(VALUE(RIGHT(Rawdata!IH86,1)),"N/A")</f>
        <v>5</v>
      </c>
      <c r="II86">
        <f>IFERROR(VALUE(RIGHT(Rawdata!II86,1)),"N/A")</f>
        <v>1</v>
      </c>
      <c r="IJ86">
        <f>IFERROR(VALUE(RIGHT(Rawdata!IJ86,1)),"N/A")</f>
        <v>1</v>
      </c>
      <c r="IK86">
        <f>IFERROR(VALUE(RIGHT(Rawdata!IK86,1)),"N/A")</f>
        <v>5</v>
      </c>
      <c r="IL86">
        <f>IFERROR(VALUE(RIGHT(Rawdata!IL86,1)),"N/A")</f>
        <v>5</v>
      </c>
      <c r="IM86">
        <f>IFERROR(VALUE(RIGHT(Rawdata!IM86,1)),"N/A")</f>
        <v>5</v>
      </c>
      <c r="IN86">
        <f>IFERROR(VALUE(RIGHT(Rawdata!IN86,1)),"N/A")</f>
        <v>5</v>
      </c>
      <c r="IO86">
        <f>IFERROR(VALUE(RIGHT(Rawdata!IO86,1)),"N/A")</f>
        <v>4</v>
      </c>
      <c r="IP86">
        <f>IFERROR(VALUE(RIGHT(Rawdata!IP86,1)),"N/A")</f>
        <v>5</v>
      </c>
      <c r="IQ86">
        <f>IFERROR(VALUE(RIGHT(Rawdata!IQ86,1)),"N/A")</f>
        <v>5</v>
      </c>
      <c r="IR86">
        <f>IFERROR(VALUE(RIGHT(Rawdata!IR86,1)),"N/A")</f>
        <v>5</v>
      </c>
      <c r="IS86">
        <f>IFERROR(VALUE(RIGHT(Rawdata!IS86,1)),"N/A")</f>
        <v>5</v>
      </c>
      <c r="IT86">
        <f>IFERROR(VALUE(RIGHT(Rawdata!IT86,1)),"N/A")</f>
        <v>5</v>
      </c>
      <c r="IU86">
        <f>IFERROR(VALUE(RIGHT(Rawdata!IU86,1)),"N/A")</f>
        <v>5</v>
      </c>
      <c r="IV86">
        <f>IFERROR(VALUE(RIGHT(Rawdata!IV86,1)),"N/A")</f>
        <v>4</v>
      </c>
      <c r="IW86">
        <f>IFERROR(VALUE(RIGHT(Rawdata!IW86,1)),"N/A")</f>
        <v>5</v>
      </c>
      <c r="IX86">
        <f>IFERROR(VALUE(RIGHT(Rawdata!IX86,1)),"N/A")</f>
        <v>5</v>
      </c>
      <c r="IY86" t="str">
        <f>IFERROR(VALUE(RIGHT(Rawdata!IY86,1)),"N/A")</f>
        <v>N/A</v>
      </c>
      <c r="IZ86" t="str">
        <f>IFERROR(VALUE(RIGHT(Rawdata!IZ86,1)),"N/A")</f>
        <v>N/A</v>
      </c>
      <c r="JA86" t="str">
        <f>IFERROR(VALUE(RIGHT(Rawdata!JA86,1)),"N/A")</f>
        <v>N/A</v>
      </c>
      <c r="JB86" t="str">
        <f>IFERROR(VALUE(RIGHT(Rawdata!JB86,1)),"N/A")</f>
        <v>N/A</v>
      </c>
      <c r="JC86" t="str">
        <f>IFERROR(VALUE(RIGHT(Rawdata!JC86,1)),"N/A")</f>
        <v>N/A</v>
      </c>
      <c r="JD86" t="str">
        <f>IFERROR(VALUE(RIGHT(Rawdata!JD86,1)),"N/A")</f>
        <v>N/A</v>
      </c>
      <c r="JE86" t="str">
        <f>IFERROR(VALUE(RIGHT(Rawdata!JE86,1)),"N/A")</f>
        <v>N/A</v>
      </c>
      <c r="JF86" t="str">
        <f>IFERROR(VALUE(RIGHT(Rawdata!JF86,1)),"N/A")</f>
        <v>N/A</v>
      </c>
      <c r="JG86" t="str">
        <f>IFERROR(VALUE(RIGHT(Rawdata!JG86,1)),"N/A")</f>
        <v>N/A</v>
      </c>
      <c r="JH86" t="str">
        <f>IFERROR(VALUE(RIGHT(Rawdata!JH86,1)),"N/A")</f>
        <v>N/A</v>
      </c>
      <c r="JI86" t="str">
        <f>IFERROR(VALUE(RIGHT(Rawdata!JI86,1)),"N/A")</f>
        <v>N/A</v>
      </c>
      <c r="JJ86" t="str">
        <f>IFERROR(VALUE(RIGHT(Rawdata!JJ86,1)),"N/A")</f>
        <v>N/A</v>
      </c>
      <c r="JK86" t="str">
        <f>IFERROR(VALUE(RIGHT(Rawdata!JK86,1)),"N/A")</f>
        <v>N/A</v>
      </c>
      <c r="JL86" t="str">
        <f>IFERROR(VALUE(RIGHT(Rawdata!JL86,1)),"N/A")</f>
        <v>N/A</v>
      </c>
      <c r="JM86" t="str">
        <f>IFERROR(VALUE(RIGHT(Rawdata!JM86,1)),"N/A")</f>
        <v>N/A</v>
      </c>
      <c r="JN86" t="str">
        <f>IFERROR(VALUE(RIGHT(Rawdata!JN86,1)),"N/A")</f>
        <v>N/A</v>
      </c>
      <c r="JO86" t="str">
        <f>IFERROR(VALUE(RIGHT(Rawdata!JO86,1)),"N/A")</f>
        <v>N/A</v>
      </c>
      <c r="JP86">
        <f>IFERROR(VALUE(RIGHT(Rawdata!JP86,1)-4),"N/A")</f>
        <v>3</v>
      </c>
      <c r="JQ86">
        <f>IFERROR(VALUE(RIGHT(Rawdata!JQ86,1)-4),"N/A")</f>
        <v>3</v>
      </c>
      <c r="JR86">
        <f>IFERROR(VALUE(RIGHT(Rawdata!JR86,1)-4),"N/A")</f>
        <v>3</v>
      </c>
      <c r="JS86">
        <f>IFERROR(VALUE(RIGHT(Rawdata!JS86,1)-4),"N/A")</f>
        <v>3</v>
      </c>
      <c r="JT86">
        <f>IFERROR(VALUE(RIGHT(Rawdata!JT86,1)-4),"N/A")</f>
        <v>3</v>
      </c>
      <c r="JU86">
        <f>IFERROR(VALUE(RIGHT(Rawdata!JU86,1)-4),"N/A")</f>
        <v>3</v>
      </c>
      <c r="JV86">
        <f>IFERROR(VALUE(RIGHT(Rawdata!JV86,1)-4),"N/A")</f>
        <v>3</v>
      </c>
      <c r="JW86">
        <f>IFERROR(VALUE(RIGHT(Rawdata!JW86,1)-4),"N/A")</f>
        <v>3</v>
      </c>
      <c r="JX86" t="str">
        <f>IFERROR(VALUE(RIGHT(Rawdata!JX86,1)),"N/A")</f>
        <v>N/A</v>
      </c>
      <c r="JY86" t="str">
        <f>IFERROR(VALUE(RIGHT(Rawdata!JY86,1)),"N/A")</f>
        <v>N/A</v>
      </c>
      <c r="JZ86" t="str">
        <f>IFERROR(6-VALUE(RIGHT(Rawdata!JZ86,1)),"N/A")</f>
        <v>N/A</v>
      </c>
      <c r="KA86" t="str">
        <f>IFERROR(6-VALUE(RIGHT(Rawdata!KA86,1)),"N/A")</f>
        <v>N/A</v>
      </c>
      <c r="KB86" t="str">
        <f>IFERROR(6-VALUE(RIGHT(Rawdata!KB86,1)),"N/A")</f>
        <v>N/A</v>
      </c>
      <c r="KC86" t="str">
        <f>IFERROR(6-VALUE(RIGHT(Rawdata!KC86,1)),"N/A")</f>
        <v>N/A</v>
      </c>
      <c r="KD86" t="str">
        <f>IFERROR(6-VALUE(RIGHT(Rawdata!KD86,1)),"N/A")</f>
        <v>N/A</v>
      </c>
      <c r="KE86" t="str">
        <f>IFERROR(6-VALUE(RIGHT(Rawdata!KE86,1)),"N/A")</f>
        <v>N/A</v>
      </c>
      <c r="KF86" t="str">
        <f>IFERROR(VALUE(RIGHT(Rawdata!KF86,1)),"N/A")</f>
        <v>N/A</v>
      </c>
      <c r="KG86" t="str">
        <f>IFERROR(VALUE(RIGHT(Rawdata!KG86,1)),"N/A")</f>
        <v>N/A</v>
      </c>
      <c r="KH86" t="str">
        <f>IFERROR(6-VALUE(RIGHT(Rawdata!KH86,1)),"N/A")</f>
        <v>N/A</v>
      </c>
      <c r="KI86" t="str">
        <f>IFERROR(6-VALUE(RIGHT(Rawdata!KI86,1)),"N/A")</f>
        <v>N/A</v>
      </c>
      <c r="KJ86">
        <f>IFERROR(VALUE(RIGHT(Rawdata!KJ86,1)),"N/A")</f>
        <v>2</v>
      </c>
      <c r="KK86">
        <f>IFERROR(VALUE(RIGHT(Rawdata!KK86,1)),"N/A")</f>
        <v>2</v>
      </c>
      <c r="KL86">
        <f>IFERROR(VALUE(RIGHT(Rawdata!KL86,1)),"N/A")</f>
        <v>1</v>
      </c>
      <c r="KM86">
        <f>IFERROR(VALUE(RIGHT(Rawdata!KM86,1)),"N/A")</f>
        <v>1</v>
      </c>
      <c r="KN86">
        <f>IFERROR(VALUE(RIGHT(Rawdata!KN86,1)),"N/A")</f>
        <v>1</v>
      </c>
      <c r="KO86">
        <f>IFERROR(VALUE(RIGHT(Rawdata!KO86,1)),"N/A")</f>
        <v>5</v>
      </c>
      <c r="KP86">
        <f>IFERROR(VALUE(RIGHT(Rawdata!KP86,1)),"N/A")</f>
        <v>5</v>
      </c>
      <c r="KQ86">
        <f>IFERROR(VALUE(RIGHT(Rawdata!KQ86,1)),"N/A")</f>
        <v>1</v>
      </c>
      <c r="KR86">
        <f>IFERROR(VALUE(RIGHT(Rawdata!KR86,1)),"N/A")</f>
        <v>2</v>
      </c>
      <c r="KS86">
        <f>IFERROR(VALUE(RIGHT(Rawdata!KS86,1)),"N/A")</f>
        <v>1</v>
      </c>
      <c r="KT86">
        <f>IFERROR(VALUE(RIGHT(Rawdata!KT86,1)),"N/A")</f>
        <v>5</v>
      </c>
      <c r="KU86">
        <f>IFERROR(VALUE(RIGHT(Rawdata!KU86,1)),"N/A")</f>
        <v>2</v>
      </c>
      <c r="KV86">
        <f>IFERROR(VALUE(RIGHT(Rawdata!KV86,1)),"N/A")</f>
        <v>2</v>
      </c>
      <c r="KW86">
        <f>IFERROR(VALUE(RIGHT(Rawdata!KW86,1)),"N/A")</f>
        <v>1</v>
      </c>
      <c r="KX86">
        <f>IFERROR(VALUE(RIGHT(Rawdata!KX86,1)),"N/A")</f>
        <v>2</v>
      </c>
    </row>
    <row r="87" spans="1:310" x14ac:dyDescent="0.25">
      <c r="A87">
        <f>Rawdata!A87</f>
        <v>16</v>
      </c>
      <c r="B87" t="str">
        <f>Rawdata!B87</f>
        <v>T4</v>
      </c>
      <c r="C87" t="str">
        <f>Rawdata!C87</f>
        <v>2023-05-06 18:57:44</v>
      </c>
      <c r="D87" t="str">
        <f>Rawdata!D87</f>
        <v>752-207</v>
      </c>
      <c r="E87" t="str">
        <f>IF(Rawdata!E87="","",Rawdata!E87)</f>
        <v/>
      </c>
      <c r="F87" cm="1">
        <f t="array" ref="F87">IFERROR(_xlfn.IFS(Rawdata!F87="A1",100,Rawdata!F87="A2",75,Rawdata!F87="A3",50,Rawdata!F87="A4",25,Rawdata!F87="A5",0),"N/A")</f>
        <v>75</v>
      </c>
      <c r="G87" cm="1">
        <f t="array" ref="G87">IFERROR(_xlfn.IFS(Rawdata!G87="A1",100,Rawdata!G87="A2",75,Rawdata!G87="A3",50,Rawdata!G87="A4",25,Rawdata!G87="A5",0),"N/A")</f>
        <v>75</v>
      </c>
      <c r="H87" cm="1">
        <f t="array" ref="H87">IFERROR(_xlfn.IFS(Rawdata!H87="A1",100,Rawdata!H87="A2",75,Rawdata!H87="A3",50,Rawdata!H87="A4",25,Rawdata!H87="A5",0),"N/A")</f>
        <v>75</v>
      </c>
      <c r="I87" cm="1">
        <f t="array" ref="I87">IFERROR(_xlfn.IFS(Rawdata!I87="A1",100,Rawdata!I87="A2",75,Rawdata!I87="A3",50,Rawdata!I87="A4",25,Rawdata!I87="A5",0),"N/A")</f>
        <v>100</v>
      </c>
      <c r="J87" cm="1">
        <f t="array" ref="J87">IFERROR(_xlfn.IFS(Rawdata!J87="A1",100,Rawdata!J87="A2",75,Rawdata!J87="A3",50,Rawdata!J87="A4",25,Rawdata!J87="A5",0),"N/A")</f>
        <v>100</v>
      </c>
      <c r="K87" cm="1">
        <f t="array" ref="K87">IFERROR(_xlfn.IFS(Rawdata!K87="A1",100,Rawdata!K87="A2",75,Rawdata!K87="A3",50,Rawdata!K87="A4",25,Rawdata!K87="A5",0),"N/A")</f>
        <v>100</v>
      </c>
      <c r="L87" cm="1">
        <f t="array" ref="L87">IFERROR(_xlfn.IFS(Rawdata!L87="A1",100,Rawdata!L87="A2",75,Rawdata!L87="A3",50,Rawdata!L87="A4",25,Rawdata!L87="A5",0),"N/A")</f>
        <v>100</v>
      </c>
      <c r="M87" cm="1">
        <f t="array" ref="M87">IFERROR(_xlfn.IFS(Rawdata!M87="A1",100,Rawdata!M87="A2",75,Rawdata!M87="A3",50,Rawdata!M87="A4",25,Rawdata!M87="A5",0),"N/A")</f>
        <v>100</v>
      </c>
      <c r="N87" cm="1">
        <f t="array" ref="N87">IFERROR(_xlfn.IFS(Rawdata!N87="A1",100,Rawdata!N87="A2",75,Rawdata!N87="A3",50,Rawdata!N87="A4",25,Rawdata!N87="A5",0),"N/A")</f>
        <v>75</v>
      </c>
      <c r="O87" cm="1">
        <f t="array" ref="O87">IFERROR(_xlfn.IFS(Rawdata!O87="A1",100,Rawdata!O87="A2",75,Rawdata!O87="A3",50,Rawdata!O87="A4",25,Rawdata!O87="A5",0),"N/A")</f>
        <v>100</v>
      </c>
      <c r="P87" cm="1">
        <f t="array" ref="P87">IFERROR(_xlfn.IFS(Rawdata!P87="A1",100,Rawdata!P87="A2",75,Rawdata!P87="A3",50,Rawdata!P87="A4",25,Rawdata!P87="A5",0),"N/A")</f>
        <v>100</v>
      </c>
      <c r="Q87" cm="1">
        <f t="array" ref="Q87">IFERROR(_xlfn.IFS(Rawdata!Q87="A1",100,Rawdata!Q87="A2",75,Rawdata!Q87="A3",50,Rawdata!Q87="A4",25,Rawdata!Q87="A5",0),"N/A")</f>
        <v>100</v>
      </c>
      <c r="R87" cm="1">
        <f t="array" ref="R87">IFERROR(_xlfn.IFS(Rawdata!R87="A1",100,Rawdata!R87="A2",75,Rawdata!R87="A3",50,Rawdata!R87="A4",25,Rawdata!R87="A5",0),"N/A")</f>
        <v>100</v>
      </c>
      <c r="S87" cm="1">
        <f t="array" ref="S87">IFERROR(_xlfn.IFS(Rawdata!S87="A1",100,Rawdata!S87="A2",75,Rawdata!S87="A3",50,Rawdata!S87="A4",25,Rawdata!S87="A5",0),"N/A")</f>
        <v>50</v>
      </c>
      <c r="T87" cm="1">
        <f t="array" ref="T87">IFERROR(_xlfn.IFS(Rawdata!T87="A1",100,Rawdata!T87="A2",75,Rawdata!T87="A3",50,Rawdata!T87="A4",25,Rawdata!T87="A5",0),"N/A")</f>
        <v>50</v>
      </c>
      <c r="U87" cm="1">
        <f t="array" ref="U87">IFERROR(_xlfn.IFS(Rawdata!U87="A1",100,Rawdata!U87="A2",75,Rawdata!U87="A3",50,Rawdata!U87="A4",25,Rawdata!U87="A5",0),"N/A")</f>
        <v>50</v>
      </c>
      <c r="V87" cm="1">
        <f t="array" ref="V87">IFERROR(_xlfn.IFS(Rawdata!V87="A1",100,Rawdata!V87="A2",75,Rawdata!V87="A3",50,Rawdata!V87="A4",25,Rawdata!V87="A5",0),"N/A")</f>
        <v>75</v>
      </c>
      <c r="W87" cm="1">
        <f t="array" ref="W87">IFERROR(_xlfn.IFS(Rawdata!W87="A1",100,Rawdata!W87="A2",75,Rawdata!W87="A3",50,Rawdata!W87="A4",25,Rawdata!W87="A5",0),"N/A")</f>
        <v>75</v>
      </c>
      <c r="X87" cm="1">
        <f t="array" ref="X87">IFERROR(_xlfn.IFS(Rawdata!X87="A1",100,Rawdata!X87="A2",75,Rawdata!X87="A3",50,Rawdata!X87="A4",25,Rawdata!X87="A5",0),"N/A")</f>
        <v>100</v>
      </c>
      <c r="Y87" cm="1">
        <f t="array" ref="Y87">IFERROR(_xlfn.IFS(Rawdata!Y87="A1",100,Rawdata!Y87="A2",75,Rawdata!Y87="A3",50,Rawdata!Y87="A4",25,Rawdata!Y87="A5",0),"N/A")</f>
        <v>100</v>
      </c>
      <c r="Z87" cm="1">
        <f t="array" ref="Z87">IFERROR(_xlfn.IFS(Rawdata!Z87="A1",100,Rawdata!Z87="A2",75,Rawdata!Z87="A3",50,Rawdata!Z87="A4",25,Rawdata!Z87="A5",0),"N/A")</f>
        <v>100</v>
      </c>
      <c r="AA87" cm="1">
        <f t="array" ref="AA87">IFERROR(_xlfn.IFS(Rawdata!AA87="A1",100,Rawdata!AA87="A2",75,Rawdata!AA87="A3",50,Rawdata!AA87="A4",25,Rawdata!AA87="A5",0),"N/A")</f>
        <v>100</v>
      </c>
      <c r="AB87" cm="1">
        <f t="array" ref="AB87">IFERROR(_xlfn.IFS(Rawdata!AB87="A1",100,Rawdata!AB87="A2",75,Rawdata!AB87="A3",50,Rawdata!AB87="A4",25,Rawdata!AB87="A5",0),"N/A")</f>
        <v>100</v>
      </c>
      <c r="AC87">
        <f>IFERROR(VALUE(RIGHT(Rawdata!AC87,1)),"N/A")</f>
        <v>5</v>
      </c>
      <c r="AD87">
        <f>IFERROR(6-VALUE(RIGHT(Rawdata!AD87,1)),"N/A")</f>
        <v>5</v>
      </c>
      <c r="AE87">
        <f>IFERROR(VALUE(RIGHT(Rawdata!AE87,1)),"N/A")</f>
        <v>5</v>
      </c>
      <c r="AF87">
        <f>IFERROR(6-VALUE(RIGHT(Rawdata!AF87,1)),"N/A")</f>
        <v>5</v>
      </c>
      <c r="AG87">
        <f>IFERROR(VALUE(RIGHT(Rawdata!AG87,1)),"N/A")</f>
        <v>5</v>
      </c>
      <c r="AH87">
        <f>IFERROR(VALUE(RIGHT(Rawdata!AH87,1)),"N/A")</f>
        <v>5</v>
      </c>
      <c r="AI87">
        <f>IFERROR(VALUE(RIGHT(Rawdata!AI87,1)),"N/A")</f>
        <v>4</v>
      </c>
      <c r="AJ87">
        <f>IFERROR(6-VALUE(RIGHT(Rawdata!AJ87,1)),"N/A")</f>
        <v>5</v>
      </c>
      <c r="AK87">
        <f>IFERROR(6-VALUE(RIGHT(Rawdata!AK87,1)),"N/A")</f>
        <v>5</v>
      </c>
      <c r="AL87">
        <f>IFERROR(VALUE(RIGHT(Rawdata!AL87,1)),"N/A")</f>
        <v>5</v>
      </c>
      <c r="AM87">
        <f>IFERROR(6-VALUE(RIGHT(Rawdata!AM87,1)),"N/A")</f>
        <v>5</v>
      </c>
      <c r="AN87">
        <f>IFERROR(6-VALUE(RIGHT(Rawdata!AN87,1)),"N/A")</f>
        <v>5</v>
      </c>
      <c r="AO87">
        <f>IFERROR(VALUE(RIGHT(Rawdata!AO87,1)),"N/A")</f>
        <v>4</v>
      </c>
      <c r="AP87">
        <f>IFERROR(6-VALUE(RIGHT(Rawdata!AP87,1)),"N/A")</f>
        <v>2</v>
      </c>
      <c r="AQ87">
        <f>IFERROR(VALUE(RIGHT(Rawdata!AQ87,1)),"N/A")</f>
        <v>5</v>
      </c>
      <c r="AR87">
        <f>IFERROR(6-VALUE(RIGHT(Rawdata!AR87,1)),"N/A")</f>
        <v>4</v>
      </c>
      <c r="AS87">
        <f>IFERROR(VALUE(RIGHT(Rawdata!AS87,1)),"N/A")</f>
        <v>5</v>
      </c>
      <c r="AT87">
        <f>IFERROR(VALUE(RIGHT(Rawdata!AT87,1)),"N/A")</f>
        <v>5</v>
      </c>
      <c r="AU87">
        <f>IFERROR(6-VALUE(RIGHT(Rawdata!AU87,1)),"N/A")</f>
        <v>5</v>
      </c>
      <c r="AV87">
        <f>IFERROR(VALUE(RIGHT(Rawdata!AV87,1)),"N/A")</f>
        <v>5</v>
      </c>
      <c r="AW87">
        <f>IFERROR(VALUE(RIGHT(Rawdata!AW87,1)),"N/A")</f>
        <v>4</v>
      </c>
      <c r="AX87">
        <f>IFERROR(VALUE(RIGHT(Rawdata!AX87,1)),"N/A")</f>
        <v>2</v>
      </c>
      <c r="AY87">
        <f>IFERROR(VALUE(RIGHT(Rawdata!AY87,1)),"N/A")</f>
        <v>4</v>
      </c>
      <c r="AZ87">
        <f>IFERROR(VALUE(RIGHT(Rawdata!AZ87,1)),"N/A")</f>
        <v>3</v>
      </c>
      <c r="BA87">
        <f>IFERROR(VALUE(RIGHT(Rawdata!BA87,1)-1),"N/A")</f>
        <v>4</v>
      </c>
      <c r="BB87">
        <f>IFERROR(VALUE(RIGHT(Rawdata!BB87,1)-1),"N/A")</f>
        <v>1</v>
      </c>
      <c r="BC87">
        <f>IFERROR(VALUE(RIGHT(Rawdata!BC87,1)-1),"N/A")</f>
        <v>1</v>
      </c>
      <c r="BD87">
        <f>IFERROR(VALUE(RIGHT(Rawdata!BD87,1)-1),"N/A")</f>
        <v>2</v>
      </c>
      <c r="BE87">
        <f>IFERROR(VALUE(RIGHT(Rawdata!BE87,1)-1),"N/A")</f>
        <v>1</v>
      </c>
      <c r="BF87">
        <f>IFERROR(VALUE(RIGHT(Rawdata!BF87,1)-1),"N/A")</f>
        <v>1</v>
      </c>
      <c r="BG87">
        <f>IFERROR(VALUE(RIGHT(Rawdata!BG87,1)-1),"N/A")</f>
        <v>2</v>
      </c>
      <c r="BH87">
        <f>IFERROR(VALUE(RIGHT(Rawdata!BH87,1)-1),"N/A")</f>
        <v>3</v>
      </c>
      <c r="BI87">
        <f>IFERROR(VALUE(RIGHT(Rawdata!BI87,1)-1),"N/A")</f>
        <v>0</v>
      </c>
      <c r="BJ87">
        <f>IFERROR(VALUE(RIGHT(Rawdata!BJ87,1)-1),"N/A")</f>
        <v>0</v>
      </c>
      <c r="BK87">
        <f>IFERROR(VALUE(RIGHT(Rawdata!BK87,1)-1),"N/A")</f>
        <v>2</v>
      </c>
      <c r="BL87">
        <f>IFERROR(VALUE(RIGHT(Rawdata!BL87,1)-1),"N/A")</f>
        <v>2</v>
      </c>
      <c r="BM87">
        <f>IFERROR(VALUE(RIGHT(Rawdata!BM87,1)),"N/A")</f>
        <v>4</v>
      </c>
      <c r="BN87">
        <f>IFERROR(VALUE(RIGHT(Rawdata!BN87,1)),"N/A")</f>
        <v>4</v>
      </c>
      <c r="BO87">
        <f>IFERROR(VALUE(RIGHT(Rawdata!BO87,1)),"N/A")</f>
        <v>4</v>
      </c>
      <c r="BP87">
        <f>IFERROR(VALUE(RIGHT(Rawdata!BP87,1)),"N/A")</f>
        <v>4</v>
      </c>
      <c r="BQ87">
        <f>IFERROR(6-VALUE(RIGHT(Rawdata!BQ87,1)),"N/A")</f>
        <v>2</v>
      </c>
      <c r="BR87">
        <f>IFERROR(6-VALUE(RIGHT(Rawdata!BR87,1)),"N/A")</f>
        <v>4</v>
      </c>
      <c r="BS87">
        <f>IFERROR(6-VALUE(RIGHT(Rawdata!BS87,1)),"N/A")</f>
        <v>3</v>
      </c>
      <c r="BT87">
        <f>IFERROR(6-VALUE(RIGHT(Rawdata!BT87,1)),"N/A")</f>
        <v>4</v>
      </c>
      <c r="BU87">
        <f>IFERROR(VALUE(RIGHT(Rawdata!BU87,1)),"N/A")</f>
        <v>4</v>
      </c>
      <c r="BV87">
        <f>IFERROR(VALUE(RIGHT(Rawdata!BV87,1)),"N/A")</f>
        <v>5</v>
      </c>
      <c r="BW87">
        <f>IFERROR(VALUE(RIGHT(Rawdata!BW87,1)),"N/A")</f>
        <v>5</v>
      </c>
      <c r="BX87">
        <f>IFERROR(VALUE(RIGHT(Rawdata!BX87,1)),"N/A")</f>
        <v>5</v>
      </c>
      <c r="BY87">
        <f>IFERROR(6-VALUE(RIGHT(Rawdata!BY87,1)),"N/A")</f>
        <v>5</v>
      </c>
      <c r="BZ87">
        <f>IFERROR(6-VALUE(RIGHT(Rawdata!BZ87,1)),"N/A")</f>
        <v>4</v>
      </c>
      <c r="CA87">
        <f>IFERROR(6-VALUE(RIGHT(Rawdata!CA87,1)),"N/A")</f>
        <v>5</v>
      </c>
      <c r="CB87">
        <f>IFERROR(VALUE(RIGHT(Rawdata!CB87,1)),"N/A")</f>
        <v>4</v>
      </c>
      <c r="CC87">
        <f>IFERROR(VALUE(RIGHT(Rawdata!CC87,1)),"N/A")</f>
        <v>4</v>
      </c>
      <c r="CD87">
        <f>IFERROR(VALUE(RIGHT(Rawdata!CD87,1)),"N/A")</f>
        <v>3</v>
      </c>
      <c r="CE87">
        <f>IFERROR(VALUE(RIGHT(Rawdata!CE87,1)),"N/A")</f>
        <v>4</v>
      </c>
      <c r="CF87">
        <f>IFERROR(6-VALUE(RIGHT(Rawdata!CF87,1)),"N/A")</f>
        <v>5</v>
      </c>
      <c r="CG87">
        <f>IFERROR(6-VALUE(RIGHT(Rawdata!CG87,1)),"N/A")</f>
        <v>2</v>
      </c>
      <c r="CH87">
        <f>IFERROR(6-VALUE(RIGHT(Rawdata!CH87,1)),"N/A")</f>
        <v>4</v>
      </c>
      <c r="CI87">
        <f>IFERROR(6-VALUE(RIGHT(Rawdata!CI87,1)),"N/A")</f>
        <v>5</v>
      </c>
      <c r="CJ87">
        <f>IFERROR(VALUE(RIGHT(Rawdata!CJ87,1)),"N/A")</f>
        <v>4</v>
      </c>
      <c r="CK87">
        <f>IFERROR(VALUE(RIGHT(Rawdata!CK87,1)),"N/A")</f>
        <v>3</v>
      </c>
      <c r="CL87">
        <f>IFERROR(VALUE(RIGHT(Rawdata!CL87,1)),"N/A")</f>
        <v>3</v>
      </c>
      <c r="CM87">
        <f>IFERROR(VALUE(RIGHT(Rawdata!CM87,1)),"N/A")</f>
        <v>2</v>
      </c>
      <c r="CN87">
        <f>IFERROR(VALUE(RIGHT(Rawdata!CN87,1)),"N/A")</f>
        <v>3</v>
      </c>
      <c r="CO87">
        <f>IFERROR(VALUE(RIGHT(Rawdata!CO87,1)),"N/A")</f>
        <v>2</v>
      </c>
      <c r="CP87">
        <f>IFERROR(VALUE(RIGHT(Rawdata!CP87,1)),"N/A")</f>
        <v>4</v>
      </c>
      <c r="CQ87">
        <f>IFERROR(VALUE(RIGHT(Rawdata!CQ87,1)),"N/A")</f>
        <v>1</v>
      </c>
      <c r="CR87">
        <f>IFERROR(VALUE(RIGHT(Rawdata!CR87,1)),"N/A")</f>
        <v>1</v>
      </c>
      <c r="CS87">
        <f>IFERROR(VALUE(RIGHT(Rawdata!CS87,1)),"N/A")</f>
        <v>3</v>
      </c>
      <c r="CT87">
        <f>IFERROR(VALUE(RIGHT(Rawdata!CT87,1)),"N/A")</f>
        <v>3</v>
      </c>
      <c r="CU87">
        <f>IFERROR(VALUE(RIGHT(Rawdata!CU87,1)),"N/A")</f>
        <v>4</v>
      </c>
      <c r="CV87">
        <f>IFERROR(VALUE(RIGHT(Rawdata!CV87,1)),"N/A")</f>
        <v>4</v>
      </c>
      <c r="CW87">
        <f>IFERROR(6-VALUE(RIGHT(Rawdata!CW87,1)),"N/A")</f>
        <v>1</v>
      </c>
      <c r="CX87">
        <f>IFERROR(VALUE(RIGHT(Rawdata!CX87,1)),"N/A")</f>
        <v>1</v>
      </c>
      <c r="CY87">
        <f>IFERROR(VALUE(RIGHT(Rawdata!CY87,1)),"N/A")</f>
        <v>3</v>
      </c>
      <c r="CZ87">
        <f>IFERROR(VALUE(RIGHT(Rawdata!CZ87,1)),"N/A")</f>
        <v>4</v>
      </c>
      <c r="DA87">
        <f>IFERROR(VALUE(RIGHT(Rawdata!DA87,1)),"N/A")</f>
        <v>1</v>
      </c>
      <c r="DB87">
        <f>IFERROR(VALUE(RIGHT(Rawdata!DB87,1)),"N/A")</f>
        <v>1</v>
      </c>
      <c r="DC87">
        <f>IFERROR(VALUE(RIGHT(Rawdata!DC87,1)),"N/A")</f>
        <v>4</v>
      </c>
      <c r="DD87">
        <f>IFERROR(VALUE(RIGHT(Rawdata!DD87,1)),"N/A")</f>
        <v>3</v>
      </c>
      <c r="DE87">
        <f>IFERROR(VALUE(RIGHT(Rawdata!DE87,1)-1),"N/A")</f>
        <v>0</v>
      </c>
      <c r="DF87">
        <f>IFERROR(VALUE(RIGHT(Rawdata!DF87,1)-1),"N/A")</f>
        <v>3</v>
      </c>
      <c r="DG87">
        <f>IFERROR(VALUE(RIGHT(Rawdata!DG87,1)-1),"N/A")</f>
        <v>0</v>
      </c>
      <c r="DH87">
        <f>IFERROR(VALUE(RIGHT(Rawdata!DH87,1)-1),"N/A")</f>
        <v>1</v>
      </c>
      <c r="DI87">
        <f>IFERROR(VALUE(RIGHT(Rawdata!DI87,1)-1),"N/A")</f>
        <v>0</v>
      </c>
      <c r="DJ87">
        <f>IFERROR(VALUE(RIGHT(Rawdata!DJ87,1)-1),"N/A")</f>
        <v>0</v>
      </c>
      <c r="DK87">
        <f>IFERROR(VALUE(RIGHT(Rawdata!DK87,1)-1),"N/A")</f>
        <v>2</v>
      </c>
      <c r="DL87">
        <f>IFERROR(VALUE(RIGHT(Rawdata!DL87,1)-1),"N/A")</f>
        <v>3</v>
      </c>
      <c r="DM87">
        <f>IFERROR(VALUE(RIGHT(Rawdata!DM87,1)-1),"N/A")</f>
        <v>5</v>
      </c>
      <c r="DN87">
        <f>IFERROR(VALUE(RIGHT(Rawdata!DN87,1)-1),"N/A")</f>
        <v>5</v>
      </c>
      <c r="DO87">
        <f>IFERROR(VALUE(RIGHT(Rawdata!DO87,1)-1),"N/A")</f>
        <v>4</v>
      </c>
      <c r="DP87">
        <f>IFERROR(VALUE(RIGHT(Rawdata!DP87,1)-1),"N/A")</f>
        <v>5</v>
      </c>
      <c r="DQ87">
        <f>IFERROR(VALUE(RIGHT(Rawdata!DQ87,1)-1),"N/A")</f>
        <v>4</v>
      </c>
      <c r="DR87">
        <f>IFERROR(VALUE(RIGHT(Rawdata!DR87,1)-1),"N/A")</f>
        <v>4</v>
      </c>
      <c r="DS87">
        <f>IFERROR(VALUE(RIGHT(Rawdata!DS87,1)-1),"N/A")</f>
        <v>5</v>
      </c>
      <c r="DT87">
        <f>IFERROR(VALUE(RIGHT(Rawdata!DT87,1)-1),"N/A")</f>
        <v>4</v>
      </c>
      <c r="DU87">
        <f>IFERROR(6-VALUE(RIGHT(Rawdata!DU87,1)-1),"N/A")</f>
        <v>2</v>
      </c>
      <c r="DV87">
        <f>IFERROR(6-VALUE(RIGHT(Rawdata!DV87,1)-1),"N/A")</f>
        <v>4</v>
      </c>
      <c r="DW87">
        <f>IFERROR(6-VALUE(RIGHT(Rawdata!DW87,1)-1),"N/A")</f>
        <v>1</v>
      </c>
      <c r="DX87">
        <f>IFERROR(6-VALUE(RIGHT(Rawdata!DX87,1)-1),"N/A")</f>
        <v>5</v>
      </c>
      <c r="DY87">
        <f>IFERROR(6-VALUE(RIGHT(Rawdata!DY87,1)-1),"N/A")</f>
        <v>0</v>
      </c>
      <c r="DZ87">
        <f>IFERROR(6-VALUE(RIGHT(Rawdata!DZ87,1)-1),"N/A")</f>
        <v>4</v>
      </c>
      <c r="EA87">
        <f>IFERROR(VALUE(RIGHT(Rawdata!EA87,1)),"N/A")</f>
        <v>4</v>
      </c>
      <c r="EB87">
        <f>IFERROR(VALUE(RIGHT(Rawdata!EB87,1)),"N/A")</f>
        <v>5</v>
      </c>
      <c r="EC87">
        <f>IFERROR(6-VALUE(RIGHT(Rawdata!EC87,1)),"N/A")</f>
        <v>5</v>
      </c>
      <c r="ED87">
        <f>IFERROR(6-VALUE(RIGHT(Rawdata!ED87,1)),"N/A")</f>
        <v>2</v>
      </c>
      <c r="EE87">
        <f>IFERROR(VALUE(RIGHT(Rawdata!EE87,1)),"N/A")</f>
        <v>5</v>
      </c>
      <c r="EF87">
        <f>IFERROR(VALUE(RIGHT(Rawdata!EF87,1)),"N/A")</f>
        <v>5</v>
      </c>
      <c r="EG87">
        <f>IFERROR(VALUE(RIGHT(Rawdata!EG87,1)),"N/A")</f>
        <v>5</v>
      </c>
      <c r="EH87">
        <f>IFERROR(VALUE(RIGHT(Rawdata!EH87,1)),"N/A")</f>
        <v>5</v>
      </c>
      <c r="EI87">
        <f>IFERROR(VALUE(RIGHT(Rawdata!EI87,1)),"N/A")</f>
        <v>4</v>
      </c>
      <c r="EJ87">
        <f>IFERROR(VALUE(RIGHT(Rawdata!EJ87,1)),"N/A")</f>
        <v>3</v>
      </c>
      <c r="EK87">
        <f>IFERROR(VALUE(RIGHT(Rawdata!EK87,1)),"N/A")</f>
        <v>5</v>
      </c>
      <c r="EL87">
        <f>IFERROR(VALUE(RIGHT(Rawdata!EL87,1)),"N/A")</f>
        <v>5</v>
      </c>
      <c r="EM87">
        <f>IFERROR(VALUE(RIGHT(Rawdata!EM87,1)),"N/A")</f>
        <v>5</v>
      </c>
      <c r="EN87">
        <f>IFERROR(VALUE(RIGHT(Rawdata!EN87,1)),"N/A")</f>
        <v>3</v>
      </c>
      <c r="EO87">
        <f>IFERROR(VALUE(RIGHT(Rawdata!EO87,1)),"N/A")</f>
        <v>5</v>
      </c>
      <c r="EP87">
        <f>IFERROR(VALUE(RIGHT(Rawdata!EP87,1)),"N/A")</f>
        <v>5</v>
      </c>
      <c r="EQ87">
        <f>IFERROR(VALUE(RIGHT(Rawdata!EQ87,1)),"N/A")</f>
        <v>5</v>
      </c>
      <c r="ER87">
        <f>IFERROR(VALUE(RIGHT(Rawdata!ER87,1)),"N/A")</f>
        <v>4</v>
      </c>
      <c r="ES87">
        <f>IFERROR(VALUE(RIGHT(Rawdata!ES87,1)),"N/A")</f>
        <v>4</v>
      </c>
      <c r="ET87">
        <f>IFERROR(VALUE(RIGHT(Rawdata!ET87,1)),"N/A")</f>
        <v>3</v>
      </c>
      <c r="EU87">
        <f>IFERROR(VALUE(RIGHT(Rawdata!EU87,1)),"N/A")</f>
        <v>4</v>
      </c>
      <c r="EV87">
        <f>IFERROR(VALUE(RIGHT(Rawdata!EV87,1)),"N/A")</f>
        <v>3</v>
      </c>
      <c r="EW87">
        <f>IFERROR(VALUE(RIGHT(Rawdata!EW87,1)),"N/A")</f>
        <v>4</v>
      </c>
      <c r="EX87">
        <f>IFERROR(VALUE(RIGHT(Rawdata!EX87,1)),"N/A")</f>
        <v>4</v>
      </c>
      <c r="EY87">
        <f>IFERROR(VALUE(RIGHT(Rawdata!EY87,1)),"N/A")</f>
        <v>4</v>
      </c>
      <c r="EZ87">
        <f>IFERROR(6-VALUE(RIGHT(Rawdata!EZ87,1)),"N/A")</f>
        <v>3</v>
      </c>
      <c r="FA87">
        <f>IFERROR(IF(Rawdata!FA87="A1",VALUE(RIGHT(Rawdata!FA87,1)),VALUE(RIGHT(Rawdata!FA87,1))-1),"N/A")</f>
        <v>5</v>
      </c>
      <c r="FB87">
        <f>IFERROR(VALUE(RIGHT(Rawdata!FB87,1))-3,"N/A")</f>
        <v>4</v>
      </c>
      <c r="FC87">
        <f>IFERROR(IF(Rawdata!FC87="A1",VALUE(RIGHT(Rawdata!FC87,1)),VALUE(RIGHT(Rawdata!FC87,1))-1),"N/A")</f>
        <v>5</v>
      </c>
      <c r="FD87">
        <f>IFERROR(VALUE(RIGHT(Rawdata!FD87,1))-3,"N/A")</f>
        <v>4</v>
      </c>
      <c r="FE87">
        <f>IFERROR(IF(Rawdata!FE87="A1",VALUE(RIGHT(Rawdata!FE87,1)),VALUE(RIGHT(Rawdata!FE87,1))-1),"N/A")</f>
        <v>3</v>
      </c>
      <c r="FF87">
        <f>IFERROR(VALUE(RIGHT(Rawdata!FF87,1))-3,"N/A")</f>
        <v>1</v>
      </c>
      <c r="FG87">
        <f>IFERROR(IF(Rawdata!FG87="A1",VALUE(RIGHT(Rawdata!FG87,1)),VALUE(RIGHT(Rawdata!FG87,1))-1),"N/A")</f>
        <v>4</v>
      </c>
      <c r="FH87">
        <f>IFERROR(VALUE(RIGHT(Rawdata!FH87,1))-3,"N/A")</f>
        <v>4</v>
      </c>
      <c r="FI87">
        <f>IFERROR(IF(Rawdata!FI87="A1",VALUE(RIGHT(Rawdata!FI87,1)),VALUE(RIGHT(Rawdata!FI87,1))-1),"N/A")</f>
        <v>3</v>
      </c>
      <c r="FJ87">
        <f>IFERROR(VALUE(RIGHT(Rawdata!FJ87,1))-3,"N/A")</f>
        <v>3</v>
      </c>
      <c r="FK87">
        <f>IFERROR(IF(Rawdata!FK87="A1",VALUE(RIGHT(Rawdata!FK87,1)),VALUE(RIGHT(Rawdata!FK87,1))-1),"N/A")</f>
        <v>4</v>
      </c>
      <c r="FL87">
        <f>IFERROR(VALUE(RIGHT(Rawdata!FL87,1))-3,"N/A")</f>
        <v>4</v>
      </c>
      <c r="FM87">
        <f>IFERROR(IF(Rawdata!FM87="A1",VALUE(RIGHT(Rawdata!FM87,1)),VALUE(RIGHT(Rawdata!FM87,1))-1),"N/A")</f>
        <v>5</v>
      </c>
      <c r="FN87">
        <f>IFERROR(VALUE(RIGHT(Rawdata!FN87,1))-3,"N/A")</f>
        <v>4</v>
      </c>
      <c r="FO87">
        <f>IFERROR(IF(Rawdata!FO87="A1",VALUE(RIGHT(Rawdata!FO87,1)),VALUE(RIGHT(Rawdata!FO87,1))-1),"N/A")</f>
        <v>5</v>
      </c>
      <c r="FP87">
        <f>IFERROR(VALUE(RIGHT(Rawdata!FP87,1))-3,"N/A")</f>
        <v>4</v>
      </c>
      <c r="FQ87">
        <f>IFERROR(IF(Rawdata!FQ87="A1",VALUE(RIGHT(Rawdata!FQ87,1)),VALUE(RIGHT(Rawdata!FQ87,1))-1),"N/A")</f>
        <v>4</v>
      </c>
      <c r="FR87">
        <f>IFERROR(VALUE(RIGHT(Rawdata!FR87,1))-3,"N/A")</f>
        <v>2</v>
      </c>
      <c r="FS87">
        <f>IFERROR(IF(Rawdata!FS87="A1",VALUE(RIGHT(Rawdata!FS87,1)),VALUE(RIGHT(Rawdata!FS87,1))-1),"N/A")</f>
        <v>5</v>
      </c>
      <c r="FT87">
        <f>IFERROR(VALUE(RIGHT(Rawdata!FT87,1))-3,"N/A")</f>
        <v>4</v>
      </c>
      <c r="FU87">
        <f>IFERROR(IF(Rawdata!FU87="A1",VALUE(RIGHT(Rawdata!FU87,1)),VALUE(RIGHT(Rawdata!FU87,1))-1),"N/A")</f>
        <v>5</v>
      </c>
      <c r="FV87">
        <f>IFERROR(VALUE(RIGHT(Rawdata!FV87,1))-3,"N/A")</f>
        <v>5</v>
      </c>
      <c r="FW87">
        <f>IFERROR(IF(Rawdata!FW87="A1",VALUE(RIGHT(Rawdata!FW87,1)),VALUE(RIGHT(Rawdata!FW87,1))-1),"N/A")</f>
        <v>5</v>
      </c>
      <c r="FX87">
        <f>IFERROR(VALUE(RIGHT(Rawdata!FX87,1))-3,"N/A")</f>
        <v>5</v>
      </c>
      <c r="FY87">
        <f>IFERROR(IF(Rawdata!FY87="A1",VALUE(RIGHT(Rawdata!FY87,1)),VALUE(RIGHT(Rawdata!FY87,1))-1),"N/A")</f>
        <v>4</v>
      </c>
      <c r="FZ87">
        <f>IFERROR(VALUE(RIGHT(Rawdata!FZ87,1))-3,"N/A")</f>
        <v>4</v>
      </c>
      <c r="GA87">
        <f>IFERROR(IF(Rawdata!GA87="A1",VALUE(RIGHT(Rawdata!GA87,1)),VALUE(RIGHT(Rawdata!GA87,1))-1),"N/A")</f>
        <v>4</v>
      </c>
      <c r="GB87">
        <f>IFERROR(VALUE(RIGHT(Rawdata!GB87,1))-3,"N/A")</f>
        <v>4</v>
      </c>
      <c r="GC87">
        <f>IFERROR(IF(Rawdata!GC87="A1",VALUE(RIGHT(Rawdata!GC87,1)),VALUE(RIGHT(Rawdata!GC87,1))-1),"N/A")</f>
        <v>4</v>
      </c>
      <c r="GD87">
        <f>IFERROR(VALUE(RIGHT(Rawdata!GD87,1))-3,"N/A")</f>
        <v>4</v>
      </c>
      <c r="GE87">
        <f>IFERROR(IF(Rawdata!GE87="A1",VALUE(RIGHT(Rawdata!GE87,1)),VALUE(RIGHT(Rawdata!GE87,1))-1),"N/A")</f>
        <v>4</v>
      </c>
      <c r="GF87">
        <f>IFERROR(VALUE(RIGHT(Rawdata!GF87,1))-3,"N/A")</f>
        <v>4</v>
      </c>
      <c r="GG87">
        <f>IFERROR(IF(Rawdata!GG87="A1",VALUE(RIGHT(Rawdata!GG87,1)),VALUE(RIGHT(Rawdata!GG87,1))-1),"N/A")</f>
        <v>2</v>
      </c>
      <c r="GH87">
        <f>IFERROR(VALUE(RIGHT(Rawdata!GH87,1))-3,"N/A")</f>
        <v>2</v>
      </c>
      <c r="GI87">
        <f>IFERROR(IF(Rawdata!GI87="A1",VALUE(RIGHT(Rawdata!GI87,1)),VALUE(RIGHT(Rawdata!GI87,1))-1),"N/A")</f>
        <v>4</v>
      </c>
      <c r="GJ87">
        <f>IFERROR(VALUE(RIGHT(Rawdata!GJ87,1))-3,"N/A")</f>
        <v>4</v>
      </c>
      <c r="GK87">
        <f>IFERROR(IF(Rawdata!GK87="A1",VALUE(RIGHT(Rawdata!GK87,1)),VALUE(RIGHT(Rawdata!GK87,1))-1),"N/A")</f>
        <v>4</v>
      </c>
      <c r="GL87">
        <f>IFERROR(VALUE(RIGHT(Rawdata!GL87,1))-3,"N/A")</f>
        <v>4</v>
      </c>
      <c r="GM87">
        <f>IFERROR(IF(Rawdata!GM87="A1",VALUE(RIGHT(Rawdata!GM87,1)),VALUE(RIGHT(Rawdata!GM87,1))-1),"N/A")</f>
        <v>4</v>
      </c>
      <c r="GN87">
        <f>IFERROR(VALUE(RIGHT(Rawdata!GN87,1))-3,"N/A")</f>
        <v>4</v>
      </c>
      <c r="GO87">
        <f>IFERROR(IF(Rawdata!GO87="A1",VALUE(RIGHT(Rawdata!GO87,1)),VALUE(RIGHT(Rawdata!GO87,1))-1),"N/A")</f>
        <v>5</v>
      </c>
      <c r="GP87">
        <f>IFERROR(VALUE(RIGHT(Rawdata!GP87,1))-3,"N/A")</f>
        <v>5</v>
      </c>
      <c r="GQ87">
        <f>IFERROR(IF(Rawdata!GQ87="A1",VALUE(RIGHT(Rawdata!GQ87,1)),VALUE(RIGHT(Rawdata!GQ87,1))-1),"N/A")</f>
        <v>4</v>
      </c>
      <c r="GR87">
        <f>IFERROR(VALUE(RIGHT(Rawdata!GR87,1))-3,"N/A")</f>
        <v>4</v>
      </c>
      <c r="GS87">
        <f>IFERROR(IF(Rawdata!GS87="A1",VALUE(RIGHT(Rawdata!GS87,1)),VALUE(RIGHT(Rawdata!GS87,1))-1),"N/A")</f>
        <v>5</v>
      </c>
      <c r="GT87">
        <f>IFERROR(VALUE(RIGHT(Rawdata!GT87,1))-3,"N/A")</f>
        <v>5</v>
      </c>
      <c r="GU87">
        <f>IFERROR(IF(Rawdata!GU87="A1",VALUE(RIGHT(Rawdata!GU87,1)),VALUE(RIGHT(Rawdata!GU87,1))-1),"N/A")</f>
        <v>4</v>
      </c>
      <c r="GV87">
        <f>IFERROR(VALUE(RIGHT(Rawdata!GV87,1))-3,"N/A")</f>
        <v>4</v>
      </c>
      <c r="GW87">
        <f>IFERROR(IF(Rawdata!GW87="A1",VALUE(RIGHT(Rawdata!GW87,1)),VALUE(RIGHT(Rawdata!GW87,1))-1),"N/A")</f>
        <v>5</v>
      </c>
      <c r="GX87">
        <f>IFERROR(VALUE(RIGHT(Rawdata!GX87,1))-3,"N/A")</f>
        <v>5</v>
      </c>
      <c r="GY87">
        <f>IFERROR(VALUE(RIGHT(Rawdata!GY87,1)),"N/A")</f>
        <v>6</v>
      </c>
      <c r="GZ87">
        <f>IFERROR(7-VALUE(RIGHT(Rawdata!GZ87,1)),"N/A")</f>
        <v>6</v>
      </c>
      <c r="HA87">
        <f>IFERROR(VALUE(RIGHT(Rawdata!HA87,1)),"N/A")</f>
        <v>6</v>
      </c>
      <c r="HB87">
        <f>IFERROR(VALUE(RIGHT(Rawdata!HB87,1)),"N/A")</f>
        <v>6</v>
      </c>
      <c r="HC87">
        <f>IFERROR(VALUE(RIGHT(Rawdata!HC87,1)),"N/A")</f>
        <v>6</v>
      </c>
      <c r="HD87">
        <f>IFERROR(7-VALUE(RIGHT(Rawdata!HD87,1)),"N/A")</f>
        <v>5</v>
      </c>
      <c r="HE87">
        <f>IFERROR(VALUE(RIGHT(Rawdata!HE87,1)),"N/A")</f>
        <v>6</v>
      </c>
      <c r="HF87">
        <f>IFERROR(7-VALUE(RIGHT(Rawdata!HF87,1)),"N/A")</f>
        <v>6</v>
      </c>
      <c r="HG87">
        <f>IFERROR(VALUE(RIGHT(Rawdata!HG87,1)),"N/A")</f>
        <v>6</v>
      </c>
      <c r="HH87">
        <f>IFERROR(VALUE(RIGHT(Rawdata!HH87,1)),"N/A")</f>
        <v>6</v>
      </c>
      <c r="HI87">
        <f>IFERROR(VALUE(RIGHT(Rawdata!HI87,1)),"N/A")</f>
        <v>6</v>
      </c>
      <c r="HJ87">
        <f>IFERROR(VALUE(RIGHT(Rawdata!HJ87,1)),"N/A")</f>
        <v>5</v>
      </c>
      <c r="HK87">
        <f>IFERROR(7-VALUE(RIGHT(Rawdata!HK87,1)),"N/A")</f>
        <v>4</v>
      </c>
      <c r="HL87">
        <f>IFERROR(VALUE(RIGHT(Rawdata!HL87,1)),"N/A")</f>
        <v>5</v>
      </c>
      <c r="HM87">
        <f>IFERROR(VALUE(RIGHT(Rawdata!HM87,1)),"N/A")</f>
        <v>5</v>
      </c>
      <c r="HN87">
        <f>IFERROR(IF(Rawdata!HN87="A13",5,VALUE(RIGHT(Rawdata!HN87,1))-1),"N/A")</f>
        <v>5</v>
      </c>
      <c r="HO87">
        <f>IFERROR(IF(Rawdata!HO87="A13",5,VALUE(RIGHT(Rawdata!HO87,1))-1),"N/A")</f>
        <v>5</v>
      </c>
      <c r="HP87">
        <f>IFERROR(IF(Rawdata!HP87="A13",5,VALUE(RIGHT(Rawdata!HP87,1))-1),"N/A")</f>
        <v>5</v>
      </c>
      <c r="HQ87">
        <f>IFERROR(IF(Rawdata!HQ87="A13",5,VALUE(RIGHT(Rawdata!HQ87,1))-1),"N/A")</f>
        <v>5</v>
      </c>
      <c r="HR87">
        <f>IFERROR(IF(Rawdata!HR87="A13",5,VALUE(RIGHT(Rawdata!HR87,1))-1),"N/A")</f>
        <v>5</v>
      </c>
      <c r="HS87">
        <f>IFERROR(6-IF(Rawdata!HS87="A13",5,VALUE(RIGHT(Rawdata!HS87,1))-1),"N/A")</f>
        <v>4</v>
      </c>
      <c r="HT87">
        <f>IFERROR(6-IF(Rawdata!HT87="A13",5,VALUE(RIGHT(Rawdata!HT87,1))-1),"N/A")</f>
        <v>5</v>
      </c>
      <c r="HU87">
        <f>IFERROR(6-IF(Rawdata!HU87="A13",5,VALUE(RIGHT(Rawdata!HU87,1))-1),"N/A")</f>
        <v>3</v>
      </c>
      <c r="HV87">
        <f>IFERROR(IF(Rawdata!HV87="A13",5,VALUE(RIGHT(Rawdata!HV87,1))-1),"N/A")</f>
        <v>4</v>
      </c>
      <c r="HW87">
        <f>IFERROR(6-IF(Rawdata!HW87="A13",5,VALUE(RIGHT(Rawdata!HW87,1))-1),"N/A")</f>
        <v>2</v>
      </c>
      <c r="HX87">
        <f>IFERROR(6-IF(Rawdata!HX87="A13",5,VALUE(RIGHT(Rawdata!HX87,1))-1),"N/A")</f>
        <v>4</v>
      </c>
      <c r="HY87">
        <f>IFERROR(6-IF(Rawdata!HY87="A13",5,VALUE(RIGHT(Rawdata!HY87,1))-1),"N/A")</f>
        <v>1</v>
      </c>
      <c r="HZ87">
        <f>IFERROR(6-IF(Rawdata!HZ87="A13",5,VALUE(RIGHT(Rawdata!HZ87,1))-1),"N/A")</f>
        <v>4</v>
      </c>
      <c r="IA87">
        <f>IFERROR(6-IF(Rawdata!IA87="A13",5,VALUE(RIGHT(Rawdata!IA87,1))-1),"N/A")</f>
        <v>5</v>
      </c>
      <c r="IB87">
        <f>IFERROR(IF(Rawdata!IB87="A13",5,VALUE(RIGHT(Rawdata!IB87,1))-1),"N/A")</f>
        <v>5</v>
      </c>
      <c r="IC87">
        <f>IFERROR(6-IF(Rawdata!IC87="A13",5,VALUE(RIGHT(Rawdata!IC87,1))-1),"N/A")</f>
        <v>5</v>
      </c>
      <c r="ID87">
        <f>IFERROR(IF(Rawdata!ID87="A13",5,VALUE(RIGHT(Rawdata!ID87,1))-1),"N/A")</f>
        <v>4</v>
      </c>
      <c r="IE87">
        <f>IFERROR(6-IF(Rawdata!IE87="A13",5,VALUE(RIGHT(Rawdata!IE87,1))-1),"N/A")</f>
        <v>5</v>
      </c>
      <c r="IF87">
        <f>IFERROR(VALUE(RIGHT(Rawdata!IF87,1)),"N/A")</f>
        <v>6</v>
      </c>
      <c r="IG87">
        <f>IFERROR(VALUE(RIGHT(Rawdata!IG87,1)),"N/A")</f>
        <v>6</v>
      </c>
      <c r="IH87">
        <f>IFERROR(VALUE(RIGHT(Rawdata!IH87,1)),"N/A")</f>
        <v>2</v>
      </c>
      <c r="II87">
        <f>IFERROR(VALUE(RIGHT(Rawdata!II87,1)),"N/A")</f>
        <v>5</v>
      </c>
      <c r="IJ87">
        <f>IFERROR(VALUE(RIGHT(Rawdata!IJ87,1)),"N/A")</f>
        <v>2</v>
      </c>
      <c r="IK87">
        <f>IFERROR(VALUE(RIGHT(Rawdata!IK87,1)),"N/A")</f>
        <v>5</v>
      </c>
      <c r="IL87">
        <f>IFERROR(VALUE(RIGHT(Rawdata!IL87,1)),"N/A")</f>
        <v>5</v>
      </c>
      <c r="IM87">
        <f>IFERROR(VALUE(RIGHT(Rawdata!IM87,1)),"N/A")</f>
        <v>5</v>
      </c>
      <c r="IN87">
        <f>IFERROR(VALUE(RIGHT(Rawdata!IN87,1)),"N/A")</f>
        <v>5</v>
      </c>
      <c r="IO87">
        <f>IFERROR(VALUE(RIGHT(Rawdata!IO87,1)),"N/A")</f>
        <v>5</v>
      </c>
      <c r="IP87">
        <f>IFERROR(VALUE(RIGHT(Rawdata!IP87,1)),"N/A")</f>
        <v>5</v>
      </c>
      <c r="IQ87">
        <f>IFERROR(VALUE(RIGHT(Rawdata!IQ87,1)),"N/A")</f>
        <v>5</v>
      </c>
      <c r="IR87">
        <f>IFERROR(VALUE(RIGHT(Rawdata!IR87,1)),"N/A")</f>
        <v>5</v>
      </c>
      <c r="IS87">
        <f>IFERROR(VALUE(RIGHT(Rawdata!IS87,1)),"N/A")</f>
        <v>5</v>
      </c>
      <c r="IT87">
        <f>IFERROR(VALUE(RIGHT(Rawdata!IT87,1)),"N/A")</f>
        <v>5</v>
      </c>
      <c r="IU87">
        <f>IFERROR(VALUE(RIGHT(Rawdata!IU87,1)),"N/A")</f>
        <v>5</v>
      </c>
      <c r="IV87">
        <f>IFERROR(VALUE(RIGHT(Rawdata!IV87,1)),"N/A")</f>
        <v>5</v>
      </c>
      <c r="IW87">
        <f>IFERROR(VALUE(RIGHT(Rawdata!IW87,1)),"N/A")</f>
        <v>5</v>
      </c>
      <c r="IX87">
        <f>IFERROR(VALUE(RIGHT(Rawdata!IX87,1)),"N/A")</f>
        <v>5</v>
      </c>
      <c r="IY87" t="str">
        <f>IFERROR(VALUE(RIGHT(Rawdata!IY87,1)),"N/A")</f>
        <v>N/A</v>
      </c>
      <c r="IZ87" t="str">
        <f>IFERROR(VALUE(RIGHT(Rawdata!IZ87,1)),"N/A")</f>
        <v>N/A</v>
      </c>
      <c r="JA87" t="str">
        <f>IFERROR(VALUE(RIGHT(Rawdata!JA87,1)),"N/A")</f>
        <v>N/A</v>
      </c>
      <c r="JB87" t="str">
        <f>IFERROR(VALUE(RIGHT(Rawdata!JB87,1)),"N/A")</f>
        <v>N/A</v>
      </c>
      <c r="JC87" t="str">
        <f>IFERROR(VALUE(RIGHT(Rawdata!JC87,1)),"N/A")</f>
        <v>N/A</v>
      </c>
      <c r="JD87" t="str">
        <f>IFERROR(VALUE(RIGHT(Rawdata!JD87,1)),"N/A")</f>
        <v>N/A</v>
      </c>
      <c r="JE87" t="str">
        <f>IFERROR(VALUE(RIGHT(Rawdata!JE87,1)),"N/A")</f>
        <v>N/A</v>
      </c>
      <c r="JF87" t="str">
        <f>IFERROR(VALUE(RIGHT(Rawdata!JF87,1)),"N/A")</f>
        <v>N/A</v>
      </c>
      <c r="JG87" t="str">
        <f>IFERROR(VALUE(RIGHT(Rawdata!JG87,1)),"N/A")</f>
        <v>N/A</v>
      </c>
      <c r="JH87" t="str">
        <f>IFERROR(VALUE(RIGHT(Rawdata!JH87,1)),"N/A")</f>
        <v>N/A</v>
      </c>
      <c r="JI87" t="str">
        <f>IFERROR(VALUE(RIGHT(Rawdata!JI87,1)),"N/A")</f>
        <v>N/A</v>
      </c>
      <c r="JJ87" t="str">
        <f>IFERROR(VALUE(RIGHT(Rawdata!JJ87,1)),"N/A")</f>
        <v>N/A</v>
      </c>
      <c r="JK87" t="str">
        <f>IFERROR(VALUE(RIGHT(Rawdata!JK87,1)),"N/A")</f>
        <v>N/A</v>
      </c>
      <c r="JL87" t="str">
        <f>IFERROR(VALUE(RIGHT(Rawdata!JL87,1)),"N/A")</f>
        <v>N/A</v>
      </c>
      <c r="JM87" t="str">
        <f>IFERROR(VALUE(RIGHT(Rawdata!JM87,1)),"N/A")</f>
        <v>N/A</v>
      </c>
      <c r="JN87" t="str">
        <f>IFERROR(VALUE(RIGHT(Rawdata!JN87,1)),"N/A")</f>
        <v>N/A</v>
      </c>
      <c r="JO87" t="str">
        <f>IFERROR(VALUE(RIGHT(Rawdata!JO87,1)),"N/A")</f>
        <v>N/A</v>
      </c>
      <c r="JP87" t="str">
        <f>IFERROR(VALUE(RIGHT(Rawdata!JP87,1)-4),"N/A")</f>
        <v>N/A</v>
      </c>
      <c r="JQ87" t="str">
        <f>IFERROR(VALUE(RIGHT(Rawdata!JQ87,1)-4),"N/A")</f>
        <v>N/A</v>
      </c>
      <c r="JR87" t="str">
        <f>IFERROR(VALUE(RIGHT(Rawdata!JR87,1)-4),"N/A")</f>
        <v>N/A</v>
      </c>
      <c r="JS87" t="str">
        <f>IFERROR(VALUE(RIGHT(Rawdata!JS87,1)-4),"N/A")</f>
        <v>N/A</v>
      </c>
      <c r="JT87" t="str">
        <f>IFERROR(VALUE(RIGHT(Rawdata!JT87,1)-4),"N/A")</f>
        <v>N/A</v>
      </c>
      <c r="JU87" t="str">
        <f>IFERROR(VALUE(RIGHT(Rawdata!JU87,1)-4),"N/A")</f>
        <v>N/A</v>
      </c>
      <c r="JV87" t="str">
        <f>IFERROR(VALUE(RIGHT(Rawdata!JV87,1)-4),"N/A")</f>
        <v>N/A</v>
      </c>
      <c r="JW87" t="str">
        <f>IFERROR(VALUE(RIGHT(Rawdata!JW87,1)-4),"N/A")</f>
        <v>N/A</v>
      </c>
      <c r="JX87" t="str">
        <f>IFERROR(VALUE(RIGHT(Rawdata!JX87,1)),"N/A")</f>
        <v>N/A</v>
      </c>
      <c r="JY87" t="str">
        <f>IFERROR(VALUE(RIGHT(Rawdata!JY87,1)),"N/A")</f>
        <v>N/A</v>
      </c>
      <c r="JZ87" t="str">
        <f>IFERROR(6-VALUE(RIGHT(Rawdata!JZ87,1)),"N/A")</f>
        <v>N/A</v>
      </c>
      <c r="KA87" t="str">
        <f>IFERROR(6-VALUE(RIGHT(Rawdata!KA87,1)),"N/A")</f>
        <v>N/A</v>
      </c>
      <c r="KB87" t="str">
        <f>IFERROR(6-VALUE(RIGHT(Rawdata!KB87,1)),"N/A")</f>
        <v>N/A</v>
      </c>
      <c r="KC87" t="str">
        <f>IFERROR(6-VALUE(RIGHT(Rawdata!KC87,1)),"N/A")</f>
        <v>N/A</v>
      </c>
      <c r="KD87" t="str">
        <f>IFERROR(6-VALUE(RIGHT(Rawdata!KD87,1)),"N/A")</f>
        <v>N/A</v>
      </c>
      <c r="KE87" t="str">
        <f>IFERROR(6-VALUE(RIGHT(Rawdata!KE87,1)),"N/A")</f>
        <v>N/A</v>
      </c>
      <c r="KF87" t="str">
        <f>IFERROR(VALUE(RIGHT(Rawdata!KF87,1)),"N/A")</f>
        <v>N/A</v>
      </c>
      <c r="KG87" t="str">
        <f>IFERROR(VALUE(RIGHT(Rawdata!KG87,1)),"N/A")</f>
        <v>N/A</v>
      </c>
      <c r="KH87" t="str">
        <f>IFERROR(6-VALUE(RIGHT(Rawdata!KH87,1)),"N/A")</f>
        <v>N/A</v>
      </c>
      <c r="KI87" t="str">
        <f>IFERROR(6-VALUE(RIGHT(Rawdata!KI87,1)),"N/A")</f>
        <v>N/A</v>
      </c>
      <c r="KJ87" t="str">
        <f>IFERROR(VALUE(RIGHT(Rawdata!KJ87,1)),"N/A")</f>
        <v>N/A</v>
      </c>
      <c r="KK87" t="str">
        <f>IFERROR(VALUE(RIGHT(Rawdata!KK87,1)),"N/A")</f>
        <v>N/A</v>
      </c>
      <c r="KL87" t="str">
        <f>IFERROR(VALUE(RIGHT(Rawdata!KL87,1)),"N/A")</f>
        <v>N/A</v>
      </c>
      <c r="KM87" t="str">
        <f>IFERROR(VALUE(RIGHT(Rawdata!KM87,1)),"N/A")</f>
        <v>N/A</v>
      </c>
      <c r="KN87" t="str">
        <f>IFERROR(VALUE(RIGHT(Rawdata!KN87,1)),"N/A")</f>
        <v>N/A</v>
      </c>
      <c r="KO87" t="str">
        <f>IFERROR(VALUE(RIGHT(Rawdata!KO87,1)),"N/A")</f>
        <v>N/A</v>
      </c>
      <c r="KP87" t="str">
        <f>IFERROR(VALUE(RIGHT(Rawdata!KP87,1)),"N/A")</f>
        <v>N/A</v>
      </c>
      <c r="KQ87" t="str">
        <f>IFERROR(VALUE(RIGHT(Rawdata!KQ87,1)),"N/A")</f>
        <v>N/A</v>
      </c>
      <c r="KR87" t="str">
        <f>IFERROR(VALUE(RIGHT(Rawdata!KR87,1)),"N/A")</f>
        <v>N/A</v>
      </c>
      <c r="KS87" t="str">
        <f>IFERROR(VALUE(RIGHT(Rawdata!KS87,1)),"N/A")</f>
        <v>N/A</v>
      </c>
      <c r="KT87" t="str">
        <f>IFERROR(VALUE(RIGHT(Rawdata!KT87,1)),"N/A")</f>
        <v>N/A</v>
      </c>
      <c r="KU87" t="str">
        <f>IFERROR(VALUE(RIGHT(Rawdata!KU87,1)),"N/A")</f>
        <v>N/A</v>
      </c>
      <c r="KV87" t="str">
        <f>IFERROR(VALUE(RIGHT(Rawdata!KV87,1)),"N/A")</f>
        <v>N/A</v>
      </c>
      <c r="KW87" t="str">
        <f>IFERROR(VALUE(RIGHT(Rawdata!KW87,1)),"N/A")</f>
        <v>N/A</v>
      </c>
      <c r="KX87" t="str">
        <f>IFERROR(VALUE(RIGHT(Rawdata!KX87,1)),"N/A")</f>
        <v>N/A</v>
      </c>
    </row>
    <row r="88" spans="1:310" x14ac:dyDescent="0.25">
      <c r="A88">
        <f>Rawdata!A88</f>
        <v>17</v>
      </c>
      <c r="B88" t="str">
        <f>Rawdata!B88</f>
        <v>T4</v>
      </c>
      <c r="C88">
        <f>Rawdata!C88</f>
        <v>0</v>
      </c>
      <c r="D88" t="str">
        <f>Rawdata!D88</f>
        <v>710-210</v>
      </c>
      <c r="E88" t="str">
        <f>IF(Rawdata!E88="","",Rawdata!E88)</f>
        <v>110-115</v>
      </c>
      <c r="F88" cm="1">
        <f t="array" ref="F88">IFERROR(_xlfn.IFS(Rawdata!F88="A1",100,Rawdata!F88="A2",75,Rawdata!F88="A3",50,Rawdata!F88="A4",25,Rawdata!F88="A5",0),"N/A")</f>
        <v>50</v>
      </c>
      <c r="G88" cm="1">
        <f t="array" ref="G88">IFERROR(_xlfn.IFS(Rawdata!G88="A1",100,Rawdata!G88="A2",75,Rawdata!G88="A3",50,Rawdata!G88="A4",25,Rawdata!G88="A5",0),"N/A")</f>
        <v>100</v>
      </c>
      <c r="H88" cm="1">
        <f t="array" ref="H88">IFERROR(_xlfn.IFS(Rawdata!H88="A1",100,Rawdata!H88="A2",75,Rawdata!H88="A3",50,Rawdata!H88="A4",25,Rawdata!H88="A5",0),"N/A")</f>
        <v>100</v>
      </c>
      <c r="I88" cm="1">
        <f t="array" ref="I88">IFERROR(_xlfn.IFS(Rawdata!I88="A1",100,Rawdata!I88="A2",75,Rawdata!I88="A3",50,Rawdata!I88="A4",25,Rawdata!I88="A5",0),"N/A")</f>
        <v>100</v>
      </c>
      <c r="J88" cm="1">
        <f t="array" ref="J88">IFERROR(_xlfn.IFS(Rawdata!J88="A1",100,Rawdata!J88="A2",75,Rawdata!J88="A3",50,Rawdata!J88="A4",25,Rawdata!J88="A5",0),"N/A")</f>
        <v>50</v>
      </c>
      <c r="K88" cm="1">
        <f t="array" ref="K88">IFERROR(_xlfn.IFS(Rawdata!K88="A1",100,Rawdata!K88="A2",75,Rawdata!K88="A3",50,Rawdata!K88="A4",25,Rawdata!K88="A5",0),"N/A")</f>
        <v>100</v>
      </c>
      <c r="L88" cm="1">
        <f t="array" ref="L88">IFERROR(_xlfn.IFS(Rawdata!L88="A1",100,Rawdata!L88="A2",75,Rawdata!L88="A3",50,Rawdata!L88="A4",25,Rawdata!L88="A5",0),"N/A")</f>
        <v>100</v>
      </c>
      <c r="M88" cm="1">
        <f t="array" ref="M88">IFERROR(_xlfn.IFS(Rawdata!M88="A1",100,Rawdata!M88="A2",75,Rawdata!M88="A3",50,Rawdata!M88="A4",25,Rawdata!M88="A5",0),"N/A")</f>
        <v>100</v>
      </c>
      <c r="N88" cm="1">
        <f t="array" ref="N88">IFERROR(_xlfn.IFS(Rawdata!N88="A1",100,Rawdata!N88="A2",75,Rawdata!N88="A3",50,Rawdata!N88="A4",25,Rawdata!N88="A5",0),"N/A")</f>
        <v>100</v>
      </c>
      <c r="O88" cm="1">
        <f t="array" ref="O88">IFERROR(_xlfn.IFS(Rawdata!O88="A1",100,Rawdata!O88="A2",75,Rawdata!O88="A3",50,Rawdata!O88="A4",25,Rawdata!O88="A5",0),"N/A")</f>
        <v>100</v>
      </c>
      <c r="P88" cm="1">
        <f t="array" ref="P88">IFERROR(_xlfn.IFS(Rawdata!P88="A1",100,Rawdata!P88="A2",75,Rawdata!P88="A3",50,Rawdata!P88="A4",25,Rawdata!P88="A5",0),"N/A")</f>
        <v>100</v>
      </c>
      <c r="Q88" cm="1">
        <f t="array" ref="Q88">IFERROR(_xlfn.IFS(Rawdata!Q88="A1",100,Rawdata!Q88="A2",75,Rawdata!Q88="A3",50,Rawdata!Q88="A4",25,Rawdata!Q88="A5",0),"N/A")</f>
        <v>100</v>
      </c>
      <c r="R88" cm="1">
        <f t="array" ref="R88">IFERROR(_xlfn.IFS(Rawdata!R88="A1",100,Rawdata!R88="A2",75,Rawdata!R88="A3",50,Rawdata!R88="A4",25,Rawdata!R88="A5",0),"N/A")</f>
        <v>100</v>
      </c>
      <c r="S88" cm="1">
        <f t="array" ref="S88">IFERROR(_xlfn.IFS(Rawdata!S88="A1",100,Rawdata!S88="A2",75,Rawdata!S88="A3",50,Rawdata!S88="A4",25,Rawdata!S88="A5",0),"N/A")</f>
        <v>50</v>
      </c>
      <c r="T88" cm="1">
        <f t="array" ref="T88">IFERROR(_xlfn.IFS(Rawdata!T88="A1",100,Rawdata!T88="A2",75,Rawdata!T88="A3",50,Rawdata!T88="A4",25,Rawdata!T88="A5",0),"N/A")</f>
        <v>50</v>
      </c>
      <c r="U88" cm="1">
        <f t="array" ref="U88">IFERROR(_xlfn.IFS(Rawdata!U88="A1",100,Rawdata!U88="A2",75,Rawdata!U88="A3",50,Rawdata!U88="A4",25,Rawdata!U88="A5",0),"N/A")</f>
        <v>50</v>
      </c>
      <c r="V88" cm="1">
        <f t="array" ref="V88">IFERROR(_xlfn.IFS(Rawdata!V88="A1",100,Rawdata!V88="A2",75,Rawdata!V88="A3",50,Rawdata!V88="A4",25,Rawdata!V88="A5",0),"N/A")</f>
        <v>50</v>
      </c>
      <c r="W88" cm="1">
        <f t="array" ref="W88">IFERROR(_xlfn.IFS(Rawdata!W88="A1",100,Rawdata!W88="A2",75,Rawdata!W88="A3",50,Rawdata!W88="A4",25,Rawdata!W88="A5",0),"N/A")</f>
        <v>50</v>
      </c>
      <c r="X88" cm="1">
        <f t="array" ref="X88">IFERROR(_xlfn.IFS(Rawdata!X88="A1",100,Rawdata!X88="A2",75,Rawdata!X88="A3",50,Rawdata!X88="A4",25,Rawdata!X88="A5",0),"N/A")</f>
        <v>50</v>
      </c>
      <c r="Y88" cm="1">
        <f t="array" ref="Y88">IFERROR(_xlfn.IFS(Rawdata!Y88="A1",100,Rawdata!Y88="A2",75,Rawdata!Y88="A3",50,Rawdata!Y88="A4",25,Rawdata!Y88="A5",0),"N/A")</f>
        <v>50</v>
      </c>
      <c r="Z88" cm="1">
        <f t="array" ref="Z88">IFERROR(_xlfn.IFS(Rawdata!Z88="A1",100,Rawdata!Z88="A2",75,Rawdata!Z88="A3",50,Rawdata!Z88="A4",25,Rawdata!Z88="A5",0),"N/A")</f>
        <v>50</v>
      </c>
      <c r="AA88" cm="1">
        <f t="array" ref="AA88">IFERROR(_xlfn.IFS(Rawdata!AA88="A1",100,Rawdata!AA88="A2",75,Rawdata!AA88="A3",50,Rawdata!AA88="A4",25,Rawdata!AA88="A5",0),"N/A")</f>
        <v>100</v>
      </c>
      <c r="AB88" cm="1">
        <f t="array" ref="AB88">IFERROR(_xlfn.IFS(Rawdata!AB88="A1",100,Rawdata!AB88="A2",75,Rawdata!AB88="A3",50,Rawdata!AB88="A4",25,Rawdata!AB88="A5",0),"N/A")</f>
        <v>75</v>
      </c>
      <c r="AC88">
        <f>IFERROR(VALUE(RIGHT(Rawdata!AC88,1)),"N/A")</f>
        <v>4</v>
      </c>
      <c r="AD88">
        <f>IFERROR(6-VALUE(RIGHT(Rawdata!AD88,1)),"N/A")</f>
        <v>5</v>
      </c>
      <c r="AE88">
        <f>IFERROR(VALUE(RIGHT(Rawdata!AE88,1)),"N/A")</f>
        <v>4</v>
      </c>
      <c r="AF88">
        <f>IFERROR(6-VALUE(RIGHT(Rawdata!AF88,1)),"N/A")</f>
        <v>5</v>
      </c>
      <c r="AG88">
        <f>IFERROR(VALUE(RIGHT(Rawdata!AG88,1)),"N/A")</f>
        <v>4</v>
      </c>
      <c r="AH88">
        <f>IFERROR(VALUE(RIGHT(Rawdata!AH88,1)),"N/A")</f>
        <v>4</v>
      </c>
      <c r="AI88">
        <f>IFERROR(VALUE(RIGHT(Rawdata!AI88,1)),"N/A")</f>
        <v>3</v>
      </c>
      <c r="AJ88">
        <f>IFERROR(6-VALUE(RIGHT(Rawdata!AJ88,1)),"N/A")</f>
        <v>5</v>
      </c>
      <c r="AK88">
        <f>IFERROR(6-VALUE(RIGHT(Rawdata!AK88,1)),"N/A")</f>
        <v>5</v>
      </c>
      <c r="AL88">
        <f>IFERROR(VALUE(RIGHT(Rawdata!AL88,1)),"N/A")</f>
        <v>4</v>
      </c>
      <c r="AM88">
        <f>IFERROR(6-VALUE(RIGHT(Rawdata!AM88,1)),"N/A")</f>
        <v>5</v>
      </c>
      <c r="AN88">
        <f>IFERROR(6-VALUE(RIGHT(Rawdata!AN88,1)),"N/A")</f>
        <v>5</v>
      </c>
      <c r="AO88">
        <f>IFERROR(VALUE(RIGHT(Rawdata!AO88,1)),"N/A")</f>
        <v>4</v>
      </c>
      <c r="AP88">
        <f>IFERROR(6-VALUE(RIGHT(Rawdata!AP88,1)),"N/A")</f>
        <v>5</v>
      </c>
      <c r="AQ88">
        <f>IFERROR(VALUE(RIGHT(Rawdata!AQ88,1)),"N/A")</f>
        <v>4</v>
      </c>
      <c r="AR88">
        <f>IFERROR(6-VALUE(RIGHT(Rawdata!AR88,1)),"N/A")</f>
        <v>5</v>
      </c>
      <c r="AS88">
        <f>IFERROR(VALUE(RIGHT(Rawdata!AS88,1)),"N/A")</f>
        <v>4</v>
      </c>
      <c r="AT88">
        <f>IFERROR(VALUE(RIGHT(Rawdata!AT88,1)),"N/A")</f>
        <v>3</v>
      </c>
      <c r="AU88">
        <f>IFERROR(6-VALUE(RIGHT(Rawdata!AU88,1)),"N/A")</f>
        <v>5</v>
      </c>
      <c r="AV88">
        <f>IFERROR(VALUE(RIGHT(Rawdata!AV88,1)),"N/A")</f>
        <v>3</v>
      </c>
      <c r="AW88">
        <f>IFERROR(VALUE(RIGHT(Rawdata!AW88,1)),"N/A")</f>
        <v>3</v>
      </c>
      <c r="AX88">
        <f>IFERROR(VALUE(RIGHT(Rawdata!AX88,1)),"N/A")</f>
        <v>3</v>
      </c>
      <c r="AY88">
        <f>IFERROR(VALUE(RIGHT(Rawdata!AY88,1)),"N/A")</f>
        <v>4</v>
      </c>
      <c r="AZ88">
        <f>IFERROR(VALUE(RIGHT(Rawdata!AZ88,1)),"N/A")</f>
        <v>2</v>
      </c>
      <c r="BA88">
        <f>IFERROR(VALUE(RIGHT(Rawdata!BA88,1)-1),"N/A")</f>
        <v>2</v>
      </c>
      <c r="BB88">
        <f>IFERROR(VALUE(RIGHT(Rawdata!BB88,1)-1),"N/A")</f>
        <v>0</v>
      </c>
      <c r="BC88">
        <f>IFERROR(VALUE(RIGHT(Rawdata!BC88,1)-1),"N/A")</f>
        <v>0</v>
      </c>
      <c r="BD88">
        <f>IFERROR(VALUE(RIGHT(Rawdata!BD88,1)-1),"N/A")</f>
        <v>0</v>
      </c>
      <c r="BE88">
        <f>IFERROR(VALUE(RIGHT(Rawdata!BE88,1)-1),"N/A")</f>
        <v>0</v>
      </c>
      <c r="BF88">
        <f>IFERROR(VALUE(RIGHT(Rawdata!BF88,1)-1),"N/A")</f>
        <v>0</v>
      </c>
      <c r="BG88">
        <f>IFERROR(VALUE(RIGHT(Rawdata!BG88,1)-1),"N/A")</f>
        <v>0</v>
      </c>
      <c r="BH88">
        <f>IFERROR(VALUE(RIGHT(Rawdata!BH88,1)-1),"N/A")</f>
        <v>0</v>
      </c>
      <c r="BI88">
        <f>IFERROR(VALUE(RIGHT(Rawdata!BI88,1)-1),"N/A")</f>
        <v>0</v>
      </c>
      <c r="BJ88">
        <f>IFERROR(VALUE(RIGHT(Rawdata!BJ88,1)-1),"N/A")</f>
        <v>2</v>
      </c>
      <c r="BK88">
        <f>IFERROR(VALUE(RIGHT(Rawdata!BK88,1)-1),"N/A")</f>
        <v>1</v>
      </c>
      <c r="BL88">
        <f>IFERROR(VALUE(RIGHT(Rawdata!BL88,1)-1),"N/A")</f>
        <v>1</v>
      </c>
      <c r="BM88" t="str">
        <f>IFERROR(VALUE(RIGHT(Rawdata!BM88,1)),"N/A")</f>
        <v>N/A</v>
      </c>
      <c r="BN88" t="str">
        <f>IFERROR(VALUE(RIGHT(Rawdata!BN88,1)),"N/A")</f>
        <v>N/A</v>
      </c>
      <c r="BO88" t="str">
        <f>IFERROR(VALUE(RIGHT(Rawdata!BO88,1)),"N/A")</f>
        <v>N/A</v>
      </c>
      <c r="BP88" t="str">
        <f>IFERROR(VALUE(RIGHT(Rawdata!BP88,1)),"N/A")</f>
        <v>N/A</v>
      </c>
      <c r="BQ88" t="str">
        <f>IFERROR(6-VALUE(RIGHT(Rawdata!BQ88,1)),"N/A")</f>
        <v>N/A</v>
      </c>
      <c r="BR88" t="str">
        <f>IFERROR(6-VALUE(RIGHT(Rawdata!BR88,1)),"N/A")</f>
        <v>N/A</v>
      </c>
      <c r="BS88" t="str">
        <f>IFERROR(6-VALUE(RIGHT(Rawdata!BS88,1)),"N/A")</f>
        <v>N/A</v>
      </c>
      <c r="BT88" t="str">
        <f>IFERROR(6-VALUE(RIGHT(Rawdata!BT88,1)),"N/A")</f>
        <v>N/A</v>
      </c>
      <c r="BU88" t="str">
        <f>IFERROR(VALUE(RIGHT(Rawdata!BU88,1)),"N/A")</f>
        <v>N/A</v>
      </c>
      <c r="BV88" t="str">
        <f>IFERROR(VALUE(RIGHT(Rawdata!BV88,1)),"N/A")</f>
        <v>N/A</v>
      </c>
      <c r="BW88" t="str">
        <f>IFERROR(VALUE(RIGHT(Rawdata!BW88,1)),"N/A")</f>
        <v>N/A</v>
      </c>
      <c r="BX88" t="str">
        <f>IFERROR(VALUE(RIGHT(Rawdata!BX88,1)),"N/A")</f>
        <v>N/A</v>
      </c>
      <c r="BY88" t="str">
        <f>IFERROR(6-VALUE(RIGHT(Rawdata!BY88,1)),"N/A")</f>
        <v>N/A</v>
      </c>
      <c r="BZ88" t="str">
        <f>IFERROR(6-VALUE(RIGHT(Rawdata!BZ88,1)),"N/A")</f>
        <v>N/A</v>
      </c>
      <c r="CA88" t="str">
        <f>IFERROR(6-VALUE(RIGHT(Rawdata!CA88,1)),"N/A")</f>
        <v>N/A</v>
      </c>
      <c r="CB88" t="str">
        <f>IFERROR(VALUE(RIGHT(Rawdata!CB88,1)),"N/A")</f>
        <v>N/A</v>
      </c>
      <c r="CC88" t="str">
        <f>IFERROR(VALUE(RIGHT(Rawdata!CC88,1)),"N/A")</f>
        <v>N/A</v>
      </c>
      <c r="CD88" t="str">
        <f>IFERROR(VALUE(RIGHT(Rawdata!CD88,1)),"N/A")</f>
        <v>N/A</v>
      </c>
      <c r="CE88" t="str">
        <f>IFERROR(VALUE(RIGHT(Rawdata!CE88,1)),"N/A")</f>
        <v>N/A</v>
      </c>
      <c r="CF88" t="str">
        <f>IFERROR(6-VALUE(RIGHT(Rawdata!CF88,1)),"N/A")</f>
        <v>N/A</v>
      </c>
      <c r="CG88" t="str">
        <f>IFERROR(6-VALUE(RIGHT(Rawdata!CG88,1)),"N/A")</f>
        <v>N/A</v>
      </c>
      <c r="CH88" t="str">
        <f>IFERROR(6-VALUE(RIGHT(Rawdata!CH88,1)),"N/A")</f>
        <v>N/A</v>
      </c>
      <c r="CI88" t="str">
        <f>IFERROR(6-VALUE(RIGHT(Rawdata!CI88,1)),"N/A")</f>
        <v>N/A</v>
      </c>
      <c r="CJ88">
        <f>IFERROR(VALUE(RIGHT(Rawdata!CJ88,1)),"N/A")</f>
        <v>1</v>
      </c>
      <c r="CK88">
        <f>IFERROR(VALUE(RIGHT(Rawdata!CK88,1)),"N/A")</f>
        <v>1</v>
      </c>
      <c r="CL88">
        <f>IFERROR(VALUE(RIGHT(Rawdata!CL88,1)),"N/A")</f>
        <v>1</v>
      </c>
      <c r="CM88">
        <f>IFERROR(VALUE(RIGHT(Rawdata!CM88,1)),"N/A")</f>
        <v>1</v>
      </c>
      <c r="CN88">
        <f>IFERROR(VALUE(RIGHT(Rawdata!CN88,1)),"N/A")</f>
        <v>1</v>
      </c>
      <c r="CO88">
        <f>IFERROR(VALUE(RIGHT(Rawdata!CO88,1)),"N/A")</f>
        <v>1</v>
      </c>
      <c r="CP88">
        <f>IFERROR(VALUE(RIGHT(Rawdata!CP88,1)),"N/A")</f>
        <v>1</v>
      </c>
      <c r="CQ88">
        <f>IFERROR(VALUE(RIGHT(Rawdata!CQ88,1)),"N/A")</f>
        <v>1</v>
      </c>
      <c r="CR88">
        <f>IFERROR(VALUE(RIGHT(Rawdata!CR88,1)),"N/A")</f>
        <v>1</v>
      </c>
      <c r="CS88">
        <f>IFERROR(VALUE(RIGHT(Rawdata!CS88,1)),"N/A")</f>
        <v>1</v>
      </c>
      <c r="CT88">
        <f>IFERROR(VALUE(RIGHT(Rawdata!CT88,1)),"N/A")</f>
        <v>1</v>
      </c>
      <c r="CU88">
        <f>IFERROR(VALUE(RIGHT(Rawdata!CU88,1)),"N/A")</f>
        <v>2</v>
      </c>
      <c r="CV88">
        <f>IFERROR(VALUE(RIGHT(Rawdata!CV88,1)),"N/A")</f>
        <v>1</v>
      </c>
      <c r="CW88">
        <f>IFERROR(6-VALUE(RIGHT(Rawdata!CW88,1)),"N/A")</f>
        <v>1</v>
      </c>
      <c r="CX88">
        <f>IFERROR(VALUE(RIGHT(Rawdata!CX88,1)),"N/A")</f>
        <v>1</v>
      </c>
      <c r="CY88">
        <f>IFERROR(VALUE(RIGHT(Rawdata!CY88,1)),"N/A")</f>
        <v>5</v>
      </c>
      <c r="CZ88">
        <f>IFERROR(VALUE(RIGHT(Rawdata!CZ88,1)),"N/A")</f>
        <v>2</v>
      </c>
      <c r="DA88">
        <f>IFERROR(VALUE(RIGHT(Rawdata!DA88,1)),"N/A")</f>
        <v>2</v>
      </c>
      <c r="DB88">
        <f>IFERROR(VALUE(RIGHT(Rawdata!DB88,1)),"N/A")</f>
        <v>1</v>
      </c>
      <c r="DC88">
        <f>IFERROR(VALUE(RIGHT(Rawdata!DC88,1)),"N/A")</f>
        <v>1</v>
      </c>
      <c r="DD88">
        <f>IFERROR(VALUE(RIGHT(Rawdata!DD88,1)),"N/A")</f>
        <v>1</v>
      </c>
      <c r="DE88">
        <f>IFERROR(VALUE(RIGHT(Rawdata!DE88,1)-1),"N/A")</f>
        <v>0</v>
      </c>
      <c r="DF88">
        <f>IFERROR(VALUE(RIGHT(Rawdata!DF88,1)-1),"N/A")</f>
        <v>0</v>
      </c>
      <c r="DG88">
        <f>IFERROR(VALUE(RIGHT(Rawdata!DG88,1)-1),"N/A")</f>
        <v>0</v>
      </c>
      <c r="DH88">
        <f>IFERROR(VALUE(RIGHT(Rawdata!DH88,1)-1),"N/A")</f>
        <v>0</v>
      </c>
      <c r="DI88">
        <f>IFERROR(VALUE(RIGHT(Rawdata!DI88,1)-1),"N/A")</f>
        <v>0</v>
      </c>
      <c r="DJ88">
        <f>IFERROR(VALUE(RIGHT(Rawdata!DJ88,1)-1),"N/A")</f>
        <v>0</v>
      </c>
      <c r="DK88">
        <f>IFERROR(VALUE(RIGHT(Rawdata!DK88,1)-1),"N/A")</f>
        <v>0</v>
      </c>
      <c r="DL88">
        <f>IFERROR(VALUE(RIGHT(Rawdata!DL88,1)-1),"N/A")</f>
        <v>5</v>
      </c>
      <c r="DM88">
        <f>IFERROR(VALUE(RIGHT(Rawdata!DM88,1)-1),"N/A")</f>
        <v>0</v>
      </c>
      <c r="DN88">
        <f>IFERROR(VALUE(RIGHT(Rawdata!DN88,1)-1),"N/A")</f>
        <v>0</v>
      </c>
      <c r="DO88">
        <f>IFERROR(VALUE(RIGHT(Rawdata!DO88,1)-1),"N/A")</f>
        <v>0</v>
      </c>
      <c r="DP88">
        <f>IFERROR(VALUE(RIGHT(Rawdata!DP88,1)-1),"N/A")</f>
        <v>0</v>
      </c>
      <c r="DQ88">
        <f>IFERROR(VALUE(RIGHT(Rawdata!DQ88,1)-1),"N/A")</f>
        <v>0</v>
      </c>
      <c r="DR88">
        <f>IFERROR(VALUE(RIGHT(Rawdata!DR88,1)-1),"N/A")</f>
        <v>0</v>
      </c>
      <c r="DS88">
        <f>IFERROR(VALUE(RIGHT(Rawdata!DS88,1)-1),"N/A")</f>
        <v>0</v>
      </c>
      <c r="DT88">
        <f>IFERROR(VALUE(RIGHT(Rawdata!DT88,1)-1),"N/A")</f>
        <v>0</v>
      </c>
      <c r="DU88">
        <f>IFERROR(6-VALUE(RIGHT(Rawdata!DU88,1)-1),"N/A")</f>
        <v>1</v>
      </c>
      <c r="DV88">
        <f>IFERROR(6-VALUE(RIGHT(Rawdata!DV88,1)-1),"N/A")</f>
        <v>2</v>
      </c>
      <c r="DW88">
        <f>IFERROR(6-VALUE(RIGHT(Rawdata!DW88,1)-1),"N/A")</f>
        <v>1</v>
      </c>
      <c r="DX88">
        <f>IFERROR(6-VALUE(RIGHT(Rawdata!DX88,1)-1),"N/A")</f>
        <v>2</v>
      </c>
      <c r="DY88">
        <f>IFERROR(6-VALUE(RIGHT(Rawdata!DY88,1)-1),"N/A")</f>
        <v>1</v>
      </c>
      <c r="DZ88">
        <f>IFERROR(6-VALUE(RIGHT(Rawdata!DZ88,1)-1),"N/A")</f>
        <v>2</v>
      </c>
      <c r="EA88" t="str">
        <f>IFERROR(VALUE(RIGHT(Rawdata!EA88,1)),"N/A")</f>
        <v>N/A</v>
      </c>
      <c r="EB88" t="str">
        <f>IFERROR(VALUE(RIGHT(Rawdata!EB88,1)),"N/A")</f>
        <v>N/A</v>
      </c>
      <c r="EC88" t="str">
        <f>IFERROR(6-VALUE(RIGHT(Rawdata!EC88,1)),"N/A")</f>
        <v>N/A</v>
      </c>
      <c r="ED88" t="str">
        <f>IFERROR(6-VALUE(RIGHT(Rawdata!ED88,1)),"N/A")</f>
        <v>N/A</v>
      </c>
      <c r="EE88" t="str">
        <f>IFERROR(VALUE(RIGHT(Rawdata!EE88,1)),"N/A")</f>
        <v>N/A</v>
      </c>
      <c r="EF88" t="str">
        <f>IFERROR(VALUE(RIGHT(Rawdata!EF88,1)),"N/A")</f>
        <v>N/A</v>
      </c>
      <c r="EG88" t="str">
        <f>IFERROR(VALUE(RIGHT(Rawdata!EG88,1)),"N/A")</f>
        <v>N/A</v>
      </c>
      <c r="EH88" t="str">
        <f>IFERROR(VALUE(RIGHT(Rawdata!EH88,1)),"N/A")</f>
        <v>N/A</v>
      </c>
      <c r="EI88" t="str">
        <f>IFERROR(VALUE(RIGHT(Rawdata!EI88,1)),"N/A")</f>
        <v>N/A</v>
      </c>
      <c r="EJ88" t="str">
        <f>IFERROR(VALUE(RIGHT(Rawdata!EJ88,1)),"N/A")</f>
        <v>N/A</v>
      </c>
      <c r="EK88" t="str">
        <f>IFERROR(VALUE(RIGHT(Rawdata!EK88,1)),"N/A")</f>
        <v>N/A</v>
      </c>
      <c r="EL88" t="str">
        <f>IFERROR(VALUE(RIGHT(Rawdata!EL88,1)),"N/A")</f>
        <v>N/A</v>
      </c>
      <c r="EM88" t="str">
        <f>IFERROR(VALUE(RIGHT(Rawdata!EM88,1)),"N/A")</f>
        <v>N/A</v>
      </c>
      <c r="EN88" t="str">
        <f>IFERROR(VALUE(RIGHT(Rawdata!EN88,1)),"N/A")</f>
        <v>N/A</v>
      </c>
      <c r="EO88" t="str">
        <f>IFERROR(VALUE(RIGHT(Rawdata!EO88,1)),"N/A")</f>
        <v>N/A</v>
      </c>
      <c r="EP88" t="str">
        <f>IFERROR(VALUE(RIGHT(Rawdata!EP88,1)),"N/A")</f>
        <v>N/A</v>
      </c>
      <c r="EQ88" t="str">
        <f>IFERROR(VALUE(RIGHT(Rawdata!EQ88,1)),"N/A")</f>
        <v>N/A</v>
      </c>
      <c r="ER88" t="str">
        <f>IFERROR(VALUE(RIGHT(Rawdata!ER88,1)),"N/A")</f>
        <v>N/A</v>
      </c>
      <c r="ES88" t="str">
        <f>IFERROR(VALUE(RIGHT(Rawdata!ES88,1)),"N/A")</f>
        <v>N/A</v>
      </c>
      <c r="ET88" t="str">
        <f>IFERROR(VALUE(RIGHT(Rawdata!ET88,1)),"N/A")</f>
        <v>N/A</v>
      </c>
      <c r="EU88" t="str">
        <f>IFERROR(VALUE(RIGHT(Rawdata!EU88,1)),"N/A")</f>
        <v>N/A</v>
      </c>
      <c r="EV88" t="str">
        <f>IFERROR(VALUE(RIGHT(Rawdata!EV88,1)),"N/A")</f>
        <v>N/A</v>
      </c>
      <c r="EW88" t="str">
        <f>IFERROR(VALUE(RIGHT(Rawdata!EW88,1)),"N/A")</f>
        <v>N/A</v>
      </c>
      <c r="EX88" t="str">
        <f>IFERROR(VALUE(RIGHT(Rawdata!EX88,1)),"N/A")</f>
        <v>N/A</v>
      </c>
      <c r="EY88" t="str">
        <f>IFERROR(VALUE(RIGHT(Rawdata!EY88,1)),"N/A")</f>
        <v>N/A</v>
      </c>
      <c r="EZ88" t="str">
        <f>IFERROR(6-VALUE(RIGHT(Rawdata!EZ88,1)),"N/A")</f>
        <v>N/A</v>
      </c>
      <c r="FA88" t="str">
        <f>IFERROR(IF(Rawdata!FA88="A1",VALUE(RIGHT(Rawdata!FA88,1)),VALUE(RIGHT(Rawdata!FA88,1))-1),"N/A")</f>
        <v>N/A</v>
      </c>
      <c r="FB88" t="str">
        <f>IFERROR(VALUE(RIGHT(Rawdata!FB88,1))-3,"N/A")</f>
        <v>N/A</v>
      </c>
      <c r="FC88" t="str">
        <f>IFERROR(IF(Rawdata!FC88="A1",VALUE(RIGHT(Rawdata!FC88,1)),VALUE(RIGHT(Rawdata!FC88,1))-1),"N/A")</f>
        <v>N/A</v>
      </c>
      <c r="FD88" t="str">
        <f>IFERROR(VALUE(RIGHT(Rawdata!FD88,1))-3,"N/A")</f>
        <v>N/A</v>
      </c>
      <c r="FE88" t="str">
        <f>IFERROR(IF(Rawdata!FE88="A1",VALUE(RIGHT(Rawdata!FE88,1)),VALUE(RIGHT(Rawdata!FE88,1))-1),"N/A")</f>
        <v>N/A</v>
      </c>
      <c r="FF88" t="str">
        <f>IFERROR(VALUE(RIGHT(Rawdata!FF88,1))-3,"N/A")</f>
        <v>N/A</v>
      </c>
      <c r="FG88" t="str">
        <f>IFERROR(IF(Rawdata!FG88="A1",VALUE(RIGHT(Rawdata!FG88,1)),VALUE(RIGHT(Rawdata!FG88,1))-1),"N/A")</f>
        <v>N/A</v>
      </c>
      <c r="FH88" t="str">
        <f>IFERROR(VALUE(RIGHT(Rawdata!FH88,1))-3,"N/A")</f>
        <v>N/A</v>
      </c>
      <c r="FI88" t="str">
        <f>IFERROR(IF(Rawdata!FI88="A1",VALUE(RIGHT(Rawdata!FI88,1)),VALUE(RIGHT(Rawdata!FI88,1))-1),"N/A")</f>
        <v>N/A</v>
      </c>
      <c r="FJ88" t="str">
        <f>IFERROR(VALUE(RIGHT(Rawdata!FJ88,1))-3,"N/A")</f>
        <v>N/A</v>
      </c>
      <c r="FK88" t="str">
        <f>IFERROR(IF(Rawdata!FK88="A1",VALUE(RIGHT(Rawdata!FK88,1)),VALUE(RIGHT(Rawdata!FK88,1))-1),"N/A")</f>
        <v>N/A</v>
      </c>
      <c r="FL88" t="str">
        <f>IFERROR(VALUE(RIGHT(Rawdata!FL88,1))-3,"N/A")</f>
        <v>N/A</v>
      </c>
      <c r="FM88" t="str">
        <f>IFERROR(IF(Rawdata!FM88="A1",VALUE(RIGHT(Rawdata!FM88,1)),VALUE(RIGHT(Rawdata!FM88,1))-1),"N/A")</f>
        <v>N/A</v>
      </c>
      <c r="FN88" t="str">
        <f>IFERROR(VALUE(RIGHT(Rawdata!FN88,1))-3,"N/A")</f>
        <v>N/A</v>
      </c>
      <c r="FO88" t="str">
        <f>IFERROR(IF(Rawdata!FO88="A1",VALUE(RIGHT(Rawdata!FO88,1)),VALUE(RIGHT(Rawdata!FO88,1))-1),"N/A")</f>
        <v>N/A</v>
      </c>
      <c r="FP88" t="str">
        <f>IFERROR(VALUE(RIGHT(Rawdata!FP88,1))-3,"N/A")</f>
        <v>N/A</v>
      </c>
      <c r="FQ88" t="str">
        <f>IFERROR(IF(Rawdata!FQ88="A1",VALUE(RIGHT(Rawdata!FQ88,1)),VALUE(RIGHT(Rawdata!FQ88,1))-1),"N/A")</f>
        <v>N/A</v>
      </c>
      <c r="FR88" t="str">
        <f>IFERROR(VALUE(RIGHT(Rawdata!FR88,1))-3,"N/A")</f>
        <v>N/A</v>
      </c>
      <c r="FS88" t="str">
        <f>IFERROR(IF(Rawdata!FS88="A1",VALUE(RIGHT(Rawdata!FS88,1)),VALUE(RIGHT(Rawdata!FS88,1))-1),"N/A")</f>
        <v>N/A</v>
      </c>
      <c r="FT88" t="str">
        <f>IFERROR(VALUE(RIGHT(Rawdata!FT88,1))-3,"N/A")</f>
        <v>N/A</v>
      </c>
      <c r="FU88" t="str">
        <f>IFERROR(IF(Rawdata!FU88="A1",VALUE(RIGHT(Rawdata!FU88,1)),VALUE(RIGHT(Rawdata!FU88,1))-1),"N/A")</f>
        <v>N/A</v>
      </c>
      <c r="FV88" t="str">
        <f>IFERROR(VALUE(RIGHT(Rawdata!FV88,1))-3,"N/A")</f>
        <v>N/A</v>
      </c>
      <c r="FW88" t="str">
        <f>IFERROR(IF(Rawdata!FW88="A1",VALUE(RIGHT(Rawdata!FW88,1)),VALUE(RIGHT(Rawdata!FW88,1))-1),"N/A")</f>
        <v>N/A</v>
      </c>
      <c r="FX88" t="str">
        <f>IFERROR(VALUE(RIGHT(Rawdata!FX88,1))-3,"N/A")</f>
        <v>N/A</v>
      </c>
      <c r="FY88" t="str">
        <f>IFERROR(IF(Rawdata!FY88="A1",VALUE(RIGHT(Rawdata!FY88,1)),VALUE(RIGHT(Rawdata!FY88,1))-1),"N/A")</f>
        <v>N/A</v>
      </c>
      <c r="FZ88" t="str">
        <f>IFERROR(VALUE(RIGHT(Rawdata!FZ88,1))-3,"N/A")</f>
        <v>N/A</v>
      </c>
      <c r="GA88" t="str">
        <f>IFERROR(IF(Rawdata!GA88="A1",VALUE(RIGHT(Rawdata!GA88,1)),VALUE(RIGHT(Rawdata!GA88,1))-1),"N/A")</f>
        <v>N/A</v>
      </c>
      <c r="GB88" t="str">
        <f>IFERROR(VALUE(RIGHT(Rawdata!GB88,1))-3,"N/A")</f>
        <v>N/A</v>
      </c>
      <c r="GC88" t="str">
        <f>IFERROR(IF(Rawdata!GC88="A1",VALUE(RIGHT(Rawdata!GC88,1)),VALUE(RIGHT(Rawdata!GC88,1))-1),"N/A")</f>
        <v>N/A</v>
      </c>
      <c r="GD88" t="str">
        <f>IFERROR(VALUE(RIGHT(Rawdata!GD88,1))-3,"N/A")</f>
        <v>N/A</v>
      </c>
      <c r="GE88" t="str">
        <f>IFERROR(IF(Rawdata!GE88="A1",VALUE(RIGHT(Rawdata!GE88,1)),VALUE(RIGHT(Rawdata!GE88,1))-1),"N/A")</f>
        <v>N/A</v>
      </c>
      <c r="GF88" t="str">
        <f>IFERROR(VALUE(RIGHT(Rawdata!GF88,1))-3,"N/A")</f>
        <v>N/A</v>
      </c>
      <c r="GG88" t="str">
        <f>IFERROR(IF(Rawdata!GG88="A1",VALUE(RIGHT(Rawdata!GG88,1)),VALUE(RIGHT(Rawdata!GG88,1))-1),"N/A")</f>
        <v>N/A</v>
      </c>
      <c r="GH88" t="str">
        <f>IFERROR(VALUE(RIGHT(Rawdata!GH88,1))-3,"N/A")</f>
        <v>N/A</v>
      </c>
      <c r="GI88" t="str">
        <f>IFERROR(IF(Rawdata!GI88="A1",VALUE(RIGHT(Rawdata!GI88,1)),VALUE(RIGHT(Rawdata!GI88,1))-1),"N/A")</f>
        <v>N/A</v>
      </c>
      <c r="GJ88" t="str">
        <f>IFERROR(VALUE(RIGHT(Rawdata!GJ88,1))-3,"N/A")</f>
        <v>N/A</v>
      </c>
      <c r="GK88" t="str">
        <f>IFERROR(IF(Rawdata!GK88="A1",VALUE(RIGHT(Rawdata!GK88,1)),VALUE(RIGHT(Rawdata!GK88,1))-1),"N/A")</f>
        <v>N/A</v>
      </c>
      <c r="GL88" t="str">
        <f>IFERROR(VALUE(RIGHT(Rawdata!GL88,1))-3,"N/A")</f>
        <v>N/A</v>
      </c>
      <c r="GM88" t="str">
        <f>IFERROR(IF(Rawdata!GM88="A1",VALUE(RIGHT(Rawdata!GM88,1)),VALUE(RIGHT(Rawdata!GM88,1))-1),"N/A")</f>
        <v>N/A</v>
      </c>
      <c r="GN88" t="str">
        <f>IFERROR(VALUE(RIGHT(Rawdata!GN88,1))-3,"N/A")</f>
        <v>N/A</v>
      </c>
      <c r="GO88" t="str">
        <f>IFERROR(IF(Rawdata!GO88="A1",VALUE(RIGHT(Rawdata!GO88,1)),VALUE(RIGHT(Rawdata!GO88,1))-1),"N/A")</f>
        <v>N/A</v>
      </c>
      <c r="GP88" t="str">
        <f>IFERROR(VALUE(RIGHT(Rawdata!GP88,1))-3,"N/A")</f>
        <v>N/A</v>
      </c>
      <c r="GQ88" t="str">
        <f>IFERROR(IF(Rawdata!GQ88="A1",VALUE(RIGHT(Rawdata!GQ88,1)),VALUE(RIGHT(Rawdata!GQ88,1))-1),"N/A")</f>
        <v>N/A</v>
      </c>
      <c r="GR88" t="str">
        <f>IFERROR(VALUE(RIGHT(Rawdata!GR88,1))-3,"N/A")</f>
        <v>N/A</v>
      </c>
      <c r="GS88" t="str">
        <f>IFERROR(IF(Rawdata!GS88="A1",VALUE(RIGHT(Rawdata!GS88,1)),VALUE(RIGHT(Rawdata!GS88,1))-1),"N/A")</f>
        <v>N/A</v>
      </c>
      <c r="GT88" t="str">
        <f>IFERROR(VALUE(RIGHT(Rawdata!GT88,1))-3,"N/A")</f>
        <v>N/A</v>
      </c>
      <c r="GU88" t="str">
        <f>IFERROR(IF(Rawdata!GU88="A1",VALUE(RIGHT(Rawdata!GU88,1)),VALUE(RIGHT(Rawdata!GU88,1))-1),"N/A")</f>
        <v>N/A</v>
      </c>
      <c r="GV88" t="str">
        <f>IFERROR(VALUE(RIGHT(Rawdata!GV88,1))-3,"N/A")</f>
        <v>N/A</v>
      </c>
      <c r="GW88" t="str">
        <f>IFERROR(IF(Rawdata!GW88="A1",VALUE(RIGHT(Rawdata!GW88,1)),VALUE(RIGHT(Rawdata!GW88,1))-1),"N/A")</f>
        <v>N/A</v>
      </c>
      <c r="GX88" t="str">
        <f>IFERROR(VALUE(RIGHT(Rawdata!GX88,1))-3,"N/A")</f>
        <v>N/A</v>
      </c>
      <c r="GY88" t="str">
        <f>IFERROR(VALUE(RIGHT(Rawdata!GY88,1)),"N/A")</f>
        <v>N/A</v>
      </c>
      <c r="GZ88" t="str">
        <f>IFERROR(7-VALUE(RIGHT(Rawdata!GZ88,1)),"N/A")</f>
        <v>N/A</v>
      </c>
      <c r="HA88" t="str">
        <f>IFERROR(VALUE(RIGHT(Rawdata!HA88,1)),"N/A")</f>
        <v>N/A</v>
      </c>
      <c r="HB88" t="str">
        <f>IFERROR(VALUE(RIGHT(Rawdata!HB88,1)),"N/A")</f>
        <v>N/A</v>
      </c>
      <c r="HC88" t="str">
        <f>IFERROR(VALUE(RIGHT(Rawdata!HC88,1)),"N/A")</f>
        <v>N/A</v>
      </c>
      <c r="HD88" t="str">
        <f>IFERROR(7-VALUE(RIGHT(Rawdata!HD88,1)),"N/A")</f>
        <v>N/A</v>
      </c>
      <c r="HE88" t="str">
        <f>IFERROR(VALUE(RIGHT(Rawdata!HE88,1)),"N/A")</f>
        <v>N/A</v>
      </c>
      <c r="HF88" t="str">
        <f>IFERROR(7-VALUE(RIGHT(Rawdata!HF88,1)),"N/A")</f>
        <v>N/A</v>
      </c>
      <c r="HG88" t="str">
        <f>IFERROR(VALUE(RIGHT(Rawdata!HG88,1)),"N/A")</f>
        <v>N/A</v>
      </c>
      <c r="HH88" t="str">
        <f>IFERROR(VALUE(RIGHT(Rawdata!HH88,1)),"N/A")</f>
        <v>N/A</v>
      </c>
      <c r="HI88" t="str">
        <f>IFERROR(VALUE(RIGHT(Rawdata!HI88,1)),"N/A")</f>
        <v>N/A</v>
      </c>
      <c r="HJ88" t="str">
        <f>IFERROR(VALUE(RIGHT(Rawdata!HJ88,1)),"N/A")</f>
        <v>N/A</v>
      </c>
      <c r="HK88" t="str">
        <f>IFERROR(7-VALUE(RIGHT(Rawdata!HK88,1)),"N/A")</f>
        <v>N/A</v>
      </c>
      <c r="HL88" t="str">
        <f>IFERROR(VALUE(RIGHT(Rawdata!HL88,1)),"N/A")</f>
        <v>N/A</v>
      </c>
      <c r="HM88" t="str">
        <f>IFERROR(VALUE(RIGHT(Rawdata!HM88,1)),"N/A")</f>
        <v>N/A</v>
      </c>
      <c r="HN88" t="str">
        <f>IFERROR(IF(Rawdata!HN88="A13",5,VALUE(RIGHT(Rawdata!HN88,1))-1),"N/A")</f>
        <v>N/A</v>
      </c>
      <c r="HO88" t="str">
        <f>IFERROR(IF(Rawdata!HO88="A13",5,VALUE(RIGHT(Rawdata!HO88,1))-1),"N/A")</f>
        <v>N/A</v>
      </c>
      <c r="HP88" t="str">
        <f>IFERROR(IF(Rawdata!HP88="A13",5,VALUE(RIGHT(Rawdata!HP88,1))-1),"N/A")</f>
        <v>N/A</v>
      </c>
      <c r="HQ88" t="str">
        <f>IFERROR(IF(Rawdata!HQ88="A13",5,VALUE(RIGHT(Rawdata!HQ88,1))-1),"N/A")</f>
        <v>N/A</v>
      </c>
      <c r="HR88" t="str">
        <f>IFERROR(IF(Rawdata!HR88="A13",5,VALUE(RIGHT(Rawdata!HR88,1))-1),"N/A")</f>
        <v>N/A</v>
      </c>
      <c r="HS88" t="str">
        <f>IFERROR(6-IF(Rawdata!HS88="A13",5,VALUE(RIGHT(Rawdata!HS88,1))-1),"N/A")</f>
        <v>N/A</v>
      </c>
      <c r="HT88" t="str">
        <f>IFERROR(6-IF(Rawdata!HT88="A13",5,VALUE(RIGHT(Rawdata!HT88,1))-1),"N/A")</f>
        <v>N/A</v>
      </c>
      <c r="HU88" t="str">
        <f>IFERROR(6-IF(Rawdata!HU88="A13",5,VALUE(RIGHT(Rawdata!HU88,1))-1),"N/A")</f>
        <v>N/A</v>
      </c>
      <c r="HV88" t="str">
        <f>IFERROR(IF(Rawdata!HV88="A13",5,VALUE(RIGHT(Rawdata!HV88,1))-1),"N/A")</f>
        <v>N/A</v>
      </c>
      <c r="HW88" t="str">
        <f>IFERROR(6-IF(Rawdata!HW88="A13",5,VALUE(RIGHT(Rawdata!HW88,1))-1),"N/A")</f>
        <v>N/A</v>
      </c>
      <c r="HX88" t="str">
        <f>IFERROR(6-IF(Rawdata!HX88="A13",5,VALUE(RIGHT(Rawdata!HX88,1))-1),"N/A")</f>
        <v>N/A</v>
      </c>
      <c r="HY88" t="str">
        <f>IFERROR(6-IF(Rawdata!HY88="A13",5,VALUE(RIGHT(Rawdata!HY88,1))-1),"N/A")</f>
        <v>N/A</v>
      </c>
      <c r="HZ88" t="str">
        <f>IFERROR(6-IF(Rawdata!HZ88="A13",5,VALUE(RIGHT(Rawdata!HZ88,1))-1),"N/A")</f>
        <v>N/A</v>
      </c>
      <c r="IA88" t="str">
        <f>IFERROR(6-IF(Rawdata!IA88="A13",5,VALUE(RIGHT(Rawdata!IA88,1))-1),"N/A")</f>
        <v>N/A</v>
      </c>
      <c r="IB88" t="str">
        <f>IFERROR(IF(Rawdata!IB88="A13",5,VALUE(RIGHT(Rawdata!IB88,1))-1),"N/A")</f>
        <v>N/A</v>
      </c>
      <c r="IC88" t="str">
        <f>IFERROR(6-IF(Rawdata!IC88="A13",5,VALUE(RIGHT(Rawdata!IC88,1))-1),"N/A")</f>
        <v>N/A</v>
      </c>
      <c r="ID88" t="str">
        <f>IFERROR(IF(Rawdata!ID88="A13",5,VALUE(RIGHT(Rawdata!ID88,1))-1),"N/A")</f>
        <v>N/A</v>
      </c>
      <c r="IE88" t="str">
        <f>IFERROR(6-IF(Rawdata!IE88="A13",5,VALUE(RIGHT(Rawdata!IE88,1))-1),"N/A")</f>
        <v>N/A</v>
      </c>
      <c r="IF88">
        <f>IFERROR(VALUE(RIGHT(Rawdata!IF88,1)),"N/A")</f>
        <v>1</v>
      </c>
      <c r="IG88">
        <f>IFERROR(VALUE(RIGHT(Rawdata!IG88,1)),"N/A")</f>
        <v>1</v>
      </c>
      <c r="IH88">
        <f>IFERROR(VALUE(RIGHT(Rawdata!IH88,1)),"N/A")</f>
        <v>1</v>
      </c>
      <c r="II88">
        <f>IFERROR(VALUE(RIGHT(Rawdata!II88,1)),"N/A")</f>
        <v>1</v>
      </c>
      <c r="IJ88">
        <f>IFERROR(VALUE(RIGHT(Rawdata!IJ88,1)),"N/A")</f>
        <v>1</v>
      </c>
      <c r="IK88">
        <f>IFERROR(VALUE(RIGHT(Rawdata!IK88,1)),"N/A")</f>
        <v>3</v>
      </c>
      <c r="IL88">
        <f>IFERROR(VALUE(RIGHT(Rawdata!IL88,1)),"N/A")</f>
        <v>4</v>
      </c>
      <c r="IM88">
        <f>IFERROR(VALUE(RIGHT(Rawdata!IM88,1)),"N/A")</f>
        <v>4</v>
      </c>
      <c r="IN88">
        <f>IFERROR(VALUE(RIGHT(Rawdata!IN88,1)),"N/A")</f>
        <v>3</v>
      </c>
      <c r="IO88">
        <f>IFERROR(VALUE(RIGHT(Rawdata!IO88,1)),"N/A")</f>
        <v>4</v>
      </c>
      <c r="IP88">
        <f>IFERROR(VALUE(RIGHT(Rawdata!IP88,1)),"N/A")</f>
        <v>2</v>
      </c>
      <c r="IQ88">
        <f>IFERROR(VALUE(RIGHT(Rawdata!IQ88,1)),"N/A")</f>
        <v>5</v>
      </c>
      <c r="IR88">
        <f>IFERROR(VALUE(RIGHT(Rawdata!IR88,1)),"N/A")</f>
        <v>3</v>
      </c>
      <c r="IS88">
        <f>IFERROR(VALUE(RIGHT(Rawdata!IS88,1)),"N/A")</f>
        <v>4</v>
      </c>
      <c r="IT88">
        <f>IFERROR(VALUE(RIGHT(Rawdata!IT88,1)),"N/A")</f>
        <v>4</v>
      </c>
      <c r="IU88">
        <f>IFERROR(VALUE(RIGHT(Rawdata!IU88,1)),"N/A")</f>
        <v>3</v>
      </c>
      <c r="IV88">
        <f>IFERROR(VALUE(RIGHT(Rawdata!IV88,1)),"N/A")</f>
        <v>4</v>
      </c>
      <c r="IW88">
        <f>IFERROR(VALUE(RIGHT(Rawdata!IW88,1)),"N/A")</f>
        <v>4</v>
      </c>
      <c r="IX88">
        <f>IFERROR(VALUE(RIGHT(Rawdata!IX88,1)),"N/A")</f>
        <v>4</v>
      </c>
      <c r="IY88" t="str">
        <f>IFERROR(VALUE(RIGHT(Rawdata!IY88,1)),"N/A")</f>
        <v>N/A</v>
      </c>
      <c r="IZ88" t="str">
        <f>IFERROR(VALUE(RIGHT(Rawdata!IZ88,1)),"N/A")</f>
        <v>N/A</v>
      </c>
      <c r="JA88" t="str">
        <f>IFERROR(VALUE(RIGHT(Rawdata!JA88,1)),"N/A")</f>
        <v>N/A</v>
      </c>
      <c r="JB88" t="str">
        <f>IFERROR(VALUE(RIGHT(Rawdata!JB88,1)),"N/A")</f>
        <v>N/A</v>
      </c>
      <c r="JC88" t="str">
        <f>IFERROR(VALUE(RIGHT(Rawdata!JC88,1)),"N/A")</f>
        <v>N/A</v>
      </c>
      <c r="JD88" t="str">
        <f>IFERROR(VALUE(RIGHT(Rawdata!JD88,1)),"N/A")</f>
        <v>N/A</v>
      </c>
      <c r="JE88" t="str">
        <f>IFERROR(VALUE(RIGHT(Rawdata!JE88,1)),"N/A")</f>
        <v>N/A</v>
      </c>
      <c r="JF88" t="str">
        <f>IFERROR(VALUE(RIGHT(Rawdata!JF88,1)),"N/A")</f>
        <v>N/A</v>
      </c>
      <c r="JG88" t="str">
        <f>IFERROR(VALUE(RIGHT(Rawdata!JG88,1)),"N/A")</f>
        <v>N/A</v>
      </c>
      <c r="JH88" t="str">
        <f>IFERROR(VALUE(RIGHT(Rawdata!JH88,1)),"N/A")</f>
        <v>N/A</v>
      </c>
      <c r="JI88" t="str">
        <f>IFERROR(VALUE(RIGHT(Rawdata!JI88,1)),"N/A")</f>
        <v>N/A</v>
      </c>
      <c r="JJ88" t="str">
        <f>IFERROR(VALUE(RIGHT(Rawdata!JJ88,1)),"N/A")</f>
        <v>N/A</v>
      </c>
      <c r="JK88" t="str">
        <f>IFERROR(VALUE(RIGHT(Rawdata!JK88,1)),"N/A")</f>
        <v>N/A</v>
      </c>
      <c r="JL88" t="str">
        <f>IFERROR(VALUE(RIGHT(Rawdata!JL88,1)),"N/A")</f>
        <v>N/A</v>
      </c>
      <c r="JM88" t="str">
        <f>IFERROR(VALUE(RIGHT(Rawdata!JM88,1)),"N/A")</f>
        <v>N/A</v>
      </c>
      <c r="JN88" t="str">
        <f>IFERROR(VALUE(RIGHT(Rawdata!JN88,1)),"N/A")</f>
        <v>N/A</v>
      </c>
      <c r="JO88" t="str">
        <f>IFERROR(VALUE(RIGHT(Rawdata!JO88,1)),"N/A")</f>
        <v>N/A</v>
      </c>
      <c r="JP88">
        <f>IFERROR(VALUE(RIGHT(Rawdata!JP88,1)-4),"N/A")</f>
        <v>-1</v>
      </c>
      <c r="JQ88">
        <f>IFERROR(VALUE(RIGHT(Rawdata!JQ88,1)-4),"N/A")</f>
        <v>1</v>
      </c>
      <c r="JR88" t="str">
        <f>IFERROR(VALUE(RIGHT(Rawdata!JR88,1)-4),"N/A")</f>
        <v>N/A</v>
      </c>
      <c r="JS88">
        <f>IFERROR(VALUE(RIGHT(Rawdata!JS88,1)-4),"N/A")</f>
        <v>-2</v>
      </c>
      <c r="JT88">
        <f>IFERROR(VALUE(RIGHT(Rawdata!JT88,1)-4),"N/A")</f>
        <v>0</v>
      </c>
      <c r="JU88">
        <f>IFERROR(VALUE(RIGHT(Rawdata!JU88,1)-4),"N/A")</f>
        <v>0</v>
      </c>
      <c r="JV88">
        <f>IFERROR(VALUE(RIGHT(Rawdata!JV88,1)-4),"N/A")</f>
        <v>3</v>
      </c>
      <c r="JW88">
        <f>IFERROR(VALUE(RIGHT(Rawdata!JW88,1)-4),"N/A")</f>
        <v>3</v>
      </c>
      <c r="JX88" t="str">
        <f>IFERROR(VALUE(RIGHT(Rawdata!JX88,1)),"N/A")</f>
        <v>N/A</v>
      </c>
      <c r="JY88" t="str">
        <f>IFERROR(VALUE(RIGHT(Rawdata!JY88,1)),"N/A")</f>
        <v>N/A</v>
      </c>
      <c r="JZ88" t="str">
        <f>IFERROR(6-VALUE(RIGHT(Rawdata!JZ88,1)),"N/A")</f>
        <v>N/A</v>
      </c>
      <c r="KA88" t="str">
        <f>IFERROR(6-VALUE(RIGHT(Rawdata!KA88,1)),"N/A")</f>
        <v>N/A</v>
      </c>
      <c r="KB88" t="str">
        <f>IFERROR(6-VALUE(RIGHT(Rawdata!KB88,1)),"N/A")</f>
        <v>N/A</v>
      </c>
      <c r="KC88" t="str">
        <f>IFERROR(6-VALUE(RIGHT(Rawdata!KC88,1)),"N/A")</f>
        <v>N/A</v>
      </c>
      <c r="KD88" t="str">
        <f>IFERROR(6-VALUE(RIGHT(Rawdata!KD88,1)),"N/A")</f>
        <v>N/A</v>
      </c>
      <c r="KE88" t="str">
        <f>IFERROR(6-VALUE(RIGHT(Rawdata!KE88,1)),"N/A")</f>
        <v>N/A</v>
      </c>
      <c r="KF88" t="str">
        <f>IFERROR(VALUE(RIGHT(Rawdata!KF88,1)),"N/A")</f>
        <v>N/A</v>
      </c>
      <c r="KG88" t="str">
        <f>IFERROR(VALUE(RIGHT(Rawdata!KG88,1)),"N/A")</f>
        <v>N/A</v>
      </c>
      <c r="KH88" t="str">
        <f>IFERROR(6-VALUE(RIGHT(Rawdata!KH88,1)),"N/A")</f>
        <v>N/A</v>
      </c>
      <c r="KI88" t="str">
        <f>IFERROR(6-VALUE(RIGHT(Rawdata!KI88,1)),"N/A")</f>
        <v>N/A</v>
      </c>
      <c r="KJ88">
        <f>IFERROR(VALUE(RIGHT(Rawdata!KJ88,1)),"N/A")</f>
        <v>4</v>
      </c>
      <c r="KK88">
        <f>IFERROR(VALUE(RIGHT(Rawdata!KK88,1)),"N/A")</f>
        <v>4</v>
      </c>
      <c r="KL88">
        <f>IFERROR(VALUE(RIGHT(Rawdata!KL88,1)),"N/A")</f>
        <v>4</v>
      </c>
      <c r="KM88">
        <f>IFERROR(VALUE(RIGHT(Rawdata!KM88,1)),"N/A")</f>
        <v>3</v>
      </c>
      <c r="KN88">
        <f>IFERROR(VALUE(RIGHT(Rawdata!KN88,1)),"N/A")</f>
        <v>3</v>
      </c>
      <c r="KO88">
        <f>IFERROR(VALUE(RIGHT(Rawdata!KO88,1)),"N/A")</f>
        <v>4</v>
      </c>
      <c r="KP88" t="str">
        <f>IFERROR(VALUE(RIGHT(Rawdata!KP88,1)),"N/A")</f>
        <v>N/A</v>
      </c>
      <c r="KQ88">
        <f>IFERROR(VALUE(RIGHT(Rawdata!KQ88,1)),"N/A")</f>
        <v>4</v>
      </c>
      <c r="KR88">
        <f>IFERROR(VALUE(RIGHT(Rawdata!KR88,1)),"N/A")</f>
        <v>3</v>
      </c>
      <c r="KS88">
        <f>IFERROR(VALUE(RIGHT(Rawdata!KS88,1)),"N/A")</f>
        <v>3</v>
      </c>
      <c r="KT88">
        <f>IFERROR(VALUE(RIGHT(Rawdata!KT88,1)),"N/A")</f>
        <v>3</v>
      </c>
      <c r="KU88" t="str">
        <f>IFERROR(VALUE(RIGHT(Rawdata!KU88,1)),"N/A")</f>
        <v>N/A</v>
      </c>
      <c r="KV88">
        <f>IFERROR(VALUE(RIGHT(Rawdata!KV88,1)),"N/A")</f>
        <v>3</v>
      </c>
      <c r="KW88">
        <f>IFERROR(VALUE(RIGHT(Rawdata!KW88,1)),"N/A")</f>
        <v>3</v>
      </c>
      <c r="KX88">
        <f>IFERROR(VALUE(RIGHT(Rawdata!KX88,1)),"N/A")</f>
        <v>3</v>
      </c>
    </row>
    <row r="89" spans="1:310" x14ac:dyDescent="0.25">
      <c r="A89">
        <f>Rawdata!A89</f>
        <v>18</v>
      </c>
      <c r="B89" t="str">
        <f>Rawdata!B89</f>
        <v>T4</v>
      </c>
      <c r="C89" t="str">
        <f>Rawdata!C89</f>
        <v>2023-05-17 14:12:11</v>
      </c>
      <c r="D89" t="str">
        <f>Rawdata!D89</f>
        <v>703-203</v>
      </c>
      <c r="E89" t="str">
        <f>IF(Rawdata!E89="","",Rawdata!E89)</f>
        <v>103-105</v>
      </c>
      <c r="F89" cm="1">
        <f t="array" ref="F89">IFERROR(_xlfn.IFS(Rawdata!F89="A1",100,Rawdata!F89="A2",75,Rawdata!F89="A3",50,Rawdata!F89="A4",25,Rawdata!F89="A5",0),"N/A")</f>
        <v>75</v>
      </c>
      <c r="G89" cm="1">
        <f t="array" ref="G89">IFERROR(_xlfn.IFS(Rawdata!G89="A1",100,Rawdata!G89="A2",75,Rawdata!G89="A3",50,Rawdata!G89="A4",25,Rawdata!G89="A5",0),"N/A")</f>
        <v>100</v>
      </c>
      <c r="H89" cm="1">
        <f t="array" ref="H89">IFERROR(_xlfn.IFS(Rawdata!H89="A1",100,Rawdata!H89="A2",75,Rawdata!H89="A3",50,Rawdata!H89="A4",25,Rawdata!H89="A5",0),"N/A")</f>
        <v>75</v>
      </c>
      <c r="I89" cm="1">
        <f t="array" ref="I89">IFERROR(_xlfn.IFS(Rawdata!I89="A1",100,Rawdata!I89="A2",75,Rawdata!I89="A3",50,Rawdata!I89="A4",25,Rawdata!I89="A5",0),"N/A")</f>
        <v>100</v>
      </c>
      <c r="J89" cm="1">
        <f t="array" ref="J89">IFERROR(_xlfn.IFS(Rawdata!J89="A1",100,Rawdata!J89="A2",75,Rawdata!J89="A3",50,Rawdata!J89="A4",25,Rawdata!J89="A5",0),"N/A")</f>
        <v>75</v>
      </c>
      <c r="K89" cm="1">
        <f t="array" ref="K89">IFERROR(_xlfn.IFS(Rawdata!K89="A1",100,Rawdata!K89="A2",75,Rawdata!K89="A3",50,Rawdata!K89="A4",25,Rawdata!K89="A5",0),"N/A")</f>
        <v>100</v>
      </c>
      <c r="L89" cm="1">
        <f t="array" ref="L89">IFERROR(_xlfn.IFS(Rawdata!L89="A1",100,Rawdata!L89="A2",75,Rawdata!L89="A3",50,Rawdata!L89="A4",25,Rawdata!L89="A5",0),"N/A")</f>
        <v>100</v>
      </c>
      <c r="M89" cm="1">
        <f t="array" ref="M89">IFERROR(_xlfn.IFS(Rawdata!M89="A1",100,Rawdata!M89="A2",75,Rawdata!M89="A3",50,Rawdata!M89="A4",25,Rawdata!M89="A5",0),"N/A")</f>
        <v>75</v>
      </c>
      <c r="N89" cm="1">
        <f t="array" ref="N89">IFERROR(_xlfn.IFS(Rawdata!N89="A1",100,Rawdata!N89="A2",75,Rawdata!N89="A3",50,Rawdata!N89="A4",25,Rawdata!N89="A5",0),"N/A")</f>
        <v>75</v>
      </c>
      <c r="O89" cm="1">
        <f t="array" ref="O89">IFERROR(_xlfn.IFS(Rawdata!O89="A1",100,Rawdata!O89="A2",75,Rawdata!O89="A3",50,Rawdata!O89="A4",25,Rawdata!O89="A5",0),"N/A")</f>
        <v>100</v>
      </c>
      <c r="P89" cm="1">
        <f t="array" ref="P89">IFERROR(_xlfn.IFS(Rawdata!P89="A1",100,Rawdata!P89="A2",75,Rawdata!P89="A3",50,Rawdata!P89="A4",25,Rawdata!P89="A5",0),"N/A")</f>
        <v>25</v>
      </c>
      <c r="Q89" cm="1">
        <f t="array" ref="Q89">IFERROR(_xlfn.IFS(Rawdata!Q89="A1",100,Rawdata!Q89="A2",75,Rawdata!Q89="A3",50,Rawdata!Q89="A4",25,Rawdata!Q89="A5",0),"N/A")</f>
        <v>100</v>
      </c>
      <c r="R89" cm="1">
        <f t="array" ref="R89">IFERROR(_xlfn.IFS(Rawdata!R89="A1",100,Rawdata!R89="A2",75,Rawdata!R89="A3",50,Rawdata!R89="A4",25,Rawdata!R89="A5",0),"N/A")</f>
        <v>50</v>
      </c>
      <c r="S89" cm="1">
        <f t="array" ref="S89">IFERROR(_xlfn.IFS(Rawdata!S89="A1",100,Rawdata!S89="A2",75,Rawdata!S89="A3",50,Rawdata!S89="A4",25,Rawdata!S89="A5",0),"N/A")</f>
        <v>25</v>
      </c>
      <c r="T89" cm="1">
        <f t="array" ref="T89">IFERROR(_xlfn.IFS(Rawdata!T89="A1",100,Rawdata!T89="A2",75,Rawdata!T89="A3",50,Rawdata!T89="A4",25,Rawdata!T89="A5",0),"N/A")</f>
        <v>0</v>
      </c>
      <c r="U89" cm="1">
        <f t="array" ref="U89">IFERROR(_xlfn.IFS(Rawdata!U89="A1",100,Rawdata!U89="A2",75,Rawdata!U89="A3",50,Rawdata!U89="A4",25,Rawdata!U89="A5",0),"N/A")</f>
        <v>50</v>
      </c>
      <c r="V89" cm="1">
        <f t="array" ref="V89">IFERROR(_xlfn.IFS(Rawdata!V89="A1",100,Rawdata!V89="A2",75,Rawdata!V89="A3",50,Rawdata!V89="A4",25,Rawdata!V89="A5",0),"N/A")</f>
        <v>25</v>
      </c>
      <c r="W89" cm="1">
        <f t="array" ref="W89">IFERROR(_xlfn.IFS(Rawdata!W89="A1",100,Rawdata!W89="A2",75,Rawdata!W89="A3",50,Rawdata!W89="A4",25,Rawdata!W89="A5",0),"N/A")</f>
        <v>25</v>
      </c>
      <c r="X89" cm="1">
        <f t="array" ref="X89">IFERROR(_xlfn.IFS(Rawdata!X89="A1",100,Rawdata!X89="A2",75,Rawdata!X89="A3",50,Rawdata!X89="A4",25,Rawdata!X89="A5",0),"N/A")</f>
        <v>50</v>
      </c>
      <c r="Y89" cm="1">
        <f t="array" ref="Y89">IFERROR(_xlfn.IFS(Rawdata!Y89="A1",100,Rawdata!Y89="A2",75,Rawdata!Y89="A3",50,Rawdata!Y89="A4",25,Rawdata!Y89="A5",0),"N/A")</f>
        <v>75</v>
      </c>
      <c r="Z89" cm="1">
        <f t="array" ref="Z89">IFERROR(_xlfn.IFS(Rawdata!Z89="A1",100,Rawdata!Z89="A2",75,Rawdata!Z89="A3",50,Rawdata!Z89="A4",25,Rawdata!Z89="A5",0),"N/A")</f>
        <v>50</v>
      </c>
      <c r="AA89" cm="1">
        <f t="array" ref="AA89">IFERROR(_xlfn.IFS(Rawdata!AA89="A1",100,Rawdata!AA89="A2",75,Rawdata!AA89="A3",50,Rawdata!AA89="A4",25,Rawdata!AA89="A5",0),"N/A")</f>
        <v>100</v>
      </c>
      <c r="AB89" cm="1">
        <f t="array" ref="AB89">IFERROR(_xlfn.IFS(Rawdata!AB89="A1",100,Rawdata!AB89="A2",75,Rawdata!AB89="A3",50,Rawdata!AB89="A4",25,Rawdata!AB89="A5",0),"N/A")</f>
        <v>75</v>
      </c>
      <c r="AC89">
        <f>IFERROR(VALUE(RIGHT(Rawdata!AC89,1)),"N/A")</f>
        <v>4</v>
      </c>
      <c r="AD89">
        <f>IFERROR(6-VALUE(RIGHT(Rawdata!AD89,1)),"N/A")</f>
        <v>4</v>
      </c>
      <c r="AE89">
        <f>IFERROR(VALUE(RIGHT(Rawdata!AE89,1)),"N/A")</f>
        <v>4</v>
      </c>
      <c r="AF89">
        <f>IFERROR(6-VALUE(RIGHT(Rawdata!AF89,1)),"N/A")</f>
        <v>4</v>
      </c>
      <c r="AG89">
        <f>IFERROR(VALUE(RIGHT(Rawdata!AG89,1)),"N/A")</f>
        <v>4</v>
      </c>
      <c r="AH89">
        <f>IFERROR(VALUE(RIGHT(Rawdata!AH89,1)),"N/A")</f>
        <v>4</v>
      </c>
      <c r="AI89">
        <f>IFERROR(VALUE(RIGHT(Rawdata!AI89,1)),"N/A")</f>
        <v>4</v>
      </c>
      <c r="AJ89">
        <f>IFERROR(6-VALUE(RIGHT(Rawdata!AJ89,1)),"N/A")</f>
        <v>4</v>
      </c>
      <c r="AK89">
        <f>IFERROR(6-VALUE(RIGHT(Rawdata!AK89,1)),"N/A")</f>
        <v>5</v>
      </c>
      <c r="AL89">
        <f>IFERROR(VALUE(RIGHT(Rawdata!AL89,1)),"N/A")</f>
        <v>4</v>
      </c>
      <c r="AM89">
        <f>IFERROR(6-VALUE(RIGHT(Rawdata!AM89,1)),"N/A")</f>
        <v>4</v>
      </c>
      <c r="AN89">
        <f>IFERROR(6-VALUE(RIGHT(Rawdata!AN89,1)),"N/A")</f>
        <v>3</v>
      </c>
      <c r="AO89">
        <f>IFERROR(VALUE(RIGHT(Rawdata!AO89,1)),"N/A")</f>
        <v>4</v>
      </c>
      <c r="AP89">
        <f>IFERROR(6-VALUE(RIGHT(Rawdata!AP89,1)),"N/A")</f>
        <v>3</v>
      </c>
      <c r="AQ89">
        <f>IFERROR(VALUE(RIGHT(Rawdata!AQ89,1)),"N/A")</f>
        <v>4</v>
      </c>
      <c r="AR89">
        <f>IFERROR(6-VALUE(RIGHT(Rawdata!AR89,1)),"N/A")</f>
        <v>3</v>
      </c>
      <c r="AS89">
        <f>IFERROR(VALUE(RIGHT(Rawdata!AS89,1)),"N/A")</f>
        <v>4</v>
      </c>
      <c r="AT89">
        <f>IFERROR(VALUE(RIGHT(Rawdata!AT89,1)),"N/A")</f>
        <v>4</v>
      </c>
      <c r="AU89">
        <f>IFERROR(6-VALUE(RIGHT(Rawdata!AU89,1)),"N/A")</f>
        <v>5</v>
      </c>
      <c r="AV89">
        <f>IFERROR(VALUE(RIGHT(Rawdata!AV89,1)),"N/A")</f>
        <v>3</v>
      </c>
      <c r="AW89">
        <f>IFERROR(VALUE(RIGHT(Rawdata!AW89,1)),"N/A")</f>
        <v>4</v>
      </c>
      <c r="AX89">
        <f>IFERROR(VALUE(RIGHT(Rawdata!AX89,1)),"N/A")</f>
        <v>2</v>
      </c>
      <c r="AY89">
        <f>IFERROR(VALUE(RIGHT(Rawdata!AY89,1)),"N/A")</f>
        <v>1</v>
      </c>
      <c r="AZ89">
        <f>IFERROR(VALUE(RIGHT(Rawdata!AZ89,1)),"N/A")</f>
        <v>2</v>
      </c>
      <c r="BA89">
        <f>IFERROR(VALUE(RIGHT(Rawdata!BA89,1)-1),"N/A")</f>
        <v>3</v>
      </c>
      <c r="BB89">
        <f>IFERROR(VALUE(RIGHT(Rawdata!BB89,1)-1),"N/A")</f>
        <v>3</v>
      </c>
      <c r="BC89">
        <f>IFERROR(VALUE(RIGHT(Rawdata!BC89,1)-1),"N/A")</f>
        <v>2</v>
      </c>
      <c r="BD89">
        <f>IFERROR(VALUE(RIGHT(Rawdata!BD89,1)-1),"N/A")</f>
        <v>1</v>
      </c>
      <c r="BE89">
        <f>IFERROR(VALUE(RIGHT(Rawdata!BE89,1)-1),"N/A")</f>
        <v>3</v>
      </c>
      <c r="BF89">
        <f>IFERROR(VALUE(RIGHT(Rawdata!BF89,1)-1),"N/A")</f>
        <v>3</v>
      </c>
      <c r="BG89">
        <f>IFERROR(VALUE(RIGHT(Rawdata!BG89,1)-1),"N/A")</f>
        <v>2</v>
      </c>
      <c r="BH89">
        <f>IFERROR(VALUE(RIGHT(Rawdata!BH89,1)-1),"N/A")</f>
        <v>2</v>
      </c>
      <c r="BI89">
        <f>IFERROR(VALUE(RIGHT(Rawdata!BI89,1)-1),"N/A")</f>
        <v>4</v>
      </c>
      <c r="BJ89">
        <f>IFERROR(VALUE(RIGHT(Rawdata!BJ89,1)-1),"N/A")</f>
        <v>2</v>
      </c>
      <c r="BK89">
        <f>IFERROR(VALUE(RIGHT(Rawdata!BK89,1)-1),"N/A")</f>
        <v>2</v>
      </c>
      <c r="BL89">
        <f>IFERROR(VALUE(RIGHT(Rawdata!BL89,1)-1),"N/A")</f>
        <v>2</v>
      </c>
      <c r="BM89">
        <f>IFERROR(VALUE(RIGHT(Rawdata!BM89,1)),"N/A")</f>
        <v>2</v>
      </c>
      <c r="BN89">
        <f>IFERROR(VALUE(RIGHT(Rawdata!BN89,1)),"N/A")</f>
        <v>3</v>
      </c>
      <c r="BO89">
        <f>IFERROR(VALUE(RIGHT(Rawdata!BO89,1)),"N/A")</f>
        <v>3</v>
      </c>
      <c r="BP89">
        <f>IFERROR(VALUE(RIGHT(Rawdata!BP89,1)),"N/A")</f>
        <v>3</v>
      </c>
      <c r="BQ89">
        <f>IFERROR(6-VALUE(RIGHT(Rawdata!BQ89,1)),"N/A")</f>
        <v>2</v>
      </c>
      <c r="BR89">
        <f>IFERROR(6-VALUE(RIGHT(Rawdata!BR89,1)),"N/A")</f>
        <v>2</v>
      </c>
      <c r="BS89">
        <f>IFERROR(6-VALUE(RIGHT(Rawdata!BS89,1)),"N/A")</f>
        <v>2</v>
      </c>
      <c r="BT89">
        <f>IFERROR(6-VALUE(RIGHT(Rawdata!BT89,1)),"N/A")</f>
        <v>2</v>
      </c>
      <c r="BU89">
        <f>IFERROR(VALUE(RIGHT(Rawdata!BU89,1)),"N/A")</f>
        <v>2</v>
      </c>
      <c r="BV89">
        <f>IFERROR(VALUE(RIGHT(Rawdata!BV89,1)),"N/A")</f>
        <v>4</v>
      </c>
      <c r="BW89">
        <f>IFERROR(VALUE(RIGHT(Rawdata!BW89,1)),"N/A")</f>
        <v>4</v>
      </c>
      <c r="BX89">
        <f>IFERROR(VALUE(RIGHT(Rawdata!BX89,1)),"N/A")</f>
        <v>4</v>
      </c>
      <c r="BY89">
        <f>IFERROR(6-VALUE(RIGHT(Rawdata!BY89,1)),"N/A")</f>
        <v>4</v>
      </c>
      <c r="BZ89">
        <f>IFERROR(6-VALUE(RIGHT(Rawdata!BZ89,1)),"N/A")</f>
        <v>5</v>
      </c>
      <c r="CA89">
        <f>IFERROR(6-VALUE(RIGHT(Rawdata!CA89,1)),"N/A")</f>
        <v>5</v>
      </c>
      <c r="CB89">
        <f>IFERROR(VALUE(RIGHT(Rawdata!CB89,1)),"N/A")</f>
        <v>4</v>
      </c>
      <c r="CC89">
        <f>IFERROR(VALUE(RIGHT(Rawdata!CC89,1)),"N/A")</f>
        <v>4</v>
      </c>
      <c r="CD89">
        <f>IFERROR(VALUE(RIGHT(Rawdata!CD89,1)),"N/A")</f>
        <v>4</v>
      </c>
      <c r="CE89">
        <f>IFERROR(VALUE(RIGHT(Rawdata!CE89,1)),"N/A")</f>
        <v>3</v>
      </c>
      <c r="CF89">
        <f>IFERROR(6-VALUE(RIGHT(Rawdata!CF89,1)),"N/A")</f>
        <v>4</v>
      </c>
      <c r="CG89">
        <f>IFERROR(6-VALUE(RIGHT(Rawdata!CG89,1)),"N/A")</f>
        <v>4</v>
      </c>
      <c r="CH89">
        <f>IFERROR(6-VALUE(RIGHT(Rawdata!CH89,1)),"N/A")</f>
        <v>4</v>
      </c>
      <c r="CI89">
        <f>IFERROR(6-VALUE(RIGHT(Rawdata!CI89,1)),"N/A")</f>
        <v>5</v>
      </c>
      <c r="CJ89">
        <f>IFERROR(VALUE(RIGHT(Rawdata!CJ89,1)),"N/A")</f>
        <v>4</v>
      </c>
      <c r="CK89">
        <f>IFERROR(VALUE(RIGHT(Rawdata!CK89,1)),"N/A")</f>
        <v>3</v>
      </c>
      <c r="CL89">
        <f>IFERROR(VALUE(RIGHT(Rawdata!CL89,1)),"N/A")</f>
        <v>3</v>
      </c>
      <c r="CM89">
        <f>IFERROR(VALUE(RIGHT(Rawdata!CM89,1)),"N/A")</f>
        <v>4</v>
      </c>
      <c r="CN89">
        <f>IFERROR(VALUE(RIGHT(Rawdata!CN89,1)),"N/A")</f>
        <v>3</v>
      </c>
      <c r="CO89">
        <f>IFERROR(VALUE(RIGHT(Rawdata!CO89,1)),"N/A")</f>
        <v>1</v>
      </c>
      <c r="CP89">
        <f>IFERROR(VALUE(RIGHT(Rawdata!CP89,1)),"N/A")</f>
        <v>1</v>
      </c>
      <c r="CQ89">
        <f>IFERROR(VALUE(RIGHT(Rawdata!CQ89,1)),"N/A")</f>
        <v>3</v>
      </c>
      <c r="CR89">
        <f>IFERROR(VALUE(RIGHT(Rawdata!CR89,1)),"N/A")</f>
        <v>2</v>
      </c>
      <c r="CS89">
        <f>IFERROR(VALUE(RIGHT(Rawdata!CS89,1)),"N/A")</f>
        <v>2</v>
      </c>
      <c r="CT89">
        <f>IFERROR(VALUE(RIGHT(Rawdata!CT89,1)),"N/A")</f>
        <v>3</v>
      </c>
      <c r="CU89">
        <f>IFERROR(VALUE(RIGHT(Rawdata!CU89,1)),"N/A")</f>
        <v>3</v>
      </c>
      <c r="CV89">
        <f>IFERROR(VALUE(RIGHT(Rawdata!CV89,1)),"N/A")</f>
        <v>3</v>
      </c>
      <c r="CW89">
        <f>IFERROR(6-VALUE(RIGHT(Rawdata!CW89,1)),"N/A")</f>
        <v>3</v>
      </c>
      <c r="CX89">
        <f>IFERROR(VALUE(RIGHT(Rawdata!CX89,1)),"N/A")</f>
        <v>3</v>
      </c>
      <c r="CY89">
        <f>IFERROR(VALUE(RIGHT(Rawdata!CY89,1)),"N/A")</f>
        <v>4</v>
      </c>
      <c r="CZ89">
        <f>IFERROR(VALUE(RIGHT(Rawdata!CZ89,1)),"N/A")</f>
        <v>2</v>
      </c>
      <c r="DA89">
        <f>IFERROR(VALUE(RIGHT(Rawdata!DA89,1)),"N/A")</f>
        <v>2</v>
      </c>
      <c r="DB89">
        <f>IFERROR(VALUE(RIGHT(Rawdata!DB89,1)),"N/A")</f>
        <v>2</v>
      </c>
      <c r="DC89">
        <f>IFERROR(VALUE(RIGHT(Rawdata!DC89,1)),"N/A")</f>
        <v>4</v>
      </c>
      <c r="DD89">
        <f>IFERROR(VALUE(RIGHT(Rawdata!DD89,1)),"N/A")</f>
        <v>4</v>
      </c>
      <c r="DE89">
        <f>IFERROR(VALUE(RIGHT(Rawdata!DE89,1)-1),"N/A")</f>
        <v>4</v>
      </c>
      <c r="DF89">
        <f>IFERROR(VALUE(RIGHT(Rawdata!DF89,1)-1),"N/A")</f>
        <v>3</v>
      </c>
      <c r="DG89">
        <f>IFERROR(VALUE(RIGHT(Rawdata!DG89,1)-1),"N/A")</f>
        <v>0</v>
      </c>
      <c r="DH89">
        <f>IFERROR(VALUE(RIGHT(Rawdata!DH89,1)-1),"N/A")</f>
        <v>2</v>
      </c>
      <c r="DI89">
        <f>IFERROR(VALUE(RIGHT(Rawdata!DI89,1)-1),"N/A")</f>
        <v>2</v>
      </c>
      <c r="DJ89">
        <f>IFERROR(VALUE(RIGHT(Rawdata!DJ89,1)-1),"N/A")</f>
        <v>0</v>
      </c>
      <c r="DK89">
        <f>IFERROR(VALUE(RIGHT(Rawdata!DK89,1)-1),"N/A")</f>
        <v>5</v>
      </c>
      <c r="DL89">
        <f>IFERROR(VALUE(RIGHT(Rawdata!DL89,1)-1),"N/A")</f>
        <v>4</v>
      </c>
      <c r="DM89">
        <f>IFERROR(VALUE(RIGHT(Rawdata!DM89,1)-1),"N/A")</f>
        <v>3</v>
      </c>
      <c r="DN89">
        <f>IFERROR(VALUE(RIGHT(Rawdata!DN89,1)-1),"N/A")</f>
        <v>4</v>
      </c>
      <c r="DO89">
        <f>IFERROR(VALUE(RIGHT(Rawdata!DO89,1)-1),"N/A")</f>
        <v>3</v>
      </c>
      <c r="DP89">
        <f>IFERROR(VALUE(RIGHT(Rawdata!DP89,1)-1),"N/A")</f>
        <v>4</v>
      </c>
      <c r="DQ89">
        <f>IFERROR(VALUE(RIGHT(Rawdata!DQ89,1)-1),"N/A")</f>
        <v>4</v>
      </c>
      <c r="DR89">
        <f>IFERROR(VALUE(RIGHT(Rawdata!DR89,1)-1),"N/A")</f>
        <v>2</v>
      </c>
      <c r="DS89">
        <f>IFERROR(VALUE(RIGHT(Rawdata!DS89,1)-1),"N/A")</f>
        <v>4</v>
      </c>
      <c r="DT89">
        <f>IFERROR(VALUE(RIGHT(Rawdata!DT89,1)-1),"N/A")</f>
        <v>0</v>
      </c>
      <c r="DU89">
        <f>IFERROR(6-VALUE(RIGHT(Rawdata!DU89,1)-1),"N/A")</f>
        <v>5</v>
      </c>
      <c r="DV89">
        <f>IFERROR(6-VALUE(RIGHT(Rawdata!DV89,1)-1),"N/A")</f>
        <v>1</v>
      </c>
      <c r="DW89">
        <f>IFERROR(6-VALUE(RIGHT(Rawdata!DW89,1)-1),"N/A")</f>
        <v>1</v>
      </c>
      <c r="DX89">
        <f>IFERROR(6-VALUE(RIGHT(Rawdata!DX89,1)-1),"N/A")</f>
        <v>2</v>
      </c>
      <c r="DY89">
        <f>IFERROR(6-VALUE(RIGHT(Rawdata!DY89,1)-1),"N/A")</f>
        <v>3</v>
      </c>
      <c r="DZ89">
        <f>IFERROR(6-VALUE(RIGHT(Rawdata!DZ89,1)-1),"N/A")</f>
        <v>3</v>
      </c>
      <c r="EA89">
        <f>IFERROR(VALUE(RIGHT(Rawdata!EA89,1)),"N/A")</f>
        <v>3</v>
      </c>
      <c r="EB89">
        <f>IFERROR(VALUE(RIGHT(Rawdata!EB89,1)),"N/A")</f>
        <v>3</v>
      </c>
      <c r="EC89">
        <f>IFERROR(6-VALUE(RIGHT(Rawdata!EC89,1)),"N/A")</f>
        <v>4</v>
      </c>
      <c r="ED89">
        <f>IFERROR(6-VALUE(RIGHT(Rawdata!ED89,1)),"N/A")</f>
        <v>5</v>
      </c>
      <c r="EE89">
        <f>IFERROR(VALUE(RIGHT(Rawdata!EE89,1)),"N/A")</f>
        <v>3</v>
      </c>
      <c r="EF89">
        <f>IFERROR(VALUE(RIGHT(Rawdata!EF89,1)),"N/A")</f>
        <v>3</v>
      </c>
      <c r="EG89">
        <f>IFERROR(VALUE(RIGHT(Rawdata!EG89,1)),"N/A")</f>
        <v>2</v>
      </c>
      <c r="EH89">
        <f>IFERROR(VALUE(RIGHT(Rawdata!EH89,1)),"N/A")</f>
        <v>4</v>
      </c>
      <c r="EI89">
        <f>IFERROR(VALUE(RIGHT(Rawdata!EI89,1)),"N/A")</f>
        <v>5</v>
      </c>
      <c r="EJ89">
        <f>IFERROR(VALUE(RIGHT(Rawdata!EJ89,1)),"N/A")</f>
        <v>3</v>
      </c>
      <c r="EK89">
        <f>IFERROR(VALUE(RIGHT(Rawdata!EK89,1)),"N/A")</f>
        <v>2</v>
      </c>
      <c r="EL89">
        <f>IFERROR(VALUE(RIGHT(Rawdata!EL89,1)),"N/A")</f>
        <v>4</v>
      </c>
      <c r="EM89">
        <f>IFERROR(VALUE(RIGHT(Rawdata!EM89,1)),"N/A")</f>
        <v>4</v>
      </c>
      <c r="EN89">
        <f>IFERROR(VALUE(RIGHT(Rawdata!EN89,1)),"N/A")</f>
        <v>2</v>
      </c>
      <c r="EO89">
        <f>IFERROR(VALUE(RIGHT(Rawdata!EO89,1)),"N/A")</f>
        <v>5</v>
      </c>
      <c r="EP89">
        <f>IFERROR(VALUE(RIGHT(Rawdata!EP89,1)),"N/A")</f>
        <v>4</v>
      </c>
      <c r="EQ89">
        <f>IFERROR(VALUE(RIGHT(Rawdata!EQ89,1)),"N/A")</f>
        <v>3</v>
      </c>
      <c r="ER89">
        <f>IFERROR(VALUE(RIGHT(Rawdata!ER89,1)),"N/A")</f>
        <v>3</v>
      </c>
      <c r="ES89">
        <f>IFERROR(VALUE(RIGHT(Rawdata!ES89,1)),"N/A")</f>
        <v>3</v>
      </c>
      <c r="ET89">
        <f>IFERROR(VALUE(RIGHT(Rawdata!ET89,1)),"N/A")</f>
        <v>4</v>
      </c>
      <c r="EU89">
        <f>IFERROR(VALUE(RIGHT(Rawdata!EU89,1)),"N/A")</f>
        <v>3</v>
      </c>
      <c r="EV89">
        <f>IFERROR(VALUE(RIGHT(Rawdata!EV89,1)),"N/A")</f>
        <v>4</v>
      </c>
      <c r="EW89">
        <f>IFERROR(VALUE(RIGHT(Rawdata!EW89,1)),"N/A")</f>
        <v>3</v>
      </c>
      <c r="EX89">
        <f>IFERROR(VALUE(RIGHT(Rawdata!EX89,1)),"N/A")</f>
        <v>4</v>
      </c>
      <c r="EY89">
        <f>IFERROR(VALUE(RIGHT(Rawdata!EY89,1)),"N/A")</f>
        <v>4</v>
      </c>
      <c r="EZ89">
        <f>IFERROR(6-VALUE(RIGHT(Rawdata!EZ89,1)),"N/A")</f>
        <v>5</v>
      </c>
      <c r="FA89">
        <f>IFERROR(IF(Rawdata!FA89="A1",VALUE(RIGHT(Rawdata!FA89,1)),VALUE(RIGHT(Rawdata!FA89,1))-1),"N/A")</f>
        <v>4</v>
      </c>
      <c r="FB89">
        <f>IFERROR(VALUE(RIGHT(Rawdata!FB89,1))-3,"N/A")</f>
        <v>4</v>
      </c>
      <c r="FC89">
        <f>IFERROR(IF(Rawdata!FC89="A1",VALUE(RIGHT(Rawdata!FC89,1)),VALUE(RIGHT(Rawdata!FC89,1))-1),"N/A")</f>
        <v>2</v>
      </c>
      <c r="FD89">
        <f>IFERROR(VALUE(RIGHT(Rawdata!FD89,1))-3,"N/A")</f>
        <v>3</v>
      </c>
      <c r="FE89">
        <f>IFERROR(IF(Rawdata!FE89="A1",VALUE(RIGHT(Rawdata!FE89,1)),VALUE(RIGHT(Rawdata!FE89,1))-1),"N/A")</f>
        <v>4</v>
      </c>
      <c r="FF89">
        <f>IFERROR(VALUE(RIGHT(Rawdata!FF89,1))-3,"N/A")</f>
        <v>2</v>
      </c>
      <c r="FG89">
        <f>IFERROR(IF(Rawdata!FG89="A1",VALUE(RIGHT(Rawdata!FG89,1)),VALUE(RIGHT(Rawdata!FG89,1))-1),"N/A")</f>
        <v>4</v>
      </c>
      <c r="FH89">
        <f>IFERROR(VALUE(RIGHT(Rawdata!FH89,1))-3,"N/A")</f>
        <v>3</v>
      </c>
      <c r="FI89">
        <f>IFERROR(IF(Rawdata!FI89="A1",VALUE(RIGHT(Rawdata!FI89,1)),VALUE(RIGHT(Rawdata!FI89,1))-1),"N/A")</f>
        <v>5</v>
      </c>
      <c r="FJ89">
        <f>IFERROR(VALUE(RIGHT(Rawdata!FJ89,1))-3,"N/A")</f>
        <v>4</v>
      </c>
      <c r="FK89">
        <f>IFERROR(IF(Rawdata!FK89="A1",VALUE(RIGHT(Rawdata!FK89,1)),VALUE(RIGHT(Rawdata!FK89,1))-1),"N/A")</f>
        <v>5</v>
      </c>
      <c r="FL89">
        <f>IFERROR(VALUE(RIGHT(Rawdata!FL89,1))-3,"N/A")</f>
        <v>4</v>
      </c>
      <c r="FM89">
        <f>IFERROR(IF(Rawdata!FM89="A1",VALUE(RIGHT(Rawdata!FM89,1)),VALUE(RIGHT(Rawdata!FM89,1))-1),"N/A")</f>
        <v>3</v>
      </c>
      <c r="FN89">
        <f>IFERROR(VALUE(RIGHT(Rawdata!FN89,1))-3,"N/A")</f>
        <v>2</v>
      </c>
      <c r="FO89">
        <f>IFERROR(IF(Rawdata!FO89="A1",VALUE(RIGHT(Rawdata!FO89,1)),VALUE(RIGHT(Rawdata!FO89,1))-1),"N/A")</f>
        <v>4</v>
      </c>
      <c r="FP89">
        <f>IFERROR(VALUE(RIGHT(Rawdata!FP89,1))-3,"N/A")</f>
        <v>3</v>
      </c>
      <c r="FQ89">
        <f>IFERROR(IF(Rawdata!FQ89="A1",VALUE(RIGHT(Rawdata!FQ89,1)),VALUE(RIGHT(Rawdata!FQ89,1))-1),"N/A")</f>
        <v>5</v>
      </c>
      <c r="FR89">
        <f>IFERROR(VALUE(RIGHT(Rawdata!FR89,1))-3,"N/A")</f>
        <v>2</v>
      </c>
      <c r="FS89">
        <f>IFERROR(IF(Rawdata!FS89="A1",VALUE(RIGHT(Rawdata!FS89,1)),VALUE(RIGHT(Rawdata!FS89,1))-1),"N/A")</f>
        <v>4</v>
      </c>
      <c r="FT89">
        <f>IFERROR(VALUE(RIGHT(Rawdata!FT89,1))-3,"N/A")</f>
        <v>3</v>
      </c>
      <c r="FU89">
        <f>IFERROR(IF(Rawdata!FU89="A1",VALUE(RIGHT(Rawdata!FU89,1)),VALUE(RIGHT(Rawdata!FU89,1))-1),"N/A")</f>
        <v>4</v>
      </c>
      <c r="FV89">
        <f>IFERROR(VALUE(RIGHT(Rawdata!FV89,1))-3,"N/A")</f>
        <v>3</v>
      </c>
      <c r="FW89">
        <f>IFERROR(IF(Rawdata!FW89="A1",VALUE(RIGHT(Rawdata!FW89,1)),VALUE(RIGHT(Rawdata!FW89,1))-1),"N/A")</f>
        <v>4</v>
      </c>
      <c r="FX89">
        <f>IFERROR(VALUE(RIGHT(Rawdata!FX89,1))-3,"N/A")</f>
        <v>2</v>
      </c>
      <c r="FY89">
        <f>IFERROR(IF(Rawdata!FY89="A1",VALUE(RIGHT(Rawdata!FY89,1)),VALUE(RIGHT(Rawdata!FY89,1))-1),"N/A")</f>
        <v>4</v>
      </c>
      <c r="FZ89">
        <f>IFERROR(VALUE(RIGHT(Rawdata!FZ89,1))-3,"N/A")</f>
        <v>2</v>
      </c>
      <c r="GA89">
        <f>IFERROR(IF(Rawdata!GA89="A1",VALUE(RIGHT(Rawdata!GA89,1)),VALUE(RIGHT(Rawdata!GA89,1))-1),"N/A")</f>
        <v>5</v>
      </c>
      <c r="GB89">
        <f>IFERROR(VALUE(RIGHT(Rawdata!GB89,1))-3,"N/A")</f>
        <v>3</v>
      </c>
      <c r="GC89">
        <f>IFERROR(IF(Rawdata!GC89="A1",VALUE(RIGHT(Rawdata!GC89,1)),VALUE(RIGHT(Rawdata!GC89,1))-1),"N/A")</f>
        <v>5</v>
      </c>
      <c r="GD89">
        <f>IFERROR(VALUE(RIGHT(Rawdata!GD89,1))-3,"N/A")</f>
        <v>5</v>
      </c>
      <c r="GE89">
        <f>IFERROR(IF(Rawdata!GE89="A1",VALUE(RIGHT(Rawdata!GE89,1)),VALUE(RIGHT(Rawdata!GE89,1))-1),"N/A")</f>
        <v>5</v>
      </c>
      <c r="GF89">
        <f>IFERROR(VALUE(RIGHT(Rawdata!GF89,1))-3,"N/A")</f>
        <v>5</v>
      </c>
      <c r="GG89">
        <f>IFERROR(IF(Rawdata!GG89="A1",VALUE(RIGHT(Rawdata!GG89,1)),VALUE(RIGHT(Rawdata!GG89,1))-1),"N/A")</f>
        <v>4</v>
      </c>
      <c r="GH89">
        <f>IFERROR(VALUE(RIGHT(Rawdata!GH89,1))-3,"N/A")</f>
        <v>4</v>
      </c>
      <c r="GI89">
        <f>IFERROR(IF(Rawdata!GI89="A1",VALUE(RIGHT(Rawdata!GI89,1)),VALUE(RIGHT(Rawdata!GI89,1))-1),"N/A")</f>
        <v>5</v>
      </c>
      <c r="GJ89">
        <f>IFERROR(VALUE(RIGHT(Rawdata!GJ89,1))-3,"N/A")</f>
        <v>4</v>
      </c>
      <c r="GK89">
        <f>IFERROR(IF(Rawdata!GK89="A1",VALUE(RIGHT(Rawdata!GK89,1)),VALUE(RIGHT(Rawdata!GK89,1))-1),"N/A")</f>
        <v>4</v>
      </c>
      <c r="GL89">
        <f>IFERROR(VALUE(RIGHT(Rawdata!GL89,1))-3,"N/A")</f>
        <v>3</v>
      </c>
      <c r="GM89">
        <f>IFERROR(IF(Rawdata!GM89="A1",VALUE(RIGHT(Rawdata!GM89,1)),VALUE(RIGHT(Rawdata!GM89,1))-1),"N/A")</f>
        <v>5</v>
      </c>
      <c r="GN89">
        <f>IFERROR(VALUE(RIGHT(Rawdata!GN89,1))-3,"N/A")</f>
        <v>5</v>
      </c>
      <c r="GO89">
        <f>IFERROR(IF(Rawdata!GO89="A1",VALUE(RIGHT(Rawdata!GO89,1)),VALUE(RIGHT(Rawdata!GO89,1))-1),"N/A")</f>
        <v>5</v>
      </c>
      <c r="GP89">
        <f>IFERROR(VALUE(RIGHT(Rawdata!GP89,1))-3,"N/A")</f>
        <v>4</v>
      </c>
      <c r="GQ89">
        <f>IFERROR(IF(Rawdata!GQ89="A1",VALUE(RIGHT(Rawdata!GQ89,1)),VALUE(RIGHT(Rawdata!GQ89,1))-1),"N/A")</f>
        <v>5</v>
      </c>
      <c r="GR89">
        <f>IFERROR(VALUE(RIGHT(Rawdata!GR89,1))-3,"N/A")</f>
        <v>4</v>
      </c>
      <c r="GS89">
        <f>IFERROR(IF(Rawdata!GS89="A1",VALUE(RIGHT(Rawdata!GS89,1)),VALUE(RIGHT(Rawdata!GS89,1))-1),"N/A")</f>
        <v>5</v>
      </c>
      <c r="GT89">
        <f>IFERROR(VALUE(RIGHT(Rawdata!GT89,1))-3,"N/A")</f>
        <v>4</v>
      </c>
      <c r="GU89">
        <f>IFERROR(IF(Rawdata!GU89="A1",VALUE(RIGHT(Rawdata!GU89,1)),VALUE(RIGHT(Rawdata!GU89,1))-1),"N/A")</f>
        <v>4</v>
      </c>
      <c r="GV89">
        <f>IFERROR(VALUE(RIGHT(Rawdata!GV89,1))-3,"N/A")</f>
        <v>2</v>
      </c>
      <c r="GW89">
        <f>IFERROR(IF(Rawdata!GW89="A1",VALUE(RIGHT(Rawdata!GW89,1)),VALUE(RIGHT(Rawdata!GW89,1))-1),"N/A")</f>
        <v>4</v>
      </c>
      <c r="GX89">
        <f>IFERROR(VALUE(RIGHT(Rawdata!GX89,1))-3,"N/A")</f>
        <v>4</v>
      </c>
      <c r="GY89">
        <f>IFERROR(VALUE(RIGHT(Rawdata!GY89,1)),"N/A")</f>
        <v>5</v>
      </c>
      <c r="GZ89">
        <f>IFERROR(7-VALUE(RIGHT(Rawdata!GZ89,1)),"N/A")</f>
        <v>6</v>
      </c>
      <c r="HA89">
        <f>IFERROR(VALUE(RIGHT(Rawdata!HA89,1)),"N/A")</f>
        <v>5</v>
      </c>
      <c r="HB89">
        <f>IFERROR(VALUE(RIGHT(Rawdata!HB89,1)),"N/A")</f>
        <v>4</v>
      </c>
      <c r="HC89">
        <f>IFERROR(VALUE(RIGHT(Rawdata!HC89,1)),"N/A")</f>
        <v>3</v>
      </c>
      <c r="HD89">
        <f>IFERROR(7-VALUE(RIGHT(Rawdata!HD89,1)),"N/A")</f>
        <v>3</v>
      </c>
      <c r="HE89">
        <f>IFERROR(VALUE(RIGHT(Rawdata!HE89,1)),"N/A")</f>
        <v>5</v>
      </c>
      <c r="HF89">
        <f>IFERROR(7-VALUE(RIGHT(Rawdata!HF89,1)),"N/A")</f>
        <v>6</v>
      </c>
      <c r="HG89">
        <f>IFERROR(VALUE(RIGHT(Rawdata!HG89,1)),"N/A")</f>
        <v>5</v>
      </c>
      <c r="HH89">
        <f>IFERROR(VALUE(RIGHT(Rawdata!HH89,1)),"N/A")</f>
        <v>5</v>
      </c>
      <c r="HI89">
        <f>IFERROR(VALUE(RIGHT(Rawdata!HI89,1)),"N/A")</f>
        <v>5</v>
      </c>
      <c r="HJ89">
        <f>IFERROR(VALUE(RIGHT(Rawdata!HJ89,1)),"N/A")</f>
        <v>4</v>
      </c>
      <c r="HK89">
        <f>IFERROR(7-VALUE(RIGHT(Rawdata!HK89,1)),"N/A")</f>
        <v>2</v>
      </c>
      <c r="HL89">
        <f>IFERROR(VALUE(RIGHT(Rawdata!HL89,1)),"N/A")</f>
        <v>5</v>
      </c>
      <c r="HM89">
        <f>IFERROR(VALUE(RIGHT(Rawdata!HM89,1)),"N/A")</f>
        <v>4</v>
      </c>
      <c r="HN89">
        <f>IFERROR(IF(Rawdata!HN89="A13",5,VALUE(RIGHT(Rawdata!HN89,1))-1),"N/A")</f>
        <v>4</v>
      </c>
      <c r="HO89">
        <f>IFERROR(IF(Rawdata!HO89="A13",5,VALUE(RIGHT(Rawdata!HO89,1))-1),"N/A")</f>
        <v>3</v>
      </c>
      <c r="HP89">
        <f>IFERROR(IF(Rawdata!HP89="A13",5,VALUE(RIGHT(Rawdata!HP89,1))-1),"N/A")</f>
        <v>4</v>
      </c>
      <c r="HQ89">
        <f>IFERROR(IF(Rawdata!HQ89="A13",5,VALUE(RIGHT(Rawdata!HQ89,1))-1),"N/A")</f>
        <v>5</v>
      </c>
      <c r="HR89">
        <f>IFERROR(IF(Rawdata!HR89="A13",5,VALUE(RIGHT(Rawdata!HR89,1))-1),"N/A")</f>
        <v>5</v>
      </c>
      <c r="HS89">
        <f>IFERROR(6-IF(Rawdata!HS89="A13",5,VALUE(RIGHT(Rawdata!HS89,1))-1),"N/A")</f>
        <v>2</v>
      </c>
      <c r="HT89">
        <f>IFERROR(6-IF(Rawdata!HT89="A13",5,VALUE(RIGHT(Rawdata!HT89,1))-1),"N/A")</f>
        <v>2</v>
      </c>
      <c r="HU89">
        <f>IFERROR(6-IF(Rawdata!HU89="A13",5,VALUE(RIGHT(Rawdata!HU89,1))-1),"N/A")</f>
        <v>3</v>
      </c>
      <c r="HV89">
        <f>IFERROR(IF(Rawdata!HV89="A13",5,VALUE(RIGHT(Rawdata!HV89,1))-1),"N/A")</f>
        <v>2</v>
      </c>
      <c r="HW89">
        <f>IFERROR(6-IF(Rawdata!HW89="A13",5,VALUE(RIGHT(Rawdata!HW89,1))-1),"N/A")</f>
        <v>4</v>
      </c>
      <c r="HX89">
        <f>IFERROR(6-IF(Rawdata!HX89="A13",5,VALUE(RIGHT(Rawdata!HX89,1))-1),"N/A")</f>
        <v>3</v>
      </c>
      <c r="HY89">
        <f>IFERROR(6-IF(Rawdata!HY89="A13",5,VALUE(RIGHT(Rawdata!HY89,1))-1),"N/A")</f>
        <v>1</v>
      </c>
      <c r="HZ89">
        <f>IFERROR(6-IF(Rawdata!HZ89="A13",5,VALUE(RIGHT(Rawdata!HZ89,1))-1),"N/A")</f>
        <v>3</v>
      </c>
      <c r="IA89">
        <f>IFERROR(6-IF(Rawdata!IA89="A13",5,VALUE(RIGHT(Rawdata!IA89,1))-1),"N/A")</f>
        <v>2</v>
      </c>
      <c r="IB89">
        <f>IFERROR(IF(Rawdata!IB89="A13",5,VALUE(RIGHT(Rawdata!IB89,1))-1),"N/A")</f>
        <v>3</v>
      </c>
      <c r="IC89">
        <f>IFERROR(6-IF(Rawdata!IC89="A13",5,VALUE(RIGHT(Rawdata!IC89,1))-1),"N/A")</f>
        <v>4</v>
      </c>
      <c r="ID89">
        <f>IFERROR(IF(Rawdata!ID89="A13",5,VALUE(RIGHT(Rawdata!ID89,1))-1),"N/A")</f>
        <v>4</v>
      </c>
      <c r="IE89">
        <f>IFERROR(6-IF(Rawdata!IE89="A13",5,VALUE(RIGHT(Rawdata!IE89,1))-1),"N/A")</f>
        <v>3</v>
      </c>
      <c r="IF89">
        <f>IFERROR(VALUE(RIGHT(Rawdata!IF89,1)),"N/A")</f>
        <v>4</v>
      </c>
      <c r="IG89">
        <f>IFERROR(VALUE(RIGHT(Rawdata!IG89,1)),"N/A")</f>
        <v>5</v>
      </c>
      <c r="IH89">
        <f>IFERROR(VALUE(RIGHT(Rawdata!IH89,1)),"N/A")</f>
        <v>1</v>
      </c>
      <c r="II89">
        <f>IFERROR(VALUE(RIGHT(Rawdata!II89,1)),"N/A")</f>
        <v>1</v>
      </c>
      <c r="IJ89">
        <f>IFERROR(VALUE(RIGHT(Rawdata!IJ89,1)),"N/A")</f>
        <v>5</v>
      </c>
      <c r="IK89">
        <f>IFERROR(VALUE(RIGHT(Rawdata!IK89,1)),"N/A")</f>
        <v>4</v>
      </c>
      <c r="IL89">
        <f>IFERROR(VALUE(RIGHT(Rawdata!IL89,1)),"N/A")</f>
        <v>4</v>
      </c>
      <c r="IM89">
        <f>IFERROR(VALUE(RIGHT(Rawdata!IM89,1)),"N/A")</f>
        <v>4</v>
      </c>
      <c r="IN89">
        <f>IFERROR(VALUE(RIGHT(Rawdata!IN89,1)),"N/A")</f>
        <v>3</v>
      </c>
      <c r="IO89">
        <f>IFERROR(VALUE(RIGHT(Rawdata!IO89,1)),"N/A")</f>
        <v>4</v>
      </c>
      <c r="IP89">
        <f>IFERROR(VALUE(RIGHT(Rawdata!IP89,1)),"N/A")</f>
        <v>4</v>
      </c>
      <c r="IQ89">
        <f>IFERROR(VALUE(RIGHT(Rawdata!IQ89,1)),"N/A")</f>
        <v>4</v>
      </c>
      <c r="IR89">
        <f>IFERROR(VALUE(RIGHT(Rawdata!IR89,1)),"N/A")</f>
        <v>3</v>
      </c>
      <c r="IS89">
        <f>IFERROR(VALUE(RIGHT(Rawdata!IS89,1)),"N/A")</f>
        <v>4</v>
      </c>
      <c r="IT89">
        <f>IFERROR(VALUE(RIGHT(Rawdata!IT89,1)),"N/A")</f>
        <v>5</v>
      </c>
      <c r="IU89">
        <f>IFERROR(VALUE(RIGHT(Rawdata!IU89,1)),"N/A")</f>
        <v>4</v>
      </c>
      <c r="IV89">
        <f>IFERROR(VALUE(RIGHT(Rawdata!IV89,1)),"N/A")</f>
        <v>3</v>
      </c>
      <c r="IW89">
        <f>IFERROR(VALUE(RIGHT(Rawdata!IW89,1)),"N/A")</f>
        <v>3</v>
      </c>
      <c r="IX89">
        <f>IFERROR(VALUE(RIGHT(Rawdata!IX89,1)),"N/A")</f>
        <v>4</v>
      </c>
      <c r="IY89" t="str">
        <f>IFERROR(VALUE(RIGHT(Rawdata!IY89,1)),"N/A")</f>
        <v>N/A</v>
      </c>
      <c r="IZ89" t="str">
        <f>IFERROR(VALUE(RIGHT(Rawdata!IZ89,1)),"N/A")</f>
        <v>N/A</v>
      </c>
      <c r="JA89" t="str">
        <f>IFERROR(VALUE(RIGHT(Rawdata!JA89,1)),"N/A")</f>
        <v>N/A</v>
      </c>
      <c r="JB89" t="str">
        <f>IFERROR(VALUE(RIGHT(Rawdata!JB89,1)),"N/A")</f>
        <v>N/A</v>
      </c>
      <c r="JC89" t="str">
        <f>IFERROR(VALUE(RIGHT(Rawdata!JC89,1)),"N/A")</f>
        <v>N/A</v>
      </c>
      <c r="JD89" t="str">
        <f>IFERROR(VALUE(RIGHT(Rawdata!JD89,1)),"N/A")</f>
        <v>N/A</v>
      </c>
      <c r="JE89" t="str">
        <f>IFERROR(VALUE(RIGHT(Rawdata!JE89,1)),"N/A")</f>
        <v>N/A</v>
      </c>
      <c r="JF89" t="str">
        <f>IFERROR(VALUE(RIGHT(Rawdata!JF89,1)),"N/A")</f>
        <v>N/A</v>
      </c>
      <c r="JG89" t="str">
        <f>IFERROR(VALUE(RIGHT(Rawdata!JG89,1)),"N/A")</f>
        <v>N/A</v>
      </c>
      <c r="JH89" t="str">
        <f>IFERROR(VALUE(RIGHT(Rawdata!JH89,1)),"N/A")</f>
        <v>N/A</v>
      </c>
      <c r="JI89" t="str">
        <f>IFERROR(VALUE(RIGHT(Rawdata!JI89,1)),"N/A")</f>
        <v>N/A</v>
      </c>
      <c r="JJ89" t="str">
        <f>IFERROR(VALUE(RIGHT(Rawdata!JJ89,1)),"N/A")</f>
        <v>N/A</v>
      </c>
      <c r="JK89" t="str">
        <f>IFERROR(VALUE(RIGHT(Rawdata!JK89,1)),"N/A")</f>
        <v>N/A</v>
      </c>
      <c r="JL89" t="str">
        <f>IFERROR(VALUE(RIGHT(Rawdata!JL89,1)),"N/A")</f>
        <v>N/A</v>
      </c>
      <c r="JM89" t="str">
        <f>IFERROR(VALUE(RIGHT(Rawdata!JM89,1)),"N/A")</f>
        <v>N/A</v>
      </c>
      <c r="JN89" t="str">
        <f>IFERROR(VALUE(RIGHT(Rawdata!JN89,1)),"N/A")</f>
        <v>N/A</v>
      </c>
      <c r="JO89" t="str">
        <f>IFERROR(VALUE(RIGHT(Rawdata!JO89,1)),"N/A")</f>
        <v>N/A</v>
      </c>
      <c r="JP89" t="str">
        <f>IFERROR(VALUE(RIGHT(Rawdata!JP89,1)-4),"N/A")</f>
        <v>N/A</v>
      </c>
      <c r="JQ89" t="str">
        <f>IFERROR(VALUE(RIGHT(Rawdata!JQ89,1)-4),"N/A")</f>
        <v>N/A</v>
      </c>
      <c r="JR89" t="str">
        <f>IFERROR(VALUE(RIGHT(Rawdata!JR89,1)-4),"N/A")</f>
        <v>N/A</v>
      </c>
      <c r="JS89" t="str">
        <f>IFERROR(VALUE(RIGHT(Rawdata!JS89,1)-4),"N/A")</f>
        <v>N/A</v>
      </c>
      <c r="JT89" t="str">
        <f>IFERROR(VALUE(RIGHT(Rawdata!JT89,1)-4),"N/A")</f>
        <v>N/A</v>
      </c>
      <c r="JU89" t="str">
        <f>IFERROR(VALUE(RIGHT(Rawdata!JU89,1)-4),"N/A")</f>
        <v>N/A</v>
      </c>
      <c r="JV89" t="str">
        <f>IFERROR(VALUE(RIGHT(Rawdata!JV89,1)-4),"N/A")</f>
        <v>N/A</v>
      </c>
      <c r="JW89" t="str">
        <f>IFERROR(VALUE(RIGHT(Rawdata!JW89,1)-4),"N/A")</f>
        <v>N/A</v>
      </c>
      <c r="JX89" t="str">
        <f>IFERROR(VALUE(RIGHT(Rawdata!JX89,1)),"N/A")</f>
        <v>N/A</v>
      </c>
      <c r="JY89" t="str">
        <f>IFERROR(VALUE(RIGHT(Rawdata!JY89,1)),"N/A")</f>
        <v>N/A</v>
      </c>
      <c r="JZ89" t="str">
        <f>IFERROR(6-VALUE(RIGHT(Rawdata!JZ89,1)),"N/A")</f>
        <v>N/A</v>
      </c>
      <c r="KA89" t="str">
        <f>IFERROR(6-VALUE(RIGHT(Rawdata!KA89,1)),"N/A")</f>
        <v>N/A</v>
      </c>
      <c r="KB89" t="str">
        <f>IFERROR(6-VALUE(RIGHT(Rawdata!KB89,1)),"N/A")</f>
        <v>N/A</v>
      </c>
      <c r="KC89" t="str">
        <f>IFERROR(6-VALUE(RIGHT(Rawdata!KC89,1)),"N/A")</f>
        <v>N/A</v>
      </c>
      <c r="KD89" t="str">
        <f>IFERROR(6-VALUE(RIGHT(Rawdata!KD89,1)),"N/A")</f>
        <v>N/A</v>
      </c>
      <c r="KE89" t="str">
        <f>IFERROR(6-VALUE(RIGHT(Rawdata!KE89,1)),"N/A")</f>
        <v>N/A</v>
      </c>
      <c r="KF89" t="str">
        <f>IFERROR(VALUE(RIGHT(Rawdata!KF89,1)),"N/A")</f>
        <v>N/A</v>
      </c>
      <c r="KG89" t="str">
        <f>IFERROR(VALUE(RIGHT(Rawdata!KG89,1)),"N/A")</f>
        <v>N/A</v>
      </c>
      <c r="KH89" t="str">
        <f>IFERROR(6-VALUE(RIGHT(Rawdata!KH89,1)),"N/A")</f>
        <v>N/A</v>
      </c>
      <c r="KI89" t="str">
        <f>IFERROR(6-VALUE(RIGHT(Rawdata!KI89,1)),"N/A")</f>
        <v>N/A</v>
      </c>
      <c r="KJ89" t="str">
        <f>IFERROR(VALUE(RIGHT(Rawdata!KJ89,1)),"N/A")</f>
        <v>N/A</v>
      </c>
      <c r="KK89" t="str">
        <f>IFERROR(VALUE(RIGHT(Rawdata!KK89,1)),"N/A")</f>
        <v>N/A</v>
      </c>
      <c r="KL89" t="str">
        <f>IFERROR(VALUE(RIGHT(Rawdata!KL89,1)),"N/A")</f>
        <v>N/A</v>
      </c>
      <c r="KM89" t="str">
        <f>IFERROR(VALUE(RIGHT(Rawdata!KM89,1)),"N/A")</f>
        <v>N/A</v>
      </c>
      <c r="KN89" t="str">
        <f>IFERROR(VALUE(RIGHT(Rawdata!KN89,1)),"N/A")</f>
        <v>N/A</v>
      </c>
      <c r="KO89" t="str">
        <f>IFERROR(VALUE(RIGHT(Rawdata!KO89,1)),"N/A")</f>
        <v>N/A</v>
      </c>
      <c r="KP89" t="str">
        <f>IFERROR(VALUE(RIGHT(Rawdata!KP89,1)),"N/A")</f>
        <v>N/A</v>
      </c>
      <c r="KQ89" t="str">
        <f>IFERROR(VALUE(RIGHT(Rawdata!KQ89,1)),"N/A")</f>
        <v>N/A</v>
      </c>
      <c r="KR89" t="str">
        <f>IFERROR(VALUE(RIGHT(Rawdata!KR89,1)),"N/A")</f>
        <v>N/A</v>
      </c>
      <c r="KS89" t="str">
        <f>IFERROR(VALUE(RIGHT(Rawdata!KS89,1)),"N/A")</f>
        <v>N/A</v>
      </c>
      <c r="KT89" t="str">
        <f>IFERROR(VALUE(RIGHT(Rawdata!KT89,1)),"N/A")</f>
        <v>N/A</v>
      </c>
      <c r="KU89" t="str">
        <f>IFERROR(VALUE(RIGHT(Rawdata!KU89,1)),"N/A")</f>
        <v>N/A</v>
      </c>
      <c r="KV89" t="str">
        <f>IFERROR(VALUE(RIGHT(Rawdata!KV89,1)),"N/A")</f>
        <v>N/A</v>
      </c>
      <c r="KW89" t="str">
        <f>IFERROR(VALUE(RIGHT(Rawdata!KW89,1)),"N/A")</f>
        <v>N/A</v>
      </c>
      <c r="KX89" t="str">
        <f>IFERROR(VALUE(RIGHT(Rawdata!KX89,1)),"N/A")</f>
        <v>N/A</v>
      </c>
    </row>
    <row r="90" spans="1:310" x14ac:dyDescent="0.25">
      <c r="A90">
        <f>Rawdata!A90</f>
        <v>19</v>
      </c>
      <c r="B90" t="str">
        <f>Rawdata!B90</f>
        <v>T4</v>
      </c>
      <c r="C90" t="str">
        <f>Rawdata!C90</f>
        <v>2023-06-05 12:21:07</v>
      </c>
      <c r="D90" t="str">
        <f>Rawdata!D90</f>
        <v>704-201</v>
      </c>
      <c r="E90" t="str">
        <f>IF(Rawdata!E90="","",Rawdata!E90)</f>
        <v>104-106</v>
      </c>
      <c r="F90" cm="1">
        <f t="array" ref="F90">IFERROR(_xlfn.IFS(Rawdata!F90="A1",100,Rawdata!F90="A2",75,Rawdata!F90="A3",50,Rawdata!F90="A4",25,Rawdata!F90="A5",0),"N/A")</f>
        <v>50</v>
      </c>
      <c r="G90" cm="1">
        <f t="array" ref="G90">IFERROR(_xlfn.IFS(Rawdata!G90="A1",100,Rawdata!G90="A2",75,Rawdata!G90="A3",50,Rawdata!G90="A4",25,Rawdata!G90="A5",0),"N/A")</f>
        <v>50</v>
      </c>
      <c r="H90" cm="1">
        <f t="array" ref="H90">IFERROR(_xlfn.IFS(Rawdata!H90="A1",100,Rawdata!H90="A2",75,Rawdata!H90="A3",50,Rawdata!H90="A4",25,Rawdata!H90="A5",0),"N/A")</f>
        <v>25</v>
      </c>
      <c r="I90" cm="1">
        <f t="array" ref="I90">IFERROR(_xlfn.IFS(Rawdata!I90="A1",100,Rawdata!I90="A2",75,Rawdata!I90="A3",50,Rawdata!I90="A4",25,Rawdata!I90="A5",0),"N/A")</f>
        <v>50</v>
      </c>
      <c r="J90" cm="1">
        <f t="array" ref="J90">IFERROR(_xlfn.IFS(Rawdata!J90="A1",100,Rawdata!J90="A2",75,Rawdata!J90="A3",50,Rawdata!J90="A4",25,Rawdata!J90="A5",0),"N/A")</f>
        <v>50</v>
      </c>
      <c r="K90" cm="1">
        <f t="array" ref="K90">IFERROR(_xlfn.IFS(Rawdata!K90="A1",100,Rawdata!K90="A2",75,Rawdata!K90="A3",50,Rawdata!K90="A4",25,Rawdata!K90="A5",0),"N/A")</f>
        <v>25</v>
      </c>
      <c r="L90" cm="1">
        <f t="array" ref="L90">IFERROR(_xlfn.IFS(Rawdata!L90="A1",100,Rawdata!L90="A2",75,Rawdata!L90="A3",50,Rawdata!L90="A4",25,Rawdata!L90="A5",0),"N/A")</f>
        <v>25</v>
      </c>
      <c r="M90" cm="1">
        <f t="array" ref="M90">IFERROR(_xlfn.IFS(Rawdata!M90="A1",100,Rawdata!M90="A2",75,Rawdata!M90="A3",50,Rawdata!M90="A4",25,Rawdata!M90="A5",0),"N/A")</f>
        <v>50</v>
      </c>
      <c r="N90" cm="1">
        <f t="array" ref="N90">IFERROR(_xlfn.IFS(Rawdata!N90="A1",100,Rawdata!N90="A2",75,Rawdata!N90="A3",50,Rawdata!N90="A4",25,Rawdata!N90="A5",0),"N/A")</f>
        <v>50</v>
      </c>
      <c r="O90" cm="1">
        <f t="array" ref="O90">IFERROR(_xlfn.IFS(Rawdata!O90="A1",100,Rawdata!O90="A2",75,Rawdata!O90="A3",50,Rawdata!O90="A4",25,Rawdata!O90="A5",0),"N/A")</f>
        <v>25</v>
      </c>
      <c r="P90" cm="1">
        <f t="array" ref="P90">IFERROR(_xlfn.IFS(Rawdata!P90="A1",100,Rawdata!P90="A2",75,Rawdata!P90="A3",50,Rawdata!P90="A4",25,Rawdata!P90="A5",0),"N/A")</f>
        <v>25</v>
      </c>
      <c r="Q90" cm="1">
        <f t="array" ref="Q90">IFERROR(_xlfn.IFS(Rawdata!Q90="A1",100,Rawdata!Q90="A2",75,Rawdata!Q90="A3",50,Rawdata!Q90="A4",25,Rawdata!Q90="A5",0),"N/A")</f>
        <v>25</v>
      </c>
      <c r="R90" cm="1">
        <f t="array" ref="R90">IFERROR(_xlfn.IFS(Rawdata!R90="A1",100,Rawdata!R90="A2",75,Rawdata!R90="A3",50,Rawdata!R90="A4",25,Rawdata!R90="A5",0),"N/A")</f>
        <v>50</v>
      </c>
      <c r="S90" cm="1">
        <f t="array" ref="S90">IFERROR(_xlfn.IFS(Rawdata!S90="A1",100,Rawdata!S90="A2",75,Rawdata!S90="A3",50,Rawdata!S90="A4",25,Rawdata!S90="A5",0),"N/A")</f>
        <v>50</v>
      </c>
      <c r="T90" cm="1">
        <f t="array" ref="T90">IFERROR(_xlfn.IFS(Rawdata!T90="A1",100,Rawdata!T90="A2",75,Rawdata!T90="A3",50,Rawdata!T90="A4",25,Rawdata!T90="A5",0),"N/A")</f>
        <v>25</v>
      </c>
      <c r="U90" cm="1">
        <f t="array" ref="U90">IFERROR(_xlfn.IFS(Rawdata!U90="A1",100,Rawdata!U90="A2",75,Rawdata!U90="A3",50,Rawdata!U90="A4",25,Rawdata!U90="A5",0),"N/A")</f>
        <v>50</v>
      </c>
      <c r="V90" cm="1">
        <f t="array" ref="V90">IFERROR(_xlfn.IFS(Rawdata!V90="A1",100,Rawdata!V90="A2",75,Rawdata!V90="A3",50,Rawdata!V90="A4",25,Rawdata!V90="A5",0),"N/A")</f>
        <v>50</v>
      </c>
      <c r="W90" cm="1">
        <f t="array" ref="W90">IFERROR(_xlfn.IFS(Rawdata!W90="A1",100,Rawdata!W90="A2",75,Rawdata!W90="A3",50,Rawdata!W90="A4",25,Rawdata!W90="A5",0),"N/A")</f>
        <v>50</v>
      </c>
      <c r="X90" cm="1">
        <f t="array" ref="X90">IFERROR(_xlfn.IFS(Rawdata!X90="A1",100,Rawdata!X90="A2",75,Rawdata!X90="A3",50,Rawdata!X90="A4",25,Rawdata!X90="A5",0),"N/A")</f>
        <v>50</v>
      </c>
      <c r="Y90" cm="1">
        <f t="array" ref="Y90">IFERROR(_xlfn.IFS(Rawdata!Y90="A1",100,Rawdata!Y90="A2",75,Rawdata!Y90="A3",50,Rawdata!Y90="A4",25,Rawdata!Y90="A5",0),"N/A")</f>
        <v>50</v>
      </c>
      <c r="Z90" cm="1">
        <f t="array" ref="Z90">IFERROR(_xlfn.IFS(Rawdata!Z90="A1",100,Rawdata!Z90="A2",75,Rawdata!Z90="A3",50,Rawdata!Z90="A4",25,Rawdata!Z90="A5",0),"N/A")</f>
        <v>50</v>
      </c>
      <c r="AA90" cm="1">
        <f t="array" ref="AA90">IFERROR(_xlfn.IFS(Rawdata!AA90="A1",100,Rawdata!AA90="A2",75,Rawdata!AA90="A3",50,Rawdata!AA90="A4",25,Rawdata!AA90="A5",0),"N/A")</f>
        <v>100</v>
      </c>
      <c r="AB90" cm="1">
        <f t="array" ref="AB90">IFERROR(_xlfn.IFS(Rawdata!AB90="A1",100,Rawdata!AB90="A2",75,Rawdata!AB90="A3",50,Rawdata!AB90="A4",25,Rawdata!AB90="A5",0),"N/A")</f>
        <v>50</v>
      </c>
      <c r="AC90">
        <f>IFERROR(VALUE(RIGHT(Rawdata!AC90,1)),"N/A")</f>
        <v>2</v>
      </c>
      <c r="AD90">
        <f>IFERROR(6-VALUE(RIGHT(Rawdata!AD90,1)),"N/A")</f>
        <v>5</v>
      </c>
      <c r="AE90">
        <f>IFERROR(VALUE(RIGHT(Rawdata!AE90,1)),"N/A")</f>
        <v>2</v>
      </c>
      <c r="AF90">
        <f>IFERROR(6-VALUE(RIGHT(Rawdata!AF90,1)),"N/A")</f>
        <v>3</v>
      </c>
      <c r="AG90">
        <f>IFERROR(VALUE(RIGHT(Rawdata!AG90,1)),"N/A")</f>
        <v>5</v>
      </c>
      <c r="AH90">
        <f>IFERROR(VALUE(RIGHT(Rawdata!AH90,1)),"N/A")</f>
        <v>5</v>
      </c>
      <c r="AI90">
        <f>IFERROR(VALUE(RIGHT(Rawdata!AI90,1)),"N/A")</f>
        <v>2</v>
      </c>
      <c r="AJ90">
        <f>IFERROR(6-VALUE(RIGHT(Rawdata!AJ90,1)),"N/A")</f>
        <v>5</v>
      </c>
      <c r="AK90">
        <f>IFERROR(6-VALUE(RIGHT(Rawdata!AK90,1)),"N/A")</f>
        <v>4</v>
      </c>
      <c r="AL90">
        <f>IFERROR(VALUE(RIGHT(Rawdata!AL90,1)),"N/A")</f>
        <v>4</v>
      </c>
      <c r="AM90">
        <f>IFERROR(6-VALUE(RIGHT(Rawdata!AM90,1)),"N/A")</f>
        <v>5</v>
      </c>
      <c r="AN90">
        <f>IFERROR(6-VALUE(RIGHT(Rawdata!AN90,1)),"N/A")</f>
        <v>3</v>
      </c>
      <c r="AO90">
        <f>IFERROR(VALUE(RIGHT(Rawdata!AO90,1)),"N/A")</f>
        <v>2</v>
      </c>
      <c r="AP90">
        <f>IFERROR(6-VALUE(RIGHT(Rawdata!AP90,1)),"N/A")</f>
        <v>4</v>
      </c>
      <c r="AQ90">
        <f>IFERROR(VALUE(RIGHT(Rawdata!AQ90,1)),"N/A")</f>
        <v>3</v>
      </c>
      <c r="AR90">
        <f>IFERROR(6-VALUE(RIGHT(Rawdata!AR90,1)),"N/A")</f>
        <v>4</v>
      </c>
      <c r="AS90">
        <f>IFERROR(VALUE(RIGHT(Rawdata!AS90,1)),"N/A")</f>
        <v>3</v>
      </c>
      <c r="AT90">
        <f>IFERROR(VALUE(RIGHT(Rawdata!AT90,1)),"N/A")</f>
        <v>4</v>
      </c>
      <c r="AU90">
        <f>IFERROR(6-VALUE(RIGHT(Rawdata!AU90,1)),"N/A")</f>
        <v>5</v>
      </c>
      <c r="AV90">
        <f>IFERROR(VALUE(RIGHT(Rawdata!AV90,1)),"N/A")</f>
        <v>4</v>
      </c>
      <c r="AW90">
        <f>IFERROR(VALUE(RIGHT(Rawdata!AW90,1)),"N/A")</f>
        <v>4</v>
      </c>
      <c r="AX90">
        <f>IFERROR(VALUE(RIGHT(Rawdata!AX90,1)),"N/A")</f>
        <v>4</v>
      </c>
      <c r="AY90">
        <f>IFERROR(VALUE(RIGHT(Rawdata!AY90,1)),"N/A")</f>
        <v>4</v>
      </c>
      <c r="AZ90">
        <f>IFERROR(VALUE(RIGHT(Rawdata!AZ90,1)),"N/A")</f>
        <v>3</v>
      </c>
      <c r="BA90">
        <f>IFERROR(VALUE(RIGHT(Rawdata!BA90,1)-1),"N/A")</f>
        <v>2</v>
      </c>
      <c r="BB90">
        <f>IFERROR(VALUE(RIGHT(Rawdata!BB90,1)-1),"N/A")</f>
        <v>2</v>
      </c>
      <c r="BC90">
        <f>IFERROR(VALUE(RIGHT(Rawdata!BC90,1)-1),"N/A")</f>
        <v>1</v>
      </c>
      <c r="BD90">
        <f>IFERROR(VALUE(RIGHT(Rawdata!BD90,1)-1),"N/A")</f>
        <v>1</v>
      </c>
      <c r="BE90">
        <f>IFERROR(VALUE(RIGHT(Rawdata!BE90,1)-1),"N/A")</f>
        <v>1</v>
      </c>
      <c r="BF90">
        <f>IFERROR(VALUE(RIGHT(Rawdata!BF90,1)-1),"N/A")</f>
        <v>1</v>
      </c>
      <c r="BG90">
        <f>IFERROR(VALUE(RIGHT(Rawdata!BG90,1)-1),"N/A")</f>
        <v>1</v>
      </c>
      <c r="BH90">
        <f>IFERROR(VALUE(RIGHT(Rawdata!BH90,1)-1),"N/A")</f>
        <v>1</v>
      </c>
      <c r="BI90">
        <f>IFERROR(VALUE(RIGHT(Rawdata!BI90,1)-1),"N/A")</f>
        <v>2</v>
      </c>
      <c r="BJ90">
        <f>IFERROR(VALUE(RIGHT(Rawdata!BJ90,1)-1),"N/A")</f>
        <v>1</v>
      </c>
      <c r="BK90">
        <f>IFERROR(VALUE(RIGHT(Rawdata!BK90,1)-1),"N/A")</f>
        <v>2</v>
      </c>
      <c r="BL90">
        <f>IFERROR(VALUE(RIGHT(Rawdata!BL90,1)-1),"N/A")</f>
        <v>2</v>
      </c>
      <c r="BM90">
        <f>IFERROR(VALUE(RIGHT(Rawdata!BM90,1)),"N/A")</f>
        <v>3</v>
      </c>
      <c r="BN90">
        <f>IFERROR(VALUE(RIGHT(Rawdata!BN90,1)),"N/A")</f>
        <v>3</v>
      </c>
      <c r="BO90">
        <f>IFERROR(VALUE(RIGHT(Rawdata!BO90,1)),"N/A")</f>
        <v>4</v>
      </c>
      <c r="BP90">
        <f>IFERROR(VALUE(RIGHT(Rawdata!BP90,1)),"N/A")</f>
        <v>4</v>
      </c>
      <c r="BQ90">
        <f>IFERROR(6-VALUE(RIGHT(Rawdata!BQ90,1)),"N/A")</f>
        <v>3</v>
      </c>
      <c r="BR90">
        <f>IFERROR(6-VALUE(RIGHT(Rawdata!BR90,1)),"N/A")</f>
        <v>4</v>
      </c>
      <c r="BS90">
        <f>IFERROR(6-VALUE(RIGHT(Rawdata!BS90,1)),"N/A")</f>
        <v>4</v>
      </c>
      <c r="BT90">
        <f>IFERROR(6-VALUE(RIGHT(Rawdata!BT90,1)),"N/A")</f>
        <v>4</v>
      </c>
      <c r="BU90">
        <f>IFERROR(VALUE(RIGHT(Rawdata!BU90,1)),"N/A")</f>
        <v>3</v>
      </c>
      <c r="BV90">
        <f>IFERROR(VALUE(RIGHT(Rawdata!BV90,1)),"N/A")</f>
        <v>3</v>
      </c>
      <c r="BW90">
        <f>IFERROR(VALUE(RIGHT(Rawdata!BW90,1)),"N/A")</f>
        <v>4</v>
      </c>
      <c r="BX90">
        <f>IFERROR(VALUE(RIGHT(Rawdata!BX90,1)),"N/A")</f>
        <v>4</v>
      </c>
      <c r="BY90">
        <f>IFERROR(6-VALUE(RIGHT(Rawdata!BY90,1)),"N/A")</f>
        <v>2</v>
      </c>
      <c r="BZ90">
        <f>IFERROR(6-VALUE(RIGHT(Rawdata!BZ90,1)),"N/A")</f>
        <v>4</v>
      </c>
      <c r="CA90">
        <f>IFERROR(6-VALUE(RIGHT(Rawdata!CA90,1)),"N/A")</f>
        <v>3</v>
      </c>
      <c r="CB90">
        <f>IFERROR(VALUE(RIGHT(Rawdata!CB90,1)),"N/A")</f>
        <v>3</v>
      </c>
      <c r="CC90">
        <f>IFERROR(VALUE(RIGHT(Rawdata!CC90,1)),"N/A")</f>
        <v>3</v>
      </c>
      <c r="CD90">
        <f>IFERROR(VALUE(RIGHT(Rawdata!CD90,1)),"N/A")</f>
        <v>3</v>
      </c>
      <c r="CE90">
        <f>IFERROR(VALUE(RIGHT(Rawdata!CE90,1)),"N/A")</f>
        <v>3</v>
      </c>
      <c r="CF90">
        <f>IFERROR(6-VALUE(RIGHT(Rawdata!CF90,1)),"N/A")</f>
        <v>3</v>
      </c>
      <c r="CG90">
        <f>IFERROR(6-VALUE(RIGHT(Rawdata!CG90,1)),"N/A")</f>
        <v>2</v>
      </c>
      <c r="CH90">
        <f>IFERROR(6-VALUE(RIGHT(Rawdata!CH90,1)),"N/A")</f>
        <v>3</v>
      </c>
      <c r="CI90">
        <f>IFERROR(6-VALUE(RIGHT(Rawdata!CI90,1)),"N/A")</f>
        <v>2</v>
      </c>
      <c r="CJ90">
        <f>IFERROR(VALUE(RIGHT(Rawdata!CJ90,1)),"N/A")</f>
        <v>3</v>
      </c>
      <c r="CK90">
        <f>IFERROR(VALUE(RIGHT(Rawdata!CK90,1)),"N/A")</f>
        <v>2</v>
      </c>
      <c r="CL90">
        <f>IFERROR(VALUE(RIGHT(Rawdata!CL90,1)),"N/A")</f>
        <v>2</v>
      </c>
      <c r="CM90">
        <f>IFERROR(VALUE(RIGHT(Rawdata!CM90,1)),"N/A")</f>
        <v>2</v>
      </c>
      <c r="CN90">
        <f>IFERROR(VALUE(RIGHT(Rawdata!CN90,1)),"N/A")</f>
        <v>2</v>
      </c>
      <c r="CO90">
        <f>IFERROR(VALUE(RIGHT(Rawdata!CO90,1)),"N/A")</f>
        <v>2</v>
      </c>
      <c r="CP90">
        <f>IFERROR(VALUE(RIGHT(Rawdata!CP90,1)),"N/A")</f>
        <v>3</v>
      </c>
      <c r="CQ90">
        <f>IFERROR(VALUE(RIGHT(Rawdata!CQ90,1)),"N/A")</f>
        <v>3</v>
      </c>
      <c r="CR90">
        <f>IFERROR(VALUE(RIGHT(Rawdata!CR90,1)),"N/A")</f>
        <v>3</v>
      </c>
      <c r="CS90">
        <f>IFERROR(VALUE(RIGHT(Rawdata!CS90,1)),"N/A")</f>
        <v>3</v>
      </c>
      <c r="CT90">
        <f>IFERROR(VALUE(RIGHT(Rawdata!CT90,1)),"N/A")</f>
        <v>2</v>
      </c>
      <c r="CU90">
        <f>IFERROR(VALUE(RIGHT(Rawdata!CU90,1)),"N/A")</f>
        <v>2</v>
      </c>
      <c r="CV90">
        <f>IFERROR(VALUE(RIGHT(Rawdata!CV90,1)),"N/A")</f>
        <v>2</v>
      </c>
      <c r="CW90">
        <f>IFERROR(6-VALUE(RIGHT(Rawdata!CW90,1)),"N/A")</f>
        <v>2</v>
      </c>
      <c r="CX90">
        <f>IFERROR(VALUE(RIGHT(Rawdata!CX90,1)),"N/A")</f>
        <v>2</v>
      </c>
      <c r="CY90">
        <f>IFERROR(VALUE(RIGHT(Rawdata!CY90,1)),"N/A")</f>
        <v>4</v>
      </c>
      <c r="CZ90">
        <f>IFERROR(VALUE(RIGHT(Rawdata!CZ90,1)),"N/A")</f>
        <v>3</v>
      </c>
      <c r="DA90">
        <f>IFERROR(VALUE(RIGHT(Rawdata!DA90,1)),"N/A")</f>
        <v>1</v>
      </c>
      <c r="DB90">
        <f>IFERROR(VALUE(RIGHT(Rawdata!DB90,1)),"N/A")</f>
        <v>2</v>
      </c>
      <c r="DC90">
        <f>IFERROR(VALUE(RIGHT(Rawdata!DC90,1)),"N/A")</f>
        <v>4</v>
      </c>
      <c r="DD90">
        <f>IFERROR(VALUE(RIGHT(Rawdata!DD90,1)),"N/A")</f>
        <v>2</v>
      </c>
      <c r="DE90">
        <f>IFERROR(VALUE(RIGHT(Rawdata!DE90,1)-1),"N/A")</f>
        <v>0</v>
      </c>
      <c r="DF90">
        <f>IFERROR(VALUE(RIGHT(Rawdata!DF90,1)-1),"N/A")</f>
        <v>5</v>
      </c>
      <c r="DG90">
        <f>IFERROR(VALUE(RIGHT(Rawdata!DG90,1)-1),"N/A")</f>
        <v>0</v>
      </c>
      <c r="DH90">
        <f>IFERROR(VALUE(RIGHT(Rawdata!DH90,1)-1),"N/A")</f>
        <v>3</v>
      </c>
      <c r="DI90">
        <f>IFERROR(VALUE(RIGHT(Rawdata!DI90,1)-1),"N/A")</f>
        <v>0</v>
      </c>
      <c r="DJ90">
        <f>IFERROR(VALUE(RIGHT(Rawdata!DJ90,1)-1),"N/A")</f>
        <v>0</v>
      </c>
      <c r="DK90">
        <f>IFERROR(VALUE(RIGHT(Rawdata!DK90,1)-1),"N/A")</f>
        <v>3</v>
      </c>
      <c r="DL90">
        <f>IFERROR(VALUE(RIGHT(Rawdata!DL90,1)-1),"N/A")</f>
        <v>0</v>
      </c>
      <c r="DM90">
        <f>IFERROR(VALUE(RIGHT(Rawdata!DM90,1)-1),"N/A")</f>
        <v>3</v>
      </c>
      <c r="DN90">
        <f>IFERROR(VALUE(RIGHT(Rawdata!DN90,1)-1),"N/A")</f>
        <v>3</v>
      </c>
      <c r="DO90">
        <f>IFERROR(VALUE(RIGHT(Rawdata!DO90,1)-1),"N/A")</f>
        <v>3</v>
      </c>
      <c r="DP90">
        <f>IFERROR(VALUE(RIGHT(Rawdata!DP90,1)-1),"N/A")</f>
        <v>3</v>
      </c>
      <c r="DQ90">
        <f>IFERROR(VALUE(RIGHT(Rawdata!DQ90,1)-1),"N/A")</f>
        <v>0</v>
      </c>
      <c r="DR90">
        <f>IFERROR(VALUE(RIGHT(Rawdata!DR90,1)-1),"N/A")</f>
        <v>3</v>
      </c>
      <c r="DS90">
        <f>IFERROR(VALUE(RIGHT(Rawdata!DS90,1)-1),"N/A")</f>
        <v>0</v>
      </c>
      <c r="DT90">
        <f>IFERROR(VALUE(RIGHT(Rawdata!DT90,1)-1),"N/A")</f>
        <v>0</v>
      </c>
      <c r="DU90">
        <f>IFERROR(6-VALUE(RIGHT(Rawdata!DU90,1)-1),"N/A")</f>
        <v>1</v>
      </c>
      <c r="DV90">
        <f>IFERROR(6-VALUE(RIGHT(Rawdata!DV90,1)-1),"N/A")</f>
        <v>1</v>
      </c>
      <c r="DW90">
        <f>IFERROR(6-VALUE(RIGHT(Rawdata!DW90,1)-1),"N/A")</f>
        <v>1</v>
      </c>
      <c r="DX90">
        <f>IFERROR(6-VALUE(RIGHT(Rawdata!DX90,1)-1),"N/A")</f>
        <v>3</v>
      </c>
      <c r="DY90">
        <f>IFERROR(6-VALUE(RIGHT(Rawdata!DY90,1)-1),"N/A")</f>
        <v>1</v>
      </c>
      <c r="DZ90">
        <f>IFERROR(6-VALUE(RIGHT(Rawdata!DZ90,1)-1),"N/A")</f>
        <v>1</v>
      </c>
      <c r="EA90">
        <f>IFERROR(VALUE(RIGHT(Rawdata!EA90,1)),"N/A")</f>
        <v>4</v>
      </c>
      <c r="EB90">
        <f>IFERROR(VALUE(RIGHT(Rawdata!EB90,1)),"N/A")</f>
        <v>3</v>
      </c>
      <c r="EC90">
        <f>IFERROR(6-VALUE(RIGHT(Rawdata!EC90,1)),"N/A")</f>
        <v>4</v>
      </c>
      <c r="ED90">
        <f>IFERROR(6-VALUE(RIGHT(Rawdata!ED90,1)),"N/A")</f>
        <v>3</v>
      </c>
      <c r="EE90">
        <f>IFERROR(VALUE(RIGHT(Rawdata!EE90,1)),"N/A")</f>
        <v>4</v>
      </c>
      <c r="EF90">
        <f>IFERROR(VALUE(RIGHT(Rawdata!EF90,1)),"N/A")</f>
        <v>4</v>
      </c>
      <c r="EG90">
        <f>IFERROR(VALUE(RIGHT(Rawdata!EG90,1)),"N/A")</f>
        <v>4</v>
      </c>
      <c r="EH90">
        <f>IFERROR(VALUE(RIGHT(Rawdata!EH90,1)),"N/A")</f>
        <v>4</v>
      </c>
      <c r="EI90">
        <f>IFERROR(VALUE(RIGHT(Rawdata!EI90,1)),"N/A")</f>
        <v>3</v>
      </c>
      <c r="EJ90">
        <f>IFERROR(VALUE(RIGHT(Rawdata!EJ90,1)),"N/A")</f>
        <v>4</v>
      </c>
      <c r="EK90">
        <f>IFERROR(VALUE(RIGHT(Rawdata!EK90,1)),"N/A")</f>
        <v>4</v>
      </c>
      <c r="EL90">
        <f>IFERROR(VALUE(RIGHT(Rawdata!EL90,1)),"N/A")</f>
        <v>3</v>
      </c>
      <c r="EM90">
        <f>IFERROR(VALUE(RIGHT(Rawdata!EM90,1)),"N/A")</f>
        <v>3</v>
      </c>
      <c r="EN90">
        <f>IFERROR(VALUE(RIGHT(Rawdata!EN90,1)),"N/A")</f>
        <v>3</v>
      </c>
      <c r="EO90">
        <f>IFERROR(VALUE(RIGHT(Rawdata!EO90,1)),"N/A")</f>
        <v>3</v>
      </c>
      <c r="EP90">
        <f>IFERROR(VALUE(RIGHT(Rawdata!EP90,1)),"N/A")</f>
        <v>2</v>
      </c>
      <c r="EQ90">
        <f>IFERROR(VALUE(RIGHT(Rawdata!EQ90,1)),"N/A")</f>
        <v>4</v>
      </c>
      <c r="ER90">
        <f>IFERROR(VALUE(RIGHT(Rawdata!ER90,1)),"N/A")</f>
        <v>4</v>
      </c>
      <c r="ES90">
        <f>IFERROR(VALUE(RIGHT(Rawdata!ES90,1)),"N/A")</f>
        <v>4</v>
      </c>
      <c r="ET90">
        <f>IFERROR(VALUE(RIGHT(Rawdata!ET90,1)),"N/A")</f>
        <v>4</v>
      </c>
      <c r="EU90">
        <f>IFERROR(VALUE(RIGHT(Rawdata!EU90,1)),"N/A")</f>
        <v>4</v>
      </c>
      <c r="EV90">
        <f>IFERROR(VALUE(RIGHT(Rawdata!EV90,1)),"N/A")</f>
        <v>4</v>
      </c>
      <c r="EW90">
        <f>IFERROR(VALUE(RIGHT(Rawdata!EW90,1)),"N/A")</f>
        <v>3</v>
      </c>
      <c r="EX90">
        <f>IFERROR(VALUE(RIGHT(Rawdata!EX90,1)),"N/A")</f>
        <v>4</v>
      </c>
      <c r="EY90">
        <f>IFERROR(VALUE(RIGHT(Rawdata!EY90,1)),"N/A")</f>
        <v>4</v>
      </c>
      <c r="EZ90">
        <f>IFERROR(6-VALUE(RIGHT(Rawdata!EZ90,1)),"N/A")</f>
        <v>4</v>
      </c>
      <c r="FA90">
        <f>IFERROR(IF(Rawdata!FA90="A1",VALUE(RIGHT(Rawdata!FA90,1)),VALUE(RIGHT(Rawdata!FA90,1))-1),"N/A")</f>
        <v>4</v>
      </c>
      <c r="FB90">
        <f>IFERROR(VALUE(RIGHT(Rawdata!FB90,1))-3,"N/A")</f>
        <v>4</v>
      </c>
      <c r="FC90">
        <f>IFERROR(IF(Rawdata!FC90="A1",VALUE(RIGHT(Rawdata!FC90,1)),VALUE(RIGHT(Rawdata!FC90,1))-1),"N/A")</f>
        <v>4</v>
      </c>
      <c r="FD90">
        <f>IFERROR(VALUE(RIGHT(Rawdata!FD90,1))-3,"N/A")</f>
        <v>4</v>
      </c>
      <c r="FE90">
        <f>IFERROR(IF(Rawdata!FE90="A1",VALUE(RIGHT(Rawdata!FE90,1)),VALUE(RIGHT(Rawdata!FE90,1))-1),"N/A")</f>
        <v>4</v>
      </c>
      <c r="FF90">
        <f>IFERROR(VALUE(RIGHT(Rawdata!FF90,1))-3,"N/A")</f>
        <v>4</v>
      </c>
      <c r="FG90">
        <f>IFERROR(IF(Rawdata!FG90="A1",VALUE(RIGHT(Rawdata!FG90,1)),VALUE(RIGHT(Rawdata!FG90,1))-1),"N/A")</f>
        <v>4</v>
      </c>
      <c r="FH90">
        <f>IFERROR(VALUE(RIGHT(Rawdata!FH90,1))-3,"N/A")</f>
        <v>4</v>
      </c>
      <c r="FI90">
        <f>IFERROR(IF(Rawdata!FI90="A1",VALUE(RIGHT(Rawdata!FI90,1)),VALUE(RIGHT(Rawdata!FI90,1))-1),"N/A")</f>
        <v>4</v>
      </c>
      <c r="FJ90">
        <f>IFERROR(VALUE(RIGHT(Rawdata!FJ90,1))-3,"N/A")</f>
        <v>4</v>
      </c>
      <c r="FK90">
        <f>IFERROR(IF(Rawdata!FK90="A1",VALUE(RIGHT(Rawdata!FK90,1)),VALUE(RIGHT(Rawdata!FK90,1))-1),"N/A")</f>
        <v>5</v>
      </c>
      <c r="FL90">
        <f>IFERROR(VALUE(RIGHT(Rawdata!FL90,1))-3,"N/A")</f>
        <v>5</v>
      </c>
      <c r="FM90">
        <f>IFERROR(IF(Rawdata!FM90="A1",VALUE(RIGHT(Rawdata!FM90,1)),VALUE(RIGHT(Rawdata!FM90,1))-1),"N/A")</f>
        <v>5</v>
      </c>
      <c r="FN90">
        <f>IFERROR(VALUE(RIGHT(Rawdata!FN90,1))-3,"N/A")</f>
        <v>5</v>
      </c>
      <c r="FO90">
        <f>IFERROR(IF(Rawdata!FO90="A1",VALUE(RIGHT(Rawdata!FO90,1)),VALUE(RIGHT(Rawdata!FO90,1))-1),"N/A")</f>
        <v>5</v>
      </c>
      <c r="FP90">
        <f>IFERROR(VALUE(RIGHT(Rawdata!FP90,1))-3,"N/A")</f>
        <v>4</v>
      </c>
      <c r="FQ90">
        <f>IFERROR(IF(Rawdata!FQ90="A1",VALUE(RIGHT(Rawdata!FQ90,1)),VALUE(RIGHT(Rawdata!FQ90,1))-1),"N/A")</f>
        <v>4</v>
      </c>
      <c r="FR90">
        <f>IFERROR(VALUE(RIGHT(Rawdata!FR90,1))-3,"N/A")</f>
        <v>3</v>
      </c>
      <c r="FS90">
        <f>IFERROR(IF(Rawdata!FS90="A1",VALUE(RIGHT(Rawdata!FS90,1)),VALUE(RIGHT(Rawdata!FS90,1))-1),"N/A")</f>
        <v>4</v>
      </c>
      <c r="FT90">
        <f>IFERROR(VALUE(RIGHT(Rawdata!FT90,1))-3,"N/A")</f>
        <v>4</v>
      </c>
      <c r="FU90">
        <f>IFERROR(IF(Rawdata!FU90="A1",VALUE(RIGHT(Rawdata!FU90,1)),VALUE(RIGHT(Rawdata!FU90,1))-1),"N/A")</f>
        <v>4</v>
      </c>
      <c r="FV90">
        <f>IFERROR(VALUE(RIGHT(Rawdata!FV90,1))-3,"N/A")</f>
        <v>4</v>
      </c>
      <c r="FW90">
        <f>IFERROR(IF(Rawdata!FW90="A1",VALUE(RIGHT(Rawdata!FW90,1)),VALUE(RIGHT(Rawdata!FW90,1))-1),"N/A")</f>
        <v>4</v>
      </c>
      <c r="FX90">
        <f>IFERROR(VALUE(RIGHT(Rawdata!FX90,1))-3,"N/A")</f>
        <v>4</v>
      </c>
      <c r="FY90">
        <f>IFERROR(IF(Rawdata!FY90="A1",VALUE(RIGHT(Rawdata!FY90,1)),VALUE(RIGHT(Rawdata!FY90,1))-1),"N/A")</f>
        <v>4</v>
      </c>
      <c r="FZ90">
        <f>IFERROR(VALUE(RIGHT(Rawdata!FZ90,1))-3,"N/A")</f>
        <v>4</v>
      </c>
      <c r="GA90">
        <f>IFERROR(IF(Rawdata!GA90="A1",VALUE(RIGHT(Rawdata!GA90,1)),VALUE(RIGHT(Rawdata!GA90,1))-1),"N/A")</f>
        <v>4</v>
      </c>
      <c r="GB90">
        <f>IFERROR(VALUE(RIGHT(Rawdata!GB90,1))-3,"N/A")</f>
        <v>4</v>
      </c>
      <c r="GC90">
        <f>IFERROR(IF(Rawdata!GC90="A1",VALUE(RIGHT(Rawdata!GC90,1)),VALUE(RIGHT(Rawdata!GC90,1))-1),"N/A")</f>
        <v>5</v>
      </c>
      <c r="GD90">
        <f>IFERROR(VALUE(RIGHT(Rawdata!GD90,1))-3,"N/A")</f>
        <v>4</v>
      </c>
      <c r="GE90">
        <f>IFERROR(IF(Rawdata!GE90="A1",VALUE(RIGHT(Rawdata!GE90,1)),VALUE(RIGHT(Rawdata!GE90,1))-1),"N/A")</f>
        <v>4</v>
      </c>
      <c r="GF90">
        <f>IFERROR(VALUE(RIGHT(Rawdata!GF90,1))-3,"N/A")</f>
        <v>3</v>
      </c>
      <c r="GG90">
        <f>IFERROR(IF(Rawdata!GG90="A1",VALUE(RIGHT(Rawdata!GG90,1)),VALUE(RIGHT(Rawdata!GG90,1))-1),"N/A")</f>
        <v>4</v>
      </c>
      <c r="GH90">
        <f>IFERROR(VALUE(RIGHT(Rawdata!GH90,1))-3,"N/A")</f>
        <v>4</v>
      </c>
      <c r="GI90">
        <f>IFERROR(IF(Rawdata!GI90="A1",VALUE(RIGHT(Rawdata!GI90,1)),VALUE(RIGHT(Rawdata!GI90,1))-1),"N/A")</f>
        <v>4</v>
      </c>
      <c r="GJ90">
        <f>IFERROR(VALUE(RIGHT(Rawdata!GJ90,1))-3,"N/A")</f>
        <v>4</v>
      </c>
      <c r="GK90">
        <f>IFERROR(IF(Rawdata!GK90="A1",VALUE(RIGHT(Rawdata!GK90,1)),VALUE(RIGHT(Rawdata!GK90,1))-1),"N/A")</f>
        <v>4</v>
      </c>
      <c r="GL90">
        <f>IFERROR(VALUE(RIGHT(Rawdata!GL90,1))-3,"N/A")</f>
        <v>4</v>
      </c>
      <c r="GM90">
        <f>IFERROR(IF(Rawdata!GM90="A1",VALUE(RIGHT(Rawdata!GM90,1)),VALUE(RIGHT(Rawdata!GM90,1))-1),"N/A")</f>
        <v>5</v>
      </c>
      <c r="GN90">
        <f>IFERROR(VALUE(RIGHT(Rawdata!GN90,1))-3,"N/A")</f>
        <v>4</v>
      </c>
      <c r="GO90">
        <f>IFERROR(IF(Rawdata!GO90="A1",VALUE(RIGHT(Rawdata!GO90,1)),VALUE(RIGHT(Rawdata!GO90,1))-1),"N/A")</f>
        <v>4</v>
      </c>
      <c r="GP90">
        <f>IFERROR(VALUE(RIGHT(Rawdata!GP90,1))-3,"N/A")</f>
        <v>4</v>
      </c>
      <c r="GQ90">
        <f>IFERROR(IF(Rawdata!GQ90="A1",VALUE(RIGHT(Rawdata!GQ90,1)),VALUE(RIGHT(Rawdata!GQ90,1))-1),"N/A")</f>
        <v>5</v>
      </c>
      <c r="GR90">
        <f>IFERROR(VALUE(RIGHT(Rawdata!GR90,1))-3,"N/A")</f>
        <v>4</v>
      </c>
      <c r="GS90">
        <f>IFERROR(IF(Rawdata!GS90="A1",VALUE(RIGHT(Rawdata!GS90,1)),VALUE(RIGHT(Rawdata!GS90,1))-1),"N/A")</f>
        <v>5</v>
      </c>
      <c r="GT90">
        <f>IFERROR(VALUE(RIGHT(Rawdata!GT90,1))-3,"N/A")</f>
        <v>4</v>
      </c>
      <c r="GU90">
        <f>IFERROR(IF(Rawdata!GU90="A1",VALUE(RIGHT(Rawdata!GU90,1)),VALUE(RIGHT(Rawdata!GU90,1))-1),"N/A")</f>
        <v>4</v>
      </c>
      <c r="GV90">
        <f>IFERROR(VALUE(RIGHT(Rawdata!GV90,1))-3,"N/A")</f>
        <v>4</v>
      </c>
      <c r="GW90">
        <f>IFERROR(IF(Rawdata!GW90="A1",VALUE(RIGHT(Rawdata!GW90,1)),VALUE(RIGHT(Rawdata!GW90,1))-1),"N/A")</f>
        <v>5</v>
      </c>
      <c r="GX90">
        <f>IFERROR(VALUE(RIGHT(Rawdata!GX90,1))-3,"N/A")</f>
        <v>5</v>
      </c>
      <c r="GY90">
        <f>IFERROR(VALUE(RIGHT(Rawdata!GY90,1)),"N/A")</f>
        <v>5</v>
      </c>
      <c r="GZ90">
        <f>IFERROR(7-VALUE(RIGHT(Rawdata!GZ90,1)),"N/A")</f>
        <v>5</v>
      </c>
      <c r="HA90">
        <f>IFERROR(VALUE(RIGHT(Rawdata!HA90,1)),"N/A")</f>
        <v>5</v>
      </c>
      <c r="HB90">
        <f>IFERROR(VALUE(RIGHT(Rawdata!HB90,1)),"N/A")</f>
        <v>5</v>
      </c>
      <c r="HC90">
        <f>IFERROR(VALUE(RIGHT(Rawdata!HC90,1)),"N/A")</f>
        <v>5</v>
      </c>
      <c r="HD90">
        <f>IFERROR(7-VALUE(RIGHT(Rawdata!HD90,1)),"N/A")</f>
        <v>5</v>
      </c>
      <c r="HE90">
        <f>IFERROR(VALUE(RIGHT(Rawdata!HE90,1)),"N/A")</f>
        <v>5</v>
      </c>
      <c r="HF90">
        <f>IFERROR(7-VALUE(RIGHT(Rawdata!HF90,1)),"N/A")</f>
        <v>5</v>
      </c>
      <c r="HG90">
        <f>IFERROR(VALUE(RIGHT(Rawdata!HG90,1)),"N/A")</f>
        <v>5</v>
      </c>
      <c r="HH90">
        <f>IFERROR(VALUE(RIGHT(Rawdata!HH90,1)),"N/A")</f>
        <v>5</v>
      </c>
      <c r="HI90">
        <f>IFERROR(VALUE(RIGHT(Rawdata!HI90,1)),"N/A")</f>
        <v>4</v>
      </c>
      <c r="HJ90">
        <f>IFERROR(VALUE(RIGHT(Rawdata!HJ90,1)),"N/A")</f>
        <v>4</v>
      </c>
      <c r="HK90">
        <f>IFERROR(7-VALUE(RIGHT(Rawdata!HK90,1)),"N/A")</f>
        <v>3</v>
      </c>
      <c r="HL90">
        <f>IFERROR(VALUE(RIGHT(Rawdata!HL90,1)),"N/A")</f>
        <v>4</v>
      </c>
      <c r="HM90">
        <f>IFERROR(VALUE(RIGHT(Rawdata!HM90,1)),"N/A")</f>
        <v>4</v>
      </c>
      <c r="HN90">
        <f>IFERROR(IF(Rawdata!HN90="A13",5,VALUE(RIGHT(Rawdata!HN90,1))-1),"N/A")</f>
        <v>3</v>
      </c>
      <c r="HO90">
        <f>IFERROR(IF(Rawdata!HO90="A13",5,VALUE(RIGHT(Rawdata!HO90,1))-1),"N/A")</f>
        <v>4</v>
      </c>
      <c r="HP90">
        <f>IFERROR(IF(Rawdata!HP90="A13",5,VALUE(RIGHT(Rawdata!HP90,1))-1),"N/A")</f>
        <v>3</v>
      </c>
      <c r="HQ90">
        <f>IFERROR(IF(Rawdata!HQ90="A13",5,VALUE(RIGHT(Rawdata!HQ90,1))-1),"N/A")</f>
        <v>3</v>
      </c>
      <c r="HR90">
        <f>IFERROR(IF(Rawdata!HR90="A13",5,VALUE(RIGHT(Rawdata!HR90,1))-1),"N/A")</f>
        <v>3</v>
      </c>
      <c r="HS90">
        <f>IFERROR(6-IF(Rawdata!HS90="A13",5,VALUE(RIGHT(Rawdata!HS90,1))-1),"N/A")</f>
        <v>3</v>
      </c>
      <c r="HT90">
        <f>IFERROR(6-IF(Rawdata!HT90="A13",5,VALUE(RIGHT(Rawdata!HT90,1))-1),"N/A")</f>
        <v>2</v>
      </c>
      <c r="HU90">
        <f>IFERROR(6-IF(Rawdata!HU90="A13",5,VALUE(RIGHT(Rawdata!HU90,1))-1),"N/A")</f>
        <v>5</v>
      </c>
      <c r="HV90">
        <f>IFERROR(IF(Rawdata!HV90="A13",5,VALUE(RIGHT(Rawdata!HV90,1))-1),"N/A")</f>
        <v>1</v>
      </c>
      <c r="HW90">
        <f>IFERROR(6-IF(Rawdata!HW90="A13",5,VALUE(RIGHT(Rawdata!HW90,1))-1),"N/A")</f>
        <v>3</v>
      </c>
      <c r="HX90">
        <f>IFERROR(6-IF(Rawdata!HX90="A13",5,VALUE(RIGHT(Rawdata!HX90,1))-1),"N/A")</f>
        <v>3</v>
      </c>
      <c r="HY90">
        <f>IFERROR(6-IF(Rawdata!HY90="A13",5,VALUE(RIGHT(Rawdata!HY90,1))-1),"N/A")</f>
        <v>3</v>
      </c>
      <c r="HZ90">
        <f>IFERROR(6-IF(Rawdata!HZ90="A13",5,VALUE(RIGHT(Rawdata!HZ90,1))-1),"N/A")</f>
        <v>3</v>
      </c>
      <c r="IA90">
        <f>IFERROR(6-IF(Rawdata!IA90="A13",5,VALUE(RIGHT(Rawdata!IA90,1))-1),"N/A")</f>
        <v>3</v>
      </c>
      <c r="IB90">
        <f>IFERROR(IF(Rawdata!IB90="A13",5,VALUE(RIGHT(Rawdata!IB90,1))-1),"N/A")</f>
        <v>4</v>
      </c>
      <c r="IC90">
        <f>IFERROR(6-IF(Rawdata!IC90="A13",5,VALUE(RIGHT(Rawdata!IC90,1))-1),"N/A")</f>
        <v>3</v>
      </c>
      <c r="ID90">
        <f>IFERROR(IF(Rawdata!ID90="A13",5,VALUE(RIGHT(Rawdata!ID90,1))-1),"N/A")</f>
        <v>4</v>
      </c>
      <c r="IE90">
        <f>IFERROR(6-IF(Rawdata!IE90="A13",5,VALUE(RIGHT(Rawdata!IE90,1))-1),"N/A")</f>
        <v>4</v>
      </c>
      <c r="IF90">
        <f>IFERROR(VALUE(RIGHT(Rawdata!IF90,1)),"N/A")</f>
        <v>7</v>
      </c>
      <c r="IG90">
        <f>IFERROR(VALUE(RIGHT(Rawdata!IG90,1)),"N/A")</f>
        <v>7</v>
      </c>
      <c r="IH90">
        <f>IFERROR(VALUE(RIGHT(Rawdata!IH90,1)),"N/A")</f>
        <v>6</v>
      </c>
      <c r="II90">
        <f>IFERROR(VALUE(RIGHT(Rawdata!II90,1)),"N/A")</f>
        <v>5</v>
      </c>
      <c r="IJ90">
        <f>IFERROR(VALUE(RIGHT(Rawdata!IJ90,1)),"N/A")</f>
        <v>6</v>
      </c>
      <c r="IK90">
        <f>IFERROR(VALUE(RIGHT(Rawdata!IK90,1)),"N/A")</f>
        <v>5</v>
      </c>
      <c r="IL90">
        <f>IFERROR(VALUE(RIGHT(Rawdata!IL90,1)),"N/A")</f>
        <v>5</v>
      </c>
      <c r="IM90">
        <f>IFERROR(VALUE(RIGHT(Rawdata!IM90,1)),"N/A")</f>
        <v>5</v>
      </c>
      <c r="IN90">
        <f>IFERROR(VALUE(RIGHT(Rawdata!IN90,1)),"N/A")</f>
        <v>5</v>
      </c>
      <c r="IO90">
        <f>IFERROR(VALUE(RIGHT(Rawdata!IO90,1)),"N/A")</f>
        <v>4</v>
      </c>
      <c r="IP90">
        <f>IFERROR(VALUE(RIGHT(Rawdata!IP90,1)),"N/A")</f>
        <v>5</v>
      </c>
      <c r="IQ90">
        <f>IFERROR(VALUE(RIGHT(Rawdata!IQ90,1)),"N/A")</f>
        <v>4</v>
      </c>
      <c r="IR90">
        <f>IFERROR(VALUE(RIGHT(Rawdata!IR90,1)),"N/A")</f>
        <v>5</v>
      </c>
      <c r="IS90">
        <f>IFERROR(VALUE(RIGHT(Rawdata!IS90,1)),"N/A")</f>
        <v>5</v>
      </c>
      <c r="IT90">
        <f>IFERROR(VALUE(RIGHT(Rawdata!IT90,1)),"N/A")</f>
        <v>5</v>
      </c>
      <c r="IU90">
        <f>IFERROR(VALUE(RIGHT(Rawdata!IU90,1)),"N/A")</f>
        <v>5</v>
      </c>
      <c r="IV90">
        <f>IFERROR(VALUE(RIGHT(Rawdata!IV90,1)),"N/A")</f>
        <v>4</v>
      </c>
      <c r="IW90">
        <f>IFERROR(VALUE(RIGHT(Rawdata!IW90,1)),"N/A")</f>
        <v>5</v>
      </c>
      <c r="IX90">
        <f>IFERROR(VALUE(RIGHT(Rawdata!IX90,1)),"N/A")</f>
        <v>4</v>
      </c>
      <c r="IY90" t="str">
        <f>IFERROR(VALUE(RIGHT(Rawdata!IY90,1)),"N/A")</f>
        <v>N/A</v>
      </c>
      <c r="IZ90" t="str">
        <f>IFERROR(VALUE(RIGHT(Rawdata!IZ90,1)),"N/A")</f>
        <v>N/A</v>
      </c>
      <c r="JA90" t="str">
        <f>IFERROR(VALUE(RIGHT(Rawdata!JA90,1)),"N/A")</f>
        <v>N/A</v>
      </c>
      <c r="JB90" t="str">
        <f>IFERROR(VALUE(RIGHT(Rawdata!JB90,1)),"N/A")</f>
        <v>N/A</v>
      </c>
      <c r="JC90" t="str">
        <f>IFERROR(VALUE(RIGHT(Rawdata!JC90,1)),"N/A")</f>
        <v>N/A</v>
      </c>
      <c r="JD90" t="str">
        <f>IFERROR(VALUE(RIGHT(Rawdata!JD90,1)),"N/A")</f>
        <v>N/A</v>
      </c>
      <c r="JE90" t="str">
        <f>IFERROR(VALUE(RIGHT(Rawdata!JE90,1)),"N/A")</f>
        <v>N/A</v>
      </c>
      <c r="JF90" t="str">
        <f>IFERROR(VALUE(RIGHT(Rawdata!JF90,1)),"N/A")</f>
        <v>N/A</v>
      </c>
      <c r="JG90" t="str">
        <f>IFERROR(VALUE(RIGHT(Rawdata!JG90,1)),"N/A")</f>
        <v>N/A</v>
      </c>
      <c r="JH90" t="str">
        <f>IFERROR(VALUE(RIGHT(Rawdata!JH90,1)),"N/A")</f>
        <v>N/A</v>
      </c>
      <c r="JI90" t="str">
        <f>IFERROR(VALUE(RIGHT(Rawdata!JI90,1)),"N/A")</f>
        <v>N/A</v>
      </c>
      <c r="JJ90" t="str">
        <f>IFERROR(VALUE(RIGHT(Rawdata!JJ90,1)),"N/A")</f>
        <v>N/A</v>
      </c>
      <c r="JK90" t="str">
        <f>IFERROR(VALUE(RIGHT(Rawdata!JK90,1)),"N/A")</f>
        <v>N/A</v>
      </c>
      <c r="JL90" t="str">
        <f>IFERROR(VALUE(RIGHT(Rawdata!JL90,1)),"N/A")</f>
        <v>N/A</v>
      </c>
      <c r="JM90" t="str">
        <f>IFERROR(VALUE(RIGHT(Rawdata!JM90,1)),"N/A")</f>
        <v>N/A</v>
      </c>
      <c r="JN90" t="str">
        <f>IFERROR(VALUE(RIGHT(Rawdata!JN90,1)),"N/A")</f>
        <v>N/A</v>
      </c>
      <c r="JO90" t="str">
        <f>IFERROR(VALUE(RIGHT(Rawdata!JO90,1)),"N/A")</f>
        <v>N/A</v>
      </c>
      <c r="JP90">
        <f>IFERROR(VALUE(RIGHT(Rawdata!JP90,1)-4),"N/A")</f>
        <v>0</v>
      </c>
      <c r="JQ90">
        <f>IFERROR(VALUE(RIGHT(Rawdata!JQ90,1)-4),"N/A")</f>
        <v>0</v>
      </c>
      <c r="JR90">
        <f>IFERROR(VALUE(RIGHT(Rawdata!JR90,1)-4),"N/A")</f>
        <v>1</v>
      </c>
      <c r="JS90">
        <f>IFERROR(VALUE(RIGHT(Rawdata!JS90,1)-4),"N/A")</f>
        <v>0</v>
      </c>
      <c r="JT90">
        <f>IFERROR(VALUE(RIGHT(Rawdata!JT90,1)-4),"N/A")</f>
        <v>0</v>
      </c>
      <c r="JU90">
        <f>IFERROR(VALUE(RIGHT(Rawdata!JU90,1)-4),"N/A")</f>
        <v>0</v>
      </c>
      <c r="JV90">
        <f>IFERROR(VALUE(RIGHT(Rawdata!JV90,1)-4),"N/A")</f>
        <v>0</v>
      </c>
      <c r="JW90">
        <f>IFERROR(VALUE(RIGHT(Rawdata!JW90,1)-4),"N/A")</f>
        <v>-1</v>
      </c>
      <c r="JX90" t="str">
        <f>IFERROR(VALUE(RIGHT(Rawdata!JX90,1)),"N/A")</f>
        <v>N/A</v>
      </c>
      <c r="JY90" t="str">
        <f>IFERROR(VALUE(RIGHT(Rawdata!JY90,1)),"N/A")</f>
        <v>N/A</v>
      </c>
      <c r="JZ90" t="str">
        <f>IFERROR(6-VALUE(RIGHT(Rawdata!JZ90,1)),"N/A")</f>
        <v>N/A</v>
      </c>
      <c r="KA90" t="str">
        <f>IFERROR(6-VALUE(RIGHT(Rawdata!KA90,1)),"N/A")</f>
        <v>N/A</v>
      </c>
      <c r="KB90" t="str">
        <f>IFERROR(6-VALUE(RIGHT(Rawdata!KB90,1)),"N/A")</f>
        <v>N/A</v>
      </c>
      <c r="KC90" t="str">
        <f>IFERROR(6-VALUE(RIGHT(Rawdata!KC90,1)),"N/A")</f>
        <v>N/A</v>
      </c>
      <c r="KD90" t="str">
        <f>IFERROR(6-VALUE(RIGHT(Rawdata!KD90,1)),"N/A")</f>
        <v>N/A</v>
      </c>
      <c r="KE90" t="str">
        <f>IFERROR(6-VALUE(RIGHT(Rawdata!KE90,1)),"N/A")</f>
        <v>N/A</v>
      </c>
      <c r="KF90" t="str">
        <f>IFERROR(VALUE(RIGHT(Rawdata!KF90,1)),"N/A")</f>
        <v>N/A</v>
      </c>
      <c r="KG90" t="str">
        <f>IFERROR(VALUE(RIGHT(Rawdata!KG90,1)),"N/A")</f>
        <v>N/A</v>
      </c>
      <c r="KH90" t="str">
        <f>IFERROR(6-VALUE(RIGHT(Rawdata!KH90,1)),"N/A")</f>
        <v>N/A</v>
      </c>
      <c r="KI90" t="str">
        <f>IFERROR(6-VALUE(RIGHT(Rawdata!KI90,1)),"N/A")</f>
        <v>N/A</v>
      </c>
      <c r="KJ90">
        <f>IFERROR(VALUE(RIGHT(Rawdata!KJ90,1)),"N/A")</f>
        <v>4</v>
      </c>
      <c r="KK90">
        <f>IFERROR(VALUE(RIGHT(Rawdata!KK90,1)),"N/A")</f>
        <v>4</v>
      </c>
      <c r="KL90">
        <f>IFERROR(VALUE(RIGHT(Rawdata!KL90,1)),"N/A")</f>
        <v>3</v>
      </c>
      <c r="KM90">
        <f>IFERROR(VALUE(RIGHT(Rawdata!KM90,1)),"N/A")</f>
        <v>3</v>
      </c>
      <c r="KN90">
        <f>IFERROR(VALUE(RIGHT(Rawdata!KN90,1)),"N/A")</f>
        <v>1</v>
      </c>
      <c r="KO90">
        <f>IFERROR(VALUE(RIGHT(Rawdata!KO90,1)),"N/A")</f>
        <v>4</v>
      </c>
      <c r="KP90">
        <f>IFERROR(VALUE(RIGHT(Rawdata!KP90,1)),"N/A")</f>
        <v>3</v>
      </c>
      <c r="KQ90">
        <f>IFERROR(VALUE(RIGHT(Rawdata!KQ90,1)),"N/A")</f>
        <v>1</v>
      </c>
      <c r="KR90">
        <f>IFERROR(VALUE(RIGHT(Rawdata!KR90,1)),"N/A")</f>
        <v>1</v>
      </c>
      <c r="KS90">
        <f>IFERROR(VALUE(RIGHT(Rawdata!KS90,1)),"N/A")</f>
        <v>1</v>
      </c>
      <c r="KT90">
        <f>IFERROR(VALUE(RIGHT(Rawdata!KT90,1)),"N/A")</f>
        <v>1</v>
      </c>
      <c r="KU90">
        <f>IFERROR(VALUE(RIGHT(Rawdata!KU90,1)),"N/A")</f>
        <v>1</v>
      </c>
      <c r="KV90">
        <f>IFERROR(VALUE(RIGHT(Rawdata!KV90,1)),"N/A")</f>
        <v>4</v>
      </c>
      <c r="KW90">
        <f>IFERROR(VALUE(RIGHT(Rawdata!KW90,1)),"N/A")</f>
        <v>5</v>
      </c>
      <c r="KX90">
        <f>IFERROR(VALUE(RIGHT(Rawdata!KX90,1)),"N/A")</f>
        <v>4</v>
      </c>
    </row>
    <row r="91" spans="1:310" x14ac:dyDescent="0.25">
      <c r="A91">
        <f>Rawdata!A91</f>
        <v>20</v>
      </c>
      <c r="B91" t="str">
        <f>Rawdata!B91</f>
        <v>T4</v>
      </c>
      <c r="C91" t="str">
        <f>Rawdata!C91</f>
        <v>2023-10-02 16:11:48</v>
      </c>
      <c r="D91" t="str">
        <f>Rawdata!D91</f>
        <v>806-215</v>
      </c>
      <c r="E91" t="str">
        <f>IF(Rawdata!E91="","",Rawdata!E91)</f>
        <v>101-103</v>
      </c>
      <c r="F91" cm="1">
        <f t="array" ref="F91">IFERROR(_xlfn.IFS(Rawdata!F91="A1",100,Rawdata!F91="A2",75,Rawdata!F91="A3",50,Rawdata!F91="A4",25,Rawdata!F91="A5",0),"N/A")</f>
        <v>75</v>
      </c>
      <c r="G91" cm="1">
        <f t="array" ref="G91">IFERROR(_xlfn.IFS(Rawdata!G91="A1",100,Rawdata!G91="A2",75,Rawdata!G91="A3",50,Rawdata!G91="A4",25,Rawdata!G91="A5",0),"N/A")</f>
        <v>25</v>
      </c>
      <c r="H91" cm="1">
        <f t="array" ref="H91">IFERROR(_xlfn.IFS(Rawdata!H91="A1",100,Rawdata!H91="A2",75,Rawdata!H91="A3",50,Rawdata!H91="A4",25,Rawdata!H91="A5",0),"N/A")</f>
        <v>25</v>
      </c>
      <c r="I91" cm="1">
        <f t="array" ref="I91">IFERROR(_xlfn.IFS(Rawdata!I91="A1",100,Rawdata!I91="A2",75,Rawdata!I91="A3",50,Rawdata!I91="A4",25,Rawdata!I91="A5",0),"N/A")</f>
        <v>50</v>
      </c>
      <c r="J91" cm="1">
        <f t="array" ref="J91">IFERROR(_xlfn.IFS(Rawdata!J91="A1",100,Rawdata!J91="A2",75,Rawdata!J91="A3",50,Rawdata!J91="A4",25,Rawdata!J91="A5",0),"N/A")</f>
        <v>0</v>
      </c>
      <c r="K91" cm="1">
        <f t="array" ref="K91">IFERROR(_xlfn.IFS(Rawdata!K91="A1",100,Rawdata!K91="A2",75,Rawdata!K91="A3",50,Rawdata!K91="A4",25,Rawdata!K91="A5",0),"N/A")</f>
        <v>100</v>
      </c>
      <c r="L91" cm="1">
        <f t="array" ref="L91">IFERROR(_xlfn.IFS(Rawdata!L91="A1",100,Rawdata!L91="A2",75,Rawdata!L91="A3",50,Rawdata!L91="A4",25,Rawdata!L91="A5",0),"N/A")</f>
        <v>100</v>
      </c>
      <c r="M91" cm="1">
        <f t="array" ref="M91">IFERROR(_xlfn.IFS(Rawdata!M91="A1",100,Rawdata!M91="A2",75,Rawdata!M91="A3",50,Rawdata!M91="A4",25,Rawdata!M91="A5",0),"N/A")</f>
        <v>100</v>
      </c>
      <c r="N91" cm="1">
        <f t="array" ref="N91">IFERROR(_xlfn.IFS(Rawdata!N91="A1",100,Rawdata!N91="A2",75,Rawdata!N91="A3",50,Rawdata!N91="A4",25,Rawdata!N91="A5",0),"N/A")</f>
        <v>100</v>
      </c>
      <c r="O91" cm="1">
        <f t="array" ref="O91">IFERROR(_xlfn.IFS(Rawdata!O91="A1",100,Rawdata!O91="A2",75,Rawdata!O91="A3",50,Rawdata!O91="A4",25,Rawdata!O91="A5",0),"N/A")</f>
        <v>100</v>
      </c>
      <c r="P91" cm="1">
        <f t="array" ref="P91">IFERROR(_xlfn.IFS(Rawdata!P91="A1",100,Rawdata!P91="A2",75,Rawdata!P91="A3",50,Rawdata!P91="A4",25,Rawdata!P91="A5",0),"N/A")</f>
        <v>100</v>
      </c>
      <c r="Q91" cm="1">
        <f t="array" ref="Q91">IFERROR(_xlfn.IFS(Rawdata!Q91="A1",100,Rawdata!Q91="A2",75,Rawdata!Q91="A3",50,Rawdata!Q91="A4",25,Rawdata!Q91="A5",0),"N/A")</f>
        <v>100</v>
      </c>
      <c r="R91" cm="1">
        <f t="array" ref="R91">IFERROR(_xlfn.IFS(Rawdata!R91="A1",100,Rawdata!R91="A2",75,Rawdata!R91="A3",50,Rawdata!R91="A4",25,Rawdata!R91="A5",0),"N/A")</f>
        <v>100</v>
      </c>
      <c r="S91" cm="1">
        <f t="array" ref="S91">IFERROR(_xlfn.IFS(Rawdata!S91="A1",100,Rawdata!S91="A2",75,Rawdata!S91="A3",50,Rawdata!S91="A4",25,Rawdata!S91="A5",0),"N/A")</f>
        <v>25</v>
      </c>
      <c r="T91" cm="1">
        <f t="array" ref="T91">IFERROR(_xlfn.IFS(Rawdata!T91="A1",100,Rawdata!T91="A2",75,Rawdata!T91="A3",50,Rawdata!T91="A4",25,Rawdata!T91="A5",0),"N/A")</f>
        <v>25</v>
      </c>
      <c r="U91" cm="1">
        <f t="array" ref="U91">IFERROR(_xlfn.IFS(Rawdata!U91="A1",100,Rawdata!U91="A2",75,Rawdata!U91="A3",50,Rawdata!U91="A4",25,Rawdata!U91="A5",0),"N/A")</f>
        <v>25</v>
      </c>
      <c r="V91" cm="1">
        <f t="array" ref="V91">IFERROR(_xlfn.IFS(Rawdata!V91="A1",100,Rawdata!V91="A2",75,Rawdata!V91="A3",50,Rawdata!V91="A4",25,Rawdata!V91="A5",0),"N/A")</f>
        <v>25</v>
      </c>
      <c r="W91" cm="1">
        <f t="array" ref="W91">IFERROR(_xlfn.IFS(Rawdata!W91="A1",100,Rawdata!W91="A2",75,Rawdata!W91="A3",50,Rawdata!W91="A4",25,Rawdata!W91="A5",0),"N/A")</f>
        <v>25</v>
      </c>
      <c r="X91" cm="1">
        <f t="array" ref="X91">IFERROR(_xlfn.IFS(Rawdata!X91="A1",100,Rawdata!X91="A2",75,Rawdata!X91="A3",50,Rawdata!X91="A4",25,Rawdata!X91="A5",0),"N/A")</f>
        <v>25</v>
      </c>
      <c r="Y91" cm="1">
        <f t="array" ref="Y91">IFERROR(_xlfn.IFS(Rawdata!Y91="A1",100,Rawdata!Y91="A2",75,Rawdata!Y91="A3",50,Rawdata!Y91="A4",25,Rawdata!Y91="A5",0),"N/A")</f>
        <v>25</v>
      </c>
      <c r="Z91" cm="1">
        <f t="array" ref="Z91">IFERROR(_xlfn.IFS(Rawdata!Z91="A1",100,Rawdata!Z91="A2",75,Rawdata!Z91="A3",50,Rawdata!Z91="A4",25,Rawdata!Z91="A5",0),"N/A")</f>
        <v>25</v>
      </c>
      <c r="AA91" cm="1">
        <f t="array" ref="AA91">IFERROR(_xlfn.IFS(Rawdata!AA91="A1",100,Rawdata!AA91="A2",75,Rawdata!AA91="A3",50,Rawdata!AA91="A4",25,Rawdata!AA91="A5",0),"N/A")</f>
        <v>75</v>
      </c>
      <c r="AB91" cm="1">
        <f t="array" ref="AB91">IFERROR(_xlfn.IFS(Rawdata!AB91="A1",100,Rawdata!AB91="A2",75,Rawdata!AB91="A3",50,Rawdata!AB91="A4",25,Rawdata!AB91="A5",0),"N/A")</f>
        <v>50</v>
      </c>
      <c r="AC91">
        <f>IFERROR(VALUE(RIGHT(Rawdata!AC91,1)),"N/A")</f>
        <v>2</v>
      </c>
      <c r="AD91">
        <f>IFERROR(6-VALUE(RIGHT(Rawdata!AD91,1)),"N/A")</f>
        <v>2</v>
      </c>
      <c r="AE91">
        <f>IFERROR(VALUE(RIGHT(Rawdata!AE91,1)),"N/A")</f>
        <v>2</v>
      </c>
      <c r="AF91">
        <f>IFERROR(6-VALUE(RIGHT(Rawdata!AF91,1)),"N/A")</f>
        <v>2</v>
      </c>
      <c r="AG91">
        <f>IFERROR(VALUE(RIGHT(Rawdata!AG91,1)),"N/A")</f>
        <v>3</v>
      </c>
      <c r="AH91">
        <f>IFERROR(VALUE(RIGHT(Rawdata!AH91,1)),"N/A")</f>
        <v>3</v>
      </c>
      <c r="AI91">
        <f>IFERROR(VALUE(RIGHT(Rawdata!AI91,1)),"N/A")</f>
        <v>2</v>
      </c>
      <c r="AJ91">
        <f>IFERROR(6-VALUE(RIGHT(Rawdata!AJ91,1)),"N/A")</f>
        <v>4</v>
      </c>
      <c r="AK91">
        <f>IFERROR(6-VALUE(RIGHT(Rawdata!AK91,1)),"N/A")</f>
        <v>2</v>
      </c>
      <c r="AL91">
        <f>IFERROR(VALUE(RIGHT(Rawdata!AL91,1)),"N/A")</f>
        <v>2</v>
      </c>
      <c r="AM91">
        <f>IFERROR(6-VALUE(RIGHT(Rawdata!AM91,1)),"N/A")</f>
        <v>2</v>
      </c>
      <c r="AN91">
        <f>IFERROR(6-VALUE(RIGHT(Rawdata!AN91,1)),"N/A")</f>
        <v>2</v>
      </c>
      <c r="AO91">
        <f>IFERROR(VALUE(RIGHT(Rawdata!AO91,1)),"N/A")</f>
        <v>3</v>
      </c>
      <c r="AP91">
        <f>IFERROR(6-VALUE(RIGHT(Rawdata!AP91,1)),"N/A")</f>
        <v>2</v>
      </c>
      <c r="AQ91">
        <f>IFERROR(VALUE(RIGHT(Rawdata!AQ91,1)),"N/A")</f>
        <v>3</v>
      </c>
      <c r="AR91">
        <f>IFERROR(6-VALUE(RIGHT(Rawdata!AR91,1)),"N/A")</f>
        <v>1</v>
      </c>
      <c r="AS91">
        <f>IFERROR(VALUE(RIGHT(Rawdata!AS91,1)),"N/A")</f>
        <v>2</v>
      </c>
      <c r="AT91">
        <f>IFERROR(VALUE(RIGHT(Rawdata!AT91,1)),"N/A")</f>
        <v>2</v>
      </c>
      <c r="AU91">
        <f>IFERROR(6-VALUE(RIGHT(Rawdata!AU91,1)),"N/A")</f>
        <v>5</v>
      </c>
      <c r="AV91">
        <f>IFERROR(VALUE(RIGHT(Rawdata!AV91,1)),"N/A")</f>
        <v>3</v>
      </c>
      <c r="AW91">
        <f>IFERROR(VALUE(RIGHT(Rawdata!AW91,1)),"N/A")</f>
        <v>5</v>
      </c>
      <c r="AX91">
        <f>IFERROR(VALUE(RIGHT(Rawdata!AX91,1)),"N/A")</f>
        <v>5</v>
      </c>
      <c r="AY91">
        <f>IFERROR(VALUE(RIGHT(Rawdata!AY91,1)),"N/A")</f>
        <v>3</v>
      </c>
      <c r="AZ91">
        <f>IFERROR(VALUE(RIGHT(Rawdata!AZ91,1)),"N/A")</f>
        <v>5</v>
      </c>
      <c r="BA91">
        <f>IFERROR(VALUE(RIGHT(Rawdata!BA91,1)-1),"N/A")</f>
        <v>2</v>
      </c>
      <c r="BB91">
        <f>IFERROR(VALUE(RIGHT(Rawdata!BB91,1)-1),"N/A")</f>
        <v>3</v>
      </c>
      <c r="BC91">
        <f>IFERROR(VALUE(RIGHT(Rawdata!BC91,1)-1),"N/A")</f>
        <v>2</v>
      </c>
      <c r="BD91">
        <f>IFERROR(VALUE(RIGHT(Rawdata!BD91,1)-1),"N/A")</f>
        <v>2</v>
      </c>
      <c r="BE91">
        <f>IFERROR(VALUE(RIGHT(Rawdata!BE91,1)-1),"N/A")</f>
        <v>2</v>
      </c>
      <c r="BF91">
        <f>IFERROR(VALUE(RIGHT(Rawdata!BF91,1)-1),"N/A")</f>
        <v>0</v>
      </c>
      <c r="BG91">
        <f>IFERROR(VALUE(RIGHT(Rawdata!BG91,1)-1),"N/A")</f>
        <v>0</v>
      </c>
      <c r="BH91">
        <f>IFERROR(VALUE(RIGHT(Rawdata!BH91,1)-1),"N/A")</f>
        <v>0</v>
      </c>
      <c r="BI91">
        <f>IFERROR(VALUE(RIGHT(Rawdata!BI91,1)-1),"N/A")</f>
        <v>0</v>
      </c>
      <c r="BJ91">
        <f>IFERROR(VALUE(RIGHT(Rawdata!BJ91,1)-1),"N/A")</f>
        <v>3</v>
      </c>
      <c r="BK91">
        <f>IFERROR(VALUE(RIGHT(Rawdata!BK91,1)-1),"N/A")</f>
        <v>4</v>
      </c>
      <c r="BL91">
        <f>IFERROR(VALUE(RIGHT(Rawdata!BL91,1)-1),"N/A")</f>
        <v>3</v>
      </c>
      <c r="BM91">
        <f>IFERROR(VALUE(RIGHT(Rawdata!BM91,1)),"N/A")</f>
        <v>2</v>
      </c>
      <c r="BN91">
        <f>IFERROR(VALUE(RIGHT(Rawdata!BN91,1)),"N/A")</f>
        <v>3</v>
      </c>
      <c r="BO91">
        <f>IFERROR(VALUE(RIGHT(Rawdata!BO91,1)),"N/A")</f>
        <v>3</v>
      </c>
      <c r="BP91">
        <f>IFERROR(VALUE(RIGHT(Rawdata!BP91,1)),"N/A")</f>
        <v>3</v>
      </c>
      <c r="BQ91">
        <f>IFERROR(6-VALUE(RIGHT(Rawdata!BQ91,1)),"N/A")</f>
        <v>4</v>
      </c>
      <c r="BR91">
        <f>IFERROR(6-VALUE(RIGHT(Rawdata!BR91,1)),"N/A")</f>
        <v>4</v>
      </c>
      <c r="BS91">
        <f>IFERROR(6-VALUE(RIGHT(Rawdata!BS91,1)),"N/A")</f>
        <v>4</v>
      </c>
      <c r="BT91">
        <f>IFERROR(6-VALUE(RIGHT(Rawdata!BT91,1)),"N/A")</f>
        <v>3</v>
      </c>
      <c r="BU91">
        <f>IFERROR(VALUE(RIGHT(Rawdata!BU91,1)),"N/A")</f>
        <v>1</v>
      </c>
      <c r="BV91">
        <f>IFERROR(VALUE(RIGHT(Rawdata!BV91,1)),"N/A")</f>
        <v>3</v>
      </c>
      <c r="BW91">
        <f>IFERROR(VALUE(RIGHT(Rawdata!BW91,1)),"N/A")</f>
        <v>4</v>
      </c>
      <c r="BX91">
        <f>IFERROR(VALUE(RIGHT(Rawdata!BX91,1)),"N/A")</f>
        <v>4</v>
      </c>
      <c r="BY91">
        <f>IFERROR(6-VALUE(RIGHT(Rawdata!BY91,1)),"N/A")</f>
        <v>5</v>
      </c>
      <c r="BZ91">
        <f>IFERROR(6-VALUE(RIGHT(Rawdata!BZ91,1)),"N/A")</f>
        <v>5</v>
      </c>
      <c r="CA91">
        <f>IFERROR(6-VALUE(RIGHT(Rawdata!CA91,1)),"N/A")</f>
        <v>4</v>
      </c>
      <c r="CB91">
        <f>IFERROR(VALUE(RIGHT(Rawdata!CB91,1)),"N/A")</f>
        <v>3</v>
      </c>
      <c r="CC91">
        <f>IFERROR(VALUE(RIGHT(Rawdata!CC91,1)),"N/A")</f>
        <v>5</v>
      </c>
      <c r="CD91">
        <f>IFERROR(VALUE(RIGHT(Rawdata!CD91,1)),"N/A")</f>
        <v>4</v>
      </c>
      <c r="CE91">
        <f>IFERROR(VALUE(RIGHT(Rawdata!CE91,1)),"N/A")</f>
        <v>4</v>
      </c>
      <c r="CF91">
        <f>IFERROR(6-VALUE(RIGHT(Rawdata!CF91,1)),"N/A")</f>
        <v>3</v>
      </c>
      <c r="CG91">
        <f>IFERROR(6-VALUE(RIGHT(Rawdata!CG91,1)),"N/A")</f>
        <v>4</v>
      </c>
      <c r="CH91">
        <f>IFERROR(6-VALUE(RIGHT(Rawdata!CH91,1)),"N/A")</f>
        <v>3</v>
      </c>
      <c r="CI91">
        <f>IFERROR(6-VALUE(RIGHT(Rawdata!CI91,1)),"N/A")</f>
        <v>4</v>
      </c>
      <c r="CJ91">
        <f>IFERROR(VALUE(RIGHT(Rawdata!CJ91,1)),"N/A")</f>
        <v>1</v>
      </c>
      <c r="CK91">
        <f>IFERROR(VALUE(RIGHT(Rawdata!CK91,1)),"N/A")</f>
        <v>1</v>
      </c>
      <c r="CL91">
        <f>IFERROR(VALUE(RIGHT(Rawdata!CL91,1)),"N/A")</f>
        <v>2</v>
      </c>
      <c r="CM91">
        <f>IFERROR(VALUE(RIGHT(Rawdata!CM91,1)),"N/A")</f>
        <v>1</v>
      </c>
      <c r="CN91">
        <f>IFERROR(VALUE(RIGHT(Rawdata!CN91,1)),"N/A")</f>
        <v>1</v>
      </c>
      <c r="CO91">
        <f>IFERROR(VALUE(RIGHT(Rawdata!CO91,1)),"N/A")</f>
        <v>2</v>
      </c>
      <c r="CP91">
        <f>IFERROR(VALUE(RIGHT(Rawdata!CP91,1)),"N/A")</f>
        <v>1</v>
      </c>
      <c r="CQ91">
        <f>IFERROR(VALUE(RIGHT(Rawdata!CQ91,1)),"N/A")</f>
        <v>3</v>
      </c>
      <c r="CR91">
        <f>IFERROR(VALUE(RIGHT(Rawdata!CR91,1)),"N/A")</f>
        <v>1</v>
      </c>
      <c r="CS91">
        <f>IFERROR(VALUE(RIGHT(Rawdata!CS91,1)),"N/A")</f>
        <v>1</v>
      </c>
      <c r="CT91">
        <f>IFERROR(VALUE(RIGHT(Rawdata!CT91,1)),"N/A")</f>
        <v>1</v>
      </c>
      <c r="CU91">
        <f>IFERROR(VALUE(RIGHT(Rawdata!CU91,1)),"N/A")</f>
        <v>2</v>
      </c>
      <c r="CV91">
        <f>IFERROR(VALUE(RIGHT(Rawdata!CV91,1)),"N/A")</f>
        <v>2</v>
      </c>
      <c r="CW91">
        <f>IFERROR(6-VALUE(RIGHT(Rawdata!CW91,1)),"N/A")</f>
        <v>3</v>
      </c>
      <c r="CX91">
        <f>IFERROR(VALUE(RIGHT(Rawdata!CX91,1)),"N/A")</f>
        <v>3</v>
      </c>
      <c r="CY91">
        <f>IFERROR(VALUE(RIGHT(Rawdata!CY91,1)),"N/A")</f>
        <v>5</v>
      </c>
      <c r="CZ91">
        <f>IFERROR(VALUE(RIGHT(Rawdata!CZ91,1)),"N/A")</f>
        <v>3</v>
      </c>
      <c r="DA91">
        <f>IFERROR(VALUE(RIGHT(Rawdata!DA91,1)),"N/A")</f>
        <v>5</v>
      </c>
      <c r="DB91">
        <f>IFERROR(VALUE(RIGHT(Rawdata!DB91,1)),"N/A")</f>
        <v>2</v>
      </c>
      <c r="DC91">
        <f>IFERROR(VALUE(RIGHT(Rawdata!DC91,1)),"N/A")</f>
        <v>2</v>
      </c>
      <c r="DD91">
        <f>IFERROR(VALUE(RIGHT(Rawdata!DD91,1)),"N/A")</f>
        <v>2</v>
      </c>
      <c r="DE91">
        <f>IFERROR(VALUE(RIGHT(Rawdata!DE91,1)-1),"N/A")</f>
        <v>3</v>
      </c>
      <c r="DF91">
        <f>IFERROR(VALUE(RIGHT(Rawdata!DF91,1)-1),"N/A")</f>
        <v>2</v>
      </c>
      <c r="DG91">
        <f>IFERROR(VALUE(RIGHT(Rawdata!DG91,1)-1),"N/A")</f>
        <v>0</v>
      </c>
      <c r="DH91">
        <f>IFERROR(VALUE(RIGHT(Rawdata!DH91,1)-1),"N/A")</f>
        <v>1</v>
      </c>
      <c r="DI91">
        <f>IFERROR(VALUE(RIGHT(Rawdata!DI91,1)-1),"N/A")</f>
        <v>3</v>
      </c>
      <c r="DJ91">
        <f>IFERROR(VALUE(RIGHT(Rawdata!DJ91,1)-1),"N/A")</f>
        <v>5</v>
      </c>
      <c r="DK91">
        <f>IFERROR(VALUE(RIGHT(Rawdata!DK91,1)-1),"N/A")</f>
        <v>3</v>
      </c>
      <c r="DL91">
        <f>IFERROR(VALUE(RIGHT(Rawdata!DL91,1)-1),"N/A")</f>
        <v>2</v>
      </c>
      <c r="DM91">
        <f>IFERROR(VALUE(RIGHT(Rawdata!DM91,1)-1),"N/A")</f>
        <v>3</v>
      </c>
      <c r="DN91">
        <f>IFERROR(VALUE(RIGHT(Rawdata!DN91,1)-1),"N/A")</f>
        <v>2</v>
      </c>
      <c r="DO91">
        <f>IFERROR(VALUE(RIGHT(Rawdata!DO91,1)-1),"N/A")</f>
        <v>2</v>
      </c>
      <c r="DP91">
        <f>IFERROR(VALUE(RIGHT(Rawdata!DP91,1)-1),"N/A")</f>
        <v>3</v>
      </c>
      <c r="DQ91">
        <f>IFERROR(VALUE(RIGHT(Rawdata!DQ91,1)-1),"N/A")</f>
        <v>2</v>
      </c>
      <c r="DR91">
        <f>IFERROR(VALUE(RIGHT(Rawdata!DR91,1)-1),"N/A")</f>
        <v>1</v>
      </c>
      <c r="DS91">
        <f>IFERROR(VALUE(RIGHT(Rawdata!DS91,1)-1),"N/A")</f>
        <v>1</v>
      </c>
      <c r="DT91">
        <f>IFERROR(VALUE(RIGHT(Rawdata!DT91,1)-1),"N/A")</f>
        <v>1</v>
      </c>
      <c r="DU91">
        <f>IFERROR(6-VALUE(RIGHT(Rawdata!DU91,1)-1),"N/A")</f>
        <v>4</v>
      </c>
      <c r="DV91">
        <f>IFERROR(6-VALUE(RIGHT(Rawdata!DV91,1)-1),"N/A")</f>
        <v>0</v>
      </c>
      <c r="DW91">
        <f>IFERROR(6-VALUE(RIGHT(Rawdata!DW91,1)-1),"N/A")</f>
        <v>5</v>
      </c>
      <c r="DX91">
        <f>IFERROR(6-VALUE(RIGHT(Rawdata!DX91,1)-1),"N/A")</f>
        <v>6</v>
      </c>
      <c r="DY91">
        <f>IFERROR(6-VALUE(RIGHT(Rawdata!DY91,1)-1),"N/A")</f>
        <v>3</v>
      </c>
      <c r="DZ91">
        <f>IFERROR(6-VALUE(RIGHT(Rawdata!DZ91,1)-1),"N/A")</f>
        <v>4</v>
      </c>
      <c r="EA91">
        <f>IFERROR(VALUE(RIGHT(Rawdata!EA91,1)),"N/A")</f>
        <v>4</v>
      </c>
      <c r="EB91">
        <f>IFERROR(VALUE(RIGHT(Rawdata!EB91,1)),"N/A")</f>
        <v>2</v>
      </c>
      <c r="EC91">
        <f>IFERROR(6-VALUE(RIGHT(Rawdata!EC91,1)),"N/A")</f>
        <v>3</v>
      </c>
      <c r="ED91">
        <f>IFERROR(6-VALUE(RIGHT(Rawdata!ED91,1)),"N/A")</f>
        <v>3</v>
      </c>
      <c r="EE91">
        <f>IFERROR(VALUE(RIGHT(Rawdata!EE91,1)),"N/A")</f>
        <v>3</v>
      </c>
      <c r="EF91">
        <f>IFERROR(VALUE(RIGHT(Rawdata!EF91,1)),"N/A")</f>
        <v>3</v>
      </c>
      <c r="EG91">
        <f>IFERROR(VALUE(RIGHT(Rawdata!EG91,1)),"N/A")</f>
        <v>3</v>
      </c>
      <c r="EH91">
        <f>IFERROR(VALUE(RIGHT(Rawdata!EH91,1)),"N/A")</f>
        <v>3</v>
      </c>
      <c r="EI91">
        <f>IFERROR(VALUE(RIGHT(Rawdata!EI91,1)),"N/A")</f>
        <v>3</v>
      </c>
      <c r="EJ91">
        <f>IFERROR(VALUE(RIGHT(Rawdata!EJ91,1)),"N/A")</f>
        <v>2</v>
      </c>
      <c r="EK91">
        <f>IFERROR(VALUE(RIGHT(Rawdata!EK91,1)),"N/A")</f>
        <v>2</v>
      </c>
      <c r="EL91">
        <f>IFERROR(VALUE(RIGHT(Rawdata!EL91,1)),"N/A")</f>
        <v>4</v>
      </c>
      <c r="EM91">
        <f>IFERROR(VALUE(RIGHT(Rawdata!EM91,1)),"N/A")</f>
        <v>3</v>
      </c>
      <c r="EN91">
        <f>IFERROR(VALUE(RIGHT(Rawdata!EN91,1)),"N/A")</f>
        <v>2</v>
      </c>
      <c r="EO91">
        <f>IFERROR(VALUE(RIGHT(Rawdata!EO91,1)),"N/A")</f>
        <v>4</v>
      </c>
      <c r="EP91">
        <f>IFERROR(VALUE(RIGHT(Rawdata!EP91,1)),"N/A")</f>
        <v>2</v>
      </c>
      <c r="EQ91">
        <f>IFERROR(VALUE(RIGHT(Rawdata!EQ91,1)),"N/A")</f>
        <v>3</v>
      </c>
      <c r="ER91">
        <f>IFERROR(VALUE(RIGHT(Rawdata!ER91,1)),"N/A")</f>
        <v>4</v>
      </c>
      <c r="ES91">
        <f>IFERROR(VALUE(RIGHT(Rawdata!ES91,1)),"N/A")</f>
        <v>3</v>
      </c>
      <c r="ET91">
        <f>IFERROR(VALUE(RIGHT(Rawdata!ET91,1)),"N/A")</f>
        <v>3</v>
      </c>
      <c r="EU91">
        <f>IFERROR(VALUE(RIGHT(Rawdata!EU91,1)),"N/A")</f>
        <v>3</v>
      </c>
      <c r="EV91">
        <f>IFERROR(VALUE(RIGHT(Rawdata!EV91,1)),"N/A")</f>
        <v>3</v>
      </c>
      <c r="EW91">
        <f>IFERROR(VALUE(RIGHT(Rawdata!EW91,1)),"N/A")</f>
        <v>3</v>
      </c>
      <c r="EX91">
        <f>IFERROR(VALUE(RIGHT(Rawdata!EX91,1)),"N/A")</f>
        <v>3</v>
      </c>
      <c r="EY91">
        <f>IFERROR(VALUE(RIGHT(Rawdata!EY91,1)),"N/A")</f>
        <v>4</v>
      </c>
      <c r="EZ91">
        <f>IFERROR(6-VALUE(RIGHT(Rawdata!EZ91,1)),"N/A")</f>
        <v>4</v>
      </c>
      <c r="FA91">
        <f>IFERROR(IF(Rawdata!FA91="A1",VALUE(RIGHT(Rawdata!FA91,1)),VALUE(RIGHT(Rawdata!FA91,1))-1),"N/A")</f>
        <v>2</v>
      </c>
      <c r="FB91">
        <f>IFERROR(VALUE(RIGHT(Rawdata!FB91,1))-3,"N/A")</f>
        <v>3</v>
      </c>
      <c r="FC91">
        <f>IFERROR(IF(Rawdata!FC91="A1",VALUE(RIGHT(Rawdata!FC91,1)),VALUE(RIGHT(Rawdata!FC91,1))-1),"N/A")</f>
        <v>2</v>
      </c>
      <c r="FD91">
        <f>IFERROR(VALUE(RIGHT(Rawdata!FD91,1))-3,"N/A")</f>
        <v>4</v>
      </c>
      <c r="FE91">
        <f>IFERROR(IF(Rawdata!FE91="A1",VALUE(RIGHT(Rawdata!FE91,1)),VALUE(RIGHT(Rawdata!FE91,1))-1),"N/A")</f>
        <v>5</v>
      </c>
      <c r="FF91">
        <f>IFERROR(VALUE(RIGHT(Rawdata!FF91,1))-3,"N/A")</f>
        <v>1</v>
      </c>
      <c r="FG91">
        <f>IFERROR(IF(Rawdata!FG91="A1",VALUE(RIGHT(Rawdata!FG91,1)),VALUE(RIGHT(Rawdata!FG91,1))-1),"N/A")</f>
        <v>4</v>
      </c>
      <c r="FH91">
        <f>IFERROR(VALUE(RIGHT(Rawdata!FH91,1))-3,"N/A")</f>
        <v>2</v>
      </c>
      <c r="FI91">
        <f>IFERROR(IF(Rawdata!FI91="A1",VALUE(RIGHT(Rawdata!FI91,1)),VALUE(RIGHT(Rawdata!FI91,1))-1),"N/A")</f>
        <v>3</v>
      </c>
      <c r="FJ91">
        <f>IFERROR(VALUE(RIGHT(Rawdata!FJ91,1))-3,"N/A")</f>
        <v>2</v>
      </c>
      <c r="FK91">
        <f>IFERROR(IF(Rawdata!FK91="A1",VALUE(RIGHT(Rawdata!FK91,1)),VALUE(RIGHT(Rawdata!FK91,1))-1),"N/A")</f>
        <v>3</v>
      </c>
      <c r="FL91">
        <f>IFERROR(VALUE(RIGHT(Rawdata!FL91,1))-3,"N/A")</f>
        <v>3</v>
      </c>
      <c r="FM91">
        <f>IFERROR(IF(Rawdata!FM91="A1",VALUE(RIGHT(Rawdata!FM91,1)),VALUE(RIGHT(Rawdata!FM91,1))-1),"N/A")</f>
        <v>2</v>
      </c>
      <c r="FN91">
        <f>IFERROR(VALUE(RIGHT(Rawdata!FN91,1))-3,"N/A")</f>
        <v>4</v>
      </c>
      <c r="FO91">
        <f>IFERROR(IF(Rawdata!FO91="A1",VALUE(RIGHT(Rawdata!FO91,1)),VALUE(RIGHT(Rawdata!FO91,1))-1),"N/A")</f>
        <v>3</v>
      </c>
      <c r="FP91">
        <f>IFERROR(VALUE(RIGHT(Rawdata!FP91,1))-3,"N/A")</f>
        <v>3</v>
      </c>
      <c r="FQ91">
        <f>IFERROR(IF(Rawdata!FQ91="A1",VALUE(RIGHT(Rawdata!FQ91,1)),VALUE(RIGHT(Rawdata!FQ91,1))-1),"N/A")</f>
        <v>2</v>
      </c>
      <c r="FR91">
        <f>IFERROR(VALUE(RIGHT(Rawdata!FR91,1))-3,"N/A")</f>
        <v>2</v>
      </c>
      <c r="FS91">
        <f>IFERROR(IF(Rawdata!FS91="A1",VALUE(RIGHT(Rawdata!FS91,1)),VALUE(RIGHT(Rawdata!FS91,1))-1),"N/A")</f>
        <v>3</v>
      </c>
      <c r="FT91">
        <f>IFERROR(VALUE(RIGHT(Rawdata!FT91,1))-3,"N/A")</f>
        <v>4</v>
      </c>
      <c r="FU91">
        <f>IFERROR(IF(Rawdata!FU91="A1",VALUE(RIGHT(Rawdata!FU91,1)),VALUE(RIGHT(Rawdata!FU91,1))-1),"N/A")</f>
        <v>4</v>
      </c>
      <c r="FV91">
        <f>IFERROR(VALUE(RIGHT(Rawdata!FV91,1))-3,"N/A")</f>
        <v>4</v>
      </c>
      <c r="FW91">
        <f>IFERROR(IF(Rawdata!FW91="A1",VALUE(RIGHT(Rawdata!FW91,1)),VALUE(RIGHT(Rawdata!FW91,1))-1),"N/A")</f>
        <v>2</v>
      </c>
      <c r="FX91">
        <f>IFERROR(VALUE(RIGHT(Rawdata!FX91,1))-3,"N/A")</f>
        <v>3</v>
      </c>
      <c r="FY91">
        <f>IFERROR(IF(Rawdata!FY91="A1",VALUE(RIGHT(Rawdata!FY91,1)),VALUE(RIGHT(Rawdata!FY91,1))-1),"N/A")</f>
        <v>2</v>
      </c>
      <c r="FZ91">
        <f>IFERROR(VALUE(RIGHT(Rawdata!FZ91,1))-3,"N/A")</f>
        <v>4</v>
      </c>
      <c r="GA91">
        <f>IFERROR(IF(Rawdata!GA91="A1",VALUE(RIGHT(Rawdata!GA91,1)),VALUE(RIGHT(Rawdata!GA91,1))-1),"N/A")</f>
        <v>3</v>
      </c>
      <c r="GB91">
        <f>IFERROR(VALUE(RIGHT(Rawdata!GB91,1))-3,"N/A")</f>
        <v>4</v>
      </c>
      <c r="GC91">
        <f>IFERROR(IF(Rawdata!GC91="A1",VALUE(RIGHT(Rawdata!GC91,1)),VALUE(RIGHT(Rawdata!GC91,1))-1),"N/A")</f>
        <v>4</v>
      </c>
      <c r="GD91">
        <f>IFERROR(VALUE(RIGHT(Rawdata!GD91,1))-3,"N/A")</f>
        <v>5</v>
      </c>
      <c r="GE91">
        <f>IFERROR(IF(Rawdata!GE91="A1",VALUE(RIGHT(Rawdata!GE91,1)),VALUE(RIGHT(Rawdata!GE91,1))-1),"N/A")</f>
        <v>4</v>
      </c>
      <c r="GF91">
        <f>IFERROR(VALUE(RIGHT(Rawdata!GF91,1))-3,"N/A")</f>
        <v>5</v>
      </c>
      <c r="GG91">
        <f>IFERROR(IF(Rawdata!GG91="A1",VALUE(RIGHT(Rawdata!GG91,1)),VALUE(RIGHT(Rawdata!GG91,1))-1),"N/A")</f>
        <v>3</v>
      </c>
      <c r="GH91">
        <f>IFERROR(VALUE(RIGHT(Rawdata!GH91,1))-3,"N/A")</f>
        <v>5</v>
      </c>
      <c r="GI91">
        <f>IFERROR(IF(Rawdata!GI91="A1",VALUE(RIGHT(Rawdata!GI91,1)),VALUE(RIGHT(Rawdata!GI91,1))-1),"N/A")</f>
        <v>2</v>
      </c>
      <c r="GJ91">
        <f>IFERROR(VALUE(RIGHT(Rawdata!GJ91,1))-3,"N/A")</f>
        <v>4</v>
      </c>
      <c r="GK91">
        <f>IFERROR(IF(Rawdata!GK91="A1",VALUE(RIGHT(Rawdata!GK91,1)),VALUE(RIGHT(Rawdata!GK91,1))-1),"N/A")</f>
        <v>3</v>
      </c>
      <c r="GL91">
        <f>IFERROR(VALUE(RIGHT(Rawdata!GL91,1))-3,"N/A")</f>
        <v>4</v>
      </c>
      <c r="GM91">
        <f>IFERROR(IF(Rawdata!GM91="A1",VALUE(RIGHT(Rawdata!GM91,1)),VALUE(RIGHT(Rawdata!GM91,1))-1),"N/A")</f>
        <v>4</v>
      </c>
      <c r="GN91">
        <f>IFERROR(VALUE(RIGHT(Rawdata!GN91,1))-3,"N/A")</f>
        <v>4</v>
      </c>
      <c r="GO91">
        <f>IFERROR(IF(Rawdata!GO91="A1",VALUE(RIGHT(Rawdata!GO91,1)),VALUE(RIGHT(Rawdata!GO91,1))-1),"N/A")</f>
        <v>3</v>
      </c>
      <c r="GP91">
        <f>IFERROR(VALUE(RIGHT(Rawdata!GP91,1))-3,"N/A")</f>
        <v>4</v>
      </c>
      <c r="GQ91">
        <f>IFERROR(IF(Rawdata!GQ91="A1",VALUE(RIGHT(Rawdata!GQ91,1)),VALUE(RIGHT(Rawdata!GQ91,1))-1),"N/A")</f>
        <v>3</v>
      </c>
      <c r="GR91">
        <f>IFERROR(VALUE(RIGHT(Rawdata!GR91,1))-3,"N/A")</f>
        <v>5</v>
      </c>
      <c r="GS91">
        <f>IFERROR(IF(Rawdata!GS91="A1",VALUE(RIGHT(Rawdata!GS91,1)),VALUE(RIGHT(Rawdata!GS91,1))-1),"N/A")</f>
        <v>3</v>
      </c>
      <c r="GT91">
        <f>IFERROR(VALUE(RIGHT(Rawdata!GT91,1))-3,"N/A")</f>
        <v>4</v>
      </c>
      <c r="GU91">
        <f>IFERROR(IF(Rawdata!GU91="A1",VALUE(RIGHT(Rawdata!GU91,1)),VALUE(RIGHT(Rawdata!GU91,1))-1),"N/A")</f>
        <v>3</v>
      </c>
      <c r="GV91">
        <f>IFERROR(VALUE(RIGHT(Rawdata!GV91,1))-3,"N/A")</f>
        <v>3</v>
      </c>
      <c r="GW91">
        <f>IFERROR(IF(Rawdata!GW91="A1",VALUE(RIGHT(Rawdata!GW91,1)),VALUE(RIGHT(Rawdata!GW91,1))-1),"N/A")</f>
        <v>4</v>
      </c>
      <c r="GX91">
        <f>IFERROR(VALUE(RIGHT(Rawdata!GX91,1))-3,"N/A")</f>
        <v>3</v>
      </c>
      <c r="GY91">
        <f>IFERROR(VALUE(RIGHT(Rawdata!GY91,1)),"N/A")</f>
        <v>5</v>
      </c>
      <c r="GZ91">
        <f>IFERROR(7-VALUE(RIGHT(Rawdata!GZ91,1)),"N/A")</f>
        <v>6</v>
      </c>
      <c r="HA91">
        <f>IFERROR(VALUE(RIGHT(Rawdata!HA91,1)),"N/A")</f>
        <v>6</v>
      </c>
      <c r="HB91">
        <f>IFERROR(VALUE(RIGHT(Rawdata!HB91,1)),"N/A")</f>
        <v>5</v>
      </c>
      <c r="HC91">
        <f>IFERROR(VALUE(RIGHT(Rawdata!HC91,1)),"N/A")</f>
        <v>4</v>
      </c>
      <c r="HD91">
        <f>IFERROR(7-VALUE(RIGHT(Rawdata!HD91,1)),"N/A")</f>
        <v>3</v>
      </c>
      <c r="HE91">
        <f>IFERROR(VALUE(RIGHT(Rawdata!HE91,1)),"N/A")</f>
        <v>5</v>
      </c>
      <c r="HF91">
        <f>IFERROR(7-VALUE(RIGHT(Rawdata!HF91,1)),"N/A")</f>
        <v>6</v>
      </c>
      <c r="HG91">
        <f>IFERROR(VALUE(RIGHT(Rawdata!HG91,1)),"N/A")</f>
        <v>1</v>
      </c>
      <c r="HH91">
        <f>IFERROR(VALUE(RIGHT(Rawdata!HH91,1)),"N/A")</f>
        <v>6</v>
      </c>
      <c r="HI91">
        <f>IFERROR(VALUE(RIGHT(Rawdata!HI91,1)),"N/A")</f>
        <v>6</v>
      </c>
      <c r="HJ91">
        <f>IFERROR(VALUE(RIGHT(Rawdata!HJ91,1)),"N/A")</f>
        <v>5</v>
      </c>
      <c r="HK91">
        <f>IFERROR(7-VALUE(RIGHT(Rawdata!HK91,1)),"N/A")</f>
        <v>2</v>
      </c>
      <c r="HL91">
        <f>IFERROR(VALUE(RIGHT(Rawdata!HL91,1)),"N/A")</f>
        <v>3</v>
      </c>
      <c r="HM91">
        <f>IFERROR(VALUE(RIGHT(Rawdata!HM91,1)),"N/A")</f>
        <v>3</v>
      </c>
      <c r="HN91">
        <f>IFERROR(IF(Rawdata!HN91="A13",5,VALUE(RIGHT(Rawdata!HN91,1))-1),"N/A")</f>
        <v>5</v>
      </c>
      <c r="HO91">
        <f>IFERROR(IF(Rawdata!HO91="A13",5,VALUE(RIGHT(Rawdata!HO91,1))-1),"N/A")</f>
        <v>5</v>
      </c>
      <c r="HP91">
        <f>IFERROR(IF(Rawdata!HP91="A13",5,VALUE(RIGHT(Rawdata!HP91,1))-1),"N/A")</f>
        <v>5</v>
      </c>
      <c r="HQ91">
        <f>IFERROR(IF(Rawdata!HQ91="A13",5,VALUE(RIGHT(Rawdata!HQ91,1))-1),"N/A")</f>
        <v>5</v>
      </c>
      <c r="HR91">
        <f>IFERROR(IF(Rawdata!HR91="A13",5,VALUE(RIGHT(Rawdata!HR91,1))-1),"N/A")</f>
        <v>5</v>
      </c>
      <c r="HS91">
        <f>IFERROR(6-IF(Rawdata!HS91="A13",5,VALUE(RIGHT(Rawdata!HS91,1))-1),"N/A")</f>
        <v>2</v>
      </c>
      <c r="HT91">
        <f>IFERROR(6-IF(Rawdata!HT91="A13",5,VALUE(RIGHT(Rawdata!HT91,1))-1),"N/A")</f>
        <v>4</v>
      </c>
      <c r="HU91">
        <f>IFERROR(6-IF(Rawdata!HU91="A13",5,VALUE(RIGHT(Rawdata!HU91,1))-1),"N/A")</f>
        <v>4</v>
      </c>
      <c r="HV91">
        <f>IFERROR(IF(Rawdata!HV91="A13",5,VALUE(RIGHT(Rawdata!HV91,1))-1),"N/A")</f>
        <v>1</v>
      </c>
      <c r="HW91">
        <f>IFERROR(6-IF(Rawdata!HW91="A13",5,VALUE(RIGHT(Rawdata!HW91,1))-1),"N/A")</f>
        <v>4</v>
      </c>
      <c r="HX91">
        <f>IFERROR(6-IF(Rawdata!HX91="A13",5,VALUE(RIGHT(Rawdata!HX91,1))-1),"N/A")</f>
        <v>3</v>
      </c>
      <c r="HY91">
        <f>IFERROR(6-IF(Rawdata!HY91="A13",5,VALUE(RIGHT(Rawdata!HY91,1))-1),"N/A")</f>
        <v>2</v>
      </c>
      <c r="HZ91">
        <f>IFERROR(6-IF(Rawdata!HZ91="A13",5,VALUE(RIGHT(Rawdata!HZ91,1))-1),"N/A")</f>
        <v>5</v>
      </c>
      <c r="IA91">
        <f>IFERROR(6-IF(Rawdata!IA91="A13",5,VALUE(RIGHT(Rawdata!IA91,1))-1),"N/A")</f>
        <v>2</v>
      </c>
      <c r="IB91">
        <f>IFERROR(IF(Rawdata!IB91="A13",5,VALUE(RIGHT(Rawdata!IB91,1))-1),"N/A")</f>
        <v>5</v>
      </c>
      <c r="IC91">
        <f>IFERROR(6-IF(Rawdata!IC91="A13",5,VALUE(RIGHT(Rawdata!IC91,1))-1),"N/A")</f>
        <v>3</v>
      </c>
      <c r="ID91">
        <f>IFERROR(IF(Rawdata!ID91="A13",5,VALUE(RIGHT(Rawdata!ID91,1))-1),"N/A")</f>
        <v>4</v>
      </c>
      <c r="IE91">
        <f>IFERROR(6-IF(Rawdata!IE91="A13",5,VALUE(RIGHT(Rawdata!IE91,1))-1),"N/A")</f>
        <v>2</v>
      </c>
      <c r="IF91">
        <f>IFERROR(VALUE(RIGHT(Rawdata!IF91,1)),"N/A")</f>
        <v>4</v>
      </c>
      <c r="IG91">
        <f>IFERROR(VALUE(RIGHT(Rawdata!IG91,1)),"N/A")</f>
        <v>6</v>
      </c>
      <c r="IH91">
        <f>IFERROR(VALUE(RIGHT(Rawdata!IH91,1)),"N/A")</f>
        <v>7</v>
      </c>
      <c r="II91">
        <f>IFERROR(VALUE(RIGHT(Rawdata!II91,1)),"N/A")</f>
        <v>1</v>
      </c>
      <c r="IJ91">
        <f>IFERROR(VALUE(RIGHT(Rawdata!IJ91,1)),"N/A")</f>
        <v>6</v>
      </c>
      <c r="IK91">
        <f>IFERROR(VALUE(RIGHT(Rawdata!IK91,1)),"N/A")</f>
        <v>4</v>
      </c>
      <c r="IL91">
        <f>IFERROR(VALUE(RIGHT(Rawdata!IL91,1)),"N/A")</f>
        <v>5</v>
      </c>
      <c r="IM91">
        <f>IFERROR(VALUE(RIGHT(Rawdata!IM91,1)),"N/A")</f>
        <v>4</v>
      </c>
      <c r="IN91">
        <f>IFERROR(VALUE(RIGHT(Rawdata!IN91,1)),"N/A")</f>
        <v>4</v>
      </c>
      <c r="IO91">
        <f>IFERROR(VALUE(RIGHT(Rawdata!IO91,1)),"N/A")</f>
        <v>3</v>
      </c>
      <c r="IP91">
        <f>IFERROR(VALUE(RIGHT(Rawdata!IP91,1)),"N/A")</f>
        <v>4</v>
      </c>
      <c r="IQ91">
        <f>IFERROR(VALUE(RIGHT(Rawdata!IQ91,1)),"N/A")</f>
        <v>3</v>
      </c>
      <c r="IR91">
        <f>IFERROR(VALUE(RIGHT(Rawdata!IR91,1)),"N/A")</f>
        <v>2</v>
      </c>
      <c r="IS91">
        <f>IFERROR(VALUE(RIGHT(Rawdata!IS91,1)),"N/A")</f>
        <v>3</v>
      </c>
      <c r="IT91">
        <f>IFERROR(VALUE(RIGHT(Rawdata!IT91,1)),"N/A")</f>
        <v>2</v>
      </c>
      <c r="IU91">
        <f>IFERROR(VALUE(RIGHT(Rawdata!IU91,1)),"N/A")</f>
        <v>2</v>
      </c>
      <c r="IV91">
        <f>IFERROR(VALUE(RIGHT(Rawdata!IV91,1)),"N/A")</f>
        <v>2</v>
      </c>
      <c r="IW91">
        <f>IFERROR(VALUE(RIGHT(Rawdata!IW91,1)),"N/A")</f>
        <v>3</v>
      </c>
      <c r="IX91">
        <f>IFERROR(VALUE(RIGHT(Rawdata!IX91,1)),"N/A")</f>
        <v>2</v>
      </c>
      <c r="IY91" t="str">
        <f>IFERROR(VALUE(RIGHT(Rawdata!IY91,1)),"N/A")</f>
        <v>N/A</v>
      </c>
      <c r="IZ91" t="str">
        <f>IFERROR(VALUE(RIGHT(Rawdata!IZ91,1)),"N/A")</f>
        <v>N/A</v>
      </c>
      <c r="JA91" t="str">
        <f>IFERROR(VALUE(RIGHT(Rawdata!JA91,1)),"N/A")</f>
        <v>N/A</v>
      </c>
      <c r="JB91" t="str">
        <f>IFERROR(VALUE(RIGHT(Rawdata!JB91,1)),"N/A")</f>
        <v>N/A</v>
      </c>
      <c r="JC91" t="str">
        <f>IFERROR(VALUE(RIGHT(Rawdata!JC91,1)),"N/A")</f>
        <v>N/A</v>
      </c>
      <c r="JD91" t="str">
        <f>IFERROR(VALUE(RIGHT(Rawdata!JD91,1)),"N/A")</f>
        <v>N/A</v>
      </c>
      <c r="JE91" t="str">
        <f>IFERROR(VALUE(RIGHT(Rawdata!JE91,1)),"N/A")</f>
        <v>N/A</v>
      </c>
      <c r="JF91" t="str">
        <f>IFERROR(VALUE(RIGHT(Rawdata!JF91,1)),"N/A")</f>
        <v>N/A</v>
      </c>
      <c r="JG91" t="str">
        <f>IFERROR(VALUE(RIGHT(Rawdata!JG91,1)),"N/A")</f>
        <v>N/A</v>
      </c>
      <c r="JH91" t="str">
        <f>IFERROR(VALUE(RIGHT(Rawdata!JH91,1)),"N/A")</f>
        <v>N/A</v>
      </c>
      <c r="JI91" t="str">
        <f>IFERROR(VALUE(RIGHT(Rawdata!JI91,1)),"N/A")</f>
        <v>N/A</v>
      </c>
      <c r="JJ91" t="str">
        <f>IFERROR(VALUE(RIGHT(Rawdata!JJ91,1)),"N/A")</f>
        <v>N/A</v>
      </c>
      <c r="JK91" t="str">
        <f>IFERROR(VALUE(RIGHT(Rawdata!JK91,1)),"N/A")</f>
        <v>N/A</v>
      </c>
      <c r="JL91" t="str">
        <f>IFERROR(VALUE(RIGHT(Rawdata!JL91,1)),"N/A")</f>
        <v>N/A</v>
      </c>
      <c r="JM91" t="str">
        <f>IFERROR(VALUE(RIGHT(Rawdata!JM91,1)),"N/A")</f>
        <v>N/A</v>
      </c>
      <c r="JN91" t="str">
        <f>IFERROR(VALUE(RIGHT(Rawdata!JN91,1)),"N/A")</f>
        <v>N/A</v>
      </c>
      <c r="JO91" t="str">
        <f>IFERROR(VALUE(RIGHT(Rawdata!JO91,1)),"N/A")</f>
        <v>N/A</v>
      </c>
      <c r="JP91" t="str">
        <f>IFERROR(VALUE(RIGHT(Rawdata!JP91,1)-4),"N/A")</f>
        <v>N/A</v>
      </c>
      <c r="JQ91" t="str">
        <f>IFERROR(VALUE(RIGHT(Rawdata!JQ91,1)-4),"N/A")</f>
        <v>N/A</v>
      </c>
      <c r="JR91" t="str">
        <f>IFERROR(VALUE(RIGHT(Rawdata!JR91,1)-4),"N/A")</f>
        <v>N/A</v>
      </c>
      <c r="JS91" t="str">
        <f>IFERROR(VALUE(RIGHT(Rawdata!JS91,1)-4),"N/A")</f>
        <v>N/A</v>
      </c>
      <c r="JT91" t="str">
        <f>IFERROR(VALUE(RIGHT(Rawdata!JT91,1)-4),"N/A")</f>
        <v>N/A</v>
      </c>
      <c r="JU91" t="str">
        <f>IFERROR(VALUE(RIGHT(Rawdata!JU91,1)-4),"N/A")</f>
        <v>N/A</v>
      </c>
      <c r="JV91" t="str">
        <f>IFERROR(VALUE(RIGHT(Rawdata!JV91,1)-4),"N/A")</f>
        <v>N/A</v>
      </c>
      <c r="JW91" t="str">
        <f>IFERROR(VALUE(RIGHT(Rawdata!JW91,1)-4),"N/A")</f>
        <v>N/A</v>
      </c>
      <c r="JX91" t="str">
        <f>IFERROR(VALUE(RIGHT(Rawdata!JX91,1)),"N/A")</f>
        <v>N/A</v>
      </c>
      <c r="JY91" t="str">
        <f>IFERROR(VALUE(RIGHT(Rawdata!JY91,1)),"N/A")</f>
        <v>N/A</v>
      </c>
      <c r="JZ91" t="str">
        <f>IFERROR(6-VALUE(RIGHT(Rawdata!JZ91,1)),"N/A")</f>
        <v>N/A</v>
      </c>
      <c r="KA91" t="str">
        <f>IFERROR(6-VALUE(RIGHT(Rawdata!KA91,1)),"N/A")</f>
        <v>N/A</v>
      </c>
      <c r="KB91" t="str">
        <f>IFERROR(6-VALUE(RIGHT(Rawdata!KB91,1)),"N/A")</f>
        <v>N/A</v>
      </c>
      <c r="KC91" t="str">
        <f>IFERROR(6-VALUE(RIGHT(Rawdata!KC91,1)),"N/A")</f>
        <v>N/A</v>
      </c>
      <c r="KD91" t="str">
        <f>IFERROR(6-VALUE(RIGHT(Rawdata!KD91,1)),"N/A")</f>
        <v>N/A</v>
      </c>
      <c r="KE91" t="str">
        <f>IFERROR(6-VALUE(RIGHT(Rawdata!KE91,1)),"N/A")</f>
        <v>N/A</v>
      </c>
      <c r="KF91" t="str">
        <f>IFERROR(VALUE(RIGHT(Rawdata!KF91,1)),"N/A")</f>
        <v>N/A</v>
      </c>
      <c r="KG91" t="str">
        <f>IFERROR(VALUE(RIGHT(Rawdata!KG91,1)),"N/A")</f>
        <v>N/A</v>
      </c>
      <c r="KH91" t="str">
        <f>IFERROR(6-VALUE(RIGHT(Rawdata!KH91,1)),"N/A")</f>
        <v>N/A</v>
      </c>
      <c r="KI91" t="str">
        <f>IFERROR(6-VALUE(RIGHT(Rawdata!KI91,1)),"N/A")</f>
        <v>N/A</v>
      </c>
      <c r="KJ91" t="str">
        <f>IFERROR(VALUE(RIGHT(Rawdata!KJ91,1)),"N/A")</f>
        <v>N/A</v>
      </c>
      <c r="KK91" t="str">
        <f>IFERROR(VALUE(RIGHT(Rawdata!KK91,1)),"N/A")</f>
        <v>N/A</v>
      </c>
      <c r="KL91" t="str">
        <f>IFERROR(VALUE(RIGHT(Rawdata!KL91,1)),"N/A")</f>
        <v>N/A</v>
      </c>
      <c r="KM91" t="str">
        <f>IFERROR(VALUE(RIGHT(Rawdata!KM91,1)),"N/A")</f>
        <v>N/A</v>
      </c>
      <c r="KN91" t="str">
        <f>IFERROR(VALUE(RIGHT(Rawdata!KN91,1)),"N/A")</f>
        <v>N/A</v>
      </c>
      <c r="KO91" t="str">
        <f>IFERROR(VALUE(RIGHT(Rawdata!KO91,1)),"N/A")</f>
        <v>N/A</v>
      </c>
      <c r="KP91" t="str">
        <f>IFERROR(VALUE(RIGHT(Rawdata!KP91,1)),"N/A")</f>
        <v>N/A</v>
      </c>
      <c r="KQ91" t="str">
        <f>IFERROR(VALUE(RIGHT(Rawdata!KQ91,1)),"N/A")</f>
        <v>N/A</v>
      </c>
      <c r="KR91" t="str">
        <f>IFERROR(VALUE(RIGHT(Rawdata!KR91,1)),"N/A")</f>
        <v>N/A</v>
      </c>
      <c r="KS91" t="str">
        <f>IFERROR(VALUE(RIGHT(Rawdata!KS91,1)),"N/A")</f>
        <v>N/A</v>
      </c>
      <c r="KT91" t="str">
        <f>IFERROR(VALUE(RIGHT(Rawdata!KT91,1)),"N/A")</f>
        <v>N/A</v>
      </c>
      <c r="KU91" t="str">
        <f>IFERROR(VALUE(RIGHT(Rawdata!KU91,1)),"N/A")</f>
        <v>N/A</v>
      </c>
      <c r="KV91" t="str">
        <f>IFERROR(VALUE(RIGHT(Rawdata!KV91,1)),"N/A")</f>
        <v>N/A</v>
      </c>
      <c r="KW91" t="str">
        <f>IFERROR(VALUE(RIGHT(Rawdata!KW91,1)),"N/A")</f>
        <v>N/A</v>
      </c>
      <c r="KX91" t="str">
        <f>IFERROR(VALUE(RIGHT(Rawdata!KX91,1)),"N/A")</f>
        <v>N/A</v>
      </c>
    </row>
    <row r="92" spans="1:310" x14ac:dyDescent="0.25">
      <c r="A92">
        <f>Rawdata!A92</f>
        <v>5</v>
      </c>
      <c r="B92" t="str">
        <f>Rawdata!B92</f>
        <v>T5</v>
      </c>
      <c r="C92" t="str">
        <f>Rawdata!C92</f>
        <v>2023-06-20 23:44:24</v>
      </c>
      <c r="D92" t="str">
        <f>Rawdata!D92</f>
        <v>753-207</v>
      </c>
      <c r="E92" t="str">
        <f>IF(Rawdata!E92="","",Rawdata!E92)</f>
        <v/>
      </c>
      <c r="F92" cm="1">
        <f t="array" ref="F92">IFERROR(_xlfn.IFS(Rawdata!F92="A1",100,Rawdata!F92="A2",75,Rawdata!F92="A3",50,Rawdata!F92="A4",25,Rawdata!F92="A5",0),"N/A")</f>
        <v>50</v>
      </c>
      <c r="G92" cm="1">
        <f t="array" ref="G92">IFERROR(_xlfn.IFS(Rawdata!G92="A1",100,Rawdata!G92="A2",75,Rawdata!G92="A3",50,Rawdata!G92="A4",25,Rawdata!G92="A5",0),"N/A")</f>
        <v>50</v>
      </c>
      <c r="H92" cm="1">
        <f t="array" ref="H92">IFERROR(_xlfn.IFS(Rawdata!H92="A1",100,Rawdata!H92="A2",75,Rawdata!H92="A3",50,Rawdata!H92="A4",25,Rawdata!H92="A5",0),"N/A")</f>
        <v>50</v>
      </c>
      <c r="I92" cm="1">
        <f t="array" ref="I92">IFERROR(_xlfn.IFS(Rawdata!I92="A1",100,Rawdata!I92="A2",75,Rawdata!I92="A3",50,Rawdata!I92="A4",25,Rawdata!I92="A5",0),"N/A")</f>
        <v>25</v>
      </c>
      <c r="J92" cm="1">
        <f t="array" ref="J92">IFERROR(_xlfn.IFS(Rawdata!J92="A1",100,Rawdata!J92="A2",75,Rawdata!J92="A3",50,Rawdata!J92="A4",25,Rawdata!J92="A5",0),"N/A")</f>
        <v>50</v>
      </c>
      <c r="K92" cm="1">
        <f t="array" ref="K92">IFERROR(_xlfn.IFS(Rawdata!K92="A1",100,Rawdata!K92="A2",75,Rawdata!K92="A3",50,Rawdata!K92="A4",25,Rawdata!K92="A5",0),"N/A")</f>
        <v>0</v>
      </c>
      <c r="L92" cm="1">
        <f t="array" ref="L92">IFERROR(_xlfn.IFS(Rawdata!L92="A1",100,Rawdata!L92="A2",75,Rawdata!L92="A3",50,Rawdata!L92="A4",25,Rawdata!L92="A5",0),"N/A")</f>
        <v>0</v>
      </c>
      <c r="M92" cm="1">
        <f t="array" ref="M92">IFERROR(_xlfn.IFS(Rawdata!M92="A1",100,Rawdata!M92="A2",75,Rawdata!M92="A3",50,Rawdata!M92="A4",25,Rawdata!M92="A5",0),"N/A")</f>
        <v>0</v>
      </c>
      <c r="N92" cm="1">
        <f t="array" ref="N92">IFERROR(_xlfn.IFS(Rawdata!N92="A1",100,Rawdata!N92="A2",75,Rawdata!N92="A3",50,Rawdata!N92="A4",25,Rawdata!N92="A5",0),"N/A")</f>
        <v>0</v>
      </c>
      <c r="O92" cm="1">
        <f t="array" ref="O92">IFERROR(_xlfn.IFS(Rawdata!O92="A1",100,Rawdata!O92="A2",75,Rawdata!O92="A3",50,Rawdata!O92="A4",25,Rawdata!O92="A5",0),"N/A")</f>
        <v>75</v>
      </c>
      <c r="P92" cm="1">
        <f t="array" ref="P92">IFERROR(_xlfn.IFS(Rawdata!P92="A1",100,Rawdata!P92="A2",75,Rawdata!P92="A3",50,Rawdata!P92="A4",25,Rawdata!P92="A5",0),"N/A")</f>
        <v>50</v>
      </c>
      <c r="Q92" cm="1">
        <f t="array" ref="Q92">IFERROR(_xlfn.IFS(Rawdata!Q92="A1",100,Rawdata!Q92="A2",75,Rawdata!Q92="A3",50,Rawdata!Q92="A4",25,Rawdata!Q92="A5",0),"N/A")</f>
        <v>50</v>
      </c>
      <c r="R92" cm="1">
        <f t="array" ref="R92">IFERROR(_xlfn.IFS(Rawdata!R92="A1",100,Rawdata!R92="A2",75,Rawdata!R92="A3",50,Rawdata!R92="A4",25,Rawdata!R92="A5",0),"N/A")</f>
        <v>25</v>
      </c>
      <c r="S92" cm="1">
        <f t="array" ref="S92">IFERROR(_xlfn.IFS(Rawdata!S92="A1",100,Rawdata!S92="A2",75,Rawdata!S92="A3",50,Rawdata!S92="A4",25,Rawdata!S92="A5",0),"N/A")</f>
        <v>50</v>
      </c>
      <c r="T92" cm="1">
        <f t="array" ref="T92">IFERROR(_xlfn.IFS(Rawdata!T92="A1",100,Rawdata!T92="A2",75,Rawdata!T92="A3",50,Rawdata!T92="A4",25,Rawdata!T92="A5",0),"N/A")</f>
        <v>50</v>
      </c>
      <c r="U92" cm="1">
        <f t="array" ref="U92">IFERROR(_xlfn.IFS(Rawdata!U92="A1",100,Rawdata!U92="A2",75,Rawdata!U92="A3",50,Rawdata!U92="A4",25,Rawdata!U92="A5",0),"N/A")</f>
        <v>50</v>
      </c>
      <c r="V92" cm="1">
        <f t="array" ref="V92">IFERROR(_xlfn.IFS(Rawdata!V92="A1",100,Rawdata!V92="A2",75,Rawdata!V92="A3",50,Rawdata!V92="A4",25,Rawdata!V92="A5",0),"N/A")</f>
        <v>25</v>
      </c>
      <c r="W92" cm="1">
        <f t="array" ref="W92">IFERROR(_xlfn.IFS(Rawdata!W92="A1",100,Rawdata!W92="A2",75,Rawdata!W92="A3",50,Rawdata!W92="A4",25,Rawdata!W92="A5",0),"N/A")</f>
        <v>25</v>
      </c>
      <c r="X92" cm="1">
        <f t="array" ref="X92">IFERROR(_xlfn.IFS(Rawdata!X92="A1",100,Rawdata!X92="A2",75,Rawdata!X92="A3",50,Rawdata!X92="A4",25,Rawdata!X92="A5",0),"N/A")</f>
        <v>50</v>
      </c>
      <c r="Y92" cm="1">
        <f t="array" ref="Y92">IFERROR(_xlfn.IFS(Rawdata!Y92="A1",100,Rawdata!Y92="A2",75,Rawdata!Y92="A3",50,Rawdata!Y92="A4",25,Rawdata!Y92="A5",0),"N/A")</f>
        <v>50</v>
      </c>
      <c r="Z92" cm="1">
        <f t="array" ref="Z92">IFERROR(_xlfn.IFS(Rawdata!Z92="A1",100,Rawdata!Z92="A2",75,Rawdata!Z92="A3",50,Rawdata!Z92="A4",25,Rawdata!Z92="A5",0),"N/A")</f>
        <v>50</v>
      </c>
      <c r="AA92" cm="1">
        <f t="array" ref="AA92">IFERROR(_xlfn.IFS(Rawdata!AA92="A1",100,Rawdata!AA92="A2",75,Rawdata!AA92="A3",50,Rawdata!AA92="A4",25,Rawdata!AA92="A5",0),"N/A")</f>
        <v>100</v>
      </c>
      <c r="AB92" cm="1">
        <f t="array" ref="AB92">IFERROR(_xlfn.IFS(Rawdata!AB92="A1",100,Rawdata!AB92="A2",75,Rawdata!AB92="A3",50,Rawdata!AB92="A4",25,Rawdata!AB92="A5",0),"N/A")</f>
        <v>0</v>
      </c>
      <c r="AC92">
        <f>IFERROR(VALUE(RIGHT(Rawdata!AC92,1)),"N/A")</f>
        <v>2</v>
      </c>
      <c r="AD92">
        <f>IFERROR(6-VALUE(RIGHT(Rawdata!AD92,1)),"N/A")</f>
        <v>4</v>
      </c>
      <c r="AE92">
        <f>IFERROR(VALUE(RIGHT(Rawdata!AE92,1)),"N/A")</f>
        <v>3</v>
      </c>
      <c r="AF92">
        <f>IFERROR(6-VALUE(RIGHT(Rawdata!AF92,1)),"N/A")</f>
        <v>1</v>
      </c>
      <c r="AG92">
        <f>IFERROR(VALUE(RIGHT(Rawdata!AG92,1)),"N/A")</f>
        <v>5</v>
      </c>
      <c r="AH92">
        <f>IFERROR(VALUE(RIGHT(Rawdata!AH92,1)),"N/A")</f>
        <v>5</v>
      </c>
      <c r="AI92">
        <f>IFERROR(VALUE(RIGHT(Rawdata!AI92,1)),"N/A")</f>
        <v>2</v>
      </c>
      <c r="AJ92">
        <f>IFERROR(6-VALUE(RIGHT(Rawdata!AJ92,1)),"N/A")</f>
        <v>3</v>
      </c>
      <c r="AK92">
        <f>IFERROR(6-VALUE(RIGHT(Rawdata!AK92,1)),"N/A")</f>
        <v>4</v>
      </c>
      <c r="AL92">
        <f>IFERROR(VALUE(RIGHT(Rawdata!AL92,1)),"N/A")</f>
        <v>4</v>
      </c>
      <c r="AM92">
        <f>IFERROR(6-VALUE(RIGHT(Rawdata!AM92,1)),"N/A")</f>
        <v>5</v>
      </c>
      <c r="AN92">
        <f>IFERROR(6-VALUE(RIGHT(Rawdata!AN92,1)),"N/A")</f>
        <v>1</v>
      </c>
      <c r="AO92">
        <f>IFERROR(VALUE(RIGHT(Rawdata!AO92,1)),"N/A")</f>
        <v>2</v>
      </c>
      <c r="AP92">
        <f>IFERROR(6-VALUE(RIGHT(Rawdata!AP92,1)),"N/A")</f>
        <v>1</v>
      </c>
      <c r="AQ92">
        <f>IFERROR(VALUE(RIGHT(Rawdata!AQ92,1)),"N/A")</f>
        <v>3</v>
      </c>
      <c r="AR92">
        <f>IFERROR(6-VALUE(RIGHT(Rawdata!AR92,1)),"N/A")</f>
        <v>2</v>
      </c>
      <c r="AS92">
        <f>IFERROR(VALUE(RIGHT(Rawdata!AS92,1)),"N/A")</f>
        <v>4</v>
      </c>
      <c r="AT92">
        <f>IFERROR(VALUE(RIGHT(Rawdata!AT92,1)),"N/A")</f>
        <v>3</v>
      </c>
      <c r="AU92">
        <f>IFERROR(6-VALUE(RIGHT(Rawdata!AU92,1)),"N/A")</f>
        <v>3</v>
      </c>
      <c r="AV92">
        <f>IFERROR(VALUE(RIGHT(Rawdata!AV92,1)),"N/A")</f>
        <v>5</v>
      </c>
      <c r="AW92">
        <f>IFERROR(VALUE(RIGHT(Rawdata!AW92,1)),"N/A")</f>
        <v>2</v>
      </c>
      <c r="AX92">
        <f>IFERROR(VALUE(RIGHT(Rawdata!AX92,1)),"N/A")</f>
        <v>1</v>
      </c>
      <c r="AY92">
        <f>IFERROR(VALUE(RIGHT(Rawdata!AY92,1)),"N/A")</f>
        <v>1</v>
      </c>
      <c r="AZ92">
        <f>IFERROR(VALUE(RIGHT(Rawdata!AZ92,1)),"N/A")</f>
        <v>1</v>
      </c>
      <c r="BA92">
        <f>IFERROR(VALUE(RIGHT(Rawdata!BA92,1)-1),"N/A")</f>
        <v>4</v>
      </c>
      <c r="BB92">
        <f>IFERROR(VALUE(RIGHT(Rawdata!BB92,1)-1),"N/A")</f>
        <v>4</v>
      </c>
      <c r="BC92">
        <f>IFERROR(VALUE(RIGHT(Rawdata!BC92,1)-1),"N/A")</f>
        <v>0</v>
      </c>
      <c r="BD92">
        <f>IFERROR(VALUE(RIGHT(Rawdata!BD92,1)-1),"N/A")</f>
        <v>0</v>
      </c>
      <c r="BE92">
        <f>IFERROR(VALUE(RIGHT(Rawdata!BE92,1)-1),"N/A")</f>
        <v>0</v>
      </c>
      <c r="BF92">
        <f>IFERROR(VALUE(RIGHT(Rawdata!BF92,1)-1),"N/A")</f>
        <v>1</v>
      </c>
      <c r="BG92">
        <f>IFERROR(VALUE(RIGHT(Rawdata!BG92,1)-1),"N/A")</f>
        <v>0</v>
      </c>
      <c r="BH92">
        <f>IFERROR(VALUE(RIGHT(Rawdata!BH92,1)-1),"N/A")</f>
        <v>1</v>
      </c>
      <c r="BI92">
        <f>IFERROR(VALUE(RIGHT(Rawdata!BI92,1)-1),"N/A")</f>
        <v>0</v>
      </c>
      <c r="BJ92">
        <f>IFERROR(VALUE(RIGHT(Rawdata!BJ92,1)-1),"N/A")</f>
        <v>0</v>
      </c>
      <c r="BK92">
        <f>IFERROR(VALUE(RIGHT(Rawdata!BK92,1)-1),"N/A")</f>
        <v>4</v>
      </c>
      <c r="BL92">
        <f>IFERROR(VALUE(RIGHT(Rawdata!BL92,1)-1),"N/A")</f>
        <v>4</v>
      </c>
      <c r="BM92">
        <f>IFERROR(VALUE(RIGHT(Rawdata!BM92,1)),"N/A")</f>
        <v>4</v>
      </c>
      <c r="BN92">
        <f>IFERROR(VALUE(RIGHT(Rawdata!BN92,1)),"N/A")</f>
        <v>5</v>
      </c>
      <c r="BO92">
        <f>IFERROR(VALUE(RIGHT(Rawdata!BO92,1)),"N/A")</f>
        <v>5</v>
      </c>
      <c r="BP92">
        <f>IFERROR(VALUE(RIGHT(Rawdata!BP92,1)),"N/A")</f>
        <v>5</v>
      </c>
      <c r="BQ92">
        <f>IFERROR(6-VALUE(RIGHT(Rawdata!BQ92,1)),"N/A")</f>
        <v>1</v>
      </c>
      <c r="BR92">
        <f>IFERROR(6-VALUE(RIGHT(Rawdata!BR92,1)),"N/A")</f>
        <v>4</v>
      </c>
      <c r="BS92">
        <f>IFERROR(6-VALUE(RIGHT(Rawdata!BS92,1)),"N/A")</f>
        <v>4</v>
      </c>
      <c r="BT92">
        <f>IFERROR(6-VALUE(RIGHT(Rawdata!BT92,1)),"N/A")</f>
        <v>5</v>
      </c>
      <c r="BU92">
        <f>IFERROR(VALUE(RIGHT(Rawdata!BU92,1)),"N/A")</f>
        <v>5</v>
      </c>
      <c r="BV92">
        <f>IFERROR(VALUE(RIGHT(Rawdata!BV92,1)),"N/A")</f>
        <v>5</v>
      </c>
      <c r="BW92">
        <f>IFERROR(VALUE(RIGHT(Rawdata!BW92,1)),"N/A")</f>
        <v>5</v>
      </c>
      <c r="BX92">
        <f>IFERROR(VALUE(RIGHT(Rawdata!BX92,1)),"N/A")</f>
        <v>5</v>
      </c>
      <c r="BY92">
        <f>IFERROR(6-VALUE(RIGHT(Rawdata!BY92,1)),"N/A")</f>
        <v>5</v>
      </c>
      <c r="BZ92">
        <f>IFERROR(6-VALUE(RIGHT(Rawdata!BZ92,1)),"N/A")</f>
        <v>3</v>
      </c>
      <c r="CA92">
        <f>IFERROR(6-VALUE(RIGHT(Rawdata!CA92,1)),"N/A")</f>
        <v>5</v>
      </c>
      <c r="CB92">
        <f>IFERROR(VALUE(RIGHT(Rawdata!CB92,1)),"N/A")</f>
        <v>5</v>
      </c>
      <c r="CC92">
        <f>IFERROR(VALUE(RIGHT(Rawdata!CC92,1)),"N/A")</f>
        <v>5</v>
      </c>
      <c r="CD92">
        <f>IFERROR(VALUE(RIGHT(Rawdata!CD92,1)),"N/A")</f>
        <v>5</v>
      </c>
      <c r="CE92">
        <f>IFERROR(VALUE(RIGHT(Rawdata!CE92,1)),"N/A")</f>
        <v>5</v>
      </c>
      <c r="CF92">
        <f>IFERROR(6-VALUE(RIGHT(Rawdata!CF92,1)),"N/A")</f>
        <v>4</v>
      </c>
      <c r="CG92">
        <f>IFERROR(6-VALUE(RIGHT(Rawdata!CG92,1)),"N/A")</f>
        <v>5</v>
      </c>
      <c r="CH92">
        <f>IFERROR(6-VALUE(RIGHT(Rawdata!CH92,1)),"N/A")</f>
        <v>4</v>
      </c>
      <c r="CI92">
        <f>IFERROR(6-VALUE(RIGHT(Rawdata!CI92,1)),"N/A")</f>
        <v>5</v>
      </c>
      <c r="CJ92">
        <f>IFERROR(VALUE(RIGHT(Rawdata!CJ92,1)),"N/A")</f>
        <v>2</v>
      </c>
      <c r="CK92">
        <f>IFERROR(VALUE(RIGHT(Rawdata!CK92,1)),"N/A")</f>
        <v>4</v>
      </c>
      <c r="CL92">
        <f>IFERROR(VALUE(RIGHT(Rawdata!CL92,1)),"N/A")</f>
        <v>3</v>
      </c>
      <c r="CM92">
        <f>IFERROR(VALUE(RIGHT(Rawdata!CM92,1)),"N/A")</f>
        <v>1</v>
      </c>
      <c r="CN92">
        <f>IFERROR(VALUE(RIGHT(Rawdata!CN92,1)),"N/A")</f>
        <v>4</v>
      </c>
      <c r="CO92">
        <f>IFERROR(VALUE(RIGHT(Rawdata!CO92,1)),"N/A")</f>
        <v>1</v>
      </c>
      <c r="CP92">
        <f>IFERROR(VALUE(RIGHT(Rawdata!CP92,1)),"N/A")</f>
        <v>4</v>
      </c>
      <c r="CQ92">
        <f>IFERROR(VALUE(RIGHT(Rawdata!CQ92,1)),"N/A")</f>
        <v>1</v>
      </c>
      <c r="CR92">
        <f>IFERROR(VALUE(RIGHT(Rawdata!CR92,1)),"N/A")</f>
        <v>4</v>
      </c>
      <c r="CS92">
        <f>IFERROR(VALUE(RIGHT(Rawdata!CS92,1)),"N/A")</f>
        <v>3</v>
      </c>
      <c r="CT92">
        <f>IFERROR(VALUE(RIGHT(Rawdata!CT92,1)),"N/A")</f>
        <v>1</v>
      </c>
      <c r="CU92">
        <f>IFERROR(VALUE(RIGHT(Rawdata!CU92,1)),"N/A")</f>
        <v>1</v>
      </c>
      <c r="CV92">
        <f>IFERROR(VALUE(RIGHT(Rawdata!CV92,1)),"N/A")</f>
        <v>1</v>
      </c>
      <c r="CW92">
        <f>IFERROR(6-VALUE(RIGHT(Rawdata!CW92,1)),"N/A")</f>
        <v>1</v>
      </c>
      <c r="CX92">
        <f>IFERROR(VALUE(RIGHT(Rawdata!CX92,1)),"N/A")</f>
        <v>1</v>
      </c>
      <c r="CY92">
        <f>IFERROR(VALUE(RIGHT(Rawdata!CY92,1)),"N/A")</f>
        <v>3</v>
      </c>
      <c r="CZ92">
        <f>IFERROR(VALUE(RIGHT(Rawdata!CZ92,1)),"N/A")</f>
        <v>4</v>
      </c>
      <c r="DA92">
        <f>IFERROR(VALUE(RIGHT(Rawdata!DA92,1)),"N/A")</f>
        <v>1</v>
      </c>
      <c r="DB92">
        <f>IFERROR(VALUE(RIGHT(Rawdata!DB92,1)),"N/A")</f>
        <v>1</v>
      </c>
      <c r="DC92">
        <f>IFERROR(VALUE(RIGHT(Rawdata!DC92,1)),"N/A")</f>
        <v>4</v>
      </c>
      <c r="DD92">
        <f>IFERROR(VALUE(RIGHT(Rawdata!DD92,1)),"N/A")</f>
        <v>3</v>
      </c>
      <c r="DE92">
        <f>IFERROR(VALUE(RIGHT(Rawdata!DE92,1)-1),"N/A")</f>
        <v>0</v>
      </c>
      <c r="DF92">
        <f>IFERROR(VALUE(RIGHT(Rawdata!DF92,1)-1),"N/A")</f>
        <v>0</v>
      </c>
      <c r="DG92">
        <f>IFERROR(VALUE(RIGHT(Rawdata!DG92,1)-1),"N/A")</f>
        <v>0</v>
      </c>
      <c r="DH92">
        <f>IFERROR(VALUE(RIGHT(Rawdata!DH92,1)-1),"N/A")</f>
        <v>0</v>
      </c>
      <c r="DI92">
        <f>IFERROR(VALUE(RIGHT(Rawdata!DI92,1)-1),"N/A")</f>
        <v>0</v>
      </c>
      <c r="DJ92">
        <f>IFERROR(VALUE(RIGHT(Rawdata!DJ92,1)-1),"N/A")</f>
        <v>0</v>
      </c>
      <c r="DK92">
        <f>IFERROR(VALUE(RIGHT(Rawdata!DK92,1)-1),"N/A")</f>
        <v>1</v>
      </c>
      <c r="DL92">
        <f>IFERROR(VALUE(RIGHT(Rawdata!DL92,1)-1),"N/A")</f>
        <v>0</v>
      </c>
      <c r="DM92">
        <f>IFERROR(VALUE(RIGHT(Rawdata!DM92,1)-1),"N/A")</f>
        <v>6</v>
      </c>
      <c r="DN92">
        <f>IFERROR(VALUE(RIGHT(Rawdata!DN92,1)-1),"N/A")</f>
        <v>5</v>
      </c>
      <c r="DO92">
        <f>IFERROR(VALUE(RIGHT(Rawdata!DO92,1)-1),"N/A")</f>
        <v>1</v>
      </c>
      <c r="DP92">
        <f>IFERROR(VALUE(RIGHT(Rawdata!DP92,1)-1),"N/A")</f>
        <v>6</v>
      </c>
      <c r="DQ92">
        <f>IFERROR(VALUE(RIGHT(Rawdata!DQ92,1)-1),"N/A")</f>
        <v>0</v>
      </c>
      <c r="DR92">
        <f>IFERROR(VALUE(RIGHT(Rawdata!DR92,1)-1),"N/A")</f>
        <v>4</v>
      </c>
      <c r="DS92">
        <f>IFERROR(VALUE(RIGHT(Rawdata!DS92,1)-1),"N/A")</f>
        <v>4</v>
      </c>
      <c r="DT92">
        <f>IFERROR(VALUE(RIGHT(Rawdata!DT92,1)-1),"N/A")</f>
        <v>4</v>
      </c>
      <c r="DU92">
        <f>IFERROR(6-VALUE(RIGHT(Rawdata!DU92,1)-1),"N/A")</f>
        <v>1</v>
      </c>
      <c r="DV92">
        <f>IFERROR(6-VALUE(RIGHT(Rawdata!DV92,1)-1),"N/A")</f>
        <v>1</v>
      </c>
      <c r="DW92">
        <f>IFERROR(6-VALUE(RIGHT(Rawdata!DW92,1)-1),"N/A")</f>
        <v>1</v>
      </c>
      <c r="DX92">
        <f>IFERROR(6-VALUE(RIGHT(Rawdata!DX92,1)-1),"N/A")</f>
        <v>1</v>
      </c>
      <c r="DY92">
        <f>IFERROR(6-VALUE(RIGHT(Rawdata!DY92,1)-1),"N/A")</f>
        <v>0</v>
      </c>
      <c r="DZ92">
        <f>IFERROR(6-VALUE(RIGHT(Rawdata!DZ92,1)-1),"N/A")</f>
        <v>5</v>
      </c>
      <c r="EA92">
        <f>IFERROR(VALUE(RIGHT(Rawdata!EA92,1)),"N/A")</f>
        <v>4</v>
      </c>
      <c r="EB92">
        <f>IFERROR(VALUE(RIGHT(Rawdata!EB92,1)),"N/A")</f>
        <v>4</v>
      </c>
      <c r="EC92">
        <f>IFERROR(6-VALUE(RIGHT(Rawdata!EC92,1)),"N/A")</f>
        <v>5</v>
      </c>
      <c r="ED92">
        <f>IFERROR(6-VALUE(RIGHT(Rawdata!ED92,1)),"N/A")</f>
        <v>1</v>
      </c>
      <c r="EE92">
        <f>IFERROR(VALUE(RIGHT(Rawdata!EE92,1)),"N/A")</f>
        <v>5</v>
      </c>
      <c r="EF92">
        <f>IFERROR(VALUE(RIGHT(Rawdata!EF92,1)),"N/A")</f>
        <v>5</v>
      </c>
      <c r="EG92">
        <f>IFERROR(VALUE(RIGHT(Rawdata!EG92,1)),"N/A")</f>
        <v>5</v>
      </c>
      <c r="EH92">
        <f>IFERROR(VALUE(RIGHT(Rawdata!EH92,1)),"N/A")</f>
        <v>5</v>
      </c>
      <c r="EI92">
        <f>IFERROR(VALUE(RIGHT(Rawdata!EI92,1)),"N/A")</f>
        <v>3</v>
      </c>
      <c r="EJ92">
        <f>IFERROR(VALUE(RIGHT(Rawdata!EJ92,1)),"N/A")</f>
        <v>3</v>
      </c>
      <c r="EK92">
        <f>IFERROR(VALUE(RIGHT(Rawdata!EK92,1)),"N/A")</f>
        <v>4</v>
      </c>
      <c r="EL92">
        <f>IFERROR(VALUE(RIGHT(Rawdata!EL92,1)),"N/A")</f>
        <v>3</v>
      </c>
      <c r="EM92">
        <f>IFERROR(VALUE(RIGHT(Rawdata!EM92,1)),"N/A")</f>
        <v>5</v>
      </c>
      <c r="EN92">
        <f>IFERROR(VALUE(RIGHT(Rawdata!EN92,1)),"N/A")</f>
        <v>3</v>
      </c>
      <c r="EO92">
        <f>IFERROR(VALUE(RIGHT(Rawdata!EO92,1)),"N/A")</f>
        <v>5</v>
      </c>
      <c r="EP92">
        <f>IFERROR(VALUE(RIGHT(Rawdata!EP92,1)),"N/A")</f>
        <v>4</v>
      </c>
      <c r="EQ92">
        <f>IFERROR(VALUE(RIGHT(Rawdata!EQ92,1)),"N/A")</f>
        <v>4</v>
      </c>
      <c r="ER92">
        <f>IFERROR(VALUE(RIGHT(Rawdata!ER92,1)),"N/A")</f>
        <v>2</v>
      </c>
      <c r="ES92">
        <f>IFERROR(VALUE(RIGHT(Rawdata!ES92,1)),"N/A")</f>
        <v>4</v>
      </c>
      <c r="ET92">
        <f>IFERROR(VALUE(RIGHT(Rawdata!ET92,1)),"N/A")</f>
        <v>2</v>
      </c>
      <c r="EU92">
        <f>IFERROR(VALUE(RIGHT(Rawdata!EU92,1)),"N/A")</f>
        <v>3</v>
      </c>
      <c r="EV92">
        <f>IFERROR(VALUE(RIGHT(Rawdata!EV92,1)),"N/A")</f>
        <v>3</v>
      </c>
      <c r="EW92">
        <f>IFERROR(VALUE(RIGHT(Rawdata!EW92,1)),"N/A")</f>
        <v>4</v>
      </c>
      <c r="EX92">
        <f>IFERROR(VALUE(RIGHT(Rawdata!EX92,1)),"N/A")</f>
        <v>5</v>
      </c>
      <c r="EY92">
        <f>IFERROR(VALUE(RIGHT(Rawdata!EY92,1)),"N/A")</f>
        <v>5</v>
      </c>
      <c r="EZ92">
        <f>IFERROR(6-VALUE(RIGHT(Rawdata!EZ92,1)),"N/A")</f>
        <v>1</v>
      </c>
      <c r="FA92">
        <f>IFERROR(IF(Rawdata!FA92="A1",VALUE(RIGHT(Rawdata!FA92,1)),VALUE(RIGHT(Rawdata!FA92,1))-1),"N/A")</f>
        <v>5</v>
      </c>
      <c r="FB92">
        <f>IFERROR(VALUE(RIGHT(Rawdata!FB92,1))-3,"N/A")</f>
        <v>5</v>
      </c>
      <c r="FC92">
        <f>IFERROR(IF(Rawdata!FC92="A1",VALUE(RIGHT(Rawdata!FC92,1)),VALUE(RIGHT(Rawdata!FC92,1))-1),"N/A")</f>
        <v>5</v>
      </c>
      <c r="FD92">
        <f>IFERROR(VALUE(RIGHT(Rawdata!FD92,1))-3,"N/A")</f>
        <v>5</v>
      </c>
      <c r="FE92">
        <f>IFERROR(IF(Rawdata!FE92="A1",VALUE(RIGHT(Rawdata!FE92,1)),VALUE(RIGHT(Rawdata!FE92,1))-1),"N/A")</f>
        <v>4</v>
      </c>
      <c r="FF92">
        <f>IFERROR(VALUE(RIGHT(Rawdata!FF92,1))-3,"N/A")</f>
        <v>3</v>
      </c>
      <c r="FG92">
        <f>IFERROR(IF(Rawdata!FG92="A1",VALUE(RIGHT(Rawdata!FG92,1)),VALUE(RIGHT(Rawdata!FG92,1))-1),"N/A")</f>
        <v>5</v>
      </c>
      <c r="FH92">
        <f>IFERROR(VALUE(RIGHT(Rawdata!FH92,1))-3,"N/A")</f>
        <v>5</v>
      </c>
      <c r="FI92">
        <f>IFERROR(IF(Rawdata!FI92="A1",VALUE(RIGHT(Rawdata!FI92,1)),VALUE(RIGHT(Rawdata!FI92,1))-1),"N/A")</f>
        <v>1</v>
      </c>
      <c r="FJ92">
        <f>IFERROR(VALUE(RIGHT(Rawdata!FJ92,1))-3,"N/A")</f>
        <v>5</v>
      </c>
      <c r="FK92">
        <f>IFERROR(IF(Rawdata!FK92="A1",VALUE(RIGHT(Rawdata!FK92,1)),VALUE(RIGHT(Rawdata!FK92,1))-1),"N/A")</f>
        <v>3</v>
      </c>
      <c r="FL92">
        <f>IFERROR(VALUE(RIGHT(Rawdata!FL92,1))-3,"N/A")</f>
        <v>4</v>
      </c>
      <c r="FM92">
        <f>IFERROR(IF(Rawdata!FM92="A1",VALUE(RIGHT(Rawdata!FM92,1)),VALUE(RIGHT(Rawdata!FM92,1))-1),"N/A")</f>
        <v>5</v>
      </c>
      <c r="FN92">
        <f>IFERROR(VALUE(RIGHT(Rawdata!FN92,1))-3,"N/A")</f>
        <v>5</v>
      </c>
      <c r="FO92">
        <f>IFERROR(IF(Rawdata!FO92="A1",VALUE(RIGHT(Rawdata!FO92,1)),VALUE(RIGHT(Rawdata!FO92,1))-1),"N/A")</f>
        <v>4</v>
      </c>
      <c r="FP92">
        <f>IFERROR(VALUE(RIGHT(Rawdata!FP92,1))-3,"N/A")</f>
        <v>4</v>
      </c>
      <c r="FQ92">
        <f>IFERROR(IF(Rawdata!FQ92="A1",VALUE(RIGHT(Rawdata!FQ92,1)),VALUE(RIGHT(Rawdata!FQ92,1))-1),"N/A")</f>
        <v>5</v>
      </c>
      <c r="FR92">
        <f>IFERROR(VALUE(RIGHT(Rawdata!FR92,1))-3,"N/A")</f>
        <v>5</v>
      </c>
      <c r="FS92">
        <f>IFERROR(IF(Rawdata!FS92="A1",VALUE(RIGHT(Rawdata!FS92,1)),VALUE(RIGHT(Rawdata!FS92,1))-1),"N/A")</f>
        <v>5</v>
      </c>
      <c r="FT92">
        <f>IFERROR(VALUE(RIGHT(Rawdata!FT92,1))-3,"N/A")</f>
        <v>5</v>
      </c>
      <c r="FU92">
        <f>IFERROR(IF(Rawdata!FU92="A1",VALUE(RIGHT(Rawdata!FU92,1)),VALUE(RIGHT(Rawdata!FU92,1))-1),"N/A")</f>
        <v>4</v>
      </c>
      <c r="FV92">
        <f>IFERROR(VALUE(RIGHT(Rawdata!FV92,1))-3,"N/A")</f>
        <v>5</v>
      </c>
      <c r="FW92">
        <f>IFERROR(IF(Rawdata!FW92="A1",VALUE(RIGHT(Rawdata!FW92,1)),VALUE(RIGHT(Rawdata!FW92,1))-1),"N/A")</f>
        <v>5</v>
      </c>
      <c r="FX92">
        <f>IFERROR(VALUE(RIGHT(Rawdata!FX92,1))-3,"N/A")</f>
        <v>5</v>
      </c>
      <c r="FY92">
        <f>IFERROR(IF(Rawdata!FY92="A1",VALUE(RIGHT(Rawdata!FY92,1)),VALUE(RIGHT(Rawdata!FY92,1))-1),"N/A")</f>
        <v>4</v>
      </c>
      <c r="FZ92">
        <f>IFERROR(VALUE(RIGHT(Rawdata!FZ92,1))-3,"N/A")</f>
        <v>5</v>
      </c>
      <c r="GA92">
        <f>IFERROR(IF(Rawdata!GA92="A1",VALUE(RIGHT(Rawdata!GA92,1)),VALUE(RIGHT(Rawdata!GA92,1))-1),"N/A")</f>
        <v>5</v>
      </c>
      <c r="GB92">
        <f>IFERROR(VALUE(RIGHT(Rawdata!GB92,1))-3,"N/A")</f>
        <v>5</v>
      </c>
      <c r="GC92">
        <f>IFERROR(IF(Rawdata!GC92="A1",VALUE(RIGHT(Rawdata!GC92,1)),VALUE(RIGHT(Rawdata!GC92,1))-1),"N/A")</f>
        <v>5</v>
      </c>
      <c r="GD92">
        <f>IFERROR(VALUE(RIGHT(Rawdata!GD92,1))-3,"N/A")</f>
        <v>5</v>
      </c>
      <c r="GE92">
        <f>IFERROR(IF(Rawdata!GE92="A1",VALUE(RIGHT(Rawdata!GE92,1)),VALUE(RIGHT(Rawdata!GE92,1))-1),"N/A")</f>
        <v>3</v>
      </c>
      <c r="GF92">
        <f>IFERROR(VALUE(RIGHT(Rawdata!GF92,1))-3,"N/A")</f>
        <v>4</v>
      </c>
      <c r="GG92">
        <f>IFERROR(IF(Rawdata!GG92="A1",VALUE(RIGHT(Rawdata!GG92,1)),VALUE(RIGHT(Rawdata!GG92,1))-1),"N/A")</f>
        <v>3</v>
      </c>
      <c r="GH92">
        <f>IFERROR(VALUE(RIGHT(Rawdata!GH92,1))-3,"N/A")</f>
        <v>4</v>
      </c>
      <c r="GI92">
        <f>IFERROR(IF(Rawdata!GI92="A1",VALUE(RIGHT(Rawdata!GI92,1)),VALUE(RIGHT(Rawdata!GI92,1))-1),"N/A")</f>
        <v>4</v>
      </c>
      <c r="GJ92">
        <f>IFERROR(VALUE(RIGHT(Rawdata!GJ92,1))-3,"N/A")</f>
        <v>4</v>
      </c>
      <c r="GK92">
        <f>IFERROR(IF(Rawdata!GK92="A1",VALUE(RIGHT(Rawdata!GK92,1)),VALUE(RIGHT(Rawdata!GK92,1))-1),"N/A")</f>
        <v>5</v>
      </c>
      <c r="GL92">
        <f>IFERROR(VALUE(RIGHT(Rawdata!GL92,1))-3,"N/A")</f>
        <v>5</v>
      </c>
      <c r="GM92">
        <f>IFERROR(IF(Rawdata!GM92="A1",VALUE(RIGHT(Rawdata!GM92,1)),VALUE(RIGHT(Rawdata!GM92,1))-1),"N/A")</f>
        <v>5</v>
      </c>
      <c r="GN92">
        <f>IFERROR(VALUE(RIGHT(Rawdata!GN92,1))-3,"N/A")</f>
        <v>5</v>
      </c>
      <c r="GO92">
        <f>IFERROR(IF(Rawdata!GO92="A1",VALUE(RIGHT(Rawdata!GO92,1)),VALUE(RIGHT(Rawdata!GO92,1))-1),"N/A")</f>
        <v>3</v>
      </c>
      <c r="GP92">
        <f>IFERROR(VALUE(RIGHT(Rawdata!GP92,1))-3,"N/A")</f>
        <v>5</v>
      </c>
      <c r="GQ92">
        <f>IFERROR(IF(Rawdata!GQ92="A1",VALUE(RIGHT(Rawdata!GQ92,1)),VALUE(RIGHT(Rawdata!GQ92,1))-1),"N/A")</f>
        <v>5</v>
      </c>
      <c r="GR92">
        <f>IFERROR(VALUE(RIGHT(Rawdata!GR92,1))-3,"N/A")</f>
        <v>5</v>
      </c>
      <c r="GS92">
        <f>IFERROR(IF(Rawdata!GS92="A1",VALUE(RIGHT(Rawdata!GS92,1)),VALUE(RIGHT(Rawdata!GS92,1))-1),"N/A")</f>
        <v>5</v>
      </c>
      <c r="GT92">
        <f>IFERROR(VALUE(RIGHT(Rawdata!GT92,1))-3,"N/A")</f>
        <v>5</v>
      </c>
      <c r="GU92">
        <f>IFERROR(IF(Rawdata!GU92="A1",VALUE(RIGHT(Rawdata!GU92,1)),VALUE(RIGHT(Rawdata!GU92,1))-1),"N/A")</f>
        <v>5</v>
      </c>
      <c r="GV92">
        <f>IFERROR(VALUE(RIGHT(Rawdata!GV92,1))-3,"N/A")</f>
        <v>3</v>
      </c>
      <c r="GW92">
        <f>IFERROR(IF(Rawdata!GW92="A1",VALUE(RIGHT(Rawdata!GW92,1)),VALUE(RIGHT(Rawdata!GW92,1))-1),"N/A")</f>
        <v>5</v>
      </c>
      <c r="GX92">
        <f>IFERROR(VALUE(RIGHT(Rawdata!GX92,1))-3,"N/A")</f>
        <v>5</v>
      </c>
      <c r="GY92">
        <f>IFERROR(VALUE(RIGHT(Rawdata!GY92,1)),"N/A")</f>
        <v>6</v>
      </c>
      <c r="GZ92">
        <f>IFERROR(7-VALUE(RIGHT(Rawdata!GZ92,1)),"N/A")</f>
        <v>6</v>
      </c>
      <c r="HA92">
        <f>IFERROR(VALUE(RIGHT(Rawdata!HA92,1)),"N/A")</f>
        <v>6</v>
      </c>
      <c r="HB92">
        <f>IFERROR(VALUE(RIGHT(Rawdata!HB92,1)),"N/A")</f>
        <v>6</v>
      </c>
      <c r="HC92">
        <f>IFERROR(VALUE(RIGHT(Rawdata!HC92,1)),"N/A")</f>
        <v>6</v>
      </c>
      <c r="HD92">
        <f>IFERROR(7-VALUE(RIGHT(Rawdata!HD92,1)),"N/A")</f>
        <v>2</v>
      </c>
      <c r="HE92">
        <f>IFERROR(VALUE(RIGHT(Rawdata!HE92,1)),"N/A")</f>
        <v>6</v>
      </c>
      <c r="HF92">
        <f>IFERROR(7-VALUE(RIGHT(Rawdata!HF92,1)),"N/A")</f>
        <v>6</v>
      </c>
      <c r="HG92">
        <f>IFERROR(VALUE(RIGHT(Rawdata!HG92,1)),"N/A")</f>
        <v>6</v>
      </c>
      <c r="HH92">
        <f>IFERROR(VALUE(RIGHT(Rawdata!HH92,1)),"N/A")</f>
        <v>6</v>
      </c>
      <c r="HI92">
        <f>IFERROR(VALUE(RIGHT(Rawdata!HI92,1)),"N/A")</f>
        <v>6</v>
      </c>
      <c r="HJ92">
        <f>IFERROR(VALUE(RIGHT(Rawdata!HJ92,1)),"N/A")</f>
        <v>4</v>
      </c>
      <c r="HK92">
        <f>IFERROR(7-VALUE(RIGHT(Rawdata!HK92,1)),"N/A")</f>
        <v>6</v>
      </c>
      <c r="HL92">
        <f>IFERROR(VALUE(RIGHT(Rawdata!HL92,1)),"N/A")</f>
        <v>5</v>
      </c>
      <c r="HM92">
        <f>IFERROR(VALUE(RIGHT(Rawdata!HM92,1)),"N/A")</f>
        <v>5</v>
      </c>
      <c r="HN92">
        <f>IFERROR(IF(Rawdata!HN92="A13",5,VALUE(RIGHT(Rawdata!HN92,1))-1),"N/A")</f>
        <v>5</v>
      </c>
      <c r="HO92">
        <f>IFERROR(IF(Rawdata!HO92="A13",5,VALUE(RIGHT(Rawdata!HO92,1))-1),"N/A")</f>
        <v>5</v>
      </c>
      <c r="HP92">
        <f>IFERROR(IF(Rawdata!HP92="A13",5,VALUE(RIGHT(Rawdata!HP92,1))-1),"N/A")</f>
        <v>5</v>
      </c>
      <c r="HQ92">
        <f>IFERROR(IF(Rawdata!HQ92="A13",5,VALUE(RIGHT(Rawdata!HQ92,1))-1),"N/A")</f>
        <v>5</v>
      </c>
      <c r="HR92">
        <f>IFERROR(IF(Rawdata!HR92="A13",5,VALUE(RIGHT(Rawdata!HR92,1))-1),"N/A")</f>
        <v>5</v>
      </c>
      <c r="HS92">
        <f>IFERROR(6-IF(Rawdata!HS92="A13",5,VALUE(RIGHT(Rawdata!HS92,1))-1),"N/A")</f>
        <v>1</v>
      </c>
      <c r="HT92">
        <f>IFERROR(6-IF(Rawdata!HT92="A13",5,VALUE(RIGHT(Rawdata!HT92,1))-1),"N/A")</f>
        <v>5</v>
      </c>
      <c r="HU92">
        <f>IFERROR(6-IF(Rawdata!HU92="A13",5,VALUE(RIGHT(Rawdata!HU92,1))-1),"N/A")</f>
        <v>2</v>
      </c>
      <c r="HV92">
        <f>IFERROR(IF(Rawdata!HV92="A13",5,VALUE(RIGHT(Rawdata!HV92,1))-1),"N/A")</f>
        <v>1</v>
      </c>
      <c r="HW92">
        <f>IFERROR(6-IF(Rawdata!HW92="A13",5,VALUE(RIGHT(Rawdata!HW92,1))-1),"N/A")</f>
        <v>1</v>
      </c>
      <c r="HX92">
        <f>IFERROR(6-IF(Rawdata!HX92="A13",5,VALUE(RIGHT(Rawdata!HX92,1))-1),"N/A")</f>
        <v>1</v>
      </c>
      <c r="HY92">
        <f>IFERROR(6-IF(Rawdata!HY92="A13",5,VALUE(RIGHT(Rawdata!HY92,1))-1),"N/A")</f>
        <v>1</v>
      </c>
      <c r="HZ92">
        <f>IFERROR(6-IF(Rawdata!HZ92="A13",5,VALUE(RIGHT(Rawdata!HZ92,1))-1),"N/A")</f>
        <v>2</v>
      </c>
      <c r="IA92">
        <f>IFERROR(6-IF(Rawdata!IA92="A13",5,VALUE(RIGHT(Rawdata!IA92,1))-1),"N/A")</f>
        <v>4</v>
      </c>
      <c r="IB92">
        <f>IFERROR(IF(Rawdata!IB92="A13",5,VALUE(RIGHT(Rawdata!IB92,1))-1),"N/A")</f>
        <v>5</v>
      </c>
      <c r="IC92">
        <f>IFERROR(6-IF(Rawdata!IC92="A13",5,VALUE(RIGHT(Rawdata!IC92,1))-1),"N/A")</f>
        <v>5</v>
      </c>
      <c r="ID92">
        <f>IFERROR(IF(Rawdata!ID92="A13",5,VALUE(RIGHT(Rawdata!ID92,1))-1),"N/A")</f>
        <v>5</v>
      </c>
      <c r="IE92">
        <f>IFERROR(6-IF(Rawdata!IE92="A13",5,VALUE(RIGHT(Rawdata!IE92,1))-1),"N/A")</f>
        <v>4</v>
      </c>
      <c r="IF92">
        <f>IFERROR(VALUE(RIGHT(Rawdata!IF92,1)),"N/A")</f>
        <v>4</v>
      </c>
      <c r="IG92">
        <f>IFERROR(VALUE(RIGHT(Rawdata!IG92,1)),"N/A")</f>
        <v>7</v>
      </c>
      <c r="IH92">
        <f>IFERROR(VALUE(RIGHT(Rawdata!IH92,1)),"N/A")</f>
        <v>7</v>
      </c>
      <c r="II92">
        <f>IFERROR(VALUE(RIGHT(Rawdata!II92,1)),"N/A")</f>
        <v>7</v>
      </c>
      <c r="IJ92">
        <f>IFERROR(VALUE(RIGHT(Rawdata!IJ92,1)),"N/A")</f>
        <v>7</v>
      </c>
      <c r="IK92">
        <f>IFERROR(VALUE(RIGHT(Rawdata!IK92,1)),"N/A")</f>
        <v>5</v>
      </c>
      <c r="IL92">
        <f>IFERROR(VALUE(RIGHT(Rawdata!IL92,1)),"N/A")</f>
        <v>5</v>
      </c>
      <c r="IM92">
        <f>IFERROR(VALUE(RIGHT(Rawdata!IM92,1)),"N/A")</f>
        <v>5</v>
      </c>
      <c r="IN92">
        <f>IFERROR(VALUE(RIGHT(Rawdata!IN92,1)),"N/A")</f>
        <v>5</v>
      </c>
      <c r="IO92">
        <f>IFERROR(VALUE(RIGHT(Rawdata!IO92,1)),"N/A")</f>
        <v>5</v>
      </c>
      <c r="IP92">
        <f>IFERROR(VALUE(RIGHT(Rawdata!IP92,1)),"N/A")</f>
        <v>5</v>
      </c>
      <c r="IQ92">
        <f>IFERROR(VALUE(RIGHT(Rawdata!IQ92,1)),"N/A")</f>
        <v>5</v>
      </c>
      <c r="IR92">
        <f>IFERROR(VALUE(RIGHT(Rawdata!IR92,1)),"N/A")</f>
        <v>2</v>
      </c>
      <c r="IS92">
        <f>IFERROR(VALUE(RIGHT(Rawdata!IS92,1)),"N/A")</f>
        <v>2</v>
      </c>
      <c r="IT92">
        <f>IFERROR(VALUE(RIGHT(Rawdata!IT92,1)),"N/A")</f>
        <v>1</v>
      </c>
      <c r="IU92">
        <f>IFERROR(VALUE(RIGHT(Rawdata!IU92,1)),"N/A")</f>
        <v>3</v>
      </c>
      <c r="IV92">
        <f>IFERROR(VALUE(RIGHT(Rawdata!IV92,1)),"N/A")</f>
        <v>1</v>
      </c>
      <c r="IW92">
        <f>IFERROR(VALUE(RIGHT(Rawdata!IW92,1)),"N/A")</f>
        <v>1</v>
      </c>
      <c r="IX92">
        <f>IFERROR(VALUE(RIGHT(Rawdata!IX92,1)),"N/A")</f>
        <v>1</v>
      </c>
      <c r="IY92" t="str">
        <f>IFERROR(VALUE(RIGHT(Rawdata!IY92,1)),"N/A")</f>
        <v>N/A</v>
      </c>
      <c r="IZ92" t="str">
        <f>IFERROR(VALUE(RIGHT(Rawdata!IZ92,1)),"N/A")</f>
        <v>N/A</v>
      </c>
      <c r="JA92" t="str">
        <f>IFERROR(VALUE(RIGHT(Rawdata!JA92,1)),"N/A")</f>
        <v>N/A</v>
      </c>
      <c r="JB92" t="str">
        <f>IFERROR(VALUE(RIGHT(Rawdata!JB92,1)),"N/A")</f>
        <v>N/A</v>
      </c>
      <c r="JC92" t="str">
        <f>IFERROR(VALUE(RIGHT(Rawdata!JC92,1)),"N/A")</f>
        <v>N/A</v>
      </c>
      <c r="JD92" t="str">
        <f>IFERROR(VALUE(RIGHT(Rawdata!JD92,1)),"N/A")</f>
        <v>N/A</v>
      </c>
      <c r="JE92" t="str">
        <f>IFERROR(VALUE(RIGHT(Rawdata!JE92,1)),"N/A")</f>
        <v>N/A</v>
      </c>
      <c r="JF92" t="str">
        <f>IFERROR(VALUE(RIGHT(Rawdata!JF92,1)),"N/A")</f>
        <v>N/A</v>
      </c>
      <c r="JG92" t="str">
        <f>IFERROR(VALUE(RIGHT(Rawdata!JG92,1)),"N/A")</f>
        <v>N/A</v>
      </c>
      <c r="JH92" t="str">
        <f>IFERROR(VALUE(RIGHT(Rawdata!JH92,1)),"N/A")</f>
        <v>N/A</v>
      </c>
      <c r="JI92" t="str">
        <f>IFERROR(VALUE(RIGHT(Rawdata!JI92,1)),"N/A")</f>
        <v>N/A</v>
      </c>
      <c r="JJ92" t="str">
        <f>IFERROR(VALUE(RIGHT(Rawdata!JJ92,1)),"N/A")</f>
        <v>N/A</v>
      </c>
      <c r="JK92" t="str">
        <f>IFERROR(VALUE(RIGHT(Rawdata!JK92,1)),"N/A")</f>
        <v>N/A</v>
      </c>
      <c r="JL92" t="str">
        <f>IFERROR(VALUE(RIGHT(Rawdata!JL92,1)),"N/A")</f>
        <v>N/A</v>
      </c>
      <c r="JM92" t="str">
        <f>IFERROR(VALUE(RIGHT(Rawdata!JM92,1)),"N/A")</f>
        <v>N/A</v>
      </c>
      <c r="JN92" t="str">
        <f>IFERROR(VALUE(RIGHT(Rawdata!JN92,1)),"N/A")</f>
        <v>N/A</v>
      </c>
      <c r="JO92" t="str">
        <f>IFERROR(VALUE(RIGHT(Rawdata!JO92,1)),"N/A")</f>
        <v>N/A</v>
      </c>
      <c r="JP92">
        <f>IFERROR(VALUE(RIGHT(Rawdata!JP92,1)-4),"N/A")</f>
        <v>0</v>
      </c>
      <c r="JQ92">
        <f>IFERROR(VALUE(RIGHT(Rawdata!JQ92,1)-4),"N/A")</f>
        <v>0</v>
      </c>
      <c r="JR92">
        <f>IFERROR(VALUE(RIGHT(Rawdata!JR92,1)-4),"N/A")</f>
        <v>2</v>
      </c>
      <c r="JS92">
        <f>IFERROR(VALUE(RIGHT(Rawdata!JS92,1)-4),"N/A")</f>
        <v>2</v>
      </c>
      <c r="JT92">
        <f>IFERROR(VALUE(RIGHT(Rawdata!JT92,1)-4),"N/A")</f>
        <v>1</v>
      </c>
      <c r="JU92">
        <f>IFERROR(VALUE(RIGHT(Rawdata!JU92,1)-4),"N/A")</f>
        <v>2</v>
      </c>
      <c r="JV92">
        <f>IFERROR(VALUE(RIGHT(Rawdata!JV92,1)-4),"N/A")</f>
        <v>0</v>
      </c>
      <c r="JW92">
        <f>IFERROR(VALUE(RIGHT(Rawdata!JW92,1)-4),"N/A")</f>
        <v>2</v>
      </c>
      <c r="JX92" t="str">
        <f>IFERROR(VALUE(RIGHT(Rawdata!JX92,1)),"N/A")</f>
        <v>N/A</v>
      </c>
      <c r="JY92" t="str">
        <f>IFERROR(VALUE(RIGHT(Rawdata!JY92,1)),"N/A")</f>
        <v>N/A</v>
      </c>
      <c r="JZ92" t="str">
        <f>IFERROR(6-VALUE(RIGHT(Rawdata!JZ92,1)),"N/A")</f>
        <v>N/A</v>
      </c>
      <c r="KA92" t="str">
        <f>IFERROR(6-VALUE(RIGHT(Rawdata!KA92,1)),"N/A")</f>
        <v>N/A</v>
      </c>
      <c r="KB92" t="str">
        <f>IFERROR(6-VALUE(RIGHT(Rawdata!KB92,1)),"N/A")</f>
        <v>N/A</v>
      </c>
      <c r="KC92" t="str">
        <f>IFERROR(6-VALUE(RIGHT(Rawdata!KC92,1)),"N/A")</f>
        <v>N/A</v>
      </c>
      <c r="KD92" t="str">
        <f>IFERROR(6-VALUE(RIGHT(Rawdata!KD92,1)),"N/A")</f>
        <v>N/A</v>
      </c>
      <c r="KE92" t="str">
        <f>IFERROR(6-VALUE(RIGHT(Rawdata!KE92,1)),"N/A")</f>
        <v>N/A</v>
      </c>
      <c r="KF92" t="str">
        <f>IFERROR(VALUE(RIGHT(Rawdata!KF92,1)),"N/A")</f>
        <v>N/A</v>
      </c>
      <c r="KG92" t="str">
        <f>IFERROR(VALUE(RIGHT(Rawdata!KG92,1)),"N/A")</f>
        <v>N/A</v>
      </c>
      <c r="KH92" t="str">
        <f>IFERROR(6-VALUE(RIGHT(Rawdata!KH92,1)),"N/A")</f>
        <v>N/A</v>
      </c>
      <c r="KI92" t="str">
        <f>IFERROR(6-VALUE(RIGHT(Rawdata!KI92,1)),"N/A")</f>
        <v>N/A</v>
      </c>
      <c r="KJ92">
        <f>IFERROR(VALUE(RIGHT(Rawdata!KJ92,1)),"N/A")</f>
        <v>5</v>
      </c>
      <c r="KK92">
        <f>IFERROR(VALUE(RIGHT(Rawdata!KK92,1)),"N/A")</f>
        <v>5</v>
      </c>
      <c r="KL92">
        <f>IFERROR(VALUE(RIGHT(Rawdata!KL92,1)),"N/A")</f>
        <v>1</v>
      </c>
      <c r="KM92">
        <f>IFERROR(VALUE(RIGHT(Rawdata!KM92,1)),"N/A")</f>
        <v>3</v>
      </c>
      <c r="KN92">
        <f>IFERROR(VALUE(RIGHT(Rawdata!KN92,1)),"N/A")</f>
        <v>1</v>
      </c>
      <c r="KO92">
        <f>IFERROR(VALUE(RIGHT(Rawdata!KO92,1)),"N/A")</f>
        <v>5</v>
      </c>
      <c r="KP92">
        <f>IFERROR(VALUE(RIGHT(Rawdata!KP92,1)),"N/A")</f>
        <v>4</v>
      </c>
      <c r="KQ92">
        <f>IFERROR(VALUE(RIGHT(Rawdata!KQ92,1)),"N/A")</f>
        <v>1</v>
      </c>
      <c r="KR92">
        <f>IFERROR(VALUE(RIGHT(Rawdata!KR92,1)),"N/A")</f>
        <v>1</v>
      </c>
      <c r="KS92">
        <f>IFERROR(VALUE(RIGHT(Rawdata!KS92,1)),"N/A")</f>
        <v>3</v>
      </c>
      <c r="KT92">
        <f>IFERROR(VALUE(RIGHT(Rawdata!KT92,1)),"N/A")</f>
        <v>5</v>
      </c>
      <c r="KU92">
        <f>IFERROR(VALUE(RIGHT(Rawdata!KU92,1)),"N/A")</f>
        <v>5</v>
      </c>
      <c r="KV92">
        <f>IFERROR(VALUE(RIGHT(Rawdata!KV92,1)),"N/A")</f>
        <v>5</v>
      </c>
      <c r="KW92">
        <f>IFERROR(VALUE(RIGHT(Rawdata!KW92,1)),"N/A")</f>
        <v>5</v>
      </c>
      <c r="KX92">
        <f>IFERROR(VALUE(RIGHT(Rawdata!KX92,1)),"N/A")</f>
        <v>1</v>
      </c>
    </row>
    <row r="93" spans="1:310" x14ac:dyDescent="0.25">
      <c r="A93">
        <f>Rawdata!A93</f>
        <v>7</v>
      </c>
      <c r="B93" t="str">
        <f>Rawdata!B93</f>
        <v>T5</v>
      </c>
      <c r="C93">
        <f>Rawdata!C93</f>
        <v>0</v>
      </c>
      <c r="D93" t="str">
        <f>Rawdata!D93</f>
        <v>758-287</v>
      </c>
      <c r="E93" t="str">
        <f>IF(Rawdata!E93="","",Rawdata!E93)</f>
        <v/>
      </c>
      <c r="F93" cm="1">
        <f t="array" ref="F93">IFERROR(_xlfn.IFS(Rawdata!F93="A1",100,Rawdata!F93="A2",75,Rawdata!F93="A3",50,Rawdata!F93="A4",25,Rawdata!F93="A5",0),"N/A")</f>
        <v>50</v>
      </c>
      <c r="G93" cm="1">
        <f t="array" ref="G93">IFERROR(_xlfn.IFS(Rawdata!G93="A1",100,Rawdata!G93="A2",75,Rawdata!G93="A3",50,Rawdata!G93="A4",25,Rawdata!G93="A5",0),"N/A")</f>
        <v>50</v>
      </c>
      <c r="H93" cm="1">
        <f t="array" ref="H93">IFERROR(_xlfn.IFS(Rawdata!H93="A1",100,Rawdata!H93="A2",75,Rawdata!H93="A3",50,Rawdata!H93="A4",25,Rawdata!H93="A5",0),"N/A")</f>
        <v>50</v>
      </c>
      <c r="I93" cm="1">
        <f t="array" ref="I93">IFERROR(_xlfn.IFS(Rawdata!I93="A1",100,Rawdata!I93="A2",75,Rawdata!I93="A3",50,Rawdata!I93="A4",25,Rawdata!I93="A5",0),"N/A")</f>
        <v>25</v>
      </c>
      <c r="J93" cm="1">
        <f t="array" ref="J93">IFERROR(_xlfn.IFS(Rawdata!J93="A1",100,Rawdata!J93="A2",75,Rawdata!J93="A3",50,Rawdata!J93="A4",25,Rawdata!J93="A5",0),"N/A")</f>
        <v>50</v>
      </c>
      <c r="K93" cm="1">
        <f t="array" ref="K93">IFERROR(_xlfn.IFS(Rawdata!K93="A1",100,Rawdata!K93="A2",75,Rawdata!K93="A3",50,Rawdata!K93="A4",25,Rawdata!K93="A5",0),"N/A")</f>
        <v>0</v>
      </c>
      <c r="L93" cm="1">
        <f t="array" ref="L93">IFERROR(_xlfn.IFS(Rawdata!L93="A1",100,Rawdata!L93="A2",75,Rawdata!L93="A3",50,Rawdata!L93="A4",25,Rawdata!L93="A5",0),"N/A")</f>
        <v>0</v>
      </c>
      <c r="M93" cm="1">
        <f t="array" ref="M93">IFERROR(_xlfn.IFS(Rawdata!M93="A1",100,Rawdata!M93="A2",75,Rawdata!M93="A3",50,Rawdata!M93="A4",25,Rawdata!M93="A5",0),"N/A")</f>
        <v>0</v>
      </c>
      <c r="N93" cm="1">
        <f t="array" ref="N93">IFERROR(_xlfn.IFS(Rawdata!N93="A1",100,Rawdata!N93="A2",75,Rawdata!N93="A3",50,Rawdata!N93="A4",25,Rawdata!N93="A5",0),"N/A")</f>
        <v>0</v>
      </c>
      <c r="O93" cm="1">
        <f t="array" ref="O93">IFERROR(_xlfn.IFS(Rawdata!O93="A1",100,Rawdata!O93="A2",75,Rawdata!O93="A3",50,Rawdata!O93="A4",25,Rawdata!O93="A5",0),"N/A")</f>
        <v>0</v>
      </c>
      <c r="P93" cm="1">
        <f t="array" ref="P93">IFERROR(_xlfn.IFS(Rawdata!P93="A1",100,Rawdata!P93="A2",75,Rawdata!P93="A3",50,Rawdata!P93="A4",25,Rawdata!P93="A5",0),"N/A")</f>
        <v>0</v>
      </c>
      <c r="Q93" cm="1">
        <f t="array" ref="Q93">IFERROR(_xlfn.IFS(Rawdata!Q93="A1",100,Rawdata!Q93="A2",75,Rawdata!Q93="A3",50,Rawdata!Q93="A4",25,Rawdata!Q93="A5",0),"N/A")</f>
        <v>50</v>
      </c>
      <c r="R93" cm="1">
        <f t="array" ref="R93">IFERROR(_xlfn.IFS(Rawdata!R93="A1",100,Rawdata!R93="A2",75,Rawdata!R93="A3",50,Rawdata!R93="A4",25,Rawdata!R93="A5",0),"N/A")</f>
        <v>50</v>
      </c>
      <c r="S93" cm="1">
        <f t="array" ref="S93">IFERROR(_xlfn.IFS(Rawdata!S93="A1",100,Rawdata!S93="A2",75,Rawdata!S93="A3",50,Rawdata!S93="A4",25,Rawdata!S93="A5",0),"N/A")</f>
        <v>25</v>
      </c>
      <c r="T93" cm="1">
        <f t="array" ref="T93">IFERROR(_xlfn.IFS(Rawdata!T93="A1",100,Rawdata!T93="A2",75,Rawdata!T93="A3",50,Rawdata!T93="A4",25,Rawdata!T93="A5",0),"N/A")</f>
        <v>50</v>
      </c>
      <c r="U93" cm="1">
        <f t="array" ref="U93">IFERROR(_xlfn.IFS(Rawdata!U93="A1",100,Rawdata!U93="A2",75,Rawdata!U93="A3",50,Rawdata!U93="A4",25,Rawdata!U93="A5",0),"N/A")</f>
        <v>50</v>
      </c>
      <c r="V93" cm="1">
        <f t="array" ref="V93">IFERROR(_xlfn.IFS(Rawdata!V93="A1",100,Rawdata!V93="A2",75,Rawdata!V93="A3",50,Rawdata!V93="A4",25,Rawdata!V93="A5",0),"N/A")</f>
        <v>25</v>
      </c>
      <c r="W93" cm="1">
        <f t="array" ref="W93">IFERROR(_xlfn.IFS(Rawdata!W93="A1",100,Rawdata!W93="A2",75,Rawdata!W93="A3",50,Rawdata!W93="A4",25,Rawdata!W93="A5",0),"N/A")</f>
        <v>25</v>
      </c>
      <c r="X93" cm="1">
        <f t="array" ref="X93">IFERROR(_xlfn.IFS(Rawdata!X93="A1",100,Rawdata!X93="A2",75,Rawdata!X93="A3",50,Rawdata!X93="A4",25,Rawdata!X93="A5",0),"N/A")</f>
        <v>25</v>
      </c>
      <c r="Y93" cm="1">
        <f t="array" ref="Y93">IFERROR(_xlfn.IFS(Rawdata!Y93="A1",100,Rawdata!Y93="A2",75,Rawdata!Y93="A3",50,Rawdata!Y93="A4",25,Rawdata!Y93="A5",0),"N/A")</f>
        <v>50</v>
      </c>
      <c r="Z93" cm="1">
        <f t="array" ref="Z93">IFERROR(_xlfn.IFS(Rawdata!Z93="A1",100,Rawdata!Z93="A2",75,Rawdata!Z93="A3",50,Rawdata!Z93="A4",25,Rawdata!Z93="A5",0),"N/A")</f>
        <v>0</v>
      </c>
      <c r="AA93" cm="1">
        <f t="array" ref="AA93">IFERROR(_xlfn.IFS(Rawdata!AA93="A1",100,Rawdata!AA93="A2",75,Rawdata!AA93="A3",50,Rawdata!AA93="A4",25,Rawdata!AA93="A5",0),"N/A")</f>
        <v>75</v>
      </c>
      <c r="AB93" cm="1">
        <f t="array" ref="AB93">IFERROR(_xlfn.IFS(Rawdata!AB93="A1",100,Rawdata!AB93="A2",75,Rawdata!AB93="A3",50,Rawdata!AB93="A4",25,Rawdata!AB93="A5",0),"N/A")</f>
        <v>50</v>
      </c>
      <c r="AC93">
        <f>IFERROR(VALUE(RIGHT(Rawdata!AC93,1)),"N/A")</f>
        <v>5</v>
      </c>
      <c r="AD93">
        <f>IFERROR(6-VALUE(RIGHT(Rawdata!AD93,1)),"N/A")</f>
        <v>5</v>
      </c>
      <c r="AE93">
        <f>IFERROR(VALUE(RIGHT(Rawdata!AE93,1)),"N/A")</f>
        <v>5</v>
      </c>
      <c r="AF93">
        <f>IFERROR(6-VALUE(RIGHT(Rawdata!AF93,1)),"N/A")</f>
        <v>5</v>
      </c>
      <c r="AG93">
        <f>IFERROR(VALUE(RIGHT(Rawdata!AG93,1)),"N/A")</f>
        <v>5</v>
      </c>
      <c r="AH93">
        <f>IFERROR(VALUE(RIGHT(Rawdata!AH93,1)),"N/A")</f>
        <v>5</v>
      </c>
      <c r="AI93">
        <f>IFERROR(VALUE(RIGHT(Rawdata!AI93,1)),"N/A")</f>
        <v>5</v>
      </c>
      <c r="AJ93">
        <f>IFERROR(6-VALUE(RIGHT(Rawdata!AJ93,1)),"N/A")</f>
        <v>5</v>
      </c>
      <c r="AK93">
        <f>IFERROR(6-VALUE(RIGHT(Rawdata!AK93,1)),"N/A")</f>
        <v>5</v>
      </c>
      <c r="AL93">
        <f>IFERROR(VALUE(RIGHT(Rawdata!AL93,1)),"N/A")</f>
        <v>5</v>
      </c>
      <c r="AM93">
        <f>IFERROR(6-VALUE(RIGHT(Rawdata!AM93,1)),"N/A")</f>
        <v>5</v>
      </c>
      <c r="AN93">
        <f>IFERROR(6-VALUE(RIGHT(Rawdata!AN93,1)),"N/A")</f>
        <v>5</v>
      </c>
      <c r="AO93">
        <f>IFERROR(VALUE(RIGHT(Rawdata!AO93,1)),"N/A")</f>
        <v>5</v>
      </c>
      <c r="AP93">
        <f>IFERROR(6-VALUE(RIGHT(Rawdata!AP93,1)),"N/A")</f>
        <v>4</v>
      </c>
      <c r="AQ93">
        <f>IFERROR(VALUE(RIGHT(Rawdata!AQ93,1)),"N/A")</f>
        <v>5</v>
      </c>
      <c r="AR93">
        <f>IFERROR(6-VALUE(RIGHT(Rawdata!AR93,1)),"N/A")</f>
        <v>5</v>
      </c>
      <c r="AS93">
        <f>IFERROR(VALUE(RIGHT(Rawdata!AS93,1)),"N/A")</f>
        <v>5</v>
      </c>
      <c r="AT93">
        <f>IFERROR(VALUE(RIGHT(Rawdata!AT93,1)),"N/A")</f>
        <v>5</v>
      </c>
      <c r="AU93">
        <f>IFERROR(6-VALUE(RIGHT(Rawdata!AU93,1)),"N/A")</f>
        <v>5</v>
      </c>
      <c r="AV93">
        <f>IFERROR(VALUE(RIGHT(Rawdata!AV93,1)),"N/A")</f>
        <v>5</v>
      </c>
      <c r="AW93">
        <f>IFERROR(VALUE(RIGHT(Rawdata!AW93,1)),"N/A")</f>
        <v>5</v>
      </c>
      <c r="AX93">
        <f>IFERROR(VALUE(RIGHT(Rawdata!AX93,1)),"N/A")</f>
        <v>5</v>
      </c>
      <c r="AY93">
        <f>IFERROR(VALUE(RIGHT(Rawdata!AY93,1)),"N/A")</f>
        <v>5</v>
      </c>
      <c r="AZ93">
        <f>IFERROR(VALUE(RIGHT(Rawdata!AZ93,1)),"N/A")</f>
        <v>5</v>
      </c>
      <c r="BA93">
        <f>IFERROR(VALUE(RIGHT(Rawdata!BA93,1)-1),"N/A")</f>
        <v>3</v>
      </c>
      <c r="BB93">
        <f>IFERROR(VALUE(RIGHT(Rawdata!BB93,1)-1),"N/A")</f>
        <v>3</v>
      </c>
      <c r="BC93">
        <f>IFERROR(VALUE(RIGHT(Rawdata!BC93,1)-1),"N/A")</f>
        <v>0</v>
      </c>
      <c r="BD93">
        <f>IFERROR(VALUE(RIGHT(Rawdata!BD93,1)-1),"N/A")</f>
        <v>2</v>
      </c>
      <c r="BE93">
        <f>IFERROR(VALUE(RIGHT(Rawdata!BE93,1)-1),"N/A")</f>
        <v>0</v>
      </c>
      <c r="BF93">
        <f>IFERROR(VALUE(RIGHT(Rawdata!BF93,1)-1),"N/A")</f>
        <v>2</v>
      </c>
      <c r="BG93">
        <f>IFERROR(VALUE(RIGHT(Rawdata!BG93,1)-1),"N/A")</f>
        <v>2</v>
      </c>
      <c r="BH93">
        <f>IFERROR(VALUE(RIGHT(Rawdata!BH93,1)-1),"N/A")</f>
        <v>3</v>
      </c>
      <c r="BI93">
        <f>IFERROR(VALUE(RIGHT(Rawdata!BI93,1)-1),"N/A")</f>
        <v>3</v>
      </c>
      <c r="BJ93">
        <f>IFERROR(VALUE(RIGHT(Rawdata!BJ93,1)-1),"N/A")</f>
        <v>2</v>
      </c>
      <c r="BK93">
        <f>IFERROR(VALUE(RIGHT(Rawdata!BK93,1)-1),"N/A")</f>
        <v>2</v>
      </c>
      <c r="BL93">
        <f>IFERROR(VALUE(RIGHT(Rawdata!BL93,1)-1),"N/A")</f>
        <v>2</v>
      </c>
      <c r="BM93" t="str">
        <f>IFERROR(VALUE(RIGHT(Rawdata!BM93,1)),"N/A")</f>
        <v>N/A</v>
      </c>
      <c r="BN93" t="str">
        <f>IFERROR(VALUE(RIGHT(Rawdata!BN93,1)),"N/A")</f>
        <v>N/A</v>
      </c>
      <c r="BO93" t="str">
        <f>IFERROR(VALUE(RIGHT(Rawdata!BO93,1)),"N/A")</f>
        <v>N/A</v>
      </c>
      <c r="BP93" t="str">
        <f>IFERROR(VALUE(RIGHT(Rawdata!BP93,1)),"N/A")</f>
        <v>N/A</v>
      </c>
      <c r="BQ93" t="str">
        <f>IFERROR(6-VALUE(RIGHT(Rawdata!BQ93,1)),"N/A")</f>
        <v>N/A</v>
      </c>
      <c r="BR93" t="str">
        <f>IFERROR(6-VALUE(RIGHT(Rawdata!BR93,1)),"N/A")</f>
        <v>N/A</v>
      </c>
      <c r="BS93" t="str">
        <f>IFERROR(6-VALUE(RIGHT(Rawdata!BS93,1)),"N/A")</f>
        <v>N/A</v>
      </c>
      <c r="BT93" t="str">
        <f>IFERROR(6-VALUE(RIGHT(Rawdata!BT93,1)),"N/A")</f>
        <v>N/A</v>
      </c>
      <c r="BU93" t="str">
        <f>IFERROR(VALUE(RIGHT(Rawdata!BU93,1)),"N/A")</f>
        <v>N/A</v>
      </c>
      <c r="BV93" t="str">
        <f>IFERROR(VALUE(RIGHT(Rawdata!BV93,1)),"N/A")</f>
        <v>N/A</v>
      </c>
      <c r="BW93" t="str">
        <f>IFERROR(VALUE(RIGHT(Rawdata!BW93,1)),"N/A")</f>
        <v>N/A</v>
      </c>
      <c r="BX93" t="str">
        <f>IFERROR(VALUE(RIGHT(Rawdata!BX93,1)),"N/A")</f>
        <v>N/A</v>
      </c>
      <c r="BY93" t="str">
        <f>IFERROR(6-VALUE(RIGHT(Rawdata!BY93,1)),"N/A")</f>
        <v>N/A</v>
      </c>
      <c r="BZ93" t="str">
        <f>IFERROR(6-VALUE(RIGHT(Rawdata!BZ93,1)),"N/A")</f>
        <v>N/A</v>
      </c>
      <c r="CA93" t="str">
        <f>IFERROR(6-VALUE(RIGHT(Rawdata!CA93,1)),"N/A")</f>
        <v>N/A</v>
      </c>
      <c r="CB93" t="str">
        <f>IFERROR(VALUE(RIGHT(Rawdata!CB93,1)),"N/A")</f>
        <v>N/A</v>
      </c>
      <c r="CC93" t="str">
        <f>IFERROR(VALUE(RIGHT(Rawdata!CC93,1)),"N/A")</f>
        <v>N/A</v>
      </c>
      <c r="CD93" t="str">
        <f>IFERROR(VALUE(RIGHT(Rawdata!CD93,1)),"N/A")</f>
        <v>N/A</v>
      </c>
      <c r="CE93" t="str">
        <f>IFERROR(VALUE(RIGHT(Rawdata!CE93,1)),"N/A")</f>
        <v>N/A</v>
      </c>
      <c r="CF93" t="str">
        <f>IFERROR(6-VALUE(RIGHT(Rawdata!CF93,1)),"N/A")</f>
        <v>N/A</v>
      </c>
      <c r="CG93" t="str">
        <f>IFERROR(6-VALUE(RIGHT(Rawdata!CG93,1)),"N/A")</f>
        <v>N/A</v>
      </c>
      <c r="CH93" t="str">
        <f>IFERROR(6-VALUE(RIGHT(Rawdata!CH93,1)),"N/A")</f>
        <v>N/A</v>
      </c>
      <c r="CI93" t="str">
        <f>IFERROR(6-VALUE(RIGHT(Rawdata!CI93,1)),"N/A")</f>
        <v>N/A</v>
      </c>
      <c r="CJ93" t="str">
        <f>IFERROR(VALUE(RIGHT(Rawdata!CJ93,1)),"N/A")</f>
        <v>N/A</v>
      </c>
      <c r="CK93" t="str">
        <f>IFERROR(VALUE(RIGHT(Rawdata!CK93,1)),"N/A")</f>
        <v>N/A</v>
      </c>
      <c r="CL93" t="str">
        <f>IFERROR(VALUE(RIGHT(Rawdata!CL93,1)),"N/A")</f>
        <v>N/A</v>
      </c>
      <c r="CM93" t="str">
        <f>IFERROR(VALUE(RIGHT(Rawdata!CM93,1)),"N/A")</f>
        <v>N/A</v>
      </c>
      <c r="CN93" t="str">
        <f>IFERROR(VALUE(RIGHT(Rawdata!CN93,1)),"N/A")</f>
        <v>N/A</v>
      </c>
      <c r="CO93" t="str">
        <f>IFERROR(VALUE(RIGHT(Rawdata!CO93,1)),"N/A")</f>
        <v>N/A</v>
      </c>
      <c r="CP93" t="str">
        <f>IFERROR(VALUE(RIGHT(Rawdata!CP93,1)),"N/A")</f>
        <v>N/A</v>
      </c>
      <c r="CQ93" t="str">
        <f>IFERROR(VALUE(RIGHT(Rawdata!CQ93,1)),"N/A")</f>
        <v>N/A</v>
      </c>
      <c r="CR93" t="str">
        <f>IFERROR(VALUE(RIGHT(Rawdata!CR93,1)),"N/A")</f>
        <v>N/A</v>
      </c>
      <c r="CS93" t="str">
        <f>IFERROR(VALUE(RIGHT(Rawdata!CS93,1)),"N/A")</f>
        <v>N/A</v>
      </c>
      <c r="CT93" t="str">
        <f>IFERROR(VALUE(RIGHT(Rawdata!CT93,1)),"N/A")</f>
        <v>N/A</v>
      </c>
      <c r="CU93" t="str">
        <f>IFERROR(VALUE(RIGHT(Rawdata!CU93,1)),"N/A")</f>
        <v>N/A</v>
      </c>
      <c r="CV93" t="str">
        <f>IFERROR(VALUE(RIGHT(Rawdata!CV93,1)),"N/A")</f>
        <v>N/A</v>
      </c>
      <c r="CW93" t="str">
        <f>IFERROR(6-VALUE(RIGHT(Rawdata!CW93,1)),"N/A")</f>
        <v>N/A</v>
      </c>
      <c r="CX93" t="str">
        <f>IFERROR(VALUE(RIGHT(Rawdata!CX93,1)),"N/A")</f>
        <v>N/A</v>
      </c>
      <c r="CY93" t="str">
        <f>IFERROR(VALUE(RIGHT(Rawdata!CY93,1)),"N/A")</f>
        <v>N/A</v>
      </c>
      <c r="CZ93" t="str">
        <f>IFERROR(VALUE(RIGHT(Rawdata!CZ93,1)),"N/A")</f>
        <v>N/A</v>
      </c>
      <c r="DA93" t="str">
        <f>IFERROR(VALUE(RIGHT(Rawdata!DA93,1)),"N/A")</f>
        <v>N/A</v>
      </c>
      <c r="DB93" t="str">
        <f>IFERROR(VALUE(RIGHT(Rawdata!DB93,1)),"N/A")</f>
        <v>N/A</v>
      </c>
      <c r="DC93" t="str">
        <f>IFERROR(VALUE(RIGHT(Rawdata!DC93,1)),"N/A")</f>
        <v>N/A</v>
      </c>
      <c r="DD93" t="str">
        <f>IFERROR(VALUE(RIGHT(Rawdata!DD93,1)),"N/A")</f>
        <v>N/A</v>
      </c>
      <c r="DE93" t="str">
        <f>IFERROR(VALUE(RIGHT(Rawdata!DE93,1)-1),"N/A")</f>
        <v>N/A</v>
      </c>
      <c r="DF93" t="str">
        <f>IFERROR(VALUE(RIGHT(Rawdata!DF93,1)-1),"N/A")</f>
        <v>N/A</v>
      </c>
      <c r="DG93" t="str">
        <f>IFERROR(VALUE(RIGHT(Rawdata!DG93,1)-1),"N/A")</f>
        <v>N/A</v>
      </c>
      <c r="DH93" t="str">
        <f>IFERROR(VALUE(RIGHT(Rawdata!DH93,1)-1),"N/A")</f>
        <v>N/A</v>
      </c>
      <c r="DI93" t="str">
        <f>IFERROR(VALUE(RIGHT(Rawdata!DI93,1)-1),"N/A")</f>
        <v>N/A</v>
      </c>
      <c r="DJ93" t="str">
        <f>IFERROR(VALUE(RIGHT(Rawdata!DJ93,1)-1),"N/A")</f>
        <v>N/A</v>
      </c>
      <c r="DK93" t="str">
        <f>IFERROR(VALUE(RIGHT(Rawdata!DK93,1)-1),"N/A")</f>
        <v>N/A</v>
      </c>
      <c r="DL93" t="str">
        <f>IFERROR(VALUE(RIGHT(Rawdata!DL93,1)-1),"N/A")</f>
        <v>N/A</v>
      </c>
      <c r="DM93" t="str">
        <f>IFERROR(VALUE(RIGHT(Rawdata!DM93,1)-1),"N/A")</f>
        <v>N/A</v>
      </c>
      <c r="DN93" t="str">
        <f>IFERROR(VALUE(RIGHT(Rawdata!DN93,1)-1),"N/A")</f>
        <v>N/A</v>
      </c>
      <c r="DO93" t="str">
        <f>IFERROR(VALUE(RIGHT(Rawdata!DO93,1)-1),"N/A")</f>
        <v>N/A</v>
      </c>
      <c r="DP93" t="str">
        <f>IFERROR(VALUE(RIGHT(Rawdata!DP93,1)-1),"N/A")</f>
        <v>N/A</v>
      </c>
      <c r="DQ93" t="str">
        <f>IFERROR(VALUE(RIGHT(Rawdata!DQ93,1)-1),"N/A")</f>
        <v>N/A</v>
      </c>
      <c r="DR93" t="str">
        <f>IFERROR(VALUE(RIGHT(Rawdata!DR93,1)-1),"N/A")</f>
        <v>N/A</v>
      </c>
      <c r="DS93" t="str">
        <f>IFERROR(VALUE(RIGHT(Rawdata!DS93,1)-1),"N/A")</f>
        <v>N/A</v>
      </c>
      <c r="DT93" t="str">
        <f>IFERROR(VALUE(RIGHT(Rawdata!DT93,1)-1),"N/A")</f>
        <v>N/A</v>
      </c>
      <c r="DU93" t="str">
        <f>IFERROR(6-VALUE(RIGHT(Rawdata!DU93,1)-1),"N/A")</f>
        <v>N/A</v>
      </c>
      <c r="DV93" t="str">
        <f>IFERROR(6-VALUE(RIGHT(Rawdata!DV93,1)-1),"N/A")</f>
        <v>N/A</v>
      </c>
      <c r="DW93" t="str">
        <f>IFERROR(6-VALUE(RIGHT(Rawdata!DW93,1)-1),"N/A")</f>
        <v>N/A</v>
      </c>
      <c r="DX93" t="str">
        <f>IFERROR(6-VALUE(RIGHT(Rawdata!DX93,1)-1),"N/A")</f>
        <v>N/A</v>
      </c>
      <c r="DY93" t="str">
        <f>IFERROR(6-VALUE(RIGHT(Rawdata!DY93,1)-1),"N/A")</f>
        <v>N/A</v>
      </c>
      <c r="DZ93" t="str">
        <f>IFERROR(6-VALUE(RIGHT(Rawdata!DZ93,1)-1),"N/A")</f>
        <v>N/A</v>
      </c>
      <c r="EA93" t="str">
        <f>IFERROR(VALUE(RIGHT(Rawdata!EA93,1)),"N/A")</f>
        <v>N/A</v>
      </c>
      <c r="EB93" t="str">
        <f>IFERROR(VALUE(RIGHT(Rawdata!EB93,1)),"N/A")</f>
        <v>N/A</v>
      </c>
      <c r="EC93" t="str">
        <f>IFERROR(6-VALUE(RIGHT(Rawdata!EC93,1)),"N/A")</f>
        <v>N/A</v>
      </c>
      <c r="ED93" t="str">
        <f>IFERROR(6-VALUE(RIGHT(Rawdata!ED93,1)),"N/A")</f>
        <v>N/A</v>
      </c>
      <c r="EE93" t="str">
        <f>IFERROR(VALUE(RIGHT(Rawdata!EE93,1)),"N/A")</f>
        <v>N/A</v>
      </c>
      <c r="EF93" t="str">
        <f>IFERROR(VALUE(RIGHT(Rawdata!EF93,1)),"N/A")</f>
        <v>N/A</v>
      </c>
      <c r="EG93" t="str">
        <f>IFERROR(VALUE(RIGHT(Rawdata!EG93,1)),"N/A")</f>
        <v>N/A</v>
      </c>
      <c r="EH93" t="str">
        <f>IFERROR(VALUE(RIGHT(Rawdata!EH93,1)),"N/A")</f>
        <v>N/A</v>
      </c>
      <c r="EI93" t="str">
        <f>IFERROR(VALUE(RIGHT(Rawdata!EI93,1)),"N/A")</f>
        <v>N/A</v>
      </c>
      <c r="EJ93" t="str">
        <f>IFERROR(VALUE(RIGHT(Rawdata!EJ93,1)),"N/A")</f>
        <v>N/A</v>
      </c>
      <c r="EK93" t="str">
        <f>IFERROR(VALUE(RIGHT(Rawdata!EK93,1)),"N/A")</f>
        <v>N/A</v>
      </c>
      <c r="EL93" t="str">
        <f>IFERROR(VALUE(RIGHT(Rawdata!EL93,1)),"N/A")</f>
        <v>N/A</v>
      </c>
      <c r="EM93" t="str">
        <f>IFERROR(VALUE(RIGHT(Rawdata!EM93,1)),"N/A")</f>
        <v>N/A</v>
      </c>
      <c r="EN93" t="str">
        <f>IFERROR(VALUE(RIGHT(Rawdata!EN93,1)),"N/A")</f>
        <v>N/A</v>
      </c>
      <c r="EO93" t="str">
        <f>IFERROR(VALUE(RIGHT(Rawdata!EO93,1)),"N/A")</f>
        <v>N/A</v>
      </c>
      <c r="EP93" t="str">
        <f>IFERROR(VALUE(RIGHT(Rawdata!EP93,1)),"N/A")</f>
        <v>N/A</v>
      </c>
      <c r="EQ93" t="str">
        <f>IFERROR(VALUE(RIGHT(Rawdata!EQ93,1)),"N/A")</f>
        <v>N/A</v>
      </c>
      <c r="ER93" t="str">
        <f>IFERROR(VALUE(RIGHT(Rawdata!ER93,1)),"N/A")</f>
        <v>N/A</v>
      </c>
      <c r="ES93" t="str">
        <f>IFERROR(VALUE(RIGHT(Rawdata!ES93,1)),"N/A")</f>
        <v>N/A</v>
      </c>
      <c r="ET93" t="str">
        <f>IFERROR(VALUE(RIGHT(Rawdata!ET93,1)),"N/A")</f>
        <v>N/A</v>
      </c>
      <c r="EU93" t="str">
        <f>IFERROR(VALUE(RIGHT(Rawdata!EU93,1)),"N/A")</f>
        <v>N/A</v>
      </c>
      <c r="EV93" t="str">
        <f>IFERROR(VALUE(RIGHT(Rawdata!EV93,1)),"N/A")</f>
        <v>N/A</v>
      </c>
      <c r="EW93" t="str">
        <f>IFERROR(VALUE(RIGHT(Rawdata!EW93,1)),"N/A")</f>
        <v>N/A</v>
      </c>
      <c r="EX93" t="str">
        <f>IFERROR(VALUE(RIGHT(Rawdata!EX93,1)),"N/A")</f>
        <v>N/A</v>
      </c>
      <c r="EY93" t="str">
        <f>IFERROR(VALUE(RIGHT(Rawdata!EY93,1)),"N/A")</f>
        <v>N/A</v>
      </c>
      <c r="EZ93" t="str">
        <f>IFERROR(6-VALUE(RIGHT(Rawdata!EZ93,1)),"N/A")</f>
        <v>N/A</v>
      </c>
      <c r="FA93" t="str">
        <f>IFERROR(IF(Rawdata!FA93="A1",VALUE(RIGHT(Rawdata!FA93,1)),VALUE(RIGHT(Rawdata!FA93,1))-1),"N/A")</f>
        <v>N/A</v>
      </c>
      <c r="FB93" t="str">
        <f>IFERROR(VALUE(RIGHT(Rawdata!FB93,1))-3,"N/A")</f>
        <v>N/A</v>
      </c>
      <c r="FC93" t="str">
        <f>IFERROR(IF(Rawdata!FC93="A1",VALUE(RIGHT(Rawdata!FC93,1)),VALUE(RIGHT(Rawdata!FC93,1))-1),"N/A")</f>
        <v>N/A</v>
      </c>
      <c r="FD93" t="str">
        <f>IFERROR(VALUE(RIGHT(Rawdata!FD93,1))-3,"N/A")</f>
        <v>N/A</v>
      </c>
      <c r="FE93" t="str">
        <f>IFERROR(IF(Rawdata!FE93="A1",VALUE(RIGHT(Rawdata!FE93,1)),VALUE(RIGHT(Rawdata!FE93,1))-1),"N/A")</f>
        <v>N/A</v>
      </c>
      <c r="FF93" t="str">
        <f>IFERROR(VALUE(RIGHT(Rawdata!FF93,1))-3,"N/A")</f>
        <v>N/A</v>
      </c>
      <c r="FG93" t="str">
        <f>IFERROR(IF(Rawdata!FG93="A1",VALUE(RIGHT(Rawdata!FG93,1)),VALUE(RIGHT(Rawdata!FG93,1))-1),"N/A")</f>
        <v>N/A</v>
      </c>
      <c r="FH93" t="str">
        <f>IFERROR(VALUE(RIGHT(Rawdata!FH93,1))-3,"N/A")</f>
        <v>N/A</v>
      </c>
      <c r="FI93" t="str">
        <f>IFERROR(IF(Rawdata!FI93="A1",VALUE(RIGHT(Rawdata!FI93,1)),VALUE(RIGHT(Rawdata!FI93,1))-1),"N/A")</f>
        <v>N/A</v>
      </c>
      <c r="FJ93" t="str">
        <f>IFERROR(VALUE(RIGHT(Rawdata!FJ93,1))-3,"N/A")</f>
        <v>N/A</v>
      </c>
      <c r="FK93" t="str">
        <f>IFERROR(IF(Rawdata!FK93="A1",VALUE(RIGHT(Rawdata!FK93,1)),VALUE(RIGHT(Rawdata!FK93,1))-1),"N/A")</f>
        <v>N/A</v>
      </c>
      <c r="FL93" t="str">
        <f>IFERROR(VALUE(RIGHT(Rawdata!FL93,1))-3,"N/A")</f>
        <v>N/A</v>
      </c>
      <c r="FM93" t="str">
        <f>IFERROR(IF(Rawdata!FM93="A1",VALUE(RIGHT(Rawdata!FM93,1)),VALUE(RIGHT(Rawdata!FM93,1))-1),"N/A")</f>
        <v>N/A</v>
      </c>
      <c r="FN93" t="str">
        <f>IFERROR(VALUE(RIGHT(Rawdata!FN93,1))-3,"N/A")</f>
        <v>N/A</v>
      </c>
      <c r="FO93" t="str">
        <f>IFERROR(IF(Rawdata!FO93="A1",VALUE(RIGHT(Rawdata!FO93,1)),VALUE(RIGHT(Rawdata!FO93,1))-1),"N/A")</f>
        <v>N/A</v>
      </c>
      <c r="FP93" t="str">
        <f>IFERROR(VALUE(RIGHT(Rawdata!FP93,1))-3,"N/A")</f>
        <v>N/A</v>
      </c>
      <c r="FQ93" t="str">
        <f>IFERROR(IF(Rawdata!FQ93="A1",VALUE(RIGHT(Rawdata!FQ93,1)),VALUE(RIGHT(Rawdata!FQ93,1))-1),"N/A")</f>
        <v>N/A</v>
      </c>
      <c r="FR93" t="str">
        <f>IFERROR(VALUE(RIGHT(Rawdata!FR93,1))-3,"N/A")</f>
        <v>N/A</v>
      </c>
      <c r="FS93" t="str">
        <f>IFERROR(IF(Rawdata!FS93="A1",VALUE(RIGHT(Rawdata!FS93,1)),VALUE(RIGHT(Rawdata!FS93,1))-1),"N/A")</f>
        <v>N/A</v>
      </c>
      <c r="FT93" t="str">
        <f>IFERROR(VALUE(RIGHT(Rawdata!FT93,1))-3,"N/A")</f>
        <v>N/A</v>
      </c>
      <c r="FU93" t="str">
        <f>IFERROR(IF(Rawdata!FU93="A1",VALUE(RIGHT(Rawdata!FU93,1)),VALUE(RIGHT(Rawdata!FU93,1))-1),"N/A")</f>
        <v>N/A</v>
      </c>
      <c r="FV93" t="str">
        <f>IFERROR(VALUE(RIGHT(Rawdata!FV93,1))-3,"N/A")</f>
        <v>N/A</v>
      </c>
      <c r="FW93" t="str">
        <f>IFERROR(IF(Rawdata!FW93="A1",VALUE(RIGHT(Rawdata!FW93,1)),VALUE(RIGHT(Rawdata!FW93,1))-1),"N/A")</f>
        <v>N/A</v>
      </c>
      <c r="FX93" t="str">
        <f>IFERROR(VALUE(RIGHT(Rawdata!FX93,1))-3,"N/A")</f>
        <v>N/A</v>
      </c>
      <c r="FY93" t="str">
        <f>IFERROR(IF(Rawdata!FY93="A1",VALUE(RIGHT(Rawdata!FY93,1)),VALUE(RIGHT(Rawdata!FY93,1))-1),"N/A")</f>
        <v>N/A</v>
      </c>
      <c r="FZ93" t="str">
        <f>IFERROR(VALUE(RIGHT(Rawdata!FZ93,1))-3,"N/A")</f>
        <v>N/A</v>
      </c>
      <c r="GA93" t="str">
        <f>IFERROR(IF(Rawdata!GA93="A1",VALUE(RIGHT(Rawdata!GA93,1)),VALUE(RIGHT(Rawdata!GA93,1))-1),"N/A")</f>
        <v>N/A</v>
      </c>
      <c r="GB93" t="str">
        <f>IFERROR(VALUE(RIGHT(Rawdata!GB93,1))-3,"N/A")</f>
        <v>N/A</v>
      </c>
      <c r="GC93" t="str">
        <f>IFERROR(IF(Rawdata!GC93="A1",VALUE(RIGHT(Rawdata!GC93,1)),VALUE(RIGHT(Rawdata!GC93,1))-1),"N/A")</f>
        <v>N/A</v>
      </c>
      <c r="GD93" t="str">
        <f>IFERROR(VALUE(RIGHT(Rawdata!GD93,1))-3,"N/A")</f>
        <v>N/A</v>
      </c>
      <c r="GE93" t="str">
        <f>IFERROR(IF(Rawdata!GE93="A1",VALUE(RIGHT(Rawdata!GE93,1)),VALUE(RIGHT(Rawdata!GE93,1))-1),"N/A")</f>
        <v>N/A</v>
      </c>
      <c r="GF93" t="str">
        <f>IFERROR(VALUE(RIGHT(Rawdata!GF93,1))-3,"N/A")</f>
        <v>N/A</v>
      </c>
      <c r="GG93" t="str">
        <f>IFERROR(IF(Rawdata!GG93="A1",VALUE(RIGHT(Rawdata!GG93,1)),VALUE(RIGHT(Rawdata!GG93,1))-1),"N/A")</f>
        <v>N/A</v>
      </c>
      <c r="GH93" t="str">
        <f>IFERROR(VALUE(RIGHT(Rawdata!GH93,1))-3,"N/A")</f>
        <v>N/A</v>
      </c>
      <c r="GI93" t="str">
        <f>IFERROR(IF(Rawdata!GI93="A1",VALUE(RIGHT(Rawdata!GI93,1)),VALUE(RIGHT(Rawdata!GI93,1))-1),"N/A")</f>
        <v>N/A</v>
      </c>
      <c r="GJ93" t="str">
        <f>IFERROR(VALUE(RIGHT(Rawdata!GJ93,1))-3,"N/A")</f>
        <v>N/A</v>
      </c>
      <c r="GK93" t="str">
        <f>IFERROR(IF(Rawdata!GK93="A1",VALUE(RIGHT(Rawdata!GK93,1)),VALUE(RIGHT(Rawdata!GK93,1))-1),"N/A")</f>
        <v>N/A</v>
      </c>
      <c r="GL93" t="str">
        <f>IFERROR(VALUE(RIGHT(Rawdata!GL93,1))-3,"N/A")</f>
        <v>N/A</v>
      </c>
      <c r="GM93" t="str">
        <f>IFERROR(IF(Rawdata!GM93="A1",VALUE(RIGHT(Rawdata!GM93,1)),VALUE(RIGHT(Rawdata!GM93,1))-1),"N/A")</f>
        <v>N/A</v>
      </c>
      <c r="GN93" t="str">
        <f>IFERROR(VALUE(RIGHT(Rawdata!GN93,1))-3,"N/A")</f>
        <v>N/A</v>
      </c>
      <c r="GO93" t="str">
        <f>IFERROR(IF(Rawdata!GO93="A1",VALUE(RIGHT(Rawdata!GO93,1)),VALUE(RIGHT(Rawdata!GO93,1))-1),"N/A")</f>
        <v>N/A</v>
      </c>
      <c r="GP93" t="str">
        <f>IFERROR(VALUE(RIGHT(Rawdata!GP93,1))-3,"N/A")</f>
        <v>N/A</v>
      </c>
      <c r="GQ93" t="str">
        <f>IFERROR(IF(Rawdata!GQ93="A1",VALUE(RIGHT(Rawdata!GQ93,1)),VALUE(RIGHT(Rawdata!GQ93,1))-1),"N/A")</f>
        <v>N/A</v>
      </c>
      <c r="GR93" t="str">
        <f>IFERROR(VALUE(RIGHT(Rawdata!GR93,1))-3,"N/A")</f>
        <v>N/A</v>
      </c>
      <c r="GS93" t="str">
        <f>IFERROR(IF(Rawdata!GS93="A1",VALUE(RIGHT(Rawdata!GS93,1)),VALUE(RIGHT(Rawdata!GS93,1))-1),"N/A")</f>
        <v>N/A</v>
      </c>
      <c r="GT93" t="str">
        <f>IFERROR(VALUE(RIGHT(Rawdata!GT93,1))-3,"N/A")</f>
        <v>N/A</v>
      </c>
      <c r="GU93" t="str">
        <f>IFERROR(IF(Rawdata!GU93="A1",VALUE(RIGHT(Rawdata!GU93,1)),VALUE(RIGHT(Rawdata!GU93,1))-1),"N/A")</f>
        <v>N/A</v>
      </c>
      <c r="GV93" t="str">
        <f>IFERROR(VALUE(RIGHT(Rawdata!GV93,1))-3,"N/A")</f>
        <v>N/A</v>
      </c>
      <c r="GW93" t="str">
        <f>IFERROR(IF(Rawdata!GW93="A1",VALUE(RIGHT(Rawdata!GW93,1)),VALUE(RIGHT(Rawdata!GW93,1))-1),"N/A")</f>
        <v>N/A</v>
      </c>
      <c r="GX93" t="str">
        <f>IFERROR(VALUE(RIGHT(Rawdata!GX93,1))-3,"N/A")</f>
        <v>N/A</v>
      </c>
      <c r="GY93" t="str">
        <f>IFERROR(VALUE(RIGHT(Rawdata!GY93,1)),"N/A")</f>
        <v>N/A</v>
      </c>
      <c r="GZ93" t="str">
        <f>IFERROR(7-VALUE(RIGHT(Rawdata!GZ93,1)),"N/A")</f>
        <v>N/A</v>
      </c>
      <c r="HA93" t="str">
        <f>IFERROR(VALUE(RIGHT(Rawdata!HA93,1)),"N/A")</f>
        <v>N/A</v>
      </c>
      <c r="HB93" t="str">
        <f>IFERROR(VALUE(RIGHT(Rawdata!HB93,1)),"N/A")</f>
        <v>N/A</v>
      </c>
      <c r="HC93" t="str">
        <f>IFERROR(VALUE(RIGHT(Rawdata!HC93,1)),"N/A")</f>
        <v>N/A</v>
      </c>
      <c r="HD93" t="str">
        <f>IFERROR(7-VALUE(RIGHT(Rawdata!HD93,1)),"N/A")</f>
        <v>N/A</v>
      </c>
      <c r="HE93" t="str">
        <f>IFERROR(VALUE(RIGHT(Rawdata!HE93,1)),"N/A")</f>
        <v>N/A</v>
      </c>
      <c r="HF93" t="str">
        <f>IFERROR(7-VALUE(RIGHT(Rawdata!HF93,1)),"N/A")</f>
        <v>N/A</v>
      </c>
      <c r="HG93" t="str">
        <f>IFERROR(VALUE(RIGHT(Rawdata!HG93,1)),"N/A")</f>
        <v>N/A</v>
      </c>
      <c r="HH93" t="str">
        <f>IFERROR(VALUE(RIGHT(Rawdata!HH93,1)),"N/A")</f>
        <v>N/A</v>
      </c>
      <c r="HI93" t="str">
        <f>IFERROR(VALUE(RIGHT(Rawdata!HI93,1)),"N/A")</f>
        <v>N/A</v>
      </c>
      <c r="HJ93" t="str">
        <f>IFERROR(VALUE(RIGHT(Rawdata!HJ93,1)),"N/A")</f>
        <v>N/A</v>
      </c>
      <c r="HK93" t="str">
        <f>IFERROR(7-VALUE(RIGHT(Rawdata!HK93,1)),"N/A")</f>
        <v>N/A</v>
      </c>
      <c r="HL93" t="str">
        <f>IFERROR(VALUE(RIGHT(Rawdata!HL93,1)),"N/A")</f>
        <v>N/A</v>
      </c>
      <c r="HM93" t="str">
        <f>IFERROR(VALUE(RIGHT(Rawdata!HM93,1)),"N/A")</f>
        <v>N/A</v>
      </c>
      <c r="HN93" t="str">
        <f>IFERROR(IF(Rawdata!HN93="A13",5,VALUE(RIGHT(Rawdata!HN93,1))-1),"N/A")</f>
        <v>N/A</v>
      </c>
      <c r="HO93" t="str">
        <f>IFERROR(IF(Rawdata!HO93="A13",5,VALUE(RIGHT(Rawdata!HO93,1))-1),"N/A")</f>
        <v>N/A</v>
      </c>
      <c r="HP93" t="str">
        <f>IFERROR(IF(Rawdata!HP93="A13",5,VALUE(RIGHT(Rawdata!HP93,1))-1),"N/A")</f>
        <v>N/A</v>
      </c>
      <c r="HQ93" t="str">
        <f>IFERROR(IF(Rawdata!HQ93="A13",5,VALUE(RIGHT(Rawdata!HQ93,1))-1),"N/A")</f>
        <v>N/A</v>
      </c>
      <c r="HR93" t="str">
        <f>IFERROR(IF(Rawdata!HR93="A13",5,VALUE(RIGHT(Rawdata!HR93,1))-1),"N/A")</f>
        <v>N/A</v>
      </c>
      <c r="HS93" t="str">
        <f>IFERROR(6-IF(Rawdata!HS93="A13",5,VALUE(RIGHT(Rawdata!HS93,1))-1),"N/A")</f>
        <v>N/A</v>
      </c>
      <c r="HT93" t="str">
        <f>IFERROR(6-IF(Rawdata!HT93="A13",5,VALUE(RIGHT(Rawdata!HT93,1))-1),"N/A")</f>
        <v>N/A</v>
      </c>
      <c r="HU93" t="str">
        <f>IFERROR(6-IF(Rawdata!HU93="A13",5,VALUE(RIGHT(Rawdata!HU93,1))-1),"N/A")</f>
        <v>N/A</v>
      </c>
      <c r="HV93" t="str">
        <f>IFERROR(IF(Rawdata!HV93="A13",5,VALUE(RIGHT(Rawdata!HV93,1))-1),"N/A")</f>
        <v>N/A</v>
      </c>
      <c r="HW93" t="str">
        <f>IFERROR(6-IF(Rawdata!HW93="A13",5,VALUE(RIGHT(Rawdata!HW93,1))-1),"N/A")</f>
        <v>N/A</v>
      </c>
      <c r="HX93" t="str">
        <f>IFERROR(6-IF(Rawdata!HX93="A13",5,VALUE(RIGHT(Rawdata!HX93,1))-1),"N/A")</f>
        <v>N/A</v>
      </c>
      <c r="HY93" t="str">
        <f>IFERROR(6-IF(Rawdata!HY93="A13",5,VALUE(RIGHT(Rawdata!HY93,1))-1),"N/A")</f>
        <v>N/A</v>
      </c>
      <c r="HZ93" t="str">
        <f>IFERROR(6-IF(Rawdata!HZ93="A13",5,VALUE(RIGHT(Rawdata!HZ93,1))-1),"N/A")</f>
        <v>N/A</v>
      </c>
      <c r="IA93" t="str">
        <f>IFERROR(6-IF(Rawdata!IA93="A13",5,VALUE(RIGHT(Rawdata!IA93,1))-1),"N/A")</f>
        <v>N/A</v>
      </c>
      <c r="IB93" t="str">
        <f>IFERROR(IF(Rawdata!IB93="A13",5,VALUE(RIGHT(Rawdata!IB93,1))-1),"N/A")</f>
        <v>N/A</v>
      </c>
      <c r="IC93" t="str">
        <f>IFERROR(6-IF(Rawdata!IC93="A13",5,VALUE(RIGHT(Rawdata!IC93,1))-1),"N/A")</f>
        <v>N/A</v>
      </c>
      <c r="ID93" t="str">
        <f>IFERROR(IF(Rawdata!ID93="A13",5,VALUE(RIGHT(Rawdata!ID93,1))-1),"N/A")</f>
        <v>N/A</v>
      </c>
      <c r="IE93" t="str">
        <f>IFERROR(6-IF(Rawdata!IE93="A13",5,VALUE(RIGHT(Rawdata!IE93,1))-1),"N/A")</f>
        <v>N/A</v>
      </c>
      <c r="IF93">
        <f>IFERROR(VALUE(RIGHT(Rawdata!IF93,1)),"N/A")</f>
        <v>4</v>
      </c>
      <c r="IG93">
        <f>IFERROR(VALUE(RIGHT(Rawdata!IG93,1)),"N/A")</f>
        <v>6</v>
      </c>
      <c r="IH93">
        <f>IFERROR(VALUE(RIGHT(Rawdata!IH93,1)),"N/A")</f>
        <v>6</v>
      </c>
      <c r="II93">
        <f>IFERROR(VALUE(RIGHT(Rawdata!II93,1)),"N/A")</f>
        <v>6</v>
      </c>
      <c r="IJ93">
        <f>IFERROR(VALUE(RIGHT(Rawdata!IJ93,1)),"N/A")</f>
        <v>7</v>
      </c>
      <c r="IK93" t="str">
        <f>IFERROR(VALUE(RIGHT(Rawdata!IK93,1)),"N/A")</f>
        <v>N/A</v>
      </c>
      <c r="IL93" t="str">
        <f>IFERROR(VALUE(RIGHT(Rawdata!IL93,1)),"N/A")</f>
        <v>N/A</v>
      </c>
      <c r="IM93" t="str">
        <f>IFERROR(VALUE(RIGHT(Rawdata!IM93,1)),"N/A")</f>
        <v>N/A</v>
      </c>
      <c r="IN93" t="str">
        <f>IFERROR(VALUE(RIGHT(Rawdata!IN93,1)),"N/A")</f>
        <v>N/A</v>
      </c>
      <c r="IO93" t="str">
        <f>IFERROR(VALUE(RIGHT(Rawdata!IO93,1)),"N/A")</f>
        <v>N/A</v>
      </c>
      <c r="IP93" t="str">
        <f>IFERROR(VALUE(RIGHT(Rawdata!IP93,1)),"N/A")</f>
        <v>N/A</v>
      </c>
      <c r="IQ93" t="str">
        <f>IFERROR(VALUE(RIGHT(Rawdata!IQ93,1)),"N/A")</f>
        <v>N/A</v>
      </c>
      <c r="IR93" t="str">
        <f>IFERROR(VALUE(RIGHT(Rawdata!IR93,1)),"N/A")</f>
        <v>N/A</v>
      </c>
      <c r="IS93" t="str">
        <f>IFERROR(VALUE(RIGHT(Rawdata!IS93,1)),"N/A")</f>
        <v>N/A</v>
      </c>
      <c r="IT93" t="str">
        <f>IFERROR(VALUE(RIGHT(Rawdata!IT93,1)),"N/A")</f>
        <v>N/A</v>
      </c>
      <c r="IU93" t="str">
        <f>IFERROR(VALUE(RIGHT(Rawdata!IU93,1)),"N/A")</f>
        <v>N/A</v>
      </c>
      <c r="IV93" t="str">
        <f>IFERROR(VALUE(RIGHT(Rawdata!IV93,1)),"N/A")</f>
        <v>N/A</v>
      </c>
      <c r="IW93" t="str">
        <f>IFERROR(VALUE(RIGHT(Rawdata!IW93,1)),"N/A")</f>
        <v>N/A</v>
      </c>
      <c r="IX93" t="str">
        <f>IFERROR(VALUE(RIGHT(Rawdata!IX93,1)),"N/A")</f>
        <v>N/A</v>
      </c>
      <c r="IY93" t="str">
        <f>IFERROR(VALUE(RIGHT(Rawdata!IY93,1)),"N/A")</f>
        <v>N/A</v>
      </c>
      <c r="IZ93" t="str">
        <f>IFERROR(VALUE(RIGHT(Rawdata!IZ93,1)),"N/A")</f>
        <v>N/A</v>
      </c>
      <c r="JA93" t="str">
        <f>IFERROR(VALUE(RIGHT(Rawdata!JA93,1)),"N/A")</f>
        <v>N/A</v>
      </c>
      <c r="JB93" t="str">
        <f>IFERROR(VALUE(RIGHT(Rawdata!JB93,1)),"N/A")</f>
        <v>N/A</v>
      </c>
      <c r="JC93" t="str">
        <f>IFERROR(VALUE(RIGHT(Rawdata!JC93,1)),"N/A")</f>
        <v>N/A</v>
      </c>
      <c r="JD93" t="str">
        <f>IFERROR(VALUE(RIGHT(Rawdata!JD93,1)),"N/A")</f>
        <v>N/A</v>
      </c>
      <c r="JE93" t="str">
        <f>IFERROR(VALUE(RIGHT(Rawdata!JE93,1)),"N/A")</f>
        <v>N/A</v>
      </c>
      <c r="JF93" t="str">
        <f>IFERROR(VALUE(RIGHT(Rawdata!JF93,1)),"N/A")</f>
        <v>N/A</v>
      </c>
      <c r="JG93" t="str">
        <f>IFERROR(VALUE(RIGHT(Rawdata!JG93,1)),"N/A")</f>
        <v>N/A</v>
      </c>
      <c r="JH93" t="str">
        <f>IFERROR(VALUE(RIGHT(Rawdata!JH93,1)),"N/A")</f>
        <v>N/A</v>
      </c>
      <c r="JI93" t="str">
        <f>IFERROR(VALUE(RIGHT(Rawdata!JI93,1)),"N/A")</f>
        <v>N/A</v>
      </c>
      <c r="JJ93" t="str">
        <f>IFERROR(VALUE(RIGHT(Rawdata!JJ93,1)),"N/A")</f>
        <v>N/A</v>
      </c>
      <c r="JK93" t="str">
        <f>IFERROR(VALUE(RIGHT(Rawdata!JK93,1)),"N/A")</f>
        <v>N/A</v>
      </c>
      <c r="JL93" t="str">
        <f>IFERROR(VALUE(RIGHT(Rawdata!JL93,1)),"N/A")</f>
        <v>N/A</v>
      </c>
      <c r="JM93" t="str">
        <f>IFERROR(VALUE(RIGHT(Rawdata!JM93,1)),"N/A")</f>
        <v>N/A</v>
      </c>
      <c r="JN93" t="str">
        <f>IFERROR(VALUE(RIGHT(Rawdata!JN93,1)),"N/A")</f>
        <v>N/A</v>
      </c>
      <c r="JO93" t="str">
        <f>IFERROR(VALUE(RIGHT(Rawdata!JO93,1)),"N/A")</f>
        <v>N/A</v>
      </c>
      <c r="JP93">
        <f>IFERROR(VALUE(RIGHT(Rawdata!JP93,1)-4),"N/A")</f>
        <v>-1</v>
      </c>
      <c r="JQ93">
        <f>IFERROR(VALUE(RIGHT(Rawdata!JQ93,1)-4),"N/A")</f>
        <v>-1</v>
      </c>
      <c r="JR93">
        <f>IFERROR(VALUE(RIGHT(Rawdata!JR93,1)-4),"N/A")</f>
        <v>0</v>
      </c>
      <c r="JS93">
        <f>IFERROR(VALUE(RIGHT(Rawdata!JS93,1)-4),"N/A")</f>
        <v>-1</v>
      </c>
      <c r="JT93">
        <f>IFERROR(VALUE(RIGHT(Rawdata!JT93,1)-4),"N/A")</f>
        <v>-1</v>
      </c>
      <c r="JU93">
        <f>IFERROR(VALUE(RIGHT(Rawdata!JU93,1)-4),"N/A")</f>
        <v>-1</v>
      </c>
      <c r="JV93">
        <f>IFERROR(VALUE(RIGHT(Rawdata!JV93,1)-4),"N/A")</f>
        <v>-1</v>
      </c>
      <c r="JW93">
        <f>IFERROR(VALUE(RIGHT(Rawdata!JW93,1)-4),"N/A")</f>
        <v>-1</v>
      </c>
      <c r="JX93" t="str">
        <f>IFERROR(VALUE(RIGHT(Rawdata!JX93,1)),"N/A")</f>
        <v>N/A</v>
      </c>
      <c r="JY93" t="str">
        <f>IFERROR(VALUE(RIGHT(Rawdata!JY93,1)),"N/A")</f>
        <v>N/A</v>
      </c>
      <c r="JZ93" t="str">
        <f>IFERROR(6-VALUE(RIGHT(Rawdata!JZ93,1)),"N/A")</f>
        <v>N/A</v>
      </c>
      <c r="KA93" t="str">
        <f>IFERROR(6-VALUE(RIGHT(Rawdata!KA93,1)),"N/A")</f>
        <v>N/A</v>
      </c>
      <c r="KB93" t="str">
        <f>IFERROR(6-VALUE(RIGHT(Rawdata!KB93,1)),"N/A")</f>
        <v>N/A</v>
      </c>
      <c r="KC93" t="str">
        <f>IFERROR(6-VALUE(RIGHT(Rawdata!KC93,1)),"N/A")</f>
        <v>N/A</v>
      </c>
      <c r="KD93" t="str">
        <f>IFERROR(6-VALUE(RIGHT(Rawdata!KD93,1)),"N/A")</f>
        <v>N/A</v>
      </c>
      <c r="KE93" t="str">
        <f>IFERROR(6-VALUE(RIGHT(Rawdata!KE93,1)),"N/A")</f>
        <v>N/A</v>
      </c>
      <c r="KF93" t="str">
        <f>IFERROR(VALUE(RIGHT(Rawdata!KF93,1)),"N/A")</f>
        <v>N/A</v>
      </c>
      <c r="KG93" t="str">
        <f>IFERROR(VALUE(RIGHT(Rawdata!KG93,1)),"N/A")</f>
        <v>N/A</v>
      </c>
      <c r="KH93" t="str">
        <f>IFERROR(6-VALUE(RIGHT(Rawdata!KH93,1)),"N/A")</f>
        <v>N/A</v>
      </c>
      <c r="KI93" t="str">
        <f>IFERROR(6-VALUE(RIGHT(Rawdata!KI93,1)),"N/A")</f>
        <v>N/A</v>
      </c>
      <c r="KJ93">
        <f>IFERROR(VALUE(RIGHT(Rawdata!KJ93,1)),"N/A")</f>
        <v>2</v>
      </c>
      <c r="KK93">
        <f>IFERROR(VALUE(RIGHT(Rawdata!KK93,1)),"N/A")</f>
        <v>2</v>
      </c>
      <c r="KL93">
        <f>IFERROR(VALUE(RIGHT(Rawdata!KL93,1)),"N/A")</f>
        <v>1</v>
      </c>
      <c r="KM93">
        <f>IFERROR(VALUE(RIGHT(Rawdata!KM93,1)),"N/A")</f>
        <v>4</v>
      </c>
      <c r="KN93">
        <f>IFERROR(VALUE(RIGHT(Rawdata!KN93,1)),"N/A")</f>
        <v>5</v>
      </c>
      <c r="KO93">
        <f>IFERROR(VALUE(RIGHT(Rawdata!KO93,1)),"N/A")</f>
        <v>3</v>
      </c>
      <c r="KP93">
        <f>IFERROR(VALUE(RIGHT(Rawdata!KP93,1)),"N/A")</f>
        <v>1</v>
      </c>
      <c r="KQ93">
        <f>IFERROR(VALUE(RIGHT(Rawdata!KQ93,1)),"N/A")</f>
        <v>3</v>
      </c>
      <c r="KR93">
        <f>IFERROR(VALUE(RIGHT(Rawdata!KR93,1)),"N/A")</f>
        <v>3</v>
      </c>
      <c r="KS93">
        <f>IFERROR(VALUE(RIGHT(Rawdata!KS93,1)),"N/A")</f>
        <v>4</v>
      </c>
      <c r="KT93">
        <f>IFERROR(VALUE(RIGHT(Rawdata!KT93,1)),"N/A")</f>
        <v>3</v>
      </c>
      <c r="KU93">
        <f>IFERROR(VALUE(RIGHT(Rawdata!KU93,1)),"N/A")</f>
        <v>3</v>
      </c>
      <c r="KV93">
        <f>IFERROR(VALUE(RIGHT(Rawdata!KV93,1)),"N/A")</f>
        <v>3</v>
      </c>
      <c r="KW93">
        <f>IFERROR(VALUE(RIGHT(Rawdata!KW93,1)),"N/A")</f>
        <v>5</v>
      </c>
      <c r="KX93">
        <f>IFERROR(VALUE(RIGHT(Rawdata!KX93,1)),"N/A")</f>
        <v>2</v>
      </c>
    </row>
    <row r="94" spans="1:310" x14ac:dyDescent="0.25">
      <c r="A94">
        <f>Rawdata!A94</f>
        <v>8</v>
      </c>
      <c r="B94" t="str">
        <f>Rawdata!B94</f>
        <v>T5</v>
      </c>
      <c r="C94" t="str">
        <f>Rawdata!C94</f>
        <v>2023-06-21 10:02:10</v>
      </c>
      <c r="D94" t="str">
        <f>Rawdata!D94</f>
        <v>757-288</v>
      </c>
      <c r="E94" t="str">
        <f>IF(Rawdata!E94="","",Rawdata!E94)</f>
        <v/>
      </c>
      <c r="F94" cm="1">
        <f t="array" ref="F94">IFERROR(_xlfn.IFS(Rawdata!F94="A1",100,Rawdata!F94="A2",75,Rawdata!F94="A3",50,Rawdata!F94="A4",25,Rawdata!F94="A5",0),"N/A")</f>
        <v>100</v>
      </c>
      <c r="G94" cm="1">
        <f t="array" ref="G94">IFERROR(_xlfn.IFS(Rawdata!G94="A1",100,Rawdata!G94="A2",75,Rawdata!G94="A3",50,Rawdata!G94="A4",25,Rawdata!G94="A5",0),"N/A")</f>
        <v>100</v>
      </c>
      <c r="H94" cm="1">
        <f t="array" ref="H94">IFERROR(_xlfn.IFS(Rawdata!H94="A1",100,Rawdata!H94="A2",75,Rawdata!H94="A3",50,Rawdata!H94="A4",25,Rawdata!H94="A5",0),"N/A")</f>
        <v>100</v>
      </c>
      <c r="I94" cm="1">
        <f t="array" ref="I94">IFERROR(_xlfn.IFS(Rawdata!I94="A1",100,Rawdata!I94="A2",75,Rawdata!I94="A3",50,Rawdata!I94="A4",25,Rawdata!I94="A5",0),"N/A")</f>
        <v>100</v>
      </c>
      <c r="J94" cm="1">
        <f t="array" ref="J94">IFERROR(_xlfn.IFS(Rawdata!J94="A1",100,Rawdata!J94="A2",75,Rawdata!J94="A3",50,Rawdata!J94="A4",25,Rawdata!J94="A5",0),"N/A")</f>
        <v>100</v>
      </c>
      <c r="K94" cm="1">
        <f t="array" ref="K94">IFERROR(_xlfn.IFS(Rawdata!K94="A1",100,Rawdata!K94="A2",75,Rawdata!K94="A3",50,Rawdata!K94="A4",25,Rawdata!K94="A5",0),"N/A")</f>
        <v>100</v>
      </c>
      <c r="L94" cm="1">
        <f t="array" ref="L94">IFERROR(_xlfn.IFS(Rawdata!L94="A1",100,Rawdata!L94="A2",75,Rawdata!L94="A3",50,Rawdata!L94="A4",25,Rawdata!L94="A5",0),"N/A")</f>
        <v>100</v>
      </c>
      <c r="M94" cm="1">
        <f t="array" ref="M94">IFERROR(_xlfn.IFS(Rawdata!M94="A1",100,Rawdata!M94="A2",75,Rawdata!M94="A3",50,Rawdata!M94="A4",25,Rawdata!M94="A5",0),"N/A")</f>
        <v>100</v>
      </c>
      <c r="N94" cm="1">
        <f t="array" ref="N94">IFERROR(_xlfn.IFS(Rawdata!N94="A1",100,Rawdata!N94="A2",75,Rawdata!N94="A3",50,Rawdata!N94="A4",25,Rawdata!N94="A5",0),"N/A")</f>
        <v>100</v>
      </c>
      <c r="O94" cm="1">
        <f t="array" ref="O94">IFERROR(_xlfn.IFS(Rawdata!O94="A1",100,Rawdata!O94="A2",75,Rawdata!O94="A3",50,Rawdata!O94="A4",25,Rawdata!O94="A5",0),"N/A")</f>
        <v>100</v>
      </c>
      <c r="P94" cm="1">
        <f t="array" ref="P94">IFERROR(_xlfn.IFS(Rawdata!P94="A1",100,Rawdata!P94="A2",75,Rawdata!P94="A3",50,Rawdata!P94="A4",25,Rawdata!P94="A5",0),"N/A")</f>
        <v>100</v>
      </c>
      <c r="Q94" cm="1">
        <f t="array" ref="Q94">IFERROR(_xlfn.IFS(Rawdata!Q94="A1",100,Rawdata!Q94="A2",75,Rawdata!Q94="A3",50,Rawdata!Q94="A4",25,Rawdata!Q94="A5",0),"N/A")</f>
        <v>100</v>
      </c>
      <c r="R94" cm="1">
        <f t="array" ref="R94">IFERROR(_xlfn.IFS(Rawdata!R94="A1",100,Rawdata!R94="A2",75,Rawdata!R94="A3",50,Rawdata!R94="A4",25,Rawdata!R94="A5",0),"N/A")</f>
        <v>100</v>
      </c>
      <c r="S94" cm="1">
        <f t="array" ref="S94">IFERROR(_xlfn.IFS(Rawdata!S94="A1",100,Rawdata!S94="A2",75,Rawdata!S94="A3",50,Rawdata!S94="A4",25,Rawdata!S94="A5",0),"N/A")</f>
        <v>50</v>
      </c>
      <c r="T94" cm="1">
        <f t="array" ref="T94">IFERROR(_xlfn.IFS(Rawdata!T94="A1",100,Rawdata!T94="A2",75,Rawdata!T94="A3",50,Rawdata!T94="A4",25,Rawdata!T94="A5",0),"N/A")</f>
        <v>50</v>
      </c>
      <c r="U94" cm="1">
        <f t="array" ref="U94">IFERROR(_xlfn.IFS(Rawdata!U94="A1",100,Rawdata!U94="A2",75,Rawdata!U94="A3",50,Rawdata!U94="A4",25,Rawdata!U94="A5",0),"N/A")</f>
        <v>50</v>
      </c>
      <c r="V94" cm="1">
        <f t="array" ref="V94">IFERROR(_xlfn.IFS(Rawdata!V94="A1",100,Rawdata!V94="A2",75,Rawdata!V94="A3",50,Rawdata!V94="A4",25,Rawdata!V94="A5",0),"N/A")</f>
        <v>50</v>
      </c>
      <c r="W94" cm="1">
        <f t="array" ref="W94">IFERROR(_xlfn.IFS(Rawdata!W94="A1",100,Rawdata!W94="A2",75,Rawdata!W94="A3",50,Rawdata!W94="A4",25,Rawdata!W94="A5",0),"N/A")</f>
        <v>50</v>
      </c>
      <c r="X94" cm="1">
        <f t="array" ref="X94">IFERROR(_xlfn.IFS(Rawdata!X94="A1",100,Rawdata!X94="A2",75,Rawdata!X94="A3",50,Rawdata!X94="A4",25,Rawdata!X94="A5",0),"N/A")</f>
        <v>25</v>
      </c>
      <c r="Y94" cm="1">
        <f t="array" ref="Y94">IFERROR(_xlfn.IFS(Rawdata!Y94="A1",100,Rawdata!Y94="A2",75,Rawdata!Y94="A3",50,Rawdata!Y94="A4",25,Rawdata!Y94="A5",0),"N/A")</f>
        <v>0</v>
      </c>
      <c r="Z94" cm="1">
        <f t="array" ref="Z94">IFERROR(_xlfn.IFS(Rawdata!Z94="A1",100,Rawdata!Z94="A2",75,Rawdata!Z94="A3",50,Rawdata!Z94="A4",25,Rawdata!Z94="A5",0),"N/A")</f>
        <v>25</v>
      </c>
      <c r="AA94" cm="1">
        <f t="array" ref="AA94">IFERROR(_xlfn.IFS(Rawdata!AA94="A1",100,Rawdata!AA94="A2",75,Rawdata!AA94="A3",50,Rawdata!AA94="A4",25,Rawdata!AA94="A5",0),"N/A")</f>
        <v>100</v>
      </c>
      <c r="AB94" cm="1">
        <f t="array" ref="AB94">IFERROR(_xlfn.IFS(Rawdata!AB94="A1",100,Rawdata!AB94="A2",75,Rawdata!AB94="A3",50,Rawdata!AB94="A4",25,Rawdata!AB94="A5",0),"N/A")</f>
        <v>100</v>
      </c>
      <c r="AC94">
        <f>IFERROR(VALUE(RIGHT(Rawdata!AC94,1)),"N/A")</f>
        <v>4</v>
      </c>
      <c r="AD94">
        <f>IFERROR(6-VALUE(RIGHT(Rawdata!AD94,1)),"N/A")</f>
        <v>2</v>
      </c>
      <c r="AE94">
        <f>IFERROR(VALUE(RIGHT(Rawdata!AE94,1)),"N/A")</f>
        <v>3</v>
      </c>
      <c r="AF94">
        <f>IFERROR(6-VALUE(RIGHT(Rawdata!AF94,1)),"N/A")</f>
        <v>3</v>
      </c>
      <c r="AG94">
        <f>IFERROR(VALUE(RIGHT(Rawdata!AG94,1)),"N/A")</f>
        <v>3</v>
      </c>
      <c r="AH94">
        <f>IFERROR(VALUE(RIGHT(Rawdata!AH94,1)),"N/A")</f>
        <v>3</v>
      </c>
      <c r="AI94">
        <f>IFERROR(VALUE(RIGHT(Rawdata!AI94,1)),"N/A")</f>
        <v>3</v>
      </c>
      <c r="AJ94">
        <f>IFERROR(6-VALUE(RIGHT(Rawdata!AJ94,1)),"N/A")</f>
        <v>3</v>
      </c>
      <c r="AK94">
        <f>IFERROR(6-VALUE(RIGHT(Rawdata!AK94,1)),"N/A")</f>
        <v>3</v>
      </c>
      <c r="AL94">
        <f>IFERROR(VALUE(RIGHT(Rawdata!AL94,1)),"N/A")</f>
        <v>3</v>
      </c>
      <c r="AM94">
        <f>IFERROR(6-VALUE(RIGHT(Rawdata!AM94,1)),"N/A")</f>
        <v>2</v>
      </c>
      <c r="AN94">
        <f>IFERROR(6-VALUE(RIGHT(Rawdata!AN94,1)),"N/A")</f>
        <v>2</v>
      </c>
      <c r="AO94">
        <f>IFERROR(VALUE(RIGHT(Rawdata!AO94,1)),"N/A")</f>
        <v>3</v>
      </c>
      <c r="AP94">
        <f>IFERROR(6-VALUE(RIGHT(Rawdata!AP94,1)),"N/A")</f>
        <v>3</v>
      </c>
      <c r="AQ94">
        <f>IFERROR(VALUE(RIGHT(Rawdata!AQ94,1)),"N/A")</f>
        <v>3</v>
      </c>
      <c r="AR94">
        <f>IFERROR(6-VALUE(RIGHT(Rawdata!AR94,1)),"N/A")</f>
        <v>3</v>
      </c>
      <c r="AS94">
        <f>IFERROR(VALUE(RIGHT(Rawdata!AS94,1)),"N/A")</f>
        <v>3</v>
      </c>
      <c r="AT94">
        <f>IFERROR(VALUE(RIGHT(Rawdata!AT94,1)),"N/A")</f>
        <v>1</v>
      </c>
      <c r="AU94">
        <f>IFERROR(6-VALUE(RIGHT(Rawdata!AU94,1)),"N/A")</f>
        <v>5</v>
      </c>
      <c r="AV94">
        <f>IFERROR(VALUE(RIGHT(Rawdata!AV94,1)),"N/A")</f>
        <v>1</v>
      </c>
      <c r="AW94">
        <f>IFERROR(VALUE(RIGHT(Rawdata!AW94,1)),"N/A")</f>
        <v>1</v>
      </c>
      <c r="AX94">
        <f>IFERROR(VALUE(RIGHT(Rawdata!AX94,1)),"N/A")</f>
        <v>1</v>
      </c>
      <c r="AY94">
        <f>IFERROR(VALUE(RIGHT(Rawdata!AY94,1)),"N/A")</f>
        <v>1</v>
      </c>
      <c r="AZ94">
        <f>IFERROR(VALUE(RIGHT(Rawdata!AZ94,1)),"N/A")</f>
        <v>1</v>
      </c>
      <c r="BA94">
        <f>IFERROR(VALUE(RIGHT(Rawdata!BA94,1)-1),"N/A")</f>
        <v>3</v>
      </c>
      <c r="BB94">
        <f>IFERROR(VALUE(RIGHT(Rawdata!BB94,1)-1),"N/A")</f>
        <v>4</v>
      </c>
      <c r="BC94">
        <f>IFERROR(VALUE(RIGHT(Rawdata!BC94,1)-1),"N/A")</f>
        <v>2</v>
      </c>
      <c r="BD94">
        <f>IFERROR(VALUE(RIGHT(Rawdata!BD94,1)-1),"N/A")</f>
        <v>1</v>
      </c>
      <c r="BE94">
        <f>IFERROR(VALUE(RIGHT(Rawdata!BE94,1)-1),"N/A")</f>
        <v>2</v>
      </c>
      <c r="BF94">
        <f>IFERROR(VALUE(RIGHT(Rawdata!BF94,1)-1),"N/A")</f>
        <v>1</v>
      </c>
      <c r="BG94">
        <f>IFERROR(VALUE(RIGHT(Rawdata!BG94,1)-1),"N/A")</f>
        <v>1</v>
      </c>
      <c r="BH94">
        <f>IFERROR(VALUE(RIGHT(Rawdata!BH94,1)-1),"N/A")</f>
        <v>1</v>
      </c>
      <c r="BI94">
        <f>IFERROR(VALUE(RIGHT(Rawdata!BI94,1)-1),"N/A")</f>
        <v>1</v>
      </c>
      <c r="BJ94">
        <f>IFERROR(VALUE(RIGHT(Rawdata!BJ94,1)-1),"N/A")</f>
        <v>4</v>
      </c>
      <c r="BK94">
        <f>IFERROR(VALUE(RIGHT(Rawdata!BK94,1)-1),"N/A")</f>
        <v>4</v>
      </c>
      <c r="BL94">
        <f>IFERROR(VALUE(RIGHT(Rawdata!BL94,1)-1),"N/A")</f>
        <v>4</v>
      </c>
      <c r="BM94">
        <f>IFERROR(VALUE(RIGHT(Rawdata!BM94,1)),"N/A")</f>
        <v>3</v>
      </c>
      <c r="BN94">
        <f>IFERROR(VALUE(RIGHT(Rawdata!BN94,1)),"N/A")</f>
        <v>3</v>
      </c>
      <c r="BO94">
        <f>IFERROR(VALUE(RIGHT(Rawdata!BO94,1)),"N/A")</f>
        <v>3</v>
      </c>
      <c r="BP94">
        <f>IFERROR(VALUE(RIGHT(Rawdata!BP94,1)),"N/A")</f>
        <v>3</v>
      </c>
      <c r="BQ94">
        <f>IFERROR(6-VALUE(RIGHT(Rawdata!BQ94,1)),"N/A")</f>
        <v>2</v>
      </c>
      <c r="BR94">
        <f>IFERROR(6-VALUE(RIGHT(Rawdata!BR94,1)),"N/A")</f>
        <v>2</v>
      </c>
      <c r="BS94">
        <f>IFERROR(6-VALUE(RIGHT(Rawdata!BS94,1)),"N/A")</f>
        <v>3</v>
      </c>
      <c r="BT94">
        <f>IFERROR(6-VALUE(RIGHT(Rawdata!BT94,1)),"N/A")</f>
        <v>1</v>
      </c>
      <c r="BU94">
        <f>IFERROR(VALUE(RIGHT(Rawdata!BU94,1)),"N/A")</f>
        <v>5</v>
      </c>
      <c r="BV94">
        <f>IFERROR(VALUE(RIGHT(Rawdata!BV94,1)),"N/A")</f>
        <v>3</v>
      </c>
      <c r="BW94">
        <f>IFERROR(VALUE(RIGHT(Rawdata!BW94,1)),"N/A")</f>
        <v>3</v>
      </c>
      <c r="BX94">
        <f>IFERROR(VALUE(RIGHT(Rawdata!BX94,1)),"N/A")</f>
        <v>5</v>
      </c>
      <c r="BY94">
        <f>IFERROR(6-VALUE(RIGHT(Rawdata!BY94,1)),"N/A")</f>
        <v>2</v>
      </c>
      <c r="BZ94">
        <f>IFERROR(6-VALUE(RIGHT(Rawdata!BZ94,1)),"N/A")</f>
        <v>3</v>
      </c>
      <c r="CA94">
        <f>IFERROR(6-VALUE(RIGHT(Rawdata!CA94,1)),"N/A")</f>
        <v>3</v>
      </c>
      <c r="CB94">
        <f>IFERROR(VALUE(RIGHT(Rawdata!CB94,1)),"N/A")</f>
        <v>4</v>
      </c>
      <c r="CC94">
        <f>IFERROR(VALUE(RIGHT(Rawdata!CC94,1)),"N/A")</f>
        <v>4</v>
      </c>
      <c r="CD94">
        <f>IFERROR(VALUE(RIGHT(Rawdata!CD94,1)),"N/A")</f>
        <v>3</v>
      </c>
      <c r="CE94">
        <f>IFERROR(VALUE(RIGHT(Rawdata!CE94,1)),"N/A")</f>
        <v>3</v>
      </c>
      <c r="CF94">
        <f>IFERROR(6-VALUE(RIGHT(Rawdata!CF94,1)),"N/A")</f>
        <v>3</v>
      </c>
      <c r="CG94">
        <f>IFERROR(6-VALUE(RIGHT(Rawdata!CG94,1)),"N/A")</f>
        <v>2</v>
      </c>
      <c r="CH94">
        <f>IFERROR(6-VALUE(RIGHT(Rawdata!CH94,1)),"N/A")</f>
        <v>5</v>
      </c>
      <c r="CI94">
        <f>IFERROR(6-VALUE(RIGHT(Rawdata!CI94,1)),"N/A")</f>
        <v>3</v>
      </c>
      <c r="CJ94">
        <f>IFERROR(VALUE(RIGHT(Rawdata!CJ94,1)),"N/A")</f>
        <v>3</v>
      </c>
      <c r="CK94">
        <f>IFERROR(VALUE(RIGHT(Rawdata!CK94,1)),"N/A")</f>
        <v>1</v>
      </c>
      <c r="CL94">
        <f>IFERROR(VALUE(RIGHT(Rawdata!CL94,1)),"N/A")</f>
        <v>3</v>
      </c>
      <c r="CM94">
        <f>IFERROR(VALUE(RIGHT(Rawdata!CM94,1)),"N/A")</f>
        <v>3</v>
      </c>
      <c r="CN94">
        <f>IFERROR(VALUE(RIGHT(Rawdata!CN94,1)),"N/A")</f>
        <v>1</v>
      </c>
      <c r="CO94">
        <f>IFERROR(VALUE(RIGHT(Rawdata!CO94,1)),"N/A")</f>
        <v>1</v>
      </c>
      <c r="CP94">
        <f>IFERROR(VALUE(RIGHT(Rawdata!CP94,1)),"N/A")</f>
        <v>1</v>
      </c>
      <c r="CQ94">
        <f>IFERROR(VALUE(RIGHT(Rawdata!CQ94,1)),"N/A")</f>
        <v>4</v>
      </c>
      <c r="CR94">
        <f>IFERROR(VALUE(RIGHT(Rawdata!CR94,1)),"N/A")</f>
        <v>3</v>
      </c>
      <c r="CS94">
        <f>IFERROR(VALUE(RIGHT(Rawdata!CS94,1)),"N/A")</f>
        <v>1</v>
      </c>
      <c r="CT94">
        <f>IFERROR(VALUE(RIGHT(Rawdata!CT94,1)),"N/A")</f>
        <v>1</v>
      </c>
      <c r="CU94">
        <f>IFERROR(VALUE(RIGHT(Rawdata!CU94,1)),"N/A")</f>
        <v>3</v>
      </c>
      <c r="CV94">
        <f>IFERROR(VALUE(RIGHT(Rawdata!CV94,1)),"N/A")</f>
        <v>4</v>
      </c>
      <c r="CW94">
        <f>IFERROR(6-VALUE(RIGHT(Rawdata!CW94,1)),"N/A")</f>
        <v>1</v>
      </c>
      <c r="CX94">
        <f>IFERROR(VALUE(RIGHT(Rawdata!CX94,1)),"N/A")</f>
        <v>3</v>
      </c>
      <c r="CY94">
        <f>IFERROR(VALUE(RIGHT(Rawdata!CY94,1)),"N/A")</f>
        <v>4</v>
      </c>
      <c r="CZ94">
        <f>IFERROR(VALUE(RIGHT(Rawdata!CZ94,1)),"N/A")</f>
        <v>2</v>
      </c>
      <c r="DA94">
        <f>IFERROR(VALUE(RIGHT(Rawdata!DA94,1)),"N/A")</f>
        <v>1</v>
      </c>
      <c r="DB94">
        <f>IFERROR(VALUE(RIGHT(Rawdata!DB94,1)),"N/A")</f>
        <v>1</v>
      </c>
      <c r="DC94">
        <f>IFERROR(VALUE(RIGHT(Rawdata!DC94,1)),"N/A")</f>
        <v>3</v>
      </c>
      <c r="DD94">
        <f>IFERROR(VALUE(RIGHT(Rawdata!DD94,1)),"N/A")</f>
        <v>1</v>
      </c>
      <c r="DE94">
        <f>IFERROR(VALUE(RIGHT(Rawdata!DE94,1)-1),"N/A")</f>
        <v>1</v>
      </c>
      <c r="DF94">
        <f>IFERROR(VALUE(RIGHT(Rawdata!DF94,1)-1),"N/A")</f>
        <v>1</v>
      </c>
      <c r="DG94">
        <f>IFERROR(VALUE(RIGHT(Rawdata!DG94,1)-1),"N/A")</f>
        <v>1</v>
      </c>
      <c r="DH94">
        <f>IFERROR(VALUE(RIGHT(Rawdata!DH94,1)-1),"N/A")</f>
        <v>2</v>
      </c>
      <c r="DI94">
        <f>IFERROR(VALUE(RIGHT(Rawdata!DI94,1)-1),"N/A")</f>
        <v>2</v>
      </c>
      <c r="DJ94">
        <f>IFERROR(VALUE(RIGHT(Rawdata!DJ94,1)-1),"N/A")</f>
        <v>2</v>
      </c>
      <c r="DK94">
        <f>IFERROR(VALUE(RIGHT(Rawdata!DK94,1)-1),"N/A")</f>
        <v>2</v>
      </c>
      <c r="DL94">
        <f>IFERROR(VALUE(RIGHT(Rawdata!DL94,1)-1),"N/A")</f>
        <v>2</v>
      </c>
      <c r="DM94">
        <f>IFERROR(VALUE(RIGHT(Rawdata!DM94,1)-1),"N/A")</f>
        <v>2</v>
      </c>
      <c r="DN94">
        <f>IFERROR(VALUE(RIGHT(Rawdata!DN94,1)-1),"N/A")</f>
        <v>1</v>
      </c>
      <c r="DO94">
        <f>IFERROR(VALUE(RIGHT(Rawdata!DO94,1)-1),"N/A")</f>
        <v>1</v>
      </c>
      <c r="DP94">
        <f>IFERROR(VALUE(RIGHT(Rawdata!DP94,1)-1),"N/A")</f>
        <v>0</v>
      </c>
      <c r="DQ94">
        <f>IFERROR(VALUE(RIGHT(Rawdata!DQ94,1)-1),"N/A")</f>
        <v>0</v>
      </c>
      <c r="DR94">
        <f>IFERROR(VALUE(RIGHT(Rawdata!DR94,1)-1),"N/A")</f>
        <v>0</v>
      </c>
      <c r="DS94">
        <f>IFERROR(VALUE(RIGHT(Rawdata!DS94,1)-1),"N/A")</f>
        <v>0</v>
      </c>
      <c r="DT94">
        <f>IFERROR(VALUE(RIGHT(Rawdata!DT94,1)-1),"N/A")</f>
        <v>0</v>
      </c>
      <c r="DU94">
        <f>IFERROR(6-VALUE(RIGHT(Rawdata!DU94,1)-1),"N/A")</f>
        <v>3</v>
      </c>
      <c r="DV94">
        <f>IFERROR(6-VALUE(RIGHT(Rawdata!DV94,1)-1),"N/A")</f>
        <v>3</v>
      </c>
      <c r="DW94">
        <f>IFERROR(6-VALUE(RIGHT(Rawdata!DW94,1)-1),"N/A")</f>
        <v>1</v>
      </c>
      <c r="DX94">
        <f>IFERROR(6-VALUE(RIGHT(Rawdata!DX94,1)-1),"N/A")</f>
        <v>2</v>
      </c>
      <c r="DY94">
        <f>IFERROR(6-VALUE(RIGHT(Rawdata!DY94,1)-1),"N/A")</f>
        <v>2</v>
      </c>
      <c r="DZ94">
        <f>IFERROR(6-VALUE(RIGHT(Rawdata!DZ94,1)-1),"N/A")</f>
        <v>3</v>
      </c>
      <c r="EA94">
        <f>IFERROR(VALUE(RIGHT(Rawdata!EA94,1)),"N/A")</f>
        <v>3</v>
      </c>
      <c r="EB94">
        <f>IFERROR(VALUE(RIGHT(Rawdata!EB94,1)),"N/A")</f>
        <v>3</v>
      </c>
      <c r="EC94">
        <f>IFERROR(6-VALUE(RIGHT(Rawdata!EC94,1)),"N/A")</f>
        <v>4</v>
      </c>
      <c r="ED94">
        <f>IFERROR(6-VALUE(RIGHT(Rawdata!ED94,1)),"N/A")</f>
        <v>5</v>
      </c>
      <c r="EE94">
        <f>IFERROR(VALUE(RIGHT(Rawdata!EE94,1)),"N/A")</f>
        <v>3</v>
      </c>
      <c r="EF94">
        <f>IFERROR(VALUE(RIGHT(Rawdata!EF94,1)),"N/A")</f>
        <v>3</v>
      </c>
      <c r="EG94">
        <f>IFERROR(VALUE(RIGHT(Rawdata!EG94,1)),"N/A")</f>
        <v>3</v>
      </c>
      <c r="EH94">
        <f>IFERROR(VALUE(RIGHT(Rawdata!EH94,1)),"N/A")</f>
        <v>3</v>
      </c>
      <c r="EI94">
        <f>IFERROR(VALUE(RIGHT(Rawdata!EI94,1)),"N/A")</f>
        <v>4</v>
      </c>
      <c r="EJ94">
        <f>IFERROR(VALUE(RIGHT(Rawdata!EJ94,1)),"N/A")</f>
        <v>1</v>
      </c>
      <c r="EK94">
        <f>IFERROR(VALUE(RIGHT(Rawdata!EK94,1)),"N/A")</f>
        <v>1</v>
      </c>
      <c r="EL94">
        <f>IFERROR(VALUE(RIGHT(Rawdata!EL94,1)),"N/A")</f>
        <v>4</v>
      </c>
      <c r="EM94">
        <f>IFERROR(VALUE(RIGHT(Rawdata!EM94,1)),"N/A")</f>
        <v>4</v>
      </c>
      <c r="EN94">
        <f>IFERROR(VALUE(RIGHT(Rawdata!EN94,1)),"N/A")</f>
        <v>2</v>
      </c>
      <c r="EO94">
        <f>IFERROR(VALUE(RIGHT(Rawdata!EO94,1)),"N/A")</f>
        <v>3</v>
      </c>
      <c r="EP94">
        <f>IFERROR(VALUE(RIGHT(Rawdata!EP94,1)),"N/A")</f>
        <v>1</v>
      </c>
      <c r="EQ94">
        <f>IFERROR(VALUE(RIGHT(Rawdata!EQ94,1)),"N/A")</f>
        <v>2</v>
      </c>
      <c r="ER94">
        <f>IFERROR(VALUE(RIGHT(Rawdata!ER94,1)),"N/A")</f>
        <v>4</v>
      </c>
      <c r="ES94">
        <f>IFERROR(VALUE(RIGHT(Rawdata!ES94,1)),"N/A")</f>
        <v>1</v>
      </c>
      <c r="ET94">
        <f>IFERROR(VALUE(RIGHT(Rawdata!ET94,1)),"N/A")</f>
        <v>2</v>
      </c>
      <c r="EU94">
        <f>IFERROR(VALUE(RIGHT(Rawdata!EU94,1)),"N/A")</f>
        <v>2</v>
      </c>
      <c r="EV94">
        <f>IFERROR(VALUE(RIGHT(Rawdata!EV94,1)),"N/A")</f>
        <v>2</v>
      </c>
      <c r="EW94">
        <f>IFERROR(VALUE(RIGHT(Rawdata!EW94,1)),"N/A")</f>
        <v>3</v>
      </c>
      <c r="EX94">
        <f>IFERROR(VALUE(RIGHT(Rawdata!EX94,1)),"N/A")</f>
        <v>3</v>
      </c>
      <c r="EY94">
        <f>IFERROR(VALUE(RIGHT(Rawdata!EY94,1)),"N/A")</f>
        <v>5</v>
      </c>
      <c r="EZ94">
        <f>IFERROR(6-VALUE(RIGHT(Rawdata!EZ94,1)),"N/A")</f>
        <v>3</v>
      </c>
      <c r="FA94">
        <f>IFERROR(IF(Rawdata!FA94="A1",VALUE(RIGHT(Rawdata!FA94,1)),VALUE(RIGHT(Rawdata!FA94,1))-1),"N/A")</f>
        <v>5</v>
      </c>
      <c r="FB94">
        <f>IFERROR(VALUE(RIGHT(Rawdata!FB94,1))-3,"N/A")</f>
        <v>2</v>
      </c>
      <c r="FC94">
        <f>IFERROR(IF(Rawdata!FC94="A1",VALUE(RIGHT(Rawdata!FC94,1)),VALUE(RIGHT(Rawdata!FC94,1))-1),"N/A")</f>
        <v>4</v>
      </c>
      <c r="FD94">
        <f>IFERROR(VALUE(RIGHT(Rawdata!FD94,1))-3,"N/A")</f>
        <v>3</v>
      </c>
      <c r="FE94">
        <f>IFERROR(IF(Rawdata!FE94="A1",VALUE(RIGHT(Rawdata!FE94,1)),VALUE(RIGHT(Rawdata!FE94,1))-1),"N/A")</f>
        <v>4</v>
      </c>
      <c r="FF94">
        <f>IFERROR(VALUE(RIGHT(Rawdata!FF94,1))-3,"N/A")</f>
        <v>3</v>
      </c>
      <c r="FG94">
        <f>IFERROR(IF(Rawdata!FG94="A1",VALUE(RIGHT(Rawdata!FG94,1)),VALUE(RIGHT(Rawdata!FG94,1))-1),"N/A")</f>
        <v>4</v>
      </c>
      <c r="FH94">
        <f>IFERROR(VALUE(RIGHT(Rawdata!FH94,1))-3,"N/A")</f>
        <v>2</v>
      </c>
      <c r="FI94">
        <f>IFERROR(IF(Rawdata!FI94="A1",VALUE(RIGHT(Rawdata!FI94,1)),VALUE(RIGHT(Rawdata!FI94,1))-1),"N/A")</f>
        <v>4</v>
      </c>
      <c r="FJ94">
        <f>IFERROR(VALUE(RIGHT(Rawdata!FJ94,1))-3,"N/A")</f>
        <v>2</v>
      </c>
      <c r="FK94">
        <f>IFERROR(IF(Rawdata!FK94="A1",VALUE(RIGHT(Rawdata!FK94,1)),VALUE(RIGHT(Rawdata!FK94,1))-1),"N/A")</f>
        <v>5</v>
      </c>
      <c r="FL94">
        <f>IFERROR(VALUE(RIGHT(Rawdata!FL94,1))-3,"N/A")</f>
        <v>4</v>
      </c>
      <c r="FM94">
        <f>IFERROR(IF(Rawdata!FM94="A1",VALUE(RIGHT(Rawdata!FM94,1)),VALUE(RIGHT(Rawdata!FM94,1))-1),"N/A")</f>
        <v>5</v>
      </c>
      <c r="FN94">
        <f>IFERROR(VALUE(RIGHT(Rawdata!FN94,1))-3,"N/A")</f>
        <v>4</v>
      </c>
      <c r="FO94">
        <f>IFERROR(IF(Rawdata!FO94="A1",VALUE(RIGHT(Rawdata!FO94,1)),VALUE(RIGHT(Rawdata!FO94,1))-1),"N/A")</f>
        <v>5</v>
      </c>
      <c r="FP94">
        <f>IFERROR(VALUE(RIGHT(Rawdata!FP94,1))-3,"N/A")</f>
        <v>4</v>
      </c>
      <c r="FQ94">
        <f>IFERROR(IF(Rawdata!FQ94="A1",VALUE(RIGHT(Rawdata!FQ94,1)),VALUE(RIGHT(Rawdata!FQ94,1))-1),"N/A")</f>
        <v>5</v>
      </c>
      <c r="FR94">
        <f>IFERROR(VALUE(RIGHT(Rawdata!FR94,1))-3,"N/A")</f>
        <v>4</v>
      </c>
      <c r="FS94">
        <f>IFERROR(IF(Rawdata!FS94="A1",VALUE(RIGHT(Rawdata!FS94,1)),VALUE(RIGHT(Rawdata!FS94,1))-1),"N/A")</f>
        <v>5</v>
      </c>
      <c r="FT94">
        <f>IFERROR(VALUE(RIGHT(Rawdata!FT94,1))-3,"N/A")</f>
        <v>3</v>
      </c>
      <c r="FU94">
        <f>IFERROR(IF(Rawdata!FU94="A1",VALUE(RIGHT(Rawdata!FU94,1)),VALUE(RIGHT(Rawdata!FU94,1))-1),"N/A")</f>
        <v>5</v>
      </c>
      <c r="FV94">
        <f>IFERROR(VALUE(RIGHT(Rawdata!FV94,1))-3,"N/A")</f>
        <v>3</v>
      </c>
      <c r="FW94">
        <f>IFERROR(IF(Rawdata!FW94="A1",VALUE(RIGHT(Rawdata!FW94,1)),VALUE(RIGHT(Rawdata!FW94,1))-1),"N/A")</f>
        <v>5</v>
      </c>
      <c r="FX94">
        <f>IFERROR(VALUE(RIGHT(Rawdata!FX94,1))-3,"N/A")</f>
        <v>3</v>
      </c>
      <c r="FY94">
        <f>IFERROR(IF(Rawdata!FY94="A1",VALUE(RIGHT(Rawdata!FY94,1)),VALUE(RIGHT(Rawdata!FY94,1))-1),"N/A")</f>
        <v>5</v>
      </c>
      <c r="FZ94">
        <f>IFERROR(VALUE(RIGHT(Rawdata!FZ94,1))-3,"N/A")</f>
        <v>1</v>
      </c>
      <c r="GA94">
        <f>IFERROR(IF(Rawdata!GA94="A1",VALUE(RIGHT(Rawdata!GA94,1)),VALUE(RIGHT(Rawdata!GA94,1))-1),"N/A")</f>
        <v>5</v>
      </c>
      <c r="GB94">
        <f>IFERROR(VALUE(RIGHT(Rawdata!GB94,1))-3,"N/A")</f>
        <v>3</v>
      </c>
      <c r="GC94">
        <f>IFERROR(IF(Rawdata!GC94="A1",VALUE(RIGHT(Rawdata!GC94,1)),VALUE(RIGHT(Rawdata!GC94,1))-1),"N/A")</f>
        <v>5</v>
      </c>
      <c r="GD94">
        <f>IFERROR(VALUE(RIGHT(Rawdata!GD94,1))-3,"N/A")</f>
        <v>5</v>
      </c>
      <c r="GE94">
        <f>IFERROR(IF(Rawdata!GE94="A1",VALUE(RIGHT(Rawdata!GE94,1)),VALUE(RIGHT(Rawdata!GE94,1))-1),"N/A")</f>
        <v>5</v>
      </c>
      <c r="GF94">
        <f>IFERROR(VALUE(RIGHT(Rawdata!GF94,1))-3,"N/A")</f>
        <v>4</v>
      </c>
      <c r="GG94">
        <f>IFERROR(IF(Rawdata!GG94="A1",VALUE(RIGHT(Rawdata!GG94,1)),VALUE(RIGHT(Rawdata!GG94,1))-1),"N/A")</f>
        <v>5</v>
      </c>
      <c r="GH94">
        <f>IFERROR(VALUE(RIGHT(Rawdata!GH94,1))-3,"N/A")</f>
        <v>3</v>
      </c>
      <c r="GI94">
        <f>IFERROR(IF(Rawdata!GI94="A1",VALUE(RIGHT(Rawdata!GI94,1)),VALUE(RIGHT(Rawdata!GI94,1))-1),"N/A")</f>
        <v>5</v>
      </c>
      <c r="GJ94">
        <f>IFERROR(VALUE(RIGHT(Rawdata!GJ94,1))-3,"N/A")</f>
        <v>3</v>
      </c>
      <c r="GK94">
        <f>IFERROR(IF(Rawdata!GK94="A1",VALUE(RIGHT(Rawdata!GK94,1)),VALUE(RIGHT(Rawdata!GK94,1))-1),"N/A")</f>
        <v>5</v>
      </c>
      <c r="GL94">
        <f>IFERROR(VALUE(RIGHT(Rawdata!GL94,1))-3,"N/A")</f>
        <v>4</v>
      </c>
      <c r="GM94">
        <f>IFERROR(IF(Rawdata!GM94="A1",VALUE(RIGHT(Rawdata!GM94,1)),VALUE(RIGHT(Rawdata!GM94,1))-1),"N/A")</f>
        <v>5</v>
      </c>
      <c r="GN94">
        <f>IFERROR(VALUE(RIGHT(Rawdata!GN94,1))-3,"N/A")</f>
        <v>5</v>
      </c>
      <c r="GO94">
        <f>IFERROR(IF(Rawdata!GO94="A1",VALUE(RIGHT(Rawdata!GO94,1)),VALUE(RIGHT(Rawdata!GO94,1))-1),"N/A")</f>
        <v>5</v>
      </c>
      <c r="GP94">
        <f>IFERROR(VALUE(RIGHT(Rawdata!GP94,1))-3,"N/A")</f>
        <v>4</v>
      </c>
      <c r="GQ94">
        <f>IFERROR(IF(Rawdata!GQ94="A1",VALUE(RIGHT(Rawdata!GQ94,1)),VALUE(RIGHT(Rawdata!GQ94,1))-1),"N/A")</f>
        <v>5</v>
      </c>
      <c r="GR94">
        <f>IFERROR(VALUE(RIGHT(Rawdata!GR94,1))-3,"N/A")</f>
        <v>3</v>
      </c>
      <c r="GS94">
        <f>IFERROR(IF(Rawdata!GS94="A1",VALUE(RIGHT(Rawdata!GS94,1)),VALUE(RIGHT(Rawdata!GS94,1))-1),"N/A")</f>
        <v>5</v>
      </c>
      <c r="GT94">
        <f>IFERROR(VALUE(RIGHT(Rawdata!GT94,1))-3,"N/A")</f>
        <v>3</v>
      </c>
      <c r="GU94">
        <f>IFERROR(IF(Rawdata!GU94="A1",VALUE(RIGHT(Rawdata!GU94,1)),VALUE(RIGHT(Rawdata!GU94,1))-1),"N/A")</f>
        <v>5</v>
      </c>
      <c r="GV94">
        <f>IFERROR(VALUE(RIGHT(Rawdata!GV94,1))-3,"N/A")</f>
        <v>3</v>
      </c>
      <c r="GW94">
        <f>IFERROR(IF(Rawdata!GW94="A1",VALUE(RIGHT(Rawdata!GW94,1)),VALUE(RIGHT(Rawdata!GW94,1))-1),"N/A")</f>
        <v>5</v>
      </c>
      <c r="GX94">
        <f>IFERROR(VALUE(RIGHT(Rawdata!GX94,1))-3,"N/A")</f>
        <v>1</v>
      </c>
      <c r="GY94">
        <f>IFERROR(VALUE(RIGHT(Rawdata!GY94,1)),"N/A")</f>
        <v>1</v>
      </c>
      <c r="GZ94">
        <f>IFERROR(7-VALUE(RIGHT(Rawdata!GZ94,1)),"N/A")</f>
        <v>6</v>
      </c>
      <c r="HA94">
        <f>IFERROR(VALUE(RIGHT(Rawdata!HA94,1)),"N/A")</f>
        <v>1</v>
      </c>
      <c r="HB94">
        <f>IFERROR(VALUE(RIGHT(Rawdata!HB94,1)),"N/A")</f>
        <v>1</v>
      </c>
      <c r="HC94">
        <f>IFERROR(VALUE(RIGHT(Rawdata!HC94,1)),"N/A")</f>
        <v>1</v>
      </c>
      <c r="HD94">
        <f>IFERROR(7-VALUE(RIGHT(Rawdata!HD94,1)),"N/A")</f>
        <v>6</v>
      </c>
      <c r="HE94">
        <f>IFERROR(VALUE(RIGHT(Rawdata!HE94,1)),"N/A")</f>
        <v>1</v>
      </c>
      <c r="HF94">
        <f>IFERROR(7-VALUE(RIGHT(Rawdata!HF94,1)),"N/A")</f>
        <v>6</v>
      </c>
      <c r="HG94">
        <f>IFERROR(VALUE(RIGHT(Rawdata!HG94,1)),"N/A")</f>
        <v>1</v>
      </c>
      <c r="HH94">
        <f>IFERROR(VALUE(RIGHT(Rawdata!HH94,1)),"N/A")</f>
        <v>1</v>
      </c>
      <c r="HI94">
        <f>IFERROR(VALUE(RIGHT(Rawdata!HI94,1)),"N/A")</f>
        <v>1</v>
      </c>
      <c r="HJ94">
        <f>IFERROR(VALUE(RIGHT(Rawdata!HJ94,1)),"N/A")</f>
        <v>1</v>
      </c>
      <c r="HK94">
        <f>IFERROR(7-VALUE(RIGHT(Rawdata!HK94,1)),"N/A")</f>
        <v>3</v>
      </c>
      <c r="HL94">
        <f>IFERROR(VALUE(RIGHT(Rawdata!HL94,1)),"N/A")</f>
        <v>4</v>
      </c>
      <c r="HM94">
        <f>IFERROR(VALUE(RIGHT(Rawdata!HM94,1)),"N/A")</f>
        <v>3</v>
      </c>
      <c r="HN94">
        <f>IFERROR(IF(Rawdata!HN94="A13",5,VALUE(RIGHT(Rawdata!HN94,1))-1),"N/A")</f>
        <v>3</v>
      </c>
      <c r="HO94">
        <f>IFERROR(IF(Rawdata!HO94="A13",5,VALUE(RIGHT(Rawdata!HO94,1))-1),"N/A")</f>
        <v>3</v>
      </c>
      <c r="HP94">
        <f>IFERROR(IF(Rawdata!HP94="A13",5,VALUE(RIGHT(Rawdata!HP94,1))-1),"N/A")</f>
        <v>3</v>
      </c>
      <c r="HQ94">
        <f>IFERROR(IF(Rawdata!HQ94="A13",5,VALUE(RIGHT(Rawdata!HQ94,1))-1),"N/A")</f>
        <v>3</v>
      </c>
      <c r="HR94">
        <f>IFERROR(IF(Rawdata!HR94="A13",5,VALUE(RIGHT(Rawdata!HR94,1))-1),"N/A")</f>
        <v>3</v>
      </c>
      <c r="HS94">
        <f>IFERROR(6-IF(Rawdata!HS94="A13",5,VALUE(RIGHT(Rawdata!HS94,1))-1),"N/A")</f>
        <v>3</v>
      </c>
      <c r="HT94">
        <f>IFERROR(6-IF(Rawdata!HT94="A13",5,VALUE(RIGHT(Rawdata!HT94,1))-1),"N/A")</f>
        <v>3</v>
      </c>
      <c r="HU94">
        <f>IFERROR(6-IF(Rawdata!HU94="A13",5,VALUE(RIGHT(Rawdata!HU94,1))-1),"N/A")</f>
        <v>3</v>
      </c>
      <c r="HV94">
        <f>IFERROR(IF(Rawdata!HV94="A13",5,VALUE(RIGHT(Rawdata!HV94,1))-1),"N/A")</f>
        <v>3</v>
      </c>
      <c r="HW94">
        <f>IFERROR(6-IF(Rawdata!HW94="A13",5,VALUE(RIGHT(Rawdata!HW94,1))-1),"N/A")</f>
        <v>3</v>
      </c>
      <c r="HX94">
        <f>IFERROR(6-IF(Rawdata!HX94="A13",5,VALUE(RIGHT(Rawdata!HX94,1))-1),"N/A")</f>
        <v>3</v>
      </c>
      <c r="HY94">
        <f>IFERROR(6-IF(Rawdata!HY94="A13",5,VALUE(RIGHT(Rawdata!HY94,1))-1),"N/A")</f>
        <v>3</v>
      </c>
      <c r="HZ94">
        <f>IFERROR(6-IF(Rawdata!HZ94="A13",5,VALUE(RIGHT(Rawdata!HZ94,1))-1),"N/A")</f>
        <v>3</v>
      </c>
      <c r="IA94">
        <f>IFERROR(6-IF(Rawdata!IA94="A13",5,VALUE(RIGHT(Rawdata!IA94,1))-1),"N/A")</f>
        <v>3</v>
      </c>
      <c r="IB94">
        <f>IFERROR(IF(Rawdata!IB94="A13",5,VALUE(RIGHT(Rawdata!IB94,1))-1),"N/A")</f>
        <v>3</v>
      </c>
      <c r="IC94">
        <f>IFERROR(6-IF(Rawdata!IC94="A13",5,VALUE(RIGHT(Rawdata!IC94,1))-1),"N/A")</f>
        <v>3</v>
      </c>
      <c r="ID94">
        <f>IFERROR(IF(Rawdata!ID94="A13",5,VALUE(RIGHT(Rawdata!ID94,1))-1),"N/A")</f>
        <v>3</v>
      </c>
      <c r="IE94">
        <f>IFERROR(6-IF(Rawdata!IE94="A13",5,VALUE(RIGHT(Rawdata!IE94,1))-1),"N/A")</f>
        <v>3</v>
      </c>
      <c r="IF94">
        <f>IFERROR(VALUE(RIGHT(Rawdata!IF94,1)),"N/A")</f>
        <v>4</v>
      </c>
      <c r="IG94">
        <f>IFERROR(VALUE(RIGHT(Rawdata!IG94,1)),"N/A")</f>
        <v>4</v>
      </c>
      <c r="IH94">
        <f>IFERROR(VALUE(RIGHT(Rawdata!IH94,1)),"N/A")</f>
        <v>4</v>
      </c>
      <c r="II94">
        <f>IFERROR(VALUE(RIGHT(Rawdata!II94,1)),"N/A")</f>
        <v>4</v>
      </c>
      <c r="IJ94">
        <f>IFERROR(VALUE(RIGHT(Rawdata!IJ94,1)),"N/A")</f>
        <v>4</v>
      </c>
      <c r="IK94">
        <f>IFERROR(VALUE(RIGHT(Rawdata!IK94,1)),"N/A")</f>
        <v>1</v>
      </c>
      <c r="IL94">
        <f>IFERROR(VALUE(RIGHT(Rawdata!IL94,1)),"N/A")</f>
        <v>1</v>
      </c>
      <c r="IM94">
        <f>IFERROR(VALUE(RIGHT(Rawdata!IM94,1)),"N/A")</f>
        <v>1</v>
      </c>
      <c r="IN94">
        <f>IFERROR(VALUE(RIGHT(Rawdata!IN94,1)),"N/A")</f>
        <v>1</v>
      </c>
      <c r="IO94">
        <f>IFERROR(VALUE(RIGHT(Rawdata!IO94,1)),"N/A")</f>
        <v>1</v>
      </c>
      <c r="IP94">
        <f>IFERROR(VALUE(RIGHT(Rawdata!IP94,1)),"N/A")</f>
        <v>1</v>
      </c>
      <c r="IQ94">
        <f>IFERROR(VALUE(RIGHT(Rawdata!IQ94,1)),"N/A")</f>
        <v>1</v>
      </c>
      <c r="IR94">
        <f>IFERROR(VALUE(RIGHT(Rawdata!IR94,1)),"N/A")</f>
        <v>3</v>
      </c>
      <c r="IS94">
        <f>IFERROR(VALUE(RIGHT(Rawdata!IS94,1)),"N/A")</f>
        <v>3</v>
      </c>
      <c r="IT94">
        <f>IFERROR(VALUE(RIGHT(Rawdata!IT94,1)),"N/A")</f>
        <v>1</v>
      </c>
      <c r="IU94">
        <f>IFERROR(VALUE(RIGHT(Rawdata!IU94,1)),"N/A")</f>
        <v>1</v>
      </c>
      <c r="IV94">
        <f>IFERROR(VALUE(RIGHT(Rawdata!IV94,1)),"N/A")</f>
        <v>3</v>
      </c>
      <c r="IW94">
        <f>IFERROR(VALUE(RIGHT(Rawdata!IW94,1)),"N/A")</f>
        <v>1</v>
      </c>
      <c r="IX94">
        <f>IFERROR(VALUE(RIGHT(Rawdata!IX94,1)),"N/A")</f>
        <v>3</v>
      </c>
      <c r="IY94" t="str">
        <f>IFERROR(VALUE(RIGHT(Rawdata!IY94,1)),"N/A")</f>
        <v>N/A</v>
      </c>
      <c r="IZ94" t="str">
        <f>IFERROR(VALUE(RIGHT(Rawdata!IZ94,1)),"N/A")</f>
        <v>N/A</v>
      </c>
      <c r="JA94" t="str">
        <f>IFERROR(VALUE(RIGHT(Rawdata!JA94,1)),"N/A")</f>
        <v>N/A</v>
      </c>
      <c r="JB94" t="str">
        <f>IFERROR(VALUE(RIGHT(Rawdata!JB94,1)),"N/A")</f>
        <v>N/A</v>
      </c>
      <c r="JC94" t="str">
        <f>IFERROR(VALUE(RIGHT(Rawdata!JC94,1)),"N/A")</f>
        <v>N/A</v>
      </c>
      <c r="JD94" t="str">
        <f>IFERROR(VALUE(RIGHT(Rawdata!JD94,1)),"N/A")</f>
        <v>N/A</v>
      </c>
      <c r="JE94" t="str">
        <f>IFERROR(VALUE(RIGHT(Rawdata!JE94,1)),"N/A")</f>
        <v>N/A</v>
      </c>
      <c r="JF94" t="str">
        <f>IFERROR(VALUE(RIGHT(Rawdata!JF94,1)),"N/A")</f>
        <v>N/A</v>
      </c>
      <c r="JG94" t="str">
        <f>IFERROR(VALUE(RIGHT(Rawdata!JG94,1)),"N/A")</f>
        <v>N/A</v>
      </c>
      <c r="JH94" t="str">
        <f>IFERROR(VALUE(RIGHT(Rawdata!JH94,1)),"N/A")</f>
        <v>N/A</v>
      </c>
      <c r="JI94" t="str">
        <f>IFERROR(VALUE(RIGHT(Rawdata!JI94,1)),"N/A")</f>
        <v>N/A</v>
      </c>
      <c r="JJ94" t="str">
        <f>IFERROR(VALUE(RIGHT(Rawdata!JJ94,1)),"N/A")</f>
        <v>N/A</v>
      </c>
      <c r="JK94" t="str">
        <f>IFERROR(VALUE(RIGHT(Rawdata!JK94,1)),"N/A")</f>
        <v>N/A</v>
      </c>
      <c r="JL94" t="str">
        <f>IFERROR(VALUE(RIGHT(Rawdata!JL94,1)),"N/A")</f>
        <v>N/A</v>
      </c>
      <c r="JM94" t="str">
        <f>IFERROR(VALUE(RIGHT(Rawdata!JM94,1)),"N/A")</f>
        <v>N/A</v>
      </c>
      <c r="JN94" t="str">
        <f>IFERROR(VALUE(RIGHT(Rawdata!JN94,1)),"N/A")</f>
        <v>N/A</v>
      </c>
      <c r="JO94" t="str">
        <f>IFERROR(VALUE(RIGHT(Rawdata!JO94,1)),"N/A")</f>
        <v>N/A</v>
      </c>
      <c r="JP94">
        <f>IFERROR(VALUE(RIGHT(Rawdata!JP94,1)-4),"N/A")</f>
        <v>-2</v>
      </c>
      <c r="JQ94">
        <f>IFERROR(VALUE(RIGHT(Rawdata!JQ94,1)-4),"N/A")</f>
        <v>-2</v>
      </c>
      <c r="JR94">
        <f>IFERROR(VALUE(RIGHT(Rawdata!JR94,1)-4),"N/A")</f>
        <v>-3</v>
      </c>
      <c r="JS94">
        <f>IFERROR(VALUE(RIGHT(Rawdata!JS94,1)-4),"N/A")</f>
        <v>0</v>
      </c>
      <c r="JT94">
        <f>IFERROR(VALUE(RIGHT(Rawdata!JT94,1)-4),"N/A")</f>
        <v>0</v>
      </c>
      <c r="JU94">
        <f>IFERROR(VALUE(RIGHT(Rawdata!JU94,1)-4),"N/A")</f>
        <v>0</v>
      </c>
      <c r="JV94">
        <f>IFERROR(VALUE(RIGHT(Rawdata!JV94,1)-4),"N/A")</f>
        <v>0</v>
      </c>
      <c r="JW94">
        <f>IFERROR(VALUE(RIGHT(Rawdata!JW94,1)-4),"N/A")</f>
        <v>0</v>
      </c>
      <c r="JX94" t="str">
        <f>IFERROR(VALUE(RIGHT(Rawdata!JX94,1)),"N/A")</f>
        <v>N/A</v>
      </c>
      <c r="JY94" t="str">
        <f>IFERROR(VALUE(RIGHT(Rawdata!JY94,1)),"N/A")</f>
        <v>N/A</v>
      </c>
      <c r="JZ94" t="str">
        <f>IFERROR(6-VALUE(RIGHT(Rawdata!JZ94,1)),"N/A")</f>
        <v>N/A</v>
      </c>
      <c r="KA94" t="str">
        <f>IFERROR(6-VALUE(RIGHT(Rawdata!KA94,1)),"N/A")</f>
        <v>N/A</v>
      </c>
      <c r="KB94" t="str">
        <f>IFERROR(6-VALUE(RIGHT(Rawdata!KB94,1)),"N/A")</f>
        <v>N/A</v>
      </c>
      <c r="KC94" t="str">
        <f>IFERROR(6-VALUE(RIGHT(Rawdata!KC94,1)),"N/A")</f>
        <v>N/A</v>
      </c>
      <c r="KD94" t="str">
        <f>IFERROR(6-VALUE(RIGHT(Rawdata!KD94,1)),"N/A")</f>
        <v>N/A</v>
      </c>
      <c r="KE94" t="str">
        <f>IFERROR(6-VALUE(RIGHT(Rawdata!KE94,1)),"N/A")</f>
        <v>N/A</v>
      </c>
      <c r="KF94" t="str">
        <f>IFERROR(VALUE(RIGHT(Rawdata!KF94,1)),"N/A")</f>
        <v>N/A</v>
      </c>
      <c r="KG94" t="str">
        <f>IFERROR(VALUE(RIGHT(Rawdata!KG94,1)),"N/A")</f>
        <v>N/A</v>
      </c>
      <c r="KH94" t="str">
        <f>IFERROR(6-VALUE(RIGHT(Rawdata!KH94,1)),"N/A")</f>
        <v>N/A</v>
      </c>
      <c r="KI94" t="str">
        <f>IFERROR(6-VALUE(RIGHT(Rawdata!KI94,1)),"N/A")</f>
        <v>N/A</v>
      </c>
      <c r="KJ94">
        <f>IFERROR(VALUE(RIGHT(Rawdata!KJ94,1)),"N/A")</f>
        <v>4</v>
      </c>
      <c r="KK94">
        <f>IFERROR(VALUE(RIGHT(Rawdata!KK94,1)),"N/A")</f>
        <v>2</v>
      </c>
      <c r="KL94">
        <f>IFERROR(VALUE(RIGHT(Rawdata!KL94,1)),"N/A")</f>
        <v>1</v>
      </c>
      <c r="KM94">
        <f>IFERROR(VALUE(RIGHT(Rawdata!KM94,1)),"N/A")</f>
        <v>1</v>
      </c>
      <c r="KN94">
        <f>IFERROR(VALUE(RIGHT(Rawdata!KN94,1)),"N/A")</f>
        <v>1</v>
      </c>
      <c r="KO94">
        <f>IFERROR(VALUE(RIGHT(Rawdata!KO94,1)),"N/A")</f>
        <v>1</v>
      </c>
      <c r="KP94">
        <f>IFERROR(VALUE(RIGHT(Rawdata!KP94,1)),"N/A")</f>
        <v>4</v>
      </c>
      <c r="KQ94">
        <f>IFERROR(VALUE(RIGHT(Rawdata!KQ94,1)),"N/A")</f>
        <v>1</v>
      </c>
      <c r="KR94">
        <f>IFERROR(VALUE(RIGHT(Rawdata!KR94,1)),"N/A")</f>
        <v>1</v>
      </c>
      <c r="KS94">
        <f>IFERROR(VALUE(RIGHT(Rawdata!KS94,1)),"N/A")</f>
        <v>4</v>
      </c>
      <c r="KT94">
        <f>IFERROR(VALUE(RIGHT(Rawdata!KT94,1)),"N/A")</f>
        <v>1</v>
      </c>
      <c r="KU94">
        <f>IFERROR(VALUE(RIGHT(Rawdata!KU94,1)),"N/A")</f>
        <v>1</v>
      </c>
      <c r="KV94">
        <f>IFERROR(VALUE(RIGHT(Rawdata!KV94,1)),"N/A")</f>
        <v>1</v>
      </c>
      <c r="KW94">
        <f>IFERROR(VALUE(RIGHT(Rawdata!KW94,1)),"N/A")</f>
        <v>2</v>
      </c>
      <c r="KX94">
        <f>IFERROR(VALUE(RIGHT(Rawdata!KX94,1)),"N/A")</f>
        <v>2</v>
      </c>
    </row>
    <row r="95" spans="1:310" x14ac:dyDescent="0.25">
      <c r="A95">
        <f>Rawdata!A95</f>
        <v>11</v>
      </c>
      <c r="B95" t="str">
        <f>Rawdata!B95</f>
        <v>T5</v>
      </c>
      <c r="C95" t="str">
        <f>Rawdata!C95</f>
        <v>2023-06-29 21:58:05</v>
      </c>
      <c r="D95" t="str">
        <f>Rawdata!D95</f>
        <v>852-297</v>
      </c>
      <c r="E95" t="str">
        <f>IF(Rawdata!E95="","",Rawdata!E95)</f>
        <v/>
      </c>
      <c r="F95" cm="1">
        <f t="array" ref="F95">IFERROR(_xlfn.IFS(Rawdata!F95="A1",100,Rawdata!F95="A2",75,Rawdata!F95="A3",50,Rawdata!F95="A4",25,Rawdata!F95="A5",0),"N/A")</f>
        <v>50</v>
      </c>
      <c r="G95" cm="1">
        <f t="array" ref="G95">IFERROR(_xlfn.IFS(Rawdata!G95="A1",100,Rawdata!G95="A2",75,Rawdata!G95="A3",50,Rawdata!G95="A4",25,Rawdata!G95="A5",0),"N/A")</f>
        <v>75</v>
      </c>
      <c r="H95" cm="1">
        <f t="array" ref="H95">IFERROR(_xlfn.IFS(Rawdata!H95="A1",100,Rawdata!H95="A2",75,Rawdata!H95="A3",50,Rawdata!H95="A4",25,Rawdata!H95="A5",0),"N/A")</f>
        <v>50</v>
      </c>
      <c r="I95" cm="1">
        <f t="array" ref="I95">IFERROR(_xlfn.IFS(Rawdata!I95="A1",100,Rawdata!I95="A2",75,Rawdata!I95="A3",50,Rawdata!I95="A4",25,Rawdata!I95="A5",0),"N/A")</f>
        <v>50</v>
      </c>
      <c r="J95" cm="1">
        <f t="array" ref="J95">IFERROR(_xlfn.IFS(Rawdata!J95="A1",100,Rawdata!J95="A2",75,Rawdata!J95="A3",50,Rawdata!J95="A4",25,Rawdata!J95="A5",0),"N/A")</f>
        <v>75</v>
      </c>
      <c r="K95" cm="1">
        <f t="array" ref="K95">IFERROR(_xlfn.IFS(Rawdata!K95="A1",100,Rawdata!K95="A2",75,Rawdata!K95="A3",50,Rawdata!K95="A4",25,Rawdata!K95="A5",0),"N/A")</f>
        <v>100</v>
      </c>
      <c r="L95" cm="1">
        <f t="array" ref="L95">IFERROR(_xlfn.IFS(Rawdata!L95="A1",100,Rawdata!L95="A2",75,Rawdata!L95="A3",50,Rawdata!L95="A4",25,Rawdata!L95="A5",0),"N/A")</f>
        <v>100</v>
      </c>
      <c r="M95" cm="1">
        <f t="array" ref="M95">IFERROR(_xlfn.IFS(Rawdata!M95="A1",100,Rawdata!M95="A2",75,Rawdata!M95="A3",50,Rawdata!M95="A4",25,Rawdata!M95="A5",0),"N/A")</f>
        <v>75</v>
      </c>
      <c r="N95" cm="1">
        <f t="array" ref="N95">IFERROR(_xlfn.IFS(Rawdata!N95="A1",100,Rawdata!N95="A2",75,Rawdata!N95="A3",50,Rawdata!N95="A4",25,Rawdata!N95="A5",0),"N/A")</f>
        <v>100</v>
      </c>
      <c r="O95" cm="1">
        <f t="array" ref="O95">IFERROR(_xlfn.IFS(Rawdata!O95="A1",100,Rawdata!O95="A2",75,Rawdata!O95="A3",50,Rawdata!O95="A4",25,Rawdata!O95="A5",0),"N/A")</f>
        <v>75</v>
      </c>
      <c r="P95" cm="1">
        <f t="array" ref="P95">IFERROR(_xlfn.IFS(Rawdata!P95="A1",100,Rawdata!P95="A2",75,Rawdata!P95="A3",50,Rawdata!P95="A4",25,Rawdata!P95="A5",0),"N/A")</f>
        <v>100</v>
      </c>
      <c r="Q95" cm="1">
        <f t="array" ref="Q95">IFERROR(_xlfn.IFS(Rawdata!Q95="A1",100,Rawdata!Q95="A2",75,Rawdata!Q95="A3",50,Rawdata!Q95="A4",25,Rawdata!Q95="A5",0),"N/A")</f>
        <v>50</v>
      </c>
      <c r="R95" cm="1">
        <f t="array" ref="R95">IFERROR(_xlfn.IFS(Rawdata!R95="A1",100,Rawdata!R95="A2",75,Rawdata!R95="A3",50,Rawdata!R95="A4",25,Rawdata!R95="A5",0),"N/A")</f>
        <v>100</v>
      </c>
      <c r="S95" cm="1">
        <f t="array" ref="S95">IFERROR(_xlfn.IFS(Rawdata!S95="A1",100,Rawdata!S95="A2",75,Rawdata!S95="A3",50,Rawdata!S95="A4",25,Rawdata!S95="A5",0),"N/A")</f>
        <v>50</v>
      </c>
      <c r="T95" cm="1">
        <f t="array" ref="T95">IFERROR(_xlfn.IFS(Rawdata!T95="A1",100,Rawdata!T95="A2",75,Rawdata!T95="A3",50,Rawdata!T95="A4",25,Rawdata!T95="A5",0),"N/A")</f>
        <v>50</v>
      </c>
      <c r="U95" cm="1">
        <f t="array" ref="U95">IFERROR(_xlfn.IFS(Rawdata!U95="A1",100,Rawdata!U95="A2",75,Rawdata!U95="A3",50,Rawdata!U95="A4",25,Rawdata!U95="A5",0),"N/A")</f>
        <v>75</v>
      </c>
      <c r="V95" cm="1">
        <f t="array" ref="V95">IFERROR(_xlfn.IFS(Rawdata!V95="A1",100,Rawdata!V95="A2",75,Rawdata!V95="A3",50,Rawdata!V95="A4",25,Rawdata!V95="A5",0),"N/A")</f>
        <v>50</v>
      </c>
      <c r="W95" cm="1">
        <f t="array" ref="W95">IFERROR(_xlfn.IFS(Rawdata!W95="A1",100,Rawdata!W95="A2",75,Rawdata!W95="A3",50,Rawdata!W95="A4",25,Rawdata!W95="A5",0),"N/A")</f>
        <v>50</v>
      </c>
      <c r="X95" cm="1">
        <f t="array" ref="X95">IFERROR(_xlfn.IFS(Rawdata!X95="A1",100,Rawdata!X95="A2",75,Rawdata!X95="A3",50,Rawdata!X95="A4",25,Rawdata!X95="A5",0),"N/A")</f>
        <v>25</v>
      </c>
      <c r="Y95" cm="1">
        <f t="array" ref="Y95">IFERROR(_xlfn.IFS(Rawdata!Y95="A1",100,Rawdata!Y95="A2",75,Rawdata!Y95="A3",50,Rawdata!Y95="A4",25,Rawdata!Y95="A5",0),"N/A")</f>
        <v>50</v>
      </c>
      <c r="Z95" cm="1">
        <f t="array" ref="Z95">IFERROR(_xlfn.IFS(Rawdata!Z95="A1",100,Rawdata!Z95="A2",75,Rawdata!Z95="A3",50,Rawdata!Z95="A4",25,Rawdata!Z95="A5",0),"N/A")</f>
        <v>50</v>
      </c>
      <c r="AA95" cm="1">
        <f t="array" ref="AA95">IFERROR(_xlfn.IFS(Rawdata!AA95="A1",100,Rawdata!AA95="A2",75,Rawdata!AA95="A3",50,Rawdata!AA95="A4",25,Rawdata!AA95="A5",0),"N/A")</f>
        <v>75</v>
      </c>
      <c r="AB95" cm="1">
        <f t="array" ref="AB95">IFERROR(_xlfn.IFS(Rawdata!AB95="A1",100,Rawdata!AB95="A2",75,Rawdata!AB95="A3",50,Rawdata!AB95="A4",25,Rawdata!AB95="A5",0),"N/A")</f>
        <v>100</v>
      </c>
      <c r="AC95">
        <f>IFERROR(VALUE(RIGHT(Rawdata!AC95,1)),"N/A")</f>
        <v>5</v>
      </c>
      <c r="AD95">
        <f>IFERROR(6-VALUE(RIGHT(Rawdata!AD95,1)),"N/A")</f>
        <v>5</v>
      </c>
      <c r="AE95">
        <f>IFERROR(VALUE(RIGHT(Rawdata!AE95,1)),"N/A")</f>
        <v>5</v>
      </c>
      <c r="AF95">
        <f>IFERROR(6-VALUE(RIGHT(Rawdata!AF95,1)),"N/A")</f>
        <v>5</v>
      </c>
      <c r="AG95">
        <f>IFERROR(VALUE(RIGHT(Rawdata!AG95,1)),"N/A")</f>
        <v>5</v>
      </c>
      <c r="AH95">
        <f>IFERROR(VALUE(RIGHT(Rawdata!AH95,1)),"N/A")</f>
        <v>5</v>
      </c>
      <c r="AI95">
        <f>IFERROR(VALUE(RIGHT(Rawdata!AI95,1)),"N/A")</f>
        <v>5</v>
      </c>
      <c r="AJ95">
        <f>IFERROR(6-VALUE(RIGHT(Rawdata!AJ95,1)),"N/A")</f>
        <v>5</v>
      </c>
      <c r="AK95">
        <f>IFERROR(6-VALUE(RIGHT(Rawdata!AK95,1)),"N/A")</f>
        <v>5</v>
      </c>
      <c r="AL95">
        <f>IFERROR(VALUE(RIGHT(Rawdata!AL95,1)),"N/A")</f>
        <v>5</v>
      </c>
      <c r="AM95">
        <f>IFERROR(6-VALUE(RIGHT(Rawdata!AM95,1)),"N/A")</f>
        <v>1</v>
      </c>
      <c r="AN95">
        <f>IFERROR(6-VALUE(RIGHT(Rawdata!AN95,1)),"N/A")</f>
        <v>5</v>
      </c>
      <c r="AO95">
        <f>IFERROR(VALUE(RIGHT(Rawdata!AO95,1)),"N/A")</f>
        <v>5</v>
      </c>
      <c r="AP95">
        <f>IFERROR(6-VALUE(RIGHT(Rawdata!AP95,1)),"N/A")</f>
        <v>5</v>
      </c>
      <c r="AQ95">
        <f>IFERROR(VALUE(RIGHT(Rawdata!AQ95,1)),"N/A")</f>
        <v>5</v>
      </c>
      <c r="AR95">
        <f>IFERROR(6-VALUE(RIGHT(Rawdata!AR95,1)),"N/A")</f>
        <v>5</v>
      </c>
      <c r="AS95">
        <f>IFERROR(VALUE(RIGHT(Rawdata!AS95,1)),"N/A")</f>
        <v>5</v>
      </c>
      <c r="AT95">
        <f>IFERROR(VALUE(RIGHT(Rawdata!AT95,1)),"N/A")</f>
        <v>5</v>
      </c>
      <c r="AU95">
        <f>IFERROR(6-VALUE(RIGHT(Rawdata!AU95,1)),"N/A")</f>
        <v>5</v>
      </c>
      <c r="AV95">
        <f>IFERROR(VALUE(RIGHT(Rawdata!AV95,1)),"N/A")</f>
        <v>5</v>
      </c>
      <c r="AW95">
        <f>IFERROR(VALUE(RIGHT(Rawdata!AW95,1)),"N/A")</f>
        <v>3</v>
      </c>
      <c r="AX95">
        <f>IFERROR(VALUE(RIGHT(Rawdata!AX95,1)),"N/A")</f>
        <v>1</v>
      </c>
      <c r="AY95">
        <f>IFERROR(VALUE(RIGHT(Rawdata!AY95,1)),"N/A")</f>
        <v>3</v>
      </c>
      <c r="AZ95">
        <f>IFERROR(VALUE(RIGHT(Rawdata!AZ95,1)),"N/A")</f>
        <v>4</v>
      </c>
      <c r="BA95">
        <f>IFERROR(VALUE(RIGHT(Rawdata!BA95,1)-1),"N/A")</f>
        <v>2</v>
      </c>
      <c r="BB95">
        <f>IFERROR(VALUE(RIGHT(Rawdata!BB95,1)-1),"N/A")</f>
        <v>3</v>
      </c>
      <c r="BC95">
        <f>IFERROR(VALUE(RIGHT(Rawdata!BC95,1)-1),"N/A")</f>
        <v>2</v>
      </c>
      <c r="BD95">
        <f>IFERROR(VALUE(RIGHT(Rawdata!BD95,1)-1),"N/A")</f>
        <v>0</v>
      </c>
      <c r="BE95">
        <f>IFERROR(VALUE(RIGHT(Rawdata!BE95,1)-1),"N/A")</f>
        <v>2</v>
      </c>
      <c r="BF95">
        <f>IFERROR(VALUE(RIGHT(Rawdata!BF95,1)-1),"N/A")</f>
        <v>2</v>
      </c>
      <c r="BG95">
        <f>IFERROR(VALUE(RIGHT(Rawdata!BG95,1)-1),"N/A")</f>
        <v>0</v>
      </c>
      <c r="BH95">
        <f>IFERROR(VALUE(RIGHT(Rawdata!BH95,1)-1),"N/A")</f>
        <v>1</v>
      </c>
      <c r="BI95">
        <f>IFERROR(VALUE(RIGHT(Rawdata!BI95,1)-1),"N/A")</f>
        <v>1</v>
      </c>
      <c r="BJ95">
        <f>IFERROR(VALUE(RIGHT(Rawdata!BJ95,1)-1),"N/A")</f>
        <v>2</v>
      </c>
      <c r="BK95">
        <f>IFERROR(VALUE(RIGHT(Rawdata!BK95,1)-1),"N/A")</f>
        <v>2</v>
      </c>
      <c r="BL95">
        <f>IFERROR(VALUE(RIGHT(Rawdata!BL95,1)-1),"N/A")</f>
        <v>3</v>
      </c>
      <c r="BM95">
        <f>IFERROR(VALUE(RIGHT(Rawdata!BM95,1)),"N/A")</f>
        <v>4</v>
      </c>
      <c r="BN95">
        <f>IFERROR(VALUE(RIGHT(Rawdata!BN95,1)),"N/A")</f>
        <v>5</v>
      </c>
      <c r="BO95">
        <f>IFERROR(VALUE(RIGHT(Rawdata!BO95,1)),"N/A")</f>
        <v>4</v>
      </c>
      <c r="BP95">
        <f>IFERROR(VALUE(RIGHT(Rawdata!BP95,1)),"N/A")</f>
        <v>4</v>
      </c>
      <c r="BQ95">
        <f>IFERROR(6-VALUE(RIGHT(Rawdata!BQ95,1)),"N/A")</f>
        <v>2</v>
      </c>
      <c r="BR95">
        <f>IFERROR(6-VALUE(RIGHT(Rawdata!BR95,1)),"N/A")</f>
        <v>2</v>
      </c>
      <c r="BS95">
        <f>IFERROR(6-VALUE(RIGHT(Rawdata!BS95,1)),"N/A")</f>
        <v>2</v>
      </c>
      <c r="BT95">
        <f>IFERROR(6-VALUE(RIGHT(Rawdata!BT95,1)),"N/A")</f>
        <v>2</v>
      </c>
      <c r="BU95">
        <f>IFERROR(VALUE(RIGHT(Rawdata!BU95,1)),"N/A")</f>
        <v>4</v>
      </c>
      <c r="BV95">
        <f>IFERROR(VALUE(RIGHT(Rawdata!BV95,1)),"N/A")</f>
        <v>4</v>
      </c>
      <c r="BW95">
        <f>IFERROR(VALUE(RIGHT(Rawdata!BW95,1)),"N/A")</f>
        <v>4</v>
      </c>
      <c r="BX95">
        <f>IFERROR(VALUE(RIGHT(Rawdata!BX95,1)),"N/A")</f>
        <v>4</v>
      </c>
      <c r="BY95">
        <f>IFERROR(6-VALUE(RIGHT(Rawdata!BY95,1)),"N/A")</f>
        <v>5</v>
      </c>
      <c r="BZ95">
        <f>IFERROR(6-VALUE(RIGHT(Rawdata!BZ95,1)),"N/A")</f>
        <v>5</v>
      </c>
      <c r="CA95">
        <f>IFERROR(6-VALUE(RIGHT(Rawdata!CA95,1)),"N/A")</f>
        <v>1</v>
      </c>
      <c r="CB95">
        <f>IFERROR(VALUE(RIGHT(Rawdata!CB95,1)),"N/A")</f>
        <v>4</v>
      </c>
      <c r="CC95">
        <f>IFERROR(VALUE(RIGHT(Rawdata!CC95,1)),"N/A")</f>
        <v>4</v>
      </c>
      <c r="CD95">
        <f>IFERROR(VALUE(RIGHT(Rawdata!CD95,1)),"N/A")</f>
        <v>4</v>
      </c>
      <c r="CE95">
        <f>IFERROR(VALUE(RIGHT(Rawdata!CE95,1)),"N/A")</f>
        <v>4</v>
      </c>
      <c r="CF95">
        <f>IFERROR(6-VALUE(RIGHT(Rawdata!CF95,1)),"N/A")</f>
        <v>5</v>
      </c>
      <c r="CG95">
        <f>IFERROR(6-VALUE(RIGHT(Rawdata!CG95,1)),"N/A")</f>
        <v>2</v>
      </c>
      <c r="CH95">
        <f>IFERROR(6-VALUE(RIGHT(Rawdata!CH95,1)),"N/A")</f>
        <v>2</v>
      </c>
      <c r="CI95">
        <f>IFERROR(6-VALUE(RIGHT(Rawdata!CI95,1)),"N/A")</f>
        <v>4</v>
      </c>
      <c r="CJ95">
        <f>IFERROR(VALUE(RIGHT(Rawdata!CJ95,1)),"N/A")</f>
        <v>3</v>
      </c>
      <c r="CK95">
        <f>IFERROR(VALUE(RIGHT(Rawdata!CK95,1)),"N/A")</f>
        <v>1</v>
      </c>
      <c r="CL95">
        <f>IFERROR(VALUE(RIGHT(Rawdata!CL95,1)),"N/A")</f>
        <v>2</v>
      </c>
      <c r="CM95">
        <f>IFERROR(VALUE(RIGHT(Rawdata!CM95,1)),"N/A")</f>
        <v>2</v>
      </c>
      <c r="CN95">
        <f>IFERROR(VALUE(RIGHT(Rawdata!CN95,1)),"N/A")</f>
        <v>3</v>
      </c>
      <c r="CO95">
        <f>IFERROR(VALUE(RIGHT(Rawdata!CO95,1)),"N/A")</f>
        <v>1</v>
      </c>
      <c r="CP95">
        <f>IFERROR(VALUE(RIGHT(Rawdata!CP95,1)),"N/A")</f>
        <v>1</v>
      </c>
      <c r="CQ95">
        <f>IFERROR(VALUE(RIGHT(Rawdata!CQ95,1)),"N/A")</f>
        <v>2</v>
      </c>
      <c r="CR95">
        <f>IFERROR(VALUE(RIGHT(Rawdata!CR95,1)),"N/A")</f>
        <v>2</v>
      </c>
      <c r="CS95">
        <f>IFERROR(VALUE(RIGHT(Rawdata!CS95,1)),"N/A")</f>
        <v>1</v>
      </c>
      <c r="CT95">
        <f>IFERROR(VALUE(RIGHT(Rawdata!CT95,1)),"N/A")</f>
        <v>1</v>
      </c>
      <c r="CU95">
        <f>IFERROR(VALUE(RIGHT(Rawdata!CU95,1)),"N/A")</f>
        <v>2</v>
      </c>
      <c r="CV95">
        <f>IFERROR(VALUE(RIGHT(Rawdata!CV95,1)),"N/A")</f>
        <v>2</v>
      </c>
      <c r="CW95">
        <f>IFERROR(6-VALUE(RIGHT(Rawdata!CW95,1)),"N/A")</f>
        <v>1</v>
      </c>
      <c r="CX95">
        <f>IFERROR(VALUE(RIGHT(Rawdata!CX95,1)),"N/A")</f>
        <v>3</v>
      </c>
      <c r="CY95">
        <f>IFERROR(VALUE(RIGHT(Rawdata!CY95,1)),"N/A")</f>
        <v>3</v>
      </c>
      <c r="CZ95">
        <f>IFERROR(VALUE(RIGHT(Rawdata!CZ95,1)),"N/A")</f>
        <v>2</v>
      </c>
      <c r="DA95">
        <f>IFERROR(VALUE(RIGHT(Rawdata!DA95,1)),"N/A")</f>
        <v>1</v>
      </c>
      <c r="DB95">
        <f>IFERROR(VALUE(RIGHT(Rawdata!DB95,1)),"N/A")</f>
        <v>1</v>
      </c>
      <c r="DC95">
        <f>IFERROR(VALUE(RIGHT(Rawdata!DC95,1)),"N/A")</f>
        <v>2</v>
      </c>
      <c r="DD95">
        <f>IFERROR(VALUE(RIGHT(Rawdata!DD95,1)),"N/A")</f>
        <v>2</v>
      </c>
      <c r="DE95">
        <f>IFERROR(VALUE(RIGHT(Rawdata!DE95,1)-1),"N/A")</f>
        <v>1</v>
      </c>
      <c r="DF95">
        <f>IFERROR(VALUE(RIGHT(Rawdata!DF95,1)-1),"N/A")</f>
        <v>2</v>
      </c>
      <c r="DG95">
        <f>IFERROR(VALUE(RIGHT(Rawdata!DG95,1)-1),"N/A")</f>
        <v>1</v>
      </c>
      <c r="DH95">
        <f>IFERROR(VALUE(RIGHT(Rawdata!DH95,1)-1),"N/A")</f>
        <v>2</v>
      </c>
      <c r="DI95">
        <f>IFERROR(VALUE(RIGHT(Rawdata!DI95,1)-1),"N/A")</f>
        <v>1</v>
      </c>
      <c r="DJ95">
        <f>IFERROR(VALUE(RIGHT(Rawdata!DJ95,1)-1),"N/A")</f>
        <v>1</v>
      </c>
      <c r="DK95">
        <f>IFERROR(VALUE(RIGHT(Rawdata!DK95,1)-1),"N/A")</f>
        <v>1</v>
      </c>
      <c r="DL95">
        <f>IFERROR(VALUE(RIGHT(Rawdata!DL95,1)-1),"N/A")</f>
        <v>3</v>
      </c>
      <c r="DM95">
        <f>IFERROR(VALUE(RIGHT(Rawdata!DM95,1)-1),"N/A")</f>
        <v>3</v>
      </c>
      <c r="DN95">
        <f>IFERROR(VALUE(RIGHT(Rawdata!DN95,1)-1),"N/A")</f>
        <v>1</v>
      </c>
      <c r="DO95">
        <f>IFERROR(VALUE(RIGHT(Rawdata!DO95,1)-1),"N/A")</f>
        <v>1</v>
      </c>
      <c r="DP95">
        <f>IFERROR(VALUE(RIGHT(Rawdata!DP95,1)-1),"N/A")</f>
        <v>2</v>
      </c>
      <c r="DQ95">
        <f>IFERROR(VALUE(RIGHT(Rawdata!DQ95,1)-1),"N/A")</f>
        <v>0</v>
      </c>
      <c r="DR95">
        <f>IFERROR(VALUE(RIGHT(Rawdata!DR95,1)-1),"N/A")</f>
        <v>1</v>
      </c>
      <c r="DS95">
        <f>IFERROR(VALUE(RIGHT(Rawdata!DS95,1)-1),"N/A")</f>
        <v>1</v>
      </c>
      <c r="DT95">
        <f>IFERROR(VALUE(RIGHT(Rawdata!DT95,1)-1),"N/A")</f>
        <v>1</v>
      </c>
      <c r="DU95">
        <f>IFERROR(6-VALUE(RIGHT(Rawdata!DU95,1)-1),"N/A")</f>
        <v>1</v>
      </c>
      <c r="DV95">
        <f>IFERROR(6-VALUE(RIGHT(Rawdata!DV95,1)-1),"N/A")</f>
        <v>1</v>
      </c>
      <c r="DW95">
        <f>IFERROR(6-VALUE(RIGHT(Rawdata!DW95,1)-1),"N/A")</f>
        <v>2</v>
      </c>
      <c r="DX95">
        <f>IFERROR(6-VALUE(RIGHT(Rawdata!DX95,1)-1),"N/A")</f>
        <v>2</v>
      </c>
      <c r="DY95">
        <f>IFERROR(6-VALUE(RIGHT(Rawdata!DY95,1)-1),"N/A")</f>
        <v>3</v>
      </c>
      <c r="DZ95">
        <f>IFERROR(6-VALUE(RIGHT(Rawdata!DZ95,1)-1),"N/A")</f>
        <v>1</v>
      </c>
      <c r="EA95">
        <f>IFERROR(VALUE(RIGHT(Rawdata!EA95,1)),"N/A")</f>
        <v>4</v>
      </c>
      <c r="EB95">
        <f>IFERROR(VALUE(RIGHT(Rawdata!EB95,1)),"N/A")</f>
        <v>4</v>
      </c>
      <c r="EC95">
        <f>IFERROR(6-VALUE(RIGHT(Rawdata!EC95,1)),"N/A")</f>
        <v>5</v>
      </c>
      <c r="ED95">
        <f>IFERROR(6-VALUE(RIGHT(Rawdata!ED95,1)),"N/A")</f>
        <v>5</v>
      </c>
      <c r="EE95">
        <f>IFERROR(VALUE(RIGHT(Rawdata!EE95,1)),"N/A")</f>
        <v>4</v>
      </c>
      <c r="EF95">
        <f>IFERROR(VALUE(RIGHT(Rawdata!EF95,1)),"N/A")</f>
        <v>3</v>
      </c>
      <c r="EG95">
        <f>IFERROR(VALUE(RIGHT(Rawdata!EG95,1)),"N/A")</f>
        <v>3</v>
      </c>
      <c r="EH95">
        <f>IFERROR(VALUE(RIGHT(Rawdata!EH95,1)),"N/A")</f>
        <v>4</v>
      </c>
      <c r="EI95">
        <f>IFERROR(VALUE(RIGHT(Rawdata!EI95,1)),"N/A")</f>
        <v>4</v>
      </c>
      <c r="EJ95">
        <f>IFERROR(VALUE(RIGHT(Rawdata!EJ95,1)),"N/A")</f>
        <v>3</v>
      </c>
      <c r="EK95">
        <f>IFERROR(VALUE(RIGHT(Rawdata!EK95,1)),"N/A")</f>
        <v>3</v>
      </c>
      <c r="EL95">
        <f>IFERROR(VALUE(RIGHT(Rawdata!EL95,1)),"N/A")</f>
        <v>4</v>
      </c>
      <c r="EM95">
        <f>IFERROR(VALUE(RIGHT(Rawdata!EM95,1)),"N/A")</f>
        <v>5</v>
      </c>
      <c r="EN95">
        <f>IFERROR(VALUE(RIGHT(Rawdata!EN95,1)),"N/A")</f>
        <v>3</v>
      </c>
      <c r="EO95">
        <f>IFERROR(VALUE(RIGHT(Rawdata!EO95,1)),"N/A")</f>
        <v>5</v>
      </c>
      <c r="EP95">
        <f>IFERROR(VALUE(RIGHT(Rawdata!EP95,1)),"N/A")</f>
        <v>3</v>
      </c>
      <c r="EQ95">
        <f>IFERROR(VALUE(RIGHT(Rawdata!EQ95,1)),"N/A")</f>
        <v>4</v>
      </c>
      <c r="ER95">
        <f>IFERROR(VALUE(RIGHT(Rawdata!ER95,1)),"N/A")</f>
        <v>3</v>
      </c>
      <c r="ES95">
        <f>IFERROR(VALUE(RIGHT(Rawdata!ES95,1)),"N/A")</f>
        <v>4</v>
      </c>
      <c r="ET95">
        <f>IFERROR(VALUE(RIGHT(Rawdata!ET95,1)),"N/A")</f>
        <v>3</v>
      </c>
      <c r="EU95">
        <f>IFERROR(VALUE(RIGHT(Rawdata!EU95,1)),"N/A")</f>
        <v>3</v>
      </c>
      <c r="EV95">
        <f>IFERROR(VALUE(RIGHT(Rawdata!EV95,1)),"N/A")</f>
        <v>4</v>
      </c>
      <c r="EW95">
        <f>IFERROR(VALUE(RIGHT(Rawdata!EW95,1)),"N/A")</f>
        <v>5</v>
      </c>
      <c r="EX95">
        <f>IFERROR(VALUE(RIGHT(Rawdata!EX95,1)),"N/A")</f>
        <v>5</v>
      </c>
      <c r="EY95">
        <f>IFERROR(VALUE(RIGHT(Rawdata!EY95,1)),"N/A")</f>
        <v>5</v>
      </c>
      <c r="EZ95">
        <f>IFERROR(6-VALUE(RIGHT(Rawdata!EZ95,1)),"N/A")</f>
        <v>3</v>
      </c>
      <c r="FA95">
        <f>IFERROR(IF(Rawdata!FA95="A1",VALUE(RIGHT(Rawdata!FA95,1)),VALUE(RIGHT(Rawdata!FA95,1))-1),"N/A")</f>
        <v>3</v>
      </c>
      <c r="FB95">
        <f>IFERROR(VALUE(RIGHT(Rawdata!FB95,1))-3,"N/A")</f>
        <v>5</v>
      </c>
      <c r="FC95">
        <f>IFERROR(IF(Rawdata!FC95="A1",VALUE(RIGHT(Rawdata!FC95,1)),VALUE(RIGHT(Rawdata!FC95,1))-1),"N/A")</f>
        <v>3</v>
      </c>
      <c r="FD95">
        <f>IFERROR(VALUE(RIGHT(Rawdata!FD95,1))-3,"N/A")</f>
        <v>4</v>
      </c>
      <c r="FE95">
        <f>IFERROR(IF(Rawdata!FE95="A1",VALUE(RIGHT(Rawdata!FE95,1)),VALUE(RIGHT(Rawdata!FE95,1))-1),"N/A")</f>
        <v>3</v>
      </c>
      <c r="FF95">
        <f>IFERROR(VALUE(RIGHT(Rawdata!FF95,1))-3,"N/A")</f>
        <v>3</v>
      </c>
      <c r="FG95">
        <f>IFERROR(IF(Rawdata!FG95="A1",VALUE(RIGHT(Rawdata!FG95,1)),VALUE(RIGHT(Rawdata!FG95,1))-1),"N/A")</f>
        <v>4</v>
      </c>
      <c r="FH95">
        <f>IFERROR(VALUE(RIGHT(Rawdata!FH95,1))-3,"N/A")</f>
        <v>5</v>
      </c>
      <c r="FI95">
        <f>IFERROR(IF(Rawdata!FI95="A1",VALUE(RIGHT(Rawdata!FI95,1)),VALUE(RIGHT(Rawdata!FI95,1))-1),"N/A")</f>
        <v>5</v>
      </c>
      <c r="FJ95">
        <f>IFERROR(VALUE(RIGHT(Rawdata!FJ95,1))-3,"N/A")</f>
        <v>4</v>
      </c>
      <c r="FK95">
        <f>IFERROR(IF(Rawdata!FK95="A1",VALUE(RIGHT(Rawdata!FK95,1)),VALUE(RIGHT(Rawdata!FK95,1))-1),"N/A")</f>
        <v>5</v>
      </c>
      <c r="FL95">
        <f>IFERROR(VALUE(RIGHT(Rawdata!FL95,1))-3,"N/A")</f>
        <v>5</v>
      </c>
      <c r="FM95">
        <f>IFERROR(IF(Rawdata!FM95="A1",VALUE(RIGHT(Rawdata!FM95,1)),VALUE(RIGHT(Rawdata!FM95,1))-1),"N/A")</f>
        <v>4</v>
      </c>
      <c r="FN95">
        <f>IFERROR(VALUE(RIGHT(Rawdata!FN95,1))-3,"N/A")</f>
        <v>4</v>
      </c>
      <c r="FO95">
        <f>IFERROR(IF(Rawdata!FO95="A1",VALUE(RIGHT(Rawdata!FO95,1)),VALUE(RIGHT(Rawdata!FO95,1))-1),"N/A")</f>
        <v>4</v>
      </c>
      <c r="FP95">
        <f>IFERROR(VALUE(RIGHT(Rawdata!FP95,1))-3,"N/A")</f>
        <v>4</v>
      </c>
      <c r="FQ95">
        <f>IFERROR(IF(Rawdata!FQ95="A1",VALUE(RIGHT(Rawdata!FQ95,1)),VALUE(RIGHT(Rawdata!FQ95,1))-1),"N/A")</f>
        <v>4</v>
      </c>
      <c r="FR95">
        <f>IFERROR(VALUE(RIGHT(Rawdata!FR95,1))-3,"N/A")</f>
        <v>4</v>
      </c>
      <c r="FS95">
        <f>IFERROR(IF(Rawdata!FS95="A1",VALUE(RIGHT(Rawdata!FS95,1)),VALUE(RIGHT(Rawdata!FS95,1))-1),"N/A")</f>
        <v>4</v>
      </c>
      <c r="FT95">
        <f>IFERROR(VALUE(RIGHT(Rawdata!FT95,1))-3,"N/A")</f>
        <v>4</v>
      </c>
      <c r="FU95">
        <f>IFERROR(IF(Rawdata!FU95="A1",VALUE(RIGHT(Rawdata!FU95,1)),VALUE(RIGHT(Rawdata!FU95,1))-1),"N/A")</f>
        <v>4</v>
      </c>
      <c r="FV95">
        <f>IFERROR(VALUE(RIGHT(Rawdata!FV95,1))-3,"N/A")</f>
        <v>4</v>
      </c>
      <c r="FW95">
        <f>IFERROR(IF(Rawdata!FW95="A1",VALUE(RIGHT(Rawdata!FW95,1)),VALUE(RIGHT(Rawdata!FW95,1))-1),"N/A")</f>
        <v>3</v>
      </c>
      <c r="FX95">
        <f>IFERROR(VALUE(RIGHT(Rawdata!FX95,1))-3,"N/A")</f>
        <v>4</v>
      </c>
      <c r="FY95">
        <f>IFERROR(IF(Rawdata!FY95="A1",VALUE(RIGHT(Rawdata!FY95,1)),VALUE(RIGHT(Rawdata!FY95,1))-1),"N/A")</f>
        <v>1</v>
      </c>
      <c r="FZ95">
        <f>IFERROR(VALUE(RIGHT(Rawdata!FZ95,1))-3,"N/A")</f>
        <v>5</v>
      </c>
      <c r="GA95">
        <f>IFERROR(IF(Rawdata!GA95="A1",VALUE(RIGHT(Rawdata!GA95,1)),VALUE(RIGHT(Rawdata!GA95,1))-1),"N/A")</f>
        <v>5</v>
      </c>
      <c r="GB95">
        <f>IFERROR(VALUE(RIGHT(Rawdata!GB95,1))-3,"N/A")</f>
        <v>5</v>
      </c>
      <c r="GC95">
        <f>IFERROR(IF(Rawdata!GC95="A1",VALUE(RIGHT(Rawdata!GC95,1)),VALUE(RIGHT(Rawdata!GC95,1))-1),"N/A")</f>
        <v>5</v>
      </c>
      <c r="GD95">
        <f>IFERROR(VALUE(RIGHT(Rawdata!GD95,1))-3,"N/A")</f>
        <v>5</v>
      </c>
      <c r="GE95">
        <f>IFERROR(IF(Rawdata!GE95="A1",VALUE(RIGHT(Rawdata!GE95,1)),VALUE(RIGHT(Rawdata!GE95,1))-1),"N/A")</f>
        <v>5</v>
      </c>
      <c r="GF95">
        <f>IFERROR(VALUE(RIGHT(Rawdata!GF95,1))-3,"N/A")</f>
        <v>5</v>
      </c>
      <c r="GG95">
        <f>IFERROR(IF(Rawdata!GG95="A1",VALUE(RIGHT(Rawdata!GG95,1)),VALUE(RIGHT(Rawdata!GG95,1))-1),"N/A")</f>
        <v>4</v>
      </c>
      <c r="GH95">
        <f>IFERROR(VALUE(RIGHT(Rawdata!GH95,1))-3,"N/A")</f>
        <v>5</v>
      </c>
      <c r="GI95">
        <f>IFERROR(IF(Rawdata!GI95="A1",VALUE(RIGHT(Rawdata!GI95,1)),VALUE(RIGHT(Rawdata!GI95,1))-1),"N/A")</f>
        <v>5</v>
      </c>
      <c r="GJ95">
        <f>IFERROR(VALUE(RIGHT(Rawdata!GJ95,1))-3,"N/A")</f>
        <v>5</v>
      </c>
      <c r="GK95">
        <f>IFERROR(IF(Rawdata!GK95="A1",VALUE(RIGHT(Rawdata!GK95,1)),VALUE(RIGHT(Rawdata!GK95,1))-1),"N/A")</f>
        <v>5</v>
      </c>
      <c r="GL95">
        <f>IFERROR(VALUE(RIGHT(Rawdata!GL95,1))-3,"N/A")</f>
        <v>5</v>
      </c>
      <c r="GM95">
        <f>IFERROR(IF(Rawdata!GM95="A1",VALUE(RIGHT(Rawdata!GM95,1)),VALUE(RIGHT(Rawdata!GM95,1))-1),"N/A")</f>
        <v>5</v>
      </c>
      <c r="GN95">
        <f>IFERROR(VALUE(RIGHT(Rawdata!GN95,1))-3,"N/A")</f>
        <v>5</v>
      </c>
      <c r="GO95">
        <f>IFERROR(IF(Rawdata!GO95="A1",VALUE(RIGHT(Rawdata!GO95,1)),VALUE(RIGHT(Rawdata!GO95,1))-1),"N/A")</f>
        <v>5</v>
      </c>
      <c r="GP95">
        <f>IFERROR(VALUE(RIGHT(Rawdata!GP95,1))-3,"N/A")</f>
        <v>5</v>
      </c>
      <c r="GQ95">
        <f>IFERROR(IF(Rawdata!GQ95="A1",VALUE(RIGHT(Rawdata!GQ95,1)),VALUE(RIGHT(Rawdata!GQ95,1))-1),"N/A")</f>
        <v>4</v>
      </c>
      <c r="GR95">
        <f>IFERROR(VALUE(RIGHT(Rawdata!GR95,1))-3,"N/A")</f>
        <v>3</v>
      </c>
      <c r="GS95">
        <f>IFERROR(IF(Rawdata!GS95="A1",VALUE(RIGHT(Rawdata!GS95,1)),VALUE(RIGHT(Rawdata!GS95,1))-1),"N/A")</f>
        <v>4</v>
      </c>
      <c r="GT95">
        <f>IFERROR(VALUE(RIGHT(Rawdata!GT95,1))-3,"N/A")</f>
        <v>3</v>
      </c>
      <c r="GU95">
        <f>IFERROR(IF(Rawdata!GU95="A1",VALUE(RIGHT(Rawdata!GU95,1)),VALUE(RIGHT(Rawdata!GU95,1))-1),"N/A")</f>
        <v>4</v>
      </c>
      <c r="GV95">
        <f>IFERROR(VALUE(RIGHT(Rawdata!GV95,1))-3,"N/A")</f>
        <v>4</v>
      </c>
      <c r="GW95">
        <f>IFERROR(IF(Rawdata!GW95="A1",VALUE(RIGHT(Rawdata!GW95,1)),VALUE(RIGHT(Rawdata!GW95,1))-1),"N/A")</f>
        <v>4</v>
      </c>
      <c r="GX95">
        <f>IFERROR(VALUE(RIGHT(Rawdata!GX95,1))-3,"N/A")</f>
        <v>4</v>
      </c>
      <c r="GY95">
        <f>IFERROR(VALUE(RIGHT(Rawdata!GY95,1)),"N/A")</f>
        <v>6</v>
      </c>
      <c r="GZ95">
        <f>IFERROR(7-VALUE(RIGHT(Rawdata!GZ95,1)),"N/A")</f>
        <v>6</v>
      </c>
      <c r="HA95">
        <f>IFERROR(VALUE(RIGHT(Rawdata!HA95,1)),"N/A")</f>
        <v>6</v>
      </c>
      <c r="HB95">
        <f>IFERROR(VALUE(RIGHT(Rawdata!HB95,1)),"N/A")</f>
        <v>5</v>
      </c>
      <c r="HC95">
        <f>IFERROR(VALUE(RIGHT(Rawdata!HC95,1)),"N/A")</f>
        <v>5</v>
      </c>
      <c r="HD95">
        <f>IFERROR(7-VALUE(RIGHT(Rawdata!HD95,1)),"N/A")</f>
        <v>4</v>
      </c>
      <c r="HE95">
        <f>IFERROR(VALUE(RIGHT(Rawdata!HE95,1)),"N/A")</f>
        <v>6</v>
      </c>
      <c r="HF95">
        <f>IFERROR(7-VALUE(RIGHT(Rawdata!HF95,1)),"N/A")</f>
        <v>6</v>
      </c>
      <c r="HG95">
        <f>IFERROR(VALUE(RIGHT(Rawdata!HG95,1)),"N/A")</f>
        <v>6</v>
      </c>
      <c r="HH95">
        <f>IFERROR(VALUE(RIGHT(Rawdata!HH95,1)),"N/A")</f>
        <v>6</v>
      </c>
      <c r="HI95">
        <f>IFERROR(VALUE(RIGHT(Rawdata!HI95,1)),"N/A")</f>
        <v>6</v>
      </c>
      <c r="HJ95">
        <f>IFERROR(VALUE(RIGHT(Rawdata!HJ95,1)),"N/A")</f>
        <v>5</v>
      </c>
      <c r="HK95">
        <f>IFERROR(7-VALUE(RIGHT(Rawdata!HK95,1)),"N/A")</f>
        <v>3</v>
      </c>
      <c r="HL95">
        <f>IFERROR(VALUE(RIGHT(Rawdata!HL95,1)),"N/A")</f>
        <v>4</v>
      </c>
      <c r="HM95">
        <f>IFERROR(VALUE(RIGHT(Rawdata!HM95,1)),"N/A")</f>
        <v>5</v>
      </c>
      <c r="HN95">
        <f>IFERROR(IF(Rawdata!HN95="A13",5,VALUE(RIGHT(Rawdata!HN95,1))-1),"N/A")</f>
        <v>4</v>
      </c>
      <c r="HO95">
        <f>IFERROR(IF(Rawdata!HO95="A13",5,VALUE(RIGHT(Rawdata!HO95,1))-1),"N/A")</f>
        <v>4</v>
      </c>
      <c r="HP95">
        <f>IFERROR(IF(Rawdata!HP95="A13",5,VALUE(RIGHT(Rawdata!HP95,1))-1),"N/A")</f>
        <v>5</v>
      </c>
      <c r="HQ95">
        <f>IFERROR(IF(Rawdata!HQ95="A13",5,VALUE(RIGHT(Rawdata!HQ95,1))-1),"N/A")</f>
        <v>4</v>
      </c>
      <c r="HR95">
        <f>IFERROR(IF(Rawdata!HR95="A13",5,VALUE(RIGHT(Rawdata!HR95,1))-1),"N/A")</f>
        <v>4</v>
      </c>
      <c r="HS95">
        <f>IFERROR(6-IF(Rawdata!HS95="A13",5,VALUE(RIGHT(Rawdata!HS95,1))-1),"N/A")</f>
        <v>4</v>
      </c>
      <c r="HT95">
        <f>IFERROR(6-IF(Rawdata!HT95="A13",5,VALUE(RIGHT(Rawdata!HT95,1))-1),"N/A")</f>
        <v>3</v>
      </c>
      <c r="HU95">
        <f>IFERROR(6-IF(Rawdata!HU95="A13",5,VALUE(RIGHT(Rawdata!HU95,1))-1),"N/A")</f>
        <v>1</v>
      </c>
      <c r="HV95">
        <f>IFERROR(IF(Rawdata!HV95="A13",5,VALUE(RIGHT(Rawdata!HV95,1))-1),"N/A")</f>
        <v>4</v>
      </c>
      <c r="HW95">
        <f>IFERROR(6-IF(Rawdata!HW95="A13",5,VALUE(RIGHT(Rawdata!HW95,1))-1),"N/A")</f>
        <v>3</v>
      </c>
      <c r="HX95">
        <f>IFERROR(6-IF(Rawdata!HX95="A13",5,VALUE(RIGHT(Rawdata!HX95,1))-1),"N/A")</f>
        <v>2</v>
      </c>
      <c r="HY95">
        <f>IFERROR(6-IF(Rawdata!HY95="A13",5,VALUE(RIGHT(Rawdata!HY95,1))-1),"N/A")</f>
        <v>1</v>
      </c>
      <c r="HZ95">
        <f>IFERROR(6-IF(Rawdata!HZ95="A13",5,VALUE(RIGHT(Rawdata!HZ95,1))-1),"N/A")</f>
        <v>2</v>
      </c>
      <c r="IA95">
        <f>IFERROR(6-IF(Rawdata!IA95="A13",5,VALUE(RIGHT(Rawdata!IA95,1))-1),"N/A")</f>
        <v>4</v>
      </c>
      <c r="IB95">
        <f>IFERROR(IF(Rawdata!IB95="A13",5,VALUE(RIGHT(Rawdata!IB95,1))-1),"N/A")</f>
        <v>4</v>
      </c>
      <c r="IC95">
        <f>IFERROR(6-IF(Rawdata!IC95="A13",5,VALUE(RIGHT(Rawdata!IC95,1))-1),"N/A")</f>
        <v>3</v>
      </c>
      <c r="ID95">
        <f>IFERROR(IF(Rawdata!ID95="A13",5,VALUE(RIGHT(Rawdata!ID95,1))-1),"N/A")</f>
        <v>5</v>
      </c>
      <c r="IE95">
        <f>IFERROR(6-IF(Rawdata!IE95="A13",5,VALUE(RIGHT(Rawdata!IE95,1))-1),"N/A")</f>
        <v>4</v>
      </c>
      <c r="IF95">
        <f>IFERROR(VALUE(RIGHT(Rawdata!IF95,1)),"N/A")</f>
        <v>5</v>
      </c>
      <c r="IG95">
        <f>IFERROR(VALUE(RIGHT(Rawdata!IG95,1)),"N/A")</f>
        <v>3</v>
      </c>
      <c r="IH95">
        <f>IFERROR(VALUE(RIGHT(Rawdata!IH95,1)),"N/A")</f>
        <v>6</v>
      </c>
      <c r="II95">
        <f>IFERROR(VALUE(RIGHT(Rawdata!II95,1)),"N/A")</f>
        <v>7</v>
      </c>
      <c r="IJ95">
        <f>IFERROR(VALUE(RIGHT(Rawdata!IJ95,1)),"N/A")</f>
        <v>7</v>
      </c>
      <c r="IK95">
        <f>IFERROR(VALUE(RIGHT(Rawdata!IK95,1)),"N/A")</f>
        <v>5</v>
      </c>
      <c r="IL95">
        <f>IFERROR(VALUE(RIGHT(Rawdata!IL95,1)),"N/A")</f>
        <v>5</v>
      </c>
      <c r="IM95">
        <f>IFERROR(VALUE(RIGHT(Rawdata!IM95,1)),"N/A")</f>
        <v>4</v>
      </c>
      <c r="IN95">
        <f>IFERROR(VALUE(RIGHT(Rawdata!IN95,1)),"N/A")</f>
        <v>4</v>
      </c>
      <c r="IO95">
        <f>IFERROR(VALUE(RIGHT(Rawdata!IO95,1)),"N/A")</f>
        <v>4</v>
      </c>
      <c r="IP95">
        <f>IFERROR(VALUE(RIGHT(Rawdata!IP95,1)),"N/A")</f>
        <v>4</v>
      </c>
      <c r="IQ95">
        <f>IFERROR(VALUE(RIGHT(Rawdata!IQ95,1)),"N/A")</f>
        <v>4</v>
      </c>
      <c r="IR95">
        <f>IFERROR(VALUE(RIGHT(Rawdata!IR95,1)),"N/A")</f>
        <v>5</v>
      </c>
      <c r="IS95">
        <f>IFERROR(VALUE(RIGHT(Rawdata!IS95,1)),"N/A")</f>
        <v>4</v>
      </c>
      <c r="IT95">
        <f>IFERROR(VALUE(RIGHT(Rawdata!IT95,1)),"N/A")</f>
        <v>4</v>
      </c>
      <c r="IU95">
        <f>IFERROR(VALUE(RIGHT(Rawdata!IU95,1)),"N/A")</f>
        <v>5</v>
      </c>
      <c r="IV95">
        <f>IFERROR(VALUE(RIGHT(Rawdata!IV95,1)),"N/A")</f>
        <v>3</v>
      </c>
      <c r="IW95">
        <f>IFERROR(VALUE(RIGHT(Rawdata!IW95,1)),"N/A")</f>
        <v>4</v>
      </c>
      <c r="IX95">
        <f>IFERROR(VALUE(RIGHT(Rawdata!IX95,1)),"N/A")</f>
        <v>4</v>
      </c>
      <c r="IY95" t="str">
        <f>IFERROR(VALUE(RIGHT(Rawdata!IY95,1)),"N/A")</f>
        <v>N/A</v>
      </c>
      <c r="IZ95" t="str">
        <f>IFERROR(VALUE(RIGHT(Rawdata!IZ95,1)),"N/A")</f>
        <v>N/A</v>
      </c>
      <c r="JA95" t="str">
        <f>IFERROR(VALUE(RIGHT(Rawdata!JA95,1)),"N/A")</f>
        <v>N/A</v>
      </c>
      <c r="JB95" t="str">
        <f>IFERROR(VALUE(RIGHT(Rawdata!JB95,1)),"N/A")</f>
        <v>N/A</v>
      </c>
      <c r="JC95" t="str">
        <f>IFERROR(VALUE(RIGHT(Rawdata!JC95,1)),"N/A")</f>
        <v>N/A</v>
      </c>
      <c r="JD95" t="str">
        <f>IFERROR(VALUE(RIGHT(Rawdata!JD95,1)),"N/A")</f>
        <v>N/A</v>
      </c>
      <c r="JE95" t="str">
        <f>IFERROR(VALUE(RIGHT(Rawdata!JE95,1)),"N/A")</f>
        <v>N/A</v>
      </c>
      <c r="JF95" t="str">
        <f>IFERROR(VALUE(RIGHT(Rawdata!JF95,1)),"N/A")</f>
        <v>N/A</v>
      </c>
      <c r="JG95" t="str">
        <f>IFERROR(VALUE(RIGHT(Rawdata!JG95,1)),"N/A")</f>
        <v>N/A</v>
      </c>
      <c r="JH95" t="str">
        <f>IFERROR(VALUE(RIGHT(Rawdata!JH95,1)),"N/A")</f>
        <v>N/A</v>
      </c>
      <c r="JI95" t="str">
        <f>IFERROR(VALUE(RIGHT(Rawdata!JI95,1)),"N/A")</f>
        <v>N/A</v>
      </c>
      <c r="JJ95" t="str">
        <f>IFERROR(VALUE(RIGHT(Rawdata!JJ95,1)),"N/A")</f>
        <v>N/A</v>
      </c>
      <c r="JK95" t="str">
        <f>IFERROR(VALUE(RIGHT(Rawdata!JK95,1)),"N/A")</f>
        <v>N/A</v>
      </c>
      <c r="JL95" t="str">
        <f>IFERROR(VALUE(RIGHT(Rawdata!JL95,1)),"N/A")</f>
        <v>N/A</v>
      </c>
      <c r="JM95" t="str">
        <f>IFERROR(VALUE(RIGHT(Rawdata!JM95,1)),"N/A")</f>
        <v>N/A</v>
      </c>
      <c r="JN95" t="str">
        <f>IFERROR(VALUE(RIGHT(Rawdata!JN95,1)),"N/A")</f>
        <v>N/A</v>
      </c>
      <c r="JO95" t="str">
        <f>IFERROR(VALUE(RIGHT(Rawdata!JO95,1)),"N/A")</f>
        <v>N/A</v>
      </c>
      <c r="JP95" t="str">
        <f>IFERROR(VALUE(RIGHT(Rawdata!JP95,1)-4),"N/A")</f>
        <v>N/A</v>
      </c>
      <c r="JQ95" t="str">
        <f>IFERROR(VALUE(RIGHT(Rawdata!JQ95,1)-4),"N/A")</f>
        <v>N/A</v>
      </c>
      <c r="JR95" t="str">
        <f>IFERROR(VALUE(RIGHT(Rawdata!JR95,1)-4),"N/A")</f>
        <v>N/A</v>
      </c>
      <c r="JS95" t="str">
        <f>IFERROR(VALUE(RIGHT(Rawdata!JS95,1)-4),"N/A")</f>
        <v>N/A</v>
      </c>
      <c r="JT95" t="str">
        <f>IFERROR(VALUE(RIGHT(Rawdata!JT95,1)-4),"N/A")</f>
        <v>N/A</v>
      </c>
      <c r="JU95" t="str">
        <f>IFERROR(VALUE(RIGHT(Rawdata!JU95,1)-4),"N/A")</f>
        <v>N/A</v>
      </c>
      <c r="JV95" t="str">
        <f>IFERROR(VALUE(RIGHT(Rawdata!JV95,1)-4),"N/A")</f>
        <v>N/A</v>
      </c>
      <c r="JW95" t="str">
        <f>IFERROR(VALUE(RIGHT(Rawdata!JW95,1)-4),"N/A")</f>
        <v>N/A</v>
      </c>
      <c r="JX95" t="str">
        <f>IFERROR(VALUE(RIGHT(Rawdata!JX95,1)),"N/A")</f>
        <v>N/A</v>
      </c>
      <c r="JY95" t="str">
        <f>IFERROR(VALUE(RIGHT(Rawdata!JY95,1)),"N/A")</f>
        <v>N/A</v>
      </c>
      <c r="JZ95" t="str">
        <f>IFERROR(6-VALUE(RIGHT(Rawdata!JZ95,1)),"N/A")</f>
        <v>N/A</v>
      </c>
      <c r="KA95" t="str">
        <f>IFERROR(6-VALUE(RIGHT(Rawdata!KA95,1)),"N/A")</f>
        <v>N/A</v>
      </c>
      <c r="KB95" t="str">
        <f>IFERROR(6-VALUE(RIGHT(Rawdata!KB95,1)),"N/A")</f>
        <v>N/A</v>
      </c>
      <c r="KC95" t="str">
        <f>IFERROR(6-VALUE(RIGHT(Rawdata!KC95,1)),"N/A")</f>
        <v>N/A</v>
      </c>
      <c r="KD95" t="str">
        <f>IFERROR(6-VALUE(RIGHT(Rawdata!KD95,1)),"N/A")</f>
        <v>N/A</v>
      </c>
      <c r="KE95" t="str">
        <f>IFERROR(6-VALUE(RIGHT(Rawdata!KE95,1)),"N/A")</f>
        <v>N/A</v>
      </c>
      <c r="KF95" t="str">
        <f>IFERROR(VALUE(RIGHT(Rawdata!KF95,1)),"N/A")</f>
        <v>N/A</v>
      </c>
      <c r="KG95" t="str">
        <f>IFERROR(VALUE(RIGHT(Rawdata!KG95,1)),"N/A")</f>
        <v>N/A</v>
      </c>
      <c r="KH95" t="str">
        <f>IFERROR(6-VALUE(RIGHT(Rawdata!KH95,1)),"N/A")</f>
        <v>N/A</v>
      </c>
      <c r="KI95" t="str">
        <f>IFERROR(6-VALUE(RIGHT(Rawdata!KI95,1)),"N/A")</f>
        <v>N/A</v>
      </c>
      <c r="KJ95" t="str">
        <f>IFERROR(VALUE(RIGHT(Rawdata!KJ95,1)),"N/A")</f>
        <v>N/A</v>
      </c>
      <c r="KK95" t="str">
        <f>IFERROR(VALUE(RIGHT(Rawdata!KK95,1)),"N/A")</f>
        <v>N/A</v>
      </c>
      <c r="KL95" t="str">
        <f>IFERROR(VALUE(RIGHT(Rawdata!KL95,1)),"N/A")</f>
        <v>N/A</v>
      </c>
      <c r="KM95" t="str">
        <f>IFERROR(VALUE(RIGHT(Rawdata!KM95,1)),"N/A")</f>
        <v>N/A</v>
      </c>
      <c r="KN95" t="str">
        <f>IFERROR(VALUE(RIGHT(Rawdata!KN95,1)),"N/A")</f>
        <v>N/A</v>
      </c>
      <c r="KO95" t="str">
        <f>IFERROR(VALUE(RIGHT(Rawdata!KO95,1)),"N/A")</f>
        <v>N/A</v>
      </c>
      <c r="KP95" t="str">
        <f>IFERROR(VALUE(RIGHT(Rawdata!KP95,1)),"N/A")</f>
        <v>N/A</v>
      </c>
      <c r="KQ95" t="str">
        <f>IFERROR(VALUE(RIGHT(Rawdata!KQ95,1)),"N/A")</f>
        <v>N/A</v>
      </c>
      <c r="KR95" t="str">
        <f>IFERROR(VALUE(RIGHT(Rawdata!KR95,1)),"N/A")</f>
        <v>N/A</v>
      </c>
      <c r="KS95" t="str">
        <f>IFERROR(VALUE(RIGHT(Rawdata!KS95,1)),"N/A")</f>
        <v>N/A</v>
      </c>
      <c r="KT95" t="str">
        <f>IFERROR(VALUE(RIGHT(Rawdata!KT95,1)),"N/A")</f>
        <v>N/A</v>
      </c>
      <c r="KU95" t="str">
        <f>IFERROR(VALUE(RIGHT(Rawdata!KU95,1)),"N/A")</f>
        <v>N/A</v>
      </c>
      <c r="KV95" t="str">
        <f>IFERROR(VALUE(RIGHT(Rawdata!KV95,1)),"N/A")</f>
        <v>N/A</v>
      </c>
      <c r="KW95" t="str">
        <f>IFERROR(VALUE(RIGHT(Rawdata!KW95,1)),"N/A")</f>
        <v>N/A</v>
      </c>
      <c r="KX95" t="str">
        <f>IFERROR(VALUE(RIGHT(Rawdata!KX95,1)),"N/A")</f>
        <v>N/A</v>
      </c>
    </row>
    <row r="96" spans="1:310" x14ac:dyDescent="0.25">
      <c r="A96">
        <f>Rawdata!A96</f>
        <v>13</v>
      </c>
      <c r="B96" t="str">
        <f>Rawdata!B96</f>
        <v>T5</v>
      </c>
      <c r="C96" t="str">
        <f>Rawdata!C96</f>
        <v>2023-07-03 10:55:55</v>
      </c>
      <c r="D96" t="str">
        <f>Rawdata!D96</f>
        <v>755-292</v>
      </c>
      <c r="E96" t="str">
        <f>IF(Rawdata!E96="","",Rawdata!E96)</f>
        <v/>
      </c>
      <c r="F96" cm="1">
        <f t="array" ref="F96">IFERROR(_xlfn.IFS(Rawdata!F96="A1",100,Rawdata!F96="A2",75,Rawdata!F96="A3",50,Rawdata!F96="A4",25,Rawdata!F96="A5",0),"N/A")</f>
        <v>50</v>
      </c>
      <c r="G96" cm="1">
        <f t="array" ref="G96">IFERROR(_xlfn.IFS(Rawdata!G96="A1",100,Rawdata!G96="A2",75,Rawdata!G96="A3",50,Rawdata!G96="A4",25,Rawdata!G96="A5",0),"N/A")</f>
        <v>75</v>
      </c>
      <c r="H96" cm="1">
        <f t="array" ref="H96">IFERROR(_xlfn.IFS(Rawdata!H96="A1",100,Rawdata!H96="A2",75,Rawdata!H96="A3",50,Rawdata!H96="A4",25,Rawdata!H96="A5",0),"N/A")</f>
        <v>25</v>
      </c>
      <c r="I96" cm="1">
        <f t="array" ref="I96">IFERROR(_xlfn.IFS(Rawdata!I96="A1",100,Rawdata!I96="A2",75,Rawdata!I96="A3",50,Rawdata!I96="A4",25,Rawdata!I96="A5",0),"N/A")</f>
        <v>75</v>
      </c>
      <c r="J96" cm="1">
        <f t="array" ref="J96">IFERROR(_xlfn.IFS(Rawdata!J96="A1",100,Rawdata!J96="A2",75,Rawdata!J96="A3",50,Rawdata!J96="A4",25,Rawdata!J96="A5",0),"N/A")</f>
        <v>75</v>
      </c>
      <c r="K96" cm="1">
        <f t="array" ref="K96">IFERROR(_xlfn.IFS(Rawdata!K96="A1",100,Rawdata!K96="A2",75,Rawdata!K96="A3",50,Rawdata!K96="A4",25,Rawdata!K96="A5",0),"N/A")</f>
        <v>75</v>
      </c>
      <c r="L96" cm="1">
        <f t="array" ref="L96">IFERROR(_xlfn.IFS(Rawdata!L96="A1",100,Rawdata!L96="A2",75,Rawdata!L96="A3",50,Rawdata!L96="A4",25,Rawdata!L96="A5",0),"N/A")</f>
        <v>25</v>
      </c>
      <c r="M96" cm="1">
        <f t="array" ref="M96">IFERROR(_xlfn.IFS(Rawdata!M96="A1",100,Rawdata!M96="A2",75,Rawdata!M96="A3",50,Rawdata!M96="A4",25,Rawdata!M96="A5",0),"N/A")</f>
        <v>25</v>
      </c>
      <c r="N96" cm="1">
        <f t="array" ref="N96">IFERROR(_xlfn.IFS(Rawdata!N96="A1",100,Rawdata!N96="A2",75,Rawdata!N96="A3",50,Rawdata!N96="A4",25,Rawdata!N96="A5",0),"N/A")</f>
        <v>50</v>
      </c>
      <c r="O96" cm="1">
        <f t="array" ref="O96">IFERROR(_xlfn.IFS(Rawdata!O96="A1",100,Rawdata!O96="A2",75,Rawdata!O96="A3",50,Rawdata!O96="A4",25,Rawdata!O96="A5",0),"N/A")</f>
        <v>100</v>
      </c>
      <c r="P96" cm="1">
        <f t="array" ref="P96">IFERROR(_xlfn.IFS(Rawdata!P96="A1",100,Rawdata!P96="A2",75,Rawdata!P96="A3",50,Rawdata!P96="A4",25,Rawdata!P96="A5",0),"N/A")</f>
        <v>75</v>
      </c>
      <c r="Q96" cm="1">
        <f t="array" ref="Q96">IFERROR(_xlfn.IFS(Rawdata!Q96="A1",100,Rawdata!Q96="A2",75,Rawdata!Q96="A3",50,Rawdata!Q96="A4",25,Rawdata!Q96="A5",0),"N/A")</f>
        <v>75</v>
      </c>
      <c r="R96" cm="1">
        <f t="array" ref="R96">IFERROR(_xlfn.IFS(Rawdata!R96="A1",100,Rawdata!R96="A2",75,Rawdata!R96="A3",50,Rawdata!R96="A4",25,Rawdata!R96="A5",0),"N/A")</f>
        <v>75</v>
      </c>
      <c r="S96" cm="1">
        <f t="array" ref="S96">IFERROR(_xlfn.IFS(Rawdata!S96="A1",100,Rawdata!S96="A2",75,Rawdata!S96="A3",50,Rawdata!S96="A4",25,Rawdata!S96="A5",0),"N/A")</f>
        <v>50</v>
      </c>
      <c r="T96" cm="1">
        <f t="array" ref="T96">IFERROR(_xlfn.IFS(Rawdata!T96="A1",100,Rawdata!T96="A2",75,Rawdata!T96="A3",50,Rawdata!T96="A4",25,Rawdata!T96="A5",0),"N/A")</f>
        <v>75</v>
      </c>
      <c r="U96" cm="1">
        <f t="array" ref="U96">IFERROR(_xlfn.IFS(Rawdata!U96="A1",100,Rawdata!U96="A2",75,Rawdata!U96="A3",50,Rawdata!U96="A4",25,Rawdata!U96="A5",0),"N/A")</f>
        <v>100</v>
      </c>
      <c r="V96" cm="1">
        <f t="array" ref="V96">IFERROR(_xlfn.IFS(Rawdata!V96="A1",100,Rawdata!V96="A2",75,Rawdata!V96="A3",50,Rawdata!V96="A4",25,Rawdata!V96="A5",0),"N/A")</f>
        <v>25</v>
      </c>
      <c r="W96" cm="1">
        <f t="array" ref="W96">IFERROR(_xlfn.IFS(Rawdata!W96="A1",100,Rawdata!W96="A2",75,Rawdata!W96="A3",50,Rawdata!W96="A4",25,Rawdata!W96="A5",0),"N/A")</f>
        <v>25</v>
      </c>
      <c r="X96" cm="1">
        <f t="array" ref="X96">IFERROR(_xlfn.IFS(Rawdata!X96="A1",100,Rawdata!X96="A2",75,Rawdata!X96="A3",50,Rawdata!X96="A4",25,Rawdata!X96="A5",0),"N/A")</f>
        <v>75</v>
      </c>
      <c r="Y96" cm="1">
        <f t="array" ref="Y96">IFERROR(_xlfn.IFS(Rawdata!Y96="A1",100,Rawdata!Y96="A2",75,Rawdata!Y96="A3",50,Rawdata!Y96="A4",25,Rawdata!Y96="A5",0),"N/A")</f>
        <v>50</v>
      </c>
      <c r="Z96" cm="1">
        <f t="array" ref="Z96">IFERROR(_xlfn.IFS(Rawdata!Z96="A1",100,Rawdata!Z96="A2",75,Rawdata!Z96="A3",50,Rawdata!Z96="A4",25,Rawdata!Z96="A5",0),"N/A")</f>
        <v>50</v>
      </c>
      <c r="AA96" cm="1">
        <f t="array" ref="AA96">IFERROR(_xlfn.IFS(Rawdata!AA96="A1",100,Rawdata!AA96="A2",75,Rawdata!AA96="A3",50,Rawdata!AA96="A4",25,Rawdata!AA96="A5",0),"N/A")</f>
        <v>100</v>
      </c>
      <c r="AB96" cm="1">
        <f t="array" ref="AB96">IFERROR(_xlfn.IFS(Rawdata!AB96="A1",100,Rawdata!AB96="A2",75,Rawdata!AB96="A3",50,Rawdata!AB96="A4",25,Rawdata!AB96="A5",0),"N/A")</f>
        <v>50</v>
      </c>
      <c r="AC96">
        <f>IFERROR(VALUE(RIGHT(Rawdata!AC96,1)),"N/A")</f>
        <v>4</v>
      </c>
      <c r="AD96">
        <f>IFERROR(6-VALUE(RIGHT(Rawdata!AD96,1)),"N/A")</f>
        <v>5</v>
      </c>
      <c r="AE96">
        <f>IFERROR(VALUE(RIGHT(Rawdata!AE96,1)),"N/A")</f>
        <v>5</v>
      </c>
      <c r="AF96">
        <f>IFERROR(6-VALUE(RIGHT(Rawdata!AF96,1)),"N/A")</f>
        <v>5</v>
      </c>
      <c r="AG96">
        <f>IFERROR(VALUE(RIGHT(Rawdata!AG96,1)),"N/A")</f>
        <v>5</v>
      </c>
      <c r="AH96">
        <f>IFERROR(VALUE(RIGHT(Rawdata!AH96,1)),"N/A")</f>
        <v>5</v>
      </c>
      <c r="AI96">
        <f>IFERROR(VALUE(RIGHT(Rawdata!AI96,1)),"N/A")</f>
        <v>5</v>
      </c>
      <c r="AJ96">
        <f>IFERROR(6-VALUE(RIGHT(Rawdata!AJ96,1)),"N/A")</f>
        <v>3</v>
      </c>
      <c r="AK96">
        <f>IFERROR(6-VALUE(RIGHT(Rawdata!AK96,1)),"N/A")</f>
        <v>5</v>
      </c>
      <c r="AL96">
        <f>IFERROR(VALUE(RIGHT(Rawdata!AL96,1)),"N/A")</f>
        <v>5</v>
      </c>
      <c r="AM96">
        <f>IFERROR(6-VALUE(RIGHT(Rawdata!AM96,1)),"N/A")</f>
        <v>5</v>
      </c>
      <c r="AN96">
        <f>IFERROR(6-VALUE(RIGHT(Rawdata!AN96,1)),"N/A")</f>
        <v>5</v>
      </c>
      <c r="AO96">
        <f>IFERROR(VALUE(RIGHT(Rawdata!AO96,1)),"N/A")</f>
        <v>4</v>
      </c>
      <c r="AP96">
        <f>IFERROR(6-VALUE(RIGHT(Rawdata!AP96,1)),"N/A")</f>
        <v>5</v>
      </c>
      <c r="AQ96">
        <f>IFERROR(VALUE(RIGHT(Rawdata!AQ96,1)),"N/A")</f>
        <v>5</v>
      </c>
      <c r="AR96">
        <f>IFERROR(6-VALUE(RIGHT(Rawdata!AR96,1)),"N/A")</f>
        <v>5</v>
      </c>
      <c r="AS96">
        <f>IFERROR(VALUE(RIGHT(Rawdata!AS96,1)),"N/A")</f>
        <v>4</v>
      </c>
      <c r="AT96">
        <f>IFERROR(VALUE(RIGHT(Rawdata!AT96,1)),"N/A")</f>
        <v>4</v>
      </c>
      <c r="AU96">
        <f>IFERROR(6-VALUE(RIGHT(Rawdata!AU96,1)),"N/A")</f>
        <v>5</v>
      </c>
      <c r="AV96">
        <f>IFERROR(VALUE(RIGHT(Rawdata!AV96,1)),"N/A")</f>
        <v>4</v>
      </c>
      <c r="AW96">
        <f>IFERROR(VALUE(RIGHT(Rawdata!AW96,1)),"N/A")</f>
        <v>5</v>
      </c>
      <c r="AX96">
        <f>IFERROR(VALUE(RIGHT(Rawdata!AX96,1)),"N/A")</f>
        <v>4</v>
      </c>
      <c r="AY96">
        <f>IFERROR(VALUE(RIGHT(Rawdata!AY96,1)),"N/A")</f>
        <v>4</v>
      </c>
      <c r="AZ96">
        <f>IFERROR(VALUE(RIGHT(Rawdata!AZ96,1)),"N/A")</f>
        <v>4</v>
      </c>
      <c r="BA96">
        <f>IFERROR(VALUE(RIGHT(Rawdata!BA96,1)-1),"N/A")</f>
        <v>2</v>
      </c>
      <c r="BB96">
        <f>IFERROR(VALUE(RIGHT(Rawdata!BB96,1)-1),"N/A")</f>
        <v>3</v>
      </c>
      <c r="BC96">
        <f>IFERROR(VALUE(RIGHT(Rawdata!BC96,1)-1),"N/A")</f>
        <v>2</v>
      </c>
      <c r="BD96">
        <f>IFERROR(VALUE(RIGHT(Rawdata!BD96,1)-1),"N/A")</f>
        <v>1</v>
      </c>
      <c r="BE96">
        <f>IFERROR(VALUE(RIGHT(Rawdata!BE96,1)-1),"N/A")</f>
        <v>2</v>
      </c>
      <c r="BF96">
        <f>IFERROR(VALUE(RIGHT(Rawdata!BF96,1)-1),"N/A")</f>
        <v>2</v>
      </c>
      <c r="BG96">
        <f>IFERROR(VALUE(RIGHT(Rawdata!BG96,1)-1),"N/A")</f>
        <v>2</v>
      </c>
      <c r="BH96">
        <f>IFERROR(VALUE(RIGHT(Rawdata!BH96,1)-1),"N/A")</f>
        <v>2</v>
      </c>
      <c r="BI96">
        <f>IFERROR(VALUE(RIGHT(Rawdata!BI96,1)-1),"N/A")</f>
        <v>3</v>
      </c>
      <c r="BJ96">
        <f>IFERROR(VALUE(RIGHT(Rawdata!BJ96,1)-1),"N/A")</f>
        <v>3</v>
      </c>
      <c r="BK96">
        <f>IFERROR(VALUE(RIGHT(Rawdata!BK96,1)-1),"N/A")</f>
        <v>4</v>
      </c>
      <c r="BL96">
        <f>IFERROR(VALUE(RIGHT(Rawdata!BL96,1)-1),"N/A")</f>
        <v>4</v>
      </c>
      <c r="BM96">
        <f>IFERROR(VALUE(RIGHT(Rawdata!BM96,1)),"N/A")</f>
        <v>3</v>
      </c>
      <c r="BN96">
        <f>IFERROR(VALUE(RIGHT(Rawdata!BN96,1)),"N/A")</f>
        <v>3</v>
      </c>
      <c r="BO96">
        <f>IFERROR(VALUE(RIGHT(Rawdata!BO96,1)),"N/A")</f>
        <v>2</v>
      </c>
      <c r="BP96">
        <f>IFERROR(VALUE(RIGHT(Rawdata!BP96,1)),"N/A")</f>
        <v>4</v>
      </c>
      <c r="BQ96">
        <f>IFERROR(6-VALUE(RIGHT(Rawdata!BQ96,1)),"N/A")</f>
        <v>3</v>
      </c>
      <c r="BR96">
        <f>IFERROR(6-VALUE(RIGHT(Rawdata!BR96,1)),"N/A")</f>
        <v>4</v>
      </c>
      <c r="BS96">
        <f>IFERROR(6-VALUE(RIGHT(Rawdata!BS96,1)),"N/A")</f>
        <v>4</v>
      </c>
      <c r="BT96">
        <f>IFERROR(6-VALUE(RIGHT(Rawdata!BT96,1)),"N/A")</f>
        <v>3</v>
      </c>
      <c r="BU96">
        <f>IFERROR(VALUE(RIGHT(Rawdata!BU96,1)),"N/A")</f>
        <v>2</v>
      </c>
      <c r="BV96">
        <f>IFERROR(VALUE(RIGHT(Rawdata!BV96,1)),"N/A")</f>
        <v>2</v>
      </c>
      <c r="BW96">
        <f>IFERROR(VALUE(RIGHT(Rawdata!BW96,1)),"N/A")</f>
        <v>3</v>
      </c>
      <c r="BX96">
        <f>IFERROR(VALUE(RIGHT(Rawdata!BX96,1)),"N/A")</f>
        <v>3</v>
      </c>
      <c r="BY96">
        <f>IFERROR(6-VALUE(RIGHT(Rawdata!BY96,1)),"N/A")</f>
        <v>3</v>
      </c>
      <c r="BZ96">
        <f>IFERROR(6-VALUE(RIGHT(Rawdata!BZ96,1)),"N/A")</f>
        <v>2</v>
      </c>
      <c r="CA96">
        <f>IFERROR(6-VALUE(RIGHT(Rawdata!CA96,1)),"N/A")</f>
        <v>3</v>
      </c>
      <c r="CB96">
        <f>IFERROR(VALUE(RIGHT(Rawdata!CB96,1)),"N/A")</f>
        <v>2</v>
      </c>
      <c r="CC96">
        <f>IFERROR(VALUE(RIGHT(Rawdata!CC96,1)),"N/A")</f>
        <v>2</v>
      </c>
      <c r="CD96">
        <f>IFERROR(VALUE(RIGHT(Rawdata!CD96,1)),"N/A")</f>
        <v>2</v>
      </c>
      <c r="CE96">
        <f>IFERROR(VALUE(RIGHT(Rawdata!CE96,1)),"N/A")</f>
        <v>2</v>
      </c>
      <c r="CF96">
        <f>IFERROR(6-VALUE(RIGHT(Rawdata!CF96,1)),"N/A")</f>
        <v>4</v>
      </c>
      <c r="CG96">
        <f>IFERROR(6-VALUE(RIGHT(Rawdata!CG96,1)),"N/A")</f>
        <v>4</v>
      </c>
      <c r="CH96">
        <f>IFERROR(6-VALUE(RIGHT(Rawdata!CH96,1)),"N/A")</f>
        <v>3</v>
      </c>
      <c r="CI96">
        <f>IFERROR(6-VALUE(RIGHT(Rawdata!CI96,1)),"N/A")</f>
        <v>3</v>
      </c>
      <c r="CJ96">
        <f>IFERROR(VALUE(RIGHT(Rawdata!CJ96,1)),"N/A")</f>
        <v>4</v>
      </c>
      <c r="CK96">
        <f>IFERROR(VALUE(RIGHT(Rawdata!CK96,1)),"N/A")</f>
        <v>3</v>
      </c>
      <c r="CL96">
        <f>IFERROR(VALUE(RIGHT(Rawdata!CL96,1)),"N/A")</f>
        <v>4</v>
      </c>
      <c r="CM96">
        <f>IFERROR(VALUE(RIGHT(Rawdata!CM96,1)),"N/A")</f>
        <v>3</v>
      </c>
      <c r="CN96">
        <f>IFERROR(VALUE(RIGHT(Rawdata!CN96,1)),"N/A")</f>
        <v>3</v>
      </c>
      <c r="CO96">
        <f>IFERROR(VALUE(RIGHT(Rawdata!CO96,1)),"N/A")</f>
        <v>1</v>
      </c>
      <c r="CP96">
        <f>IFERROR(VALUE(RIGHT(Rawdata!CP96,1)),"N/A")</f>
        <v>3</v>
      </c>
      <c r="CQ96">
        <f>IFERROR(VALUE(RIGHT(Rawdata!CQ96,1)),"N/A")</f>
        <v>3</v>
      </c>
      <c r="CR96">
        <f>IFERROR(VALUE(RIGHT(Rawdata!CR96,1)),"N/A")</f>
        <v>4</v>
      </c>
      <c r="CS96">
        <f>IFERROR(VALUE(RIGHT(Rawdata!CS96,1)),"N/A")</f>
        <v>4</v>
      </c>
      <c r="CT96">
        <f>IFERROR(VALUE(RIGHT(Rawdata!CT96,1)),"N/A")</f>
        <v>4</v>
      </c>
      <c r="CU96">
        <f>IFERROR(VALUE(RIGHT(Rawdata!CU96,1)),"N/A")</f>
        <v>4</v>
      </c>
      <c r="CV96">
        <f>IFERROR(VALUE(RIGHT(Rawdata!CV96,1)),"N/A")</f>
        <v>3</v>
      </c>
      <c r="CW96">
        <f>IFERROR(6-VALUE(RIGHT(Rawdata!CW96,1)),"N/A")</f>
        <v>1</v>
      </c>
      <c r="CX96">
        <f>IFERROR(VALUE(RIGHT(Rawdata!CX96,1)),"N/A")</f>
        <v>2</v>
      </c>
      <c r="CY96">
        <f>IFERROR(VALUE(RIGHT(Rawdata!CY96,1)),"N/A")</f>
        <v>5</v>
      </c>
      <c r="CZ96">
        <f>IFERROR(VALUE(RIGHT(Rawdata!CZ96,1)),"N/A")</f>
        <v>4</v>
      </c>
      <c r="DA96">
        <f>IFERROR(VALUE(RIGHT(Rawdata!DA96,1)),"N/A")</f>
        <v>3</v>
      </c>
      <c r="DB96">
        <f>IFERROR(VALUE(RIGHT(Rawdata!DB96,1)),"N/A")</f>
        <v>2</v>
      </c>
      <c r="DC96">
        <f>IFERROR(VALUE(RIGHT(Rawdata!DC96,1)),"N/A")</f>
        <v>4</v>
      </c>
      <c r="DD96">
        <f>IFERROR(VALUE(RIGHT(Rawdata!DD96,1)),"N/A")</f>
        <v>4</v>
      </c>
      <c r="DE96">
        <f>IFERROR(VALUE(RIGHT(Rawdata!DE96,1)-1),"N/A")</f>
        <v>4</v>
      </c>
      <c r="DF96">
        <f>IFERROR(VALUE(RIGHT(Rawdata!DF96,1)-1),"N/A")</f>
        <v>2</v>
      </c>
      <c r="DG96">
        <f>IFERROR(VALUE(RIGHT(Rawdata!DG96,1)-1),"N/A")</f>
        <v>3</v>
      </c>
      <c r="DH96">
        <f>IFERROR(VALUE(RIGHT(Rawdata!DH96,1)-1),"N/A")</f>
        <v>2</v>
      </c>
      <c r="DI96">
        <f>IFERROR(VALUE(RIGHT(Rawdata!DI96,1)-1),"N/A")</f>
        <v>4</v>
      </c>
      <c r="DJ96">
        <f>IFERROR(VALUE(RIGHT(Rawdata!DJ96,1)-1),"N/A")</f>
        <v>2</v>
      </c>
      <c r="DK96">
        <f>IFERROR(VALUE(RIGHT(Rawdata!DK96,1)-1),"N/A")</f>
        <v>3</v>
      </c>
      <c r="DL96">
        <f>IFERROR(VALUE(RIGHT(Rawdata!DL96,1)-1),"N/A")</f>
        <v>2</v>
      </c>
      <c r="DM96">
        <f>IFERROR(VALUE(RIGHT(Rawdata!DM96,1)-1),"N/A")</f>
        <v>4</v>
      </c>
      <c r="DN96">
        <f>IFERROR(VALUE(RIGHT(Rawdata!DN96,1)-1),"N/A")</f>
        <v>4</v>
      </c>
      <c r="DO96">
        <f>IFERROR(VALUE(RIGHT(Rawdata!DO96,1)-1),"N/A")</f>
        <v>3</v>
      </c>
      <c r="DP96">
        <f>IFERROR(VALUE(RIGHT(Rawdata!DP96,1)-1),"N/A")</f>
        <v>4</v>
      </c>
      <c r="DQ96">
        <f>IFERROR(VALUE(RIGHT(Rawdata!DQ96,1)-1),"N/A")</f>
        <v>2</v>
      </c>
      <c r="DR96">
        <f>IFERROR(VALUE(RIGHT(Rawdata!DR96,1)-1),"N/A")</f>
        <v>4</v>
      </c>
      <c r="DS96">
        <f>IFERROR(VALUE(RIGHT(Rawdata!DS96,1)-1),"N/A")</f>
        <v>2</v>
      </c>
      <c r="DT96">
        <f>IFERROR(VALUE(RIGHT(Rawdata!DT96,1)-1),"N/A")</f>
        <v>2</v>
      </c>
      <c r="DU96">
        <f>IFERROR(6-VALUE(RIGHT(Rawdata!DU96,1)-1),"N/A")</f>
        <v>4</v>
      </c>
      <c r="DV96">
        <f>IFERROR(6-VALUE(RIGHT(Rawdata!DV96,1)-1),"N/A")</f>
        <v>4</v>
      </c>
      <c r="DW96">
        <f>IFERROR(6-VALUE(RIGHT(Rawdata!DW96,1)-1),"N/A")</f>
        <v>4</v>
      </c>
      <c r="DX96">
        <f>IFERROR(6-VALUE(RIGHT(Rawdata!DX96,1)-1),"N/A")</f>
        <v>2</v>
      </c>
      <c r="DY96">
        <f>IFERROR(6-VALUE(RIGHT(Rawdata!DY96,1)-1),"N/A")</f>
        <v>4</v>
      </c>
      <c r="DZ96">
        <f>IFERROR(6-VALUE(RIGHT(Rawdata!DZ96,1)-1),"N/A")</f>
        <v>4</v>
      </c>
      <c r="EA96">
        <f>IFERROR(VALUE(RIGHT(Rawdata!EA96,1)),"N/A")</f>
        <v>3</v>
      </c>
      <c r="EB96">
        <f>IFERROR(VALUE(RIGHT(Rawdata!EB96,1)),"N/A")</f>
        <v>3</v>
      </c>
      <c r="EC96">
        <f>IFERROR(6-VALUE(RIGHT(Rawdata!EC96,1)),"N/A")</f>
        <v>3</v>
      </c>
      <c r="ED96">
        <f>IFERROR(6-VALUE(RIGHT(Rawdata!ED96,1)),"N/A")</f>
        <v>5</v>
      </c>
      <c r="EE96">
        <f>IFERROR(VALUE(RIGHT(Rawdata!EE96,1)),"N/A")</f>
        <v>2</v>
      </c>
      <c r="EF96">
        <f>IFERROR(VALUE(RIGHT(Rawdata!EF96,1)),"N/A")</f>
        <v>3</v>
      </c>
      <c r="EG96">
        <f>IFERROR(VALUE(RIGHT(Rawdata!EG96,1)),"N/A")</f>
        <v>3</v>
      </c>
      <c r="EH96">
        <f>IFERROR(VALUE(RIGHT(Rawdata!EH96,1)),"N/A")</f>
        <v>3</v>
      </c>
      <c r="EI96">
        <f>IFERROR(VALUE(RIGHT(Rawdata!EI96,1)),"N/A")</f>
        <v>3</v>
      </c>
      <c r="EJ96">
        <f>IFERROR(VALUE(RIGHT(Rawdata!EJ96,1)),"N/A")</f>
        <v>3</v>
      </c>
      <c r="EK96">
        <f>IFERROR(VALUE(RIGHT(Rawdata!EK96,1)),"N/A")</f>
        <v>3</v>
      </c>
      <c r="EL96">
        <f>IFERROR(VALUE(RIGHT(Rawdata!EL96,1)),"N/A")</f>
        <v>2</v>
      </c>
      <c r="EM96">
        <f>IFERROR(VALUE(RIGHT(Rawdata!EM96,1)),"N/A")</f>
        <v>2</v>
      </c>
      <c r="EN96">
        <f>IFERROR(VALUE(RIGHT(Rawdata!EN96,1)),"N/A")</f>
        <v>2</v>
      </c>
      <c r="EO96">
        <f>IFERROR(VALUE(RIGHT(Rawdata!EO96,1)),"N/A")</f>
        <v>4</v>
      </c>
      <c r="EP96">
        <f>IFERROR(VALUE(RIGHT(Rawdata!EP96,1)),"N/A")</f>
        <v>4</v>
      </c>
      <c r="EQ96">
        <f>IFERROR(VALUE(RIGHT(Rawdata!EQ96,1)),"N/A")</f>
        <v>3</v>
      </c>
      <c r="ER96">
        <f>IFERROR(VALUE(RIGHT(Rawdata!ER96,1)),"N/A")</f>
        <v>1</v>
      </c>
      <c r="ES96">
        <f>IFERROR(VALUE(RIGHT(Rawdata!ES96,1)),"N/A")</f>
        <v>2</v>
      </c>
      <c r="ET96">
        <f>IFERROR(VALUE(RIGHT(Rawdata!ET96,1)),"N/A")</f>
        <v>3</v>
      </c>
      <c r="EU96">
        <f>IFERROR(VALUE(RIGHT(Rawdata!EU96,1)),"N/A")</f>
        <v>3</v>
      </c>
      <c r="EV96">
        <f>IFERROR(VALUE(RIGHT(Rawdata!EV96,1)),"N/A")</f>
        <v>4</v>
      </c>
      <c r="EW96">
        <f>IFERROR(VALUE(RIGHT(Rawdata!EW96,1)),"N/A")</f>
        <v>4</v>
      </c>
      <c r="EX96">
        <f>IFERROR(VALUE(RIGHT(Rawdata!EX96,1)),"N/A")</f>
        <v>4</v>
      </c>
      <c r="EY96">
        <f>IFERROR(VALUE(RIGHT(Rawdata!EY96,1)),"N/A")</f>
        <v>3</v>
      </c>
      <c r="EZ96">
        <f>IFERROR(6-VALUE(RIGHT(Rawdata!EZ96,1)),"N/A")</f>
        <v>4</v>
      </c>
      <c r="FA96">
        <f>IFERROR(IF(Rawdata!FA96="A1",VALUE(RIGHT(Rawdata!FA96,1)),VALUE(RIGHT(Rawdata!FA96,1))-1),"N/A")</f>
        <v>3</v>
      </c>
      <c r="FB96">
        <f>IFERROR(VALUE(RIGHT(Rawdata!FB96,1))-3,"N/A")</f>
        <v>3</v>
      </c>
      <c r="FC96">
        <f>IFERROR(IF(Rawdata!FC96="A1",VALUE(RIGHT(Rawdata!FC96,1)),VALUE(RIGHT(Rawdata!FC96,1))-1),"N/A")</f>
        <v>3</v>
      </c>
      <c r="FD96">
        <f>IFERROR(VALUE(RIGHT(Rawdata!FD96,1))-3,"N/A")</f>
        <v>4</v>
      </c>
      <c r="FE96">
        <f>IFERROR(IF(Rawdata!FE96="A1",VALUE(RIGHT(Rawdata!FE96,1)),VALUE(RIGHT(Rawdata!FE96,1))-1),"N/A")</f>
        <v>3</v>
      </c>
      <c r="FF96">
        <f>IFERROR(VALUE(RIGHT(Rawdata!FF96,1))-3,"N/A")</f>
        <v>3</v>
      </c>
      <c r="FG96">
        <f>IFERROR(IF(Rawdata!FG96="A1",VALUE(RIGHT(Rawdata!FG96,1)),VALUE(RIGHT(Rawdata!FG96,1))-1),"N/A")</f>
        <v>3</v>
      </c>
      <c r="FH96">
        <f>IFERROR(VALUE(RIGHT(Rawdata!FH96,1))-3,"N/A")</f>
        <v>3</v>
      </c>
      <c r="FI96">
        <f>IFERROR(IF(Rawdata!FI96="A1",VALUE(RIGHT(Rawdata!FI96,1)),VALUE(RIGHT(Rawdata!FI96,1))-1),"N/A")</f>
        <v>3</v>
      </c>
      <c r="FJ96">
        <f>IFERROR(VALUE(RIGHT(Rawdata!FJ96,1))-3,"N/A")</f>
        <v>3</v>
      </c>
      <c r="FK96">
        <f>IFERROR(IF(Rawdata!FK96="A1",VALUE(RIGHT(Rawdata!FK96,1)),VALUE(RIGHT(Rawdata!FK96,1))-1),"N/A")</f>
        <v>3</v>
      </c>
      <c r="FL96">
        <f>IFERROR(VALUE(RIGHT(Rawdata!FL96,1))-3,"N/A")</f>
        <v>3</v>
      </c>
      <c r="FM96">
        <f>IFERROR(IF(Rawdata!FM96="A1",VALUE(RIGHT(Rawdata!FM96,1)),VALUE(RIGHT(Rawdata!FM96,1))-1),"N/A")</f>
        <v>3</v>
      </c>
      <c r="FN96">
        <f>IFERROR(VALUE(RIGHT(Rawdata!FN96,1))-3,"N/A")</f>
        <v>4</v>
      </c>
      <c r="FO96">
        <f>IFERROR(IF(Rawdata!FO96="A1",VALUE(RIGHT(Rawdata!FO96,1)),VALUE(RIGHT(Rawdata!FO96,1))-1),"N/A")</f>
        <v>3</v>
      </c>
      <c r="FP96">
        <f>IFERROR(VALUE(RIGHT(Rawdata!FP96,1))-3,"N/A")</f>
        <v>2</v>
      </c>
      <c r="FQ96">
        <f>IFERROR(IF(Rawdata!FQ96="A1",VALUE(RIGHT(Rawdata!FQ96,1)),VALUE(RIGHT(Rawdata!FQ96,1))-1),"N/A")</f>
        <v>2</v>
      </c>
      <c r="FR96">
        <f>IFERROR(VALUE(RIGHT(Rawdata!FR96,1))-3,"N/A")</f>
        <v>3</v>
      </c>
      <c r="FS96">
        <f>IFERROR(IF(Rawdata!FS96="A1",VALUE(RIGHT(Rawdata!FS96,1)),VALUE(RIGHT(Rawdata!FS96,1))-1),"N/A")</f>
        <v>2</v>
      </c>
      <c r="FT96">
        <f>IFERROR(VALUE(RIGHT(Rawdata!FT96,1))-3,"N/A")</f>
        <v>3</v>
      </c>
      <c r="FU96">
        <f>IFERROR(IF(Rawdata!FU96="A1",VALUE(RIGHT(Rawdata!FU96,1)),VALUE(RIGHT(Rawdata!FU96,1))-1),"N/A")</f>
        <v>2</v>
      </c>
      <c r="FV96">
        <f>IFERROR(VALUE(RIGHT(Rawdata!FV96,1))-3,"N/A")</f>
        <v>3</v>
      </c>
      <c r="FW96">
        <f>IFERROR(IF(Rawdata!FW96="A1",VALUE(RIGHT(Rawdata!FW96,1)),VALUE(RIGHT(Rawdata!FW96,1))-1),"N/A")</f>
        <v>2</v>
      </c>
      <c r="FX96">
        <f>IFERROR(VALUE(RIGHT(Rawdata!FX96,1))-3,"N/A")</f>
        <v>4</v>
      </c>
      <c r="FY96">
        <f>IFERROR(IF(Rawdata!FY96="A1",VALUE(RIGHT(Rawdata!FY96,1)),VALUE(RIGHT(Rawdata!FY96,1))-1),"N/A")</f>
        <v>2</v>
      </c>
      <c r="FZ96">
        <f>IFERROR(VALUE(RIGHT(Rawdata!FZ96,1))-3,"N/A")</f>
        <v>4</v>
      </c>
      <c r="GA96">
        <f>IFERROR(IF(Rawdata!GA96="A1",VALUE(RIGHT(Rawdata!GA96,1)),VALUE(RIGHT(Rawdata!GA96,1))-1),"N/A")</f>
        <v>3</v>
      </c>
      <c r="GB96">
        <f>IFERROR(VALUE(RIGHT(Rawdata!GB96,1))-3,"N/A")</f>
        <v>3</v>
      </c>
      <c r="GC96">
        <f>IFERROR(IF(Rawdata!GC96="A1",VALUE(RIGHT(Rawdata!GC96,1)),VALUE(RIGHT(Rawdata!GC96,1))-1),"N/A")</f>
        <v>3</v>
      </c>
      <c r="GD96">
        <f>IFERROR(VALUE(RIGHT(Rawdata!GD96,1))-3,"N/A")</f>
        <v>2</v>
      </c>
      <c r="GE96">
        <f>IFERROR(IF(Rawdata!GE96="A1",VALUE(RIGHT(Rawdata!GE96,1)),VALUE(RIGHT(Rawdata!GE96,1))-1),"N/A")</f>
        <v>2</v>
      </c>
      <c r="GF96">
        <f>IFERROR(VALUE(RIGHT(Rawdata!GF96,1))-3,"N/A")</f>
        <v>4</v>
      </c>
      <c r="GG96">
        <f>IFERROR(IF(Rawdata!GG96="A1",VALUE(RIGHT(Rawdata!GG96,1)),VALUE(RIGHT(Rawdata!GG96,1))-1),"N/A")</f>
        <v>4</v>
      </c>
      <c r="GH96">
        <f>IFERROR(VALUE(RIGHT(Rawdata!GH96,1))-3,"N/A")</f>
        <v>3</v>
      </c>
      <c r="GI96">
        <f>IFERROR(IF(Rawdata!GI96="A1",VALUE(RIGHT(Rawdata!GI96,1)),VALUE(RIGHT(Rawdata!GI96,1))-1),"N/A")</f>
        <v>2</v>
      </c>
      <c r="GJ96">
        <f>IFERROR(VALUE(RIGHT(Rawdata!GJ96,1))-3,"N/A")</f>
        <v>2</v>
      </c>
      <c r="GK96">
        <f>IFERROR(IF(Rawdata!GK96="A1",VALUE(RIGHT(Rawdata!GK96,1)),VALUE(RIGHT(Rawdata!GK96,1))-1),"N/A")</f>
        <v>2</v>
      </c>
      <c r="GL96">
        <f>IFERROR(VALUE(RIGHT(Rawdata!GL96,1))-3,"N/A")</f>
        <v>2</v>
      </c>
      <c r="GM96">
        <f>IFERROR(IF(Rawdata!GM96="A1",VALUE(RIGHT(Rawdata!GM96,1)),VALUE(RIGHT(Rawdata!GM96,1))-1),"N/A")</f>
        <v>2</v>
      </c>
      <c r="GN96">
        <f>IFERROR(VALUE(RIGHT(Rawdata!GN96,1))-3,"N/A")</f>
        <v>3</v>
      </c>
      <c r="GO96">
        <f>IFERROR(IF(Rawdata!GO96="A1",VALUE(RIGHT(Rawdata!GO96,1)),VALUE(RIGHT(Rawdata!GO96,1))-1),"N/A")</f>
        <v>3</v>
      </c>
      <c r="GP96">
        <f>IFERROR(VALUE(RIGHT(Rawdata!GP96,1))-3,"N/A")</f>
        <v>4</v>
      </c>
      <c r="GQ96">
        <f>IFERROR(IF(Rawdata!GQ96="A1",VALUE(RIGHT(Rawdata!GQ96,1)),VALUE(RIGHT(Rawdata!GQ96,1))-1),"N/A")</f>
        <v>3</v>
      </c>
      <c r="GR96">
        <f>IFERROR(VALUE(RIGHT(Rawdata!GR96,1))-3,"N/A")</f>
        <v>4</v>
      </c>
      <c r="GS96">
        <f>IFERROR(IF(Rawdata!GS96="A1",VALUE(RIGHT(Rawdata!GS96,1)),VALUE(RIGHT(Rawdata!GS96,1))-1),"N/A")</f>
        <v>2</v>
      </c>
      <c r="GT96">
        <f>IFERROR(VALUE(RIGHT(Rawdata!GT96,1))-3,"N/A")</f>
        <v>2</v>
      </c>
      <c r="GU96">
        <f>IFERROR(IF(Rawdata!GU96="A1",VALUE(RIGHT(Rawdata!GU96,1)),VALUE(RIGHT(Rawdata!GU96,1))-1),"N/A")</f>
        <v>3</v>
      </c>
      <c r="GV96">
        <f>IFERROR(VALUE(RIGHT(Rawdata!GV96,1))-3,"N/A")</f>
        <v>3</v>
      </c>
      <c r="GW96">
        <f>IFERROR(IF(Rawdata!GW96="A1",VALUE(RIGHT(Rawdata!GW96,1)),VALUE(RIGHT(Rawdata!GW96,1))-1),"N/A")</f>
        <v>4</v>
      </c>
      <c r="GX96">
        <f>IFERROR(VALUE(RIGHT(Rawdata!GX96,1))-3,"N/A")</f>
        <v>3</v>
      </c>
      <c r="GY96">
        <f>IFERROR(VALUE(RIGHT(Rawdata!GY96,1)),"N/A")</f>
        <v>4</v>
      </c>
      <c r="GZ96">
        <f>IFERROR(7-VALUE(RIGHT(Rawdata!GZ96,1)),"N/A")</f>
        <v>6</v>
      </c>
      <c r="HA96">
        <f>IFERROR(VALUE(RIGHT(Rawdata!HA96,1)),"N/A")</f>
        <v>4</v>
      </c>
      <c r="HB96">
        <f>IFERROR(VALUE(RIGHT(Rawdata!HB96,1)),"N/A")</f>
        <v>4</v>
      </c>
      <c r="HC96">
        <f>IFERROR(VALUE(RIGHT(Rawdata!HC96,1)),"N/A")</f>
        <v>4</v>
      </c>
      <c r="HD96">
        <f>IFERROR(7-VALUE(RIGHT(Rawdata!HD96,1)),"N/A")</f>
        <v>4</v>
      </c>
      <c r="HE96">
        <f>IFERROR(VALUE(RIGHT(Rawdata!HE96,1)),"N/A")</f>
        <v>4</v>
      </c>
      <c r="HF96">
        <f>IFERROR(7-VALUE(RIGHT(Rawdata!HF96,1)),"N/A")</f>
        <v>4</v>
      </c>
      <c r="HG96">
        <f>IFERROR(VALUE(RIGHT(Rawdata!HG96,1)),"N/A")</f>
        <v>4</v>
      </c>
      <c r="HH96">
        <f>IFERROR(VALUE(RIGHT(Rawdata!HH96,1)),"N/A")</f>
        <v>4</v>
      </c>
      <c r="HI96">
        <f>IFERROR(VALUE(RIGHT(Rawdata!HI96,1)),"N/A")</f>
        <v>4</v>
      </c>
      <c r="HJ96">
        <f>IFERROR(VALUE(RIGHT(Rawdata!HJ96,1)),"N/A")</f>
        <v>4</v>
      </c>
      <c r="HK96">
        <f>IFERROR(7-VALUE(RIGHT(Rawdata!HK96,1)),"N/A")</f>
        <v>5</v>
      </c>
      <c r="HL96">
        <f>IFERROR(VALUE(RIGHT(Rawdata!HL96,1)),"N/A")</f>
        <v>5</v>
      </c>
      <c r="HM96">
        <f>IFERROR(VALUE(RIGHT(Rawdata!HM96,1)),"N/A")</f>
        <v>4</v>
      </c>
      <c r="HN96">
        <f>IFERROR(IF(Rawdata!HN96="A13",5,VALUE(RIGHT(Rawdata!HN96,1))-1),"N/A")</f>
        <v>4</v>
      </c>
      <c r="HO96">
        <f>IFERROR(IF(Rawdata!HO96="A13",5,VALUE(RIGHT(Rawdata!HO96,1))-1),"N/A")</f>
        <v>4</v>
      </c>
      <c r="HP96">
        <f>IFERROR(IF(Rawdata!HP96="A13",5,VALUE(RIGHT(Rawdata!HP96,1))-1),"N/A")</f>
        <v>4</v>
      </c>
      <c r="HQ96">
        <f>IFERROR(IF(Rawdata!HQ96="A13",5,VALUE(RIGHT(Rawdata!HQ96,1))-1),"N/A")</f>
        <v>5</v>
      </c>
      <c r="HR96">
        <f>IFERROR(IF(Rawdata!HR96="A13",5,VALUE(RIGHT(Rawdata!HR96,1))-1),"N/A")</f>
        <v>4</v>
      </c>
      <c r="HS96">
        <f>IFERROR(6-IF(Rawdata!HS96="A13",5,VALUE(RIGHT(Rawdata!HS96,1))-1),"N/A")</f>
        <v>2</v>
      </c>
      <c r="HT96">
        <f>IFERROR(6-IF(Rawdata!HT96="A13",5,VALUE(RIGHT(Rawdata!HT96,1))-1),"N/A")</f>
        <v>5</v>
      </c>
      <c r="HU96">
        <f>IFERROR(6-IF(Rawdata!HU96="A13",5,VALUE(RIGHT(Rawdata!HU96,1))-1),"N/A")</f>
        <v>3</v>
      </c>
      <c r="HV96">
        <f>IFERROR(IF(Rawdata!HV96="A13",5,VALUE(RIGHT(Rawdata!HV96,1))-1),"N/A")</f>
        <v>5</v>
      </c>
      <c r="HW96">
        <f>IFERROR(6-IF(Rawdata!HW96="A13",5,VALUE(RIGHT(Rawdata!HW96,1))-1),"N/A")</f>
        <v>4</v>
      </c>
      <c r="HX96">
        <f>IFERROR(6-IF(Rawdata!HX96="A13",5,VALUE(RIGHT(Rawdata!HX96,1))-1),"N/A")</f>
        <v>2</v>
      </c>
      <c r="HY96">
        <f>IFERROR(6-IF(Rawdata!HY96="A13",5,VALUE(RIGHT(Rawdata!HY96,1))-1),"N/A")</f>
        <v>2</v>
      </c>
      <c r="HZ96">
        <f>IFERROR(6-IF(Rawdata!HZ96="A13",5,VALUE(RIGHT(Rawdata!HZ96,1))-1),"N/A")</f>
        <v>5</v>
      </c>
      <c r="IA96">
        <f>IFERROR(6-IF(Rawdata!IA96="A13",5,VALUE(RIGHT(Rawdata!IA96,1))-1),"N/A")</f>
        <v>4</v>
      </c>
      <c r="IB96">
        <f>IFERROR(IF(Rawdata!IB96="A13",5,VALUE(RIGHT(Rawdata!IB96,1))-1),"N/A")</f>
        <v>5</v>
      </c>
      <c r="IC96">
        <f>IFERROR(6-IF(Rawdata!IC96="A13",5,VALUE(RIGHT(Rawdata!IC96,1))-1),"N/A")</f>
        <v>4</v>
      </c>
      <c r="ID96">
        <f>IFERROR(IF(Rawdata!ID96="A13",5,VALUE(RIGHT(Rawdata!ID96,1))-1),"N/A")</f>
        <v>4</v>
      </c>
      <c r="IE96">
        <f>IFERROR(6-IF(Rawdata!IE96="A13",5,VALUE(RIGHT(Rawdata!IE96,1))-1),"N/A")</f>
        <v>3</v>
      </c>
      <c r="IF96">
        <f>IFERROR(VALUE(RIGHT(Rawdata!IF96,1)),"N/A")</f>
        <v>4</v>
      </c>
      <c r="IG96">
        <f>IFERROR(VALUE(RIGHT(Rawdata!IG96,1)),"N/A")</f>
        <v>4</v>
      </c>
      <c r="IH96">
        <f>IFERROR(VALUE(RIGHT(Rawdata!IH96,1)),"N/A")</f>
        <v>4</v>
      </c>
      <c r="II96">
        <f>IFERROR(VALUE(RIGHT(Rawdata!II96,1)),"N/A")</f>
        <v>7</v>
      </c>
      <c r="IJ96">
        <f>IFERROR(VALUE(RIGHT(Rawdata!IJ96,1)),"N/A")</f>
        <v>5</v>
      </c>
      <c r="IK96">
        <f>IFERROR(VALUE(RIGHT(Rawdata!IK96,1)),"N/A")</f>
        <v>4</v>
      </c>
      <c r="IL96">
        <f>IFERROR(VALUE(RIGHT(Rawdata!IL96,1)),"N/A")</f>
        <v>4</v>
      </c>
      <c r="IM96">
        <f>IFERROR(VALUE(RIGHT(Rawdata!IM96,1)),"N/A")</f>
        <v>4</v>
      </c>
      <c r="IN96">
        <f>IFERROR(VALUE(RIGHT(Rawdata!IN96,1)),"N/A")</f>
        <v>3</v>
      </c>
      <c r="IO96">
        <f>IFERROR(VALUE(RIGHT(Rawdata!IO96,1)),"N/A")</f>
        <v>4</v>
      </c>
      <c r="IP96">
        <f>IFERROR(VALUE(RIGHT(Rawdata!IP96,1)),"N/A")</f>
        <v>3</v>
      </c>
      <c r="IQ96">
        <f>IFERROR(VALUE(RIGHT(Rawdata!IQ96,1)),"N/A")</f>
        <v>3</v>
      </c>
      <c r="IR96">
        <f>IFERROR(VALUE(RIGHT(Rawdata!IR96,1)),"N/A")</f>
        <v>3</v>
      </c>
      <c r="IS96">
        <f>IFERROR(VALUE(RIGHT(Rawdata!IS96,1)),"N/A")</f>
        <v>4</v>
      </c>
      <c r="IT96">
        <f>IFERROR(VALUE(RIGHT(Rawdata!IT96,1)),"N/A")</f>
        <v>3</v>
      </c>
      <c r="IU96">
        <f>IFERROR(VALUE(RIGHT(Rawdata!IU96,1)),"N/A")</f>
        <v>3</v>
      </c>
      <c r="IV96">
        <f>IFERROR(VALUE(RIGHT(Rawdata!IV96,1)),"N/A")</f>
        <v>3</v>
      </c>
      <c r="IW96">
        <f>IFERROR(VALUE(RIGHT(Rawdata!IW96,1)),"N/A")</f>
        <v>3</v>
      </c>
      <c r="IX96">
        <f>IFERROR(VALUE(RIGHT(Rawdata!IX96,1)),"N/A")</f>
        <v>3</v>
      </c>
      <c r="IY96" t="str">
        <f>IFERROR(VALUE(RIGHT(Rawdata!IY96,1)),"N/A")</f>
        <v>N/A</v>
      </c>
      <c r="IZ96" t="str">
        <f>IFERROR(VALUE(RIGHT(Rawdata!IZ96,1)),"N/A")</f>
        <v>N/A</v>
      </c>
      <c r="JA96" t="str">
        <f>IFERROR(VALUE(RIGHT(Rawdata!JA96,1)),"N/A")</f>
        <v>N/A</v>
      </c>
      <c r="JB96" t="str">
        <f>IFERROR(VALUE(RIGHT(Rawdata!JB96,1)),"N/A")</f>
        <v>N/A</v>
      </c>
      <c r="JC96" t="str">
        <f>IFERROR(VALUE(RIGHT(Rawdata!JC96,1)),"N/A")</f>
        <v>N/A</v>
      </c>
      <c r="JD96" t="str">
        <f>IFERROR(VALUE(RIGHT(Rawdata!JD96,1)),"N/A")</f>
        <v>N/A</v>
      </c>
      <c r="JE96" t="str">
        <f>IFERROR(VALUE(RIGHT(Rawdata!JE96,1)),"N/A")</f>
        <v>N/A</v>
      </c>
      <c r="JF96" t="str">
        <f>IFERROR(VALUE(RIGHT(Rawdata!JF96,1)),"N/A")</f>
        <v>N/A</v>
      </c>
      <c r="JG96" t="str">
        <f>IFERROR(VALUE(RIGHT(Rawdata!JG96,1)),"N/A")</f>
        <v>N/A</v>
      </c>
      <c r="JH96" t="str">
        <f>IFERROR(VALUE(RIGHT(Rawdata!JH96,1)),"N/A")</f>
        <v>N/A</v>
      </c>
      <c r="JI96" t="str">
        <f>IFERROR(VALUE(RIGHT(Rawdata!JI96,1)),"N/A")</f>
        <v>N/A</v>
      </c>
      <c r="JJ96" t="str">
        <f>IFERROR(VALUE(RIGHT(Rawdata!JJ96,1)),"N/A")</f>
        <v>N/A</v>
      </c>
      <c r="JK96" t="str">
        <f>IFERROR(VALUE(RIGHT(Rawdata!JK96,1)),"N/A")</f>
        <v>N/A</v>
      </c>
      <c r="JL96" t="str">
        <f>IFERROR(VALUE(RIGHT(Rawdata!JL96,1)),"N/A")</f>
        <v>N/A</v>
      </c>
      <c r="JM96" t="str">
        <f>IFERROR(VALUE(RIGHT(Rawdata!JM96,1)),"N/A")</f>
        <v>N/A</v>
      </c>
      <c r="JN96" t="str">
        <f>IFERROR(VALUE(RIGHT(Rawdata!JN96,1)),"N/A")</f>
        <v>N/A</v>
      </c>
      <c r="JO96" t="str">
        <f>IFERROR(VALUE(RIGHT(Rawdata!JO96,1)),"N/A")</f>
        <v>N/A</v>
      </c>
      <c r="JP96">
        <f>IFERROR(VALUE(RIGHT(Rawdata!JP96,1)-4),"N/A")</f>
        <v>2</v>
      </c>
      <c r="JQ96">
        <f>IFERROR(VALUE(RIGHT(Rawdata!JQ96,1)-4),"N/A")</f>
        <v>0</v>
      </c>
      <c r="JR96">
        <f>IFERROR(VALUE(RIGHT(Rawdata!JR96,1)-4),"N/A")</f>
        <v>0</v>
      </c>
      <c r="JS96">
        <f>IFERROR(VALUE(RIGHT(Rawdata!JS96,1)-4),"N/A")</f>
        <v>1</v>
      </c>
      <c r="JT96">
        <f>IFERROR(VALUE(RIGHT(Rawdata!JT96,1)-4),"N/A")</f>
        <v>2</v>
      </c>
      <c r="JU96">
        <f>IFERROR(VALUE(RIGHT(Rawdata!JU96,1)-4),"N/A")</f>
        <v>2</v>
      </c>
      <c r="JV96">
        <f>IFERROR(VALUE(RIGHT(Rawdata!JV96,1)-4),"N/A")</f>
        <v>1</v>
      </c>
      <c r="JW96">
        <f>IFERROR(VALUE(RIGHT(Rawdata!JW96,1)-4),"N/A")</f>
        <v>1</v>
      </c>
      <c r="JX96" t="str">
        <f>IFERROR(VALUE(RIGHT(Rawdata!JX96,1)),"N/A")</f>
        <v>N/A</v>
      </c>
      <c r="JY96" t="str">
        <f>IFERROR(VALUE(RIGHT(Rawdata!JY96,1)),"N/A")</f>
        <v>N/A</v>
      </c>
      <c r="JZ96" t="str">
        <f>IFERROR(6-VALUE(RIGHT(Rawdata!JZ96,1)),"N/A")</f>
        <v>N/A</v>
      </c>
      <c r="KA96" t="str">
        <f>IFERROR(6-VALUE(RIGHT(Rawdata!KA96,1)),"N/A")</f>
        <v>N/A</v>
      </c>
      <c r="KB96" t="str">
        <f>IFERROR(6-VALUE(RIGHT(Rawdata!KB96,1)),"N/A")</f>
        <v>N/A</v>
      </c>
      <c r="KC96" t="str">
        <f>IFERROR(6-VALUE(RIGHT(Rawdata!KC96,1)),"N/A")</f>
        <v>N/A</v>
      </c>
      <c r="KD96" t="str">
        <f>IFERROR(6-VALUE(RIGHT(Rawdata!KD96,1)),"N/A")</f>
        <v>N/A</v>
      </c>
      <c r="KE96" t="str">
        <f>IFERROR(6-VALUE(RIGHT(Rawdata!KE96,1)),"N/A")</f>
        <v>N/A</v>
      </c>
      <c r="KF96" t="str">
        <f>IFERROR(VALUE(RIGHT(Rawdata!KF96,1)),"N/A")</f>
        <v>N/A</v>
      </c>
      <c r="KG96" t="str">
        <f>IFERROR(VALUE(RIGHT(Rawdata!KG96,1)),"N/A")</f>
        <v>N/A</v>
      </c>
      <c r="KH96" t="str">
        <f>IFERROR(6-VALUE(RIGHT(Rawdata!KH96,1)),"N/A")</f>
        <v>N/A</v>
      </c>
      <c r="KI96" t="str">
        <f>IFERROR(6-VALUE(RIGHT(Rawdata!KI96,1)),"N/A")</f>
        <v>N/A</v>
      </c>
      <c r="KJ96">
        <f>IFERROR(VALUE(RIGHT(Rawdata!KJ96,1)),"N/A")</f>
        <v>1</v>
      </c>
      <c r="KK96">
        <f>IFERROR(VALUE(RIGHT(Rawdata!KK96,1)),"N/A")</f>
        <v>3</v>
      </c>
      <c r="KL96">
        <f>IFERROR(VALUE(RIGHT(Rawdata!KL96,1)),"N/A")</f>
        <v>2</v>
      </c>
      <c r="KM96">
        <f>IFERROR(VALUE(RIGHT(Rawdata!KM96,1)),"N/A")</f>
        <v>5</v>
      </c>
      <c r="KN96">
        <f>IFERROR(VALUE(RIGHT(Rawdata!KN96,1)),"N/A")</f>
        <v>4</v>
      </c>
      <c r="KO96">
        <f>IFERROR(VALUE(RIGHT(Rawdata!KO96,1)),"N/A")</f>
        <v>3</v>
      </c>
      <c r="KP96">
        <f>IFERROR(VALUE(RIGHT(Rawdata!KP96,1)),"N/A")</f>
        <v>1</v>
      </c>
      <c r="KQ96">
        <f>IFERROR(VALUE(RIGHT(Rawdata!KQ96,1)),"N/A")</f>
        <v>5</v>
      </c>
      <c r="KR96">
        <f>IFERROR(VALUE(RIGHT(Rawdata!KR96,1)),"N/A")</f>
        <v>3</v>
      </c>
      <c r="KS96">
        <f>IFERROR(VALUE(RIGHT(Rawdata!KS96,1)),"N/A")</f>
        <v>4</v>
      </c>
      <c r="KT96">
        <f>IFERROR(VALUE(RIGHT(Rawdata!KT96,1)),"N/A")</f>
        <v>4</v>
      </c>
      <c r="KU96">
        <f>IFERROR(VALUE(RIGHT(Rawdata!KU96,1)),"N/A")</f>
        <v>3</v>
      </c>
      <c r="KV96">
        <f>IFERROR(VALUE(RIGHT(Rawdata!KV96,1)),"N/A")</f>
        <v>3</v>
      </c>
      <c r="KW96">
        <f>IFERROR(VALUE(RIGHT(Rawdata!KW96,1)),"N/A")</f>
        <v>3</v>
      </c>
      <c r="KX96">
        <f>IFERROR(VALUE(RIGHT(Rawdata!KX96,1)),"N/A")</f>
        <v>3</v>
      </c>
    </row>
    <row r="97" spans="1:310" x14ac:dyDescent="0.25">
      <c r="A97">
        <f>Rawdata!A97</f>
        <v>14</v>
      </c>
      <c r="B97" t="str">
        <f>Rawdata!B97</f>
        <v>T5</v>
      </c>
      <c r="C97" t="str">
        <f>Rawdata!C97</f>
        <v>2023-07-11 17:37:45</v>
      </c>
      <c r="D97" t="str">
        <f>Rawdata!D97</f>
        <v>758-287</v>
      </c>
      <c r="E97" t="str">
        <f>IF(Rawdata!E97="","",Rawdata!E97)</f>
        <v/>
      </c>
      <c r="F97" cm="1">
        <f t="array" ref="F97">IFERROR(_xlfn.IFS(Rawdata!F97="A1",100,Rawdata!F97="A2",75,Rawdata!F97="A3",50,Rawdata!F97="A4",25,Rawdata!F97="A5",0),"N/A")</f>
        <v>75</v>
      </c>
      <c r="G97" cm="1">
        <f t="array" ref="G97">IFERROR(_xlfn.IFS(Rawdata!G97="A1",100,Rawdata!G97="A2",75,Rawdata!G97="A3",50,Rawdata!G97="A4",25,Rawdata!G97="A5",0),"N/A")</f>
        <v>75</v>
      </c>
      <c r="H97" cm="1">
        <f t="array" ref="H97">IFERROR(_xlfn.IFS(Rawdata!H97="A1",100,Rawdata!H97="A2",75,Rawdata!H97="A3",50,Rawdata!H97="A4",25,Rawdata!H97="A5",0),"N/A")</f>
        <v>50</v>
      </c>
      <c r="I97" cm="1">
        <f t="array" ref="I97">IFERROR(_xlfn.IFS(Rawdata!I97="A1",100,Rawdata!I97="A2",75,Rawdata!I97="A3",50,Rawdata!I97="A4",25,Rawdata!I97="A5",0),"N/A")</f>
        <v>50</v>
      </c>
      <c r="J97" cm="1">
        <f t="array" ref="J97">IFERROR(_xlfn.IFS(Rawdata!J97="A1",100,Rawdata!J97="A2",75,Rawdata!J97="A3",50,Rawdata!J97="A4",25,Rawdata!J97="A5",0),"N/A")</f>
        <v>75</v>
      </c>
      <c r="K97" cm="1">
        <f t="array" ref="K97">IFERROR(_xlfn.IFS(Rawdata!K97="A1",100,Rawdata!K97="A2",75,Rawdata!K97="A3",50,Rawdata!K97="A4",25,Rawdata!K97="A5",0),"N/A")</f>
        <v>0</v>
      </c>
      <c r="L97" cm="1">
        <f t="array" ref="L97">IFERROR(_xlfn.IFS(Rawdata!L97="A1",100,Rawdata!L97="A2",75,Rawdata!L97="A3",50,Rawdata!L97="A4",25,Rawdata!L97="A5",0),"N/A")</f>
        <v>0</v>
      </c>
      <c r="M97" cm="1">
        <f t="array" ref="M97">IFERROR(_xlfn.IFS(Rawdata!M97="A1",100,Rawdata!M97="A2",75,Rawdata!M97="A3",50,Rawdata!M97="A4",25,Rawdata!M97="A5",0),"N/A")</f>
        <v>0</v>
      </c>
      <c r="N97" cm="1">
        <f t="array" ref="N97">IFERROR(_xlfn.IFS(Rawdata!N97="A1",100,Rawdata!N97="A2",75,Rawdata!N97="A3",50,Rawdata!N97="A4",25,Rawdata!N97="A5",0),"N/A")</f>
        <v>0</v>
      </c>
      <c r="O97" cm="1">
        <f t="array" ref="O97">IFERROR(_xlfn.IFS(Rawdata!O97="A1",100,Rawdata!O97="A2",75,Rawdata!O97="A3",50,Rawdata!O97="A4",25,Rawdata!O97="A5",0),"N/A")</f>
        <v>0</v>
      </c>
      <c r="P97" cm="1">
        <f t="array" ref="P97">IFERROR(_xlfn.IFS(Rawdata!P97="A1",100,Rawdata!P97="A2",75,Rawdata!P97="A3",50,Rawdata!P97="A4",25,Rawdata!P97="A5",0),"N/A")</f>
        <v>0</v>
      </c>
      <c r="Q97" cm="1">
        <f t="array" ref="Q97">IFERROR(_xlfn.IFS(Rawdata!Q97="A1",100,Rawdata!Q97="A2",75,Rawdata!Q97="A3",50,Rawdata!Q97="A4",25,Rawdata!Q97="A5",0),"N/A")</f>
        <v>25</v>
      </c>
      <c r="R97" cm="1">
        <f t="array" ref="R97">IFERROR(_xlfn.IFS(Rawdata!R97="A1",100,Rawdata!R97="A2",75,Rawdata!R97="A3",50,Rawdata!R97="A4",25,Rawdata!R97="A5",0),"N/A")</f>
        <v>50</v>
      </c>
      <c r="S97" cm="1">
        <f t="array" ref="S97">IFERROR(_xlfn.IFS(Rawdata!S97="A1",100,Rawdata!S97="A2",75,Rawdata!S97="A3",50,Rawdata!S97="A4",25,Rawdata!S97="A5",0),"N/A")</f>
        <v>50</v>
      </c>
      <c r="T97" cm="1">
        <f t="array" ref="T97">IFERROR(_xlfn.IFS(Rawdata!T97="A1",100,Rawdata!T97="A2",75,Rawdata!T97="A3",50,Rawdata!T97="A4",25,Rawdata!T97="A5",0),"N/A")</f>
        <v>25</v>
      </c>
      <c r="U97" cm="1">
        <f t="array" ref="U97">IFERROR(_xlfn.IFS(Rawdata!U97="A1",100,Rawdata!U97="A2",75,Rawdata!U97="A3",50,Rawdata!U97="A4",25,Rawdata!U97="A5",0),"N/A")</f>
        <v>50</v>
      </c>
      <c r="V97" cm="1">
        <f t="array" ref="V97">IFERROR(_xlfn.IFS(Rawdata!V97="A1",100,Rawdata!V97="A2",75,Rawdata!V97="A3",50,Rawdata!V97="A4",25,Rawdata!V97="A5",0),"N/A")</f>
        <v>25</v>
      </c>
      <c r="W97" cm="1">
        <f t="array" ref="W97">IFERROR(_xlfn.IFS(Rawdata!W97="A1",100,Rawdata!W97="A2",75,Rawdata!W97="A3",50,Rawdata!W97="A4",25,Rawdata!W97="A5",0),"N/A")</f>
        <v>25</v>
      </c>
      <c r="X97" cm="1">
        <f t="array" ref="X97">IFERROR(_xlfn.IFS(Rawdata!X97="A1",100,Rawdata!X97="A2",75,Rawdata!X97="A3",50,Rawdata!X97="A4",25,Rawdata!X97="A5",0),"N/A")</f>
        <v>50</v>
      </c>
      <c r="Y97" cm="1">
        <f t="array" ref="Y97">IFERROR(_xlfn.IFS(Rawdata!Y97="A1",100,Rawdata!Y97="A2",75,Rawdata!Y97="A3",50,Rawdata!Y97="A4",25,Rawdata!Y97="A5",0),"N/A")</f>
        <v>25</v>
      </c>
      <c r="Z97" cm="1">
        <f t="array" ref="Z97">IFERROR(_xlfn.IFS(Rawdata!Z97="A1",100,Rawdata!Z97="A2",75,Rawdata!Z97="A3",50,Rawdata!Z97="A4",25,Rawdata!Z97="A5",0),"N/A")</f>
        <v>50</v>
      </c>
      <c r="AA97" cm="1">
        <f t="array" ref="AA97">IFERROR(_xlfn.IFS(Rawdata!AA97="A1",100,Rawdata!AA97="A2",75,Rawdata!AA97="A3",50,Rawdata!AA97="A4",25,Rawdata!AA97="A5",0),"N/A")</f>
        <v>50</v>
      </c>
      <c r="AB97" cm="1">
        <f t="array" ref="AB97">IFERROR(_xlfn.IFS(Rawdata!AB97="A1",100,Rawdata!AB97="A2",75,Rawdata!AB97="A3",50,Rawdata!AB97="A4",25,Rawdata!AB97="A5",0),"N/A")</f>
        <v>25</v>
      </c>
      <c r="AC97">
        <f>IFERROR(VALUE(RIGHT(Rawdata!AC97,1)),"N/A")</f>
        <v>5</v>
      </c>
      <c r="AD97">
        <f>IFERROR(6-VALUE(RIGHT(Rawdata!AD97,1)),"N/A")</f>
        <v>5</v>
      </c>
      <c r="AE97">
        <f>IFERROR(VALUE(RIGHT(Rawdata!AE97,1)),"N/A")</f>
        <v>5</v>
      </c>
      <c r="AF97">
        <f>IFERROR(6-VALUE(RIGHT(Rawdata!AF97,1)),"N/A")</f>
        <v>5</v>
      </c>
      <c r="AG97">
        <f>IFERROR(VALUE(RIGHT(Rawdata!AG97,1)),"N/A")</f>
        <v>5</v>
      </c>
      <c r="AH97">
        <f>IFERROR(VALUE(RIGHT(Rawdata!AH97,1)),"N/A")</f>
        <v>5</v>
      </c>
      <c r="AI97">
        <f>IFERROR(VALUE(RIGHT(Rawdata!AI97,1)),"N/A")</f>
        <v>5</v>
      </c>
      <c r="AJ97">
        <f>IFERROR(6-VALUE(RIGHT(Rawdata!AJ97,1)),"N/A")</f>
        <v>1</v>
      </c>
      <c r="AK97">
        <f>IFERROR(6-VALUE(RIGHT(Rawdata!AK97,1)),"N/A")</f>
        <v>5</v>
      </c>
      <c r="AL97">
        <f>IFERROR(VALUE(RIGHT(Rawdata!AL97,1)),"N/A")</f>
        <v>5</v>
      </c>
      <c r="AM97">
        <f>IFERROR(6-VALUE(RIGHT(Rawdata!AM97,1)),"N/A")</f>
        <v>4</v>
      </c>
      <c r="AN97">
        <f>IFERROR(6-VALUE(RIGHT(Rawdata!AN97,1)),"N/A")</f>
        <v>3</v>
      </c>
      <c r="AO97">
        <f>IFERROR(VALUE(RIGHT(Rawdata!AO97,1)),"N/A")</f>
        <v>5</v>
      </c>
      <c r="AP97">
        <f>IFERROR(6-VALUE(RIGHT(Rawdata!AP97,1)),"N/A")</f>
        <v>4</v>
      </c>
      <c r="AQ97">
        <f>IFERROR(VALUE(RIGHT(Rawdata!AQ97,1)),"N/A")</f>
        <v>5</v>
      </c>
      <c r="AR97">
        <f>IFERROR(6-VALUE(RIGHT(Rawdata!AR97,1)),"N/A")</f>
        <v>5</v>
      </c>
      <c r="AS97">
        <f>IFERROR(VALUE(RIGHT(Rawdata!AS97,1)),"N/A")</f>
        <v>5</v>
      </c>
      <c r="AT97">
        <f>IFERROR(VALUE(RIGHT(Rawdata!AT97,1)),"N/A")</f>
        <v>5</v>
      </c>
      <c r="AU97">
        <f>IFERROR(6-VALUE(RIGHT(Rawdata!AU97,1)),"N/A")</f>
        <v>5</v>
      </c>
      <c r="AV97">
        <f>IFERROR(VALUE(RIGHT(Rawdata!AV97,1)),"N/A")</f>
        <v>5</v>
      </c>
      <c r="AW97">
        <f>IFERROR(VALUE(RIGHT(Rawdata!AW97,1)),"N/A")</f>
        <v>5</v>
      </c>
      <c r="AX97">
        <f>IFERROR(VALUE(RIGHT(Rawdata!AX97,1)),"N/A")</f>
        <v>5</v>
      </c>
      <c r="AY97">
        <f>IFERROR(VALUE(RIGHT(Rawdata!AY97,1)),"N/A")</f>
        <v>5</v>
      </c>
      <c r="AZ97">
        <f>IFERROR(VALUE(RIGHT(Rawdata!AZ97,1)),"N/A")</f>
        <v>5</v>
      </c>
      <c r="BA97">
        <f>IFERROR(VALUE(RIGHT(Rawdata!BA97,1)-1),"N/A")</f>
        <v>3</v>
      </c>
      <c r="BB97">
        <f>IFERROR(VALUE(RIGHT(Rawdata!BB97,1)-1),"N/A")</f>
        <v>3</v>
      </c>
      <c r="BC97">
        <f>IFERROR(VALUE(RIGHT(Rawdata!BC97,1)-1),"N/A")</f>
        <v>1</v>
      </c>
      <c r="BD97">
        <f>IFERROR(VALUE(RIGHT(Rawdata!BD97,1)-1),"N/A")</f>
        <v>2</v>
      </c>
      <c r="BE97">
        <f>IFERROR(VALUE(RIGHT(Rawdata!BE97,1)-1),"N/A")</f>
        <v>3</v>
      </c>
      <c r="BF97">
        <f>IFERROR(VALUE(RIGHT(Rawdata!BF97,1)-1),"N/A")</f>
        <v>2</v>
      </c>
      <c r="BG97">
        <f>IFERROR(VALUE(RIGHT(Rawdata!BG97,1)-1),"N/A")</f>
        <v>2</v>
      </c>
      <c r="BH97">
        <f>IFERROR(VALUE(RIGHT(Rawdata!BH97,1)-1),"N/A")</f>
        <v>3</v>
      </c>
      <c r="BI97">
        <f>IFERROR(VALUE(RIGHT(Rawdata!BI97,1)-1),"N/A")</f>
        <v>3</v>
      </c>
      <c r="BJ97">
        <f>IFERROR(VALUE(RIGHT(Rawdata!BJ97,1)-1),"N/A")</f>
        <v>2</v>
      </c>
      <c r="BK97">
        <f>IFERROR(VALUE(RIGHT(Rawdata!BK97,1)-1),"N/A")</f>
        <v>3</v>
      </c>
      <c r="BL97">
        <f>IFERROR(VALUE(RIGHT(Rawdata!BL97,1)-1),"N/A")</f>
        <v>3</v>
      </c>
      <c r="BM97">
        <f>IFERROR(VALUE(RIGHT(Rawdata!BM97,1)),"N/A")</f>
        <v>3</v>
      </c>
      <c r="BN97">
        <f>IFERROR(VALUE(RIGHT(Rawdata!BN97,1)),"N/A")</f>
        <v>3</v>
      </c>
      <c r="BO97">
        <f>IFERROR(VALUE(RIGHT(Rawdata!BO97,1)),"N/A")</f>
        <v>4</v>
      </c>
      <c r="BP97">
        <f>IFERROR(VALUE(RIGHT(Rawdata!BP97,1)),"N/A")</f>
        <v>4</v>
      </c>
      <c r="BQ97">
        <f>IFERROR(6-VALUE(RIGHT(Rawdata!BQ97,1)),"N/A")</f>
        <v>2</v>
      </c>
      <c r="BR97">
        <f>IFERROR(6-VALUE(RIGHT(Rawdata!BR97,1)),"N/A")</f>
        <v>2</v>
      </c>
      <c r="BS97">
        <f>IFERROR(6-VALUE(RIGHT(Rawdata!BS97,1)),"N/A")</f>
        <v>2</v>
      </c>
      <c r="BT97">
        <f>IFERROR(6-VALUE(RIGHT(Rawdata!BT97,1)),"N/A")</f>
        <v>3</v>
      </c>
      <c r="BU97">
        <f>IFERROR(VALUE(RIGHT(Rawdata!BU97,1)),"N/A")</f>
        <v>2</v>
      </c>
      <c r="BV97">
        <f>IFERROR(VALUE(RIGHT(Rawdata!BV97,1)),"N/A")</f>
        <v>4</v>
      </c>
      <c r="BW97">
        <f>IFERROR(VALUE(RIGHT(Rawdata!BW97,1)),"N/A")</f>
        <v>4</v>
      </c>
      <c r="BX97">
        <f>IFERROR(VALUE(RIGHT(Rawdata!BX97,1)),"N/A")</f>
        <v>4</v>
      </c>
      <c r="BY97">
        <f>IFERROR(6-VALUE(RIGHT(Rawdata!BY97,1)),"N/A")</f>
        <v>3</v>
      </c>
      <c r="BZ97">
        <f>IFERROR(6-VALUE(RIGHT(Rawdata!BZ97,1)),"N/A")</f>
        <v>3</v>
      </c>
      <c r="CA97">
        <f>IFERROR(6-VALUE(RIGHT(Rawdata!CA97,1)),"N/A")</f>
        <v>3</v>
      </c>
      <c r="CB97">
        <f>IFERROR(VALUE(RIGHT(Rawdata!CB97,1)),"N/A")</f>
        <v>4</v>
      </c>
      <c r="CC97">
        <f>IFERROR(VALUE(RIGHT(Rawdata!CC97,1)),"N/A")</f>
        <v>4</v>
      </c>
      <c r="CD97">
        <f>IFERROR(VALUE(RIGHT(Rawdata!CD97,1)),"N/A")</f>
        <v>4</v>
      </c>
      <c r="CE97">
        <f>IFERROR(VALUE(RIGHT(Rawdata!CE97,1)),"N/A")</f>
        <v>4</v>
      </c>
      <c r="CF97">
        <f>IFERROR(6-VALUE(RIGHT(Rawdata!CF97,1)),"N/A")</f>
        <v>4</v>
      </c>
      <c r="CG97">
        <f>IFERROR(6-VALUE(RIGHT(Rawdata!CG97,1)),"N/A")</f>
        <v>3</v>
      </c>
      <c r="CH97">
        <f>IFERROR(6-VALUE(RIGHT(Rawdata!CH97,1)),"N/A")</f>
        <v>4</v>
      </c>
      <c r="CI97">
        <f>IFERROR(6-VALUE(RIGHT(Rawdata!CI97,1)),"N/A")</f>
        <v>4</v>
      </c>
      <c r="CJ97">
        <f>IFERROR(VALUE(RIGHT(Rawdata!CJ97,1)),"N/A")</f>
        <v>4</v>
      </c>
      <c r="CK97">
        <f>IFERROR(VALUE(RIGHT(Rawdata!CK97,1)),"N/A")</f>
        <v>3</v>
      </c>
      <c r="CL97">
        <f>IFERROR(VALUE(RIGHT(Rawdata!CL97,1)),"N/A")</f>
        <v>3</v>
      </c>
      <c r="CM97">
        <f>IFERROR(VALUE(RIGHT(Rawdata!CM97,1)),"N/A")</f>
        <v>3</v>
      </c>
      <c r="CN97">
        <f>IFERROR(VALUE(RIGHT(Rawdata!CN97,1)),"N/A")</f>
        <v>3</v>
      </c>
      <c r="CO97">
        <f>IFERROR(VALUE(RIGHT(Rawdata!CO97,1)),"N/A")</f>
        <v>1</v>
      </c>
      <c r="CP97">
        <f>IFERROR(VALUE(RIGHT(Rawdata!CP97,1)),"N/A")</f>
        <v>2</v>
      </c>
      <c r="CQ97">
        <f>IFERROR(VALUE(RIGHT(Rawdata!CQ97,1)),"N/A")</f>
        <v>4</v>
      </c>
      <c r="CR97">
        <f>IFERROR(VALUE(RIGHT(Rawdata!CR97,1)),"N/A")</f>
        <v>3</v>
      </c>
      <c r="CS97">
        <f>IFERROR(VALUE(RIGHT(Rawdata!CS97,1)),"N/A")</f>
        <v>3</v>
      </c>
      <c r="CT97">
        <f>IFERROR(VALUE(RIGHT(Rawdata!CT97,1)),"N/A")</f>
        <v>3</v>
      </c>
      <c r="CU97">
        <f>IFERROR(VALUE(RIGHT(Rawdata!CU97,1)),"N/A")</f>
        <v>4</v>
      </c>
      <c r="CV97">
        <f>IFERROR(VALUE(RIGHT(Rawdata!CV97,1)),"N/A")</f>
        <v>3</v>
      </c>
      <c r="CW97">
        <f>IFERROR(6-VALUE(RIGHT(Rawdata!CW97,1)),"N/A")</f>
        <v>2</v>
      </c>
      <c r="CX97">
        <f>IFERROR(VALUE(RIGHT(Rawdata!CX97,1)),"N/A")</f>
        <v>3</v>
      </c>
      <c r="CY97">
        <f>IFERROR(VALUE(RIGHT(Rawdata!CY97,1)),"N/A")</f>
        <v>5</v>
      </c>
      <c r="CZ97">
        <f>IFERROR(VALUE(RIGHT(Rawdata!CZ97,1)),"N/A")</f>
        <v>4</v>
      </c>
      <c r="DA97">
        <f>IFERROR(VALUE(RIGHT(Rawdata!DA97,1)),"N/A")</f>
        <v>3</v>
      </c>
      <c r="DB97">
        <f>IFERROR(VALUE(RIGHT(Rawdata!DB97,1)),"N/A")</f>
        <v>2</v>
      </c>
      <c r="DC97">
        <f>IFERROR(VALUE(RIGHT(Rawdata!DC97,1)),"N/A")</f>
        <v>4</v>
      </c>
      <c r="DD97">
        <f>IFERROR(VALUE(RIGHT(Rawdata!DD97,1)),"N/A")</f>
        <v>4</v>
      </c>
      <c r="DE97">
        <f>IFERROR(VALUE(RIGHT(Rawdata!DE97,1)-1),"N/A")</f>
        <v>3</v>
      </c>
      <c r="DF97">
        <f>IFERROR(VALUE(RIGHT(Rawdata!DF97,1)-1),"N/A")</f>
        <v>3</v>
      </c>
      <c r="DG97">
        <f>IFERROR(VALUE(RIGHT(Rawdata!DG97,1)-1),"N/A")</f>
        <v>0</v>
      </c>
      <c r="DH97">
        <f>IFERROR(VALUE(RIGHT(Rawdata!DH97,1)-1),"N/A")</f>
        <v>2</v>
      </c>
      <c r="DI97">
        <f>IFERROR(VALUE(RIGHT(Rawdata!DI97,1)-1),"N/A")</f>
        <v>1</v>
      </c>
      <c r="DJ97">
        <f>IFERROR(VALUE(RIGHT(Rawdata!DJ97,1)-1),"N/A")</f>
        <v>0</v>
      </c>
      <c r="DK97">
        <f>IFERROR(VALUE(RIGHT(Rawdata!DK97,1)-1),"N/A")</f>
        <v>1</v>
      </c>
      <c r="DL97">
        <f>IFERROR(VALUE(RIGHT(Rawdata!DL97,1)-1),"N/A")</f>
        <v>1</v>
      </c>
      <c r="DM97">
        <f>IFERROR(VALUE(RIGHT(Rawdata!DM97,1)-1),"N/A")</f>
        <v>1</v>
      </c>
      <c r="DN97">
        <f>IFERROR(VALUE(RIGHT(Rawdata!DN97,1)-1),"N/A")</f>
        <v>1</v>
      </c>
      <c r="DO97">
        <f>IFERROR(VALUE(RIGHT(Rawdata!DO97,1)-1),"N/A")</f>
        <v>1</v>
      </c>
      <c r="DP97">
        <f>IFERROR(VALUE(RIGHT(Rawdata!DP97,1)-1),"N/A")</f>
        <v>1</v>
      </c>
      <c r="DQ97">
        <f>IFERROR(VALUE(RIGHT(Rawdata!DQ97,1)-1),"N/A")</f>
        <v>0</v>
      </c>
      <c r="DR97">
        <f>IFERROR(VALUE(RIGHT(Rawdata!DR97,1)-1),"N/A")</f>
        <v>0</v>
      </c>
      <c r="DS97">
        <f>IFERROR(VALUE(RIGHT(Rawdata!DS97,1)-1),"N/A")</f>
        <v>0</v>
      </c>
      <c r="DT97">
        <f>IFERROR(VALUE(RIGHT(Rawdata!DT97,1)-1),"N/A")</f>
        <v>0</v>
      </c>
      <c r="DU97">
        <f>IFERROR(6-VALUE(RIGHT(Rawdata!DU97,1)-1),"N/A")</f>
        <v>1</v>
      </c>
      <c r="DV97">
        <f>IFERROR(6-VALUE(RIGHT(Rawdata!DV97,1)-1),"N/A")</f>
        <v>3</v>
      </c>
      <c r="DW97">
        <f>IFERROR(6-VALUE(RIGHT(Rawdata!DW97,1)-1),"N/A")</f>
        <v>1</v>
      </c>
      <c r="DX97">
        <f>IFERROR(6-VALUE(RIGHT(Rawdata!DX97,1)-1),"N/A")</f>
        <v>1</v>
      </c>
      <c r="DY97">
        <f>IFERROR(6-VALUE(RIGHT(Rawdata!DY97,1)-1),"N/A")</f>
        <v>1</v>
      </c>
      <c r="DZ97">
        <f>IFERROR(6-VALUE(RIGHT(Rawdata!DZ97,1)-1),"N/A")</f>
        <v>1</v>
      </c>
      <c r="EA97">
        <f>IFERROR(VALUE(RIGHT(Rawdata!EA97,1)),"N/A")</f>
        <v>3</v>
      </c>
      <c r="EB97">
        <f>IFERROR(VALUE(RIGHT(Rawdata!EB97,1)),"N/A")</f>
        <v>2</v>
      </c>
      <c r="EC97">
        <f>IFERROR(6-VALUE(RIGHT(Rawdata!EC97,1)),"N/A")</f>
        <v>4</v>
      </c>
      <c r="ED97">
        <f>IFERROR(6-VALUE(RIGHT(Rawdata!ED97,1)),"N/A")</f>
        <v>3</v>
      </c>
      <c r="EE97">
        <f>IFERROR(VALUE(RIGHT(Rawdata!EE97,1)),"N/A")</f>
        <v>3</v>
      </c>
      <c r="EF97">
        <f>IFERROR(VALUE(RIGHT(Rawdata!EF97,1)),"N/A")</f>
        <v>3</v>
      </c>
      <c r="EG97">
        <f>IFERROR(VALUE(RIGHT(Rawdata!EG97,1)),"N/A")</f>
        <v>4</v>
      </c>
      <c r="EH97">
        <f>IFERROR(VALUE(RIGHT(Rawdata!EH97,1)),"N/A")</f>
        <v>4</v>
      </c>
      <c r="EI97">
        <f>IFERROR(VALUE(RIGHT(Rawdata!EI97,1)),"N/A")</f>
        <v>4</v>
      </c>
      <c r="EJ97">
        <f>IFERROR(VALUE(RIGHT(Rawdata!EJ97,1)),"N/A")</f>
        <v>3</v>
      </c>
      <c r="EK97">
        <f>IFERROR(VALUE(RIGHT(Rawdata!EK97,1)),"N/A")</f>
        <v>1</v>
      </c>
      <c r="EL97">
        <f>IFERROR(VALUE(RIGHT(Rawdata!EL97,1)),"N/A")</f>
        <v>3</v>
      </c>
      <c r="EM97">
        <f>IFERROR(VALUE(RIGHT(Rawdata!EM97,1)),"N/A")</f>
        <v>5</v>
      </c>
      <c r="EN97">
        <f>IFERROR(VALUE(RIGHT(Rawdata!EN97,1)),"N/A")</f>
        <v>3</v>
      </c>
      <c r="EO97">
        <f>IFERROR(VALUE(RIGHT(Rawdata!EO97,1)),"N/A")</f>
        <v>4</v>
      </c>
      <c r="EP97">
        <f>IFERROR(VALUE(RIGHT(Rawdata!EP97,1)),"N/A")</f>
        <v>4</v>
      </c>
      <c r="EQ97">
        <f>IFERROR(VALUE(RIGHT(Rawdata!EQ97,1)),"N/A")</f>
        <v>4</v>
      </c>
      <c r="ER97">
        <f>IFERROR(VALUE(RIGHT(Rawdata!ER97,1)),"N/A")</f>
        <v>4</v>
      </c>
      <c r="ES97">
        <f>IFERROR(VALUE(RIGHT(Rawdata!ES97,1)),"N/A")</f>
        <v>4</v>
      </c>
      <c r="ET97">
        <f>IFERROR(VALUE(RIGHT(Rawdata!ET97,1)),"N/A")</f>
        <v>3</v>
      </c>
      <c r="EU97">
        <f>IFERROR(VALUE(RIGHT(Rawdata!EU97,1)),"N/A")</f>
        <v>3</v>
      </c>
      <c r="EV97">
        <f>IFERROR(VALUE(RIGHT(Rawdata!EV97,1)),"N/A")</f>
        <v>3</v>
      </c>
      <c r="EW97">
        <f>IFERROR(VALUE(RIGHT(Rawdata!EW97,1)),"N/A")</f>
        <v>3</v>
      </c>
      <c r="EX97">
        <f>IFERROR(VALUE(RIGHT(Rawdata!EX97,1)),"N/A")</f>
        <v>4</v>
      </c>
      <c r="EY97">
        <f>IFERROR(VALUE(RIGHT(Rawdata!EY97,1)),"N/A")</f>
        <v>4</v>
      </c>
      <c r="EZ97">
        <f>IFERROR(6-VALUE(RIGHT(Rawdata!EZ97,1)),"N/A")</f>
        <v>4</v>
      </c>
      <c r="FA97">
        <f>IFERROR(IF(Rawdata!FA97="A1",VALUE(RIGHT(Rawdata!FA97,1)),VALUE(RIGHT(Rawdata!FA97,1))-1),"N/A")</f>
        <v>4</v>
      </c>
      <c r="FB97">
        <f>IFERROR(VALUE(RIGHT(Rawdata!FB97,1))-3,"N/A")</f>
        <v>4</v>
      </c>
      <c r="FC97">
        <f>IFERROR(IF(Rawdata!FC97="A1",VALUE(RIGHT(Rawdata!FC97,1)),VALUE(RIGHT(Rawdata!FC97,1))-1),"N/A")</f>
        <v>4</v>
      </c>
      <c r="FD97">
        <f>IFERROR(VALUE(RIGHT(Rawdata!FD97,1))-3,"N/A")</f>
        <v>4</v>
      </c>
      <c r="FE97">
        <f>IFERROR(IF(Rawdata!FE97="A1",VALUE(RIGHT(Rawdata!FE97,1)),VALUE(RIGHT(Rawdata!FE97,1))-1),"N/A")</f>
        <v>5</v>
      </c>
      <c r="FF97">
        <f>IFERROR(VALUE(RIGHT(Rawdata!FF97,1))-3,"N/A")</f>
        <v>2</v>
      </c>
      <c r="FG97">
        <f>IFERROR(IF(Rawdata!FG97="A1",VALUE(RIGHT(Rawdata!FG97,1)),VALUE(RIGHT(Rawdata!FG97,1))-1),"N/A")</f>
        <v>3</v>
      </c>
      <c r="FH97">
        <f>IFERROR(VALUE(RIGHT(Rawdata!FH97,1))-3,"N/A")</f>
        <v>3</v>
      </c>
      <c r="FI97">
        <f>IFERROR(IF(Rawdata!FI97="A1",VALUE(RIGHT(Rawdata!FI97,1)),VALUE(RIGHT(Rawdata!FI97,1))-1),"N/A")</f>
        <v>4</v>
      </c>
      <c r="FJ97">
        <f>IFERROR(VALUE(RIGHT(Rawdata!FJ97,1))-3,"N/A")</f>
        <v>2</v>
      </c>
      <c r="FK97">
        <f>IFERROR(IF(Rawdata!FK97="A1",VALUE(RIGHT(Rawdata!FK97,1)),VALUE(RIGHT(Rawdata!FK97,1))-1),"N/A")</f>
        <v>4</v>
      </c>
      <c r="FL97">
        <f>IFERROR(VALUE(RIGHT(Rawdata!FL97,1))-3,"N/A")</f>
        <v>2</v>
      </c>
      <c r="FM97">
        <f>IFERROR(IF(Rawdata!FM97="A1",VALUE(RIGHT(Rawdata!FM97,1)),VALUE(RIGHT(Rawdata!FM97,1))-1),"N/A")</f>
        <v>3</v>
      </c>
      <c r="FN97">
        <f>IFERROR(VALUE(RIGHT(Rawdata!FN97,1))-3,"N/A")</f>
        <v>3</v>
      </c>
      <c r="FO97">
        <f>IFERROR(IF(Rawdata!FO97="A1",VALUE(RIGHT(Rawdata!FO97,1)),VALUE(RIGHT(Rawdata!FO97,1))-1),"N/A")</f>
        <v>3</v>
      </c>
      <c r="FP97">
        <f>IFERROR(VALUE(RIGHT(Rawdata!FP97,1))-3,"N/A")</f>
        <v>3</v>
      </c>
      <c r="FQ97">
        <f>IFERROR(IF(Rawdata!FQ97="A1",VALUE(RIGHT(Rawdata!FQ97,1)),VALUE(RIGHT(Rawdata!FQ97,1))-1),"N/A")</f>
        <v>4</v>
      </c>
      <c r="FR97">
        <f>IFERROR(VALUE(RIGHT(Rawdata!FR97,1))-3,"N/A")</f>
        <v>2</v>
      </c>
      <c r="FS97">
        <f>IFERROR(IF(Rawdata!FS97="A1",VALUE(RIGHT(Rawdata!FS97,1)),VALUE(RIGHT(Rawdata!FS97,1))-1),"N/A")</f>
        <v>3</v>
      </c>
      <c r="FT97">
        <f>IFERROR(VALUE(RIGHT(Rawdata!FT97,1))-3,"N/A")</f>
        <v>3</v>
      </c>
      <c r="FU97">
        <f>IFERROR(IF(Rawdata!FU97="A1",VALUE(RIGHT(Rawdata!FU97,1)),VALUE(RIGHT(Rawdata!FU97,1))-1),"N/A")</f>
        <v>3</v>
      </c>
      <c r="FV97">
        <f>IFERROR(VALUE(RIGHT(Rawdata!FV97,1))-3,"N/A")</f>
        <v>2</v>
      </c>
      <c r="FW97">
        <f>IFERROR(IF(Rawdata!FW97="A1",VALUE(RIGHT(Rawdata!FW97,1)),VALUE(RIGHT(Rawdata!FW97,1))-1),"N/A")</f>
        <v>4</v>
      </c>
      <c r="FX97">
        <f>IFERROR(VALUE(RIGHT(Rawdata!FX97,1))-3,"N/A")</f>
        <v>2</v>
      </c>
      <c r="FY97">
        <f>IFERROR(IF(Rawdata!FY97="A1",VALUE(RIGHT(Rawdata!FY97,1)),VALUE(RIGHT(Rawdata!FY97,1))-1),"N/A")</f>
        <v>4</v>
      </c>
      <c r="FZ97">
        <f>IFERROR(VALUE(RIGHT(Rawdata!FZ97,1))-3,"N/A")</f>
        <v>2</v>
      </c>
      <c r="GA97">
        <f>IFERROR(IF(Rawdata!GA97="A1",VALUE(RIGHT(Rawdata!GA97,1)),VALUE(RIGHT(Rawdata!GA97,1))-1),"N/A")</f>
        <v>4</v>
      </c>
      <c r="GB97">
        <f>IFERROR(VALUE(RIGHT(Rawdata!GB97,1))-3,"N/A")</f>
        <v>3</v>
      </c>
      <c r="GC97">
        <f>IFERROR(IF(Rawdata!GC97="A1",VALUE(RIGHT(Rawdata!GC97,1)),VALUE(RIGHT(Rawdata!GC97,1))-1),"N/A")</f>
        <v>3</v>
      </c>
      <c r="GD97">
        <f>IFERROR(VALUE(RIGHT(Rawdata!GD97,1))-3,"N/A")</f>
        <v>4</v>
      </c>
      <c r="GE97">
        <f>IFERROR(IF(Rawdata!GE97="A1",VALUE(RIGHT(Rawdata!GE97,1)),VALUE(RIGHT(Rawdata!GE97,1))-1),"N/A")</f>
        <v>4</v>
      </c>
      <c r="GF97">
        <f>IFERROR(VALUE(RIGHT(Rawdata!GF97,1))-3,"N/A")</f>
        <v>4</v>
      </c>
      <c r="GG97">
        <f>IFERROR(IF(Rawdata!GG97="A1",VALUE(RIGHT(Rawdata!GG97,1)),VALUE(RIGHT(Rawdata!GG97,1))-1),"N/A")</f>
        <v>3</v>
      </c>
      <c r="GH97">
        <f>IFERROR(VALUE(RIGHT(Rawdata!GH97,1))-3,"N/A")</f>
        <v>3</v>
      </c>
      <c r="GI97">
        <f>IFERROR(IF(Rawdata!GI97="A1",VALUE(RIGHT(Rawdata!GI97,1)),VALUE(RIGHT(Rawdata!GI97,1))-1),"N/A")</f>
        <v>4</v>
      </c>
      <c r="GJ97">
        <f>IFERROR(VALUE(RIGHT(Rawdata!GJ97,1))-3,"N/A")</f>
        <v>4</v>
      </c>
      <c r="GK97">
        <f>IFERROR(IF(Rawdata!GK97="A1",VALUE(RIGHT(Rawdata!GK97,1)),VALUE(RIGHT(Rawdata!GK97,1))-1),"N/A")</f>
        <v>3</v>
      </c>
      <c r="GL97">
        <f>IFERROR(VALUE(RIGHT(Rawdata!GL97,1))-3,"N/A")</f>
        <v>3</v>
      </c>
      <c r="GM97">
        <f>IFERROR(IF(Rawdata!GM97="A1",VALUE(RIGHT(Rawdata!GM97,1)),VALUE(RIGHT(Rawdata!GM97,1))-1),"N/A")</f>
        <v>4</v>
      </c>
      <c r="GN97">
        <f>IFERROR(VALUE(RIGHT(Rawdata!GN97,1))-3,"N/A")</f>
        <v>4</v>
      </c>
      <c r="GO97">
        <f>IFERROR(IF(Rawdata!GO97="A1",VALUE(RIGHT(Rawdata!GO97,1)),VALUE(RIGHT(Rawdata!GO97,1))-1),"N/A")</f>
        <v>4</v>
      </c>
      <c r="GP97">
        <f>IFERROR(VALUE(RIGHT(Rawdata!GP97,1))-3,"N/A")</f>
        <v>4</v>
      </c>
      <c r="GQ97">
        <f>IFERROR(IF(Rawdata!GQ97="A1",VALUE(RIGHT(Rawdata!GQ97,1)),VALUE(RIGHT(Rawdata!GQ97,1))-1),"N/A")</f>
        <v>4</v>
      </c>
      <c r="GR97">
        <f>IFERROR(VALUE(RIGHT(Rawdata!GR97,1))-3,"N/A")</f>
        <v>4</v>
      </c>
      <c r="GS97">
        <f>IFERROR(IF(Rawdata!GS97="A1",VALUE(RIGHT(Rawdata!GS97,1)),VALUE(RIGHT(Rawdata!GS97,1))-1),"N/A")</f>
        <v>4</v>
      </c>
      <c r="GT97">
        <f>IFERROR(VALUE(RIGHT(Rawdata!GT97,1))-3,"N/A")</f>
        <v>4</v>
      </c>
      <c r="GU97">
        <f>IFERROR(IF(Rawdata!GU97="A1",VALUE(RIGHT(Rawdata!GU97,1)),VALUE(RIGHT(Rawdata!GU97,1))-1),"N/A")</f>
        <v>3</v>
      </c>
      <c r="GV97">
        <f>IFERROR(VALUE(RIGHT(Rawdata!GV97,1))-3,"N/A")</f>
        <v>3</v>
      </c>
      <c r="GW97">
        <f>IFERROR(IF(Rawdata!GW97="A1",VALUE(RIGHT(Rawdata!GW97,1)),VALUE(RIGHT(Rawdata!GW97,1))-1),"N/A")</f>
        <v>3</v>
      </c>
      <c r="GX97">
        <f>IFERROR(VALUE(RIGHT(Rawdata!GX97,1))-3,"N/A")</f>
        <v>3</v>
      </c>
      <c r="GY97">
        <f>IFERROR(VALUE(RIGHT(Rawdata!GY97,1)),"N/A")</f>
        <v>5</v>
      </c>
      <c r="GZ97">
        <f>IFERROR(7-VALUE(RIGHT(Rawdata!GZ97,1)),"N/A")</f>
        <v>6</v>
      </c>
      <c r="HA97">
        <f>IFERROR(VALUE(RIGHT(Rawdata!HA97,1)),"N/A")</f>
        <v>5</v>
      </c>
      <c r="HB97">
        <f>IFERROR(VALUE(RIGHT(Rawdata!HB97,1)),"N/A")</f>
        <v>5</v>
      </c>
      <c r="HC97">
        <f>IFERROR(VALUE(RIGHT(Rawdata!HC97,1)),"N/A")</f>
        <v>5</v>
      </c>
      <c r="HD97">
        <f>IFERROR(7-VALUE(RIGHT(Rawdata!HD97,1)),"N/A")</f>
        <v>6</v>
      </c>
      <c r="HE97">
        <f>IFERROR(VALUE(RIGHT(Rawdata!HE97,1)),"N/A")</f>
        <v>5</v>
      </c>
      <c r="HF97">
        <f>IFERROR(7-VALUE(RIGHT(Rawdata!HF97,1)),"N/A")</f>
        <v>6</v>
      </c>
      <c r="HG97">
        <f>IFERROR(VALUE(RIGHT(Rawdata!HG97,1)),"N/A")</f>
        <v>5</v>
      </c>
      <c r="HH97">
        <f>IFERROR(VALUE(RIGHT(Rawdata!HH97,1)),"N/A")</f>
        <v>5</v>
      </c>
      <c r="HI97">
        <f>IFERROR(VALUE(RIGHT(Rawdata!HI97,1)),"N/A")</f>
        <v>5</v>
      </c>
      <c r="HJ97">
        <f>IFERROR(VALUE(RIGHT(Rawdata!HJ97,1)),"N/A")</f>
        <v>5</v>
      </c>
      <c r="HK97">
        <f>IFERROR(7-VALUE(RIGHT(Rawdata!HK97,1)),"N/A")</f>
        <v>3</v>
      </c>
      <c r="HL97">
        <f>IFERROR(VALUE(RIGHT(Rawdata!HL97,1)),"N/A")</f>
        <v>4</v>
      </c>
      <c r="HM97">
        <f>IFERROR(VALUE(RIGHT(Rawdata!HM97,1)),"N/A")</f>
        <v>5</v>
      </c>
      <c r="HN97">
        <f>IFERROR(IF(Rawdata!HN97="A13",5,VALUE(RIGHT(Rawdata!HN97,1))-1),"N/A")</f>
        <v>4</v>
      </c>
      <c r="HO97">
        <f>IFERROR(IF(Rawdata!HO97="A13",5,VALUE(RIGHT(Rawdata!HO97,1))-1),"N/A")</f>
        <v>4</v>
      </c>
      <c r="HP97">
        <f>IFERROR(IF(Rawdata!HP97="A13",5,VALUE(RIGHT(Rawdata!HP97,1))-1),"N/A")</f>
        <v>4</v>
      </c>
      <c r="HQ97">
        <f>IFERROR(IF(Rawdata!HQ97="A13",5,VALUE(RIGHT(Rawdata!HQ97,1))-1),"N/A")</f>
        <v>4</v>
      </c>
      <c r="HR97">
        <f>IFERROR(IF(Rawdata!HR97="A13",5,VALUE(RIGHT(Rawdata!HR97,1))-1),"N/A")</f>
        <v>4</v>
      </c>
      <c r="HS97">
        <f>IFERROR(6-IF(Rawdata!HS97="A13",5,VALUE(RIGHT(Rawdata!HS97,1))-1),"N/A")</f>
        <v>4</v>
      </c>
      <c r="HT97">
        <f>IFERROR(6-IF(Rawdata!HT97="A13",5,VALUE(RIGHT(Rawdata!HT97,1))-1),"N/A")</f>
        <v>4</v>
      </c>
      <c r="HU97">
        <f>IFERROR(6-IF(Rawdata!HU97="A13",5,VALUE(RIGHT(Rawdata!HU97,1))-1),"N/A")</f>
        <v>2</v>
      </c>
      <c r="HV97">
        <f>IFERROR(IF(Rawdata!HV97="A13",5,VALUE(RIGHT(Rawdata!HV97,1))-1),"N/A")</f>
        <v>3</v>
      </c>
      <c r="HW97">
        <f>IFERROR(6-IF(Rawdata!HW97="A13",5,VALUE(RIGHT(Rawdata!HW97,1))-1),"N/A")</f>
        <v>2</v>
      </c>
      <c r="HX97">
        <f>IFERROR(6-IF(Rawdata!HX97="A13",5,VALUE(RIGHT(Rawdata!HX97,1))-1),"N/A")</f>
        <v>2</v>
      </c>
      <c r="HY97">
        <f>IFERROR(6-IF(Rawdata!HY97="A13",5,VALUE(RIGHT(Rawdata!HY97,1))-1),"N/A")</f>
        <v>1</v>
      </c>
      <c r="HZ97">
        <f>IFERROR(6-IF(Rawdata!HZ97="A13",5,VALUE(RIGHT(Rawdata!HZ97,1))-1),"N/A")</f>
        <v>5</v>
      </c>
      <c r="IA97">
        <f>IFERROR(6-IF(Rawdata!IA97="A13",5,VALUE(RIGHT(Rawdata!IA97,1))-1),"N/A")</f>
        <v>2</v>
      </c>
      <c r="IB97">
        <f>IFERROR(IF(Rawdata!IB97="A13",5,VALUE(RIGHT(Rawdata!IB97,1))-1),"N/A")</f>
        <v>4</v>
      </c>
      <c r="IC97">
        <f>IFERROR(6-IF(Rawdata!IC97="A13",5,VALUE(RIGHT(Rawdata!IC97,1))-1),"N/A")</f>
        <v>2</v>
      </c>
      <c r="ID97">
        <f>IFERROR(IF(Rawdata!ID97="A13",5,VALUE(RIGHT(Rawdata!ID97,1))-1),"N/A")</f>
        <v>5</v>
      </c>
      <c r="IE97">
        <f>IFERROR(6-IF(Rawdata!IE97="A13",5,VALUE(RIGHT(Rawdata!IE97,1))-1),"N/A")</f>
        <v>2</v>
      </c>
      <c r="IF97">
        <f>IFERROR(VALUE(RIGHT(Rawdata!IF97,1)),"N/A")</f>
        <v>6</v>
      </c>
      <c r="IG97">
        <f>IFERROR(VALUE(RIGHT(Rawdata!IG97,1)),"N/A")</f>
        <v>5</v>
      </c>
      <c r="IH97">
        <f>IFERROR(VALUE(RIGHT(Rawdata!IH97,1)),"N/A")</f>
        <v>6</v>
      </c>
      <c r="II97">
        <f>IFERROR(VALUE(RIGHT(Rawdata!II97,1)),"N/A")</f>
        <v>6</v>
      </c>
      <c r="IJ97">
        <f>IFERROR(VALUE(RIGHT(Rawdata!IJ97,1)),"N/A")</f>
        <v>6</v>
      </c>
      <c r="IK97">
        <f>IFERROR(VALUE(RIGHT(Rawdata!IK97,1)),"N/A")</f>
        <v>4</v>
      </c>
      <c r="IL97">
        <f>IFERROR(VALUE(RIGHT(Rawdata!IL97,1)),"N/A")</f>
        <v>4</v>
      </c>
      <c r="IM97">
        <f>IFERROR(VALUE(RIGHT(Rawdata!IM97,1)),"N/A")</f>
        <v>4</v>
      </c>
      <c r="IN97">
        <f>IFERROR(VALUE(RIGHT(Rawdata!IN97,1)),"N/A")</f>
        <v>4</v>
      </c>
      <c r="IO97">
        <f>IFERROR(VALUE(RIGHT(Rawdata!IO97,1)),"N/A")</f>
        <v>4</v>
      </c>
      <c r="IP97">
        <f>IFERROR(VALUE(RIGHT(Rawdata!IP97,1)),"N/A")</f>
        <v>5</v>
      </c>
      <c r="IQ97">
        <f>IFERROR(VALUE(RIGHT(Rawdata!IQ97,1)),"N/A")</f>
        <v>5</v>
      </c>
      <c r="IR97">
        <f>IFERROR(VALUE(RIGHT(Rawdata!IR97,1)),"N/A")</f>
        <v>5</v>
      </c>
      <c r="IS97">
        <f>IFERROR(VALUE(RIGHT(Rawdata!IS97,1)),"N/A")</f>
        <v>5</v>
      </c>
      <c r="IT97">
        <f>IFERROR(VALUE(RIGHT(Rawdata!IT97,1)),"N/A")</f>
        <v>5</v>
      </c>
      <c r="IU97">
        <f>IFERROR(VALUE(RIGHT(Rawdata!IU97,1)),"N/A")</f>
        <v>5</v>
      </c>
      <c r="IV97">
        <f>IFERROR(VALUE(RIGHT(Rawdata!IV97,1)),"N/A")</f>
        <v>5</v>
      </c>
      <c r="IW97">
        <f>IFERROR(VALUE(RIGHT(Rawdata!IW97,1)),"N/A")</f>
        <v>5</v>
      </c>
      <c r="IX97">
        <f>IFERROR(VALUE(RIGHT(Rawdata!IX97,1)),"N/A")</f>
        <v>5</v>
      </c>
      <c r="IY97" t="str">
        <f>IFERROR(VALUE(RIGHT(Rawdata!IY97,1)),"N/A")</f>
        <v>N/A</v>
      </c>
      <c r="IZ97" t="str">
        <f>IFERROR(VALUE(RIGHT(Rawdata!IZ97,1)),"N/A")</f>
        <v>N/A</v>
      </c>
      <c r="JA97" t="str">
        <f>IFERROR(VALUE(RIGHT(Rawdata!JA97,1)),"N/A")</f>
        <v>N/A</v>
      </c>
      <c r="JB97" t="str">
        <f>IFERROR(VALUE(RIGHT(Rawdata!JB97,1)),"N/A")</f>
        <v>N/A</v>
      </c>
      <c r="JC97" t="str">
        <f>IFERROR(VALUE(RIGHT(Rawdata!JC97,1)),"N/A")</f>
        <v>N/A</v>
      </c>
      <c r="JD97" t="str">
        <f>IFERROR(VALUE(RIGHT(Rawdata!JD97,1)),"N/A")</f>
        <v>N/A</v>
      </c>
      <c r="JE97" t="str">
        <f>IFERROR(VALUE(RIGHT(Rawdata!JE97,1)),"N/A")</f>
        <v>N/A</v>
      </c>
      <c r="JF97" t="str">
        <f>IFERROR(VALUE(RIGHT(Rawdata!JF97,1)),"N/A")</f>
        <v>N/A</v>
      </c>
      <c r="JG97" t="str">
        <f>IFERROR(VALUE(RIGHT(Rawdata!JG97,1)),"N/A")</f>
        <v>N/A</v>
      </c>
      <c r="JH97" t="str">
        <f>IFERROR(VALUE(RIGHT(Rawdata!JH97,1)),"N/A")</f>
        <v>N/A</v>
      </c>
      <c r="JI97" t="str">
        <f>IFERROR(VALUE(RIGHT(Rawdata!JI97,1)),"N/A")</f>
        <v>N/A</v>
      </c>
      <c r="JJ97" t="str">
        <f>IFERROR(VALUE(RIGHT(Rawdata!JJ97,1)),"N/A")</f>
        <v>N/A</v>
      </c>
      <c r="JK97" t="str">
        <f>IFERROR(VALUE(RIGHT(Rawdata!JK97,1)),"N/A")</f>
        <v>N/A</v>
      </c>
      <c r="JL97" t="str">
        <f>IFERROR(VALUE(RIGHT(Rawdata!JL97,1)),"N/A")</f>
        <v>N/A</v>
      </c>
      <c r="JM97" t="str">
        <f>IFERROR(VALUE(RIGHT(Rawdata!JM97,1)),"N/A")</f>
        <v>N/A</v>
      </c>
      <c r="JN97" t="str">
        <f>IFERROR(VALUE(RIGHT(Rawdata!JN97,1)),"N/A")</f>
        <v>N/A</v>
      </c>
      <c r="JO97" t="str">
        <f>IFERROR(VALUE(RIGHT(Rawdata!JO97,1)),"N/A")</f>
        <v>N/A</v>
      </c>
      <c r="JP97">
        <f>IFERROR(VALUE(RIGHT(Rawdata!JP97,1)-4),"N/A")</f>
        <v>-2</v>
      </c>
      <c r="JQ97">
        <f>IFERROR(VALUE(RIGHT(Rawdata!JQ97,1)-4),"N/A")</f>
        <v>-1</v>
      </c>
      <c r="JR97">
        <f>IFERROR(VALUE(RIGHT(Rawdata!JR97,1)-4),"N/A")</f>
        <v>-2</v>
      </c>
      <c r="JS97">
        <f>IFERROR(VALUE(RIGHT(Rawdata!JS97,1)-4),"N/A")</f>
        <v>0</v>
      </c>
      <c r="JT97">
        <f>IFERROR(VALUE(RIGHT(Rawdata!JT97,1)-4),"N/A")</f>
        <v>-1</v>
      </c>
      <c r="JU97">
        <f>IFERROR(VALUE(RIGHT(Rawdata!JU97,1)-4),"N/A")</f>
        <v>1</v>
      </c>
      <c r="JV97">
        <f>IFERROR(VALUE(RIGHT(Rawdata!JV97,1)-4),"N/A")</f>
        <v>0</v>
      </c>
      <c r="JW97">
        <f>IFERROR(VALUE(RIGHT(Rawdata!JW97,1)-4),"N/A")</f>
        <v>-1</v>
      </c>
      <c r="JX97" t="str">
        <f>IFERROR(VALUE(RIGHT(Rawdata!JX97,1)),"N/A")</f>
        <v>N/A</v>
      </c>
      <c r="JY97" t="str">
        <f>IFERROR(VALUE(RIGHT(Rawdata!JY97,1)),"N/A")</f>
        <v>N/A</v>
      </c>
      <c r="JZ97" t="str">
        <f>IFERROR(6-VALUE(RIGHT(Rawdata!JZ97,1)),"N/A")</f>
        <v>N/A</v>
      </c>
      <c r="KA97" t="str">
        <f>IFERROR(6-VALUE(RIGHT(Rawdata!KA97,1)),"N/A")</f>
        <v>N/A</v>
      </c>
      <c r="KB97" t="str">
        <f>IFERROR(6-VALUE(RIGHT(Rawdata!KB97,1)),"N/A")</f>
        <v>N/A</v>
      </c>
      <c r="KC97" t="str">
        <f>IFERROR(6-VALUE(RIGHT(Rawdata!KC97,1)),"N/A")</f>
        <v>N/A</v>
      </c>
      <c r="KD97" t="str">
        <f>IFERROR(6-VALUE(RIGHT(Rawdata!KD97,1)),"N/A")</f>
        <v>N/A</v>
      </c>
      <c r="KE97" t="str">
        <f>IFERROR(6-VALUE(RIGHT(Rawdata!KE97,1)),"N/A")</f>
        <v>N/A</v>
      </c>
      <c r="KF97" t="str">
        <f>IFERROR(VALUE(RIGHT(Rawdata!KF97,1)),"N/A")</f>
        <v>N/A</v>
      </c>
      <c r="KG97" t="str">
        <f>IFERROR(VALUE(RIGHT(Rawdata!KG97,1)),"N/A")</f>
        <v>N/A</v>
      </c>
      <c r="KH97" t="str">
        <f>IFERROR(6-VALUE(RIGHT(Rawdata!KH97,1)),"N/A")</f>
        <v>N/A</v>
      </c>
      <c r="KI97" t="str">
        <f>IFERROR(6-VALUE(RIGHT(Rawdata!KI97,1)),"N/A")</f>
        <v>N/A</v>
      </c>
      <c r="KJ97">
        <f>IFERROR(VALUE(RIGHT(Rawdata!KJ97,1)),"N/A")</f>
        <v>2</v>
      </c>
      <c r="KK97">
        <f>IFERROR(VALUE(RIGHT(Rawdata!KK97,1)),"N/A")</f>
        <v>2</v>
      </c>
      <c r="KL97">
        <f>IFERROR(VALUE(RIGHT(Rawdata!KL97,1)),"N/A")</f>
        <v>3</v>
      </c>
      <c r="KM97">
        <f>IFERROR(VALUE(RIGHT(Rawdata!KM97,1)),"N/A")</f>
        <v>4</v>
      </c>
      <c r="KN97">
        <f>IFERROR(VALUE(RIGHT(Rawdata!KN97,1)),"N/A")</f>
        <v>5</v>
      </c>
      <c r="KO97">
        <f>IFERROR(VALUE(RIGHT(Rawdata!KO97,1)),"N/A")</f>
        <v>1</v>
      </c>
      <c r="KP97">
        <f>IFERROR(VALUE(RIGHT(Rawdata!KP97,1)),"N/A")</f>
        <v>3</v>
      </c>
      <c r="KQ97">
        <f>IFERROR(VALUE(RIGHT(Rawdata!KQ97,1)),"N/A")</f>
        <v>1</v>
      </c>
      <c r="KR97">
        <f>IFERROR(VALUE(RIGHT(Rawdata!KR97,1)),"N/A")</f>
        <v>3</v>
      </c>
      <c r="KS97">
        <f>IFERROR(VALUE(RIGHT(Rawdata!KS97,1)),"N/A")</f>
        <v>3</v>
      </c>
      <c r="KT97">
        <f>IFERROR(VALUE(RIGHT(Rawdata!KT97,1)),"N/A")</f>
        <v>3</v>
      </c>
      <c r="KU97">
        <f>IFERROR(VALUE(RIGHT(Rawdata!KU97,1)),"N/A")</f>
        <v>3</v>
      </c>
      <c r="KV97">
        <f>IFERROR(VALUE(RIGHT(Rawdata!KV97,1)),"N/A")</f>
        <v>3</v>
      </c>
      <c r="KW97">
        <f>IFERROR(VALUE(RIGHT(Rawdata!KW97,1)),"N/A")</f>
        <v>5</v>
      </c>
      <c r="KX97">
        <f>IFERROR(VALUE(RIGHT(Rawdata!KX97,1)),"N/A")</f>
        <v>5</v>
      </c>
    </row>
    <row r="98" spans="1:310" x14ac:dyDescent="0.25">
      <c r="A98">
        <f>Rawdata!A98</f>
        <v>15</v>
      </c>
      <c r="B98" t="str">
        <f>Rawdata!B98</f>
        <v>T5</v>
      </c>
      <c r="C98" t="str">
        <f>Rawdata!C98</f>
        <v>2023-07-13 21:26:51</v>
      </c>
      <c r="D98" t="str">
        <f>Rawdata!D98</f>
        <v>751-295</v>
      </c>
      <c r="E98" t="str">
        <f>IF(Rawdata!E98="","",Rawdata!E98)</f>
        <v/>
      </c>
      <c r="F98" cm="1">
        <f t="array" ref="F98">IFERROR(_xlfn.IFS(Rawdata!F98="A1",100,Rawdata!F98="A2",75,Rawdata!F98="A3",50,Rawdata!F98="A4",25,Rawdata!F98="A5",0),"N/A")</f>
        <v>50</v>
      </c>
      <c r="G98" cm="1">
        <f t="array" ref="G98">IFERROR(_xlfn.IFS(Rawdata!G98="A1",100,Rawdata!G98="A2",75,Rawdata!G98="A3",50,Rawdata!G98="A4",25,Rawdata!G98="A5",0),"N/A")</f>
        <v>50</v>
      </c>
      <c r="H98" cm="1">
        <f t="array" ref="H98">IFERROR(_xlfn.IFS(Rawdata!H98="A1",100,Rawdata!H98="A2",75,Rawdata!H98="A3",50,Rawdata!H98="A4",25,Rawdata!H98="A5",0),"N/A")</f>
        <v>25</v>
      </c>
      <c r="I98" cm="1">
        <f t="array" ref="I98">IFERROR(_xlfn.IFS(Rawdata!I98="A1",100,Rawdata!I98="A2",75,Rawdata!I98="A3",50,Rawdata!I98="A4",25,Rawdata!I98="A5",0),"N/A")</f>
        <v>100</v>
      </c>
      <c r="J98" cm="1">
        <f t="array" ref="J98">IFERROR(_xlfn.IFS(Rawdata!J98="A1",100,Rawdata!J98="A2",75,Rawdata!J98="A3",50,Rawdata!J98="A4",25,Rawdata!J98="A5",0),"N/A")</f>
        <v>25</v>
      </c>
      <c r="K98" cm="1">
        <f t="array" ref="K98">IFERROR(_xlfn.IFS(Rawdata!K98="A1",100,Rawdata!K98="A2",75,Rawdata!K98="A3",50,Rawdata!K98="A4",25,Rawdata!K98="A5",0),"N/A")</f>
        <v>100</v>
      </c>
      <c r="L98" cm="1">
        <f t="array" ref="L98">IFERROR(_xlfn.IFS(Rawdata!L98="A1",100,Rawdata!L98="A2",75,Rawdata!L98="A3",50,Rawdata!L98="A4",25,Rawdata!L98="A5",0),"N/A")</f>
        <v>100</v>
      </c>
      <c r="M98" cm="1">
        <f t="array" ref="M98">IFERROR(_xlfn.IFS(Rawdata!M98="A1",100,Rawdata!M98="A2",75,Rawdata!M98="A3",50,Rawdata!M98="A4",25,Rawdata!M98="A5",0),"N/A")</f>
        <v>100</v>
      </c>
      <c r="N98" cm="1">
        <f t="array" ref="N98">IFERROR(_xlfn.IFS(Rawdata!N98="A1",100,Rawdata!N98="A2",75,Rawdata!N98="A3",50,Rawdata!N98="A4",25,Rawdata!N98="A5",0),"N/A")</f>
        <v>100</v>
      </c>
      <c r="O98" cm="1">
        <f t="array" ref="O98">IFERROR(_xlfn.IFS(Rawdata!O98="A1",100,Rawdata!O98="A2",75,Rawdata!O98="A3",50,Rawdata!O98="A4",25,Rawdata!O98="A5",0),"N/A")</f>
        <v>100</v>
      </c>
      <c r="P98" cm="1">
        <f t="array" ref="P98">IFERROR(_xlfn.IFS(Rawdata!P98="A1",100,Rawdata!P98="A2",75,Rawdata!P98="A3",50,Rawdata!P98="A4",25,Rawdata!P98="A5",0),"N/A")</f>
        <v>75</v>
      </c>
      <c r="Q98" cm="1">
        <f t="array" ref="Q98">IFERROR(_xlfn.IFS(Rawdata!Q98="A1",100,Rawdata!Q98="A2",75,Rawdata!Q98="A3",50,Rawdata!Q98="A4",25,Rawdata!Q98="A5",0),"N/A")</f>
        <v>75</v>
      </c>
      <c r="R98" cm="1">
        <f t="array" ref="R98">IFERROR(_xlfn.IFS(Rawdata!R98="A1",100,Rawdata!R98="A2",75,Rawdata!R98="A3",50,Rawdata!R98="A4",25,Rawdata!R98="A5",0),"N/A")</f>
        <v>75</v>
      </c>
      <c r="S98" cm="1">
        <f t="array" ref="S98">IFERROR(_xlfn.IFS(Rawdata!S98="A1",100,Rawdata!S98="A2",75,Rawdata!S98="A3",50,Rawdata!S98="A4",25,Rawdata!S98="A5",0),"N/A")</f>
        <v>25</v>
      </c>
      <c r="T98" cm="1">
        <f t="array" ref="T98">IFERROR(_xlfn.IFS(Rawdata!T98="A1",100,Rawdata!T98="A2",75,Rawdata!T98="A3",50,Rawdata!T98="A4",25,Rawdata!T98="A5",0),"N/A")</f>
        <v>25</v>
      </c>
      <c r="U98" cm="1">
        <f t="array" ref="U98">IFERROR(_xlfn.IFS(Rawdata!U98="A1",100,Rawdata!U98="A2",75,Rawdata!U98="A3",50,Rawdata!U98="A4",25,Rawdata!U98="A5",0),"N/A")</f>
        <v>50</v>
      </c>
      <c r="V98" cm="1">
        <f t="array" ref="V98">IFERROR(_xlfn.IFS(Rawdata!V98="A1",100,Rawdata!V98="A2",75,Rawdata!V98="A3",50,Rawdata!V98="A4",25,Rawdata!V98="A5",0),"N/A")</f>
        <v>25</v>
      </c>
      <c r="W98" cm="1">
        <f t="array" ref="W98">IFERROR(_xlfn.IFS(Rawdata!W98="A1",100,Rawdata!W98="A2",75,Rawdata!W98="A3",50,Rawdata!W98="A4",25,Rawdata!W98="A5",0),"N/A")</f>
        <v>25</v>
      </c>
      <c r="X98" cm="1">
        <f t="array" ref="X98">IFERROR(_xlfn.IFS(Rawdata!X98="A1",100,Rawdata!X98="A2",75,Rawdata!X98="A3",50,Rawdata!X98="A4",25,Rawdata!X98="A5",0),"N/A")</f>
        <v>50</v>
      </c>
      <c r="Y98" cm="1">
        <f t="array" ref="Y98">IFERROR(_xlfn.IFS(Rawdata!Y98="A1",100,Rawdata!Y98="A2",75,Rawdata!Y98="A3",50,Rawdata!Y98="A4",25,Rawdata!Y98="A5",0),"N/A")</f>
        <v>75</v>
      </c>
      <c r="Z98" cm="1">
        <f t="array" ref="Z98">IFERROR(_xlfn.IFS(Rawdata!Z98="A1",100,Rawdata!Z98="A2",75,Rawdata!Z98="A3",50,Rawdata!Z98="A4",25,Rawdata!Z98="A5",0),"N/A")</f>
        <v>50</v>
      </c>
      <c r="AA98" cm="1">
        <f t="array" ref="AA98">IFERROR(_xlfn.IFS(Rawdata!AA98="A1",100,Rawdata!AA98="A2",75,Rawdata!AA98="A3",50,Rawdata!AA98="A4",25,Rawdata!AA98="A5",0),"N/A")</f>
        <v>100</v>
      </c>
      <c r="AB98" cm="1">
        <f t="array" ref="AB98">IFERROR(_xlfn.IFS(Rawdata!AB98="A1",100,Rawdata!AB98="A2",75,Rawdata!AB98="A3",50,Rawdata!AB98="A4",25,Rawdata!AB98="A5",0),"N/A")</f>
        <v>100</v>
      </c>
      <c r="AC98">
        <f>IFERROR(VALUE(RIGHT(Rawdata!AC98,1)),"N/A")</f>
        <v>5</v>
      </c>
      <c r="AD98">
        <f>IFERROR(6-VALUE(RIGHT(Rawdata!AD98,1)),"N/A")</f>
        <v>5</v>
      </c>
      <c r="AE98">
        <f>IFERROR(VALUE(RIGHT(Rawdata!AE98,1)),"N/A")</f>
        <v>5</v>
      </c>
      <c r="AF98">
        <f>IFERROR(6-VALUE(RIGHT(Rawdata!AF98,1)),"N/A")</f>
        <v>5</v>
      </c>
      <c r="AG98">
        <f>IFERROR(VALUE(RIGHT(Rawdata!AG98,1)),"N/A")</f>
        <v>5</v>
      </c>
      <c r="AH98">
        <f>IFERROR(VALUE(RIGHT(Rawdata!AH98,1)),"N/A")</f>
        <v>5</v>
      </c>
      <c r="AI98">
        <f>IFERROR(VALUE(RIGHT(Rawdata!AI98,1)),"N/A")</f>
        <v>5</v>
      </c>
      <c r="AJ98">
        <f>IFERROR(6-VALUE(RIGHT(Rawdata!AJ98,1)),"N/A")</f>
        <v>5</v>
      </c>
      <c r="AK98">
        <f>IFERROR(6-VALUE(RIGHT(Rawdata!AK98,1)),"N/A")</f>
        <v>5</v>
      </c>
      <c r="AL98">
        <f>IFERROR(VALUE(RIGHT(Rawdata!AL98,1)),"N/A")</f>
        <v>4</v>
      </c>
      <c r="AM98">
        <f>IFERROR(6-VALUE(RIGHT(Rawdata!AM98,1)),"N/A")</f>
        <v>5</v>
      </c>
      <c r="AN98">
        <f>IFERROR(6-VALUE(RIGHT(Rawdata!AN98,1)),"N/A")</f>
        <v>5</v>
      </c>
      <c r="AO98">
        <f>IFERROR(VALUE(RIGHT(Rawdata!AO98,1)),"N/A")</f>
        <v>5</v>
      </c>
      <c r="AP98">
        <f>IFERROR(6-VALUE(RIGHT(Rawdata!AP98,1)),"N/A")</f>
        <v>5</v>
      </c>
      <c r="AQ98">
        <f>IFERROR(VALUE(RIGHT(Rawdata!AQ98,1)),"N/A")</f>
        <v>5</v>
      </c>
      <c r="AR98">
        <f>IFERROR(6-VALUE(RIGHT(Rawdata!AR98,1)),"N/A")</f>
        <v>5</v>
      </c>
      <c r="AS98">
        <f>IFERROR(VALUE(RIGHT(Rawdata!AS98,1)),"N/A")</f>
        <v>5</v>
      </c>
      <c r="AT98">
        <f>IFERROR(VALUE(RIGHT(Rawdata!AT98,1)),"N/A")</f>
        <v>4</v>
      </c>
      <c r="AU98">
        <f>IFERROR(6-VALUE(RIGHT(Rawdata!AU98,1)),"N/A")</f>
        <v>5</v>
      </c>
      <c r="AV98">
        <f>IFERROR(VALUE(RIGHT(Rawdata!AV98,1)),"N/A")</f>
        <v>4</v>
      </c>
      <c r="AW98">
        <f>IFERROR(VALUE(RIGHT(Rawdata!AW98,1)),"N/A")</f>
        <v>4</v>
      </c>
      <c r="AX98">
        <f>IFERROR(VALUE(RIGHT(Rawdata!AX98,1)),"N/A")</f>
        <v>4</v>
      </c>
      <c r="AY98">
        <f>IFERROR(VALUE(RIGHT(Rawdata!AY98,1)),"N/A")</f>
        <v>4</v>
      </c>
      <c r="AZ98">
        <f>IFERROR(VALUE(RIGHT(Rawdata!AZ98,1)),"N/A")</f>
        <v>4</v>
      </c>
      <c r="BA98">
        <f>IFERROR(VALUE(RIGHT(Rawdata!BA98,1)-1),"N/A")</f>
        <v>2</v>
      </c>
      <c r="BB98">
        <f>IFERROR(VALUE(RIGHT(Rawdata!BB98,1)-1),"N/A")</f>
        <v>2</v>
      </c>
      <c r="BC98">
        <f>IFERROR(VALUE(RIGHT(Rawdata!BC98,1)-1),"N/A")</f>
        <v>2</v>
      </c>
      <c r="BD98">
        <f>IFERROR(VALUE(RIGHT(Rawdata!BD98,1)-1),"N/A")</f>
        <v>1</v>
      </c>
      <c r="BE98">
        <f>IFERROR(VALUE(RIGHT(Rawdata!BE98,1)-1),"N/A")</f>
        <v>1</v>
      </c>
      <c r="BF98">
        <f>IFERROR(VALUE(RIGHT(Rawdata!BF98,1)-1),"N/A")</f>
        <v>2</v>
      </c>
      <c r="BG98">
        <f>IFERROR(VALUE(RIGHT(Rawdata!BG98,1)-1),"N/A")</f>
        <v>1</v>
      </c>
      <c r="BH98">
        <f>IFERROR(VALUE(RIGHT(Rawdata!BH98,1)-1),"N/A")</f>
        <v>1</v>
      </c>
      <c r="BI98">
        <f>IFERROR(VALUE(RIGHT(Rawdata!BI98,1)-1),"N/A")</f>
        <v>1</v>
      </c>
      <c r="BJ98">
        <f>IFERROR(VALUE(RIGHT(Rawdata!BJ98,1)-1),"N/A")</f>
        <v>2</v>
      </c>
      <c r="BK98">
        <f>IFERROR(VALUE(RIGHT(Rawdata!BK98,1)-1),"N/A")</f>
        <v>2</v>
      </c>
      <c r="BL98">
        <f>IFERROR(VALUE(RIGHT(Rawdata!BL98,1)-1),"N/A")</f>
        <v>1</v>
      </c>
      <c r="BM98">
        <f>IFERROR(VALUE(RIGHT(Rawdata!BM98,1)),"N/A")</f>
        <v>5</v>
      </c>
      <c r="BN98">
        <f>IFERROR(VALUE(RIGHT(Rawdata!BN98,1)),"N/A")</f>
        <v>3</v>
      </c>
      <c r="BO98">
        <f>IFERROR(VALUE(RIGHT(Rawdata!BO98,1)),"N/A")</f>
        <v>3</v>
      </c>
      <c r="BP98">
        <f>IFERROR(VALUE(RIGHT(Rawdata!BP98,1)),"N/A")</f>
        <v>2</v>
      </c>
      <c r="BQ98">
        <f>IFERROR(6-VALUE(RIGHT(Rawdata!BQ98,1)),"N/A")</f>
        <v>2</v>
      </c>
      <c r="BR98">
        <f>IFERROR(6-VALUE(RIGHT(Rawdata!BR98,1)),"N/A")</f>
        <v>2</v>
      </c>
      <c r="BS98">
        <f>IFERROR(6-VALUE(RIGHT(Rawdata!BS98,1)),"N/A")</f>
        <v>2</v>
      </c>
      <c r="BT98">
        <f>IFERROR(6-VALUE(RIGHT(Rawdata!BT98,1)),"N/A")</f>
        <v>2</v>
      </c>
      <c r="BU98">
        <f>IFERROR(VALUE(RIGHT(Rawdata!BU98,1)),"N/A")</f>
        <v>2</v>
      </c>
      <c r="BV98">
        <f>IFERROR(VALUE(RIGHT(Rawdata!BV98,1)),"N/A")</f>
        <v>3</v>
      </c>
      <c r="BW98">
        <f>IFERROR(VALUE(RIGHT(Rawdata!BW98,1)),"N/A")</f>
        <v>4</v>
      </c>
      <c r="BX98">
        <f>IFERROR(VALUE(RIGHT(Rawdata!BX98,1)),"N/A")</f>
        <v>4</v>
      </c>
      <c r="BY98">
        <f>IFERROR(6-VALUE(RIGHT(Rawdata!BY98,1)),"N/A")</f>
        <v>4</v>
      </c>
      <c r="BZ98">
        <f>IFERROR(6-VALUE(RIGHT(Rawdata!BZ98,1)),"N/A")</f>
        <v>4</v>
      </c>
      <c r="CA98">
        <f>IFERROR(6-VALUE(RIGHT(Rawdata!CA98,1)),"N/A")</f>
        <v>3</v>
      </c>
      <c r="CB98">
        <f>IFERROR(VALUE(RIGHT(Rawdata!CB98,1)),"N/A")</f>
        <v>4</v>
      </c>
      <c r="CC98">
        <f>IFERROR(VALUE(RIGHT(Rawdata!CC98,1)),"N/A")</f>
        <v>5</v>
      </c>
      <c r="CD98">
        <f>IFERROR(VALUE(RIGHT(Rawdata!CD98,1)),"N/A")</f>
        <v>4</v>
      </c>
      <c r="CE98">
        <f>IFERROR(VALUE(RIGHT(Rawdata!CE98,1)),"N/A")</f>
        <v>4</v>
      </c>
      <c r="CF98">
        <f>IFERROR(6-VALUE(RIGHT(Rawdata!CF98,1)),"N/A")</f>
        <v>4</v>
      </c>
      <c r="CG98">
        <f>IFERROR(6-VALUE(RIGHT(Rawdata!CG98,1)),"N/A")</f>
        <v>4</v>
      </c>
      <c r="CH98">
        <f>IFERROR(6-VALUE(RIGHT(Rawdata!CH98,1)),"N/A")</f>
        <v>4</v>
      </c>
      <c r="CI98">
        <f>IFERROR(6-VALUE(RIGHT(Rawdata!CI98,1)),"N/A")</f>
        <v>4</v>
      </c>
      <c r="CJ98">
        <f>IFERROR(VALUE(RIGHT(Rawdata!CJ98,1)),"N/A")</f>
        <v>3</v>
      </c>
      <c r="CK98">
        <f>IFERROR(VALUE(RIGHT(Rawdata!CK98,1)),"N/A")</f>
        <v>3</v>
      </c>
      <c r="CL98">
        <f>IFERROR(VALUE(RIGHT(Rawdata!CL98,1)),"N/A")</f>
        <v>3</v>
      </c>
      <c r="CM98">
        <f>IFERROR(VALUE(RIGHT(Rawdata!CM98,1)),"N/A")</f>
        <v>3</v>
      </c>
      <c r="CN98">
        <f>IFERROR(VALUE(RIGHT(Rawdata!CN98,1)),"N/A")</f>
        <v>2</v>
      </c>
      <c r="CO98">
        <f>IFERROR(VALUE(RIGHT(Rawdata!CO98,1)),"N/A")</f>
        <v>2</v>
      </c>
      <c r="CP98">
        <f>IFERROR(VALUE(RIGHT(Rawdata!CP98,1)),"N/A")</f>
        <v>2</v>
      </c>
      <c r="CQ98">
        <f>IFERROR(VALUE(RIGHT(Rawdata!CQ98,1)),"N/A")</f>
        <v>4</v>
      </c>
      <c r="CR98">
        <f>IFERROR(VALUE(RIGHT(Rawdata!CR98,1)),"N/A")</f>
        <v>4</v>
      </c>
      <c r="CS98">
        <f>IFERROR(VALUE(RIGHT(Rawdata!CS98,1)),"N/A")</f>
        <v>3</v>
      </c>
      <c r="CT98">
        <f>IFERROR(VALUE(RIGHT(Rawdata!CT98,1)),"N/A")</f>
        <v>3</v>
      </c>
      <c r="CU98">
        <f>IFERROR(VALUE(RIGHT(Rawdata!CU98,1)),"N/A")</f>
        <v>4</v>
      </c>
      <c r="CV98">
        <f>IFERROR(VALUE(RIGHT(Rawdata!CV98,1)),"N/A")</f>
        <v>3</v>
      </c>
      <c r="CW98">
        <f>IFERROR(6-VALUE(RIGHT(Rawdata!CW98,1)),"N/A")</f>
        <v>3</v>
      </c>
      <c r="CX98">
        <f>IFERROR(VALUE(RIGHT(Rawdata!CX98,1)),"N/A")</f>
        <v>4</v>
      </c>
      <c r="CY98">
        <f>IFERROR(VALUE(RIGHT(Rawdata!CY98,1)),"N/A")</f>
        <v>4</v>
      </c>
      <c r="CZ98">
        <f>IFERROR(VALUE(RIGHT(Rawdata!CZ98,1)),"N/A")</f>
        <v>2</v>
      </c>
      <c r="DA98">
        <f>IFERROR(VALUE(RIGHT(Rawdata!DA98,1)),"N/A")</f>
        <v>3</v>
      </c>
      <c r="DB98">
        <f>IFERROR(VALUE(RIGHT(Rawdata!DB98,1)),"N/A")</f>
        <v>3</v>
      </c>
      <c r="DC98">
        <f>IFERROR(VALUE(RIGHT(Rawdata!DC98,1)),"N/A")</f>
        <v>4</v>
      </c>
      <c r="DD98">
        <f>IFERROR(VALUE(RIGHT(Rawdata!DD98,1)),"N/A")</f>
        <v>4</v>
      </c>
      <c r="DE98">
        <f>IFERROR(VALUE(RIGHT(Rawdata!DE98,1)-1),"N/A")</f>
        <v>1</v>
      </c>
      <c r="DF98">
        <f>IFERROR(VALUE(RIGHT(Rawdata!DF98,1)-1),"N/A")</f>
        <v>2</v>
      </c>
      <c r="DG98">
        <f>IFERROR(VALUE(RIGHT(Rawdata!DG98,1)-1),"N/A")</f>
        <v>1</v>
      </c>
      <c r="DH98">
        <f>IFERROR(VALUE(RIGHT(Rawdata!DH98,1)-1),"N/A")</f>
        <v>1</v>
      </c>
      <c r="DI98">
        <f>IFERROR(VALUE(RIGHT(Rawdata!DI98,1)-1),"N/A")</f>
        <v>1</v>
      </c>
      <c r="DJ98">
        <f>IFERROR(VALUE(RIGHT(Rawdata!DJ98,1)-1),"N/A")</f>
        <v>2</v>
      </c>
      <c r="DK98">
        <f>IFERROR(VALUE(RIGHT(Rawdata!DK98,1)-1),"N/A")</f>
        <v>2</v>
      </c>
      <c r="DL98">
        <f>IFERROR(VALUE(RIGHT(Rawdata!DL98,1)-1),"N/A")</f>
        <v>2</v>
      </c>
      <c r="DM98">
        <f>IFERROR(VALUE(RIGHT(Rawdata!DM98,1)-1),"N/A")</f>
        <v>3</v>
      </c>
      <c r="DN98">
        <f>IFERROR(VALUE(RIGHT(Rawdata!DN98,1)-1),"N/A")</f>
        <v>3</v>
      </c>
      <c r="DO98">
        <f>IFERROR(VALUE(RIGHT(Rawdata!DO98,1)-1),"N/A")</f>
        <v>2</v>
      </c>
      <c r="DP98">
        <f>IFERROR(VALUE(RIGHT(Rawdata!DP98,1)-1),"N/A")</f>
        <v>2</v>
      </c>
      <c r="DQ98">
        <f>IFERROR(VALUE(RIGHT(Rawdata!DQ98,1)-1),"N/A")</f>
        <v>1</v>
      </c>
      <c r="DR98">
        <f>IFERROR(VALUE(RIGHT(Rawdata!DR98,1)-1),"N/A")</f>
        <v>1</v>
      </c>
      <c r="DS98">
        <f>IFERROR(VALUE(RIGHT(Rawdata!DS98,1)-1),"N/A")</f>
        <v>2</v>
      </c>
      <c r="DT98">
        <f>IFERROR(VALUE(RIGHT(Rawdata!DT98,1)-1),"N/A")</f>
        <v>1</v>
      </c>
      <c r="DU98">
        <f>IFERROR(6-VALUE(RIGHT(Rawdata!DU98,1)-1),"N/A")</f>
        <v>4</v>
      </c>
      <c r="DV98">
        <f>IFERROR(6-VALUE(RIGHT(Rawdata!DV98,1)-1),"N/A")</f>
        <v>2</v>
      </c>
      <c r="DW98">
        <f>IFERROR(6-VALUE(RIGHT(Rawdata!DW98,1)-1),"N/A")</f>
        <v>2</v>
      </c>
      <c r="DX98">
        <f>IFERROR(6-VALUE(RIGHT(Rawdata!DX98,1)-1),"N/A")</f>
        <v>3</v>
      </c>
      <c r="DY98">
        <f>IFERROR(6-VALUE(RIGHT(Rawdata!DY98,1)-1),"N/A")</f>
        <v>2</v>
      </c>
      <c r="DZ98">
        <f>IFERROR(6-VALUE(RIGHT(Rawdata!DZ98,1)-1),"N/A")</f>
        <v>3</v>
      </c>
      <c r="EA98">
        <f>IFERROR(VALUE(RIGHT(Rawdata!EA98,1)),"N/A")</f>
        <v>3</v>
      </c>
      <c r="EB98">
        <f>IFERROR(VALUE(RIGHT(Rawdata!EB98,1)),"N/A")</f>
        <v>2</v>
      </c>
      <c r="EC98">
        <f>IFERROR(6-VALUE(RIGHT(Rawdata!EC98,1)),"N/A")</f>
        <v>4</v>
      </c>
      <c r="ED98">
        <f>IFERROR(6-VALUE(RIGHT(Rawdata!ED98,1)),"N/A")</f>
        <v>2</v>
      </c>
      <c r="EE98">
        <f>IFERROR(VALUE(RIGHT(Rawdata!EE98,1)),"N/A")</f>
        <v>3</v>
      </c>
      <c r="EF98">
        <f>IFERROR(VALUE(RIGHT(Rawdata!EF98,1)),"N/A")</f>
        <v>3</v>
      </c>
      <c r="EG98">
        <f>IFERROR(VALUE(RIGHT(Rawdata!EG98,1)),"N/A")</f>
        <v>4</v>
      </c>
      <c r="EH98">
        <f>IFERROR(VALUE(RIGHT(Rawdata!EH98,1)),"N/A")</f>
        <v>4</v>
      </c>
      <c r="EI98">
        <f>IFERROR(VALUE(RIGHT(Rawdata!EI98,1)),"N/A")</f>
        <v>3</v>
      </c>
      <c r="EJ98">
        <f>IFERROR(VALUE(RIGHT(Rawdata!EJ98,1)),"N/A")</f>
        <v>3</v>
      </c>
      <c r="EK98">
        <f>IFERROR(VALUE(RIGHT(Rawdata!EK98,1)),"N/A")</f>
        <v>3</v>
      </c>
      <c r="EL98">
        <f>IFERROR(VALUE(RIGHT(Rawdata!EL98,1)),"N/A")</f>
        <v>4</v>
      </c>
      <c r="EM98">
        <f>IFERROR(VALUE(RIGHT(Rawdata!EM98,1)),"N/A")</f>
        <v>4</v>
      </c>
      <c r="EN98">
        <f>IFERROR(VALUE(RIGHT(Rawdata!EN98,1)),"N/A")</f>
        <v>4</v>
      </c>
      <c r="EO98">
        <f>IFERROR(VALUE(RIGHT(Rawdata!EO98,1)),"N/A")</f>
        <v>4</v>
      </c>
      <c r="EP98">
        <f>IFERROR(VALUE(RIGHT(Rawdata!EP98,1)),"N/A")</f>
        <v>4</v>
      </c>
      <c r="EQ98">
        <f>IFERROR(VALUE(RIGHT(Rawdata!EQ98,1)),"N/A")</f>
        <v>3</v>
      </c>
      <c r="ER98">
        <f>IFERROR(VALUE(RIGHT(Rawdata!ER98,1)),"N/A")</f>
        <v>2</v>
      </c>
      <c r="ES98">
        <f>IFERROR(VALUE(RIGHT(Rawdata!ES98,1)),"N/A")</f>
        <v>3</v>
      </c>
      <c r="ET98">
        <f>IFERROR(VALUE(RIGHT(Rawdata!ET98,1)),"N/A")</f>
        <v>2</v>
      </c>
      <c r="EU98">
        <f>IFERROR(VALUE(RIGHT(Rawdata!EU98,1)),"N/A")</f>
        <v>1</v>
      </c>
      <c r="EV98">
        <f>IFERROR(VALUE(RIGHT(Rawdata!EV98,1)),"N/A")</f>
        <v>2</v>
      </c>
      <c r="EW98">
        <f>IFERROR(VALUE(RIGHT(Rawdata!EW98,1)),"N/A")</f>
        <v>3</v>
      </c>
      <c r="EX98">
        <f>IFERROR(VALUE(RIGHT(Rawdata!EX98,1)),"N/A")</f>
        <v>3</v>
      </c>
      <c r="EY98">
        <f>IFERROR(VALUE(RIGHT(Rawdata!EY98,1)),"N/A")</f>
        <v>4</v>
      </c>
      <c r="EZ98">
        <f>IFERROR(6-VALUE(RIGHT(Rawdata!EZ98,1)),"N/A")</f>
        <v>4</v>
      </c>
      <c r="FA98">
        <f>IFERROR(IF(Rawdata!FA98="A1",VALUE(RIGHT(Rawdata!FA98,1)),VALUE(RIGHT(Rawdata!FA98,1))-1),"N/A")</f>
        <v>3</v>
      </c>
      <c r="FB98">
        <f>IFERROR(VALUE(RIGHT(Rawdata!FB98,1))-3,"N/A")</f>
        <v>5</v>
      </c>
      <c r="FC98">
        <f>IFERROR(IF(Rawdata!FC98="A1",VALUE(RIGHT(Rawdata!FC98,1)),VALUE(RIGHT(Rawdata!FC98,1))-1),"N/A")</f>
        <v>5</v>
      </c>
      <c r="FD98">
        <f>IFERROR(VALUE(RIGHT(Rawdata!FD98,1))-3,"N/A")</f>
        <v>4</v>
      </c>
      <c r="FE98">
        <f>IFERROR(IF(Rawdata!FE98="A1",VALUE(RIGHT(Rawdata!FE98,1)),VALUE(RIGHT(Rawdata!FE98,1))-1),"N/A")</f>
        <v>5</v>
      </c>
      <c r="FF98">
        <f>IFERROR(VALUE(RIGHT(Rawdata!FF98,1))-3,"N/A")</f>
        <v>5</v>
      </c>
      <c r="FG98">
        <f>IFERROR(IF(Rawdata!FG98="A1",VALUE(RIGHT(Rawdata!FG98,1)),VALUE(RIGHT(Rawdata!FG98,1))-1),"N/A")</f>
        <v>3</v>
      </c>
      <c r="FH98">
        <f>IFERROR(VALUE(RIGHT(Rawdata!FH98,1))-3,"N/A")</f>
        <v>3</v>
      </c>
      <c r="FI98">
        <f>IFERROR(IF(Rawdata!FI98="A1",VALUE(RIGHT(Rawdata!FI98,1)),VALUE(RIGHT(Rawdata!FI98,1))-1),"N/A")</f>
        <v>3</v>
      </c>
      <c r="FJ98">
        <f>IFERROR(VALUE(RIGHT(Rawdata!FJ98,1))-3,"N/A")</f>
        <v>3</v>
      </c>
      <c r="FK98">
        <f>IFERROR(IF(Rawdata!FK98="A1",VALUE(RIGHT(Rawdata!FK98,1)),VALUE(RIGHT(Rawdata!FK98,1))-1),"N/A")</f>
        <v>5</v>
      </c>
      <c r="FL98">
        <f>IFERROR(VALUE(RIGHT(Rawdata!FL98,1))-3,"N/A")</f>
        <v>5</v>
      </c>
      <c r="FM98">
        <f>IFERROR(IF(Rawdata!FM98="A1",VALUE(RIGHT(Rawdata!FM98,1)),VALUE(RIGHT(Rawdata!FM98,1))-1),"N/A")</f>
        <v>5</v>
      </c>
      <c r="FN98">
        <f>IFERROR(VALUE(RIGHT(Rawdata!FN98,1))-3,"N/A")</f>
        <v>5</v>
      </c>
      <c r="FO98">
        <f>IFERROR(IF(Rawdata!FO98="A1",VALUE(RIGHT(Rawdata!FO98,1)),VALUE(RIGHT(Rawdata!FO98,1))-1),"N/A")</f>
        <v>5</v>
      </c>
      <c r="FP98">
        <f>IFERROR(VALUE(RIGHT(Rawdata!FP98,1))-3,"N/A")</f>
        <v>4</v>
      </c>
      <c r="FQ98">
        <f>IFERROR(IF(Rawdata!FQ98="A1",VALUE(RIGHT(Rawdata!FQ98,1)),VALUE(RIGHT(Rawdata!FQ98,1))-1),"N/A")</f>
        <v>3</v>
      </c>
      <c r="FR98">
        <f>IFERROR(VALUE(RIGHT(Rawdata!FR98,1))-3,"N/A")</f>
        <v>3</v>
      </c>
      <c r="FS98">
        <f>IFERROR(IF(Rawdata!FS98="A1",VALUE(RIGHT(Rawdata!FS98,1)),VALUE(RIGHT(Rawdata!FS98,1))-1),"N/A")</f>
        <v>3</v>
      </c>
      <c r="FT98">
        <f>IFERROR(VALUE(RIGHT(Rawdata!FT98,1))-3,"N/A")</f>
        <v>3</v>
      </c>
      <c r="FU98">
        <f>IFERROR(IF(Rawdata!FU98="A1",VALUE(RIGHT(Rawdata!FU98,1)),VALUE(RIGHT(Rawdata!FU98,1))-1),"N/A")</f>
        <v>5</v>
      </c>
      <c r="FV98">
        <f>IFERROR(VALUE(RIGHT(Rawdata!FV98,1))-3,"N/A")</f>
        <v>4</v>
      </c>
      <c r="FW98">
        <f>IFERROR(IF(Rawdata!FW98="A1",VALUE(RIGHT(Rawdata!FW98,1)),VALUE(RIGHT(Rawdata!FW98,1))-1),"N/A")</f>
        <v>3</v>
      </c>
      <c r="FX98">
        <f>IFERROR(VALUE(RIGHT(Rawdata!FX98,1))-3,"N/A")</f>
        <v>4</v>
      </c>
      <c r="FY98">
        <f>IFERROR(IF(Rawdata!FY98="A1",VALUE(RIGHT(Rawdata!FY98,1)),VALUE(RIGHT(Rawdata!FY98,1))-1),"N/A")</f>
        <v>3</v>
      </c>
      <c r="FZ98">
        <f>IFERROR(VALUE(RIGHT(Rawdata!FZ98,1))-3,"N/A")</f>
        <v>2</v>
      </c>
      <c r="GA98">
        <f>IFERROR(IF(Rawdata!GA98="A1",VALUE(RIGHT(Rawdata!GA98,1)),VALUE(RIGHT(Rawdata!GA98,1))-1),"N/A")</f>
        <v>3</v>
      </c>
      <c r="GB98">
        <f>IFERROR(VALUE(RIGHT(Rawdata!GB98,1))-3,"N/A")</f>
        <v>3</v>
      </c>
      <c r="GC98">
        <f>IFERROR(IF(Rawdata!GC98="A1",VALUE(RIGHT(Rawdata!GC98,1)),VALUE(RIGHT(Rawdata!GC98,1))-1),"N/A")</f>
        <v>5</v>
      </c>
      <c r="GD98">
        <f>IFERROR(VALUE(RIGHT(Rawdata!GD98,1))-3,"N/A")</f>
        <v>4</v>
      </c>
      <c r="GE98">
        <f>IFERROR(IF(Rawdata!GE98="A1",VALUE(RIGHT(Rawdata!GE98,1)),VALUE(RIGHT(Rawdata!GE98,1))-1),"N/A")</f>
        <v>5</v>
      </c>
      <c r="GF98">
        <f>IFERROR(VALUE(RIGHT(Rawdata!GF98,1))-3,"N/A")</f>
        <v>4</v>
      </c>
      <c r="GG98">
        <f>IFERROR(IF(Rawdata!GG98="A1",VALUE(RIGHT(Rawdata!GG98,1)),VALUE(RIGHT(Rawdata!GG98,1))-1),"N/A")</f>
        <v>2</v>
      </c>
      <c r="GH98">
        <f>IFERROR(VALUE(RIGHT(Rawdata!GH98,1))-3,"N/A")</f>
        <v>3</v>
      </c>
      <c r="GI98">
        <f>IFERROR(IF(Rawdata!GI98="A1",VALUE(RIGHT(Rawdata!GI98,1)),VALUE(RIGHT(Rawdata!GI98,1))-1),"N/A")</f>
        <v>3</v>
      </c>
      <c r="GJ98">
        <f>IFERROR(VALUE(RIGHT(Rawdata!GJ98,1))-3,"N/A")</f>
        <v>4</v>
      </c>
      <c r="GK98">
        <f>IFERROR(IF(Rawdata!GK98="A1",VALUE(RIGHT(Rawdata!GK98,1)),VALUE(RIGHT(Rawdata!GK98,1))-1),"N/A")</f>
        <v>3</v>
      </c>
      <c r="GL98">
        <f>IFERROR(VALUE(RIGHT(Rawdata!GL98,1))-3,"N/A")</f>
        <v>4</v>
      </c>
      <c r="GM98">
        <f>IFERROR(IF(Rawdata!GM98="A1",VALUE(RIGHT(Rawdata!GM98,1)),VALUE(RIGHT(Rawdata!GM98,1))-1),"N/A")</f>
        <v>5</v>
      </c>
      <c r="GN98">
        <f>IFERROR(VALUE(RIGHT(Rawdata!GN98,1))-3,"N/A")</f>
        <v>4</v>
      </c>
      <c r="GO98">
        <f>IFERROR(IF(Rawdata!GO98="A1",VALUE(RIGHT(Rawdata!GO98,1)),VALUE(RIGHT(Rawdata!GO98,1))-1),"N/A")</f>
        <v>3</v>
      </c>
      <c r="GP98">
        <f>IFERROR(VALUE(RIGHT(Rawdata!GP98,1))-3,"N/A")</f>
        <v>3</v>
      </c>
      <c r="GQ98">
        <f>IFERROR(IF(Rawdata!GQ98="A1",VALUE(RIGHT(Rawdata!GQ98,1)),VALUE(RIGHT(Rawdata!GQ98,1))-1),"N/A")</f>
        <v>3</v>
      </c>
      <c r="GR98">
        <f>IFERROR(VALUE(RIGHT(Rawdata!GR98,1))-3,"N/A")</f>
        <v>4</v>
      </c>
      <c r="GS98">
        <f>IFERROR(IF(Rawdata!GS98="A1",VALUE(RIGHT(Rawdata!GS98,1)),VALUE(RIGHT(Rawdata!GS98,1))-1),"N/A")</f>
        <v>3</v>
      </c>
      <c r="GT98">
        <f>IFERROR(VALUE(RIGHT(Rawdata!GT98,1))-3,"N/A")</f>
        <v>4</v>
      </c>
      <c r="GU98">
        <f>IFERROR(IF(Rawdata!GU98="A1",VALUE(RIGHT(Rawdata!GU98,1)),VALUE(RIGHT(Rawdata!GU98,1))-1),"N/A")</f>
        <v>3</v>
      </c>
      <c r="GV98">
        <f>IFERROR(VALUE(RIGHT(Rawdata!GV98,1))-3,"N/A")</f>
        <v>2</v>
      </c>
      <c r="GW98">
        <f>IFERROR(IF(Rawdata!GW98="A1",VALUE(RIGHT(Rawdata!GW98,1)),VALUE(RIGHT(Rawdata!GW98,1))-1),"N/A")</f>
        <v>5</v>
      </c>
      <c r="GX98">
        <f>IFERROR(VALUE(RIGHT(Rawdata!GX98,1))-3,"N/A")</f>
        <v>5</v>
      </c>
      <c r="GY98">
        <f>IFERROR(VALUE(RIGHT(Rawdata!GY98,1)),"N/A")</f>
        <v>5</v>
      </c>
      <c r="GZ98">
        <f>IFERROR(7-VALUE(RIGHT(Rawdata!GZ98,1)),"N/A")</f>
        <v>6</v>
      </c>
      <c r="HA98">
        <f>IFERROR(VALUE(RIGHT(Rawdata!HA98,1)),"N/A")</f>
        <v>5</v>
      </c>
      <c r="HB98">
        <f>IFERROR(VALUE(RIGHT(Rawdata!HB98,1)),"N/A")</f>
        <v>4</v>
      </c>
      <c r="HC98">
        <f>IFERROR(VALUE(RIGHT(Rawdata!HC98,1)),"N/A")</f>
        <v>4</v>
      </c>
      <c r="HD98">
        <f>IFERROR(7-VALUE(RIGHT(Rawdata!HD98,1)),"N/A")</f>
        <v>3</v>
      </c>
      <c r="HE98">
        <f>IFERROR(VALUE(RIGHT(Rawdata!HE98,1)),"N/A")</f>
        <v>5</v>
      </c>
      <c r="HF98">
        <f>IFERROR(7-VALUE(RIGHT(Rawdata!HF98,1)),"N/A")</f>
        <v>5</v>
      </c>
      <c r="HG98">
        <f>IFERROR(VALUE(RIGHT(Rawdata!HG98,1)),"N/A")</f>
        <v>6</v>
      </c>
      <c r="HH98">
        <f>IFERROR(VALUE(RIGHT(Rawdata!HH98,1)),"N/A")</f>
        <v>5</v>
      </c>
      <c r="HI98">
        <f>IFERROR(VALUE(RIGHT(Rawdata!HI98,1)),"N/A")</f>
        <v>5</v>
      </c>
      <c r="HJ98">
        <f>IFERROR(VALUE(RIGHT(Rawdata!HJ98,1)),"N/A")</f>
        <v>5</v>
      </c>
      <c r="HK98">
        <f>IFERROR(7-VALUE(RIGHT(Rawdata!HK98,1)),"N/A")</f>
        <v>4</v>
      </c>
      <c r="HL98">
        <f>IFERROR(VALUE(RIGHT(Rawdata!HL98,1)),"N/A")</f>
        <v>3</v>
      </c>
      <c r="HM98">
        <f>IFERROR(VALUE(RIGHT(Rawdata!HM98,1)),"N/A")</f>
        <v>3</v>
      </c>
      <c r="HN98">
        <f>IFERROR(IF(Rawdata!HN98="A13",5,VALUE(RIGHT(Rawdata!HN98,1))-1),"N/A")</f>
        <v>5</v>
      </c>
      <c r="HO98">
        <f>IFERROR(IF(Rawdata!HO98="A13",5,VALUE(RIGHT(Rawdata!HO98,1))-1),"N/A")</f>
        <v>5</v>
      </c>
      <c r="HP98">
        <f>IFERROR(IF(Rawdata!HP98="A13",5,VALUE(RIGHT(Rawdata!HP98,1))-1),"N/A")</f>
        <v>5</v>
      </c>
      <c r="HQ98">
        <f>IFERROR(IF(Rawdata!HQ98="A13",5,VALUE(RIGHT(Rawdata!HQ98,1))-1),"N/A")</f>
        <v>3</v>
      </c>
      <c r="HR98">
        <f>IFERROR(IF(Rawdata!HR98="A13",5,VALUE(RIGHT(Rawdata!HR98,1))-1),"N/A")</f>
        <v>4</v>
      </c>
      <c r="HS98">
        <f>IFERROR(6-IF(Rawdata!HS98="A13",5,VALUE(RIGHT(Rawdata!HS98,1))-1),"N/A")</f>
        <v>3</v>
      </c>
      <c r="HT98">
        <f>IFERROR(6-IF(Rawdata!HT98="A13",5,VALUE(RIGHT(Rawdata!HT98,1))-1),"N/A")</f>
        <v>4</v>
      </c>
      <c r="HU98">
        <f>IFERROR(6-IF(Rawdata!HU98="A13",5,VALUE(RIGHT(Rawdata!HU98,1))-1),"N/A")</f>
        <v>1</v>
      </c>
      <c r="HV98">
        <f>IFERROR(IF(Rawdata!HV98="A13",5,VALUE(RIGHT(Rawdata!HV98,1))-1),"N/A")</f>
        <v>5</v>
      </c>
      <c r="HW98">
        <f>IFERROR(6-IF(Rawdata!HW98="A13",5,VALUE(RIGHT(Rawdata!HW98,1))-1),"N/A")</f>
        <v>5</v>
      </c>
      <c r="HX98">
        <f>IFERROR(6-IF(Rawdata!HX98="A13",5,VALUE(RIGHT(Rawdata!HX98,1))-1),"N/A")</f>
        <v>2</v>
      </c>
      <c r="HY98">
        <f>IFERROR(6-IF(Rawdata!HY98="A13",5,VALUE(RIGHT(Rawdata!HY98,1))-1),"N/A")</f>
        <v>1</v>
      </c>
      <c r="HZ98">
        <f>IFERROR(6-IF(Rawdata!HZ98="A13",5,VALUE(RIGHT(Rawdata!HZ98,1))-1),"N/A")</f>
        <v>5</v>
      </c>
      <c r="IA98">
        <f>IFERROR(6-IF(Rawdata!IA98="A13",5,VALUE(RIGHT(Rawdata!IA98,1))-1),"N/A")</f>
        <v>3</v>
      </c>
      <c r="IB98">
        <f>IFERROR(IF(Rawdata!IB98="A13",5,VALUE(RIGHT(Rawdata!IB98,1))-1),"N/A")</f>
        <v>5</v>
      </c>
      <c r="IC98">
        <f>IFERROR(6-IF(Rawdata!IC98="A13",5,VALUE(RIGHT(Rawdata!IC98,1))-1),"N/A")</f>
        <v>5</v>
      </c>
      <c r="ID98">
        <f>IFERROR(IF(Rawdata!ID98="A13",5,VALUE(RIGHT(Rawdata!ID98,1))-1),"N/A")</f>
        <v>5</v>
      </c>
      <c r="IE98">
        <f>IFERROR(6-IF(Rawdata!IE98="A13",5,VALUE(RIGHT(Rawdata!IE98,1))-1),"N/A")</f>
        <v>3</v>
      </c>
      <c r="IF98">
        <f>IFERROR(VALUE(RIGHT(Rawdata!IF98,1)),"N/A")</f>
        <v>7</v>
      </c>
      <c r="IG98">
        <f>IFERROR(VALUE(RIGHT(Rawdata!IG98,1)),"N/A")</f>
        <v>7</v>
      </c>
      <c r="IH98">
        <f>IFERROR(VALUE(RIGHT(Rawdata!IH98,1)),"N/A")</f>
        <v>7</v>
      </c>
      <c r="II98">
        <f>IFERROR(VALUE(RIGHT(Rawdata!II98,1)),"N/A")</f>
        <v>7</v>
      </c>
      <c r="IJ98">
        <f>IFERROR(VALUE(RIGHT(Rawdata!IJ98,1)),"N/A")</f>
        <v>7</v>
      </c>
      <c r="IK98">
        <f>IFERROR(VALUE(RIGHT(Rawdata!IK98,1)),"N/A")</f>
        <v>4</v>
      </c>
      <c r="IL98">
        <f>IFERROR(VALUE(RIGHT(Rawdata!IL98,1)),"N/A")</f>
        <v>4</v>
      </c>
      <c r="IM98">
        <f>IFERROR(VALUE(RIGHT(Rawdata!IM98,1)),"N/A")</f>
        <v>4</v>
      </c>
      <c r="IN98">
        <f>IFERROR(VALUE(RIGHT(Rawdata!IN98,1)),"N/A")</f>
        <v>4</v>
      </c>
      <c r="IO98">
        <f>IFERROR(VALUE(RIGHT(Rawdata!IO98,1)),"N/A")</f>
        <v>3</v>
      </c>
      <c r="IP98">
        <f>IFERROR(VALUE(RIGHT(Rawdata!IP98,1)),"N/A")</f>
        <v>4</v>
      </c>
      <c r="IQ98">
        <f>IFERROR(VALUE(RIGHT(Rawdata!IQ98,1)),"N/A")</f>
        <v>3</v>
      </c>
      <c r="IR98">
        <f>IFERROR(VALUE(RIGHT(Rawdata!IR98,1)),"N/A")</f>
        <v>4</v>
      </c>
      <c r="IS98">
        <f>IFERROR(VALUE(RIGHT(Rawdata!IS98,1)),"N/A")</f>
        <v>4</v>
      </c>
      <c r="IT98">
        <f>IFERROR(VALUE(RIGHT(Rawdata!IT98,1)),"N/A")</f>
        <v>4</v>
      </c>
      <c r="IU98">
        <f>IFERROR(VALUE(RIGHT(Rawdata!IU98,1)),"N/A")</f>
        <v>4</v>
      </c>
      <c r="IV98">
        <f>IFERROR(VALUE(RIGHT(Rawdata!IV98,1)),"N/A")</f>
        <v>3</v>
      </c>
      <c r="IW98">
        <f>IFERROR(VALUE(RIGHT(Rawdata!IW98,1)),"N/A")</f>
        <v>4</v>
      </c>
      <c r="IX98">
        <f>IFERROR(VALUE(RIGHT(Rawdata!IX98,1)),"N/A")</f>
        <v>3</v>
      </c>
      <c r="IY98" t="str">
        <f>IFERROR(VALUE(RIGHT(Rawdata!IY98,1)),"N/A")</f>
        <v>N/A</v>
      </c>
      <c r="IZ98" t="str">
        <f>IFERROR(VALUE(RIGHT(Rawdata!IZ98,1)),"N/A")</f>
        <v>N/A</v>
      </c>
      <c r="JA98" t="str">
        <f>IFERROR(VALUE(RIGHT(Rawdata!JA98,1)),"N/A")</f>
        <v>N/A</v>
      </c>
      <c r="JB98" t="str">
        <f>IFERROR(VALUE(RIGHT(Rawdata!JB98,1)),"N/A")</f>
        <v>N/A</v>
      </c>
      <c r="JC98" t="str">
        <f>IFERROR(VALUE(RIGHT(Rawdata!JC98,1)),"N/A")</f>
        <v>N/A</v>
      </c>
      <c r="JD98" t="str">
        <f>IFERROR(VALUE(RIGHT(Rawdata!JD98,1)),"N/A")</f>
        <v>N/A</v>
      </c>
      <c r="JE98" t="str">
        <f>IFERROR(VALUE(RIGHT(Rawdata!JE98,1)),"N/A")</f>
        <v>N/A</v>
      </c>
      <c r="JF98" t="str">
        <f>IFERROR(VALUE(RIGHT(Rawdata!JF98,1)),"N/A")</f>
        <v>N/A</v>
      </c>
      <c r="JG98" t="str">
        <f>IFERROR(VALUE(RIGHT(Rawdata!JG98,1)),"N/A")</f>
        <v>N/A</v>
      </c>
      <c r="JH98" t="str">
        <f>IFERROR(VALUE(RIGHT(Rawdata!JH98,1)),"N/A")</f>
        <v>N/A</v>
      </c>
      <c r="JI98" t="str">
        <f>IFERROR(VALUE(RIGHT(Rawdata!JI98,1)),"N/A")</f>
        <v>N/A</v>
      </c>
      <c r="JJ98" t="str">
        <f>IFERROR(VALUE(RIGHT(Rawdata!JJ98,1)),"N/A")</f>
        <v>N/A</v>
      </c>
      <c r="JK98" t="str">
        <f>IFERROR(VALUE(RIGHT(Rawdata!JK98,1)),"N/A")</f>
        <v>N/A</v>
      </c>
      <c r="JL98" t="str">
        <f>IFERROR(VALUE(RIGHT(Rawdata!JL98,1)),"N/A")</f>
        <v>N/A</v>
      </c>
      <c r="JM98" t="str">
        <f>IFERROR(VALUE(RIGHT(Rawdata!JM98,1)),"N/A")</f>
        <v>N/A</v>
      </c>
      <c r="JN98" t="str">
        <f>IFERROR(VALUE(RIGHT(Rawdata!JN98,1)),"N/A")</f>
        <v>N/A</v>
      </c>
      <c r="JO98" t="str">
        <f>IFERROR(VALUE(RIGHT(Rawdata!JO98,1)),"N/A")</f>
        <v>N/A</v>
      </c>
      <c r="JP98">
        <f>IFERROR(VALUE(RIGHT(Rawdata!JP98,1)-4),"N/A")</f>
        <v>3</v>
      </c>
      <c r="JQ98">
        <f>IFERROR(VALUE(RIGHT(Rawdata!JQ98,1)-4),"N/A")</f>
        <v>-3</v>
      </c>
      <c r="JR98">
        <f>IFERROR(VALUE(RIGHT(Rawdata!JR98,1)-4),"N/A")</f>
        <v>3</v>
      </c>
      <c r="JS98">
        <f>IFERROR(VALUE(RIGHT(Rawdata!JS98,1)-4),"N/A")</f>
        <v>3</v>
      </c>
      <c r="JT98">
        <f>IFERROR(VALUE(RIGHT(Rawdata!JT98,1)-4),"N/A")</f>
        <v>3</v>
      </c>
      <c r="JU98">
        <f>IFERROR(VALUE(RIGHT(Rawdata!JU98,1)-4),"N/A")</f>
        <v>3</v>
      </c>
      <c r="JV98">
        <f>IFERROR(VALUE(RIGHT(Rawdata!JV98,1)-4),"N/A")</f>
        <v>3</v>
      </c>
      <c r="JW98">
        <f>IFERROR(VALUE(RIGHT(Rawdata!JW98,1)-4),"N/A")</f>
        <v>3</v>
      </c>
      <c r="JX98" t="str">
        <f>IFERROR(VALUE(RIGHT(Rawdata!JX98,1)),"N/A")</f>
        <v>N/A</v>
      </c>
      <c r="JY98" t="str">
        <f>IFERROR(VALUE(RIGHT(Rawdata!JY98,1)),"N/A")</f>
        <v>N/A</v>
      </c>
      <c r="JZ98" t="str">
        <f>IFERROR(6-VALUE(RIGHT(Rawdata!JZ98,1)),"N/A")</f>
        <v>N/A</v>
      </c>
      <c r="KA98" t="str">
        <f>IFERROR(6-VALUE(RIGHT(Rawdata!KA98,1)),"N/A")</f>
        <v>N/A</v>
      </c>
      <c r="KB98" t="str">
        <f>IFERROR(6-VALUE(RIGHT(Rawdata!KB98,1)),"N/A")</f>
        <v>N/A</v>
      </c>
      <c r="KC98" t="str">
        <f>IFERROR(6-VALUE(RIGHT(Rawdata!KC98,1)),"N/A")</f>
        <v>N/A</v>
      </c>
      <c r="KD98" t="str">
        <f>IFERROR(6-VALUE(RIGHT(Rawdata!KD98,1)),"N/A")</f>
        <v>N/A</v>
      </c>
      <c r="KE98" t="str">
        <f>IFERROR(6-VALUE(RIGHT(Rawdata!KE98,1)),"N/A")</f>
        <v>N/A</v>
      </c>
      <c r="KF98" t="str">
        <f>IFERROR(VALUE(RIGHT(Rawdata!KF98,1)),"N/A")</f>
        <v>N/A</v>
      </c>
      <c r="KG98" t="str">
        <f>IFERROR(VALUE(RIGHT(Rawdata!KG98,1)),"N/A")</f>
        <v>N/A</v>
      </c>
      <c r="KH98" t="str">
        <f>IFERROR(6-VALUE(RIGHT(Rawdata!KH98,1)),"N/A")</f>
        <v>N/A</v>
      </c>
      <c r="KI98" t="str">
        <f>IFERROR(6-VALUE(RIGHT(Rawdata!KI98,1)),"N/A")</f>
        <v>N/A</v>
      </c>
      <c r="KJ98">
        <f>IFERROR(VALUE(RIGHT(Rawdata!KJ98,1)),"N/A")</f>
        <v>3</v>
      </c>
      <c r="KK98">
        <f>IFERROR(VALUE(RIGHT(Rawdata!KK98,1)),"N/A")</f>
        <v>5</v>
      </c>
      <c r="KL98">
        <f>IFERROR(VALUE(RIGHT(Rawdata!KL98,1)),"N/A")</f>
        <v>3</v>
      </c>
      <c r="KM98">
        <f>IFERROR(VALUE(RIGHT(Rawdata!KM98,1)),"N/A")</f>
        <v>5</v>
      </c>
      <c r="KN98">
        <f>IFERROR(VALUE(RIGHT(Rawdata!KN98,1)),"N/A")</f>
        <v>5</v>
      </c>
      <c r="KO98">
        <f>IFERROR(VALUE(RIGHT(Rawdata!KO98,1)),"N/A")</f>
        <v>5</v>
      </c>
      <c r="KP98">
        <f>IFERROR(VALUE(RIGHT(Rawdata!KP98,1)),"N/A")</f>
        <v>4</v>
      </c>
      <c r="KQ98">
        <f>IFERROR(VALUE(RIGHT(Rawdata!KQ98,1)),"N/A")</f>
        <v>1</v>
      </c>
      <c r="KR98">
        <f>IFERROR(VALUE(RIGHT(Rawdata!KR98,1)),"N/A")</f>
        <v>4</v>
      </c>
      <c r="KS98">
        <f>IFERROR(VALUE(RIGHT(Rawdata!KS98,1)),"N/A")</f>
        <v>4</v>
      </c>
      <c r="KT98">
        <f>IFERROR(VALUE(RIGHT(Rawdata!KT98,1)),"N/A")</f>
        <v>5</v>
      </c>
      <c r="KU98">
        <f>IFERROR(VALUE(RIGHT(Rawdata!KU98,1)),"N/A")</f>
        <v>4</v>
      </c>
      <c r="KV98">
        <f>IFERROR(VALUE(RIGHT(Rawdata!KV98,1)),"N/A")</f>
        <v>1</v>
      </c>
      <c r="KW98">
        <f>IFERROR(VALUE(RIGHT(Rawdata!KW98,1)),"N/A")</f>
        <v>5</v>
      </c>
      <c r="KX98">
        <f>IFERROR(VALUE(RIGHT(Rawdata!KX98,1)),"N/A")</f>
        <v>4</v>
      </c>
    </row>
    <row r="99" spans="1:310" x14ac:dyDescent="0.25">
      <c r="A99">
        <f>Rawdata!A99</f>
        <v>16</v>
      </c>
      <c r="B99" t="str">
        <f>Rawdata!B99</f>
        <v>T5</v>
      </c>
      <c r="C99" t="str">
        <f>Rawdata!C99</f>
        <v>2023-07-16 14:54:19</v>
      </c>
      <c r="D99" t="str">
        <f>Rawdata!D99</f>
        <v>754-298</v>
      </c>
      <c r="E99" t="str">
        <f>IF(Rawdata!E99="","",Rawdata!E99)</f>
        <v/>
      </c>
      <c r="F99" cm="1">
        <f t="array" ref="F99">IFERROR(_xlfn.IFS(Rawdata!F99="A1",100,Rawdata!F99="A2",75,Rawdata!F99="A3",50,Rawdata!F99="A4",25,Rawdata!F99="A5",0),"N/A")</f>
        <v>25</v>
      </c>
      <c r="G99" cm="1">
        <f t="array" ref="G99">IFERROR(_xlfn.IFS(Rawdata!G99="A1",100,Rawdata!G99="A2",75,Rawdata!G99="A3",50,Rawdata!G99="A4",25,Rawdata!G99="A5",0),"N/A")</f>
        <v>75</v>
      </c>
      <c r="H99" cm="1">
        <f t="array" ref="H99">IFERROR(_xlfn.IFS(Rawdata!H99="A1",100,Rawdata!H99="A2",75,Rawdata!H99="A3",50,Rawdata!H99="A4",25,Rawdata!H99="A5",0),"N/A")</f>
        <v>0</v>
      </c>
      <c r="I99" cm="1">
        <f t="array" ref="I99">IFERROR(_xlfn.IFS(Rawdata!I99="A1",100,Rawdata!I99="A2",75,Rawdata!I99="A3",50,Rawdata!I99="A4",25,Rawdata!I99="A5",0),"N/A")</f>
        <v>75</v>
      </c>
      <c r="J99" cm="1">
        <f t="array" ref="J99">IFERROR(_xlfn.IFS(Rawdata!J99="A1",100,Rawdata!J99="A2",75,Rawdata!J99="A3",50,Rawdata!J99="A4",25,Rawdata!J99="A5",0),"N/A")</f>
        <v>25</v>
      </c>
      <c r="K99" cm="1">
        <f t="array" ref="K99">IFERROR(_xlfn.IFS(Rawdata!K99="A1",100,Rawdata!K99="A2",75,Rawdata!K99="A3",50,Rawdata!K99="A4",25,Rawdata!K99="A5",0),"N/A")</f>
        <v>100</v>
      </c>
      <c r="L99" cm="1">
        <f t="array" ref="L99">IFERROR(_xlfn.IFS(Rawdata!L99="A1",100,Rawdata!L99="A2",75,Rawdata!L99="A3",50,Rawdata!L99="A4",25,Rawdata!L99="A5",0),"N/A")</f>
        <v>100</v>
      </c>
      <c r="M99" cm="1">
        <f t="array" ref="M99">IFERROR(_xlfn.IFS(Rawdata!M99="A1",100,Rawdata!M99="A2",75,Rawdata!M99="A3",50,Rawdata!M99="A4",25,Rawdata!M99="A5",0),"N/A")</f>
        <v>100</v>
      </c>
      <c r="N99" cm="1">
        <f t="array" ref="N99">IFERROR(_xlfn.IFS(Rawdata!N99="A1",100,Rawdata!N99="A2",75,Rawdata!N99="A3",50,Rawdata!N99="A4",25,Rawdata!N99="A5",0),"N/A")</f>
        <v>100</v>
      </c>
      <c r="O99" cm="1">
        <f t="array" ref="O99">IFERROR(_xlfn.IFS(Rawdata!O99="A1",100,Rawdata!O99="A2",75,Rawdata!O99="A3",50,Rawdata!O99="A4",25,Rawdata!O99="A5",0),"N/A")</f>
        <v>100</v>
      </c>
      <c r="P99" cm="1">
        <f t="array" ref="P99">IFERROR(_xlfn.IFS(Rawdata!P99="A1",100,Rawdata!P99="A2",75,Rawdata!P99="A3",50,Rawdata!P99="A4",25,Rawdata!P99="A5",0),"N/A")</f>
        <v>25</v>
      </c>
      <c r="Q99" cm="1">
        <f t="array" ref="Q99">IFERROR(_xlfn.IFS(Rawdata!Q99="A1",100,Rawdata!Q99="A2",75,Rawdata!Q99="A3",50,Rawdata!Q99="A4",25,Rawdata!Q99="A5",0),"N/A")</f>
        <v>100</v>
      </c>
      <c r="R99" cm="1">
        <f t="array" ref="R99">IFERROR(_xlfn.IFS(Rawdata!R99="A1",100,Rawdata!R99="A2",75,Rawdata!R99="A3",50,Rawdata!R99="A4",25,Rawdata!R99="A5",0),"N/A")</f>
        <v>50</v>
      </c>
      <c r="S99" cm="1">
        <f t="array" ref="S99">IFERROR(_xlfn.IFS(Rawdata!S99="A1",100,Rawdata!S99="A2",75,Rawdata!S99="A3",50,Rawdata!S99="A4",25,Rawdata!S99="A5",0),"N/A")</f>
        <v>50</v>
      </c>
      <c r="T99" cm="1">
        <f t="array" ref="T99">IFERROR(_xlfn.IFS(Rawdata!T99="A1",100,Rawdata!T99="A2",75,Rawdata!T99="A3",50,Rawdata!T99="A4",25,Rawdata!T99="A5",0),"N/A")</f>
        <v>25</v>
      </c>
      <c r="U99" cm="1">
        <f t="array" ref="U99">IFERROR(_xlfn.IFS(Rawdata!U99="A1",100,Rawdata!U99="A2",75,Rawdata!U99="A3",50,Rawdata!U99="A4",25,Rawdata!U99="A5",0),"N/A")</f>
        <v>75</v>
      </c>
      <c r="V99" cm="1">
        <f t="array" ref="V99">IFERROR(_xlfn.IFS(Rawdata!V99="A1",100,Rawdata!V99="A2",75,Rawdata!V99="A3",50,Rawdata!V99="A4",25,Rawdata!V99="A5",0),"N/A")</f>
        <v>25</v>
      </c>
      <c r="W99" cm="1">
        <f t="array" ref="W99">IFERROR(_xlfn.IFS(Rawdata!W99="A1",100,Rawdata!W99="A2",75,Rawdata!W99="A3",50,Rawdata!W99="A4",25,Rawdata!W99="A5",0),"N/A")</f>
        <v>50</v>
      </c>
      <c r="X99" cm="1">
        <f t="array" ref="X99">IFERROR(_xlfn.IFS(Rawdata!X99="A1",100,Rawdata!X99="A2",75,Rawdata!X99="A3",50,Rawdata!X99="A4",25,Rawdata!X99="A5",0),"N/A")</f>
        <v>0</v>
      </c>
      <c r="Y99" cm="1">
        <f t="array" ref="Y99">IFERROR(_xlfn.IFS(Rawdata!Y99="A1",100,Rawdata!Y99="A2",75,Rawdata!Y99="A3",50,Rawdata!Y99="A4",25,Rawdata!Y99="A5",0),"N/A")</f>
        <v>0</v>
      </c>
      <c r="Z99" cm="1">
        <f t="array" ref="Z99">IFERROR(_xlfn.IFS(Rawdata!Z99="A1",100,Rawdata!Z99="A2",75,Rawdata!Z99="A3",50,Rawdata!Z99="A4",25,Rawdata!Z99="A5",0),"N/A")</f>
        <v>0</v>
      </c>
      <c r="AA99" cm="1">
        <f t="array" ref="AA99">IFERROR(_xlfn.IFS(Rawdata!AA99="A1",100,Rawdata!AA99="A2",75,Rawdata!AA99="A3",50,Rawdata!AA99="A4",25,Rawdata!AA99="A5",0),"N/A")</f>
        <v>75</v>
      </c>
      <c r="AB99" cm="1">
        <f t="array" ref="AB99">IFERROR(_xlfn.IFS(Rawdata!AB99="A1",100,Rawdata!AB99="A2",75,Rawdata!AB99="A3",50,Rawdata!AB99="A4",25,Rawdata!AB99="A5",0),"N/A")</f>
        <v>75</v>
      </c>
      <c r="AC99">
        <f>IFERROR(VALUE(RIGHT(Rawdata!AC99,1)),"N/A")</f>
        <v>4</v>
      </c>
      <c r="AD99">
        <f>IFERROR(6-VALUE(RIGHT(Rawdata!AD99,1)),"N/A")</f>
        <v>3</v>
      </c>
      <c r="AE99">
        <f>IFERROR(VALUE(RIGHT(Rawdata!AE99,1)),"N/A")</f>
        <v>4</v>
      </c>
      <c r="AF99">
        <f>IFERROR(6-VALUE(RIGHT(Rawdata!AF99,1)),"N/A")</f>
        <v>3</v>
      </c>
      <c r="AG99">
        <f>IFERROR(VALUE(RIGHT(Rawdata!AG99,1)),"N/A")</f>
        <v>5</v>
      </c>
      <c r="AH99">
        <f>IFERROR(VALUE(RIGHT(Rawdata!AH99,1)),"N/A")</f>
        <v>4</v>
      </c>
      <c r="AI99">
        <f>IFERROR(VALUE(RIGHT(Rawdata!AI99,1)),"N/A")</f>
        <v>3</v>
      </c>
      <c r="AJ99">
        <f>IFERROR(6-VALUE(RIGHT(Rawdata!AJ99,1)),"N/A")</f>
        <v>3</v>
      </c>
      <c r="AK99">
        <f>IFERROR(6-VALUE(RIGHT(Rawdata!AK99,1)),"N/A")</f>
        <v>3</v>
      </c>
      <c r="AL99">
        <f>IFERROR(VALUE(RIGHT(Rawdata!AL99,1)),"N/A")</f>
        <v>4</v>
      </c>
      <c r="AM99">
        <f>IFERROR(6-VALUE(RIGHT(Rawdata!AM99,1)),"N/A")</f>
        <v>3</v>
      </c>
      <c r="AN99">
        <f>IFERROR(6-VALUE(RIGHT(Rawdata!AN99,1)),"N/A")</f>
        <v>2</v>
      </c>
      <c r="AO99">
        <f>IFERROR(VALUE(RIGHT(Rawdata!AO99,1)),"N/A")</f>
        <v>3</v>
      </c>
      <c r="AP99">
        <f>IFERROR(6-VALUE(RIGHT(Rawdata!AP99,1)),"N/A")</f>
        <v>2</v>
      </c>
      <c r="AQ99">
        <f>IFERROR(VALUE(RIGHT(Rawdata!AQ99,1)),"N/A")</f>
        <v>3</v>
      </c>
      <c r="AR99">
        <f>IFERROR(6-VALUE(RIGHT(Rawdata!AR99,1)),"N/A")</f>
        <v>1</v>
      </c>
      <c r="AS99">
        <f>IFERROR(VALUE(RIGHT(Rawdata!AS99,1)),"N/A")</f>
        <v>3</v>
      </c>
      <c r="AT99">
        <f>IFERROR(VALUE(RIGHT(Rawdata!AT99,1)),"N/A")</f>
        <v>3</v>
      </c>
      <c r="AU99">
        <f>IFERROR(6-VALUE(RIGHT(Rawdata!AU99,1)),"N/A")</f>
        <v>5</v>
      </c>
      <c r="AV99">
        <f>IFERROR(VALUE(RIGHT(Rawdata!AV99,1)),"N/A")</f>
        <v>3</v>
      </c>
      <c r="AW99">
        <f>IFERROR(VALUE(RIGHT(Rawdata!AW99,1)),"N/A")</f>
        <v>4</v>
      </c>
      <c r="AX99">
        <f>IFERROR(VALUE(RIGHT(Rawdata!AX99,1)),"N/A")</f>
        <v>4</v>
      </c>
      <c r="AY99">
        <f>IFERROR(VALUE(RIGHT(Rawdata!AY99,1)),"N/A")</f>
        <v>3</v>
      </c>
      <c r="AZ99">
        <f>IFERROR(VALUE(RIGHT(Rawdata!AZ99,1)),"N/A")</f>
        <v>3</v>
      </c>
      <c r="BA99">
        <f>IFERROR(VALUE(RIGHT(Rawdata!BA99,1)-1),"N/A")</f>
        <v>2</v>
      </c>
      <c r="BB99">
        <f>IFERROR(VALUE(RIGHT(Rawdata!BB99,1)-1),"N/A")</f>
        <v>2</v>
      </c>
      <c r="BC99">
        <f>IFERROR(VALUE(RIGHT(Rawdata!BC99,1)-1),"N/A")</f>
        <v>3</v>
      </c>
      <c r="BD99">
        <f>IFERROR(VALUE(RIGHT(Rawdata!BD99,1)-1),"N/A")</f>
        <v>2</v>
      </c>
      <c r="BE99">
        <f>IFERROR(VALUE(RIGHT(Rawdata!BE99,1)-1),"N/A")</f>
        <v>3</v>
      </c>
      <c r="BF99">
        <f>IFERROR(VALUE(RIGHT(Rawdata!BF99,1)-1),"N/A")</f>
        <v>2</v>
      </c>
      <c r="BG99">
        <f>IFERROR(VALUE(RIGHT(Rawdata!BG99,1)-1),"N/A")</f>
        <v>4</v>
      </c>
      <c r="BH99">
        <f>IFERROR(VALUE(RIGHT(Rawdata!BH99,1)-1),"N/A")</f>
        <v>2</v>
      </c>
      <c r="BI99">
        <f>IFERROR(VALUE(RIGHT(Rawdata!BI99,1)-1),"N/A")</f>
        <v>3</v>
      </c>
      <c r="BJ99">
        <f>IFERROR(VALUE(RIGHT(Rawdata!BJ99,1)-1),"N/A")</f>
        <v>1</v>
      </c>
      <c r="BK99">
        <f>IFERROR(VALUE(RIGHT(Rawdata!BK99,1)-1),"N/A")</f>
        <v>2</v>
      </c>
      <c r="BL99">
        <f>IFERROR(VALUE(RIGHT(Rawdata!BL99,1)-1),"N/A")</f>
        <v>3</v>
      </c>
      <c r="BM99">
        <f>IFERROR(VALUE(RIGHT(Rawdata!BM99,1)),"N/A")</f>
        <v>4</v>
      </c>
      <c r="BN99">
        <f>IFERROR(VALUE(RIGHT(Rawdata!BN99,1)),"N/A")</f>
        <v>4</v>
      </c>
      <c r="BO99">
        <f>IFERROR(VALUE(RIGHT(Rawdata!BO99,1)),"N/A")</f>
        <v>4</v>
      </c>
      <c r="BP99">
        <f>IFERROR(VALUE(RIGHT(Rawdata!BP99,1)),"N/A")</f>
        <v>4</v>
      </c>
      <c r="BQ99">
        <f>IFERROR(6-VALUE(RIGHT(Rawdata!BQ99,1)),"N/A")</f>
        <v>4</v>
      </c>
      <c r="BR99">
        <f>IFERROR(6-VALUE(RIGHT(Rawdata!BR99,1)),"N/A")</f>
        <v>3</v>
      </c>
      <c r="BS99">
        <f>IFERROR(6-VALUE(RIGHT(Rawdata!BS99,1)),"N/A")</f>
        <v>2</v>
      </c>
      <c r="BT99">
        <f>IFERROR(6-VALUE(RIGHT(Rawdata!BT99,1)),"N/A")</f>
        <v>2</v>
      </c>
      <c r="BU99">
        <f>IFERROR(VALUE(RIGHT(Rawdata!BU99,1)),"N/A")</f>
        <v>2</v>
      </c>
      <c r="BV99">
        <f>IFERROR(VALUE(RIGHT(Rawdata!BV99,1)),"N/A")</f>
        <v>3</v>
      </c>
      <c r="BW99">
        <f>IFERROR(VALUE(RIGHT(Rawdata!BW99,1)),"N/A")</f>
        <v>4</v>
      </c>
      <c r="BX99">
        <f>IFERROR(VALUE(RIGHT(Rawdata!BX99,1)),"N/A")</f>
        <v>5</v>
      </c>
      <c r="BY99">
        <f>IFERROR(6-VALUE(RIGHT(Rawdata!BY99,1)),"N/A")</f>
        <v>5</v>
      </c>
      <c r="BZ99">
        <f>IFERROR(6-VALUE(RIGHT(Rawdata!BZ99,1)),"N/A")</f>
        <v>5</v>
      </c>
      <c r="CA99">
        <f>IFERROR(6-VALUE(RIGHT(Rawdata!CA99,1)),"N/A")</f>
        <v>5</v>
      </c>
      <c r="CB99">
        <f>IFERROR(VALUE(RIGHT(Rawdata!CB99,1)),"N/A")</f>
        <v>4</v>
      </c>
      <c r="CC99">
        <f>IFERROR(VALUE(RIGHT(Rawdata!CC99,1)),"N/A")</f>
        <v>4</v>
      </c>
      <c r="CD99">
        <f>IFERROR(VALUE(RIGHT(Rawdata!CD99,1)),"N/A")</f>
        <v>4</v>
      </c>
      <c r="CE99">
        <f>IFERROR(VALUE(RIGHT(Rawdata!CE99,1)),"N/A")</f>
        <v>4</v>
      </c>
      <c r="CF99">
        <f>IFERROR(6-VALUE(RIGHT(Rawdata!CF99,1)),"N/A")</f>
        <v>5</v>
      </c>
      <c r="CG99">
        <f>IFERROR(6-VALUE(RIGHT(Rawdata!CG99,1)),"N/A")</f>
        <v>5</v>
      </c>
      <c r="CH99">
        <f>IFERROR(6-VALUE(RIGHT(Rawdata!CH99,1)),"N/A")</f>
        <v>5</v>
      </c>
      <c r="CI99">
        <f>IFERROR(6-VALUE(RIGHT(Rawdata!CI99,1)),"N/A")</f>
        <v>5</v>
      </c>
      <c r="CJ99">
        <f>IFERROR(VALUE(RIGHT(Rawdata!CJ99,1)),"N/A")</f>
        <v>2</v>
      </c>
      <c r="CK99">
        <f>IFERROR(VALUE(RIGHT(Rawdata!CK99,1)),"N/A")</f>
        <v>2</v>
      </c>
      <c r="CL99">
        <f>IFERROR(VALUE(RIGHT(Rawdata!CL99,1)),"N/A")</f>
        <v>4</v>
      </c>
      <c r="CM99">
        <f>IFERROR(VALUE(RIGHT(Rawdata!CM99,1)),"N/A")</f>
        <v>3</v>
      </c>
      <c r="CN99">
        <f>IFERROR(VALUE(RIGHT(Rawdata!CN99,1)),"N/A")</f>
        <v>4</v>
      </c>
      <c r="CO99">
        <f>IFERROR(VALUE(RIGHT(Rawdata!CO99,1)),"N/A")</f>
        <v>5</v>
      </c>
      <c r="CP99">
        <f>IFERROR(VALUE(RIGHT(Rawdata!CP99,1)),"N/A")</f>
        <v>3</v>
      </c>
      <c r="CQ99">
        <f>IFERROR(VALUE(RIGHT(Rawdata!CQ99,1)),"N/A")</f>
        <v>4</v>
      </c>
      <c r="CR99">
        <f>IFERROR(VALUE(RIGHT(Rawdata!CR99,1)),"N/A")</f>
        <v>5</v>
      </c>
      <c r="CS99">
        <f>IFERROR(VALUE(RIGHT(Rawdata!CS99,1)),"N/A")</f>
        <v>2</v>
      </c>
      <c r="CT99">
        <f>IFERROR(VALUE(RIGHT(Rawdata!CT99,1)),"N/A")</f>
        <v>2</v>
      </c>
      <c r="CU99">
        <f>IFERROR(VALUE(RIGHT(Rawdata!CU99,1)),"N/A")</f>
        <v>4</v>
      </c>
      <c r="CV99">
        <f>IFERROR(VALUE(RIGHT(Rawdata!CV99,1)),"N/A")</f>
        <v>4</v>
      </c>
      <c r="CW99">
        <f>IFERROR(6-VALUE(RIGHT(Rawdata!CW99,1)),"N/A")</f>
        <v>2</v>
      </c>
      <c r="CX99">
        <f>IFERROR(VALUE(RIGHT(Rawdata!CX99,1)),"N/A")</f>
        <v>4</v>
      </c>
      <c r="CY99">
        <f>IFERROR(VALUE(RIGHT(Rawdata!CY99,1)),"N/A")</f>
        <v>5</v>
      </c>
      <c r="CZ99">
        <f>IFERROR(VALUE(RIGHT(Rawdata!CZ99,1)),"N/A")</f>
        <v>5</v>
      </c>
      <c r="DA99">
        <f>IFERROR(VALUE(RIGHT(Rawdata!DA99,1)),"N/A")</f>
        <v>3</v>
      </c>
      <c r="DB99">
        <f>IFERROR(VALUE(RIGHT(Rawdata!DB99,1)),"N/A")</f>
        <v>3</v>
      </c>
      <c r="DC99">
        <f>IFERROR(VALUE(RIGHT(Rawdata!DC99,1)),"N/A")</f>
        <v>5</v>
      </c>
      <c r="DD99">
        <f>IFERROR(VALUE(RIGHT(Rawdata!DD99,1)),"N/A")</f>
        <v>5</v>
      </c>
      <c r="DE99">
        <f>IFERROR(VALUE(RIGHT(Rawdata!DE99,1)-1),"N/A")</f>
        <v>3</v>
      </c>
      <c r="DF99">
        <f>IFERROR(VALUE(RIGHT(Rawdata!DF99,1)-1),"N/A")</f>
        <v>3</v>
      </c>
      <c r="DG99">
        <f>IFERROR(VALUE(RIGHT(Rawdata!DG99,1)-1),"N/A")</f>
        <v>1</v>
      </c>
      <c r="DH99">
        <f>IFERROR(VALUE(RIGHT(Rawdata!DH99,1)-1),"N/A")</f>
        <v>3</v>
      </c>
      <c r="DI99">
        <f>IFERROR(VALUE(RIGHT(Rawdata!DI99,1)-1),"N/A")</f>
        <v>2</v>
      </c>
      <c r="DJ99">
        <f>IFERROR(VALUE(RIGHT(Rawdata!DJ99,1)-1),"N/A")</f>
        <v>0</v>
      </c>
      <c r="DK99">
        <f>IFERROR(VALUE(RIGHT(Rawdata!DK99,1)-1),"N/A")</f>
        <v>4</v>
      </c>
      <c r="DL99">
        <f>IFERROR(VALUE(RIGHT(Rawdata!DL99,1)-1),"N/A")</f>
        <v>4</v>
      </c>
      <c r="DM99">
        <f>IFERROR(VALUE(RIGHT(Rawdata!DM99,1)-1),"N/A")</f>
        <v>4</v>
      </c>
      <c r="DN99">
        <f>IFERROR(VALUE(RIGHT(Rawdata!DN99,1)-1),"N/A")</f>
        <v>3</v>
      </c>
      <c r="DO99">
        <f>IFERROR(VALUE(RIGHT(Rawdata!DO99,1)-1),"N/A")</f>
        <v>2</v>
      </c>
      <c r="DP99">
        <f>IFERROR(VALUE(RIGHT(Rawdata!DP99,1)-1),"N/A")</f>
        <v>6</v>
      </c>
      <c r="DQ99">
        <f>IFERROR(VALUE(RIGHT(Rawdata!DQ99,1)-1),"N/A")</f>
        <v>2</v>
      </c>
      <c r="DR99">
        <f>IFERROR(VALUE(RIGHT(Rawdata!DR99,1)-1),"N/A")</f>
        <v>2</v>
      </c>
      <c r="DS99">
        <f>IFERROR(VALUE(RIGHT(Rawdata!DS99,1)-1),"N/A")</f>
        <v>5</v>
      </c>
      <c r="DT99">
        <f>IFERROR(VALUE(RIGHT(Rawdata!DT99,1)-1),"N/A")</f>
        <v>1</v>
      </c>
      <c r="DU99">
        <f>IFERROR(6-VALUE(RIGHT(Rawdata!DU99,1)-1),"N/A")</f>
        <v>1</v>
      </c>
      <c r="DV99">
        <f>IFERROR(6-VALUE(RIGHT(Rawdata!DV99,1)-1),"N/A")</f>
        <v>1</v>
      </c>
      <c r="DW99">
        <f>IFERROR(6-VALUE(RIGHT(Rawdata!DW99,1)-1),"N/A")</f>
        <v>2</v>
      </c>
      <c r="DX99">
        <f>IFERROR(6-VALUE(RIGHT(Rawdata!DX99,1)-1),"N/A")</f>
        <v>3</v>
      </c>
      <c r="DY99">
        <f>IFERROR(6-VALUE(RIGHT(Rawdata!DY99,1)-1),"N/A")</f>
        <v>1</v>
      </c>
      <c r="DZ99">
        <f>IFERROR(6-VALUE(RIGHT(Rawdata!DZ99,1)-1),"N/A")</f>
        <v>1</v>
      </c>
      <c r="EA99">
        <f>IFERROR(VALUE(RIGHT(Rawdata!EA99,1)),"N/A")</f>
        <v>4</v>
      </c>
      <c r="EB99">
        <f>IFERROR(VALUE(RIGHT(Rawdata!EB99,1)),"N/A")</f>
        <v>3</v>
      </c>
      <c r="EC99">
        <f>IFERROR(6-VALUE(RIGHT(Rawdata!EC99,1)),"N/A")</f>
        <v>3</v>
      </c>
      <c r="ED99">
        <f>IFERROR(6-VALUE(RIGHT(Rawdata!ED99,1)),"N/A")</f>
        <v>5</v>
      </c>
      <c r="EE99">
        <f>IFERROR(VALUE(RIGHT(Rawdata!EE99,1)),"N/A")</f>
        <v>3</v>
      </c>
      <c r="EF99">
        <f>IFERROR(VALUE(RIGHT(Rawdata!EF99,1)),"N/A")</f>
        <v>3</v>
      </c>
      <c r="EG99">
        <f>IFERROR(VALUE(RIGHT(Rawdata!EG99,1)),"N/A")</f>
        <v>3</v>
      </c>
      <c r="EH99">
        <f>IFERROR(VALUE(RIGHT(Rawdata!EH99,1)),"N/A")</f>
        <v>4</v>
      </c>
      <c r="EI99">
        <f>IFERROR(VALUE(RIGHT(Rawdata!EI99,1)),"N/A")</f>
        <v>5</v>
      </c>
      <c r="EJ99">
        <f>IFERROR(VALUE(RIGHT(Rawdata!EJ99,1)),"N/A")</f>
        <v>2</v>
      </c>
      <c r="EK99">
        <f>IFERROR(VALUE(RIGHT(Rawdata!EK99,1)),"N/A")</f>
        <v>5</v>
      </c>
      <c r="EL99">
        <f>IFERROR(VALUE(RIGHT(Rawdata!EL99,1)),"N/A")</f>
        <v>4</v>
      </c>
      <c r="EM99">
        <f>IFERROR(VALUE(RIGHT(Rawdata!EM99,1)),"N/A")</f>
        <v>5</v>
      </c>
      <c r="EN99">
        <f>IFERROR(VALUE(RIGHT(Rawdata!EN99,1)),"N/A")</f>
        <v>3</v>
      </c>
      <c r="EO99">
        <f>IFERROR(VALUE(RIGHT(Rawdata!EO99,1)),"N/A")</f>
        <v>5</v>
      </c>
      <c r="EP99">
        <f>IFERROR(VALUE(RIGHT(Rawdata!EP99,1)),"N/A")</f>
        <v>2</v>
      </c>
      <c r="EQ99">
        <f>IFERROR(VALUE(RIGHT(Rawdata!EQ99,1)),"N/A")</f>
        <v>3</v>
      </c>
      <c r="ER99">
        <f>IFERROR(VALUE(RIGHT(Rawdata!ER99,1)),"N/A")</f>
        <v>3</v>
      </c>
      <c r="ES99">
        <f>IFERROR(VALUE(RIGHT(Rawdata!ES99,1)),"N/A")</f>
        <v>4</v>
      </c>
      <c r="ET99">
        <f>IFERROR(VALUE(RIGHT(Rawdata!ET99,1)),"N/A")</f>
        <v>4</v>
      </c>
      <c r="EU99">
        <f>IFERROR(VALUE(RIGHT(Rawdata!EU99,1)),"N/A")</f>
        <v>2</v>
      </c>
      <c r="EV99">
        <f>IFERROR(VALUE(RIGHT(Rawdata!EV99,1)),"N/A")</f>
        <v>4</v>
      </c>
      <c r="EW99">
        <f>IFERROR(VALUE(RIGHT(Rawdata!EW99,1)),"N/A")</f>
        <v>5</v>
      </c>
      <c r="EX99">
        <f>IFERROR(VALUE(RIGHT(Rawdata!EX99,1)),"N/A")</f>
        <v>5</v>
      </c>
      <c r="EY99">
        <f>IFERROR(VALUE(RIGHT(Rawdata!EY99,1)),"N/A")</f>
        <v>5</v>
      </c>
      <c r="EZ99">
        <f>IFERROR(6-VALUE(RIGHT(Rawdata!EZ99,1)),"N/A")</f>
        <v>2</v>
      </c>
      <c r="FA99">
        <f>IFERROR(IF(Rawdata!FA99="A1",VALUE(RIGHT(Rawdata!FA99,1)),VALUE(RIGHT(Rawdata!FA99,1))-1),"N/A")</f>
        <v>5</v>
      </c>
      <c r="FB99">
        <f>IFERROR(VALUE(RIGHT(Rawdata!FB99,1))-3,"N/A")</f>
        <v>3</v>
      </c>
      <c r="FC99">
        <f>IFERROR(IF(Rawdata!FC99="A1",VALUE(RIGHT(Rawdata!FC99,1)),VALUE(RIGHT(Rawdata!FC99,1))-1),"N/A")</f>
        <v>5</v>
      </c>
      <c r="FD99">
        <f>IFERROR(VALUE(RIGHT(Rawdata!FD99,1))-3,"N/A")</f>
        <v>3</v>
      </c>
      <c r="FE99">
        <f>IFERROR(IF(Rawdata!FE99="A1",VALUE(RIGHT(Rawdata!FE99,1)),VALUE(RIGHT(Rawdata!FE99,1))-1),"N/A")</f>
        <v>5</v>
      </c>
      <c r="FF99">
        <f>IFERROR(VALUE(RIGHT(Rawdata!FF99,1))-3,"N/A")</f>
        <v>3</v>
      </c>
      <c r="FG99">
        <f>IFERROR(IF(Rawdata!FG99="A1",VALUE(RIGHT(Rawdata!FG99,1)),VALUE(RIGHT(Rawdata!FG99,1))-1),"N/A")</f>
        <v>5</v>
      </c>
      <c r="FH99">
        <f>IFERROR(VALUE(RIGHT(Rawdata!FH99,1))-3,"N/A")</f>
        <v>2</v>
      </c>
      <c r="FI99">
        <f>IFERROR(IF(Rawdata!FI99="A1",VALUE(RIGHT(Rawdata!FI99,1)),VALUE(RIGHT(Rawdata!FI99,1))-1),"N/A")</f>
        <v>5</v>
      </c>
      <c r="FJ99">
        <f>IFERROR(VALUE(RIGHT(Rawdata!FJ99,1))-3,"N/A")</f>
        <v>2</v>
      </c>
      <c r="FK99">
        <f>IFERROR(IF(Rawdata!FK99="A1",VALUE(RIGHT(Rawdata!FK99,1)),VALUE(RIGHT(Rawdata!FK99,1))-1),"N/A")</f>
        <v>5</v>
      </c>
      <c r="FL99">
        <f>IFERROR(VALUE(RIGHT(Rawdata!FL99,1))-3,"N/A")</f>
        <v>5</v>
      </c>
      <c r="FM99">
        <f>IFERROR(IF(Rawdata!FM99="A1",VALUE(RIGHT(Rawdata!FM99,1)),VALUE(RIGHT(Rawdata!FM99,1))-1),"N/A")</f>
        <v>5</v>
      </c>
      <c r="FN99">
        <f>IFERROR(VALUE(RIGHT(Rawdata!FN99,1))-3,"N/A")</f>
        <v>4</v>
      </c>
      <c r="FO99">
        <f>IFERROR(IF(Rawdata!FO99="A1",VALUE(RIGHT(Rawdata!FO99,1)),VALUE(RIGHT(Rawdata!FO99,1))-1),"N/A")</f>
        <v>5</v>
      </c>
      <c r="FP99">
        <f>IFERROR(VALUE(RIGHT(Rawdata!FP99,1))-3,"N/A")</f>
        <v>4</v>
      </c>
      <c r="FQ99">
        <f>IFERROR(IF(Rawdata!FQ99="A1",VALUE(RIGHT(Rawdata!FQ99,1)),VALUE(RIGHT(Rawdata!FQ99,1))-1),"N/A")</f>
        <v>5</v>
      </c>
      <c r="FR99">
        <f>IFERROR(VALUE(RIGHT(Rawdata!FR99,1))-3,"N/A")</f>
        <v>4</v>
      </c>
      <c r="FS99">
        <f>IFERROR(IF(Rawdata!FS99="A1",VALUE(RIGHT(Rawdata!FS99,1)),VALUE(RIGHT(Rawdata!FS99,1))-1),"N/A")</f>
        <v>5</v>
      </c>
      <c r="FT99">
        <f>IFERROR(VALUE(RIGHT(Rawdata!FT99,1))-3,"N/A")</f>
        <v>3</v>
      </c>
      <c r="FU99">
        <f>IFERROR(IF(Rawdata!FU99="A1",VALUE(RIGHT(Rawdata!FU99,1)),VALUE(RIGHT(Rawdata!FU99,1))-1),"N/A")</f>
        <v>5</v>
      </c>
      <c r="FV99">
        <f>IFERROR(VALUE(RIGHT(Rawdata!FV99,1))-3,"N/A")</f>
        <v>3</v>
      </c>
      <c r="FW99">
        <f>IFERROR(IF(Rawdata!FW99="A1",VALUE(RIGHT(Rawdata!FW99,1)),VALUE(RIGHT(Rawdata!FW99,1))-1),"N/A")</f>
        <v>5</v>
      </c>
      <c r="FX99">
        <f>IFERROR(VALUE(RIGHT(Rawdata!FX99,1))-3,"N/A")</f>
        <v>2</v>
      </c>
      <c r="FY99">
        <f>IFERROR(IF(Rawdata!FY99="A1",VALUE(RIGHT(Rawdata!FY99,1)),VALUE(RIGHT(Rawdata!FY99,1))-1),"N/A")</f>
        <v>4</v>
      </c>
      <c r="FZ99">
        <f>IFERROR(VALUE(RIGHT(Rawdata!FZ99,1))-3,"N/A")</f>
        <v>3</v>
      </c>
      <c r="GA99">
        <f>IFERROR(IF(Rawdata!GA99="A1",VALUE(RIGHT(Rawdata!GA99,1)),VALUE(RIGHT(Rawdata!GA99,1))-1),"N/A")</f>
        <v>4</v>
      </c>
      <c r="GB99">
        <f>IFERROR(VALUE(RIGHT(Rawdata!GB99,1))-3,"N/A")</f>
        <v>3</v>
      </c>
      <c r="GC99">
        <f>IFERROR(IF(Rawdata!GC99="A1",VALUE(RIGHT(Rawdata!GC99,1)),VALUE(RIGHT(Rawdata!GC99,1))-1),"N/A")</f>
        <v>5</v>
      </c>
      <c r="GD99">
        <f>IFERROR(VALUE(RIGHT(Rawdata!GD99,1))-3,"N/A")</f>
        <v>5</v>
      </c>
      <c r="GE99">
        <f>IFERROR(IF(Rawdata!GE99="A1",VALUE(RIGHT(Rawdata!GE99,1)),VALUE(RIGHT(Rawdata!GE99,1))-1),"N/A")</f>
        <v>5</v>
      </c>
      <c r="GF99">
        <f>IFERROR(VALUE(RIGHT(Rawdata!GF99,1))-3,"N/A")</f>
        <v>5</v>
      </c>
      <c r="GG99">
        <f>IFERROR(IF(Rawdata!GG99="A1",VALUE(RIGHT(Rawdata!GG99,1)),VALUE(RIGHT(Rawdata!GG99,1))-1),"N/A")</f>
        <v>4</v>
      </c>
      <c r="GH99">
        <f>IFERROR(VALUE(RIGHT(Rawdata!GH99,1))-3,"N/A")</f>
        <v>1</v>
      </c>
      <c r="GI99">
        <f>IFERROR(IF(Rawdata!GI99="A1",VALUE(RIGHT(Rawdata!GI99,1)),VALUE(RIGHT(Rawdata!GI99,1))-1),"N/A")</f>
        <v>4</v>
      </c>
      <c r="GJ99">
        <f>IFERROR(VALUE(RIGHT(Rawdata!GJ99,1))-3,"N/A")</f>
        <v>3</v>
      </c>
      <c r="GK99">
        <f>IFERROR(IF(Rawdata!GK99="A1",VALUE(RIGHT(Rawdata!GK99,1)),VALUE(RIGHT(Rawdata!GK99,1))-1),"N/A")</f>
        <v>4</v>
      </c>
      <c r="GL99">
        <f>IFERROR(VALUE(RIGHT(Rawdata!GL99,1))-3,"N/A")</f>
        <v>2</v>
      </c>
      <c r="GM99">
        <f>IFERROR(IF(Rawdata!GM99="A1",VALUE(RIGHT(Rawdata!GM99,1)),VALUE(RIGHT(Rawdata!GM99,1))-1),"N/A")</f>
        <v>5</v>
      </c>
      <c r="GN99">
        <f>IFERROR(VALUE(RIGHT(Rawdata!GN99,1))-3,"N/A")</f>
        <v>5</v>
      </c>
      <c r="GO99">
        <f>IFERROR(IF(Rawdata!GO99="A1",VALUE(RIGHT(Rawdata!GO99,1)),VALUE(RIGHT(Rawdata!GO99,1))-1),"N/A")</f>
        <v>5</v>
      </c>
      <c r="GP99">
        <f>IFERROR(VALUE(RIGHT(Rawdata!GP99,1))-3,"N/A")</f>
        <v>4</v>
      </c>
      <c r="GQ99">
        <f>IFERROR(IF(Rawdata!GQ99="A1",VALUE(RIGHT(Rawdata!GQ99,1)),VALUE(RIGHT(Rawdata!GQ99,1))-1),"N/A")</f>
        <v>5</v>
      </c>
      <c r="GR99">
        <f>IFERROR(VALUE(RIGHT(Rawdata!GR99,1))-3,"N/A")</f>
        <v>3</v>
      </c>
      <c r="GS99">
        <f>IFERROR(IF(Rawdata!GS99="A1",VALUE(RIGHT(Rawdata!GS99,1)),VALUE(RIGHT(Rawdata!GS99,1))-1),"N/A")</f>
        <v>5</v>
      </c>
      <c r="GT99">
        <f>IFERROR(VALUE(RIGHT(Rawdata!GT99,1))-3,"N/A")</f>
        <v>4</v>
      </c>
      <c r="GU99">
        <f>IFERROR(IF(Rawdata!GU99="A1",VALUE(RIGHT(Rawdata!GU99,1)),VALUE(RIGHT(Rawdata!GU99,1))-1),"N/A")</f>
        <v>5</v>
      </c>
      <c r="GV99">
        <f>IFERROR(VALUE(RIGHT(Rawdata!GV99,1))-3,"N/A")</f>
        <v>3</v>
      </c>
      <c r="GW99">
        <f>IFERROR(IF(Rawdata!GW99="A1",VALUE(RIGHT(Rawdata!GW99,1)),VALUE(RIGHT(Rawdata!GW99,1))-1),"N/A")</f>
        <v>5</v>
      </c>
      <c r="GX99">
        <f>IFERROR(VALUE(RIGHT(Rawdata!GX99,1))-3,"N/A")</f>
        <v>2</v>
      </c>
      <c r="GY99">
        <f>IFERROR(VALUE(RIGHT(Rawdata!GY99,1)),"N/A")</f>
        <v>4</v>
      </c>
      <c r="GZ99">
        <f>IFERROR(7-VALUE(RIGHT(Rawdata!GZ99,1)),"N/A")</f>
        <v>2</v>
      </c>
      <c r="HA99">
        <f>IFERROR(VALUE(RIGHT(Rawdata!HA99,1)),"N/A")</f>
        <v>4</v>
      </c>
      <c r="HB99">
        <f>IFERROR(VALUE(RIGHT(Rawdata!HB99,1)),"N/A")</f>
        <v>3</v>
      </c>
      <c r="HC99">
        <f>IFERROR(VALUE(RIGHT(Rawdata!HC99,1)),"N/A")</f>
        <v>3</v>
      </c>
      <c r="HD99">
        <f>IFERROR(7-VALUE(RIGHT(Rawdata!HD99,1)),"N/A")</f>
        <v>1</v>
      </c>
      <c r="HE99">
        <f>IFERROR(VALUE(RIGHT(Rawdata!HE99,1)),"N/A")</f>
        <v>4</v>
      </c>
      <c r="HF99">
        <f>IFERROR(7-VALUE(RIGHT(Rawdata!HF99,1)),"N/A")</f>
        <v>3</v>
      </c>
      <c r="HG99">
        <f>IFERROR(VALUE(RIGHT(Rawdata!HG99,1)),"N/A")</f>
        <v>3</v>
      </c>
      <c r="HH99">
        <f>IFERROR(VALUE(RIGHT(Rawdata!HH99,1)),"N/A")</f>
        <v>3</v>
      </c>
      <c r="HI99">
        <f>IFERROR(VALUE(RIGHT(Rawdata!HI99,1)),"N/A")</f>
        <v>3</v>
      </c>
      <c r="HJ99">
        <f>IFERROR(VALUE(RIGHT(Rawdata!HJ99,1)),"N/A")</f>
        <v>3</v>
      </c>
      <c r="HK99">
        <f>IFERROR(7-VALUE(RIGHT(Rawdata!HK99,1)),"N/A")</f>
        <v>1</v>
      </c>
      <c r="HL99">
        <f>IFERROR(VALUE(RIGHT(Rawdata!HL99,1)),"N/A")</f>
        <v>2</v>
      </c>
      <c r="HM99">
        <f>IFERROR(VALUE(RIGHT(Rawdata!HM99,1)),"N/A")</f>
        <v>2</v>
      </c>
      <c r="HN99">
        <f>IFERROR(IF(Rawdata!HN99="A13",5,VALUE(RIGHT(Rawdata!HN99,1))-1),"N/A")</f>
        <v>5</v>
      </c>
      <c r="HO99">
        <f>IFERROR(IF(Rawdata!HO99="A13",5,VALUE(RIGHT(Rawdata!HO99,1))-1),"N/A")</f>
        <v>5</v>
      </c>
      <c r="HP99">
        <f>IFERROR(IF(Rawdata!HP99="A13",5,VALUE(RIGHT(Rawdata!HP99,1))-1),"N/A")</f>
        <v>5</v>
      </c>
      <c r="HQ99">
        <f>IFERROR(IF(Rawdata!HQ99="A13",5,VALUE(RIGHT(Rawdata!HQ99,1))-1),"N/A")</f>
        <v>5</v>
      </c>
      <c r="HR99">
        <f>IFERROR(IF(Rawdata!HR99="A13",5,VALUE(RIGHT(Rawdata!HR99,1))-1),"N/A")</f>
        <v>5</v>
      </c>
      <c r="HS99">
        <f>IFERROR(6-IF(Rawdata!HS99="A13",5,VALUE(RIGHT(Rawdata!HS99,1))-1),"N/A")</f>
        <v>5</v>
      </c>
      <c r="HT99">
        <f>IFERROR(6-IF(Rawdata!HT99="A13",5,VALUE(RIGHT(Rawdata!HT99,1))-1),"N/A")</f>
        <v>5</v>
      </c>
      <c r="HU99">
        <f>IFERROR(6-IF(Rawdata!HU99="A13",5,VALUE(RIGHT(Rawdata!HU99,1))-1),"N/A")</f>
        <v>5</v>
      </c>
      <c r="HV99">
        <f>IFERROR(IF(Rawdata!HV99="A13",5,VALUE(RIGHT(Rawdata!HV99,1))-1),"N/A")</f>
        <v>2</v>
      </c>
      <c r="HW99">
        <f>IFERROR(6-IF(Rawdata!HW99="A13",5,VALUE(RIGHT(Rawdata!HW99,1))-1),"N/A")</f>
        <v>1</v>
      </c>
      <c r="HX99">
        <f>IFERROR(6-IF(Rawdata!HX99="A13",5,VALUE(RIGHT(Rawdata!HX99,1))-1),"N/A")</f>
        <v>2</v>
      </c>
      <c r="HY99">
        <f>IFERROR(6-IF(Rawdata!HY99="A13",5,VALUE(RIGHT(Rawdata!HY99,1))-1),"N/A")</f>
        <v>3</v>
      </c>
      <c r="HZ99">
        <f>IFERROR(6-IF(Rawdata!HZ99="A13",5,VALUE(RIGHT(Rawdata!HZ99,1))-1),"N/A")</f>
        <v>3</v>
      </c>
      <c r="IA99">
        <f>IFERROR(6-IF(Rawdata!IA99="A13",5,VALUE(RIGHT(Rawdata!IA99,1))-1),"N/A")</f>
        <v>3</v>
      </c>
      <c r="IB99">
        <f>IFERROR(IF(Rawdata!IB99="A13",5,VALUE(RIGHT(Rawdata!IB99,1))-1),"N/A")</f>
        <v>5</v>
      </c>
      <c r="IC99">
        <f>IFERROR(6-IF(Rawdata!IC99="A13",5,VALUE(RIGHT(Rawdata!IC99,1))-1),"N/A")</f>
        <v>2</v>
      </c>
      <c r="ID99">
        <f>IFERROR(IF(Rawdata!ID99="A13",5,VALUE(RIGHT(Rawdata!ID99,1))-1),"N/A")</f>
        <v>5</v>
      </c>
      <c r="IE99">
        <f>IFERROR(6-IF(Rawdata!IE99="A13",5,VALUE(RIGHT(Rawdata!IE99,1))-1),"N/A")</f>
        <v>1</v>
      </c>
      <c r="IF99">
        <f>IFERROR(VALUE(RIGHT(Rawdata!IF99,1)),"N/A")</f>
        <v>2</v>
      </c>
      <c r="IG99">
        <f>IFERROR(VALUE(RIGHT(Rawdata!IG99,1)),"N/A")</f>
        <v>2</v>
      </c>
      <c r="IH99">
        <f>IFERROR(VALUE(RIGHT(Rawdata!IH99,1)),"N/A")</f>
        <v>2</v>
      </c>
      <c r="II99">
        <f>IFERROR(VALUE(RIGHT(Rawdata!II99,1)),"N/A")</f>
        <v>2</v>
      </c>
      <c r="IJ99">
        <f>IFERROR(VALUE(RIGHT(Rawdata!IJ99,1)),"N/A")</f>
        <v>2</v>
      </c>
      <c r="IK99">
        <f>IFERROR(VALUE(RIGHT(Rawdata!IK99,1)),"N/A")</f>
        <v>2</v>
      </c>
      <c r="IL99">
        <f>IFERROR(VALUE(RIGHT(Rawdata!IL99,1)),"N/A")</f>
        <v>3</v>
      </c>
      <c r="IM99">
        <f>IFERROR(VALUE(RIGHT(Rawdata!IM99,1)),"N/A")</f>
        <v>2</v>
      </c>
      <c r="IN99">
        <f>IFERROR(VALUE(RIGHT(Rawdata!IN99,1)),"N/A")</f>
        <v>2</v>
      </c>
      <c r="IO99">
        <f>IFERROR(VALUE(RIGHT(Rawdata!IO99,1)),"N/A")</f>
        <v>2</v>
      </c>
      <c r="IP99">
        <f>IFERROR(VALUE(RIGHT(Rawdata!IP99,1)),"N/A")</f>
        <v>2</v>
      </c>
      <c r="IQ99">
        <f>IFERROR(VALUE(RIGHT(Rawdata!IQ99,1)),"N/A")</f>
        <v>2</v>
      </c>
      <c r="IR99">
        <f>IFERROR(VALUE(RIGHT(Rawdata!IR99,1)),"N/A")</f>
        <v>3</v>
      </c>
      <c r="IS99">
        <f>IFERROR(VALUE(RIGHT(Rawdata!IS99,1)),"N/A")</f>
        <v>3</v>
      </c>
      <c r="IT99">
        <f>IFERROR(VALUE(RIGHT(Rawdata!IT99,1)),"N/A")</f>
        <v>3</v>
      </c>
      <c r="IU99">
        <f>IFERROR(VALUE(RIGHT(Rawdata!IU99,1)),"N/A")</f>
        <v>3</v>
      </c>
      <c r="IV99">
        <f>IFERROR(VALUE(RIGHT(Rawdata!IV99,1)),"N/A")</f>
        <v>3</v>
      </c>
      <c r="IW99">
        <f>IFERROR(VALUE(RIGHT(Rawdata!IW99,1)),"N/A")</f>
        <v>3</v>
      </c>
      <c r="IX99">
        <f>IFERROR(VALUE(RIGHT(Rawdata!IX99,1)),"N/A")</f>
        <v>2</v>
      </c>
      <c r="IY99" t="str">
        <f>IFERROR(VALUE(RIGHT(Rawdata!IY99,1)),"N/A")</f>
        <v>N/A</v>
      </c>
      <c r="IZ99" t="str">
        <f>IFERROR(VALUE(RIGHT(Rawdata!IZ99,1)),"N/A")</f>
        <v>N/A</v>
      </c>
      <c r="JA99" t="str">
        <f>IFERROR(VALUE(RIGHT(Rawdata!JA99,1)),"N/A")</f>
        <v>N/A</v>
      </c>
      <c r="JB99" t="str">
        <f>IFERROR(VALUE(RIGHT(Rawdata!JB99,1)),"N/A")</f>
        <v>N/A</v>
      </c>
      <c r="JC99" t="str">
        <f>IFERROR(VALUE(RIGHT(Rawdata!JC99,1)),"N/A")</f>
        <v>N/A</v>
      </c>
      <c r="JD99" t="str">
        <f>IFERROR(VALUE(RIGHT(Rawdata!JD99,1)),"N/A")</f>
        <v>N/A</v>
      </c>
      <c r="JE99" t="str">
        <f>IFERROR(VALUE(RIGHT(Rawdata!JE99,1)),"N/A")</f>
        <v>N/A</v>
      </c>
      <c r="JF99" t="str">
        <f>IFERROR(VALUE(RIGHT(Rawdata!JF99,1)),"N/A")</f>
        <v>N/A</v>
      </c>
      <c r="JG99" t="str">
        <f>IFERROR(VALUE(RIGHT(Rawdata!JG99,1)),"N/A")</f>
        <v>N/A</v>
      </c>
      <c r="JH99" t="str">
        <f>IFERROR(VALUE(RIGHT(Rawdata!JH99,1)),"N/A")</f>
        <v>N/A</v>
      </c>
      <c r="JI99" t="str">
        <f>IFERROR(VALUE(RIGHT(Rawdata!JI99,1)),"N/A")</f>
        <v>N/A</v>
      </c>
      <c r="JJ99" t="str">
        <f>IFERROR(VALUE(RIGHT(Rawdata!JJ99,1)),"N/A")</f>
        <v>N/A</v>
      </c>
      <c r="JK99" t="str">
        <f>IFERROR(VALUE(RIGHT(Rawdata!JK99,1)),"N/A")</f>
        <v>N/A</v>
      </c>
      <c r="JL99" t="str">
        <f>IFERROR(VALUE(RIGHT(Rawdata!JL99,1)),"N/A")</f>
        <v>N/A</v>
      </c>
      <c r="JM99" t="str">
        <f>IFERROR(VALUE(RIGHT(Rawdata!JM99,1)),"N/A")</f>
        <v>N/A</v>
      </c>
      <c r="JN99" t="str">
        <f>IFERROR(VALUE(RIGHT(Rawdata!JN99,1)),"N/A")</f>
        <v>N/A</v>
      </c>
      <c r="JO99" t="str">
        <f>IFERROR(VALUE(RIGHT(Rawdata!JO99,1)),"N/A")</f>
        <v>N/A</v>
      </c>
      <c r="JP99">
        <f>IFERROR(VALUE(RIGHT(Rawdata!JP99,1)-4),"N/A")</f>
        <v>0</v>
      </c>
      <c r="JQ99">
        <f>IFERROR(VALUE(RIGHT(Rawdata!JQ99,1)-4),"N/A")</f>
        <v>0</v>
      </c>
      <c r="JR99">
        <f>IFERROR(VALUE(RIGHT(Rawdata!JR99,1)-4),"N/A")</f>
        <v>1</v>
      </c>
      <c r="JS99">
        <f>IFERROR(VALUE(RIGHT(Rawdata!JS99,1)-4),"N/A")</f>
        <v>-3</v>
      </c>
      <c r="JT99">
        <f>IFERROR(VALUE(RIGHT(Rawdata!JT99,1)-4),"N/A")</f>
        <v>0</v>
      </c>
      <c r="JU99">
        <f>IFERROR(VALUE(RIGHT(Rawdata!JU99,1)-4),"N/A")</f>
        <v>-3</v>
      </c>
      <c r="JV99">
        <f>IFERROR(VALUE(RIGHT(Rawdata!JV99,1)-4),"N/A")</f>
        <v>-2</v>
      </c>
      <c r="JW99">
        <f>IFERROR(VALUE(RIGHT(Rawdata!JW99,1)-4),"N/A")</f>
        <v>-2</v>
      </c>
      <c r="JX99" t="str">
        <f>IFERROR(VALUE(RIGHT(Rawdata!JX99,1)),"N/A")</f>
        <v>N/A</v>
      </c>
      <c r="JY99" t="str">
        <f>IFERROR(VALUE(RIGHT(Rawdata!JY99,1)),"N/A")</f>
        <v>N/A</v>
      </c>
      <c r="JZ99" t="str">
        <f>IFERROR(6-VALUE(RIGHT(Rawdata!JZ99,1)),"N/A")</f>
        <v>N/A</v>
      </c>
      <c r="KA99" t="str">
        <f>IFERROR(6-VALUE(RIGHT(Rawdata!KA99,1)),"N/A")</f>
        <v>N/A</v>
      </c>
      <c r="KB99" t="str">
        <f>IFERROR(6-VALUE(RIGHT(Rawdata!KB99,1)),"N/A")</f>
        <v>N/A</v>
      </c>
      <c r="KC99" t="str">
        <f>IFERROR(6-VALUE(RIGHT(Rawdata!KC99,1)),"N/A")</f>
        <v>N/A</v>
      </c>
      <c r="KD99" t="str">
        <f>IFERROR(6-VALUE(RIGHT(Rawdata!KD99,1)),"N/A")</f>
        <v>N/A</v>
      </c>
      <c r="KE99" t="str">
        <f>IFERROR(6-VALUE(RIGHT(Rawdata!KE99,1)),"N/A")</f>
        <v>N/A</v>
      </c>
      <c r="KF99" t="str">
        <f>IFERROR(VALUE(RIGHT(Rawdata!KF99,1)),"N/A")</f>
        <v>N/A</v>
      </c>
      <c r="KG99" t="str">
        <f>IFERROR(VALUE(RIGHT(Rawdata!KG99,1)),"N/A")</f>
        <v>N/A</v>
      </c>
      <c r="KH99" t="str">
        <f>IFERROR(6-VALUE(RIGHT(Rawdata!KH99,1)),"N/A")</f>
        <v>N/A</v>
      </c>
      <c r="KI99" t="str">
        <f>IFERROR(6-VALUE(RIGHT(Rawdata!KI99,1)),"N/A")</f>
        <v>N/A</v>
      </c>
      <c r="KJ99">
        <f>IFERROR(VALUE(RIGHT(Rawdata!KJ99,1)),"N/A")</f>
        <v>2</v>
      </c>
      <c r="KK99">
        <f>IFERROR(VALUE(RIGHT(Rawdata!KK99,1)),"N/A")</f>
        <v>2</v>
      </c>
      <c r="KL99">
        <f>IFERROR(VALUE(RIGHT(Rawdata!KL99,1)),"N/A")</f>
        <v>1</v>
      </c>
      <c r="KM99">
        <f>IFERROR(VALUE(RIGHT(Rawdata!KM99,1)),"N/A")</f>
        <v>1</v>
      </c>
      <c r="KN99">
        <f>IFERROR(VALUE(RIGHT(Rawdata!KN99,1)),"N/A")</f>
        <v>1</v>
      </c>
      <c r="KO99">
        <f>IFERROR(VALUE(RIGHT(Rawdata!KO99,1)),"N/A")</f>
        <v>4</v>
      </c>
      <c r="KP99">
        <f>IFERROR(VALUE(RIGHT(Rawdata!KP99,1)),"N/A")</f>
        <v>1</v>
      </c>
      <c r="KQ99">
        <f>IFERROR(VALUE(RIGHT(Rawdata!KQ99,1)),"N/A")</f>
        <v>1</v>
      </c>
      <c r="KR99">
        <f>IFERROR(VALUE(RIGHT(Rawdata!KR99,1)),"N/A")</f>
        <v>1</v>
      </c>
      <c r="KS99">
        <f>IFERROR(VALUE(RIGHT(Rawdata!KS99,1)),"N/A")</f>
        <v>1</v>
      </c>
      <c r="KT99">
        <f>IFERROR(VALUE(RIGHT(Rawdata!KT99,1)),"N/A")</f>
        <v>1</v>
      </c>
      <c r="KU99">
        <f>IFERROR(VALUE(RIGHT(Rawdata!KU99,1)),"N/A")</f>
        <v>1</v>
      </c>
      <c r="KV99">
        <f>IFERROR(VALUE(RIGHT(Rawdata!KV99,1)),"N/A")</f>
        <v>1</v>
      </c>
      <c r="KW99">
        <f>IFERROR(VALUE(RIGHT(Rawdata!KW99,1)),"N/A")</f>
        <v>2</v>
      </c>
      <c r="KX99">
        <f>IFERROR(VALUE(RIGHT(Rawdata!KX99,1)),"N/A")</f>
        <v>2</v>
      </c>
    </row>
    <row r="100" spans="1:310" x14ac:dyDescent="0.25">
      <c r="A100">
        <f>Rawdata!A100</f>
        <v>17</v>
      </c>
      <c r="B100" t="str">
        <f>Rawdata!B100</f>
        <v>T5</v>
      </c>
      <c r="C100">
        <f>Rawdata!C100</f>
        <v>0</v>
      </c>
      <c r="D100" t="str">
        <f>Rawdata!D100</f>
        <v>770-278</v>
      </c>
      <c r="E100" t="str">
        <f>IF(Rawdata!E100="","",Rawdata!E100)</f>
        <v/>
      </c>
      <c r="F100" cm="1">
        <f t="array" ref="F100">IFERROR(_xlfn.IFS(Rawdata!F100="A1",100,Rawdata!F100="A2",75,Rawdata!F100="A3",50,Rawdata!F100="A4",25,Rawdata!F100="A5",0),"N/A")</f>
        <v>75</v>
      </c>
      <c r="G100" cm="1">
        <f t="array" ref="G100">IFERROR(_xlfn.IFS(Rawdata!G100="A1",100,Rawdata!G100="A2",75,Rawdata!G100="A3",50,Rawdata!G100="A4",25,Rawdata!G100="A5",0),"N/A")</f>
        <v>75</v>
      </c>
      <c r="H100" cm="1">
        <f t="array" ref="H100">IFERROR(_xlfn.IFS(Rawdata!H100="A1",100,Rawdata!H100="A2",75,Rawdata!H100="A3",50,Rawdata!H100="A4",25,Rawdata!H100="A5",0),"N/A")</f>
        <v>50</v>
      </c>
      <c r="I100" cm="1">
        <f t="array" ref="I100">IFERROR(_xlfn.IFS(Rawdata!I100="A1",100,Rawdata!I100="A2",75,Rawdata!I100="A3",50,Rawdata!I100="A4",25,Rawdata!I100="A5",0),"N/A")</f>
        <v>50</v>
      </c>
      <c r="J100" cm="1">
        <f t="array" ref="J100">IFERROR(_xlfn.IFS(Rawdata!J100="A1",100,Rawdata!J100="A2",75,Rawdata!J100="A3",50,Rawdata!J100="A4",25,Rawdata!J100="A5",0),"N/A")</f>
        <v>50</v>
      </c>
      <c r="K100" cm="1">
        <f t="array" ref="K100">IFERROR(_xlfn.IFS(Rawdata!K100="A1",100,Rawdata!K100="A2",75,Rawdata!K100="A3",50,Rawdata!K100="A4",25,Rawdata!K100="A5",0),"N/A")</f>
        <v>100</v>
      </c>
      <c r="L100" cm="1">
        <f t="array" ref="L100">IFERROR(_xlfn.IFS(Rawdata!L100="A1",100,Rawdata!L100="A2",75,Rawdata!L100="A3",50,Rawdata!L100="A4",25,Rawdata!L100="A5",0),"N/A")</f>
        <v>100</v>
      </c>
      <c r="M100" cm="1">
        <f t="array" ref="M100">IFERROR(_xlfn.IFS(Rawdata!M100="A1",100,Rawdata!M100="A2",75,Rawdata!M100="A3",50,Rawdata!M100="A4",25,Rawdata!M100="A5",0),"N/A")</f>
        <v>100</v>
      </c>
      <c r="N100" cm="1">
        <f t="array" ref="N100">IFERROR(_xlfn.IFS(Rawdata!N100="A1",100,Rawdata!N100="A2",75,Rawdata!N100="A3",50,Rawdata!N100="A4",25,Rawdata!N100="A5",0),"N/A")</f>
        <v>25</v>
      </c>
      <c r="O100" cm="1">
        <f t="array" ref="O100">IFERROR(_xlfn.IFS(Rawdata!O100="A1",100,Rawdata!O100="A2",75,Rawdata!O100="A3",50,Rawdata!O100="A4",25,Rawdata!O100="A5",0),"N/A")</f>
        <v>100</v>
      </c>
      <c r="P100" cm="1">
        <f t="array" ref="P100">IFERROR(_xlfn.IFS(Rawdata!P100="A1",100,Rawdata!P100="A2",75,Rawdata!P100="A3",50,Rawdata!P100="A4",25,Rawdata!P100="A5",0),"N/A")</f>
        <v>50</v>
      </c>
      <c r="Q100" cm="1">
        <f t="array" ref="Q100">IFERROR(_xlfn.IFS(Rawdata!Q100="A1",100,Rawdata!Q100="A2",75,Rawdata!Q100="A3",50,Rawdata!Q100="A4",25,Rawdata!Q100="A5",0),"N/A")</f>
        <v>75</v>
      </c>
      <c r="R100" cm="1">
        <f t="array" ref="R100">IFERROR(_xlfn.IFS(Rawdata!R100="A1",100,Rawdata!R100="A2",75,Rawdata!R100="A3",50,Rawdata!R100="A4",25,Rawdata!R100="A5",0),"N/A")</f>
        <v>100</v>
      </c>
      <c r="S100" cm="1">
        <f t="array" ref="S100">IFERROR(_xlfn.IFS(Rawdata!S100="A1",100,Rawdata!S100="A2",75,Rawdata!S100="A3",50,Rawdata!S100="A4",25,Rawdata!S100="A5",0),"N/A")</f>
        <v>75</v>
      </c>
      <c r="T100" cm="1">
        <f t="array" ref="T100">IFERROR(_xlfn.IFS(Rawdata!T100="A1",100,Rawdata!T100="A2",75,Rawdata!T100="A3",50,Rawdata!T100="A4",25,Rawdata!T100="A5",0),"N/A")</f>
        <v>75</v>
      </c>
      <c r="U100" cm="1">
        <f t="array" ref="U100">IFERROR(_xlfn.IFS(Rawdata!U100="A1",100,Rawdata!U100="A2",75,Rawdata!U100="A3",50,Rawdata!U100="A4",25,Rawdata!U100="A5",0),"N/A")</f>
        <v>50</v>
      </c>
      <c r="V100" cm="1">
        <f t="array" ref="V100">IFERROR(_xlfn.IFS(Rawdata!V100="A1",100,Rawdata!V100="A2",75,Rawdata!V100="A3",50,Rawdata!V100="A4",25,Rawdata!V100="A5",0),"N/A")</f>
        <v>75</v>
      </c>
      <c r="W100" cm="1">
        <f t="array" ref="W100">IFERROR(_xlfn.IFS(Rawdata!W100="A1",100,Rawdata!W100="A2",75,Rawdata!W100="A3",50,Rawdata!W100="A4",25,Rawdata!W100="A5",0),"N/A")</f>
        <v>50</v>
      </c>
      <c r="X100" cm="1">
        <f t="array" ref="X100">IFERROR(_xlfn.IFS(Rawdata!X100="A1",100,Rawdata!X100="A2",75,Rawdata!X100="A3",50,Rawdata!X100="A4",25,Rawdata!X100="A5",0),"N/A")</f>
        <v>50</v>
      </c>
      <c r="Y100" cm="1">
        <f t="array" ref="Y100">IFERROR(_xlfn.IFS(Rawdata!Y100="A1",100,Rawdata!Y100="A2",75,Rawdata!Y100="A3",50,Rawdata!Y100="A4",25,Rawdata!Y100="A5",0),"N/A")</f>
        <v>25</v>
      </c>
      <c r="Z100" cm="1">
        <f t="array" ref="Z100">IFERROR(_xlfn.IFS(Rawdata!Z100="A1",100,Rawdata!Z100="A2",75,Rawdata!Z100="A3",50,Rawdata!Z100="A4",25,Rawdata!Z100="A5",0),"N/A")</f>
        <v>25</v>
      </c>
      <c r="AA100" cm="1">
        <f t="array" ref="AA100">IFERROR(_xlfn.IFS(Rawdata!AA100="A1",100,Rawdata!AA100="A2",75,Rawdata!AA100="A3",50,Rawdata!AA100="A4",25,Rawdata!AA100="A5",0),"N/A")</f>
        <v>50</v>
      </c>
      <c r="AB100" cm="1">
        <f t="array" ref="AB100">IFERROR(_xlfn.IFS(Rawdata!AB100="A1",100,Rawdata!AB100="A2",75,Rawdata!AB100="A3",50,Rawdata!AB100="A4",25,Rawdata!AB100="A5",0),"N/A")</f>
        <v>75</v>
      </c>
      <c r="AC100">
        <f>IFERROR(VALUE(RIGHT(Rawdata!AC100,1)),"N/A")</f>
        <v>2</v>
      </c>
      <c r="AD100">
        <f>IFERROR(6-VALUE(RIGHT(Rawdata!AD100,1)),"N/A")</f>
        <v>3</v>
      </c>
      <c r="AE100">
        <f>IFERROR(VALUE(RIGHT(Rawdata!AE100,1)),"N/A")</f>
        <v>3</v>
      </c>
      <c r="AF100">
        <f>IFERROR(6-VALUE(RIGHT(Rawdata!AF100,1)),"N/A")</f>
        <v>4</v>
      </c>
      <c r="AG100">
        <f>IFERROR(VALUE(RIGHT(Rawdata!AG100,1)),"N/A")</f>
        <v>5</v>
      </c>
      <c r="AH100">
        <f>IFERROR(VALUE(RIGHT(Rawdata!AH100,1)),"N/A")</f>
        <v>5</v>
      </c>
      <c r="AI100">
        <f>IFERROR(VALUE(RIGHT(Rawdata!AI100,1)),"N/A")</f>
        <v>4</v>
      </c>
      <c r="AJ100">
        <f>IFERROR(6-VALUE(RIGHT(Rawdata!AJ100,1)),"N/A")</f>
        <v>4</v>
      </c>
      <c r="AK100">
        <f>IFERROR(6-VALUE(RIGHT(Rawdata!AK100,1)),"N/A")</f>
        <v>3</v>
      </c>
      <c r="AL100">
        <f>IFERROR(VALUE(RIGHT(Rawdata!AL100,1)),"N/A")</f>
        <v>3</v>
      </c>
      <c r="AM100">
        <f>IFERROR(6-VALUE(RIGHT(Rawdata!AM100,1)),"N/A")</f>
        <v>3</v>
      </c>
      <c r="AN100">
        <f>IFERROR(6-VALUE(RIGHT(Rawdata!AN100,1)),"N/A")</f>
        <v>3</v>
      </c>
      <c r="AO100">
        <f>IFERROR(VALUE(RIGHT(Rawdata!AO100,1)),"N/A")</f>
        <v>4</v>
      </c>
      <c r="AP100">
        <f>IFERROR(6-VALUE(RIGHT(Rawdata!AP100,1)),"N/A")</f>
        <v>3</v>
      </c>
      <c r="AQ100">
        <f>IFERROR(VALUE(RIGHT(Rawdata!AQ100,1)),"N/A")</f>
        <v>2</v>
      </c>
      <c r="AR100">
        <f>IFERROR(6-VALUE(RIGHT(Rawdata!AR100,1)),"N/A")</f>
        <v>3</v>
      </c>
      <c r="AS100">
        <f>IFERROR(VALUE(RIGHT(Rawdata!AS100,1)),"N/A")</f>
        <v>3</v>
      </c>
      <c r="AT100">
        <f>IFERROR(VALUE(RIGHT(Rawdata!AT100,1)),"N/A")</f>
        <v>2</v>
      </c>
      <c r="AU100">
        <f>IFERROR(6-VALUE(RIGHT(Rawdata!AU100,1)),"N/A")</f>
        <v>5</v>
      </c>
      <c r="AV100">
        <f>IFERROR(VALUE(RIGHT(Rawdata!AV100,1)),"N/A")</f>
        <v>2</v>
      </c>
      <c r="AW100">
        <f>IFERROR(VALUE(RIGHT(Rawdata!AW100,1)),"N/A")</f>
        <v>2</v>
      </c>
      <c r="AX100">
        <f>IFERROR(VALUE(RIGHT(Rawdata!AX100,1)),"N/A")</f>
        <v>2</v>
      </c>
      <c r="AY100">
        <f>IFERROR(VALUE(RIGHT(Rawdata!AY100,1)),"N/A")</f>
        <v>3</v>
      </c>
      <c r="AZ100">
        <f>IFERROR(VALUE(RIGHT(Rawdata!AZ100,1)),"N/A")</f>
        <v>3</v>
      </c>
      <c r="BA100">
        <f>IFERROR(VALUE(RIGHT(Rawdata!BA100,1)-1),"N/A")</f>
        <v>2</v>
      </c>
      <c r="BB100">
        <f>IFERROR(VALUE(RIGHT(Rawdata!BB100,1)-1),"N/A")</f>
        <v>3</v>
      </c>
      <c r="BC100">
        <f>IFERROR(VALUE(RIGHT(Rawdata!BC100,1)-1),"N/A")</f>
        <v>1</v>
      </c>
      <c r="BD100">
        <f>IFERROR(VALUE(RIGHT(Rawdata!BD100,1)-1),"N/A")</f>
        <v>0</v>
      </c>
      <c r="BE100">
        <f>IFERROR(VALUE(RIGHT(Rawdata!BE100,1)-1),"N/A")</f>
        <v>0</v>
      </c>
      <c r="BF100">
        <f>IFERROR(VALUE(RIGHT(Rawdata!BF100,1)-1),"N/A")</f>
        <v>0</v>
      </c>
      <c r="BG100">
        <f>IFERROR(VALUE(RIGHT(Rawdata!BG100,1)-1),"N/A")</f>
        <v>0</v>
      </c>
      <c r="BH100">
        <f>IFERROR(VALUE(RIGHT(Rawdata!BH100,1)-1),"N/A")</f>
        <v>0</v>
      </c>
      <c r="BI100">
        <f>IFERROR(VALUE(RIGHT(Rawdata!BI100,1)-1),"N/A")</f>
        <v>0</v>
      </c>
      <c r="BJ100">
        <f>IFERROR(VALUE(RIGHT(Rawdata!BJ100,1)-1),"N/A")</f>
        <v>1</v>
      </c>
      <c r="BK100">
        <f>IFERROR(VALUE(RIGHT(Rawdata!BK100,1)-1),"N/A")</f>
        <v>2</v>
      </c>
      <c r="BL100">
        <f>IFERROR(VALUE(RIGHT(Rawdata!BL100,1)-1),"N/A")</f>
        <v>2</v>
      </c>
      <c r="BM100" t="str">
        <f>IFERROR(VALUE(RIGHT(Rawdata!BM100,1)),"N/A")</f>
        <v>N/A</v>
      </c>
      <c r="BN100" t="str">
        <f>IFERROR(VALUE(RIGHT(Rawdata!BN100,1)),"N/A")</f>
        <v>N/A</v>
      </c>
      <c r="BO100" t="str">
        <f>IFERROR(VALUE(RIGHT(Rawdata!BO100,1)),"N/A")</f>
        <v>N/A</v>
      </c>
      <c r="BP100" t="str">
        <f>IFERROR(VALUE(RIGHT(Rawdata!BP100,1)),"N/A")</f>
        <v>N/A</v>
      </c>
      <c r="BQ100" t="str">
        <f>IFERROR(6-VALUE(RIGHT(Rawdata!BQ100,1)),"N/A")</f>
        <v>N/A</v>
      </c>
      <c r="BR100" t="str">
        <f>IFERROR(6-VALUE(RIGHT(Rawdata!BR100,1)),"N/A")</f>
        <v>N/A</v>
      </c>
      <c r="BS100" t="str">
        <f>IFERROR(6-VALUE(RIGHT(Rawdata!BS100,1)),"N/A")</f>
        <v>N/A</v>
      </c>
      <c r="BT100" t="str">
        <f>IFERROR(6-VALUE(RIGHT(Rawdata!BT100,1)),"N/A")</f>
        <v>N/A</v>
      </c>
      <c r="BU100" t="str">
        <f>IFERROR(VALUE(RIGHT(Rawdata!BU100,1)),"N/A")</f>
        <v>N/A</v>
      </c>
      <c r="BV100" t="str">
        <f>IFERROR(VALUE(RIGHT(Rawdata!BV100,1)),"N/A")</f>
        <v>N/A</v>
      </c>
      <c r="BW100" t="str">
        <f>IFERROR(VALUE(RIGHT(Rawdata!BW100,1)),"N/A")</f>
        <v>N/A</v>
      </c>
      <c r="BX100" t="str">
        <f>IFERROR(VALUE(RIGHT(Rawdata!BX100,1)),"N/A")</f>
        <v>N/A</v>
      </c>
      <c r="BY100" t="str">
        <f>IFERROR(6-VALUE(RIGHT(Rawdata!BY100,1)),"N/A")</f>
        <v>N/A</v>
      </c>
      <c r="BZ100" t="str">
        <f>IFERROR(6-VALUE(RIGHT(Rawdata!BZ100,1)),"N/A")</f>
        <v>N/A</v>
      </c>
      <c r="CA100" t="str">
        <f>IFERROR(6-VALUE(RIGHT(Rawdata!CA100,1)),"N/A")</f>
        <v>N/A</v>
      </c>
      <c r="CB100" t="str">
        <f>IFERROR(VALUE(RIGHT(Rawdata!CB100,1)),"N/A")</f>
        <v>N/A</v>
      </c>
      <c r="CC100" t="str">
        <f>IFERROR(VALUE(RIGHT(Rawdata!CC100,1)),"N/A")</f>
        <v>N/A</v>
      </c>
      <c r="CD100" t="str">
        <f>IFERROR(VALUE(RIGHT(Rawdata!CD100,1)),"N/A")</f>
        <v>N/A</v>
      </c>
      <c r="CE100" t="str">
        <f>IFERROR(VALUE(RIGHT(Rawdata!CE100,1)),"N/A")</f>
        <v>N/A</v>
      </c>
      <c r="CF100" t="str">
        <f>IFERROR(6-VALUE(RIGHT(Rawdata!CF100,1)),"N/A")</f>
        <v>N/A</v>
      </c>
      <c r="CG100" t="str">
        <f>IFERROR(6-VALUE(RIGHT(Rawdata!CG100,1)),"N/A")</f>
        <v>N/A</v>
      </c>
      <c r="CH100" t="str">
        <f>IFERROR(6-VALUE(RIGHT(Rawdata!CH100,1)),"N/A")</f>
        <v>N/A</v>
      </c>
      <c r="CI100" t="str">
        <f>IFERROR(6-VALUE(RIGHT(Rawdata!CI100,1)),"N/A")</f>
        <v>N/A</v>
      </c>
      <c r="CJ100">
        <f>IFERROR(VALUE(RIGHT(Rawdata!CJ100,1)),"N/A")</f>
        <v>1</v>
      </c>
      <c r="CK100">
        <f>IFERROR(VALUE(RIGHT(Rawdata!CK100,1)),"N/A")</f>
        <v>1</v>
      </c>
      <c r="CL100">
        <f>IFERROR(VALUE(RIGHT(Rawdata!CL100,1)),"N/A")</f>
        <v>1</v>
      </c>
      <c r="CM100">
        <f>IFERROR(VALUE(RIGHT(Rawdata!CM100,1)),"N/A")</f>
        <v>1</v>
      </c>
      <c r="CN100">
        <f>IFERROR(VALUE(RIGHT(Rawdata!CN100,1)),"N/A")</f>
        <v>1</v>
      </c>
      <c r="CO100">
        <f>IFERROR(VALUE(RIGHT(Rawdata!CO100,1)),"N/A")</f>
        <v>1</v>
      </c>
      <c r="CP100">
        <f>IFERROR(VALUE(RIGHT(Rawdata!CP100,1)),"N/A")</f>
        <v>1</v>
      </c>
      <c r="CQ100">
        <f>IFERROR(VALUE(RIGHT(Rawdata!CQ100,1)),"N/A")</f>
        <v>2</v>
      </c>
      <c r="CR100">
        <f>IFERROR(VALUE(RIGHT(Rawdata!CR100,1)),"N/A")</f>
        <v>1</v>
      </c>
      <c r="CS100">
        <f>IFERROR(VALUE(RIGHT(Rawdata!CS100,1)),"N/A")</f>
        <v>1</v>
      </c>
      <c r="CT100">
        <f>IFERROR(VALUE(RIGHT(Rawdata!CT100,1)),"N/A")</f>
        <v>1</v>
      </c>
      <c r="CU100">
        <f>IFERROR(VALUE(RIGHT(Rawdata!CU100,1)),"N/A")</f>
        <v>1</v>
      </c>
      <c r="CV100">
        <f>IFERROR(VALUE(RIGHT(Rawdata!CV100,1)),"N/A")</f>
        <v>1</v>
      </c>
      <c r="CW100">
        <f>IFERROR(6-VALUE(RIGHT(Rawdata!CW100,1)),"N/A")</f>
        <v>2</v>
      </c>
      <c r="CX100">
        <f>IFERROR(VALUE(RIGHT(Rawdata!CX100,1)),"N/A")</f>
        <v>3</v>
      </c>
      <c r="CY100">
        <f>IFERROR(VALUE(RIGHT(Rawdata!CY100,1)),"N/A")</f>
        <v>3</v>
      </c>
      <c r="CZ100">
        <f>IFERROR(VALUE(RIGHT(Rawdata!CZ100,1)),"N/A")</f>
        <v>1</v>
      </c>
      <c r="DA100">
        <f>IFERROR(VALUE(RIGHT(Rawdata!DA100,1)),"N/A")</f>
        <v>1</v>
      </c>
      <c r="DB100">
        <f>IFERROR(VALUE(RIGHT(Rawdata!DB100,1)),"N/A")</f>
        <v>3</v>
      </c>
      <c r="DC100">
        <f>IFERROR(VALUE(RIGHT(Rawdata!DC100,1)),"N/A")</f>
        <v>4</v>
      </c>
      <c r="DD100">
        <f>IFERROR(VALUE(RIGHT(Rawdata!DD100,1)),"N/A")</f>
        <v>3</v>
      </c>
      <c r="DE100">
        <f>IFERROR(VALUE(RIGHT(Rawdata!DE100,1)-1),"N/A")</f>
        <v>4</v>
      </c>
      <c r="DF100">
        <f>IFERROR(VALUE(RIGHT(Rawdata!DF100,1)-1),"N/A")</f>
        <v>5</v>
      </c>
      <c r="DG100">
        <f>IFERROR(VALUE(RIGHT(Rawdata!DG100,1)-1),"N/A")</f>
        <v>0</v>
      </c>
      <c r="DH100">
        <f>IFERROR(VALUE(RIGHT(Rawdata!DH100,1)-1),"N/A")</f>
        <v>0</v>
      </c>
      <c r="DI100">
        <f>IFERROR(VALUE(RIGHT(Rawdata!DI100,1)-1),"N/A")</f>
        <v>0</v>
      </c>
      <c r="DJ100">
        <f>IFERROR(VALUE(RIGHT(Rawdata!DJ100,1)-1),"N/A")</f>
        <v>0</v>
      </c>
      <c r="DK100">
        <f>IFERROR(VALUE(RIGHT(Rawdata!DK100,1)-1),"N/A")</f>
        <v>1</v>
      </c>
      <c r="DL100">
        <f>IFERROR(VALUE(RIGHT(Rawdata!DL100,1)-1),"N/A")</f>
        <v>0</v>
      </c>
      <c r="DM100">
        <f>IFERROR(VALUE(RIGHT(Rawdata!DM100,1)-1),"N/A")</f>
        <v>3</v>
      </c>
      <c r="DN100">
        <f>IFERROR(VALUE(RIGHT(Rawdata!DN100,1)-1),"N/A")</f>
        <v>3</v>
      </c>
      <c r="DO100">
        <f>IFERROR(VALUE(RIGHT(Rawdata!DO100,1)-1),"N/A")</f>
        <v>4</v>
      </c>
      <c r="DP100">
        <f>IFERROR(VALUE(RIGHT(Rawdata!DP100,1)-1),"N/A")</f>
        <v>6</v>
      </c>
      <c r="DQ100">
        <f>IFERROR(VALUE(RIGHT(Rawdata!DQ100,1)-1),"N/A")</f>
        <v>3</v>
      </c>
      <c r="DR100">
        <f>IFERROR(VALUE(RIGHT(Rawdata!DR100,1)-1),"N/A")</f>
        <v>1</v>
      </c>
      <c r="DS100">
        <f>IFERROR(VALUE(RIGHT(Rawdata!DS100,1)-1),"N/A")</f>
        <v>2</v>
      </c>
      <c r="DT100">
        <f>IFERROR(VALUE(RIGHT(Rawdata!DT100,1)-1),"N/A")</f>
        <v>0</v>
      </c>
      <c r="DU100">
        <f>IFERROR(6-VALUE(RIGHT(Rawdata!DU100,1)-1),"N/A")</f>
        <v>0</v>
      </c>
      <c r="DV100">
        <f>IFERROR(6-VALUE(RIGHT(Rawdata!DV100,1)-1),"N/A")</f>
        <v>1</v>
      </c>
      <c r="DW100">
        <f>IFERROR(6-VALUE(RIGHT(Rawdata!DW100,1)-1),"N/A")</f>
        <v>1</v>
      </c>
      <c r="DX100">
        <f>IFERROR(6-VALUE(RIGHT(Rawdata!DX100,1)-1),"N/A")</f>
        <v>1</v>
      </c>
      <c r="DY100">
        <f>IFERROR(6-VALUE(RIGHT(Rawdata!DY100,1)-1),"N/A")</f>
        <v>2</v>
      </c>
      <c r="DZ100">
        <f>IFERROR(6-VALUE(RIGHT(Rawdata!DZ100,1)-1),"N/A")</f>
        <v>2</v>
      </c>
      <c r="EA100" t="str">
        <f>IFERROR(VALUE(RIGHT(Rawdata!EA100,1)),"N/A")</f>
        <v>N/A</v>
      </c>
      <c r="EB100" t="str">
        <f>IFERROR(VALUE(RIGHT(Rawdata!EB100,1)),"N/A")</f>
        <v>N/A</v>
      </c>
      <c r="EC100" t="str">
        <f>IFERROR(6-VALUE(RIGHT(Rawdata!EC100,1)),"N/A")</f>
        <v>N/A</v>
      </c>
      <c r="ED100" t="str">
        <f>IFERROR(6-VALUE(RIGHT(Rawdata!ED100,1)),"N/A")</f>
        <v>N/A</v>
      </c>
      <c r="EE100" t="str">
        <f>IFERROR(VALUE(RIGHT(Rawdata!EE100,1)),"N/A")</f>
        <v>N/A</v>
      </c>
      <c r="EF100" t="str">
        <f>IFERROR(VALUE(RIGHT(Rawdata!EF100,1)),"N/A")</f>
        <v>N/A</v>
      </c>
      <c r="EG100" t="str">
        <f>IFERROR(VALUE(RIGHT(Rawdata!EG100,1)),"N/A")</f>
        <v>N/A</v>
      </c>
      <c r="EH100" t="str">
        <f>IFERROR(VALUE(RIGHT(Rawdata!EH100,1)),"N/A")</f>
        <v>N/A</v>
      </c>
      <c r="EI100" t="str">
        <f>IFERROR(VALUE(RIGHT(Rawdata!EI100,1)),"N/A")</f>
        <v>N/A</v>
      </c>
      <c r="EJ100" t="str">
        <f>IFERROR(VALUE(RIGHT(Rawdata!EJ100,1)),"N/A")</f>
        <v>N/A</v>
      </c>
      <c r="EK100" t="str">
        <f>IFERROR(VALUE(RIGHT(Rawdata!EK100,1)),"N/A")</f>
        <v>N/A</v>
      </c>
      <c r="EL100" t="str">
        <f>IFERROR(VALUE(RIGHT(Rawdata!EL100,1)),"N/A")</f>
        <v>N/A</v>
      </c>
      <c r="EM100" t="str">
        <f>IFERROR(VALUE(RIGHT(Rawdata!EM100,1)),"N/A")</f>
        <v>N/A</v>
      </c>
      <c r="EN100" t="str">
        <f>IFERROR(VALUE(RIGHT(Rawdata!EN100,1)),"N/A")</f>
        <v>N/A</v>
      </c>
      <c r="EO100" t="str">
        <f>IFERROR(VALUE(RIGHT(Rawdata!EO100,1)),"N/A")</f>
        <v>N/A</v>
      </c>
      <c r="EP100" t="str">
        <f>IFERROR(VALUE(RIGHT(Rawdata!EP100,1)),"N/A")</f>
        <v>N/A</v>
      </c>
      <c r="EQ100" t="str">
        <f>IFERROR(VALUE(RIGHT(Rawdata!EQ100,1)),"N/A")</f>
        <v>N/A</v>
      </c>
      <c r="ER100" t="str">
        <f>IFERROR(VALUE(RIGHT(Rawdata!ER100,1)),"N/A")</f>
        <v>N/A</v>
      </c>
      <c r="ES100" t="str">
        <f>IFERROR(VALUE(RIGHT(Rawdata!ES100,1)),"N/A")</f>
        <v>N/A</v>
      </c>
      <c r="ET100" t="str">
        <f>IFERROR(VALUE(RIGHT(Rawdata!ET100,1)),"N/A")</f>
        <v>N/A</v>
      </c>
      <c r="EU100" t="str">
        <f>IFERROR(VALUE(RIGHT(Rawdata!EU100,1)),"N/A")</f>
        <v>N/A</v>
      </c>
      <c r="EV100" t="str">
        <f>IFERROR(VALUE(RIGHT(Rawdata!EV100,1)),"N/A")</f>
        <v>N/A</v>
      </c>
      <c r="EW100" t="str">
        <f>IFERROR(VALUE(RIGHT(Rawdata!EW100,1)),"N/A")</f>
        <v>N/A</v>
      </c>
      <c r="EX100" t="str">
        <f>IFERROR(VALUE(RIGHT(Rawdata!EX100,1)),"N/A")</f>
        <v>N/A</v>
      </c>
      <c r="EY100" t="str">
        <f>IFERROR(VALUE(RIGHT(Rawdata!EY100,1)),"N/A")</f>
        <v>N/A</v>
      </c>
      <c r="EZ100" t="str">
        <f>IFERROR(6-VALUE(RIGHT(Rawdata!EZ100,1)),"N/A")</f>
        <v>N/A</v>
      </c>
      <c r="FA100" t="str">
        <f>IFERROR(IF(Rawdata!FA100="A1",VALUE(RIGHT(Rawdata!FA100,1)),VALUE(RIGHT(Rawdata!FA100,1))-1),"N/A")</f>
        <v>N/A</v>
      </c>
      <c r="FB100" t="str">
        <f>IFERROR(VALUE(RIGHT(Rawdata!FB100,1))-3,"N/A")</f>
        <v>N/A</v>
      </c>
      <c r="FC100" t="str">
        <f>IFERROR(IF(Rawdata!FC100="A1",VALUE(RIGHT(Rawdata!FC100,1)),VALUE(RIGHT(Rawdata!FC100,1))-1),"N/A")</f>
        <v>N/A</v>
      </c>
      <c r="FD100" t="str">
        <f>IFERROR(VALUE(RIGHT(Rawdata!FD100,1))-3,"N/A")</f>
        <v>N/A</v>
      </c>
      <c r="FE100" t="str">
        <f>IFERROR(IF(Rawdata!FE100="A1",VALUE(RIGHT(Rawdata!FE100,1)),VALUE(RIGHT(Rawdata!FE100,1))-1),"N/A")</f>
        <v>N/A</v>
      </c>
      <c r="FF100" t="str">
        <f>IFERROR(VALUE(RIGHT(Rawdata!FF100,1))-3,"N/A")</f>
        <v>N/A</v>
      </c>
      <c r="FG100" t="str">
        <f>IFERROR(IF(Rawdata!FG100="A1",VALUE(RIGHT(Rawdata!FG100,1)),VALUE(RIGHT(Rawdata!FG100,1))-1),"N/A")</f>
        <v>N/A</v>
      </c>
      <c r="FH100" t="str">
        <f>IFERROR(VALUE(RIGHT(Rawdata!FH100,1))-3,"N/A")</f>
        <v>N/A</v>
      </c>
      <c r="FI100" t="str">
        <f>IFERROR(IF(Rawdata!FI100="A1",VALUE(RIGHT(Rawdata!FI100,1)),VALUE(RIGHT(Rawdata!FI100,1))-1),"N/A")</f>
        <v>N/A</v>
      </c>
      <c r="FJ100" t="str">
        <f>IFERROR(VALUE(RIGHT(Rawdata!FJ100,1))-3,"N/A")</f>
        <v>N/A</v>
      </c>
      <c r="FK100" t="str">
        <f>IFERROR(IF(Rawdata!FK100="A1",VALUE(RIGHT(Rawdata!FK100,1)),VALUE(RIGHT(Rawdata!FK100,1))-1),"N/A")</f>
        <v>N/A</v>
      </c>
      <c r="FL100" t="str">
        <f>IFERROR(VALUE(RIGHT(Rawdata!FL100,1))-3,"N/A")</f>
        <v>N/A</v>
      </c>
      <c r="FM100" t="str">
        <f>IFERROR(IF(Rawdata!FM100="A1",VALUE(RIGHT(Rawdata!FM100,1)),VALUE(RIGHT(Rawdata!FM100,1))-1),"N/A")</f>
        <v>N/A</v>
      </c>
      <c r="FN100" t="str">
        <f>IFERROR(VALUE(RIGHT(Rawdata!FN100,1))-3,"N/A")</f>
        <v>N/A</v>
      </c>
      <c r="FO100" t="str">
        <f>IFERROR(IF(Rawdata!FO100="A1",VALUE(RIGHT(Rawdata!FO100,1)),VALUE(RIGHT(Rawdata!FO100,1))-1),"N/A")</f>
        <v>N/A</v>
      </c>
      <c r="FP100" t="str">
        <f>IFERROR(VALUE(RIGHT(Rawdata!FP100,1))-3,"N/A")</f>
        <v>N/A</v>
      </c>
      <c r="FQ100" t="str">
        <f>IFERROR(IF(Rawdata!FQ100="A1",VALUE(RIGHT(Rawdata!FQ100,1)),VALUE(RIGHT(Rawdata!FQ100,1))-1),"N/A")</f>
        <v>N/A</v>
      </c>
      <c r="FR100" t="str">
        <f>IFERROR(VALUE(RIGHT(Rawdata!FR100,1))-3,"N/A")</f>
        <v>N/A</v>
      </c>
      <c r="FS100" t="str">
        <f>IFERROR(IF(Rawdata!FS100="A1",VALUE(RIGHT(Rawdata!FS100,1)),VALUE(RIGHT(Rawdata!FS100,1))-1),"N/A")</f>
        <v>N/A</v>
      </c>
      <c r="FT100" t="str">
        <f>IFERROR(VALUE(RIGHT(Rawdata!FT100,1))-3,"N/A")</f>
        <v>N/A</v>
      </c>
      <c r="FU100" t="str">
        <f>IFERROR(IF(Rawdata!FU100="A1",VALUE(RIGHT(Rawdata!FU100,1)),VALUE(RIGHT(Rawdata!FU100,1))-1),"N/A")</f>
        <v>N/A</v>
      </c>
      <c r="FV100" t="str">
        <f>IFERROR(VALUE(RIGHT(Rawdata!FV100,1))-3,"N/A")</f>
        <v>N/A</v>
      </c>
      <c r="FW100" t="str">
        <f>IFERROR(IF(Rawdata!FW100="A1",VALUE(RIGHT(Rawdata!FW100,1)),VALUE(RIGHT(Rawdata!FW100,1))-1),"N/A")</f>
        <v>N/A</v>
      </c>
      <c r="FX100" t="str">
        <f>IFERROR(VALUE(RIGHT(Rawdata!FX100,1))-3,"N/A")</f>
        <v>N/A</v>
      </c>
      <c r="FY100" t="str">
        <f>IFERROR(IF(Rawdata!FY100="A1",VALUE(RIGHT(Rawdata!FY100,1)),VALUE(RIGHT(Rawdata!FY100,1))-1),"N/A")</f>
        <v>N/A</v>
      </c>
      <c r="FZ100" t="str">
        <f>IFERROR(VALUE(RIGHT(Rawdata!FZ100,1))-3,"N/A")</f>
        <v>N/A</v>
      </c>
      <c r="GA100" t="str">
        <f>IFERROR(IF(Rawdata!GA100="A1",VALUE(RIGHT(Rawdata!GA100,1)),VALUE(RIGHT(Rawdata!GA100,1))-1),"N/A")</f>
        <v>N/A</v>
      </c>
      <c r="GB100" t="str">
        <f>IFERROR(VALUE(RIGHT(Rawdata!GB100,1))-3,"N/A")</f>
        <v>N/A</v>
      </c>
      <c r="GC100" t="str">
        <f>IFERROR(IF(Rawdata!GC100="A1",VALUE(RIGHT(Rawdata!GC100,1)),VALUE(RIGHT(Rawdata!GC100,1))-1),"N/A")</f>
        <v>N/A</v>
      </c>
      <c r="GD100" t="str">
        <f>IFERROR(VALUE(RIGHT(Rawdata!GD100,1))-3,"N/A")</f>
        <v>N/A</v>
      </c>
      <c r="GE100" t="str">
        <f>IFERROR(IF(Rawdata!GE100="A1",VALUE(RIGHT(Rawdata!GE100,1)),VALUE(RIGHT(Rawdata!GE100,1))-1),"N/A")</f>
        <v>N/A</v>
      </c>
      <c r="GF100" t="str">
        <f>IFERROR(VALUE(RIGHT(Rawdata!GF100,1))-3,"N/A")</f>
        <v>N/A</v>
      </c>
      <c r="GG100" t="str">
        <f>IFERROR(IF(Rawdata!GG100="A1",VALUE(RIGHT(Rawdata!GG100,1)),VALUE(RIGHT(Rawdata!GG100,1))-1),"N/A")</f>
        <v>N/A</v>
      </c>
      <c r="GH100" t="str">
        <f>IFERROR(VALUE(RIGHT(Rawdata!GH100,1))-3,"N/A")</f>
        <v>N/A</v>
      </c>
      <c r="GI100" t="str">
        <f>IFERROR(IF(Rawdata!GI100="A1",VALUE(RIGHT(Rawdata!GI100,1)),VALUE(RIGHT(Rawdata!GI100,1))-1),"N/A")</f>
        <v>N/A</v>
      </c>
      <c r="GJ100" t="str">
        <f>IFERROR(VALUE(RIGHT(Rawdata!GJ100,1))-3,"N/A")</f>
        <v>N/A</v>
      </c>
      <c r="GK100" t="str">
        <f>IFERROR(IF(Rawdata!GK100="A1",VALUE(RIGHT(Rawdata!GK100,1)),VALUE(RIGHT(Rawdata!GK100,1))-1),"N/A")</f>
        <v>N/A</v>
      </c>
      <c r="GL100" t="str">
        <f>IFERROR(VALUE(RIGHT(Rawdata!GL100,1))-3,"N/A")</f>
        <v>N/A</v>
      </c>
      <c r="GM100" t="str">
        <f>IFERROR(IF(Rawdata!GM100="A1",VALUE(RIGHT(Rawdata!GM100,1)),VALUE(RIGHT(Rawdata!GM100,1))-1),"N/A")</f>
        <v>N/A</v>
      </c>
      <c r="GN100" t="str">
        <f>IFERROR(VALUE(RIGHT(Rawdata!GN100,1))-3,"N/A")</f>
        <v>N/A</v>
      </c>
      <c r="GO100" t="str">
        <f>IFERROR(IF(Rawdata!GO100="A1",VALUE(RIGHT(Rawdata!GO100,1)),VALUE(RIGHT(Rawdata!GO100,1))-1),"N/A")</f>
        <v>N/A</v>
      </c>
      <c r="GP100" t="str">
        <f>IFERROR(VALUE(RIGHT(Rawdata!GP100,1))-3,"N/A")</f>
        <v>N/A</v>
      </c>
      <c r="GQ100" t="str">
        <f>IFERROR(IF(Rawdata!GQ100="A1",VALUE(RIGHT(Rawdata!GQ100,1)),VALUE(RIGHT(Rawdata!GQ100,1))-1),"N/A")</f>
        <v>N/A</v>
      </c>
      <c r="GR100" t="str">
        <f>IFERROR(VALUE(RIGHT(Rawdata!GR100,1))-3,"N/A")</f>
        <v>N/A</v>
      </c>
      <c r="GS100" t="str">
        <f>IFERROR(IF(Rawdata!GS100="A1",VALUE(RIGHT(Rawdata!GS100,1)),VALUE(RIGHT(Rawdata!GS100,1))-1),"N/A")</f>
        <v>N/A</v>
      </c>
      <c r="GT100" t="str">
        <f>IFERROR(VALUE(RIGHT(Rawdata!GT100,1))-3,"N/A")</f>
        <v>N/A</v>
      </c>
      <c r="GU100" t="str">
        <f>IFERROR(IF(Rawdata!GU100="A1",VALUE(RIGHT(Rawdata!GU100,1)),VALUE(RIGHT(Rawdata!GU100,1))-1),"N/A")</f>
        <v>N/A</v>
      </c>
      <c r="GV100" t="str">
        <f>IFERROR(VALUE(RIGHT(Rawdata!GV100,1))-3,"N/A")</f>
        <v>N/A</v>
      </c>
      <c r="GW100" t="str">
        <f>IFERROR(IF(Rawdata!GW100="A1",VALUE(RIGHT(Rawdata!GW100,1)),VALUE(RIGHT(Rawdata!GW100,1))-1),"N/A")</f>
        <v>N/A</v>
      </c>
      <c r="GX100" t="str">
        <f>IFERROR(VALUE(RIGHT(Rawdata!GX100,1))-3,"N/A")</f>
        <v>N/A</v>
      </c>
      <c r="GY100" t="str">
        <f>IFERROR(VALUE(RIGHT(Rawdata!GY100,1)),"N/A")</f>
        <v>N/A</v>
      </c>
      <c r="GZ100" t="str">
        <f>IFERROR(7-VALUE(RIGHT(Rawdata!GZ100,1)),"N/A")</f>
        <v>N/A</v>
      </c>
      <c r="HA100" t="str">
        <f>IFERROR(VALUE(RIGHT(Rawdata!HA100,1)),"N/A")</f>
        <v>N/A</v>
      </c>
      <c r="HB100" t="str">
        <f>IFERROR(VALUE(RIGHT(Rawdata!HB100,1)),"N/A")</f>
        <v>N/A</v>
      </c>
      <c r="HC100" t="str">
        <f>IFERROR(VALUE(RIGHT(Rawdata!HC100,1)),"N/A")</f>
        <v>N/A</v>
      </c>
      <c r="HD100" t="str">
        <f>IFERROR(7-VALUE(RIGHT(Rawdata!HD100,1)),"N/A")</f>
        <v>N/A</v>
      </c>
      <c r="HE100" t="str">
        <f>IFERROR(VALUE(RIGHT(Rawdata!HE100,1)),"N/A")</f>
        <v>N/A</v>
      </c>
      <c r="HF100" t="str">
        <f>IFERROR(7-VALUE(RIGHT(Rawdata!HF100,1)),"N/A")</f>
        <v>N/A</v>
      </c>
      <c r="HG100" t="str">
        <f>IFERROR(VALUE(RIGHT(Rawdata!HG100,1)),"N/A")</f>
        <v>N/A</v>
      </c>
      <c r="HH100" t="str">
        <f>IFERROR(VALUE(RIGHT(Rawdata!HH100,1)),"N/A")</f>
        <v>N/A</v>
      </c>
      <c r="HI100" t="str">
        <f>IFERROR(VALUE(RIGHT(Rawdata!HI100,1)),"N/A")</f>
        <v>N/A</v>
      </c>
      <c r="HJ100" t="str">
        <f>IFERROR(VALUE(RIGHT(Rawdata!HJ100,1)),"N/A")</f>
        <v>N/A</v>
      </c>
      <c r="HK100" t="str">
        <f>IFERROR(7-VALUE(RIGHT(Rawdata!HK100,1)),"N/A")</f>
        <v>N/A</v>
      </c>
      <c r="HL100" t="str">
        <f>IFERROR(VALUE(RIGHT(Rawdata!HL100,1)),"N/A")</f>
        <v>N/A</v>
      </c>
      <c r="HM100" t="str">
        <f>IFERROR(VALUE(RIGHT(Rawdata!HM100,1)),"N/A")</f>
        <v>N/A</v>
      </c>
      <c r="HN100" t="str">
        <f>IFERROR(IF(Rawdata!HN100="A13",5,VALUE(RIGHT(Rawdata!HN100,1))-1),"N/A")</f>
        <v>N/A</v>
      </c>
      <c r="HO100" t="str">
        <f>IFERROR(IF(Rawdata!HO100="A13",5,VALUE(RIGHT(Rawdata!HO100,1))-1),"N/A")</f>
        <v>N/A</v>
      </c>
      <c r="HP100" t="str">
        <f>IFERROR(IF(Rawdata!HP100="A13",5,VALUE(RIGHT(Rawdata!HP100,1))-1),"N/A")</f>
        <v>N/A</v>
      </c>
      <c r="HQ100" t="str">
        <f>IFERROR(IF(Rawdata!HQ100="A13",5,VALUE(RIGHT(Rawdata!HQ100,1))-1),"N/A")</f>
        <v>N/A</v>
      </c>
      <c r="HR100" t="str">
        <f>IFERROR(IF(Rawdata!HR100="A13",5,VALUE(RIGHT(Rawdata!HR100,1))-1),"N/A")</f>
        <v>N/A</v>
      </c>
      <c r="HS100" t="str">
        <f>IFERROR(6-IF(Rawdata!HS100="A13",5,VALUE(RIGHT(Rawdata!HS100,1))-1),"N/A")</f>
        <v>N/A</v>
      </c>
      <c r="HT100" t="str">
        <f>IFERROR(6-IF(Rawdata!HT100="A13",5,VALUE(RIGHT(Rawdata!HT100,1))-1),"N/A")</f>
        <v>N/A</v>
      </c>
      <c r="HU100" t="str">
        <f>IFERROR(6-IF(Rawdata!HU100="A13",5,VALUE(RIGHT(Rawdata!HU100,1))-1),"N/A")</f>
        <v>N/A</v>
      </c>
      <c r="HV100" t="str">
        <f>IFERROR(IF(Rawdata!HV100="A13",5,VALUE(RIGHT(Rawdata!HV100,1))-1),"N/A")</f>
        <v>N/A</v>
      </c>
      <c r="HW100" t="str">
        <f>IFERROR(6-IF(Rawdata!HW100="A13",5,VALUE(RIGHT(Rawdata!HW100,1))-1),"N/A")</f>
        <v>N/A</v>
      </c>
      <c r="HX100" t="str">
        <f>IFERROR(6-IF(Rawdata!HX100="A13",5,VALUE(RIGHT(Rawdata!HX100,1))-1),"N/A")</f>
        <v>N/A</v>
      </c>
      <c r="HY100" t="str">
        <f>IFERROR(6-IF(Rawdata!HY100="A13",5,VALUE(RIGHT(Rawdata!HY100,1))-1),"N/A")</f>
        <v>N/A</v>
      </c>
      <c r="HZ100" t="str">
        <f>IFERROR(6-IF(Rawdata!HZ100="A13",5,VALUE(RIGHT(Rawdata!HZ100,1))-1),"N/A")</f>
        <v>N/A</v>
      </c>
      <c r="IA100" t="str">
        <f>IFERROR(6-IF(Rawdata!IA100="A13",5,VALUE(RIGHT(Rawdata!IA100,1))-1),"N/A")</f>
        <v>N/A</v>
      </c>
      <c r="IB100" t="str">
        <f>IFERROR(IF(Rawdata!IB100="A13",5,VALUE(RIGHT(Rawdata!IB100,1))-1),"N/A")</f>
        <v>N/A</v>
      </c>
      <c r="IC100" t="str">
        <f>IFERROR(6-IF(Rawdata!IC100="A13",5,VALUE(RIGHT(Rawdata!IC100,1))-1),"N/A")</f>
        <v>N/A</v>
      </c>
      <c r="ID100" t="str">
        <f>IFERROR(IF(Rawdata!ID100="A13",5,VALUE(RIGHT(Rawdata!ID100,1))-1),"N/A")</f>
        <v>N/A</v>
      </c>
      <c r="IE100" t="str">
        <f>IFERROR(6-IF(Rawdata!IE100="A13",5,VALUE(RIGHT(Rawdata!IE100,1))-1),"N/A")</f>
        <v>N/A</v>
      </c>
      <c r="IF100">
        <f>IFERROR(VALUE(RIGHT(Rawdata!IF100,1)),"N/A")</f>
        <v>1</v>
      </c>
      <c r="IG100">
        <f>IFERROR(VALUE(RIGHT(Rawdata!IG100,1)),"N/A")</f>
        <v>1</v>
      </c>
      <c r="IH100">
        <f>IFERROR(VALUE(RIGHT(Rawdata!IH100,1)),"N/A")</f>
        <v>1</v>
      </c>
      <c r="II100">
        <f>IFERROR(VALUE(RIGHT(Rawdata!II100,1)),"N/A")</f>
        <v>1</v>
      </c>
      <c r="IJ100">
        <f>IFERROR(VALUE(RIGHT(Rawdata!IJ100,1)),"N/A")</f>
        <v>1</v>
      </c>
      <c r="IK100">
        <f>IFERROR(VALUE(RIGHT(Rawdata!IK100,1)),"N/A")</f>
        <v>3</v>
      </c>
      <c r="IL100">
        <f>IFERROR(VALUE(RIGHT(Rawdata!IL100,1)),"N/A")</f>
        <v>3</v>
      </c>
      <c r="IM100">
        <f>IFERROR(VALUE(RIGHT(Rawdata!IM100,1)),"N/A")</f>
        <v>3</v>
      </c>
      <c r="IN100">
        <f>IFERROR(VALUE(RIGHT(Rawdata!IN100,1)),"N/A")</f>
        <v>3</v>
      </c>
      <c r="IO100">
        <f>IFERROR(VALUE(RIGHT(Rawdata!IO100,1)),"N/A")</f>
        <v>1</v>
      </c>
      <c r="IP100">
        <f>IFERROR(VALUE(RIGHT(Rawdata!IP100,1)),"N/A")</f>
        <v>2</v>
      </c>
      <c r="IQ100">
        <f>IFERROR(VALUE(RIGHT(Rawdata!IQ100,1)),"N/A")</f>
        <v>3</v>
      </c>
      <c r="IR100">
        <f>IFERROR(VALUE(RIGHT(Rawdata!IR100,1)),"N/A")</f>
        <v>3</v>
      </c>
      <c r="IS100">
        <f>IFERROR(VALUE(RIGHT(Rawdata!IS100,1)),"N/A")</f>
        <v>3</v>
      </c>
      <c r="IT100">
        <f>IFERROR(VALUE(RIGHT(Rawdata!IT100,1)),"N/A")</f>
        <v>3</v>
      </c>
      <c r="IU100">
        <f>IFERROR(VALUE(RIGHT(Rawdata!IU100,1)),"N/A")</f>
        <v>3</v>
      </c>
      <c r="IV100">
        <f>IFERROR(VALUE(RIGHT(Rawdata!IV100,1)),"N/A")</f>
        <v>1</v>
      </c>
      <c r="IW100">
        <f>IFERROR(VALUE(RIGHT(Rawdata!IW100,1)),"N/A")</f>
        <v>1</v>
      </c>
      <c r="IX100">
        <f>IFERROR(VALUE(RIGHT(Rawdata!IX100,1)),"N/A")</f>
        <v>2</v>
      </c>
      <c r="IY100" t="str">
        <f>IFERROR(VALUE(RIGHT(Rawdata!IY100,1)),"N/A")</f>
        <v>N/A</v>
      </c>
      <c r="IZ100" t="str">
        <f>IFERROR(VALUE(RIGHT(Rawdata!IZ100,1)),"N/A")</f>
        <v>N/A</v>
      </c>
      <c r="JA100" t="str">
        <f>IFERROR(VALUE(RIGHT(Rawdata!JA100,1)),"N/A")</f>
        <v>N/A</v>
      </c>
      <c r="JB100" t="str">
        <f>IFERROR(VALUE(RIGHT(Rawdata!JB100,1)),"N/A")</f>
        <v>N/A</v>
      </c>
      <c r="JC100" t="str">
        <f>IFERROR(VALUE(RIGHT(Rawdata!JC100,1)),"N/A")</f>
        <v>N/A</v>
      </c>
      <c r="JD100" t="str">
        <f>IFERROR(VALUE(RIGHT(Rawdata!JD100,1)),"N/A")</f>
        <v>N/A</v>
      </c>
      <c r="JE100" t="str">
        <f>IFERROR(VALUE(RIGHT(Rawdata!JE100,1)),"N/A")</f>
        <v>N/A</v>
      </c>
      <c r="JF100" t="str">
        <f>IFERROR(VALUE(RIGHT(Rawdata!JF100,1)),"N/A")</f>
        <v>N/A</v>
      </c>
      <c r="JG100" t="str">
        <f>IFERROR(VALUE(RIGHT(Rawdata!JG100,1)),"N/A")</f>
        <v>N/A</v>
      </c>
      <c r="JH100" t="str">
        <f>IFERROR(VALUE(RIGHT(Rawdata!JH100,1)),"N/A")</f>
        <v>N/A</v>
      </c>
      <c r="JI100" t="str">
        <f>IFERROR(VALUE(RIGHT(Rawdata!JI100,1)),"N/A")</f>
        <v>N/A</v>
      </c>
      <c r="JJ100" t="str">
        <f>IFERROR(VALUE(RIGHT(Rawdata!JJ100,1)),"N/A")</f>
        <v>N/A</v>
      </c>
      <c r="JK100" t="str">
        <f>IFERROR(VALUE(RIGHT(Rawdata!JK100,1)),"N/A")</f>
        <v>N/A</v>
      </c>
      <c r="JL100" t="str">
        <f>IFERROR(VALUE(RIGHT(Rawdata!JL100,1)),"N/A")</f>
        <v>N/A</v>
      </c>
      <c r="JM100" t="str">
        <f>IFERROR(VALUE(RIGHT(Rawdata!JM100,1)),"N/A")</f>
        <v>N/A</v>
      </c>
      <c r="JN100" t="str">
        <f>IFERROR(VALUE(RIGHT(Rawdata!JN100,1)),"N/A")</f>
        <v>N/A</v>
      </c>
      <c r="JO100" t="str">
        <f>IFERROR(VALUE(RIGHT(Rawdata!JO100,1)),"N/A")</f>
        <v>N/A</v>
      </c>
      <c r="JP100">
        <f>IFERROR(VALUE(RIGHT(Rawdata!JP100,1)-4),"N/A")</f>
        <v>-2</v>
      </c>
      <c r="JQ100">
        <f>IFERROR(VALUE(RIGHT(Rawdata!JQ100,1)-4),"N/A")</f>
        <v>-2</v>
      </c>
      <c r="JR100">
        <f>IFERROR(VALUE(RIGHT(Rawdata!JR100,1)-4),"N/A")</f>
        <v>-1</v>
      </c>
      <c r="JS100">
        <f>IFERROR(VALUE(RIGHT(Rawdata!JS100,1)-4),"N/A")</f>
        <v>0</v>
      </c>
      <c r="JT100">
        <f>IFERROR(VALUE(RIGHT(Rawdata!JT100,1)-4),"N/A")</f>
        <v>0</v>
      </c>
      <c r="JU100">
        <f>IFERROR(VALUE(RIGHT(Rawdata!JU100,1)-4),"N/A")</f>
        <v>0</v>
      </c>
      <c r="JV100">
        <f>IFERROR(VALUE(RIGHT(Rawdata!JV100,1)-4),"N/A")</f>
        <v>0</v>
      </c>
      <c r="JW100">
        <f>IFERROR(VALUE(RIGHT(Rawdata!JW100,1)-4),"N/A")</f>
        <v>0</v>
      </c>
      <c r="JX100" t="str">
        <f>IFERROR(VALUE(RIGHT(Rawdata!JX100,1)),"N/A")</f>
        <v>N/A</v>
      </c>
      <c r="JY100" t="str">
        <f>IFERROR(VALUE(RIGHT(Rawdata!JY100,1)),"N/A")</f>
        <v>N/A</v>
      </c>
      <c r="JZ100" t="str">
        <f>IFERROR(6-VALUE(RIGHT(Rawdata!JZ100,1)),"N/A")</f>
        <v>N/A</v>
      </c>
      <c r="KA100" t="str">
        <f>IFERROR(6-VALUE(RIGHT(Rawdata!KA100,1)),"N/A")</f>
        <v>N/A</v>
      </c>
      <c r="KB100" t="str">
        <f>IFERROR(6-VALUE(RIGHT(Rawdata!KB100,1)),"N/A")</f>
        <v>N/A</v>
      </c>
      <c r="KC100" t="str">
        <f>IFERROR(6-VALUE(RIGHT(Rawdata!KC100,1)),"N/A")</f>
        <v>N/A</v>
      </c>
      <c r="KD100" t="str">
        <f>IFERROR(6-VALUE(RIGHT(Rawdata!KD100,1)),"N/A")</f>
        <v>N/A</v>
      </c>
      <c r="KE100" t="str">
        <f>IFERROR(6-VALUE(RIGHT(Rawdata!KE100,1)),"N/A")</f>
        <v>N/A</v>
      </c>
      <c r="KF100" t="str">
        <f>IFERROR(VALUE(RIGHT(Rawdata!KF100,1)),"N/A")</f>
        <v>N/A</v>
      </c>
      <c r="KG100" t="str">
        <f>IFERROR(VALUE(RIGHT(Rawdata!KG100,1)),"N/A")</f>
        <v>N/A</v>
      </c>
      <c r="KH100" t="str">
        <f>IFERROR(6-VALUE(RIGHT(Rawdata!KH100,1)),"N/A")</f>
        <v>N/A</v>
      </c>
      <c r="KI100" t="str">
        <f>IFERROR(6-VALUE(RIGHT(Rawdata!KI100,1)),"N/A")</f>
        <v>N/A</v>
      </c>
      <c r="KJ100">
        <f>IFERROR(VALUE(RIGHT(Rawdata!KJ100,1)),"N/A")</f>
        <v>1</v>
      </c>
      <c r="KK100">
        <f>IFERROR(VALUE(RIGHT(Rawdata!KK100,1)),"N/A")</f>
        <v>1</v>
      </c>
      <c r="KL100">
        <f>IFERROR(VALUE(RIGHT(Rawdata!KL100,1)),"N/A")</f>
        <v>4</v>
      </c>
      <c r="KM100">
        <f>IFERROR(VALUE(RIGHT(Rawdata!KM100,1)),"N/A")</f>
        <v>4</v>
      </c>
      <c r="KN100">
        <f>IFERROR(VALUE(RIGHT(Rawdata!KN100,1)),"N/A")</f>
        <v>5</v>
      </c>
      <c r="KO100">
        <f>IFERROR(VALUE(RIGHT(Rawdata!KO100,1)),"N/A")</f>
        <v>4</v>
      </c>
      <c r="KP100">
        <f>IFERROR(VALUE(RIGHT(Rawdata!KP100,1)),"N/A")</f>
        <v>3</v>
      </c>
      <c r="KQ100">
        <f>IFERROR(VALUE(RIGHT(Rawdata!KQ100,1)),"N/A")</f>
        <v>3</v>
      </c>
      <c r="KR100">
        <f>IFERROR(VALUE(RIGHT(Rawdata!KR100,1)),"N/A")</f>
        <v>1</v>
      </c>
      <c r="KS100">
        <f>IFERROR(VALUE(RIGHT(Rawdata!KS100,1)),"N/A")</f>
        <v>3</v>
      </c>
      <c r="KT100">
        <f>IFERROR(VALUE(RIGHT(Rawdata!KT100,1)),"N/A")</f>
        <v>1</v>
      </c>
      <c r="KU100">
        <f>IFERROR(VALUE(RIGHT(Rawdata!KU100,1)),"N/A")</f>
        <v>1</v>
      </c>
      <c r="KV100">
        <f>IFERROR(VALUE(RIGHT(Rawdata!KV100,1)),"N/A")</f>
        <v>1</v>
      </c>
      <c r="KW100">
        <f>IFERROR(VALUE(RIGHT(Rawdata!KW100,1)),"N/A")</f>
        <v>1</v>
      </c>
      <c r="KX100">
        <f>IFERROR(VALUE(RIGHT(Rawdata!KX100,1)),"N/A")</f>
        <v>1</v>
      </c>
    </row>
    <row r="101" spans="1:310" x14ac:dyDescent="0.25">
      <c r="A101">
        <f>Rawdata!A101</f>
        <v>20</v>
      </c>
      <c r="B101" t="str">
        <f>Rawdata!B101</f>
        <v>T5</v>
      </c>
      <c r="C101" t="str">
        <f>Rawdata!C101</f>
        <v>2023-09-24 21:23:03</v>
      </c>
      <c r="D101" t="str">
        <f>Rawdata!D101</f>
        <v>768-281</v>
      </c>
      <c r="E101" t="str">
        <f>IF(Rawdata!E101="","",Rawdata!E101)</f>
        <v/>
      </c>
      <c r="F101" cm="1">
        <f t="array" ref="F101">IFERROR(_xlfn.IFS(Rawdata!F101="A1",100,Rawdata!F101="A2",75,Rawdata!F101="A3",50,Rawdata!F101="A4",25,Rawdata!F101="A5",0),"N/A")</f>
        <v>50</v>
      </c>
      <c r="G101" cm="1">
        <f t="array" ref="G101">IFERROR(_xlfn.IFS(Rawdata!G101="A1",100,Rawdata!G101="A2",75,Rawdata!G101="A3",50,Rawdata!G101="A4",25,Rawdata!G101="A5",0),"N/A")</f>
        <v>50</v>
      </c>
      <c r="H101" cm="1">
        <f t="array" ref="H101">IFERROR(_xlfn.IFS(Rawdata!H101="A1",100,Rawdata!H101="A2",75,Rawdata!H101="A3",50,Rawdata!H101="A4",25,Rawdata!H101="A5",0),"N/A")</f>
        <v>50</v>
      </c>
      <c r="I101" cm="1">
        <f t="array" ref="I101">IFERROR(_xlfn.IFS(Rawdata!I101="A1",100,Rawdata!I101="A2",75,Rawdata!I101="A3",50,Rawdata!I101="A4",25,Rawdata!I101="A5",0),"N/A")</f>
        <v>50</v>
      </c>
      <c r="J101" cm="1">
        <f t="array" ref="J101">IFERROR(_xlfn.IFS(Rawdata!J101="A1",100,Rawdata!J101="A2",75,Rawdata!J101="A3",50,Rawdata!J101="A4",25,Rawdata!J101="A5",0),"N/A")</f>
        <v>50</v>
      </c>
      <c r="K101" cm="1">
        <f t="array" ref="K101">IFERROR(_xlfn.IFS(Rawdata!K101="A1",100,Rawdata!K101="A2",75,Rawdata!K101="A3",50,Rawdata!K101="A4",25,Rawdata!K101="A5",0),"N/A")</f>
        <v>100</v>
      </c>
      <c r="L101" cm="1">
        <f t="array" ref="L101">IFERROR(_xlfn.IFS(Rawdata!L101="A1",100,Rawdata!L101="A2",75,Rawdata!L101="A3",50,Rawdata!L101="A4",25,Rawdata!L101="A5",0),"N/A")</f>
        <v>100</v>
      </c>
      <c r="M101" cm="1">
        <f t="array" ref="M101">IFERROR(_xlfn.IFS(Rawdata!M101="A1",100,Rawdata!M101="A2",75,Rawdata!M101="A3",50,Rawdata!M101="A4",25,Rawdata!M101="A5",0),"N/A")</f>
        <v>100</v>
      </c>
      <c r="N101" cm="1">
        <f t="array" ref="N101">IFERROR(_xlfn.IFS(Rawdata!N101="A1",100,Rawdata!N101="A2",75,Rawdata!N101="A3",50,Rawdata!N101="A4",25,Rawdata!N101="A5",0),"N/A")</f>
        <v>100</v>
      </c>
      <c r="O101" cm="1">
        <f t="array" ref="O101">IFERROR(_xlfn.IFS(Rawdata!O101="A1",100,Rawdata!O101="A2",75,Rawdata!O101="A3",50,Rawdata!O101="A4",25,Rawdata!O101="A5",0),"N/A")</f>
        <v>100</v>
      </c>
      <c r="P101" cm="1">
        <f t="array" ref="P101">IFERROR(_xlfn.IFS(Rawdata!P101="A1",100,Rawdata!P101="A2",75,Rawdata!P101="A3",50,Rawdata!P101="A4",25,Rawdata!P101="A5",0),"N/A")</f>
        <v>100</v>
      </c>
      <c r="Q101" cm="1">
        <f t="array" ref="Q101">IFERROR(_xlfn.IFS(Rawdata!Q101="A1",100,Rawdata!Q101="A2",75,Rawdata!Q101="A3",50,Rawdata!Q101="A4",25,Rawdata!Q101="A5",0),"N/A")</f>
        <v>100</v>
      </c>
      <c r="R101" cm="1">
        <f t="array" ref="R101">IFERROR(_xlfn.IFS(Rawdata!R101="A1",100,Rawdata!R101="A2",75,Rawdata!R101="A3",50,Rawdata!R101="A4",25,Rawdata!R101="A5",0),"N/A")</f>
        <v>50</v>
      </c>
      <c r="S101" cm="1">
        <f t="array" ref="S101">IFERROR(_xlfn.IFS(Rawdata!S101="A1",100,Rawdata!S101="A2",75,Rawdata!S101="A3",50,Rawdata!S101="A4",25,Rawdata!S101="A5",0),"N/A")</f>
        <v>50</v>
      </c>
      <c r="T101" cm="1">
        <f t="array" ref="T101">IFERROR(_xlfn.IFS(Rawdata!T101="A1",100,Rawdata!T101="A2",75,Rawdata!T101="A3",50,Rawdata!T101="A4",25,Rawdata!T101="A5",0),"N/A")</f>
        <v>75</v>
      </c>
      <c r="U101" cm="1">
        <f t="array" ref="U101">IFERROR(_xlfn.IFS(Rawdata!U101="A1",100,Rawdata!U101="A2",75,Rawdata!U101="A3",50,Rawdata!U101="A4",25,Rawdata!U101="A5",0),"N/A")</f>
        <v>50</v>
      </c>
      <c r="V101" cm="1">
        <f t="array" ref="V101">IFERROR(_xlfn.IFS(Rawdata!V101="A1",100,Rawdata!V101="A2",75,Rawdata!V101="A3",50,Rawdata!V101="A4",25,Rawdata!V101="A5",0),"N/A")</f>
        <v>50</v>
      </c>
      <c r="W101" cm="1">
        <f t="array" ref="W101">IFERROR(_xlfn.IFS(Rawdata!W101="A1",100,Rawdata!W101="A2",75,Rawdata!W101="A3",50,Rawdata!W101="A4",25,Rawdata!W101="A5",0),"N/A")</f>
        <v>75</v>
      </c>
      <c r="X101" cm="1">
        <f t="array" ref="X101">IFERROR(_xlfn.IFS(Rawdata!X101="A1",100,Rawdata!X101="A2",75,Rawdata!X101="A3",50,Rawdata!X101="A4",25,Rawdata!X101="A5",0),"N/A")</f>
        <v>25</v>
      </c>
      <c r="Y101" cm="1">
        <f t="array" ref="Y101">IFERROR(_xlfn.IFS(Rawdata!Y101="A1",100,Rawdata!Y101="A2",75,Rawdata!Y101="A3",50,Rawdata!Y101="A4",25,Rawdata!Y101="A5",0),"N/A")</f>
        <v>0</v>
      </c>
      <c r="Z101" cm="1">
        <f t="array" ref="Z101">IFERROR(_xlfn.IFS(Rawdata!Z101="A1",100,Rawdata!Z101="A2",75,Rawdata!Z101="A3",50,Rawdata!Z101="A4",25,Rawdata!Z101="A5",0),"N/A")</f>
        <v>50</v>
      </c>
      <c r="AA101" cm="1">
        <f t="array" ref="AA101">IFERROR(_xlfn.IFS(Rawdata!AA101="A1",100,Rawdata!AA101="A2",75,Rawdata!AA101="A3",50,Rawdata!AA101="A4",25,Rawdata!AA101="A5",0),"N/A")</f>
        <v>100</v>
      </c>
      <c r="AB101" cm="1">
        <f t="array" ref="AB101">IFERROR(_xlfn.IFS(Rawdata!AB101="A1",100,Rawdata!AB101="A2",75,Rawdata!AB101="A3",50,Rawdata!AB101="A4",25,Rawdata!AB101="A5",0),"N/A")</f>
        <v>75</v>
      </c>
      <c r="AC101">
        <f>IFERROR(VALUE(RIGHT(Rawdata!AC101,1)),"N/A")</f>
        <v>4</v>
      </c>
      <c r="AD101">
        <f>IFERROR(6-VALUE(RIGHT(Rawdata!AD101,1)),"N/A")</f>
        <v>4</v>
      </c>
      <c r="AE101">
        <f>IFERROR(VALUE(RIGHT(Rawdata!AE101,1)),"N/A")</f>
        <v>5</v>
      </c>
      <c r="AF101">
        <f>IFERROR(6-VALUE(RIGHT(Rawdata!AF101,1)),"N/A")</f>
        <v>5</v>
      </c>
      <c r="AG101">
        <f>IFERROR(VALUE(RIGHT(Rawdata!AG101,1)),"N/A")</f>
        <v>5</v>
      </c>
      <c r="AH101">
        <f>IFERROR(VALUE(RIGHT(Rawdata!AH101,1)),"N/A")</f>
        <v>5</v>
      </c>
      <c r="AI101">
        <f>IFERROR(VALUE(RIGHT(Rawdata!AI101,1)),"N/A")</f>
        <v>4</v>
      </c>
      <c r="AJ101">
        <f>IFERROR(6-VALUE(RIGHT(Rawdata!AJ101,1)),"N/A")</f>
        <v>2</v>
      </c>
      <c r="AK101">
        <f>IFERROR(6-VALUE(RIGHT(Rawdata!AK101,1)),"N/A")</f>
        <v>5</v>
      </c>
      <c r="AL101">
        <f>IFERROR(VALUE(RIGHT(Rawdata!AL101,1)),"N/A")</f>
        <v>5</v>
      </c>
      <c r="AM101">
        <f>IFERROR(6-VALUE(RIGHT(Rawdata!AM101,1)),"N/A")</f>
        <v>5</v>
      </c>
      <c r="AN101">
        <f>IFERROR(6-VALUE(RIGHT(Rawdata!AN101,1)),"N/A")</f>
        <v>5</v>
      </c>
      <c r="AO101">
        <f>IFERROR(VALUE(RIGHT(Rawdata!AO101,1)),"N/A")</f>
        <v>4</v>
      </c>
      <c r="AP101">
        <f>IFERROR(6-VALUE(RIGHT(Rawdata!AP101,1)),"N/A")</f>
        <v>4</v>
      </c>
      <c r="AQ101">
        <f>IFERROR(VALUE(RIGHT(Rawdata!AQ101,1)),"N/A")</f>
        <v>5</v>
      </c>
      <c r="AR101">
        <f>IFERROR(6-VALUE(RIGHT(Rawdata!AR101,1)),"N/A")</f>
        <v>4</v>
      </c>
      <c r="AS101">
        <f>IFERROR(VALUE(RIGHT(Rawdata!AS101,1)),"N/A")</f>
        <v>5</v>
      </c>
      <c r="AT101">
        <f>IFERROR(VALUE(RIGHT(Rawdata!AT101,1)),"N/A")</f>
        <v>4</v>
      </c>
      <c r="AU101">
        <f>IFERROR(6-VALUE(RIGHT(Rawdata!AU101,1)),"N/A")</f>
        <v>5</v>
      </c>
      <c r="AV101">
        <f>IFERROR(VALUE(RIGHT(Rawdata!AV101,1)),"N/A")</f>
        <v>5</v>
      </c>
      <c r="AW101">
        <f>IFERROR(VALUE(RIGHT(Rawdata!AW101,1)),"N/A")</f>
        <v>5</v>
      </c>
      <c r="AX101">
        <f>IFERROR(VALUE(RIGHT(Rawdata!AX101,1)),"N/A")</f>
        <v>5</v>
      </c>
      <c r="AY101">
        <f>IFERROR(VALUE(RIGHT(Rawdata!AY101,1)),"N/A")</f>
        <v>5</v>
      </c>
      <c r="AZ101">
        <f>IFERROR(VALUE(RIGHT(Rawdata!AZ101,1)),"N/A")</f>
        <v>5</v>
      </c>
      <c r="BA101">
        <f>IFERROR(VALUE(RIGHT(Rawdata!BA101,1)-1),"N/A")</f>
        <v>3</v>
      </c>
      <c r="BB101">
        <f>IFERROR(VALUE(RIGHT(Rawdata!BB101,1)-1),"N/A")</f>
        <v>3</v>
      </c>
      <c r="BC101">
        <f>IFERROR(VALUE(RIGHT(Rawdata!BC101,1)-1),"N/A")</f>
        <v>1</v>
      </c>
      <c r="BD101">
        <f>IFERROR(VALUE(RIGHT(Rawdata!BD101,1)-1),"N/A")</f>
        <v>0</v>
      </c>
      <c r="BE101">
        <f>IFERROR(VALUE(RIGHT(Rawdata!BE101,1)-1),"N/A")</f>
        <v>0</v>
      </c>
      <c r="BF101">
        <f>IFERROR(VALUE(RIGHT(Rawdata!BF101,1)-1),"N/A")</f>
        <v>1</v>
      </c>
      <c r="BG101">
        <f>IFERROR(VALUE(RIGHT(Rawdata!BG101,1)-1),"N/A")</f>
        <v>0</v>
      </c>
      <c r="BH101">
        <f>IFERROR(VALUE(RIGHT(Rawdata!BH101,1)-1),"N/A")</f>
        <v>0</v>
      </c>
      <c r="BI101">
        <f>IFERROR(VALUE(RIGHT(Rawdata!BI101,1)-1),"N/A")</f>
        <v>0</v>
      </c>
      <c r="BJ101">
        <f>IFERROR(VALUE(RIGHT(Rawdata!BJ101,1)-1),"N/A")</f>
        <v>1</v>
      </c>
      <c r="BK101">
        <f>IFERROR(VALUE(RIGHT(Rawdata!BK101,1)-1),"N/A")</f>
        <v>3</v>
      </c>
      <c r="BL101">
        <f>IFERROR(VALUE(RIGHT(Rawdata!BL101,1)-1),"N/A")</f>
        <v>2</v>
      </c>
      <c r="BM101">
        <f>IFERROR(VALUE(RIGHT(Rawdata!BM101,1)),"N/A")</f>
        <v>4</v>
      </c>
      <c r="BN101">
        <f>IFERROR(VALUE(RIGHT(Rawdata!BN101,1)),"N/A")</f>
        <v>4</v>
      </c>
      <c r="BO101">
        <f>IFERROR(VALUE(RIGHT(Rawdata!BO101,1)),"N/A")</f>
        <v>3</v>
      </c>
      <c r="BP101">
        <f>IFERROR(VALUE(RIGHT(Rawdata!BP101,1)),"N/A")</f>
        <v>3</v>
      </c>
      <c r="BQ101">
        <f>IFERROR(6-VALUE(RIGHT(Rawdata!BQ101,1)),"N/A")</f>
        <v>3</v>
      </c>
      <c r="BR101">
        <f>IFERROR(6-VALUE(RIGHT(Rawdata!BR101,1)),"N/A")</f>
        <v>4</v>
      </c>
      <c r="BS101">
        <f>IFERROR(6-VALUE(RIGHT(Rawdata!BS101,1)),"N/A")</f>
        <v>3</v>
      </c>
      <c r="BT101">
        <f>IFERROR(6-VALUE(RIGHT(Rawdata!BT101,1)),"N/A")</f>
        <v>3</v>
      </c>
      <c r="BU101">
        <f>IFERROR(VALUE(RIGHT(Rawdata!BU101,1)),"N/A")</f>
        <v>3</v>
      </c>
      <c r="BV101">
        <f>IFERROR(VALUE(RIGHT(Rawdata!BV101,1)),"N/A")</f>
        <v>3</v>
      </c>
      <c r="BW101">
        <f>IFERROR(VALUE(RIGHT(Rawdata!BW101,1)),"N/A")</f>
        <v>4</v>
      </c>
      <c r="BX101">
        <f>IFERROR(VALUE(RIGHT(Rawdata!BX101,1)),"N/A")</f>
        <v>5</v>
      </c>
      <c r="BY101">
        <f>IFERROR(6-VALUE(RIGHT(Rawdata!BY101,1)),"N/A")</f>
        <v>5</v>
      </c>
      <c r="BZ101">
        <f>IFERROR(6-VALUE(RIGHT(Rawdata!BZ101,1)),"N/A")</f>
        <v>4</v>
      </c>
      <c r="CA101">
        <f>IFERROR(6-VALUE(RIGHT(Rawdata!CA101,1)),"N/A")</f>
        <v>2</v>
      </c>
      <c r="CB101">
        <f>IFERROR(VALUE(RIGHT(Rawdata!CB101,1)),"N/A")</f>
        <v>4</v>
      </c>
      <c r="CC101">
        <f>IFERROR(VALUE(RIGHT(Rawdata!CC101,1)),"N/A")</f>
        <v>4</v>
      </c>
      <c r="CD101">
        <f>IFERROR(VALUE(RIGHT(Rawdata!CD101,1)),"N/A")</f>
        <v>4</v>
      </c>
      <c r="CE101">
        <f>IFERROR(VALUE(RIGHT(Rawdata!CE101,1)),"N/A")</f>
        <v>4</v>
      </c>
      <c r="CF101">
        <f>IFERROR(6-VALUE(RIGHT(Rawdata!CF101,1)),"N/A")</f>
        <v>4</v>
      </c>
      <c r="CG101">
        <f>IFERROR(6-VALUE(RIGHT(Rawdata!CG101,1)),"N/A")</f>
        <v>3</v>
      </c>
      <c r="CH101">
        <f>IFERROR(6-VALUE(RIGHT(Rawdata!CH101,1)),"N/A")</f>
        <v>4</v>
      </c>
      <c r="CI101">
        <f>IFERROR(6-VALUE(RIGHT(Rawdata!CI101,1)),"N/A")</f>
        <v>4</v>
      </c>
      <c r="CJ101">
        <f>IFERROR(VALUE(RIGHT(Rawdata!CJ101,1)),"N/A")</f>
        <v>3</v>
      </c>
      <c r="CK101">
        <f>IFERROR(VALUE(RIGHT(Rawdata!CK101,1)),"N/A")</f>
        <v>2</v>
      </c>
      <c r="CL101">
        <f>IFERROR(VALUE(RIGHT(Rawdata!CL101,1)),"N/A")</f>
        <v>2</v>
      </c>
      <c r="CM101">
        <f>IFERROR(VALUE(RIGHT(Rawdata!CM101,1)),"N/A")</f>
        <v>2</v>
      </c>
      <c r="CN101">
        <f>IFERROR(VALUE(RIGHT(Rawdata!CN101,1)),"N/A")</f>
        <v>2</v>
      </c>
      <c r="CO101">
        <f>IFERROR(VALUE(RIGHT(Rawdata!CO101,1)),"N/A")</f>
        <v>1</v>
      </c>
      <c r="CP101">
        <f>IFERROR(VALUE(RIGHT(Rawdata!CP101,1)),"N/A")</f>
        <v>2</v>
      </c>
      <c r="CQ101">
        <f>IFERROR(VALUE(RIGHT(Rawdata!CQ101,1)),"N/A")</f>
        <v>2</v>
      </c>
      <c r="CR101">
        <f>IFERROR(VALUE(RIGHT(Rawdata!CR101,1)),"N/A")</f>
        <v>2</v>
      </c>
      <c r="CS101">
        <f>IFERROR(VALUE(RIGHT(Rawdata!CS101,1)),"N/A")</f>
        <v>1</v>
      </c>
      <c r="CT101">
        <f>IFERROR(VALUE(RIGHT(Rawdata!CT101,1)),"N/A")</f>
        <v>2</v>
      </c>
      <c r="CU101">
        <f>IFERROR(VALUE(RIGHT(Rawdata!CU101,1)),"N/A")</f>
        <v>4</v>
      </c>
      <c r="CV101">
        <f>IFERROR(VALUE(RIGHT(Rawdata!CV101,1)),"N/A")</f>
        <v>2</v>
      </c>
      <c r="CW101">
        <f>IFERROR(6-VALUE(RIGHT(Rawdata!CW101,1)),"N/A")</f>
        <v>1</v>
      </c>
      <c r="CX101">
        <f>IFERROR(VALUE(RIGHT(Rawdata!CX101,1)),"N/A")</f>
        <v>1</v>
      </c>
      <c r="CY101">
        <f>IFERROR(VALUE(RIGHT(Rawdata!CY101,1)),"N/A")</f>
        <v>5</v>
      </c>
      <c r="CZ101">
        <f>IFERROR(VALUE(RIGHT(Rawdata!CZ101,1)),"N/A")</f>
        <v>4</v>
      </c>
      <c r="DA101">
        <f>IFERROR(VALUE(RIGHT(Rawdata!DA101,1)),"N/A")</f>
        <v>4</v>
      </c>
      <c r="DB101">
        <f>IFERROR(VALUE(RIGHT(Rawdata!DB101,1)),"N/A")</f>
        <v>1</v>
      </c>
      <c r="DC101">
        <f>IFERROR(VALUE(RIGHT(Rawdata!DC101,1)),"N/A")</f>
        <v>3</v>
      </c>
      <c r="DD101">
        <f>IFERROR(VALUE(RIGHT(Rawdata!DD101,1)),"N/A")</f>
        <v>1</v>
      </c>
      <c r="DE101">
        <f>IFERROR(VALUE(RIGHT(Rawdata!DE101,1)-1),"N/A")</f>
        <v>0</v>
      </c>
      <c r="DF101">
        <f>IFERROR(VALUE(RIGHT(Rawdata!DF101,1)-1),"N/A")</f>
        <v>0</v>
      </c>
      <c r="DG101">
        <f>IFERROR(VALUE(RIGHT(Rawdata!DG101,1)-1),"N/A")</f>
        <v>0</v>
      </c>
      <c r="DH101">
        <f>IFERROR(VALUE(RIGHT(Rawdata!DH101,1)-1),"N/A")</f>
        <v>0</v>
      </c>
      <c r="DI101">
        <f>IFERROR(VALUE(RIGHT(Rawdata!DI101,1)-1),"N/A")</f>
        <v>0</v>
      </c>
      <c r="DJ101">
        <f>IFERROR(VALUE(RIGHT(Rawdata!DJ101,1)-1),"N/A")</f>
        <v>0</v>
      </c>
      <c r="DK101">
        <f>IFERROR(VALUE(RIGHT(Rawdata!DK101,1)-1),"N/A")</f>
        <v>1</v>
      </c>
      <c r="DL101">
        <f>IFERROR(VALUE(RIGHT(Rawdata!DL101,1)-1),"N/A")</f>
        <v>1</v>
      </c>
      <c r="DM101">
        <f>IFERROR(VALUE(RIGHT(Rawdata!DM101,1)-1),"N/A")</f>
        <v>1</v>
      </c>
      <c r="DN101">
        <f>IFERROR(VALUE(RIGHT(Rawdata!DN101,1)-1),"N/A")</f>
        <v>1</v>
      </c>
      <c r="DO101">
        <f>IFERROR(VALUE(RIGHT(Rawdata!DO101,1)-1),"N/A")</f>
        <v>0</v>
      </c>
      <c r="DP101">
        <f>IFERROR(VALUE(RIGHT(Rawdata!DP101,1)-1),"N/A")</f>
        <v>1</v>
      </c>
      <c r="DQ101">
        <f>IFERROR(VALUE(RIGHT(Rawdata!DQ101,1)-1),"N/A")</f>
        <v>0</v>
      </c>
      <c r="DR101">
        <f>IFERROR(VALUE(RIGHT(Rawdata!DR101,1)-1),"N/A")</f>
        <v>0</v>
      </c>
      <c r="DS101">
        <f>IFERROR(VALUE(RIGHT(Rawdata!DS101,1)-1),"N/A")</f>
        <v>0</v>
      </c>
      <c r="DT101">
        <f>IFERROR(VALUE(RIGHT(Rawdata!DT101,1)-1),"N/A")</f>
        <v>0</v>
      </c>
      <c r="DU101">
        <f>IFERROR(6-VALUE(RIGHT(Rawdata!DU101,1)-1),"N/A")</f>
        <v>0</v>
      </c>
      <c r="DV101">
        <f>IFERROR(6-VALUE(RIGHT(Rawdata!DV101,1)-1),"N/A")</f>
        <v>0</v>
      </c>
      <c r="DW101">
        <f>IFERROR(6-VALUE(RIGHT(Rawdata!DW101,1)-1),"N/A")</f>
        <v>1</v>
      </c>
      <c r="DX101">
        <f>IFERROR(6-VALUE(RIGHT(Rawdata!DX101,1)-1),"N/A")</f>
        <v>1</v>
      </c>
      <c r="DY101">
        <f>IFERROR(6-VALUE(RIGHT(Rawdata!DY101,1)-1),"N/A")</f>
        <v>1</v>
      </c>
      <c r="DZ101">
        <f>IFERROR(6-VALUE(RIGHT(Rawdata!DZ101,1)-1),"N/A")</f>
        <v>1</v>
      </c>
      <c r="EA101">
        <f>IFERROR(VALUE(RIGHT(Rawdata!EA101,1)),"N/A")</f>
        <v>4</v>
      </c>
      <c r="EB101">
        <f>IFERROR(VALUE(RIGHT(Rawdata!EB101,1)),"N/A")</f>
        <v>3</v>
      </c>
      <c r="EC101">
        <f>IFERROR(6-VALUE(RIGHT(Rawdata!EC101,1)),"N/A")</f>
        <v>3</v>
      </c>
      <c r="ED101">
        <f>IFERROR(6-VALUE(RIGHT(Rawdata!ED101,1)),"N/A")</f>
        <v>5</v>
      </c>
      <c r="EE101">
        <f>IFERROR(VALUE(RIGHT(Rawdata!EE101,1)),"N/A")</f>
        <v>4</v>
      </c>
      <c r="EF101">
        <f>IFERROR(VALUE(RIGHT(Rawdata!EF101,1)),"N/A")</f>
        <v>4</v>
      </c>
      <c r="EG101">
        <f>IFERROR(VALUE(RIGHT(Rawdata!EG101,1)),"N/A")</f>
        <v>3</v>
      </c>
      <c r="EH101">
        <f>IFERROR(VALUE(RIGHT(Rawdata!EH101,1)),"N/A")</f>
        <v>4</v>
      </c>
      <c r="EI101">
        <f>IFERROR(VALUE(RIGHT(Rawdata!EI101,1)),"N/A")</f>
        <v>4</v>
      </c>
      <c r="EJ101">
        <f>IFERROR(VALUE(RIGHT(Rawdata!EJ101,1)),"N/A")</f>
        <v>4</v>
      </c>
      <c r="EK101">
        <f>IFERROR(VALUE(RIGHT(Rawdata!EK101,1)),"N/A")</f>
        <v>4</v>
      </c>
      <c r="EL101">
        <f>IFERROR(VALUE(RIGHT(Rawdata!EL101,1)),"N/A")</f>
        <v>3</v>
      </c>
      <c r="EM101">
        <f>IFERROR(VALUE(RIGHT(Rawdata!EM101,1)),"N/A")</f>
        <v>4</v>
      </c>
      <c r="EN101">
        <f>IFERROR(VALUE(RIGHT(Rawdata!EN101,1)),"N/A")</f>
        <v>3</v>
      </c>
      <c r="EO101">
        <f>IFERROR(VALUE(RIGHT(Rawdata!EO101,1)),"N/A")</f>
        <v>5</v>
      </c>
      <c r="EP101">
        <f>IFERROR(VALUE(RIGHT(Rawdata!EP101,1)),"N/A")</f>
        <v>4</v>
      </c>
      <c r="EQ101">
        <f>IFERROR(VALUE(RIGHT(Rawdata!EQ101,1)),"N/A")</f>
        <v>3</v>
      </c>
      <c r="ER101">
        <f>IFERROR(VALUE(RIGHT(Rawdata!ER101,1)),"N/A")</f>
        <v>4</v>
      </c>
      <c r="ES101">
        <f>IFERROR(VALUE(RIGHT(Rawdata!ES101,1)),"N/A")</f>
        <v>4</v>
      </c>
      <c r="ET101">
        <f>IFERROR(VALUE(RIGHT(Rawdata!ET101,1)),"N/A")</f>
        <v>4</v>
      </c>
      <c r="EU101">
        <f>IFERROR(VALUE(RIGHT(Rawdata!EU101,1)),"N/A")</f>
        <v>4</v>
      </c>
      <c r="EV101">
        <f>IFERROR(VALUE(RIGHT(Rawdata!EV101,1)),"N/A")</f>
        <v>4</v>
      </c>
      <c r="EW101">
        <f>IFERROR(VALUE(RIGHT(Rawdata!EW101,1)),"N/A")</f>
        <v>4</v>
      </c>
      <c r="EX101">
        <f>IFERROR(VALUE(RIGHT(Rawdata!EX101,1)),"N/A")</f>
        <v>2</v>
      </c>
      <c r="EY101">
        <f>IFERROR(VALUE(RIGHT(Rawdata!EY101,1)),"N/A")</f>
        <v>5</v>
      </c>
      <c r="EZ101">
        <f>IFERROR(6-VALUE(RIGHT(Rawdata!EZ101,1)),"N/A")</f>
        <v>4</v>
      </c>
      <c r="FA101">
        <f>IFERROR(IF(Rawdata!FA101="A1",VALUE(RIGHT(Rawdata!FA101,1)),VALUE(RIGHT(Rawdata!FA101,1))-1),"N/A")</f>
        <v>5</v>
      </c>
      <c r="FB101">
        <f>IFERROR(VALUE(RIGHT(Rawdata!FB101,1))-3,"N/A")</f>
        <v>5</v>
      </c>
      <c r="FC101">
        <f>IFERROR(IF(Rawdata!FC101="A1",VALUE(RIGHT(Rawdata!FC101,1)),VALUE(RIGHT(Rawdata!FC101,1))-1),"N/A")</f>
        <v>5</v>
      </c>
      <c r="FD101">
        <f>IFERROR(VALUE(RIGHT(Rawdata!FD101,1))-3,"N/A")</f>
        <v>5</v>
      </c>
      <c r="FE101">
        <f>IFERROR(IF(Rawdata!FE101="A1",VALUE(RIGHT(Rawdata!FE101,1)),VALUE(RIGHT(Rawdata!FE101,1))-1),"N/A")</f>
        <v>3</v>
      </c>
      <c r="FF101">
        <f>IFERROR(VALUE(RIGHT(Rawdata!FF101,1))-3,"N/A")</f>
        <v>3</v>
      </c>
      <c r="FG101">
        <f>IFERROR(IF(Rawdata!FG101="A1",VALUE(RIGHT(Rawdata!FG101,1)),VALUE(RIGHT(Rawdata!FG101,1))-1),"N/A")</f>
        <v>5</v>
      </c>
      <c r="FH101">
        <f>IFERROR(VALUE(RIGHT(Rawdata!FH101,1))-3,"N/A")</f>
        <v>4</v>
      </c>
      <c r="FI101">
        <f>IFERROR(IF(Rawdata!FI101="A1",VALUE(RIGHT(Rawdata!FI101,1)),VALUE(RIGHT(Rawdata!FI101,1))-1),"N/A")</f>
        <v>5</v>
      </c>
      <c r="FJ101">
        <f>IFERROR(VALUE(RIGHT(Rawdata!FJ101,1))-3,"N/A")</f>
        <v>5</v>
      </c>
      <c r="FK101">
        <f>IFERROR(IF(Rawdata!FK101="A1",VALUE(RIGHT(Rawdata!FK101,1)),VALUE(RIGHT(Rawdata!FK101,1))-1),"N/A")</f>
        <v>5</v>
      </c>
      <c r="FL101">
        <f>IFERROR(VALUE(RIGHT(Rawdata!FL101,1))-3,"N/A")</f>
        <v>4</v>
      </c>
      <c r="FM101">
        <f>IFERROR(IF(Rawdata!FM101="A1",VALUE(RIGHT(Rawdata!FM101,1)),VALUE(RIGHT(Rawdata!FM101,1))-1),"N/A")</f>
        <v>5</v>
      </c>
      <c r="FN101">
        <f>IFERROR(VALUE(RIGHT(Rawdata!FN101,1))-3,"N/A")</f>
        <v>4</v>
      </c>
      <c r="FO101">
        <f>IFERROR(IF(Rawdata!FO101="A1",VALUE(RIGHT(Rawdata!FO101,1)),VALUE(RIGHT(Rawdata!FO101,1))-1),"N/A")</f>
        <v>4</v>
      </c>
      <c r="FP101">
        <f>IFERROR(VALUE(RIGHT(Rawdata!FP101,1))-3,"N/A")</f>
        <v>4</v>
      </c>
      <c r="FQ101">
        <f>IFERROR(IF(Rawdata!FQ101="A1",VALUE(RIGHT(Rawdata!FQ101,1)),VALUE(RIGHT(Rawdata!FQ101,1))-1),"N/A")</f>
        <v>4</v>
      </c>
      <c r="FR101">
        <f>IFERROR(VALUE(RIGHT(Rawdata!FR101,1))-3,"N/A")</f>
        <v>4</v>
      </c>
      <c r="FS101">
        <f>IFERROR(IF(Rawdata!FS101="A1",VALUE(RIGHT(Rawdata!FS101,1)),VALUE(RIGHT(Rawdata!FS101,1))-1),"N/A")</f>
        <v>5</v>
      </c>
      <c r="FT101">
        <f>IFERROR(VALUE(RIGHT(Rawdata!FT101,1))-3,"N/A")</f>
        <v>5</v>
      </c>
      <c r="FU101">
        <f>IFERROR(IF(Rawdata!FU101="A1",VALUE(RIGHT(Rawdata!FU101,1)),VALUE(RIGHT(Rawdata!FU101,1))-1),"N/A")</f>
        <v>5</v>
      </c>
      <c r="FV101">
        <f>IFERROR(VALUE(RIGHT(Rawdata!FV101,1))-3,"N/A")</f>
        <v>5</v>
      </c>
      <c r="FW101">
        <f>IFERROR(IF(Rawdata!FW101="A1",VALUE(RIGHT(Rawdata!FW101,1)),VALUE(RIGHT(Rawdata!FW101,1))-1),"N/A")</f>
        <v>5</v>
      </c>
      <c r="FX101">
        <f>IFERROR(VALUE(RIGHT(Rawdata!FX101,1))-3,"N/A")</f>
        <v>5</v>
      </c>
      <c r="FY101">
        <f>IFERROR(IF(Rawdata!FY101="A1",VALUE(RIGHT(Rawdata!FY101,1)),VALUE(RIGHT(Rawdata!FY101,1))-1),"N/A")</f>
        <v>4</v>
      </c>
      <c r="FZ101">
        <f>IFERROR(VALUE(RIGHT(Rawdata!FZ101,1))-3,"N/A")</f>
        <v>3</v>
      </c>
      <c r="GA101">
        <f>IFERROR(IF(Rawdata!GA101="A1",VALUE(RIGHT(Rawdata!GA101,1)),VALUE(RIGHT(Rawdata!GA101,1))-1),"N/A")</f>
        <v>5</v>
      </c>
      <c r="GB101">
        <f>IFERROR(VALUE(RIGHT(Rawdata!GB101,1))-3,"N/A")</f>
        <v>5</v>
      </c>
      <c r="GC101">
        <f>IFERROR(IF(Rawdata!GC101="A1",VALUE(RIGHT(Rawdata!GC101,1)),VALUE(RIGHT(Rawdata!GC101,1))-1),"N/A")</f>
        <v>5</v>
      </c>
      <c r="GD101">
        <f>IFERROR(VALUE(RIGHT(Rawdata!GD101,1))-3,"N/A")</f>
        <v>5</v>
      </c>
      <c r="GE101">
        <f>IFERROR(IF(Rawdata!GE101="A1",VALUE(RIGHT(Rawdata!GE101,1)),VALUE(RIGHT(Rawdata!GE101,1))-1),"N/A")</f>
        <v>5</v>
      </c>
      <c r="GF101">
        <f>IFERROR(VALUE(RIGHT(Rawdata!GF101,1))-3,"N/A")</f>
        <v>4</v>
      </c>
      <c r="GG101">
        <f>IFERROR(IF(Rawdata!GG101="A1",VALUE(RIGHT(Rawdata!GG101,1)),VALUE(RIGHT(Rawdata!GG101,1))-1),"N/A")</f>
        <v>5</v>
      </c>
      <c r="GH101">
        <f>IFERROR(VALUE(RIGHT(Rawdata!GH101,1))-3,"N/A")</f>
        <v>5</v>
      </c>
      <c r="GI101">
        <f>IFERROR(IF(Rawdata!GI101="A1",VALUE(RIGHT(Rawdata!GI101,1)),VALUE(RIGHT(Rawdata!GI101,1))-1),"N/A")</f>
        <v>5</v>
      </c>
      <c r="GJ101">
        <f>IFERROR(VALUE(RIGHT(Rawdata!GJ101,1))-3,"N/A")</f>
        <v>5</v>
      </c>
      <c r="GK101">
        <f>IFERROR(IF(Rawdata!GK101="A1",VALUE(RIGHT(Rawdata!GK101,1)),VALUE(RIGHT(Rawdata!GK101,1))-1),"N/A")</f>
        <v>5</v>
      </c>
      <c r="GL101">
        <f>IFERROR(VALUE(RIGHT(Rawdata!GL101,1))-3,"N/A")</f>
        <v>5</v>
      </c>
      <c r="GM101">
        <f>IFERROR(IF(Rawdata!GM101="A1",VALUE(RIGHT(Rawdata!GM101,1)),VALUE(RIGHT(Rawdata!GM101,1))-1),"N/A")</f>
        <v>5</v>
      </c>
      <c r="GN101">
        <f>IFERROR(VALUE(RIGHT(Rawdata!GN101,1))-3,"N/A")</f>
        <v>5</v>
      </c>
      <c r="GO101">
        <f>IFERROR(IF(Rawdata!GO101="A1",VALUE(RIGHT(Rawdata!GO101,1)),VALUE(RIGHT(Rawdata!GO101,1))-1),"N/A")</f>
        <v>5</v>
      </c>
      <c r="GP101">
        <f>IFERROR(VALUE(RIGHT(Rawdata!GP101,1))-3,"N/A")</f>
        <v>4</v>
      </c>
      <c r="GQ101">
        <f>IFERROR(IF(Rawdata!GQ101="A1",VALUE(RIGHT(Rawdata!GQ101,1)),VALUE(RIGHT(Rawdata!GQ101,1))-1),"N/A")</f>
        <v>5</v>
      </c>
      <c r="GR101">
        <f>IFERROR(VALUE(RIGHT(Rawdata!GR101,1))-3,"N/A")</f>
        <v>4</v>
      </c>
      <c r="GS101">
        <f>IFERROR(IF(Rawdata!GS101="A1",VALUE(RIGHT(Rawdata!GS101,1)),VALUE(RIGHT(Rawdata!GS101,1))-1),"N/A")</f>
        <v>5</v>
      </c>
      <c r="GT101">
        <f>IFERROR(VALUE(RIGHT(Rawdata!GT101,1))-3,"N/A")</f>
        <v>5</v>
      </c>
      <c r="GU101">
        <f>IFERROR(IF(Rawdata!GU101="A1",VALUE(RIGHT(Rawdata!GU101,1)),VALUE(RIGHT(Rawdata!GU101,1))-1),"N/A")</f>
        <v>5</v>
      </c>
      <c r="GV101">
        <f>IFERROR(VALUE(RIGHT(Rawdata!GV101,1))-3,"N/A")</f>
        <v>5</v>
      </c>
      <c r="GW101">
        <f>IFERROR(IF(Rawdata!GW101="A1",VALUE(RIGHT(Rawdata!GW101,1)),VALUE(RIGHT(Rawdata!GW101,1))-1),"N/A")</f>
        <v>5</v>
      </c>
      <c r="GX101">
        <f>IFERROR(VALUE(RIGHT(Rawdata!GX101,1))-3,"N/A")</f>
        <v>5</v>
      </c>
      <c r="GY101">
        <f>IFERROR(VALUE(RIGHT(Rawdata!GY101,1)),"N/A")</f>
        <v>4</v>
      </c>
      <c r="GZ101">
        <f>IFERROR(7-VALUE(RIGHT(Rawdata!GZ101,1)),"N/A")</f>
        <v>5</v>
      </c>
      <c r="HA101">
        <f>IFERROR(VALUE(RIGHT(Rawdata!HA101,1)),"N/A")</f>
        <v>5</v>
      </c>
      <c r="HB101">
        <f>IFERROR(VALUE(RIGHT(Rawdata!HB101,1)),"N/A")</f>
        <v>5</v>
      </c>
      <c r="HC101">
        <f>IFERROR(VALUE(RIGHT(Rawdata!HC101,1)),"N/A")</f>
        <v>5</v>
      </c>
      <c r="HD101">
        <f>IFERROR(7-VALUE(RIGHT(Rawdata!HD101,1)),"N/A")</f>
        <v>4</v>
      </c>
      <c r="HE101">
        <f>IFERROR(VALUE(RIGHT(Rawdata!HE101,1)),"N/A")</f>
        <v>4</v>
      </c>
      <c r="HF101">
        <f>IFERROR(7-VALUE(RIGHT(Rawdata!HF101,1)),"N/A")</f>
        <v>5</v>
      </c>
      <c r="HG101">
        <f>IFERROR(VALUE(RIGHT(Rawdata!HG101,1)),"N/A")</f>
        <v>5</v>
      </c>
      <c r="HH101">
        <f>IFERROR(VALUE(RIGHT(Rawdata!HH101,1)),"N/A")</f>
        <v>5</v>
      </c>
      <c r="HI101">
        <f>IFERROR(VALUE(RIGHT(Rawdata!HI101,1)),"N/A")</f>
        <v>5</v>
      </c>
      <c r="HJ101">
        <f>IFERROR(VALUE(RIGHT(Rawdata!HJ101,1)),"N/A")</f>
        <v>4</v>
      </c>
      <c r="HK101">
        <f>IFERROR(7-VALUE(RIGHT(Rawdata!HK101,1)),"N/A")</f>
        <v>2</v>
      </c>
      <c r="HL101">
        <f>IFERROR(VALUE(RIGHT(Rawdata!HL101,1)),"N/A")</f>
        <v>4</v>
      </c>
      <c r="HM101">
        <f>IFERROR(VALUE(RIGHT(Rawdata!HM101,1)),"N/A")</f>
        <v>5</v>
      </c>
      <c r="HN101">
        <f>IFERROR(IF(Rawdata!HN101="A13",5,VALUE(RIGHT(Rawdata!HN101,1))-1),"N/A")</f>
        <v>5</v>
      </c>
      <c r="HO101">
        <f>IFERROR(IF(Rawdata!HO101="A13",5,VALUE(RIGHT(Rawdata!HO101,1))-1),"N/A")</f>
        <v>5</v>
      </c>
      <c r="HP101">
        <f>IFERROR(IF(Rawdata!HP101="A13",5,VALUE(RIGHT(Rawdata!HP101,1))-1),"N/A")</f>
        <v>5</v>
      </c>
      <c r="HQ101">
        <f>IFERROR(IF(Rawdata!HQ101="A13",5,VALUE(RIGHT(Rawdata!HQ101,1))-1),"N/A")</f>
        <v>5</v>
      </c>
      <c r="HR101">
        <f>IFERROR(IF(Rawdata!HR101="A13",5,VALUE(RIGHT(Rawdata!HR101,1))-1),"N/A")</f>
        <v>5</v>
      </c>
      <c r="HS101">
        <f>IFERROR(6-IF(Rawdata!HS101="A13",5,VALUE(RIGHT(Rawdata!HS101,1))-1),"N/A")</f>
        <v>3</v>
      </c>
      <c r="HT101">
        <f>IFERROR(6-IF(Rawdata!HT101="A13",5,VALUE(RIGHT(Rawdata!HT101,1))-1),"N/A")</f>
        <v>3</v>
      </c>
      <c r="HU101">
        <f>IFERROR(6-IF(Rawdata!HU101="A13",5,VALUE(RIGHT(Rawdata!HU101,1))-1),"N/A")</f>
        <v>4</v>
      </c>
      <c r="HV101">
        <f>IFERROR(IF(Rawdata!HV101="A13",5,VALUE(RIGHT(Rawdata!HV101,1))-1),"N/A")</f>
        <v>3</v>
      </c>
      <c r="HW101">
        <f>IFERROR(6-IF(Rawdata!HW101="A13",5,VALUE(RIGHT(Rawdata!HW101,1))-1),"N/A")</f>
        <v>4</v>
      </c>
      <c r="HX101">
        <f>IFERROR(6-IF(Rawdata!HX101="A13",5,VALUE(RIGHT(Rawdata!HX101,1))-1),"N/A")</f>
        <v>4</v>
      </c>
      <c r="HY101">
        <f>IFERROR(6-IF(Rawdata!HY101="A13",5,VALUE(RIGHT(Rawdata!HY101,1))-1),"N/A")</f>
        <v>3</v>
      </c>
      <c r="HZ101">
        <f>IFERROR(6-IF(Rawdata!HZ101="A13",5,VALUE(RIGHT(Rawdata!HZ101,1))-1),"N/A")</f>
        <v>4</v>
      </c>
      <c r="IA101">
        <f>IFERROR(6-IF(Rawdata!IA101="A13",5,VALUE(RIGHT(Rawdata!IA101,1))-1),"N/A")</f>
        <v>3</v>
      </c>
      <c r="IB101">
        <f>IFERROR(IF(Rawdata!IB101="A13",5,VALUE(RIGHT(Rawdata!IB101,1))-1),"N/A")</f>
        <v>5</v>
      </c>
      <c r="IC101">
        <f>IFERROR(6-IF(Rawdata!IC101="A13",5,VALUE(RIGHT(Rawdata!IC101,1))-1),"N/A")</f>
        <v>3</v>
      </c>
      <c r="ID101">
        <f>IFERROR(IF(Rawdata!ID101="A13",5,VALUE(RIGHT(Rawdata!ID101,1))-1),"N/A")</f>
        <v>5</v>
      </c>
      <c r="IE101">
        <f>IFERROR(6-IF(Rawdata!IE101="A13",5,VALUE(RIGHT(Rawdata!IE101,1))-1),"N/A")</f>
        <v>4</v>
      </c>
      <c r="IF101">
        <f>IFERROR(VALUE(RIGHT(Rawdata!IF101,1)),"N/A")</f>
        <v>2</v>
      </c>
      <c r="IG101">
        <f>IFERROR(VALUE(RIGHT(Rawdata!IG101,1)),"N/A")</f>
        <v>7</v>
      </c>
      <c r="IH101">
        <f>IFERROR(VALUE(RIGHT(Rawdata!IH101,1)),"N/A")</f>
        <v>4</v>
      </c>
      <c r="II101">
        <f>IFERROR(VALUE(RIGHT(Rawdata!II101,1)),"N/A")</f>
        <v>7</v>
      </c>
      <c r="IJ101">
        <f>IFERROR(VALUE(RIGHT(Rawdata!IJ101,1)),"N/A")</f>
        <v>7</v>
      </c>
      <c r="IK101">
        <f>IFERROR(VALUE(RIGHT(Rawdata!IK101,1)),"N/A")</f>
        <v>3</v>
      </c>
      <c r="IL101">
        <f>IFERROR(VALUE(RIGHT(Rawdata!IL101,1)),"N/A")</f>
        <v>4</v>
      </c>
      <c r="IM101">
        <f>IFERROR(VALUE(RIGHT(Rawdata!IM101,1)),"N/A")</f>
        <v>4</v>
      </c>
      <c r="IN101">
        <f>IFERROR(VALUE(RIGHT(Rawdata!IN101,1)),"N/A")</f>
        <v>4</v>
      </c>
      <c r="IO101">
        <f>IFERROR(VALUE(RIGHT(Rawdata!IO101,1)),"N/A")</f>
        <v>4</v>
      </c>
      <c r="IP101">
        <f>IFERROR(VALUE(RIGHT(Rawdata!IP101,1)),"N/A")</f>
        <v>4</v>
      </c>
      <c r="IQ101">
        <f>IFERROR(VALUE(RIGHT(Rawdata!IQ101,1)),"N/A")</f>
        <v>4</v>
      </c>
      <c r="IR101">
        <f>IFERROR(VALUE(RIGHT(Rawdata!IR101,1)),"N/A")</f>
        <v>4</v>
      </c>
      <c r="IS101">
        <f>IFERROR(VALUE(RIGHT(Rawdata!IS101,1)),"N/A")</f>
        <v>5</v>
      </c>
      <c r="IT101">
        <f>IFERROR(VALUE(RIGHT(Rawdata!IT101,1)),"N/A")</f>
        <v>4</v>
      </c>
      <c r="IU101">
        <f>IFERROR(VALUE(RIGHT(Rawdata!IU101,1)),"N/A")</f>
        <v>3</v>
      </c>
      <c r="IV101">
        <f>IFERROR(VALUE(RIGHT(Rawdata!IV101,1)),"N/A")</f>
        <v>5</v>
      </c>
      <c r="IW101">
        <f>IFERROR(VALUE(RIGHT(Rawdata!IW101,1)),"N/A")</f>
        <v>3</v>
      </c>
      <c r="IX101">
        <f>IFERROR(VALUE(RIGHT(Rawdata!IX101,1)),"N/A")</f>
        <v>5</v>
      </c>
      <c r="IY101" t="str">
        <f>IFERROR(VALUE(RIGHT(Rawdata!IY101,1)),"N/A")</f>
        <v>N/A</v>
      </c>
      <c r="IZ101" t="str">
        <f>IFERROR(VALUE(RIGHT(Rawdata!IZ101,1)),"N/A")</f>
        <v>N/A</v>
      </c>
      <c r="JA101" t="str">
        <f>IFERROR(VALUE(RIGHT(Rawdata!JA101,1)),"N/A")</f>
        <v>N/A</v>
      </c>
      <c r="JB101" t="str">
        <f>IFERROR(VALUE(RIGHT(Rawdata!JB101,1)),"N/A")</f>
        <v>N/A</v>
      </c>
      <c r="JC101" t="str">
        <f>IFERROR(VALUE(RIGHT(Rawdata!JC101,1)),"N/A")</f>
        <v>N/A</v>
      </c>
      <c r="JD101" t="str">
        <f>IFERROR(VALUE(RIGHT(Rawdata!JD101,1)),"N/A")</f>
        <v>N/A</v>
      </c>
      <c r="JE101" t="str">
        <f>IFERROR(VALUE(RIGHT(Rawdata!JE101,1)),"N/A")</f>
        <v>N/A</v>
      </c>
      <c r="JF101" t="str">
        <f>IFERROR(VALUE(RIGHT(Rawdata!JF101,1)),"N/A")</f>
        <v>N/A</v>
      </c>
      <c r="JG101" t="str">
        <f>IFERROR(VALUE(RIGHT(Rawdata!JG101,1)),"N/A")</f>
        <v>N/A</v>
      </c>
      <c r="JH101" t="str">
        <f>IFERROR(VALUE(RIGHT(Rawdata!JH101,1)),"N/A")</f>
        <v>N/A</v>
      </c>
      <c r="JI101" t="str">
        <f>IFERROR(VALUE(RIGHT(Rawdata!JI101,1)),"N/A")</f>
        <v>N/A</v>
      </c>
      <c r="JJ101" t="str">
        <f>IFERROR(VALUE(RIGHT(Rawdata!JJ101,1)),"N/A")</f>
        <v>N/A</v>
      </c>
      <c r="JK101" t="str">
        <f>IFERROR(VALUE(RIGHT(Rawdata!JK101,1)),"N/A")</f>
        <v>N/A</v>
      </c>
      <c r="JL101" t="str">
        <f>IFERROR(VALUE(RIGHT(Rawdata!JL101,1)),"N/A")</f>
        <v>N/A</v>
      </c>
      <c r="JM101" t="str">
        <f>IFERROR(VALUE(RIGHT(Rawdata!JM101,1)),"N/A")</f>
        <v>N/A</v>
      </c>
      <c r="JN101" t="str">
        <f>IFERROR(VALUE(RIGHT(Rawdata!JN101,1)),"N/A")</f>
        <v>N/A</v>
      </c>
      <c r="JO101" t="str">
        <f>IFERROR(VALUE(RIGHT(Rawdata!JO101,1)),"N/A")</f>
        <v>N/A</v>
      </c>
      <c r="JP101">
        <f>IFERROR(VALUE(RIGHT(Rawdata!JP101,1)-4),"N/A")</f>
        <v>3</v>
      </c>
      <c r="JQ101">
        <f>IFERROR(VALUE(RIGHT(Rawdata!JQ101,1)-4),"N/A")</f>
        <v>3</v>
      </c>
      <c r="JR101">
        <f>IFERROR(VALUE(RIGHT(Rawdata!JR101,1)-4),"N/A")</f>
        <v>3</v>
      </c>
      <c r="JS101">
        <f>IFERROR(VALUE(RIGHT(Rawdata!JS101,1)-4),"N/A")</f>
        <v>1</v>
      </c>
      <c r="JT101">
        <f>IFERROR(VALUE(RIGHT(Rawdata!JT101,1)-4),"N/A")</f>
        <v>0</v>
      </c>
      <c r="JU101">
        <f>IFERROR(VALUE(RIGHT(Rawdata!JU101,1)-4),"N/A")</f>
        <v>0</v>
      </c>
      <c r="JV101">
        <f>IFERROR(VALUE(RIGHT(Rawdata!JV101,1)-4),"N/A")</f>
        <v>-3</v>
      </c>
      <c r="JW101">
        <f>IFERROR(VALUE(RIGHT(Rawdata!JW101,1)-4),"N/A")</f>
        <v>-2</v>
      </c>
      <c r="JX101" t="str">
        <f>IFERROR(VALUE(RIGHT(Rawdata!JX101,1)),"N/A")</f>
        <v>N/A</v>
      </c>
      <c r="JY101" t="str">
        <f>IFERROR(VALUE(RIGHT(Rawdata!JY101,1)),"N/A")</f>
        <v>N/A</v>
      </c>
      <c r="JZ101" t="str">
        <f>IFERROR(6-VALUE(RIGHT(Rawdata!JZ101,1)),"N/A")</f>
        <v>N/A</v>
      </c>
      <c r="KA101" t="str">
        <f>IFERROR(6-VALUE(RIGHT(Rawdata!KA101,1)),"N/A")</f>
        <v>N/A</v>
      </c>
      <c r="KB101" t="str">
        <f>IFERROR(6-VALUE(RIGHT(Rawdata!KB101,1)),"N/A")</f>
        <v>N/A</v>
      </c>
      <c r="KC101" t="str">
        <f>IFERROR(6-VALUE(RIGHT(Rawdata!KC101,1)),"N/A")</f>
        <v>N/A</v>
      </c>
      <c r="KD101" t="str">
        <f>IFERROR(6-VALUE(RIGHT(Rawdata!KD101,1)),"N/A")</f>
        <v>N/A</v>
      </c>
      <c r="KE101" t="str">
        <f>IFERROR(6-VALUE(RIGHT(Rawdata!KE101,1)),"N/A")</f>
        <v>N/A</v>
      </c>
      <c r="KF101" t="str">
        <f>IFERROR(VALUE(RIGHT(Rawdata!KF101,1)),"N/A")</f>
        <v>N/A</v>
      </c>
      <c r="KG101" t="str">
        <f>IFERROR(VALUE(RIGHT(Rawdata!KG101,1)),"N/A")</f>
        <v>N/A</v>
      </c>
      <c r="KH101" t="str">
        <f>IFERROR(6-VALUE(RIGHT(Rawdata!KH101,1)),"N/A")</f>
        <v>N/A</v>
      </c>
      <c r="KI101" t="str">
        <f>IFERROR(6-VALUE(RIGHT(Rawdata!KI101,1)),"N/A")</f>
        <v>N/A</v>
      </c>
      <c r="KJ101">
        <f>IFERROR(VALUE(RIGHT(Rawdata!KJ101,1)),"N/A")</f>
        <v>2</v>
      </c>
      <c r="KK101">
        <f>IFERROR(VALUE(RIGHT(Rawdata!KK101,1)),"N/A")</f>
        <v>2</v>
      </c>
      <c r="KL101">
        <f>IFERROR(VALUE(RIGHT(Rawdata!KL101,1)),"N/A")</f>
        <v>5</v>
      </c>
      <c r="KM101">
        <f>IFERROR(VALUE(RIGHT(Rawdata!KM101,1)),"N/A")</f>
        <v>1</v>
      </c>
      <c r="KN101">
        <f>IFERROR(VALUE(RIGHT(Rawdata!KN101,1)),"N/A")</f>
        <v>1</v>
      </c>
      <c r="KO101">
        <f>IFERROR(VALUE(RIGHT(Rawdata!KO101,1)),"N/A")</f>
        <v>4</v>
      </c>
      <c r="KP101">
        <f>IFERROR(VALUE(RIGHT(Rawdata!KP101,1)),"N/A")</f>
        <v>3</v>
      </c>
      <c r="KQ101">
        <f>IFERROR(VALUE(RIGHT(Rawdata!KQ101,1)),"N/A")</f>
        <v>4</v>
      </c>
      <c r="KR101">
        <f>IFERROR(VALUE(RIGHT(Rawdata!KR101,1)),"N/A")</f>
        <v>1</v>
      </c>
      <c r="KS101">
        <f>IFERROR(VALUE(RIGHT(Rawdata!KS101,1)),"N/A")</f>
        <v>5</v>
      </c>
      <c r="KT101">
        <f>IFERROR(VALUE(RIGHT(Rawdata!KT101,1)),"N/A")</f>
        <v>3</v>
      </c>
      <c r="KU101">
        <f>IFERROR(VALUE(RIGHT(Rawdata!KU101,1)),"N/A")</f>
        <v>4</v>
      </c>
      <c r="KV101">
        <f>IFERROR(VALUE(RIGHT(Rawdata!KV101,1)),"N/A")</f>
        <v>4</v>
      </c>
      <c r="KW101">
        <f>IFERROR(VALUE(RIGHT(Rawdata!KW101,1)),"N/A")</f>
        <v>3</v>
      </c>
      <c r="KX101">
        <f>IFERROR(VALUE(RIGHT(Rawdata!KX101,1)),"N/A")</f>
        <v>1</v>
      </c>
    </row>
    <row r="102" spans="1:310" x14ac:dyDescent="0.25">
      <c r="A102">
        <f>Rawdata!A102</f>
        <v>21</v>
      </c>
      <c r="B102" t="str">
        <f>Rawdata!B102</f>
        <v>T5</v>
      </c>
      <c r="C102" t="str">
        <f>Rawdata!C102</f>
        <v>2023-10-14 10:53:06</v>
      </c>
      <c r="D102" t="str">
        <f>Rawdata!D102</f>
        <v>770-278</v>
      </c>
      <c r="E102" t="str">
        <f>IF(Rawdata!E102="","",Rawdata!E102)</f>
        <v/>
      </c>
      <c r="F102" cm="1">
        <f t="array" ref="F102">IFERROR(_xlfn.IFS(Rawdata!F102="A1",100,Rawdata!F102="A2",75,Rawdata!F102="A3",50,Rawdata!F102="A4",25,Rawdata!F102="A5",0),"N/A")</f>
        <v>75</v>
      </c>
      <c r="G102" cm="1">
        <f t="array" ref="G102">IFERROR(_xlfn.IFS(Rawdata!G102="A1",100,Rawdata!G102="A2",75,Rawdata!G102="A3",50,Rawdata!G102="A4",25,Rawdata!G102="A5",0),"N/A")</f>
        <v>50</v>
      </c>
      <c r="H102" cm="1">
        <f t="array" ref="H102">IFERROR(_xlfn.IFS(Rawdata!H102="A1",100,Rawdata!H102="A2",75,Rawdata!H102="A3",50,Rawdata!H102="A4",25,Rawdata!H102="A5",0),"N/A")</f>
        <v>25</v>
      </c>
      <c r="I102" cm="1">
        <f t="array" ref="I102">IFERROR(_xlfn.IFS(Rawdata!I102="A1",100,Rawdata!I102="A2",75,Rawdata!I102="A3",50,Rawdata!I102="A4",25,Rawdata!I102="A5",0),"N/A")</f>
        <v>25</v>
      </c>
      <c r="J102" cm="1">
        <f t="array" ref="J102">IFERROR(_xlfn.IFS(Rawdata!J102="A1",100,Rawdata!J102="A2",75,Rawdata!J102="A3",50,Rawdata!J102="A4",25,Rawdata!J102="A5",0),"N/A")</f>
        <v>50</v>
      </c>
      <c r="K102" cm="1">
        <f t="array" ref="K102">IFERROR(_xlfn.IFS(Rawdata!K102="A1",100,Rawdata!K102="A2",75,Rawdata!K102="A3",50,Rawdata!K102="A4",25,Rawdata!K102="A5",0),"N/A")</f>
        <v>100</v>
      </c>
      <c r="L102" cm="1">
        <f t="array" ref="L102">IFERROR(_xlfn.IFS(Rawdata!L102="A1",100,Rawdata!L102="A2",75,Rawdata!L102="A3",50,Rawdata!L102="A4",25,Rawdata!L102="A5",0),"N/A")</f>
        <v>100</v>
      </c>
      <c r="M102" cm="1">
        <f t="array" ref="M102">IFERROR(_xlfn.IFS(Rawdata!M102="A1",100,Rawdata!M102="A2",75,Rawdata!M102="A3",50,Rawdata!M102="A4",25,Rawdata!M102="A5",0),"N/A")</f>
        <v>100</v>
      </c>
      <c r="N102" cm="1">
        <f t="array" ref="N102">IFERROR(_xlfn.IFS(Rawdata!N102="A1",100,Rawdata!N102="A2",75,Rawdata!N102="A3",50,Rawdata!N102="A4",25,Rawdata!N102="A5",0),"N/A")</f>
        <v>75</v>
      </c>
      <c r="O102" cm="1">
        <f t="array" ref="O102">IFERROR(_xlfn.IFS(Rawdata!O102="A1",100,Rawdata!O102="A2",75,Rawdata!O102="A3",50,Rawdata!O102="A4",25,Rawdata!O102="A5",0),"N/A")</f>
        <v>100</v>
      </c>
      <c r="P102" cm="1">
        <f t="array" ref="P102">IFERROR(_xlfn.IFS(Rawdata!P102="A1",100,Rawdata!P102="A2",75,Rawdata!P102="A3",50,Rawdata!P102="A4",25,Rawdata!P102="A5",0),"N/A")</f>
        <v>25</v>
      </c>
      <c r="Q102" cm="1">
        <f t="array" ref="Q102">IFERROR(_xlfn.IFS(Rawdata!Q102="A1",100,Rawdata!Q102="A2",75,Rawdata!Q102="A3",50,Rawdata!Q102="A4",25,Rawdata!Q102="A5",0),"N/A")</f>
        <v>100</v>
      </c>
      <c r="R102" cm="1">
        <f t="array" ref="R102">IFERROR(_xlfn.IFS(Rawdata!R102="A1",100,Rawdata!R102="A2",75,Rawdata!R102="A3",50,Rawdata!R102="A4",25,Rawdata!R102="A5",0),"N/A")</f>
        <v>75</v>
      </c>
      <c r="S102" cm="1">
        <f t="array" ref="S102">IFERROR(_xlfn.IFS(Rawdata!S102="A1",100,Rawdata!S102="A2",75,Rawdata!S102="A3",50,Rawdata!S102="A4",25,Rawdata!S102="A5",0),"N/A")</f>
        <v>50</v>
      </c>
      <c r="T102" cm="1">
        <f t="array" ref="T102">IFERROR(_xlfn.IFS(Rawdata!T102="A1",100,Rawdata!T102="A2",75,Rawdata!T102="A3",50,Rawdata!T102="A4",25,Rawdata!T102="A5",0),"N/A")</f>
        <v>75</v>
      </c>
      <c r="U102" cm="1">
        <f t="array" ref="U102">IFERROR(_xlfn.IFS(Rawdata!U102="A1",100,Rawdata!U102="A2",75,Rawdata!U102="A3",50,Rawdata!U102="A4",25,Rawdata!U102="A5",0),"N/A")</f>
        <v>50</v>
      </c>
      <c r="V102" cm="1">
        <f t="array" ref="V102">IFERROR(_xlfn.IFS(Rawdata!V102="A1",100,Rawdata!V102="A2",75,Rawdata!V102="A3",50,Rawdata!V102="A4",25,Rawdata!V102="A5",0),"N/A")</f>
        <v>75</v>
      </c>
      <c r="W102" cm="1">
        <f t="array" ref="W102">IFERROR(_xlfn.IFS(Rawdata!W102="A1",100,Rawdata!W102="A2",75,Rawdata!W102="A3",50,Rawdata!W102="A4",25,Rawdata!W102="A5",0),"N/A")</f>
        <v>75</v>
      </c>
      <c r="X102" cm="1">
        <f t="array" ref="X102">IFERROR(_xlfn.IFS(Rawdata!X102="A1",100,Rawdata!X102="A2",75,Rawdata!X102="A3",50,Rawdata!X102="A4",25,Rawdata!X102="A5",0),"N/A")</f>
        <v>50</v>
      </c>
      <c r="Y102" cm="1">
        <f t="array" ref="Y102">IFERROR(_xlfn.IFS(Rawdata!Y102="A1",100,Rawdata!Y102="A2",75,Rawdata!Y102="A3",50,Rawdata!Y102="A4",25,Rawdata!Y102="A5",0),"N/A")</f>
        <v>50</v>
      </c>
      <c r="Z102" cm="1">
        <f t="array" ref="Z102">IFERROR(_xlfn.IFS(Rawdata!Z102="A1",100,Rawdata!Z102="A2",75,Rawdata!Z102="A3",50,Rawdata!Z102="A4",25,Rawdata!Z102="A5",0),"N/A")</f>
        <v>50</v>
      </c>
      <c r="AA102" cm="1">
        <f t="array" ref="AA102">IFERROR(_xlfn.IFS(Rawdata!AA102="A1",100,Rawdata!AA102="A2",75,Rawdata!AA102="A3",50,Rawdata!AA102="A4",25,Rawdata!AA102="A5",0),"N/A")</f>
        <v>50</v>
      </c>
      <c r="AB102" cm="1">
        <f t="array" ref="AB102">IFERROR(_xlfn.IFS(Rawdata!AB102="A1",100,Rawdata!AB102="A2",75,Rawdata!AB102="A3",50,Rawdata!AB102="A4",25,Rawdata!AB102="A5",0),"N/A")</f>
        <v>75</v>
      </c>
      <c r="AC102">
        <f>IFERROR(VALUE(RIGHT(Rawdata!AC102,1)),"N/A")</f>
        <v>2</v>
      </c>
      <c r="AD102">
        <f>IFERROR(6-VALUE(RIGHT(Rawdata!AD102,1)),"N/A")</f>
        <v>2</v>
      </c>
      <c r="AE102">
        <f>IFERROR(VALUE(RIGHT(Rawdata!AE102,1)),"N/A")</f>
        <v>3</v>
      </c>
      <c r="AF102">
        <f>IFERROR(6-VALUE(RIGHT(Rawdata!AF102,1)),"N/A")</f>
        <v>3</v>
      </c>
      <c r="AG102">
        <f>IFERROR(VALUE(RIGHT(Rawdata!AG102,1)),"N/A")</f>
        <v>4</v>
      </c>
      <c r="AH102">
        <f>IFERROR(VALUE(RIGHT(Rawdata!AH102,1)),"N/A")</f>
        <v>4</v>
      </c>
      <c r="AI102">
        <f>IFERROR(VALUE(RIGHT(Rawdata!AI102,1)),"N/A")</f>
        <v>2</v>
      </c>
      <c r="AJ102">
        <f>IFERROR(6-VALUE(RIGHT(Rawdata!AJ102,1)),"N/A")</f>
        <v>4</v>
      </c>
      <c r="AK102">
        <f>IFERROR(6-VALUE(RIGHT(Rawdata!AK102,1)),"N/A")</f>
        <v>2</v>
      </c>
      <c r="AL102">
        <f>IFERROR(VALUE(RIGHT(Rawdata!AL102,1)),"N/A")</f>
        <v>3</v>
      </c>
      <c r="AM102">
        <f>IFERROR(6-VALUE(RIGHT(Rawdata!AM102,1)),"N/A")</f>
        <v>3</v>
      </c>
      <c r="AN102">
        <f>IFERROR(6-VALUE(RIGHT(Rawdata!AN102,1)),"N/A")</f>
        <v>2</v>
      </c>
      <c r="AO102">
        <f>IFERROR(VALUE(RIGHT(Rawdata!AO102,1)),"N/A")</f>
        <v>2</v>
      </c>
      <c r="AP102">
        <f>IFERROR(6-VALUE(RIGHT(Rawdata!AP102,1)),"N/A")</f>
        <v>2</v>
      </c>
      <c r="AQ102">
        <f>IFERROR(VALUE(RIGHT(Rawdata!AQ102,1)),"N/A")</f>
        <v>3</v>
      </c>
      <c r="AR102">
        <f>IFERROR(6-VALUE(RIGHT(Rawdata!AR102,1)),"N/A")</f>
        <v>2</v>
      </c>
      <c r="AS102">
        <f>IFERROR(VALUE(RIGHT(Rawdata!AS102,1)),"N/A")</f>
        <v>3</v>
      </c>
      <c r="AT102">
        <f>IFERROR(VALUE(RIGHT(Rawdata!AT102,1)),"N/A")</f>
        <v>2</v>
      </c>
      <c r="AU102">
        <f>IFERROR(6-VALUE(RIGHT(Rawdata!AU102,1)),"N/A")</f>
        <v>4</v>
      </c>
      <c r="AV102">
        <f>IFERROR(VALUE(RIGHT(Rawdata!AV102,1)),"N/A")</f>
        <v>1</v>
      </c>
      <c r="AW102">
        <f>IFERROR(VALUE(RIGHT(Rawdata!AW102,1)),"N/A")</f>
        <v>1</v>
      </c>
      <c r="AX102">
        <f>IFERROR(VALUE(RIGHT(Rawdata!AX102,1)),"N/A")</f>
        <v>1</v>
      </c>
      <c r="AY102">
        <f>IFERROR(VALUE(RIGHT(Rawdata!AY102,1)),"N/A")</f>
        <v>2</v>
      </c>
      <c r="AZ102">
        <f>IFERROR(VALUE(RIGHT(Rawdata!AZ102,1)),"N/A")</f>
        <v>1</v>
      </c>
      <c r="BA102">
        <f>IFERROR(VALUE(RIGHT(Rawdata!BA102,1)-1),"N/A")</f>
        <v>2</v>
      </c>
      <c r="BB102">
        <f>IFERROR(VALUE(RIGHT(Rawdata!BB102,1)-1),"N/A")</f>
        <v>2</v>
      </c>
      <c r="BC102">
        <f>IFERROR(VALUE(RIGHT(Rawdata!BC102,1)-1),"N/A")</f>
        <v>2</v>
      </c>
      <c r="BD102">
        <f>IFERROR(VALUE(RIGHT(Rawdata!BD102,1)-1),"N/A")</f>
        <v>1</v>
      </c>
      <c r="BE102">
        <f>IFERROR(VALUE(RIGHT(Rawdata!BE102,1)-1),"N/A")</f>
        <v>0</v>
      </c>
      <c r="BF102">
        <f>IFERROR(VALUE(RIGHT(Rawdata!BF102,1)-1),"N/A")</f>
        <v>1</v>
      </c>
      <c r="BG102">
        <f>IFERROR(VALUE(RIGHT(Rawdata!BG102,1)-1),"N/A")</f>
        <v>0</v>
      </c>
      <c r="BH102">
        <f>IFERROR(VALUE(RIGHT(Rawdata!BH102,1)-1),"N/A")</f>
        <v>2</v>
      </c>
      <c r="BI102">
        <f>IFERROR(VALUE(RIGHT(Rawdata!BI102,1)-1),"N/A")</f>
        <v>0</v>
      </c>
      <c r="BJ102">
        <f>IFERROR(VALUE(RIGHT(Rawdata!BJ102,1)-1),"N/A")</f>
        <v>1</v>
      </c>
      <c r="BK102">
        <f>IFERROR(VALUE(RIGHT(Rawdata!BK102,1)-1),"N/A")</f>
        <v>2</v>
      </c>
      <c r="BL102">
        <f>IFERROR(VALUE(RIGHT(Rawdata!BL102,1)-1),"N/A")</f>
        <v>1</v>
      </c>
      <c r="BM102">
        <f>IFERROR(VALUE(RIGHT(Rawdata!BM102,1)),"N/A")</f>
        <v>2</v>
      </c>
      <c r="BN102">
        <f>IFERROR(VALUE(RIGHT(Rawdata!BN102,1)),"N/A")</f>
        <v>3</v>
      </c>
      <c r="BO102">
        <f>IFERROR(VALUE(RIGHT(Rawdata!BO102,1)),"N/A")</f>
        <v>4</v>
      </c>
      <c r="BP102">
        <f>IFERROR(VALUE(RIGHT(Rawdata!BP102,1)),"N/A")</f>
        <v>4</v>
      </c>
      <c r="BQ102">
        <f>IFERROR(6-VALUE(RIGHT(Rawdata!BQ102,1)),"N/A")</f>
        <v>2</v>
      </c>
      <c r="BR102">
        <f>IFERROR(6-VALUE(RIGHT(Rawdata!BR102,1)),"N/A")</f>
        <v>3</v>
      </c>
      <c r="BS102">
        <f>IFERROR(6-VALUE(RIGHT(Rawdata!BS102,1)),"N/A")</f>
        <v>3</v>
      </c>
      <c r="BT102">
        <f>IFERROR(6-VALUE(RIGHT(Rawdata!BT102,1)),"N/A")</f>
        <v>4</v>
      </c>
      <c r="BU102">
        <f>IFERROR(VALUE(RIGHT(Rawdata!BU102,1)),"N/A")</f>
        <v>3</v>
      </c>
      <c r="BV102">
        <f>IFERROR(VALUE(RIGHT(Rawdata!BV102,1)),"N/A")</f>
        <v>4</v>
      </c>
      <c r="BW102">
        <f>IFERROR(VALUE(RIGHT(Rawdata!BW102,1)),"N/A")</f>
        <v>4</v>
      </c>
      <c r="BX102">
        <f>IFERROR(VALUE(RIGHT(Rawdata!BX102,1)),"N/A")</f>
        <v>4</v>
      </c>
      <c r="BY102">
        <f>IFERROR(6-VALUE(RIGHT(Rawdata!BY102,1)),"N/A")</f>
        <v>5</v>
      </c>
      <c r="BZ102">
        <f>IFERROR(6-VALUE(RIGHT(Rawdata!BZ102,1)),"N/A")</f>
        <v>5</v>
      </c>
      <c r="CA102">
        <f>IFERROR(6-VALUE(RIGHT(Rawdata!CA102,1)),"N/A")</f>
        <v>3</v>
      </c>
      <c r="CB102">
        <f>IFERROR(VALUE(RIGHT(Rawdata!CB102,1)),"N/A")</f>
        <v>3</v>
      </c>
      <c r="CC102">
        <f>IFERROR(VALUE(RIGHT(Rawdata!CC102,1)),"N/A")</f>
        <v>4</v>
      </c>
      <c r="CD102">
        <f>IFERROR(VALUE(RIGHT(Rawdata!CD102,1)),"N/A")</f>
        <v>4</v>
      </c>
      <c r="CE102">
        <f>IFERROR(VALUE(RIGHT(Rawdata!CE102,1)),"N/A")</f>
        <v>4</v>
      </c>
      <c r="CF102">
        <f>IFERROR(6-VALUE(RIGHT(Rawdata!CF102,1)),"N/A")</f>
        <v>3</v>
      </c>
      <c r="CG102">
        <f>IFERROR(6-VALUE(RIGHT(Rawdata!CG102,1)),"N/A")</f>
        <v>3</v>
      </c>
      <c r="CH102">
        <f>IFERROR(6-VALUE(RIGHT(Rawdata!CH102,1)),"N/A")</f>
        <v>3</v>
      </c>
      <c r="CI102">
        <f>IFERROR(6-VALUE(RIGHT(Rawdata!CI102,1)),"N/A")</f>
        <v>5</v>
      </c>
      <c r="CJ102">
        <f>IFERROR(VALUE(RIGHT(Rawdata!CJ102,1)),"N/A")</f>
        <v>1</v>
      </c>
      <c r="CK102">
        <f>IFERROR(VALUE(RIGHT(Rawdata!CK102,1)),"N/A")</f>
        <v>1</v>
      </c>
      <c r="CL102">
        <f>IFERROR(VALUE(RIGHT(Rawdata!CL102,1)),"N/A")</f>
        <v>1</v>
      </c>
      <c r="CM102">
        <f>IFERROR(VALUE(RIGHT(Rawdata!CM102,1)),"N/A")</f>
        <v>1</v>
      </c>
      <c r="CN102">
        <f>IFERROR(VALUE(RIGHT(Rawdata!CN102,1)),"N/A")</f>
        <v>3</v>
      </c>
      <c r="CO102">
        <f>IFERROR(VALUE(RIGHT(Rawdata!CO102,1)),"N/A")</f>
        <v>1</v>
      </c>
      <c r="CP102">
        <f>IFERROR(VALUE(RIGHT(Rawdata!CP102,1)),"N/A")</f>
        <v>1</v>
      </c>
      <c r="CQ102">
        <f>IFERROR(VALUE(RIGHT(Rawdata!CQ102,1)),"N/A")</f>
        <v>1</v>
      </c>
      <c r="CR102">
        <f>IFERROR(VALUE(RIGHT(Rawdata!CR102,1)),"N/A")</f>
        <v>1</v>
      </c>
      <c r="CS102">
        <f>IFERROR(VALUE(RIGHT(Rawdata!CS102,1)),"N/A")</f>
        <v>1</v>
      </c>
      <c r="CT102">
        <f>IFERROR(VALUE(RIGHT(Rawdata!CT102,1)),"N/A")</f>
        <v>1</v>
      </c>
      <c r="CU102">
        <f>IFERROR(VALUE(RIGHT(Rawdata!CU102,1)),"N/A")</f>
        <v>2</v>
      </c>
      <c r="CV102">
        <f>IFERROR(VALUE(RIGHT(Rawdata!CV102,1)),"N/A")</f>
        <v>1</v>
      </c>
      <c r="CW102">
        <f>IFERROR(6-VALUE(RIGHT(Rawdata!CW102,1)),"N/A")</f>
        <v>5</v>
      </c>
      <c r="CX102">
        <f>IFERROR(VALUE(RIGHT(Rawdata!CX102,1)),"N/A")</f>
        <v>3</v>
      </c>
      <c r="CY102">
        <f>IFERROR(VALUE(RIGHT(Rawdata!CY102,1)),"N/A")</f>
        <v>3</v>
      </c>
      <c r="CZ102">
        <f>IFERROR(VALUE(RIGHT(Rawdata!CZ102,1)),"N/A")</f>
        <v>2</v>
      </c>
      <c r="DA102">
        <f>IFERROR(VALUE(RIGHT(Rawdata!DA102,1)),"N/A")</f>
        <v>1</v>
      </c>
      <c r="DB102">
        <f>IFERROR(VALUE(RIGHT(Rawdata!DB102,1)),"N/A")</f>
        <v>2</v>
      </c>
      <c r="DC102">
        <f>IFERROR(VALUE(RIGHT(Rawdata!DC102,1)),"N/A")</f>
        <v>4</v>
      </c>
      <c r="DD102">
        <f>IFERROR(VALUE(RIGHT(Rawdata!DD102,1)),"N/A")</f>
        <v>1</v>
      </c>
      <c r="DE102">
        <f>IFERROR(VALUE(RIGHT(Rawdata!DE102,1)-1),"N/A")</f>
        <v>1</v>
      </c>
      <c r="DF102">
        <f>IFERROR(VALUE(RIGHT(Rawdata!DF102,1)-1),"N/A")</f>
        <v>1</v>
      </c>
      <c r="DG102">
        <f>IFERROR(VALUE(RIGHT(Rawdata!DG102,1)-1),"N/A")</f>
        <v>1</v>
      </c>
      <c r="DH102">
        <f>IFERROR(VALUE(RIGHT(Rawdata!DH102,1)-1),"N/A")</f>
        <v>1</v>
      </c>
      <c r="DI102">
        <f>IFERROR(VALUE(RIGHT(Rawdata!DI102,1)-1),"N/A")</f>
        <v>1</v>
      </c>
      <c r="DJ102">
        <f>IFERROR(VALUE(RIGHT(Rawdata!DJ102,1)-1),"N/A")</f>
        <v>1</v>
      </c>
      <c r="DK102">
        <f>IFERROR(VALUE(RIGHT(Rawdata!DK102,1)-1),"N/A")</f>
        <v>1</v>
      </c>
      <c r="DL102">
        <f>IFERROR(VALUE(RIGHT(Rawdata!DL102,1)-1),"N/A")</f>
        <v>2</v>
      </c>
      <c r="DM102">
        <f>IFERROR(VALUE(RIGHT(Rawdata!DM102,1)-1),"N/A")</f>
        <v>2</v>
      </c>
      <c r="DN102">
        <f>IFERROR(VALUE(RIGHT(Rawdata!DN102,1)-1),"N/A")</f>
        <v>3</v>
      </c>
      <c r="DO102">
        <f>IFERROR(VALUE(RIGHT(Rawdata!DO102,1)-1),"N/A")</f>
        <v>2</v>
      </c>
      <c r="DP102">
        <f>IFERROR(VALUE(RIGHT(Rawdata!DP102,1)-1),"N/A")</f>
        <v>3</v>
      </c>
      <c r="DQ102">
        <f>IFERROR(VALUE(RIGHT(Rawdata!DQ102,1)-1),"N/A")</f>
        <v>1</v>
      </c>
      <c r="DR102">
        <f>IFERROR(VALUE(RIGHT(Rawdata!DR102,1)-1),"N/A")</f>
        <v>1</v>
      </c>
      <c r="DS102">
        <f>IFERROR(VALUE(RIGHT(Rawdata!DS102,1)-1),"N/A")</f>
        <v>0</v>
      </c>
      <c r="DT102">
        <f>IFERROR(VALUE(RIGHT(Rawdata!DT102,1)-1),"N/A")</f>
        <v>1</v>
      </c>
      <c r="DU102">
        <f>IFERROR(6-VALUE(RIGHT(Rawdata!DU102,1)-1),"N/A")</f>
        <v>2</v>
      </c>
      <c r="DV102">
        <f>IFERROR(6-VALUE(RIGHT(Rawdata!DV102,1)-1),"N/A")</f>
        <v>2</v>
      </c>
      <c r="DW102">
        <f>IFERROR(6-VALUE(RIGHT(Rawdata!DW102,1)-1),"N/A")</f>
        <v>2</v>
      </c>
      <c r="DX102">
        <f>IFERROR(6-VALUE(RIGHT(Rawdata!DX102,1)-1),"N/A")</f>
        <v>3</v>
      </c>
      <c r="DY102">
        <f>IFERROR(6-VALUE(RIGHT(Rawdata!DY102,1)-1),"N/A")</f>
        <v>1</v>
      </c>
      <c r="DZ102">
        <f>IFERROR(6-VALUE(RIGHT(Rawdata!DZ102,1)-1),"N/A")</f>
        <v>3</v>
      </c>
      <c r="EA102">
        <f>IFERROR(VALUE(RIGHT(Rawdata!EA102,1)),"N/A")</f>
        <v>4</v>
      </c>
      <c r="EB102">
        <f>IFERROR(VALUE(RIGHT(Rawdata!EB102,1)),"N/A")</f>
        <v>3</v>
      </c>
      <c r="EC102">
        <f>IFERROR(6-VALUE(RIGHT(Rawdata!EC102,1)),"N/A")</f>
        <v>4</v>
      </c>
      <c r="ED102">
        <f>IFERROR(6-VALUE(RIGHT(Rawdata!ED102,1)),"N/A")</f>
        <v>3</v>
      </c>
      <c r="EE102">
        <f>IFERROR(VALUE(RIGHT(Rawdata!EE102,1)),"N/A")</f>
        <v>4</v>
      </c>
      <c r="EF102">
        <f>IFERROR(VALUE(RIGHT(Rawdata!EF102,1)),"N/A")</f>
        <v>4</v>
      </c>
      <c r="EG102">
        <f>IFERROR(VALUE(RIGHT(Rawdata!EG102,1)),"N/A")</f>
        <v>3</v>
      </c>
      <c r="EH102">
        <f>IFERROR(VALUE(RIGHT(Rawdata!EH102,1)),"N/A")</f>
        <v>4</v>
      </c>
      <c r="EI102">
        <f>IFERROR(VALUE(RIGHT(Rawdata!EI102,1)),"N/A")</f>
        <v>4</v>
      </c>
      <c r="EJ102">
        <f>IFERROR(VALUE(RIGHT(Rawdata!EJ102,1)),"N/A")</f>
        <v>3</v>
      </c>
      <c r="EK102">
        <f>IFERROR(VALUE(RIGHT(Rawdata!EK102,1)),"N/A")</f>
        <v>2</v>
      </c>
      <c r="EL102">
        <f>IFERROR(VALUE(RIGHT(Rawdata!EL102,1)),"N/A")</f>
        <v>3</v>
      </c>
      <c r="EM102">
        <f>IFERROR(VALUE(RIGHT(Rawdata!EM102,1)),"N/A")</f>
        <v>4</v>
      </c>
      <c r="EN102">
        <f>IFERROR(VALUE(RIGHT(Rawdata!EN102,1)),"N/A")</f>
        <v>3</v>
      </c>
      <c r="EO102">
        <f>IFERROR(VALUE(RIGHT(Rawdata!EO102,1)),"N/A")</f>
        <v>4</v>
      </c>
      <c r="EP102">
        <f>IFERROR(VALUE(RIGHT(Rawdata!EP102,1)),"N/A")</f>
        <v>2</v>
      </c>
      <c r="EQ102">
        <f>IFERROR(VALUE(RIGHT(Rawdata!EQ102,1)),"N/A")</f>
        <v>3</v>
      </c>
      <c r="ER102">
        <f>IFERROR(VALUE(RIGHT(Rawdata!ER102,1)),"N/A")</f>
        <v>3</v>
      </c>
      <c r="ES102">
        <f>IFERROR(VALUE(RIGHT(Rawdata!ES102,1)),"N/A")</f>
        <v>2</v>
      </c>
      <c r="ET102">
        <f>IFERROR(VALUE(RIGHT(Rawdata!ET102,1)),"N/A")</f>
        <v>3</v>
      </c>
      <c r="EU102">
        <f>IFERROR(VALUE(RIGHT(Rawdata!EU102,1)),"N/A")</f>
        <v>3</v>
      </c>
      <c r="EV102">
        <f>IFERROR(VALUE(RIGHT(Rawdata!EV102,1)),"N/A")</f>
        <v>3</v>
      </c>
      <c r="EW102">
        <f>IFERROR(VALUE(RIGHT(Rawdata!EW102,1)),"N/A")</f>
        <v>4</v>
      </c>
      <c r="EX102">
        <f>IFERROR(VALUE(RIGHT(Rawdata!EX102,1)),"N/A")</f>
        <v>2</v>
      </c>
      <c r="EY102">
        <f>IFERROR(VALUE(RIGHT(Rawdata!EY102,1)),"N/A")</f>
        <v>4</v>
      </c>
      <c r="EZ102">
        <f>IFERROR(6-VALUE(RIGHT(Rawdata!EZ102,1)),"N/A")</f>
        <v>3</v>
      </c>
      <c r="FA102">
        <f>IFERROR(IF(Rawdata!FA102="A1",VALUE(RIGHT(Rawdata!FA102,1)),VALUE(RIGHT(Rawdata!FA102,1))-1),"N/A")</f>
        <v>5</v>
      </c>
      <c r="FB102">
        <f>IFERROR(VALUE(RIGHT(Rawdata!FB102,1))-3,"N/A")</f>
        <v>5</v>
      </c>
      <c r="FC102">
        <f>IFERROR(IF(Rawdata!FC102="A1",VALUE(RIGHT(Rawdata!FC102,1)),VALUE(RIGHT(Rawdata!FC102,1))-1),"N/A")</f>
        <v>5</v>
      </c>
      <c r="FD102">
        <f>IFERROR(VALUE(RIGHT(Rawdata!FD102,1))-3,"N/A")</f>
        <v>5</v>
      </c>
      <c r="FE102">
        <f>IFERROR(IF(Rawdata!FE102="A1",VALUE(RIGHT(Rawdata!FE102,1)),VALUE(RIGHT(Rawdata!FE102,1))-1),"N/A")</f>
        <v>5</v>
      </c>
      <c r="FF102">
        <f>IFERROR(VALUE(RIGHT(Rawdata!FF102,1))-3,"N/A")</f>
        <v>4</v>
      </c>
      <c r="FG102">
        <f>IFERROR(IF(Rawdata!FG102="A1",VALUE(RIGHT(Rawdata!FG102,1)),VALUE(RIGHT(Rawdata!FG102,1))-1),"N/A")</f>
        <v>4</v>
      </c>
      <c r="FH102">
        <f>IFERROR(VALUE(RIGHT(Rawdata!FH102,1))-3,"N/A")</f>
        <v>4</v>
      </c>
      <c r="FI102">
        <f>IFERROR(IF(Rawdata!FI102="A1",VALUE(RIGHT(Rawdata!FI102,1)),VALUE(RIGHT(Rawdata!FI102,1))-1),"N/A")</f>
        <v>5</v>
      </c>
      <c r="FJ102">
        <f>IFERROR(VALUE(RIGHT(Rawdata!FJ102,1))-3,"N/A")</f>
        <v>5</v>
      </c>
      <c r="FK102">
        <f>IFERROR(IF(Rawdata!FK102="A1",VALUE(RIGHT(Rawdata!FK102,1)),VALUE(RIGHT(Rawdata!FK102,1))-1),"N/A")</f>
        <v>5</v>
      </c>
      <c r="FL102">
        <f>IFERROR(VALUE(RIGHT(Rawdata!FL102,1))-3,"N/A")</f>
        <v>5</v>
      </c>
      <c r="FM102">
        <f>IFERROR(IF(Rawdata!FM102="A1",VALUE(RIGHT(Rawdata!FM102,1)),VALUE(RIGHT(Rawdata!FM102,1))-1),"N/A")</f>
        <v>5</v>
      </c>
      <c r="FN102">
        <f>IFERROR(VALUE(RIGHT(Rawdata!FN102,1))-3,"N/A")</f>
        <v>5</v>
      </c>
      <c r="FO102">
        <f>IFERROR(IF(Rawdata!FO102="A1",VALUE(RIGHT(Rawdata!FO102,1)),VALUE(RIGHT(Rawdata!FO102,1))-1),"N/A")</f>
        <v>5</v>
      </c>
      <c r="FP102">
        <f>IFERROR(VALUE(RIGHT(Rawdata!FP102,1))-3,"N/A")</f>
        <v>5</v>
      </c>
      <c r="FQ102">
        <f>IFERROR(IF(Rawdata!FQ102="A1",VALUE(RIGHT(Rawdata!FQ102,1)),VALUE(RIGHT(Rawdata!FQ102,1))-1),"N/A")</f>
        <v>5</v>
      </c>
      <c r="FR102">
        <f>IFERROR(VALUE(RIGHT(Rawdata!FR102,1))-3,"N/A")</f>
        <v>5</v>
      </c>
      <c r="FS102">
        <f>IFERROR(IF(Rawdata!FS102="A1",VALUE(RIGHT(Rawdata!FS102,1)),VALUE(RIGHT(Rawdata!FS102,1))-1),"N/A")</f>
        <v>5</v>
      </c>
      <c r="FT102">
        <f>IFERROR(VALUE(RIGHT(Rawdata!FT102,1))-3,"N/A")</f>
        <v>5</v>
      </c>
      <c r="FU102">
        <f>IFERROR(IF(Rawdata!FU102="A1",VALUE(RIGHT(Rawdata!FU102,1)),VALUE(RIGHT(Rawdata!FU102,1))-1),"N/A")</f>
        <v>4</v>
      </c>
      <c r="FV102">
        <f>IFERROR(VALUE(RIGHT(Rawdata!FV102,1))-3,"N/A")</f>
        <v>4</v>
      </c>
      <c r="FW102">
        <f>IFERROR(IF(Rawdata!FW102="A1",VALUE(RIGHT(Rawdata!FW102,1)),VALUE(RIGHT(Rawdata!FW102,1))-1),"N/A")</f>
        <v>5</v>
      </c>
      <c r="FX102">
        <f>IFERROR(VALUE(RIGHT(Rawdata!FX102,1))-3,"N/A")</f>
        <v>5</v>
      </c>
      <c r="FY102">
        <f>IFERROR(IF(Rawdata!FY102="A1",VALUE(RIGHT(Rawdata!FY102,1)),VALUE(RIGHT(Rawdata!FY102,1))-1),"N/A")</f>
        <v>4</v>
      </c>
      <c r="FZ102">
        <f>IFERROR(VALUE(RIGHT(Rawdata!FZ102,1))-3,"N/A")</f>
        <v>5</v>
      </c>
      <c r="GA102">
        <f>IFERROR(IF(Rawdata!GA102="A1",VALUE(RIGHT(Rawdata!GA102,1)),VALUE(RIGHT(Rawdata!GA102,1))-1),"N/A")</f>
        <v>5</v>
      </c>
      <c r="GB102">
        <f>IFERROR(VALUE(RIGHT(Rawdata!GB102,1))-3,"N/A")</f>
        <v>5</v>
      </c>
      <c r="GC102">
        <f>IFERROR(IF(Rawdata!GC102="A1",VALUE(RIGHT(Rawdata!GC102,1)),VALUE(RIGHT(Rawdata!GC102,1))-1),"N/A")</f>
        <v>5</v>
      </c>
      <c r="GD102">
        <f>IFERROR(VALUE(RIGHT(Rawdata!GD102,1))-3,"N/A")</f>
        <v>5</v>
      </c>
      <c r="GE102">
        <f>IFERROR(IF(Rawdata!GE102="A1",VALUE(RIGHT(Rawdata!GE102,1)),VALUE(RIGHT(Rawdata!GE102,1))-1),"N/A")</f>
        <v>5</v>
      </c>
      <c r="GF102">
        <f>IFERROR(VALUE(RIGHT(Rawdata!GF102,1))-3,"N/A")</f>
        <v>5</v>
      </c>
      <c r="GG102">
        <f>IFERROR(IF(Rawdata!GG102="A1",VALUE(RIGHT(Rawdata!GG102,1)),VALUE(RIGHT(Rawdata!GG102,1))-1),"N/A")</f>
        <v>5</v>
      </c>
      <c r="GH102">
        <f>IFERROR(VALUE(RIGHT(Rawdata!GH102,1))-3,"N/A")</f>
        <v>5</v>
      </c>
      <c r="GI102">
        <f>IFERROR(IF(Rawdata!GI102="A1",VALUE(RIGHT(Rawdata!GI102,1)),VALUE(RIGHT(Rawdata!GI102,1))-1),"N/A")</f>
        <v>5</v>
      </c>
      <c r="GJ102">
        <f>IFERROR(VALUE(RIGHT(Rawdata!GJ102,1))-3,"N/A")</f>
        <v>5</v>
      </c>
      <c r="GK102">
        <f>IFERROR(IF(Rawdata!GK102="A1",VALUE(RIGHT(Rawdata!GK102,1)),VALUE(RIGHT(Rawdata!GK102,1))-1),"N/A")</f>
        <v>5</v>
      </c>
      <c r="GL102">
        <f>IFERROR(VALUE(RIGHT(Rawdata!GL102,1))-3,"N/A")</f>
        <v>5</v>
      </c>
      <c r="GM102">
        <f>IFERROR(IF(Rawdata!GM102="A1",VALUE(RIGHT(Rawdata!GM102,1)),VALUE(RIGHT(Rawdata!GM102,1))-1),"N/A")</f>
        <v>5</v>
      </c>
      <c r="GN102">
        <f>IFERROR(VALUE(RIGHT(Rawdata!GN102,1))-3,"N/A")</f>
        <v>5</v>
      </c>
      <c r="GO102">
        <f>IFERROR(IF(Rawdata!GO102="A1",VALUE(RIGHT(Rawdata!GO102,1)),VALUE(RIGHT(Rawdata!GO102,1))-1),"N/A")</f>
        <v>5</v>
      </c>
      <c r="GP102">
        <f>IFERROR(VALUE(RIGHT(Rawdata!GP102,1))-3,"N/A")</f>
        <v>5</v>
      </c>
      <c r="GQ102">
        <f>IFERROR(IF(Rawdata!GQ102="A1",VALUE(RIGHT(Rawdata!GQ102,1)),VALUE(RIGHT(Rawdata!GQ102,1))-1),"N/A")</f>
        <v>5</v>
      </c>
      <c r="GR102">
        <f>IFERROR(VALUE(RIGHT(Rawdata!GR102,1))-3,"N/A")</f>
        <v>5</v>
      </c>
      <c r="GS102">
        <f>IFERROR(IF(Rawdata!GS102="A1",VALUE(RIGHT(Rawdata!GS102,1)),VALUE(RIGHT(Rawdata!GS102,1))-1),"N/A")</f>
        <v>5</v>
      </c>
      <c r="GT102">
        <f>IFERROR(VALUE(RIGHT(Rawdata!GT102,1))-3,"N/A")</f>
        <v>5</v>
      </c>
      <c r="GU102">
        <f>IFERROR(IF(Rawdata!GU102="A1",VALUE(RIGHT(Rawdata!GU102,1)),VALUE(RIGHT(Rawdata!GU102,1))-1),"N/A")</f>
        <v>5</v>
      </c>
      <c r="GV102">
        <f>IFERROR(VALUE(RIGHT(Rawdata!GV102,1))-3,"N/A")</f>
        <v>5</v>
      </c>
      <c r="GW102">
        <f>IFERROR(IF(Rawdata!GW102="A1",VALUE(RIGHT(Rawdata!GW102,1)),VALUE(RIGHT(Rawdata!GW102,1))-1),"N/A")</f>
        <v>5</v>
      </c>
      <c r="GX102">
        <f>IFERROR(VALUE(RIGHT(Rawdata!GX102,1))-3,"N/A")</f>
        <v>5</v>
      </c>
      <c r="GY102">
        <f>IFERROR(VALUE(RIGHT(Rawdata!GY102,1)),"N/A")</f>
        <v>3</v>
      </c>
      <c r="GZ102">
        <f>IFERROR(7-VALUE(RIGHT(Rawdata!GZ102,1)),"N/A")</f>
        <v>5</v>
      </c>
      <c r="HA102">
        <f>IFERROR(VALUE(RIGHT(Rawdata!HA102,1)),"N/A")</f>
        <v>5</v>
      </c>
      <c r="HB102">
        <f>IFERROR(VALUE(RIGHT(Rawdata!HB102,1)),"N/A")</f>
        <v>5</v>
      </c>
      <c r="HC102">
        <f>IFERROR(VALUE(RIGHT(Rawdata!HC102,1)),"N/A")</f>
        <v>3</v>
      </c>
      <c r="HD102">
        <f>IFERROR(7-VALUE(RIGHT(Rawdata!HD102,1)),"N/A")</f>
        <v>4</v>
      </c>
      <c r="HE102">
        <f>IFERROR(VALUE(RIGHT(Rawdata!HE102,1)),"N/A")</f>
        <v>4</v>
      </c>
      <c r="HF102">
        <f>IFERROR(7-VALUE(RIGHT(Rawdata!HF102,1)),"N/A")</f>
        <v>5</v>
      </c>
      <c r="HG102">
        <f>IFERROR(VALUE(RIGHT(Rawdata!HG102,1)),"N/A")</f>
        <v>6</v>
      </c>
      <c r="HH102">
        <f>IFERROR(VALUE(RIGHT(Rawdata!HH102,1)),"N/A")</f>
        <v>6</v>
      </c>
      <c r="HI102">
        <f>IFERROR(VALUE(RIGHT(Rawdata!HI102,1)),"N/A")</f>
        <v>6</v>
      </c>
      <c r="HJ102">
        <f>IFERROR(VALUE(RIGHT(Rawdata!HJ102,1)),"N/A")</f>
        <v>5</v>
      </c>
      <c r="HK102">
        <f>IFERROR(7-VALUE(RIGHT(Rawdata!HK102,1)),"N/A")</f>
        <v>2</v>
      </c>
      <c r="HL102">
        <f>IFERROR(VALUE(RIGHT(Rawdata!HL102,1)),"N/A")</f>
        <v>2</v>
      </c>
      <c r="HM102">
        <f>IFERROR(VALUE(RIGHT(Rawdata!HM102,1)),"N/A")</f>
        <v>4</v>
      </c>
      <c r="HN102">
        <f>IFERROR(IF(Rawdata!HN102="A13",5,VALUE(RIGHT(Rawdata!HN102,1))-1),"N/A")</f>
        <v>3</v>
      </c>
      <c r="HO102">
        <f>IFERROR(IF(Rawdata!HO102="A13",5,VALUE(RIGHT(Rawdata!HO102,1))-1),"N/A")</f>
        <v>4</v>
      </c>
      <c r="HP102">
        <f>IFERROR(IF(Rawdata!HP102="A13",5,VALUE(RIGHT(Rawdata!HP102,1))-1),"N/A")</f>
        <v>4</v>
      </c>
      <c r="HQ102">
        <f>IFERROR(IF(Rawdata!HQ102="A13",5,VALUE(RIGHT(Rawdata!HQ102,1))-1),"N/A")</f>
        <v>4</v>
      </c>
      <c r="HR102">
        <f>IFERROR(IF(Rawdata!HR102="A13",5,VALUE(RIGHT(Rawdata!HR102,1))-1),"N/A")</f>
        <v>3</v>
      </c>
      <c r="HS102">
        <f>IFERROR(6-IF(Rawdata!HS102="A13",5,VALUE(RIGHT(Rawdata!HS102,1))-1),"N/A")</f>
        <v>2</v>
      </c>
      <c r="HT102">
        <f>IFERROR(6-IF(Rawdata!HT102="A13",5,VALUE(RIGHT(Rawdata!HT102,1))-1),"N/A")</f>
        <v>3</v>
      </c>
      <c r="HU102">
        <f>IFERROR(6-IF(Rawdata!HU102="A13",5,VALUE(RIGHT(Rawdata!HU102,1))-1),"N/A")</f>
        <v>3</v>
      </c>
      <c r="HV102">
        <f>IFERROR(IF(Rawdata!HV102="A13",5,VALUE(RIGHT(Rawdata!HV102,1))-1),"N/A")</f>
        <v>3</v>
      </c>
      <c r="HW102">
        <f>IFERROR(6-IF(Rawdata!HW102="A13",5,VALUE(RIGHT(Rawdata!HW102,1))-1),"N/A")</f>
        <v>3</v>
      </c>
      <c r="HX102">
        <f>IFERROR(6-IF(Rawdata!HX102="A13",5,VALUE(RIGHT(Rawdata!HX102,1))-1),"N/A")</f>
        <v>2</v>
      </c>
      <c r="HY102">
        <f>IFERROR(6-IF(Rawdata!HY102="A13",5,VALUE(RIGHT(Rawdata!HY102,1))-1),"N/A")</f>
        <v>2</v>
      </c>
      <c r="HZ102">
        <f>IFERROR(6-IF(Rawdata!HZ102="A13",5,VALUE(RIGHT(Rawdata!HZ102,1))-1),"N/A")</f>
        <v>2</v>
      </c>
      <c r="IA102">
        <f>IFERROR(6-IF(Rawdata!IA102="A13",5,VALUE(RIGHT(Rawdata!IA102,1))-1),"N/A")</f>
        <v>3</v>
      </c>
      <c r="IB102">
        <f>IFERROR(IF(Rawdata!IB102="A13",5,VALUE(RIGHT(Rawdata!IB102,1))-1),"N/A")</f>
        <v>3</v>
      </c>
      <c r="IC102">
        <f>IFERROR(6-IF(Rawdata!IC102="A13",5,VALUE(RIGHT(Rawdata!IC102,1))-1),"N/A")</f>
        <v>3</v>
      </c>
      <c r="ID102">
        <f>IFERROR(IF(Rawdata!ID102="A13",5,VALUE(RIGHT(Rawdata!ID102,1))-1),"N/A")</f>
        <v>3</v>
      </c>
      <c r="IE102">
        <f>IFERROR(6-IF(Rawdata!IE102="A13",5,VALUE(RIGHT(Rawdata!IE102,1))-1),"N/A")</f>
        <v>3</v>
      </c>
      <c r="IF102">
        <f>IFERROR(VALUE(RIGHT(Rawdata!IF102,1)),"N/A")</f>
        <v>1</v>
      </c>
      <c r="IG102">
        <f>IFERROR(VALUE(RIGHT(Rawdata!IG102,1)),"N/A")</f>
        <v>1</v>
      </c>
      <c r="IH102">
        <f>IFERROR(VALUE(RIGHT(Rawdata!IH102,1)),"N/A")</f>
        <v>1</v>
      </c>
      <c r="II102">
        <f>IFERROR(VALUE(RIGHT(Rawdata!II102,1)),"N/A")</f>
        <v>1</v>
      </c>
      <c r="IJ102">
        <f>IFERROR(VALUE(RIGHT(Rawdata!IJ102,1)),"N/A")</f>
        <v>1</v>
      </c>
      <c r="IK102">
        <f>IFERROR(VALUE(RIGHT(Rawdata!IK102,1)),"N/A")</f>
        <v>3</v>
      </c>
      <c r="IL102">
        <f>IFERROR(VALUE(RIGHT(Rawdata!IL102,1)),"N/A")</f>
        <v>2</v>
      </c>
      <c r="IM102">
        <f>IFERROR(VALUE(RIGHT(Rawdata!IM102,1)),"N/A")</f>
        <v>1</v>
      </c>
      <c r="IN102">
        <f>IFERROR(VALUE(RIGHT(Rawdata!IN102,1)),"N/A")</f>
        <v>1</v>
      </c>
      <c r="IO102">
        <f>IFERROR(VALUE(RIGHT(Rawdata!IO102,1)),"N/A")</f>
        <v>2</v>
      </c>
      <c r="IP102">
        <f>IFERROR(VALUE(RIGHT(Rawdata!IP102,1)),"N/A")</f>
        <v>2</v>
      </c>
      <c r="IQ102">
        <f>IFERROR(VALUE(RIGHT(Rawdata!IQ102,1)),"N/A")</f>
        <v>3</v>
      </c>
      <c r="IR102">
        <f>IFERROR(VALUE(RIGHT(Rawdata!IR102,1)),"N/A")</f>
        <v>2</v>
      </c>
      <c r="IS102">
        <f>IFERROR(VALUE(RIGHT(Rawdata!IS102,1)),"N/A")</f>
        <v>2</v>
      </c>
      <c r="IT102">
        <f>IFERROR(VALUE(RIGHT(Rawdata!IT102,1)),"N/A")</f>
        <v>2</v>
      </c>
      <c r="IU102">
        <f>IFERROR(VALUE(RIGHT(Rawdata!IU102,1)),"N/A")</f>
        <v>2</v>
      </c>
      <c r="IV102">
        <f>IFERROR(VALUE(RIGHT(Rawdata!IV102,1)),"N/A")</f>
        <v>2</v>
      </c>
      <c r="IW102">
        <f>IFERROR(VALUE(RIGHT(Rawdata!IW102,1)),"N/A")</f>
        <v>2</v>
      </c>
      <c r="IX102">
        <f>IFERROR(VALUE(RIGHT(Rawdata!IX102,1)),"N/A")</f>
        <v>2</v>
      </c>
      <c r="IY102" t="str">
        <f>IFERROR(VALUE(RIGHT(Rawdata!IY102,1)),"N/A")</f>
        <v>N/A</v>
      </c>
      <c r="IZ102" t="str">
        <f>IFERROR(VALUE(RIGHT(Rawdata!IZ102,1)),"N/A")</f>
        <v>N/A</v>
      </c>
      <c r="JA102" t="str">
        <f>IFERROR(VALUE(RIGHT(Rawdata!JA102,1)),"N/A")</f>
        <v>N/A</v>
      </c>
      <c r="JB102" t="str">
        <f>IFERROR(VALUE(RIGHT(Rawdata!JB102,1)),"N/A")</f>
        <v>N/A</v>
      </c>
      <c r="JC102" t="str">
        <f>IFERROR(VALUE(RIGHT(Rawdata!JC102,1)),"N/A")</f>
        <v>N/A</v>
      </c>
      <c r="JD102" t="str">
        <f>IFERROR(VALUE(RIGHT(Rawdata!JD102,1)),"N/A")</f>
        <v>N/A</v>
      </c>
      <c r="JE102" t="str">
        <f>IFERROR(VALUE(RIGHT(Rawdata!JE102,1)),"N/A")</f>
        <v>N/A</v>
      </c>
      <c r="JF102" t="str">
        <f>IFERROR(VALUE(RIGHT(Rawdata!JF102,1)),"N/A")</f>
        <v>N/A</v>
      </c>
      <c r="JG102" t="str">
        <f>IFERROR(VALUE(RIGHT(Rawdata!JG102,1)),"N/A")</f>
        <v>N/A</v>
      </c>
      <c r="JH102" t="str">
        <f>IFERROR(VALUE(RIGHT(Rawdata!JH102,1)),"N/A")</f>
        <v>N/A</v>
      </c>
      <c r="JI102" t="str">
        <f>IFERROR(VALUE(RIGHT(Rawdata!JI102,1)),"N/A")</f>
        <v>N/A</v>
      </c>
      <c r="JJ102" t="str">
        <f>IFERROR(VALUE(RIGHT(Rawdata!JJ102,1)),"N/A")</f>
        <v>N/A</v>
      </c>
      <c r="JK102" t="str">
        <f>IFERROR(VALUE(RIGHT(Rawdata!JK102,1)),"N/A")</f>
        <v>N/A</v>
      </c>
      <c r="JL102" t="str">
        <f>IFERROR(VALUE(RIGHT(Rawdata!JL102,1)),"N/A")</f>
        <v>N/A</v>
      </c>
      <c r="JM102" t="str">
        <f>IFERROR(VALUE(RIGHT(Rawdata!JM102,1)),"N/A")</f>
        <v>N/A</v>
      </c>
      <c r="JN102" t="str">
        <f>IFERROR(VALUE(RIGHT(Rawdata!JN102,1)),"N/A")</f>
        <v>N/A</v>
      </c>
      <c r="JO102" t="str">
        <f>IFERROR(VALUE(RIGHT(Rawdata!JO102,1)),"N/A")</f>
        <v>N/A</v>
      </c>
      <c r="JP102">
        <f>IFERROR(VALUE(RIGHT(Rawdata!JP102,1)-4),"N/A")</f>
        <v>0</v>
      </c>
      <c r="JQ102">
        <f>IFERROR(VALUE(RIGHT(Rawdata!JQ102,1)-4),"N/A")</f>
        <v>0</v>
      </c>
      <c r="JR102">
        <f>IFERROR(VALUE(RIGHT(Rawdata!JR102,1)-4),"N/A")</f>
        <v>1</v>
      </c>
      <c r="JS102">
        <f>IFERROR(VALUE(RIGHT(Rawdata!JS102,1)-4),"N/A")</f>
        <v>1</v>
      </c>
      <c r="JT102">
        <f>IFERROR(VALUE(RIGHT(Rawdata!JT102,1)-4),"N/A")</f>
        <v>0</v>
      </c>
      <c r="JU102">
        <f>IFERROR(VALUE(RIGHT(Rawdata!JU102,1)-4),"N/A")</f>
        <v>0</v>
      </c>
      <c r="JV102">
        <f>IFERROR(VALUE(RIGHT(Rawdata!JV102,1)-4),"N/A")</f>
        <v>0</v>
      </c>
      <c r="JW102">
        <f>IFERROR(VALUE(RIGHT(Rawdata!JW102,1)-4),"N/A")</f>
        <v>0</v>
      </c>
      <c r="JX102" t="str">
        <f>IFERROR(VALUE(RIGHT(Rawdata!JX102,1)),"N/A")</f>
        <v>N/A</v>
      </c>
      <c r="JY102" t="str">
        <f>IFERROR(VALUE(RIGHT(Rawdata!JY102,1)),"N/A")</f>
        <v>N/A</v>
      </c>
      <c r="JZ102" t="str">
        <f>IFERROR(6-VALUE(RIGHT(Rawdata!JZ102,1)),"N/A")</f>
        <v>N/A</v>
      </c>
      <c r="KA102" t="str">
        <f>IFERROR(6-VALUE(RIGHT(Rawdata!KA102,1)),"N/A")</f>
        <v>N/A</v>
      </c>
      <c r="KB102" t="str">
        <f>IFERROR(6-VALUE(RIGHT(Rawdata!KB102,1)),"N/A")</f>
        <v>N/A</v>
      </c>
      <c r="KC102" t="str">
        <f>IFERROR(6-VALUE(RIGHT(Rawdata!KC102,1)),"N/A")</f>
        <v>N/A</v>
      </c>
      <c r="KD102" t="str">
        <f>IFERROR(6-VALUE(RIGHT(Rawdata!KD102,1)),"N/A")</f>
        <v>N/A</v>
      </c>
      <c r="KE102" t="str">
        <f>IFERROR(6-VALUE(RIGHT(Rawdata!KE102,1)),"N/A")</f>
        <v>N/A</v>
      </c>
      <c r="KF102" t="str">
        <f>IFERROR(VALUE(RIGHT(Rawdata!KF102,1)),"N/A")</f>
        <v>N/A</v>
      </c>
      <c r="KG102" t="str">
        <f>IFERROR(VALUE(RIGHT(Rawdata!KG102,1)),"N/A")</f>
        <v>N/A</v>
      </c>
      <c r="KH102" t="str">
        <f>IFERROR(6-VALUE(RIGHT(Rawdata!KH102,1)),"N/A")</f>
        <v>N/A</v>
      </c>
      <c r="KI102" t="str">
        <f>IFERROR(6-VALUE(RIGHT(Rawdata!KI102,1)),"N/A")</f>
        <v>N/A</v>
      </c>
      <c r="KJ102">
        <f>IFERROR(VALUE(RIGHT(Rawdata!KJ102,1)),"N/A")</f>
        <v>4</v>
      </c>
      <c r="KK102">
        <f>IFERROR(VALUE(RIGHT(Rawdata!KK102,1)),"N/A")</f>
        <v>4</v>
      </c>
      <c r="KL102">
        <f>IFERROR(VALUE(RIGHT(Rawdata!KL102,1)),"N/A")</f>
        <v>4</v>
      </c>
      <c r="KM102">
        <f>IFERROR(VALUE(RIGHT(Rawdata!KM102,1)),"N/A")</f>
        <v>4</v>
      </c>
      <c r="KN102">
        <f>IFERROR(VALUE(RIGHT(Rawdata!KN102,1)),"N/A")</f>
        <v>3</v>
      </c>
      <c r="KO102">
        <f>IFERROR(VALUE(RIGHT(Rawdata!KO102,1)),"N/A")</f>
        <v>3</v>
      </c>
      <c r="KP102">
        <f>IFERROR(VALUE(RIGHT(Rawdata!KP102,1)),"N/A")</f>
        <v>1</v>
      </c>
      <c r="KQ102">
        <f>IFERROR(VALUE(RIGHT(Rawdata!KQ102,1)),"N/A")</f>
        <v>1</v>
      </c>
      <c r="KR102">
        <f>IFERROR(VALUE(RIGHT(Rawdata!KR102,1)),"N/A")</f>
        <v>3</v>
      </c>
      <c r="KS102">
        <f>IFERROR(VALUE(RIGHT(Rawdata!KS102,1)),"N/A")</f>
        <v>1</v>
      </c>
      <c r="KT102">
        <f>IFERROR(VALUE(RIGHT(Rawdata!KT102,1)),"N/A")</f>
        <v>3</v>
      </c>
      <c r="KU102">
        <f>IFERROR(VALUE(RIGHT(Rawdata!KU102,1)),"N/A")</f>
        <v>1</v>
      </c>
      <c r="KV102">
        <f>IFERROR(VALUE(RIGHT(Rawdata!KV102,1)),"N/A")</f>
        <v>3</v>
      </c>
      <c r="KW102">
        <f>IFERROR(VALUE(RIGHT(Rawdata!KW102,1)),"N/A")</f>
        <v>3</v>
      </c>
      <c r="KX102">
        <f>IFERROR(VALUE(RIGHT(Rawdata!KX102,1)),"N/A")</f>
        <v>3</v>
      </c>
    </row>
    <row r="103" spans="1:310" x14ac:dyDescent="0.25">
      <c r="A103">
        <f>Rawdata!A103</f>
        <v>22</v>
      </c>
      <c r="B103" t="str">
        <f>Rawdata!B103</f>
        <v>T5</v>
      </c>
      <c r="C103" t="str">
        <f>Rawdata!C103</f>
        <v>2023-10-20 09:51:35</v>
      </c>
      <c r="D103" t="str">
        <f>Rawdata!D103</f>
        <v>770-278</v>
      </c>
      <c r="E103" t="str">
        <f>IF(Rawdata!E103="","",Rawdata!E103)</f>
        <v/>
      </c>
      <c r="F103" cm="1">
        <f t="array" ref="F103">IFERROR(_xlfn.IFS(Rawdata!F103="A1",100,Rawdata!F103="A2",75,Rawdata!F103="A3",50,Rawdata!F103="A4",25,Rawdata!F103="A5",0),"N/A")</f>
        <v>75</v>
      </c>
      <c r="G103" cm="1">
        <f t="array" ref="G103">IFERROR(_xlfn.IFS(Rawdata!G103="A1",100,Rawdata!G103="A2",75,Rawdata!G103="A3",50,Rawdata!G103="A4",25,Rawdata!G103="A5",0),"N/A")</f>
        <v>50</v>
      </c>
      <c r="H103" cm="1">
        <f t="array" ref="H103">IFERROR(_xlfn.IFS(Rawdata!H103="A1",100,Rawdata!H103="A2",75,Rawdata!H103="A3",50,Rawdata!H103="A4",25,Rawdata!H103="A5",0),"N/A")</f>
        <v>25</v>
      </c>
      <c r="I103" cm="1">
        <f t="array" ref="I103">IFERROR(_xlfn.IFS(Rawdata!I103="A1",100,Rawdata!I103="A2",75,Rawdata!I103="A3",50,Rawdata!I103="A4",25,Rawdata!I103="A5",0),"N/A")</f>
        <v>25</v>
      </c>
      <c r="J103" cm="1">
        <f t="array" ref="J103">IFERROR(_xlfn.IFS(Rawdata!J103="A1",100,Rawdata!J103="A2",75,Rawdata!J103="A3",50,Rawdata!J103="A4",25,Rawdata!J103="A5",0),"N/A")</f>
        <v>25</v>
      </c>
      <c r="K103" cm="1">
        <f t="array" ref="K103">IFERROR(_xlfn.IFS(Rawdata!K103="A1",100,Rawdata!K103="A2",75,Rawdata!K103="A3",50,Rawdata!K103="A4",25,Rawdata!K103="A5",0),"N/A")</f>
        <v>100</v>
      </c>
      <c r="L103" cm="1">
        <f t="array" ref="L103">IFERROR(_xlfn.IFS(Rawdata!L103="A1",100,Rawdata!L103="A2",75,Rawdata!L103="A3",50,Rawdata!L103="A4",25,Rawdata!L103="A5",0),"N/A")</f>
        <v>100</v>
      </c>
      <c r="M103" cm="1">
        <f t="array" ref="M103">IFERROR(_xlfn.IFS(Rawdata!M103="A1",100,Rawdata!M103="A2",75,Rawdata!M103="A3",50,Rawdata!M103="A4",25,Rawdata!M103="A5",0),"N/A")</f>
        <v>100</v>
      </c>
      <c r="N103" cm="1">
        <f t="array" ref="N103">IFERROR(_xlfn.IFS(Rawdata!N103="A1",100,Rawdata!N103="A2",75,Rawdata!N103="A3",50,Rawdata!N103="A4",25,Rawdata!N103="A5",0),"N/A")</f>
        <v>25</v>
      </c>
      <c r="O103" cm="1">
        <f t="array" ref="O103">IFERROR(_xlfn.IFS(Rawdata!O103="A1",100,Rawdata!O103="A2",75,Rawdata!O103="A3",50,Rawdata!O103="A4",25,Rawdata!O103="A5",0),"N/A")</f>
        <v>100</v>
      </c>
      <c r="P103" cm="1">
        <f t="array" ref="P103">IFERROR(_xlfn.IFS(Rawdata!P103="A1",100,Rawdata!P103="A2",75,Rawdata!P103="A3",50,Rawdata!P103="A4",25,Rawdata!P103="A5",0),"N/A")</f>
        <v>25</v>
      </c>
      <c r="Q103" cm="1">
        <f t="array" ref="Q103">IFERROR(_xlfn.IFS(Rawdata!Q103="A1",100,Rawdata!Q103="A2",75,Rawdata!Q103="A3",50,Rawdata!Q103="A4",25,Rawdata!Q103="A5",0),"N/A")</f>
        <v>0</v>
      </c>
      <c r="R103" cm="1">
        <f t="array" ref="R103">IFERROR(_xlfn.IFS(Rawdata!R103="A1",100,Rawdata!R103="A2",75,Rawdata!R103="A3",50,Rawdata!R103="A4",25,Rawdata!R103="A5",0),"N/A")</f>
        <v>50</v>
      </c>
      <c r="S103" cm="1">
        <f t="array" ref="S103">IFERROR(_xlfn.IFS(Rawdata!S103="A1",100,Rawdata!S103="A2",75,Rawdata!S103="A3",50,Rawdata!S103="A4",25,Rawdata!S103="A5",0),"N/A")</f>
        <v>75</v>
      </c>
      <c r="T103" cm="1">
        <f t="array" ref="T103">IFERROR(_xlfn.IFS(Rawdata!T103="A1",100,Rawdata!T103="A2",75,Rawdata!T103="A3",50,Rawdata!T103="A4",25,Rawdata!T103="A5",0),"N/A")</f>
        <v>75</v>
      </c>
      <c r="U103" cm="1">
        <f t="array" ref="U103">IFERROR(_xlfn.IFS(Rawdata!U103="A1",100,Rawdata!U103="A2",75,Rawdata!U103="A3",50,Rawdata!U103="A4",25,Rawdata!U103="A5",0),"N/A")</f>
        <v>50</v>
      </c>
      <c r="V103" cm="1">
        <f t="array" ref="V103">IFERROR(_xlfn.IFS(Rawdata!V103="A1",100,Rawdata!V103="A2",75,Rawdata!V103="A3",50,Rawdata!V103="A4",25,Rawdata!V103="A5",0),"N/A")</f>
        <v>75</v>
      </c>
      <c r="W103" cm="1">
        <f t="array" ref="W103">IFERROR(_xlfn.IFS(Rawdata!W103="A1",100,Rawdata!W103="A2",75,Rawdata!W103="A3",50,Rawdata!W103="A4",25,Rawdata!W103="A5",0),"N/A")</f>
        <v>75</v>
      </c>
      <c r="X103" cm="1">
        <f t="array" ref="X103">IFERROR(_xlfn.IFS(Rawdata!X103="A1",100,Rawdata!X103="A2",75,Rawdata!X103="A3",50,Rawdata!X103="A4",25,Rawdata!X103="A5",0),"N/A")</f>
        <v>25</v>
      </c>
      <c r="Y103" cm="1">
        <f t="array" ref="Y103">IFERROR(_xlfn.IFS(Rawdata!Y103="A1",100,Rawdata!Y103="A2",75,Rawdata!Y103="A3",50,Rawdata!Y103="A4",25,Rawdata!Y103="A5",0),"N/A")</f>
        <v>25</v>
      </c>
      <c r="Z103" cm="1">
        <f t="array" ref="Z103">IFERROR(_xlfn.IFS(Rawdata!Z103="A1",100,Rawdata!Z103="A2",75,Rawdata!Z103="A3",50,Rawdata!Z103="A4",25,Rawdata!Z103="A5",0),"N/A")</f>
        <v>25</v>
      </c>
      <c r="AA103" cm="1">
        <f t="array" ref="AA103">IFERROR(_xlfn.IFS(Rawdata!AA103="A1",100,Rawdata!AA103="A2",75,Rawdata!AA103="A3",50,Rawdata!AA103="A4",25,Rawdata!AA103="A5",0),"N/A")</f>
        <v>50</v>
      </c>
      <c r="AB103" cm="1">
        <f t="array" ref="AB103">IFERROR(_xlfn.IFS(Rawdata!AB103="A1",100,Rawdata!AB103="A2",75,Rawdata!AB103="A3",50,Rawdata!AB103="A4",25,Rawdata!AB103="A5",0),"N/A")</f>
        <v>75</v>
      </c>
      <c r="AC103">
        <f>IFERROR(VALUE(RIGHT(Rawdata!AC103,1)),"N/A")</f>
        <v>2</v>
      </c>
      <c r="AD103">
        <f>IFERROR(6-VALUE(RIGHT(Rawdata!AD103,1)),"N/A")</f>
        <v>3</v>
      </c>
      <c r="AE103">
        <f>IFERROR(VALUE(RIGHT(Rawdata!AE103,1)),"N/A")</f>
        <v>3</v>
      </c>
      <c r="AF103">
        <f>IFERROR(6-VALUE(RIGHT(Rawdata!AF103,1)),"N/A")</f>
        <v>3</v>
      </c>
      <c r="AG103">
        <f>IFERROR(VALUE(RIGHT(Rawdata!AG103,1)),"N/A")</f>
        <v>4</v>
      </c>
      <c r="AH103">
        <f>IFERROR(VALUE(RIGHT(Rawdata!AH103,1)),"N/A")</f>
        <v>3</v>
      </c>
      <c r="AI103">
        <f>IFERROR(VALUE(RIGHT(Rawdata!AI103,1)),"N/A")</f>
        <v>1</v>
      </c>
      <c r="AJ103">
        <f>IFERROR(6-VALUE(RIGHT(Rawdata!AJ103,1)),"N/A")</f>
        <v>4</v>
      </c>
      <c r="AK103">
        <f>IFERROR(6-VALUE(RIGHT(Rawdata!AK103,1)),"N/A")</f>
        <v>2</v>
      </c>
      <c r="AL103">
        <f>IFERROR(VALUE(RIGHT(Rawdata!AL103,1)),"N/A")</f>
        <v>2</v>
      </c>
      <c r="AM103">
        <f>IFERROR(6-VALUE(RIGHT(Rawdata!AM103,1)),"N/A")</f>
        <v>2</v>
      </c>
      <c r="AN103">
        <f>IFERROR(6-VALUE(RIGHT(Rawdata!AN103,1)),"N/A")</f>
        <v>2</v>
      </c>
      <c r="AO103">
        <f>IFERROR(VALUE(RIGHT(Rawdata!AO103,1)),"N/A")</f>
        <v>1</v>
      </c>
      <c r="AP103">
        <f>IFERROR(6-VALUE(RIGHT(Rawdata!AP103,1)),"N/A")</f>
        <v>5</v>
      </c>
      <c r="AQ103">
        <f>IFERROR(VALUE(RIGHT(Rawdata!AQ103,1)),"N/A")</f>
        <v>1</v>
      </c>
      <c r="AR103">
        <f>IFERROR(6-VALUE(RIGHT(Rawdata!AR103,1)),"N/A")</f>
        <v>5</v>
      </c>
      <c r="AS103">
        <f>IFERROR(VALUE(RIGHT(Rawdata!AS103,1)),"N/A")</f>
        <v>1</v>
      </c>
      <c r="AT103">
        <f>IFERROR(VALUE(RIGHT(Rawdata!AT103,1)),"N/A")</f>
        <v>1</v>
      </c>
      <c r="AU103">
        <f>IFERROR(6-VALUE(RIGHT(Rawdata!AU103,1)),"N/A")</f>
        <v>5</v>
      </c>
      <c r="AV103">
        <f>IFERROR(VALUE(RIGHT(Rawdata!AV103,1)),"N/A")</f>
        <v>1</v>
      </c>
      <c r="AW103">
        <f>IFERROR(VALUE(RIGHT(Rawdata!AW103,1)),"N/A")</f>
        <v>2</v>
      </c>
      <c r="AX103">
        <f>IFERROR(VALUE(RIGHT(Rawdata!AX103,1)),"N/A")</f>
        <v>2</v>
      </c>
      <c r="AY103">
        <f>IFERROR(VALUE(RIGHT(Rawdata!AY103,1)),"N/A")</f>
        <v>3</v>
      </c>
      <c r="AZ103">
        <f>IFERROR(VALUE(RIGHT(Rawdata!AZ103,1)),"N/A")</f>
        <v>3</v>
      </c>
      <c r="BA103">
        <f>IFERROR(VALUE(RIGHT(Rawdata!BA103,1)-1),"N/A")</f>
        <v>2</v>
      </c>
      <c r="BB103">
        <f>IFERROR(VALUE(RIGHT(Rawdata!BB103,1)-1),"N/A")</f>
        <v>2</v>
      </c>
      <c r="BC103">
        <f>IFERROR(VALUE(RIGHT(Rawdata!BC103,1)-1),"N/A")</f>
        <v>3</v>
      </c>
      <c r="BD103">
        <f>IFERROR(VALUE(RIGHT(Rawdata!BD103,1)-1),"N/A")</f>
        <v>1</v>
      </c>
      <c r="BE103">
        <f>IFERROR(VALUE(RIGHT(Rawdata!BE103,1)-1),"N/A")</f>
        <v>0</v>
      </c>
      <c r="BF103">
        <f>IFERROR(VALUE(RIGHT(Rawdata!BF103,1)-1),"N/A")</f>
        <v>1</v>
      </c>
      <c r="BG103">
        <f>IFERROR(VALUE(RIGHT(Rawdata!BG103,1)-1),"N/A")</f>
        <v>1</v>
      </c>
      <c r="BH103">
        <f>IFERROR(VALUE(RIGHT(Rawdata!BH103,1)-1),"N/A")</f>
        <v>1</v>
      </c>
      <c r="BI103">
        <f>IFERROR(VALUE(RIGHT(Rawdata!BI103,1)-1),"N/A")</f>
        <v>2</v>
      </c>
      <c r="BJ103">
        <f>IFERROR(VALUE(RIGHT(Rawdata!BJ103,1)-1),"N/A")</f>
        <v>2</v>
      </c>
      <c r="BK103">
        <f>IFERROR(VALUE(RIGHT(Rawdata!BK103,1)-1),"N/A")</f>
        <v>2</v>
      </c>
      <c r="BL103">
        <f>IFERROR(VALUE(RIGHT(Rawdata!BL103,1)-1),"N/A")</f>
        <v>2</v>
      </c>
      <c r="BM103">
        <f>IFERROR(VALUE(RIGHT(Rawdata!BM103,1)),"N/A")</f>
        <v>5</v>
      </c>
      <c r="BN103">
        <f>IFERROR(VALUE(RIGHT(Rawdata!BN103,1)),"N/A")</f>
        <v>4</v>
      </c>
      <c r="BO103">
        <f>IFERROR(VALUE(RIGHT(Rawdata!BO103,1)),"N/A")</f>
        <v>5</v>
      </c>
      <c r="BP103">
        <f>IFERROR(VALUE(RIGHT(Rawdata!BP103,1)),"N/A")</f>
        <v>5</v>
      </c>
      <c r="BQ103">
        <f>IFERROR(6-VALUE(RIGHT(Rawdata!BQ103,1)),"N/A")</f>
        <v>1</v>
      </c>
      <c r="BR103">
        <f>IFERROR(6-VALUE(RIGHT(Rawdata!BR103,1)),"N/A")</f>
        <v>4</v>
      </c>
      <c r="BS103">
        <f>IFERROR(6-VALUE(RIGHT(Rawdata!BS103,1)),"N/A")</f>
        <v>3</v>
      </c>
      <c r="BT103">
        <f>IFERROR(6-VALUE(RIGHT(Rawdata!BT103,1)),"N/A")</f>
        <v>4</v>
      </c>
      <c r="BU103">
        <f>IFERROR(VALUE(RIGHT(Rawdata!BU103,1)),"N/A")</f>
        <v>3</v>
      </c>
      <c r="BV103">
        <f>IFERROR(VALUE(RIGHT(Rawdata!BV103,1)),"N/A")</f>
        <v>4</v>
      </c>
      <c r="BW103">
        <f>IFERROR(VALUE(RIGHT(Rawdata!BW103,1)),"N/A")</f>
        <v>4</v>
      </c>
      <c r="BX103">
        <f>IFERROR(VALUE(RIGHT(Rawdata!BX103,1)),"N/A")</f>
        <v>5</v>
      </c>
      <c r="BY103">
        <f>IFERROR(6-VALUE(RIGHT(Rawdata!BY103,1)),"N/A")</f>
        <v>4</v>
      </c>
      <c r="BZ103">
        <f>IFERROR(6-VALUE(RIGHT(Rawdata!BZ103,1)),"N/A")</f>
        <v>4</v>
      </c>
      <c r="CA103">
        <f>IFERROR(6-VALUE(RIGHT(Rawdata!CA103,1)),"N/A")</f>
        <v>5</v>
      </c>
      <c r="CB103">
        <f>IFERROR(VALUE(RIGHT(Rawdata!CB103,1)),"N/A")</f>
        <v>4</v>
      </c>
      <c r="CC103">
        <f>IFERROR(VALUE(RIGHT(Rawdata!CC103,1)),"N/A")</f>
        <v>4</v>
      </c>
      <c r="CD103">
        <f>IFERROR(VALUE(RIGHT(Rawdata!CD103,1)),"N/A")</f>
        <v>4</v>
      </c>
      <c r="CE103">
        <f>IFERROR(VALUE(RIGHT(Rawdata!CE103,1)),"N/A")</f>
        <v>4</v>
      </c>
      <c r="CF103">
        <f>IFERROR(6-VALUE(RIGHT(Rawdata!CF103,1)),"N/A")</f>
        <v>3</v>
      </c>
      <c r="CG103">
        <f>IFERROR(6-VALUE(RIGHT(Rawdata!CG103,1)),"N/A")</f>
        <v>2</v>
      </c>
      <c r="CH103">
        <f>IFERROR(6-VALUE(RIGHT(Rawdata!CH103,1)),"N/A")</f>
        <v>3</v>
      </c>
      <c r="CI103">
        <f>IFERROR(6-VALUE(RIGHT(Rawdata!CI103,1)),"N/A")</f>
        <v>5</v>
      </c>
      <c r="CJ103">
        <f>IFERROR(VALUE(RIGHT(Rawdata!CJ103,1)),"N/A")</f>
        <v>1</v>
      </c>
      <c r="CK103">
        <f>IFERROR(VALUE(RIGHT(Rawdata!CK103,1)),"N/A")</f>
        <v>1</v>
      </c>
      <c r="CL103">
        <f>IFERROR(VALUE(RIGHT(Rawdata!CL103,1)),"N/A")</f>
        <v>1</v>
      </c>
      <c r="CM103">
        <f>IFERROR(VALUE(RIGHT(Rawdata!CM103,1)),"N/A")</f>
        <v>3</v>
      </c>
      <c r="CN103">
        <f>IFERROR(VALUE(RIGHT(Rawdata!CN103,1)),"N/A")</f>
        <v>2</v>
      </c>
      <c r="CO103">
        <f>IFERROR(VALUE(RIGHT(Rawdata!CO103,1)),"N/A")</f>
        <v>1</v>
      </c>
      <c r="CP103">
        <f>IFERROR(VALUE(RIGHT(Rawdata!CP103,1)),"N/A")</f>
        <v>1</v>
      </c>
      <c r="CQ103">
        <f>IFERROR(VALUE(RIGHT(Rawdata!CQ103,1)),"N/A")</f>
        <v>1</v>
      </c>
      <c r="CR103">
        <f>IFERROR(VALUE(RIGHT(Rawdata!CR103,1)),"N/A")</f>
        <v>2</v>
      </c>
      <c r="CS103">
        <f>IFERROR(VALUE(RIGHT(Rawdata!CS103,1)),"N/A")</f>
        <v>1</v>
      </c>
      <c r="CT103">
        <f>IFERROR(VALUE(RIGHT(Rawdata!CT103,1)),"N/A")</f>
        <v>1</v>
      </c>
      <c r="CU103">
        <f>IFERROR(VALUE(RIGHT(Rawdata!CU103,1)),"N/A")</f>
        <v>2</v>
      </c>
      <c r="CV103">
        <f>IFERROR(VALUE(RIGHT(Rawdata!CV103,1)),"N/A")</f>
        <v>2</v>
      </c>
      <c r="CW103">
        <f>IFERROR(6-VALUE(RIGHT(Rawdata!CW103,1)),"N/A")</f>
        <v>2</v>
      </c>
      <c r="CX103">
        <f>IFERROR(VALUE(RIGHT(Rawdata!CX103,1)),"N/A")</f>
        <v>4</v>
      </c>
      <c r="CY103">
        <f>IFERROR(VALUE(RIGHT(Rawdata!CY103,1)),"N/A")</f>
        <v>5</v>
      </c>
      <c r="CZ103">
        <f>IFERROR(VALUE(RIGHT(Rawdata!CZ103,1)),"N/A")</f>
        <v>3</v>
      </c>
      <c r="DA103">
        <f>IFERROR(VALUE(RIGHT(Rawdata!DA103,1)),"N/A")</f>
        <v>2</v>
      </c>
      <c r="DB103">
        <f>IFERROR(VALUE(RIGHT(Rawdata!DB103,1)),"N/A")</f>
        <v>5</v>
      </c>
      <c r="DC103">
        <f>IFERROR(VALUE(RIGHT(Rawdata!DC103,1)),"N/A")</f>
        <v>4</v>
      </c>
      <c r="DD103">
        <f>IFERROR(VALUE(RIGHT(Rawdata!DD103,1)),"N/A")</f>
        <v>3</v>
      </c>
      <c r="DE103">
        <f>IFERROR(VALUE(RIGHT(Rawdata!DE103,1)-1),"N/A")</f>
        <v>3</v>
      </c>
      <c r="DF103">
        <f>IFERROR(VALUE(RIGHT(Rawdata!DF103,1)-1),"N/A")</f>
        <v>3</v>
      </c>
      <c r="DG103">
        <f>IFERROR(VALUE(RIGHT(Rawdata!DG103,1)-1),"N/A")</f>
        <v>1</v>
      </c>
      <c r="DH103">
        <f>IFERROR(VALUE(RIGHT(Rawdata!DH103,1)-1),"N/A")</f>
        <v>5</v>
      </c>
      <c r="DI103">
        <f>IFERROR(VALUE(RIGHT(Rawdata!DI103,1)-1),"N/A")</f>
        <v>1</v>
      </c>
      <c r="DJ103">
        <f>IFERROR(VALUE(RIGHT(Rawdata!DJ103,1)-1),"N/A")</f>
        <v>2</v>
      </c>
      <c r="DK103">
        <f>IFERROR(VALUE(RIGHT(Rawdata!DK103,1)-1),"N/A")</f>
        <v>2</v>
      </c>
      <c r="DL103">
        <f>IFERROR(VALUE(RIGHT(Rawdata!DL103,1)-1),"N/A")</f>
        <v>0</v>
      </c>
      <c r="DM103">
        <f>IFERROR(VALUE(RIGHT(Rawdata!DM103,1)-1),"N/A")</f>
        <v>5</v>
      </c>
      <c r="DN103">
        <f>IFERROR(VALUE(RIGHT(Rawdata!DN103,1)-1),"N/A")</f>
        <v>4</v>
      </c>
      <c r="DO103">
        <f>IFERROR(VALUE(RIGHT(Rawdata!DO103,1)-1),"N/A")</f>
        <v>0</v>
      </c>
      <c r="DP103">
        <f>IFERROR(VALUE(RIGHT(Rawdata!DP103,1)-1),"N/A")</f>
        <v>4</v>
      </c>
      <c r="DQ103">
        <f>IFERROR(VALUE(RIGHT(Rawdata!DQ103,1)-1),"N/A")</f>
        <v>1</v>
      </c>
      <c r="DR103">
        <f>IFERROR(VALUE(RIGHT(Rawdata!DR103,1)-1),"N/A")</f>
        <v>3</v>
      </c>
      <c r="DS103">
        <f>IFERROR(VALUE(RIGHT(Rawdata!DS103,1)-1),"N/A")</f>
        <v>3</v>
      </c>
      <c r="DT103">
        <f>IFERROR(VALUE(RIGHT(Rawdata!DT103,1)-1),"N/A")</f>
        <v>0</v>
      </c>
      <c r="DU103">
        <f>IFERROR(6-VALUE(RIGHT(Rawdata!DU103,1)-1),"N/A")</f>
        <v>1</v>
      </c>
      <c r="DV103">
        <f>IFERROR(6-VALUE(RIGHT(Rawdata!DV103,1)-1),"N/A")</f>
        <v>1</v>
      </c>
      <c r="DW103">
        <f>IFERROR(6-VALUE(RIGHT(Rawdata!DW103,1)-1),"N/A")</f>
        <v>0</v>
      </c>
      <c r="DX103">
        <f>IFERROR(6-VALUE(RIGHT(Rawdata!DX103,1)-1),"N/A")</f>
        <v>0</v>
      </c>
      <c r="DY103">
        <f>IFERROR(6-VALUE(RIGHT(Rawdata!DY103,1)-1),"N/A")</f>
        <v>0</v>
      </c>
      <c r="DZ103">
        <f>IFERROR(6-VALUE(RIGHT(Rawdata!DZ103,1)-1),"N/A")</f>
        <v>1</v>
      </c>
      <c r="EA103">
        <f>IFERROR(VALUE(RIGHT(Rawdata!EA103,1)),"N/A")</f>
        <v>4</v>
      </c>
      <c r="EB103">
        <f>IFERROR(VALUE(RIGHT(Rawdata!EB103,1)),"N/A")</f>
        <v>2</v>
      </c>
      <c r="EC103">
        <f>IFERROR(6-VALUE(RIGHT(Rawdata!EC103,1)),"N/A")</f>
        <v>2</v>
      </c>
      <c r="ED103">
        <f>IFERROR(6-VALUE(RIGHT(Rawdata!ED103,1)),"N/A")</f>
        <v>3</v>
      </c>
      <c r="EE103">
        <f>IFERROR(VALUE(RIGHT(Rawdata!EE103,1)),"N/A")</f>
        <v>4</v>
      </c>
      <c r="EF103">
        <f>IFERROR(VALUE(RIGHT(Rawdata!EF103,1)),"N/A")</f>
        <v>5</v>
      </c>
      <c r="EG103">
        <f>IFERROR(VALUE(RIGHT(Rawdata!EG103,1)),"N/A")</f>
        <v>4</v>
      </c>
      <c r="EH103">
        <f>IFERROR(VALUE(RIGHT(Rawdata!EH103,1)),"N/A")</f>
        <v>5</v>
      </c>
      <c r="EI103">
        <f>IFERROR(VALUE(RIGHT(Rawdata!EI103,1)),"N/A")</f>
        <v>5</v>
      </c>
      <c r="EJ103">
        <f>IFERROR(VALUE(RIGHT(Rawdata!EJ103,1)),"N/A")</f>
        <v>4</v>
      </c>
      <c r="EK103">
        <f>IFERROR(VALUE(RIGHT(Rawdata!EK103,1)),"N/A")</f>
        <v>2</v>
      </c>
      <c r="EL103">
        <f>IFERROR(VALUE(RIGHT(Rawdata!EL103,1)),"N/A")</f>
        <v>4</v>
      </c>
      <c r="EM103">
        <f>IFERROR(VALUE(RIGHT(Rawdata!EM103,1)),"N/A")</f>
        <v>4</v>
      </c>
      <c r="EN103">
        <f>IFERROR(VALUE(RIGHT(Rawdata!EN103,1)),"N/A")</f>
        <v>3</v>
      </c>
      <c r="EO103">
        <f>IFERROR(VALUE(RIGHT(Rawdata!EO103,1)),"N/A")</f>
        <v>4</v>
      </c>
      <c r="EP103">
        <f>IFERROR(VALUE(RIGHT(Rawdata!EP103,1)),"N/A")</f>
        <v>4</v>
      </c>
      <c r="EQ103">
        <f>IFERROR(VALUE(RIGHT(Rawdata!EQ103,1)),"N/A")</f>
        <v>4</v>
      </c>
      <c r="ER103">
        <f>IFERROR(VALUE(RIGHT(Rawdata!ER103,1)),"N/A")</f>
        <v>4</v>
      </c>
      <c r="ES103">
        <f>IFERROR(VALUE(RIGHT(Rawdata!ES103,1)),"N/A")</f>
        <v>4</v>
      </c>
      <c r="ET103">
        <f>IFERROR(VALUE(RIGHT(Rawdata!ET103,1)),"N/A")</f>
        <v>4</v>
      </c>
      <c r="EU103">
        <f>IFERROR(VALUE(RIGHT(Rawdata!EU103,1)),"N/A")</f>
        <v>3</v>
      </c>
      <c r="EV103">
        <f>IFERROR(VALUE(RIGHT(Rawdata!EV103,1)),"N/A")</f>
        <v>3</v>
      </c>
      <c r="EW103">
        <f>IFERROR(VALUE(RIGHT(Rawdata!EW103,1)),"N/A")</f>
        <v>4</v>
      </c>
      <c r="EX103">
        <f>IFERROR(VALUE(RIGHT(Rawdata!EX103,1)),"N/A")</f>
        <v>2</v>
      </c>
      <c r="EY103">
        <f>IFERROR(VALUE(RIGHT(Rawdata!EY103,1)),"N/A")</f>
        <v>5</v>
      </c>
      <c r="EZ103">
        <f>IFERROR(6-VALUE(RIGHT(Rawdata!EZ103,1)),"N/A")</f>
        <v>4</v>
      </c>
      <c r="FA103">
        <f>IFERROR(IF(Rawdata!FA103="A1",VALUE(RIGHT(Rawdata!FA103,1)),VALUE(RIGHT(Rawdata!FA103,1))-1),"N/A")</f>
        <v>5</v>
      </c>
      <c r="FB103">
        <f>IFERROR(VALUE(RIGHT(Rawdata!FB103,1))-3,"N/A")</f>
        <v>5</v>
      </c>
      <c r="FC103">
        <f>IFERROR(IF(Rawdata!FC103="A1",VALUE(RIGHT(Rawdata!FC103,1)),VALUE(RIGHT(Rawdata!FC103,1))-1),"N/A")</f>
        <v>5</v>
      </c>
      <c r="FD103">
        <f>IFERROR(VALUE(RIGHT(Rawdata!FD103,1))-3,"N/A")</f>
        <v>5</v>
      </c>
      <c r="FE103">
        <f>IFERROR(IF(Rawdata!FE103="A1",VALUE(RIGHT(Rawdata!FE103,1)),VALUE(RIGHT(Rawdata!FE103,1))-1),"N/A")</f>
        <v>5</v>
      </c>
      <c r="FF103">
        <f>IFERROR(VALUE(RIGHT(Rawdata!FF103,1))-3,"N/A")</f>
        <v>5</v>
      </c>
      <c r="FG103">
        <f>IFERROR(IF(Rawdata!FG103="A1",VALUE(RIGHT(Rawdata!FG103,1)),VALUE(RIGHT(Rawdata!FG103,1))-1),"N/A")</f>
        <v>5</v>
      </c>
      <c r="FH103">
        <f>IFERROR(VALUE(RIGHT(Rawdata!FH103,1))-3,"N/A")</f>
        <v>5</v>
      </c>
      <c r="FI103">
        <f>IFERROR(IF(Rawdata!FI103="A1",VALUE(RIGHT(Rawdata!FI103,1)),VALUE(RIGHT(Rawdata!FI103,1))-1),"N/A")</f>
        <v>5</v>
      </c>
      <c r="FJ103">
        <f>IFERROR(VALUE(RIGHT(Rawdata!FJ103,1))-3,"N/A")</f>
        <v>5</v>
      </c>
      <c r="FK103">
        <f>IFERROR(IF(Rawdata!FK103="A1",VALUE(RIGHT(Rawdata!FK103,1)),VALUE(RIGHT(Rawdata!FK103,1))-1),"N/A")</f>
        <v>5</v>
      </c>
      <c r="FL103">
        <f>IFERROR(VALUE(RIGHT(Rawdata!FL103,1))-3,"N/A")</f>
        <v>5</v>
      </c>
      <c r="FM103">
        <f>IFERROR(IF(Rawdata!FM103="A1",VALUE(RIGHT(Rawdata!FM103,1)),VALUE(RIGHT(Rawdata!FM103,1))-1),"N/A")</f>
        <v>5</v>
      </c>
      <c r="FN103">
        <f>IFERROR(VALUE(RIGHT(Rawdata!FN103,1))-3,"N/A")</f>
        <v>5</v>
      </c>
      <c r="FO103">
        <f>IFERROR(IF(Rawdata!FO103="A1",VALUE(RIGHT(Rawdata!FO103,1)),VALUE(RIGHT(Rawdata!FO103,1))-1),"N/A")</f>
        <v>5</v>
      </c>
      <c r="FP103">
        <f>IFERROR(VALUE(RIGHT(Rawdata!FP103,1))-3,"N/A")</f>
        <v>5</v>
      </c>
      <c r="FQ103">
        <f>IFERROR(IF(Rawdata!FQ103="A1",VALUE(RIGHT(Rawdata!FQ103,1)),VALUE(RIGHT(Rawdata!FQ103,1))-1),"N/A")</f>
        <v>5</v>
      </c>
      <c r="FR103">
        <f>IFERROR(VALUE(RIGHT(Rawdata!FR103,1))-3,"N/A")</f>
        <v>5</v>
      </c>
      <c r="FS103">
        <f>IFERROR(IF(Rawdata!FS103="A1",VALUE(RIGHT(Rawdata!FS103,1)),VALUE(RIGHT(Rawdata!FS103,1))-1),"N/A")</f>
        <v>5</v>
      </c>
      <c r="FT103">
        <f>IFERROR(VALUE(RIGHT(Rawdata!FT103,1))-3,"N/A")</f>
        <v>5</v>
      </c>
      <c r="FU103">
        <f>IFERROR(IF(Rawdata!FU103="A1",VALUE(RIGHT(Rawdata!FU103,1)),VALUE(RIGHT(Rawdata!FU103,1))-1),"N/A")</f>
        <v>5</v>
      </c>
      <c r="FV103">
        <f>IFERROR(VALUE(RIGHT(Rawdata!FV103,1))-3,"N/A")</f>
        <v>5</v>
      </c>
      <c r="FW103">
        <f>IFERROR(IF(Rawdata!FW103="A1",VALUE(RIGHT(Rawdata!FW103,1)),VALUE(RIGHT(Rawdata!FW103,1))-1),"N/A")</f>
        <v>4</v>
      </c>
      <c r="FX103">
        <f>IFERROR(VALUE(RIGHT(Rawdata!FX103,1))-3,"N/A")</f>
        <v>4</v>
      </c>
      <c r="FY103">
        <f>IFERROR(IF(Rawdata!FY103="A1",VALUE(RIGHT(Rawdata!FY103,1)),VALUE(RIGHT(Rawdata!FY103,1))-1),"N/A")</f>
        <v>2</v>
      </c>
      <c r="FZ103">
        <f>IFERROR(VALUE(RIGHT(Rawdata!FZ103,1))-3,"N/A")</f>
        <v>3</v>
      </c>
      <c r="GA103">
        <f>IFERROR(IF(Rawdata!GA103="A1",VALUE(RIGHT(Rawdata!GA103,1)),VALUE(RIGHT(Rawdata!GA103,1))-1),"N/A")</f>
        <v>5</v>
      </c>
      <c r="GB103">
        <f>IFERROR(VALUE(RIGHT(Rawdata!GB103,1))-3,"N/A")</f>
        <v>5</v>
      </c>
      <c r="GC103">
        <f>IFERROR(IF(Rawdata!GC103="A1",VALUE(RIGHT(Rawdata!GC103,1)),VALUE(RIGHT(Rawdata!GC103,1))-1),"N/A")</f>
        <v>5</v>
      </c>
      <c r="GD103">
        <f>IFERROR(VALUE(RIGHT(Rawdata!GD103,1))-3,"N/A")</f>
        <v>5</v>
      </c>
      <c r="GE103">
        <f>IFERROR(IF(Rawdata!GE103="A1",VALUE(RIGHT(Rawdata!GE103,1)),VALUE(RIGHT(Rawdata!GE103,1))-1),"N/A")</f>
        <v>5</v>
      </c>
      <c r="GF103">
        <f>IFERROR(VALUE(RIGHT(Rawdata!GF103,1))-3,"N/A")</f>
        <v>5</v>
      </c>
      <c r="GG103">
        <f>IFERROR(IF(Rawdata!GG103="A1",VALUE(RIGHT(Rawdata!GG103,1)),VALUE(RIGHT(Rawdata!GG103,1))-1),"N/A")</f>
        <v>5</v>
      </c>
      <c r="GH103">
        <f>IFERROR(VALUE(RIGHT(Rawdata!GH103,1))-3,"N/A")</f>
        <v>5</v>
      </c>
      <c r="GI103">
        <f>IFERROR(IF(Rawdata!GI103="A1",VALUE(RIGHT(Rawdata!GI103,1)),VALUE(RIGHT(Rawdata!GI103,1))-1),"N/A")</f>
        <v>5</v>
      </c>
      <c r="GJ103">
        <f>IFERROR(VALUE(RIGHT(Rawdata!GJ103,1))-3,"N/A")</f>
        <v>5</v>
      </c>
      <c r="GK103">
        <f>IFERROR(IF(Rawdata!GK103="A1",VALUE(RIGHT(Rawdata!GK103,1)),VALUE(RIGHT(Rawdata!GK103,1))-1),"N/A")</f>
        <v>5</v>
      </c>
      <c r="GL103">
        <f>IFERROR(VALUE(RIGHT(Rawdata!GL103,1))-3,"N/A")</f>
        <v>5</v>
      </c>
      <c r="GM103">
        <f>IFERROR(IF(Rawdata!GM103="A1",VALUE(RIGHT(Rawdata!GM103,1)),VALUE(RIGHT(Rawdata!GM103,1))-1),"N/A")</f>
        <v>5</v>
      </c>
      <c r="GN103">
        <f>IFERROR(VALUE(RIGHT(Rawdata!GN103,1))-3,"N/A")</f>
        <v>5</v>
      </c>
      <c r="GO103">
        <f>IFERROR(IF(Rawdata!GO103="A1",VALUE(RIGHT(Rawdata!GO103,1)),VALUE(RIGHT(Rawdata!GO103,1))-1),"N/A")</f>
        <v>5</v>
      </c>
      <c r="GP103">
        <f>IFERROR(VALUE(RIGHT(Rawdata!GP103,1))-3,"N/A")</f>
        <v>5</v>
      </c>
      <c r="GQ103">
        <f>IFERROR(IF(Rawdata!GQ103="A1",VALUE(RIGHT(Rawdata!GQ103,1)),VALUE(RIGHT(Rawdata!GQ103,1))-1),"N/A")</f>
        <v>5</v>
      </c>
      <c r="GR103">
        <f>IFERROR(VALUE(RIGHT(Rawdata!GR103,1))-3,"N/A")</f>
        <v>5</v>
      </c>
      <c r="GS103">
        <f>IFERROR(IF(Rawdata!GS103="A1",VALUE(RIGHT(Rawdata!GS103,1)),VALUE(RIGHT(Rawdata!GS103,1))-1),"N/A")</f>
        <v>5</v>
      </c>
      <c r="GT103">
        <f>IFERROR(VALUE(RIGHT(Rawdata!GT103,1))-3,"N/A")</f>
        <v>5</v>
      </c>
      <c r="GU103">
        <f>IFERROR(IF(Rawdata!GU103="A1",VALUE(RIGHT(Rawdata!GU103,1)),VALUE(RIGHT(Rawdata!GU103,1))-1),"N/A")</f>
        <v>5</v>
      </c>
      <c r="GV103">
        <f>IFERROR(VALUE(RIGHT(Rawdata!GV103,1))-3,"N/A")</f>
        <v>5</v>
      </c>
      <c r="GW103">
        <f>IFERROR(IF(Rawdata!GW103="A1",VALUE(RIGHT(Rawdata!GW103,1)),VALUE(RIGHT(Rawdata!GW103,1))-1),"N/A")</f>
        <v>5</v>
      </c>
      <c r="GX103">
        <f>IFERROR(VALUE(RIGHT(Rawdata!GX103,1))-3,"N/A")</f>
        <v>5</v>
      </c>
      <c r="GY103">
        <f>IFERROR(VALUE(RIGHT(Rawdata!GY103,1)),"N/A")</f>
        <v>6</v>
      </c>
      <c r="GZ103">
        <f>IFERROR(7-VALUE(RIGHT(Rawdata!GZ103,1)),"N/A")</f>
        <v>4</v>
      </c>
      <c r="HA103">
        <f>IFERROR(VALUE(RIGHT(Rawdata!HA103,1)),"N/A")</f>
        <v>6</v>
      </c>
      <c r="HB103">
        <f>IFERROR(VALUE(RIGHT(Rawdata!HB103,1)),"N/A")</f>
        <v>6</v>
      </c>
      <c r="HC103">
        <f>IFERROR(VALUE(RIGHT(Rawdata!HC103,1)),"N/A")</f>
        <v>5</v>
      </c>
      <c r="HD103">
        <f>IFERROR(7-VALUE(RIGHT(Rawdata!HD103,1)),"N/A")</f>
        <v>3</v>
      </c>
      <c r="HE103">
        <f>IFERROR(VALUE(RIGHT(Rawdata!HE103,1)),"N/A")</f>
        <v>6</v>
      </c>
      <c r="HF103">
        <f>IFERROR(7-VALUE(RIGHT(Rawdata!HF103,1)),"N/A")</f>
        <v>6</v>
      </c>
      <c r="HG103">
        <f>IFERROR(VALUE(RIGHT(Rawdata!HG103,1)),"N/A")</f>
        <v>6</v>
      </c>
      <c r="HH103">
        <f>IFERROR(VALUE(RIGHT(Rawdata!HH103,1)),"N/A")</f>
        <v>6</v>
      </c>
      <c r="HI103">
        <f>IFERROR(VALUE(RIGHT(Rawdata!HI103,1)),"N/A")</f>
        <v>6</v>
      </c>
      <c r="HJ103">
        <f>IFERROR(VALUE(RIGHT(Rawdata!HJ103,1)),"N/A")</f>
        <v>6</v>
      </c>
      <c r="HK103">
        <f>IFERROR(7-VALUE(RIGHT(Rawdata!HK103,1)),"N/A")</f>
        <v>5</v>
      </c>
      <c r="HL103">
        <f>IFERROR(VALUE(RIGHT(Rawdata!HL103,1)),"N/A")</f>
        <v>4</v>
      </c>
      <c r="HM103">
        <f>IFERROR(VALUE(RIGHT(Rawdata!HM103,1)),"N/A")</f>
        <v>3</v>
      </c>
      <c r="HN103">
        <f>IFERROR(IF(Rawdata!HN103="A13",5,VALUE(RIGHT(Rawdata!HN103,1))-1),"N/A")</f>
        <v>5</v>
      </c>
      <c r="HO103">
        <f>IFERROR(IF(Rawdata!HO103="A13",5,VALUE(RIGHT(Rawdata!HO103,1))-1),"N/A")</f>
        <v>5</v>
      </c>
      <c r="HP103">
        <f>IFERROR(IF(Rawdata!HP103="A13",5,VALUE(RIGHT(Rawdata!HP103,1))-1),"N/A")</f>
        <v>5</v>
      </c>
      <c r="HQ103">
        <f>IFERROR(IF(Rawdata!HQ103="A13",5,VALUE(RIGHT(Rawdata!HQ103,1))-1),"N/A")</f>
        <v>5</v>
      </c>
      <c r="HR103">
        <f>IFERROR(IF(Rawdata!HR103="A13",5,VALUE(RIGHT(Rawdata!HR103,1))-1),"N/A")</f>
        <v>5</v>
      </c>
      <c r="HS103">
        <f>IFERROR(6-IF(Rawdata!HS103="A13",5,VALUE(RIGHT(Rawdata!HS103,1))-1),"N/A")</f>
        <v>5</v>
      </c>
      <c r="HT103">
        <f>IFERROR(6-IF(Rawdata!HT103="A13",5,VALUE(RIGHT(Rawdata!HT103,1))-1),"N/A")</f>
        <v>5</v>
      </c>
      <c r="HU103">
        <f>IFERROR(6-IF(Rawdata!HU103="A13",5,VALUE(RIGHT(Rawdata!HU103,1))-1),"N/A")</f>
        <v>3</v>
      </c>
      <c r="HV103">
        <f>IFERROR(IF(Rawdata!HV103="A13",5,VALUE(RIGHT(Rawdata!HV103,1))-1),"N/A")</f>
        <v>5</v>
      </c>
      <c r="HW103">
        <f>IFERROR(6-IF(Rawdata!HW103="A13",5,VALUE(RIGHT(Rawdata!HW103,1))-1),"N/A")</f>
        <v>2</v>
      </c>
      <c r="HX103">
        <f>IFERROR(6-IF(Rawdata!HX103="A13",5,VALUE(RIGHT(Rawdata!HX103,1))-1),"N/A")</f>
        <v>3</v>
      </c>
      <c r="HY103">
        <f>IFERROR(6-IF(Rawdata!HY103="A13",5,VALUE(RIGHT(Rawdata!HY103,1))-1),"N/A")</f>
        <v>3</v>
      </c>
      <c r="HZ103">
        <f>IFERROR(6-IF(Rawdata!HZ103="A13",5,VALUE(RIGHT(Rawdata!HZ103,1))-1),"N/A")</f>
        <v>3</v>
      </c>
      <c r="IA103">
        <f>IFERROR(6-IF(Rawdata!IA103="A13",5,VALUE(RIGHT(Rawdata!IA103,1))-1),"N/A")</f>
        <v>3</v>
      </c>
      <c r="IB103">
        <f>IFERROR(IF(Rawdata!IB103="A13",5,VALUE(RIGHT(Rawdata!IB103,1))-1),"N/A")</f>
        <v>4</v>
      </c>
      <c r="IC103">
        <f>IFERROR(6-IF(Rawdata!IC103="A13",5,VALUE(RIGHT(Rawdata!IC103,1))-1),"N/A")</f>
        <v>2</v>
      </c>
      <c r="ID103">
        <f>IFERROR(IF(Rawdata!ID103="A13",5,VALUE(RIGHT(Rawdata!ID103,1))-1),"N/A")</f>
        <v>3</v>
      </c>
      <c r="IE103">
        <f>IFERROR(6-IF(Rawdata!IE103="A13",5,VALUE(RIGHT(Rawdata!IE103,1))-1),"N/A")</f>
        <v>3</v>
      </c>
      <c r="IF103">
        <f>IFERROR(VALUE(RIGHT(Rawdata!IF103,1)),"N/A")</f>
        <v>2</v>
      </c>
      <c r="IG103">
        <f>IFERROR(VALUE(RIGHT(Rawdata!IG103,1)),"N/A")</f>
        <v>1</v>
      </c>
      <c r="IH103">
        <f>IFERROR(VALUE(RIGHT(Rawdata!IH103,1)),"N/A")</f>
        <v>3</v>
      </c>
      <c r="II103">
        <f>IFERROR(VALUE(RIGHT(Rawdata!II103,1)),"N/A")</f>
        <v>4</v>
      </c>
      <c r="IJ103">
        <f>IFERROR(VALUE(RIGHT(Rawdata!IJ103,1)),"N/A")</f>
        <v>1</v>
      </c>
      <c r="IK103">
        <f>IFERROR(VALUE(RIGHT(Rawdata!IK103,1)),"N/A")</f>
        <v>5</v>
      </c>
      <c r="IL103">
        <f>IFERROR(VALUE(RIGHT(Rawdata!IL103,1)),"N/A")</f>
        <v>5</v>
      </c>
      <c r="IM103">
        <f>IFERROR(VALUE(RIGHT(Rawdata!IM103,1)),"N/A")</f>
        <v>5</v>
      </c>
      <c r="IN103">
        <f>IFERROR(VALUE(RIGHT(Rawdata!IN103,1)),"N/A")</f>
        <v>5</v>
      </c>
      <c r="IO103">
        <f>IFERROR(VALUE(RIGHT(Rawdata!IO103,1)),"N/A")</f>
        <v>5</v>
      </c>
      <c r="IP103">
        <f>IFERROR(VALUE(RIGHT(Rawdata!IP103,1)),"N/A")</f>
        <v>5</v>
      </c>
      <c r="IQ103">
        <f>IFERROR(VALUE(RIGHT(Rawdata!IQ103,1)),"N/A")</f>
        <v>5</v>
      </c>
      <c r="IR103">
        <f>IFERROR(VALUE(RIGHT(Rawdata!IR103,1)),"N/A")</f>
        <v>1</v>
      </c>
      <c r="IS103">
        <f>IFERROR(VALUE(RIGHT(Rawdata!IS103,1)),"N/A")</f>
        <v>5</v>
      </c>
      <c r="IT103">
        <f>IFERROR(VALUE(RIGHT(Rawdata!IT103,1)),"N/A")</f>
        <v>5</v>
      </c>
      <c r="IU103">
        <f>IFERROR(VALUE(RIGHT(Rawdata!IU103,1)),"N/A")</f>
        <v>5</v>
      </c>
      <c r="IV103">
        <f>IFERROR(VALUE(RIGHT(Rawdata!IV103,1)),"N/A")</f>
        <v>5</v>
      </c>
      <c r="IW103">
        <f>IFERROR(VALUE(RIGHT(Rawdata!IW103,1)),"N/A")</f>
        <v>5</v>
      </c>
      <c r="IX103">
        <f>IFERROR(VALUE(RIGHT(Rawdata!IX103,1)),"N/A")</f>
        <v>5</v>
      </c>
      <c r="IY103" t="str">
        <f>IFERROR(VALUE(RIGHT(Rawdata!IY103,1)),"N/A")</f>
        <v>N/A</v>
      </c>
      <c r="IZ103" t="str">
        <f>IFERROR(VALUE(RIGHT(Rawdata!IZ103,1)),"N/A")</f>
        <v>N/A</v>
      </c>
      <c r="JA103" t="str">
        <f>IFERROR(VALUE(RIGHT(Rawdata!JA103,1)),"N/A")</f>
        <v>N/A</v>
      </c>
      <c r="JB103" t="str">
        <f>IFERROR(VALUE(RIGHT(Rawdata!JB103,1)),"N/A")</f>
        <v>N/A</v>
      </c>
      <c r="JC103" t="str">
        <f>IFERROR(VALUE(RIGHT(Rawdata!JC103,1)),"N/A")</f>
        <v>N/A</v>
      </c>
      <c r="JD103" t="str">
        <f>IFERROR(VALUE(RIGHT(Rawdata!JD103,1)),"N/A")</f>
        <v>N/A</v>
      </c>
      <c r="JE103" t="str">
        <f>IFERROR(VALUE(RIGHT(Rawdata!JE103,1)),"N/A")</f>
        <v>N/A</v>
      </c>
      <c r="JF103" t="str">
        <f>IFERROR(VALUE(RIGHT(Rawdata!JF103,1)),"N/A")</f>
        <v>N/A</v>
      </c>
      <c r="JG103" t="str">
        <f>IFERROR(VALUE(RIGHT(Rawdata!JG103,1)),"N/A")</f>
        <v>N/A</v>
      </c>
      <c r="JH103" t="str">
        <f>IFERROR(VALUE(RIGHT(Rawdata!JH103,1)),"N/A")</f>
        <v>N/A</v>
      </c>
      <c r="JI103" t="str">
        <f>IFERROR(VALUE(RIGHT(Rawdata!JI103,1)),"N/A")</f>
        <v>N/A</v>
      </c>
      <c r="JJ103" t="str">
        <f>IFERROR(VALUE(RIGHT(Rawdata!JJ103,1)),"N/A")</f>
        <v>N/A</v>
      </c>
      <c r="JK103" t="str">
        <f>IFERROR(VALUE(RIGHT(Rawdata!JK103,1)),"N/A")</f>
        <v>N/A</v>
      </c>
      <c r="JL103" t="str">
        <f>IFERROR(VALUE(RIGHT(Rawdata!JL103,1)),"N/A")</f>
        <v>N/A</v>
      </c>
      <c r="JM103" t="str">
        <f>IFERROR(VALUE(RIGHT(Rawdata!JM103,1)),"N/A")</f>
        <v>N/A</v>
      </c>
      <c r="JN103" t="str">
        <f>IFERROR(VALUE(RIGHT(Rawdata!JN103,1)),"N/A")</f>
        <v>N/A</v>
      </c>
      <c r="JO103" t="str">
        <f>IFERROR(VALUE(RIGHT(Rawdata!JO103,1)),"N/A")</f>
        <v>N/A</v>
      </c>
      <c r="JP103">
        <f>IFERROR(VALUE(RIGHT(Rawdata!JP103,1)-4),"N/A")</f>
        <v>1</v>
      </c>
      <c r="JQ103">
        <f>IFERROR(VALUE(RIGHT(Rawdata!JQ103,1)-4),"N/A")</f>
        <v>2</v>
      </c>
      <c r="JR103">
        <f>IFERROR(VALUE(RIGHT(Rawdata!JR103,1)-4),"N/A")</f>
        <v>0</v>
      </c>
      <c r="JS103">
        <f>IFERROR(VALUE(RIGHT(Rawdata!JS103,1)-4),"N/A")</f>
        <v>1</v>
      </c>
      <c r="JT103">
        <f>IFERROR(VALUE(RIGHT(Rawdata!JT103,1)-4),"N/A")</f>
        <v>0</v>
      </c>
      <c r="JU103">
        <f>IFERROR(VALUE(RIGHT(Rawdata!JU103,1)-4),"N/A")</f>
        <v>1</v>
      </c>
      <c r="JV103">
        <f>IFERROR(VALUE(RIGHT(Rawdata!JV103,1)-4),"N/A")</f>
        <v>0</v>
      </c>
      <c r="JW103">
        <f>IFERROR(VALUE(RIGHT(Rawdata!JW103,1)-4),"N/A")</f>
        <v>0</v>
      </c>
      <c r="JX103" t="str">
        <f>IFERROR(VALUE(RIGHT(Rawdata!JX103,1)),"N/A")</f>
        <v>N/A</v>
      </c>
      <c r="JY103" t="str">
        <f>IFERROR(VALUE(RIGHT(Rawdata!JY103,1)),"N/A")</f>
        <v>N/A</v>
      </c>
      <c r="JZ103" t="str">
        <f>IFERROR(6-VALUE(RIGHT(Rawdata!JZ103,1)),"N/A")</f>
        <v>N/A</v>
      </c>
      <c r="KA103" t="str">
        <f>IFERROR(6-VALUE(RIGHT(Rawdata!KA103,1)),"N/A")</f>
        <v>N/A</v>
      </c>
      <c r="KB103" t="str">
        <f>IFERROR(6-VALUE(RIGHT(Rawdata!KB103,1)),"N/A")</f>
        <v>N/A</v>
      </c>
      <c r="KC103" t="str">
        <f>IFERROR(6-VALUE(RIGHT(Rawdata!KC103,1)),"N/A")</f>
        <v>N/A</v>
      </c>
      <c r="KD103" t="str">
        <f>IFERROR(6-VALUE(RIGHT(Rawdata!KD103,1)),"N/A")</f>
        <v>N/A</v>
      </c>
      <c r="KE103" t="str">
        <f>IFERROR(6-VALUE(RIGHT(Rawdata!KE103,1)),"N/A")</f>
        <v>N/A</v>
      </c>
      <c r="KF103" t="str">
        <f>IFERROR(VALUE(RIGHT(Rawdata!KF103,1)),"N/A")</f>
        <v>N/A</v>
      </c>
      <c r="KG103" t="str">
        <f>IFERROR(VALUE(RIGHT(Rawdata!KG103,1)),"N/A")</f>
        <v>N/A</v>
      </c>
      <c r="KH103" t="str">
        <f>IFERROR(6-VALUE(RIGHT(Rawdata!KH103,1)),"N/A")</f>
        <v>N/A</v>
      </c>
      <c r="KI103" t="str">
        <f>IFERROR(6-VALUE(RIGHT(Rawdata!KI103,1)),"N/A")</f>
        <v>N/A</v>
      </c>
      <c r="KJ103">
        <f>IFERROR(VALUE(RIGHT(Rawdata!KJ103,1)),"N/A")</f>
        <v>5</v>
      </c>
      <c r="KK103">
        <f>IFERROR(VALUE(RIGHT(Rawdata!KK103,1)),"N/A")</f>
        <v>5</v>
      </c>
      <c r="KL103">
        <f>IFERROR(VALUE(RIGHT(Rawdata!KL103,1)),"N/A")</f>
        <v>1</v>
      </c>
      <c r="KM103">
        <f>IFERROR(VALUE(RIGHT(Rawdata!KM103,1)),"N/A")</f>
        <v>3</v>
      </c>
      <c r="KN103">
        <f>IFERROR(VALUE(RIGHT(Rawdata!KN103,1)),"N/A")</f>
        <v>1</v>
      </c>
      <c r="KO103">
        <f>IFERROR(VALUE(RIGHT(Rawdata!KO103,1)),"N/A")</f>
        <v>4</v>
      </c>
      <c r="KP103">
        <f>IFERROR(VALUE(RIGHT(Rawdata!KP103,1)),"N/A")</f>
        <v>3</v>
      </c>
      <c r="KQ103">
        <f>IFERROR(VALUE(RIGHT(Rawdata!KQ103,1)),"N/A")</f>
        <v>3</v>
      </c>
      <c r="KR103">
        <f>IFERROR(VALUE(RIGHT(Rawdata!KR103,1)),"N/A")</f>
        <v>1</v>
      </c>
      <c r="KS103">
        <f>IFERROR(VALUE(RIGHT(Rawdata!KS103,1)),"N/A")</f>
        <v>1</v>
      </c>
      <c r="KT103">
        <f>IFERROR(VALUE(RIGHT(Rawdata!KT103,1)),"N/A")</f>
        <v>4</v>
      </c>
      <c r="KU103">
        <f>IFERROR(VALUE(RIGHT(Rawdata!KU103,1)),"N/A")</f>
        <v>4</v>
      </c>
      <c r="KV103">
        <f>IFERROR(VALUE(RIGHT(Rawdata!KV103,1)),"N/A")</f>
        <v>4</v>
      </c>
      <c r="KW103">
        <f>IFERROR(VALUE(RIGHT(Rawdata!KW103,1)),"N/A")</f>
        <v>4</v>
      </c>
      <c r="KX103">
        <f>IFERROR(VALUE(RIGHT(Rawdata!KX103,1)),"N/A")</f>
        <v>4</v>
      </c>
    </row>
    <row r="104" spans="1:310" x14ac:dyDescent="0.25">
      <c r="A104">
        <f>Rawdata!A104</f>
        <v>1</v>
      </c>
      <c r="B104" t="str">
        <f>Rawdata!B104</f>
        <v>T3</v>
      </c>
      <c r="C104" t="str">
        <f>Rawdata!C104</f>
        <v>2022-12-05 15:17:36</v>
      </c>
      <c r="D104" t="str">
        <f>Rawdata!D104</f>
        <v>854-279</v>
      </c>
      <c r="E104" t="str">
        <f>IF(Rawdata!E104="","",Rawdata!E104)</f>
        <v/>
      </c>
      <c r="F104" cm="1">
        <f t="array" ref="F104">IFERROR(_xlfn.IFS(Rawdata!F104="A1",100,Rawdata!F104="A2",75,Rawdata!F104="A3",50,Rawdata!F104="A4",25,Rawdata!F104="A5",0),"N/A")</f>
        <v>50</v>
      </c>
      <c r="G104" cm="1">
        <f t="array" ref="G104">IFERROR(_xlfn.IFS(Rawdata!G104="A1",100,Rawdata!G104="A2",75,Rawdata!G104="A3",50,Rawdata!G104="A4",25,Rawdata!G104="A5",0),"N/A")</f>
        <v>50</v>
      </c>
      <c r="H104" cm="1">
        <f t="array" ref="H104">IFERROR(_xlfn.IFS(Rawdata!H104="A1",100,Rawdata!H104="A2",75,Rawdata!H104="A3",50,Rawdata!H104="A4",25,Rawdata!H104="A5",0),"N/A")</f>
        <v>0</v>
      </c>
      <c r="I104" cm="1">
        <f t="array" ref="I104">IFERROR(_xlfn.IFS(Rawdata!I104="A1",100,Rawdata!I104="A2",75,Rawdata!I104="A3",50,Rawdata!I104="A4",25,Rawdata!I104="A5",0),"N/A")</f>
        <v>25</v>
      </c>
      <c r="J104" cm="1">
        <f t="array" ref="J104">IFERROR(_xlfn.IFS(Rawdata!J104="A1",100,Rawdata!J104="A2",75,Rawdata!J104="A3",50,Rawdata!J104="A4",25,Rawdata!J104="A5",0),"N/A")</f>
        <v>0</v>
      </c>
      <c r="K104" cm="1">
        <f t="array" ref="K104">IFERROR(_xlfn.IFS(Rawdata!K104="A1",100,Rawdata!K104="A2",75,Rawdata!K104="A3",50,Rawdata!K104="A4",25,Rawdata!K104="A5",0),"N/A")</f>
        <v>50</v>
      </c>
      <c r="L104" cm="1">
        <f t="array" ref="L104">IFERROR(_xlfn.IFS(Rawdata!L104="A1",100,Rawdata!L104="A2",75,Rawdata!L104="A3",50,Rawdata!L104="A4",25,Rawdata!L104="A5",0),"N/A")</f>
        <v>50</v>
      </c>
      <c r="M104" cm="1">
        <f t="array" ref="M104">IFERROR(_xlfn.IFS(Rawdata!M104="A1",100,Rawdata!M104="A2",75,Rawdata!M104="A3",50,Rawdata!M104="A4",25,Rawdata!M104="A5",0),"N/A")</f>
        <v>50</v>
      </c>
      <c r="N104" cm="1">
        <f t="array" ref="N104">IFERROR(_xlfn.IFS(Rawdata!N104="A1",100,Rawdata!N104="A2",75,Rawdata!N104="A3",50,Rawdata!N104="A4",25,Rawdata!N104="A5",0),"N/A")</f>
        <v>25</v>
      </c>
      <c r="O104" cm="1">
        <f t="array" ref="O104">IFERROR(_xlfn.IFS(Rawdata!O104="A1",100,Rawdata!O104="A2",75,Rawdata!O104="A3",50,Rawdata!O104="A4",25,Rawdata!O104="A5",0),"N/A")</f>
        <v>0</v>
      </c>
      <c r="P104" cm="1">
        <f t="array" ref="P104">IFERROR(_xlfn.IFS(Rawdata!P104="A1",100,Rawdata!P104="A2",75,Rawdata!P104="A3",50,Rawdata!P104="A4",25,Rawdata!P104="A5",0),"N/A")</f>
        <v>0</v>
      </c>
      <c r="Q104" cm="1">
        <f t="array" ref="Q104">IFERROR(_xlfn.IFS(Rawdata!Q104="A1",100,Rawdata!Q104="A2",75,Rawdata!Q104="A3",50,Rawdata!Q104="A4",25,Rawdata!Q104="A5",0),"N/A")</f>
        <v>0</v>
      </c>
      <c r="R104" cm="1">
        <f t="array" ref="R104">IFERROR(_xlfn.IFS(Rawdata!R104="A1",100,Rawdata!R104="A2",75,Rawdata!R104="A3",50,Rawdata!R104="A4",25,Rawdata!R104="A5",0),"N/A")</f>
        <v>25</v>
      </c>
      <c r="S104" cm="1">
        <f t="array" ref="S104">IFERROR(_xlfn.IFS(Rawdata!S104="A1",100,Rawdata!S104="A2",75,Rawdata!S104="A3",50,Rawdata!S104="A4",25,Rawdata!S104="A5",0),"N/A")</f>
        <v>0</v>
      </c>
      <c r="T104" cm="1">
        <f t="array" ref="T104">IFERROR(_xlfn.IFS(Rawdata!T104="A1",100,Rawdata!T104="A2",75,Rawdata!T104="A3",50,Rawdata!T104="A4",25,Rawdata!T104="A5",0),"N/A")</f>
        <v>25</v>
      </c>
      <c r="U104" cm="1">
        <f t="array" ref="U104">IFERROR(_xlfn.IFS(Rawdata!U104="A1",100,Rawdata!U104="A2",75,Rawdata!U104="A3",50,Rawdata!U104="A4",25,Rawdata!U104="A5",0),"N/A")</f>
        <v>50</v>
      </c>
      <c r="V104" cm="1">
        <f t="array" ref="V104">IFERROR(_xlfn.IFS(Rawdata!V104="A1",100,Rawdata!V104="A2",75,Rawdata!V104="A3",50,Rawdata!V104="A4",25,Rawdata!V104="A5",0),"N/A")</f>
        <v>0</v>
      </c>
      <c r="W104" cm="1">
        <f t="array" ref="W104">IFERROR(_xlfn.IFS(Rawdata!W104="A1",100,Rawdata!W104="A2",75,Rawdata!W104="A3",50,Rawdata!W104="A4",25,Rawdata!W104="A5",0),"N/A")</f>
        <v>0</v>
      </c>
      <c r="X104" cm="1">
        <f t="array" ref="X104">IFERROR(_xlfn.IFS(Rawdata!X104="A1",100,Rawdata!X104="A2",75,Rawdata!X104="A3",50,Rawdata!X104="A4",25,Rawdata!X104="A5",0),"N/A")</f>
        <v>0</v>
      </c>
      <c r="Y104" cm="1">
        <f t="array" ref="Y104">IFERROR(_xlfn.IFS(Rawdata!Y104="A1",100,Rawdata!Y104="A2",75,Rawdata!Y104="A3",50,Rawdata!Y104="A4",25,Rawdata!Y104="A5",0),"N/A")</f>
        <v>50</v>
      </c>
      <c r="Z104" cm="1">
        <f t="array" ref="Z104">IFERROR(_xlfn.IFS(Rawdata!Z104="A1",100,Rawdata!Z104="A2",75,Rawdata!Z104="A3",50,Rawdata!Z104="A4",25,Rawdata!Z104="A5",0),"N/A")</f>
        <v>100</v>
      </c>
      <c r="AA104" cm="1">
        <f t="array" ref="AA104">IFERROR(_xlfn.IFS(Rawdata!AA104="A1",100,Rawdata!AA104="A2",75,Rawdata!AA104="A3",50,Rawdata!AA104="A4",25,Rawdata!AA104="A5",0),"N/A")</f>
        <v>50</v>
      </c>
      <c r="AB104" cm="1">
        <f t="array" ref="AB104">IFERROR(_xlfn.IFS(Rawdata!AB104="A1",100,Rawdata!AB104="A2",75,Rawdata!AB104="A3",50,Rawdata!AB104="A4",25,Rawdata!AB104="A5",0),"N/A")</f>
        <v>50</v>
      </c>
      <c r="AC104">
        <f>IFERROR(VALUE(RIGHT(Rawdata!AC104,1)),"N/A")</f>
        <v>1</v>
      </c>
      <c r="AD104">
        <f>IFERROR(6-VALUE(RIGHT(Rawdata!AD104,1)),"N/A")</f>
        <v>5</v>
      </c>
      <c r="AE104">
        <f>IFERROR(VALUE(RIGHT(Rawdata!AE104,1)),"N/A")</f>
        <v>1</v>
      </c>
      <c r="AF104">
        <f>IFERROR(6-VALUE(RIGHT(Rawdata!AF104,1)),"N/A")</f>
        <v>5</v>
      </c>
      <c r="AG104">
        <f>IFERROR(VALUE(RIGHT(Rawdata!AG104,1)),"N/A")</f>
        <v>3</v>
      </c>
      <c r="AH104">
        <f>IFERROR(VALUE(RIGHT(Rawdata!AH104,1)),"N/A")</f>
        <v>2</v>
      </c>
      <c r="AI104">
        <f>IFERROR(VALUE(RIGHT(Rawdata!AI104,1)),"N/A")</f>
        <v>3</v>
      </c>
      <c r="AJ104">
        <f>IFERROR(6-VALUE(RIGHT(Rawdata!AJ104,1)),"N/A")</f>
        <v>2</v>
      </c>
      <c r="AK104">
        <f>IFERROR(6-VALUE(RIGHT(Rawdata!AK104,1)),"N/A")</f>
        <v>1</v>
      </c>
      <c r="AL104">
        <f>IFERROR(VALUE(RIGHT(Rawdata!AL104,1)),"N/A")</f>
        <v>3</v>
      </c>
      <c r="AM104">
        <f>IFERROR(6-VALUE(RIGHT(Rawdata!AM104,1)),"N/A")</f>
        <v>1</v>
      </c>
      <c r="AN104">
        <f>IFERROR(6-VALUE(RIGHT(Rawdata!AN104,1)),"N/A")</f>
        <v>1</v>
      </c>
      <c r="AO104">
        <f>IFERROR(VALUE(RIGHT(Rawdata!AO104,1)),"N/A")</f>
        <v>1</v>
      </c>
      <c r="AP104">
        <f>IFERROR(6-VALUE(RIGHT(Rawdata!AP104,1)),"N/A")</f>
        <v>5</v>
      </c>
      <c r="AQ104">
        <f>IFERROR(VALUE(RIGHT(Rawdata!AQ104,1)),"N/A")</f>
        <v>1</v>
      </c>
      <c r="AR104">
        <f>IFERROR(6-VALUE(RIGHT(Rawdata!AR104,1)),"N/A")</f>
        <v>1</v>
      </c>
      <c r="AS104">
        <f>IFERROR(VALUE(RIGHT(Rawdata!AS104,1)),"N/A")</f>
        <v>3</v>
      </c>
      <c r="AT104">
        <f>IFERROR(VALUE(RIGHT(Rawdata!AT104,1)),"N/A")</f>
        <v>1</v>
      </c>
      <c r="AU104">
        <f>IFERROR(6-VALUE(RIGHT(Rawdata!AU104,1)),"N/A")</f>
        <v>5</v>
      </c>
      <c r="AV104">
        <f>IFERROR(VALUE(RIGHT(Rawdata!AV104,1)),"N/A")</f>
        <v>4</v>
      </c>
      <c r="AW104">
        <f>IFERROR(VALUE(RIGHT(Rawdata!AW104,1)),"N/A")</f>
        <v>5</v>
      </c>
      <c r="AX104">
        <f>IFERROR(VALUE(RIGHT(Rawdata!AX104,1)),"N/A")</f>
        <v>5</v>
      </c>
      <c r="AY104">
        <f>IFERROR(VALUE(RIGHT(Rawdata!AY104,1)),"N/A")</f>
        <v>3</v>
      </c>
      <c r="AZ104">
        <f>IFERROR(VALUE(RIGHT(Rawdata!AZ104,1)),"N/A")</f>
        <v>5</v>
      </c>
      <c r="BA104">
        <f>IFERROR(VALUE(RIGHT(Rawdata!BA104,1)-1),"N/A")</f>
        <v>4</v>
      </c>
      <c r="BB104">
        <f>IFERROR(VALUE(RIGHT(Rawdata!BB104,1)-1),"N/A")</f>
        <v>4</v>
      </c>
      <c r="BC104">
        <f>IFERROR(VALUE(RIGHT(Rawdata!BC104,1)-1),"N/A")</f>
        <v>3</v>
      </c>
      <c r="BD104">
        <f>IFERROR(VALUE(RIGHT(Rawdata!BD104,1)-1),"N/A")</f>
        <v>1</v>
      </c>
      <c r="BE104">
        <f>IFERROR(VALUE(RIGHT(Rawdata!BE104,1)-1),"N/A")</f>
        <v>4</v>
      </c>
      <c r="BF104">
        <f>IFERROR(VALUE(RIGHT(Rawdata!BF104,1)-1),"N/A")</f>
        <v>4</v>
      </c>
      <c r="BG104">
        <f>IFERROR(VALUE(RIGHT(Rawdata!BG104,1)-1),"N/A")</f>
        <v>3</v>
      </c>
      <c r="BH104">
        <f>IFERROR(VALUE(RIGHT(Rawdata!BH104,1)-1),"N/A")</f>
        <v>3</v>
      </c>
      <c r="BI104">
        <f>IFERROR(VALUE(RIGHT(Rawdata!BI104,1)-1),"N/A")</f>
        <v>4</v>
      </c>
      <c r="BJ104">
        <f>IFERROR(VALUE(RIGHT(Rawdata!BJ104,1)-1),"N/A")</f>
        <v>4</v>
      </c>
      <c r="BK104">
        <f>IFERROR(VALUE(RIGHT(Rawdata!BK104,1)-1),"N/A")</f>
        <v>4</v>
      </c>
      <c r="BL104">
        <f>IFERROR(VALUE(RIGHT(Rawdata!BL104,1)-1),"N/A")</f>
        <v>4</v>
      </c>
      <c r="BM104">
        <f>IFERROR(VALUE(RIGHT(Rawdata!BM104,1)),"N/A")</f>
        <v>1</v>
      </c>
      <c r="BN104">
        <f>IFERROR(VALUE(RIGHT(Rawdata!BN104,1)),"N/A")</f>
        <v>1</v>
      </c>
      <c r="BO104">
        <f>IFERROR(VALUE(RIGHT(Rawdata!BO104,1)),"N/A")</f>
        <v>1</v>
      </c>
      <c r="BP104">
        <f>IFERROR(VALUE(RIGHT(Rawdata!BP104,1)),"N/A")</f>
        <v>1</v>
      </c>
      <c r="BQ104">
        <f>IFERROR(6-VALUE(RIGHT(Rawdata!BQ104,1)),"N/A")</f>
        <v>1</v>
      </c>
      <c r="BR104">
        <f>IFERROR(6-VALUE(RIGHT(Rawdata!BR104,1)),"N/A")</f>
        <v>1</v>
      </c>
      <c r="BS104">
        <f>IFERROR(6-VALUE(RIGHT(Rawdata!BS104,1)),"N/A")</f>
        <v>1</v>
      </c>
      <c r="BT104">
        <f>IFERROR(6-VALUE(RIGHT(Rawdata!BT104,1)),"N/A")</f>
        <v>1</v>
      </c>
      <c r="BU104">
        <f>IFERROR(VALUE(RIGHT(Rawdata!BU104,1)),"N/A")</f>
        <v>5</v>
      </c>
      <c r="BV104">
        <f>IFERROR(VALUE(RIGHT(Rawdata!BV104,1)),"N/A")</f>
        <v>4</v>
      </c>
      <c r="BW104">
        <f>IFERROR(VALUE(RIGHT(Rawdata!BW104,1)),"N/A")</f>
        <v>4</v>
      </c>
      <c r="BX104">
        <f>IFERROR(VALUE(RIGHT(Rawdata!BX104,1)),"N/A")</f>
        <v>5</v>
      </c>
      <c r="BY104">
        <f>IFERROR(6-VALUE(RIGHT(Rawdata!BY104,1)),"N/A")</f>
        <v>2</v>
      </c>
      <c r="BZ104">
        <f>IFERROR(6-VALUE(RIGHT(Rawdata!BZ104,1)),"N/A")</f>
        <v>2</v>
      </c>
      <c r="CA104">
        <f>IFERROR(6-VALUE(RIGHT(Rawdata!CA104,1)),"N/A")</f>
        <v>2</v>
      </c>
      <c r="CB104">
        <f>IFERROR(VALUE(RIGHT(Rawdata!CB104,1)),"N/A")</f>
        <v>5</v>
      </c>
      <c r="CC104">
        <f>IFERROR(VALUE(RIGHT(Rawdata!CC104,1)),"N/A")</f>
        <v>4</v>
      </c>
      <c r="CD104">
        <f>IFERROR(VALUE(RIGHT(Rawdata!CD104,1)),"N/A")</f>
        <v>4</v>
      </c>
      <c r="CE104">
        <f>IFERROR(VALUE(RIGHT(Rawdata!CE104,1)),"N/A")</f>
        <v>2</v>
      </c>
      <c r="CF104">
        <f>IFERROR(6-VALUE(RIGHT(Rawdata!CF104,1)),"N/A")</f>
        <v>2</v>
      </c>
      <c r="CG104">
        <f>IFERROR(6-VALUE(RIGHT(Rawdata!CG104,1)),"N/A")</f>
        <v>3</v>
      </c>
      <c r="CH104">
        <f>IFERROR(6-VALUE(RIGHT(Rawdata!CH104,1)),"N/A")</f>
        <v>3</v>
      </c>
      <c r="CI104">
        <f>IFERROR(6-VALUE(RIGHT(Rawdata!CI104,1)),"N/A")</f>
        <v>1</v>
      </c>
      <c r="CJ104">
        <f>IFERROR(VALUE(RIGHT(Rawdata!CJ104,1)),"N/A")</f>
        <v>5</v>
      </c>
      <c r="CK104">
        <f>IFERROR(VALUE(RIGHT(Rawdata!CK104,1)),"N/A")</f>
        <v>5</v>
      </c>
      <c r="CL104">
        <f>IFERROR(VALUE(RIGHT(Rawdata!CL104,1)),"N/A")</f>
        <v>3</v>
      </c>
      <c r="CM104">
        <f>IFERROR(VALUE(RIGHT(Rawdata!CM104,1)),"N/A")</f>
        <v>5</v>
      </c>
      <c r="CN104">
        <f>IFERROR(VALUE(RIGHT(Rawdata!CN104,1)),"N/A")</f>
        <v>5</v>
      </c>
      <c r="CO104">
        <f>IFERROR(VALUE(RIGHT(Rawdata!CO104,1)),"N/A")</f>
        <v>5</v>
      </c>
      <c r="CP104">
        <f>IFERROR(VALUE(RIGHT(Rawdata!CP104,1)),"N/A")</f>
        <v>3</v>
      </c>
      <c r="CQ104">
        <f>IFERROR(VALUE(RIGHT(Rawdata!CQ104,1)),"N/A")</f>
        <v>4</v>
      </c>
      <c r="CR104">
        <f>IFERROR(VALUE(RIGHT(Rawdata!CR104,1)),"N/A")</f>
        <v>3</v>
      </c>
      <c r="CS104">
        <f>IFERROR(VALUE(RIGHT(Rawdata!CS104,1)),"N/A")</f>
        <v>5</v>
      </c>
      <c r="CT104">
        <f>IFERROR(VALUE(RIGHT(Rawdata!CT104,1)),"N/A")</f>
        <v>5</v>
      </c>
      <c r="CU104">
        <f>IFERROR(VALUE(RIGHT(Rawdata!CU104,1)),"N/A")</f>
        <v>5</v>
      </c>
      <c r="CV104">
        <f>IFERROR(VALUE(RIGHT(Rawdata!CV104,1)),"N/A")</f>
        <v>5</v>
      </c>
      <c r="CW104">
        <f>IFERROR(6-VALUE(RIGHT(Rawdata!CW104,1)),"N/A")</f>
        <v>1</v>
      </c>
      <c r="CX104">
        <f>IFERROR(VALUE(RIGHT(Rawdata!CX104,1)),"N/A")</f>
        <v>4</v>
      </c>
      <c r="CY104">
        <f>IFERROR(VALUE(RIGHT(Rawdata!CY104,1)),"N/A")</f>
        <v>5</v>
      </c>
      <c r="CZ104">
        <f>IFERROR(VALUE(RIGHT(Rawdata!CZ104,1)),"N/A")</f>
        <v>3</v>
      </c>
      <c r="DA104">
        <f>IFERROR(VALUE(RIGHT(Rawdata!DA104,1)),"N/A")</f>
        <v>2</v>
      </c>
      <c r="DB104">
        <f>IFERROR(VALUE(RIGHT(Rawdata!DB104,1)),"N/A")</f>
        <v>4</v>
      </c>
      <c r="DC104">
        <f>IFERROR(VALUE(RIGHT(Rawdata!DC104,1)),"N/A")</f>
        <v>5</v>
      </c>
      <c r="DD104">
        <f>IFERROR(VALUE(RIGHT(Rawdata!DD104,1)),"N/A")</f>
        <v>5</v>
      </c>
      <c r="DE104">
        <f>IFERROR(VALUE(RIGHT(Rawdata!DE104,1)-1),"N/A")</f>
        <v>5</v>
      </c>
      <c r="DF104">
        <f>IFERROR(VALUE(RIGHT(Rawdata!DF104,1)-1),"N/A")</f>
        <v>0</v>
      </c>
      <c r="DG104">
        <f>IFERROR(VALUE(RIGHT(Rawdata!DG104,1)-1),"N/A")</f>
        <v>5</v>
      </c>
      <c r="DH104">
        <f>IFERROR(VALUE(RIGHT(Rawdata!DH104,1)-1),"N/A")</f>
        <v>6</v>
      </c>
      <c r="DI104">
        <f>IFERROR(VALUE(RIGHT(Rawdata!DI104,1)-1),"N/A")</f>
        <v>6</v>
      </c>
      <c r="DJ104">
        <f>IFERROR(VALUE(RIGHT(Rawdata!DJ104,1)-1),"N/A")</f>
        <v>6</v>
      </c>
      <c r="DK104">
        <f>IFERROR(VALUE(RIGHT(Rawdata!DK104,1)-1),"N/A")</f>
        <v>6</v>
      </c>
      <c r="DL104">
        <f>IFERROR(VALUE(RIGHT(Rawdata!DL104,1)-1),"N/A")</f>
        <v>6</v>
      </c>
      <c r="DM104">
        <f>IFERROR(VALUE(RIGHT(Rawdata!DM104,1)-1),"N/A")</f>
        <v>6</v>
      </c>
      <c r="DN104">
        <f>IFERROR(VALUE(RIGHT(Rawdata!DN104,1)-1),"N/A")</f>
        <v>6</v>
      </c>
      <c r="DO104">
        <f>IFERROR(VALUE(RIGHT(Rawdata!DO104,1)-1),"N/A")</f>
        <v>6</v>
      </c>
      <c r="DP104">
        <f>IFERROR(VALUE(RIGHT(Rawdata!DP104,1)-1),"N/A")</f>
        <v>6</v>
      </c>
      <c r="DQ104">
        <f>IFERROR(VALUE(RIGHT(Rawdata!DQ104,1)-1),"N/A")</f>
        <v>6</v>
      </c>
      <c r="DR104">
        <f>IFERROR(VALUE(RIGHT(Rawdata!DR104,1)-1),"N/A")</f>
        <v>6</v>
      </c>
      <c r="DS104">
        <f>IFERROR(VALUE(RIGHT(Rawdata!DS104,1)-1),"N/A")</f>
        <v>4</v>
      </c>
      <c r="DT104">
        <f>IFERROR(VALUE(RIGHT(Rawdata!DT104,1)-1),"N/A")</f>
        <v>6</v>
      </c>
      <c r="DU104">
        <f>IFERROR(6-VALUE(RIGHT(Rawdata!DU104,1)-1),"N/A")</f>
        <v>0</v>
      </c>
      <c r="DV104">
        <f>IFERROR(6-VALUE(RIGHT(Rawdata!DV104,1)-1),"N/A")</f>
        <v>5</v>
      </c>
      <c r="DW104">
        <f>IFERROR(6-VALUE(RIGHT(Rawdata!DW104,1)-1),"N/A")</f>
        <v>6</v>
      </c>
      <c r="DX104">
        <f>IFERROR(6-VALUE(RIGHT(Rawdata!DX104,1)-1),"N/A")</f>
        <v>6</v>
      </c>
      <c r="DY104">
        <f>IFERROR(6-VALUE(RIGHT(Rawdata!DY104,1)-1),"N/A")</f>
        <v>1</v>
      </c>
      <c r="DZ104">
        <f>IFERROR(6-VALUE(RIGHT(Rawdata!DZ104,1)-1),"N/A")</f>
        <v>5</v>
      </c>
      <c r="EA104">
        <f>IFERROR(VALUE(RIGHT(Rawdata!EA104,1)),"N/A")</f>
        <v>1</v>
      </c>
      <c r="EB104">
        <f>IFERROR(VALUE(RIGHT(Rawdata!EB104,1)),"N/A")</f>
        <v>5</v>
      </c>
      <c r="EC104">
        <f>IFERROR(6-VALUE(RIGHT(Rawdata!EC104,1)),"N/A")</f>
        <v>1</v>
      </c>
      <c r="ED104">
        <f>IFERROR(6-VALUE(RIGHT(Rawdata!ED104,1)),"N/A")</f>
        <v>2</v>
      </c>
      <c r="EE104">
        <f>IFERROR(VALUE(RIGHT(Rawdata!EE104,1)),"N/A")</f>
        <v>1</v>
      </c>
      <c r="EF104">
        <f>IFERROR(VALUE(RIGHT(Rawdata!EF104,1)),"N/A")</f>
        <v>3</v>
      </c>
      <c r="EG104">
        <f>IFERROR(VALUE(RIGHT(Rawdata!EG104,1)),"N/A")</f>
        <v>3</v>
      </c>
      <c r="EH104">
        <f>IFERROR(VALUE(RIGHT(Rawdata!EH104,1)),"N/A")</f>
        <v>2</v>
      </c>
      <c r="EI104">
        <f>IFERROR(VALUE(RIGHT(Rawdata!EI104,1)),"N/A")</f>
        <v>4</v>
      </c>
      <c r="EJ104">
        <f>IFERROR(VALUE(RIGHT(Rawdata!EJ104,1)),"N/A")</f>
        <v>1</v>
      </c>
      <c r="EK104">
        <f>IFERROR(VALUE(RIGHT(Rawdata!EK104,1)),"N/A")</f>
        <v>1</v>
      </c>
      <c r="EL104">
        <f>IFERROR(VALUE(RIGHT(Rawdata!EL104,1)),"N/A")</f>
        <v>5</v>
      </c>
      <c r="EM104">
        <f>IFERROR(VALUE(RIGHT(Rawdata!EM104,1)),"N/A")</f>
        <v>5</v>
      </c>
      <c r="EN104">
        <f>IFERROR(VALUE(RIGHT(Rawdata!EN104,1)),"N/A")</f>
        <v>1</v>
      </c>
      <c r="EO104">
        <f>IFERROR(VALUE(RIGHT(Rawdata!EO104,1)),"N/A")</f>
        <v>4</v>
      </c>
      <c r="EP104">
        <f>IFERROR(VALUE(RIGHT(Rawdata!EP104,1)),"N/A")</f>
        <v>1</v>
      </c>
      <c r="EQ104">
        <f>IFERROR(VALUE(RIGHT(Rawdata!EQ104,1)),"N/A")</f>
        <v>1</v>
      </c>
      <c r="ER104">
        <f>IFERROR(VALUE(RIGHT(Rawdata!ER104,1)),"N/A")</f>
        <v>1</v>
      </c>
      <c r="ES104">
        <f>IFERROR(VALUE(RIGHT(Rawdata!ES104,1)),"N/A")</f>
        <v>1</v>
      </c>
      <c r="ET104">
        <f>IFERROR(VALUE(RIGHT(Rawdata!ET104,1)),"N/A")</f>
        <v>1</v>
      </c>
      <c r="EU104">
        <f>IFERROR(VALUE(RIGHT(Rawdata!EU104,1)),"N/A")</f>
        <v>1</v>
      </c>
      <c r="EV104">
        <f>IFERROR(VALUE(RIGHT(Rawdata!EV104,1)),"N/A")</f>
        <v>1</v>
      </c>
      <c r="EW104">
        <f>IFERROR(VALUE(RIGHT(Rawdata!EW104,1)),"N/A")</f>
        <v>3</v>
      </c>
      <c r="EX104">
        <f>IFERROR(VALUE(RIGHT(Rawdata!EX104,1)),"N/A")</f>
        <v>3</v>
      </c>
      <c r="EY104">
        <f>IFERROR(VALUE(RIGHT(Rawdata!EY104,1)),"N/A")</f>
        <v>3</v>
      </c>
      <c r="EZ104">
        <f>IFERROR(6-VALUE(RIGHT(Rawdata!EZ104,1)),"N/A")</f>
        <v>1</v>
      </c>
      <c r="FA104">
        <f>IFERROR(IF(Rawdata!FA104="A1",VALUE(RIGHT(Rawdata!FA104,1)),VALUE(RIGHT(Rawdata!FA104,1))-1),"N/A")</f>
        <v>5</v>
      </c>
      <c r="FB104">
        <f>IFERROR(VALUE(RIGHT(Rawdata!FB104,1))-3,"N/A")</f>
        <v>1</v>
      </c>
      <c r="FC104">
        <f>IFERROR(IF(Rawdata!FC104="A1",VALUE(RIGHT(Rawdata!FC104,1)),VALUE(RIGHT(Rawdata!FC104,1))-1),"N/A")</f>
        <v>4</v>
      </c>
      <c r="FD104">
        <f>IFERROR(VALUE(RIGHT(Rawdata!FD104,1))-3,"N/A")</f>
        <v>1</v>
      </c>
      <c r="FE104">
        <f>IFERROR(IF(Rawdata!FE104="A1",VALUE(RIGHT(Rawdata!FE104,1)),VALUE(RIGHT(Rawdata!FE104,1))-1),"N/A")</f>
        <v>5</v>
      </c>
      <c r="FF104">
        <f>IFERROR(VALUE(RIGHT(Rawdata!FF104,1))-3,"N/A")</f>
        <v>1</v>
      </c>
      <c r="FG104">
        <f>IFERROR(IF(Rawdata!FG104="A1",VALUE(RIGHT(Rawdata!FG104,1)),VALUE(RIGHT(Rawdata!FG104,1))-1),"N/A")</f>
        <v>4</v>
      </c>
      <c r="FH104">
        <f>IFERROR(VALUE(RIGHT(Rawdata!FH104,1))-3,"N/A")</f>
        <v>4</v>
      </c>
      <c r="FI104">
        <f>IFERROR(IF(Rawdata!FI104="A1",VALUE(RIGHT(Rawdata!FI104,1)),VALUE(RIGHT(Rawdata!FI104,1))-1),"N/A")</f>
        <v>5</v>
      </c>
      <c r="FJ104">
        <f>IFERROR(VALUE(RIGHT(Rawdata!FJ104,1))-3,"N/A")</f>
        <v>2</v>
      </c>
      <c r="FK104">
        <f>IFERROR(IF(Rawdata!FK104="A1",VALUE(RIGHT(Rawdata!FK104,1)),VALUE(RIGHT(Rawdata!FK104,1))-1),"N/A")</f>
        <v>3</v>
      </c>
      <c r="FL104">
        <f>IFERROR(VALUE(RIGHT(Rawdata!FL104,1))-3,"N/A")</f>
        <v>2</v>
      </c>
      <c r="FM104">
        <f>IFERROR(IF(Rawdata!FM104="A1",VALUE(RIGHT(Rawdata!FM104,1)),VALUE(RIGHT(Rawdata!FM104,1))-1),"N/A")</f>
        <v>4</v>
      </c>
      <c r="FN104">
        <f>IFERROR(VALUE(RIGHT(Rawdata!FN104,1))-3,"N/A")</f>
        <v>3</v>
      </c>
      <c r="FO104">
        <f>IFERROR(IF(Rawdata!FO104="A1",VALUE(RIGHT(Rawdata!FO104,1)),VALUE(RIGHT(Rawdata!FO104,1))-1),"N/A")</f>
        <v>4</v>
      </c>
      <c r="FP104">
        <f>IFERROR(VALUE(RIGHT(Rawdata!FP104,1))-3,"N/A")</f>
        <v>3</v>
      </c>
      <c r="FQ104">
        <f>IFERROR(IF(Rawdata!FQ104="A1",VALUE(RIGHT(Rawdata!FQ104,1)),VALUE(RIGHT(Rawdata!FQ104,1))-1),"N/A")</f>
        <v>4</v>
      </c>
      <c r="FR104">
        <f>IFERROR(VALUE(RIGHT(Rawdata!FR104,1))-3,"N/A")</f>
        <v>5</v>
      </c>
      <c r="FS104">
        <f>IFERROR(IF(Rawdata!FS104="A1",VALUE(RIGHT(Rawdata!FS104,1)),VALUE(RIGHT(Rawdata!FS104,1))-1),"N/A")</f>
        <v>5</v>
      </c>
      <c r="FT104">
        <f>IFERROR(VALUE(RIGHT(Rawdata!FT104,1))-3,"N/A")</f>
        <v>1</v>
      </c>
      <c r="FU104">
        <f>IFERROR(IF(Rawdata!FU104="A1",VALUE(RIGHT(Rawdata!FU104,1)),VALUE(RIGHT(Rawdata!FU104,1))-1),"N/A")</f>
        <v>5</v>
      </c>
      <c r="FV104">
        <f>IFERROR(VALUE(RIGHT(Rawdata!FV104,1))-3,"N/A")</f>
        <v>1</v>
      </c>
      <c r="FW104">
        <f>IFERROR(IF(Rawdata!FW104="A1",VALUE(RIGHT(Rawdata!FW104,1)),VALUE(RIGHT(Rawdata!FW104,1))-1),"N/A")</f>
        <v>4</v>
      </c>
      <c r="FX104">
        <f>IFERROR(VALUE(RIGHT(Rawdata!FX104,1))-3,"N/A")</f>
        <v>3</v>
      </c>
      <c r="FY104">
        <f>IFERROR(IF(Rawdata!FY104="A1",VALUE(RIGHT(Rawdata!FY104,1)),VALUE(RIGHT(Rawdata!FY104,1))-1),"N/A")</f>
        <v>4</v>
      </c>
      <c r="FZ104">
        <f>IFERROR(VALUE(RIGHT(Rawdata!FZ104,1))-3,"N/A")</f>
        <v>3</v>
      </c>
      <c r="GA104">
        <f>IFERROR(IF(Rawdata!GA104="A1",VALUE(RIGHT(Rawdata!GA104,1)),VALUE(RIGHT(Rawdata!GA104,1))-1),"N/A")</f>
        <v>4</v>
      </c>
      <c r="GB104">
        <f>IFERROR(VALUE(RIGHT(Rawdata!GB104,1))-3,"N/A")</f>
        <v>2</v>
      </c>
      <c r="GC104">
        <f>IFERROR(IF(Rawdata!GC104="A1",VALUE(RIGHT(Rawdata!GC104,1)),VALUE(RIGHT(Rawdata!GC104,1))-1),"N/A")</f>
        <v>5</v>
      </c>
      <c r="GD104">
        <f>IFERROR(VALUE(RIGHT(Rawdata!GD104,1))-3,"N/A")</f>
        <v>3</v>
      </c>
      <c r="GE104">
        <f>IFERROR(IF(Rawdata!GE104="A1",VALUE(RIGHT(Rawdata!GE104,1)),VALUE(RIGHT(Rawdata!GE104,1))-1),"N/A")</f>
        <v>5</v>
      </c>
      <c r="GF104">
        <f>IFERROR(VALUE(RIGHT(Rawdata!GF104,1))-3,"N/A")</f>
        <v>4</v>
      </c>
      <c r="GG104">
        <f>IFERROR(IF(Rawdata!GG104="A1",VALUE(RIGHT(Rawdata!GG104,1)),VALUE(RIGHT(Rawdata!GG104,1))-1),"N/A")</f>
        <v>3</v>
      </c>
      <c r="GH104">
        <f>IFERROR(VALUE(RIGHT(Rawdata!GH104,1))-3,"N/A")</f>
        <v>3</v>
      </c>
      <c r="GI104">
        <f>IFERROR(IF(Rawdata!GI104="A1",VALUE(RIGHT(Rawdata!GI104,1)),VALUE(RIGHT(Rawdata!GI104,1))-1),"N/A")</f>
        <v>5</v>
      </c>
      <c r="GJ104">
        <f>IFERROR(VALUE(RIGHT(Rawdata!GJ104,1))-3,"N/A")</f>
        <v>3</v>
      </c>
      <c r="GK104">
        <f>IFERROR(IF(Rawdata!GK104="A1",VALUE(RIGHT(Rawdata!GK104,1)),VALUE(RIGHT(Rawdata!GK104,1))-1),"N/A")</f>
        <v>5</v>
      </c>
      <c r="GL104">
        <f>IFERROR(VALUE(RIGHT(Rawdata!GL104,1))-3,"N/A")</f>
        <v>2</v>
      </c>
      <c r="GM104">
        <f>IFERROR(IF(Rawdata!GM104="A1",VALUE(RIGHT(Rawdata!GM104,1)),VALUE(RIGHT(Rawdata!GM104,1))-1),"N/A")</f>
        <v>5</v>
      </c>
      <c r="GN104">
        <f>IFERROR(VALUE(RIGHT(Rawdata!GN104,1))-3,"N/A")</f>
        <v>4</v>
      </c>
      <c r="GO104">
        <f>IFERROR(IF(Rawdata!GO104="A1",VALUE(RIGHT(Rawdata!GO104,1)),VALUE(RIGHT(Rawdata!GO104,1))-1),"N/A")</f>
        <v>5</v>
      </c>
      <c r="GP104">
        <f>IFERROR(VALUE(RIGHT(Rawdata!GP104,1))-3,"N/A")</f>
        <v>2</v>
      </c>
      <c r="GQ104">
        <f>IFERROR(IF(Rawdata!GQ104="A1",VALUE(RIGHT(Rawdata!GQ104,1)),VALUE(RIGHT(Rawdata!GQ104,1))-1),"N/A")</f>
        <v>5</v>
      </c>
      <c r="GR104">
        <f>IFERROR(VALUE(RIGHT(Rawdata!GR104,1))-3,"N/A")</f>
        <v>1</v>
      </c>
      <c r="GS104">
        <f>IFERROR(IF(Rawdata!GS104="A1",VALUE(RIGHT(Rawdata!GS104,1)),VALUE(RIGHT(Rawdata!GS104,1))-1),"N/A")</f>
        <v>5</v>
      </c>
      <c r="GT104">
        <f>IFERROR(VALUE(RIGHT(Rawdata!GT104,1))-3,"N/A")</f>
        <v>1</v>
      </c>
      <c r="GU104">
        <f>IFERROR(IF(Rawdata!GU104="A1",VALUE(RIGHT(Rawdata!GU104,1)),VALUE(RIGHT(Rawdata!GU104,1))-1),"N/A")</f>
        <v>5</v>
      </c>
      <c r="GV104">
        <f>IFERROR(VALUE(RIGHT(Rawdata!GV104,1))-3,"N/A")</f>
        <v>1</v>
      </c>
      <c r="GW104">
        <f>IFERROR(IF(Rawdata!GW104="A1",VALUE(RIGHT(Rawdata!GW104,1)),VALUE(RIGHT(Rawdata!GW104,1))-1),"N/A")</f>
        <v>4</v>
      </c>
      <c r="GX104">
        <f>IFERROR(VALUE(RIGHT(Rawdata!GX104,1))-3,"N/A")</f>
        <v>5</v>
      </c>
      <c r="GY104">
        <f>IFERROR(VALUE(RIGHT(Rawdata!GY104,1)),"N/A")</f>
        <v>6</v>
      </c>
      <c r="GZ104">
        <f>IFERROR(7-VALUE(RIGHT(Rawdata!GZ104,1)),"N/A")</f>
        <v>6</v>
      </c>
      <c r="HA104">
        <f>IFERROR(VALUE(RIGHT(Rawdata!HA104,1)),"N/A")</f>
        <v>6</v>
      </c>
      <c r="HB104">
        <f>IFERROR(VALUE(RIGHT(Rawdata!HB104,1)),"N/A")</f>
        <v>6</v>
      </c>
      <c r="HC104">
        <f>IFERROR(VALUE(RIGHT(Rawdata!HC104,1)),"N/A")</f>
        <v>4</v>
      </c>
      <c r="HD104">
        <f>IFERROR(7-VALUE(RIGHT(Rawdata!HD104,1)),"N/A")</f>
        <v>1</v>
      </c>
      <c r="HE104">
        <f>IFERROR(VALUE(RIGHT(Rawdata!HE104,1)),"N/A")</f>
        <v>6</v>
      </c>
      <c r="HF104">
        <f>IFERROR(7-VALUE(RIGHT(Rawdata!HF104,1)),"N/A")</f>
        <v>6</v>
      </c>
      <c r="HG104">
        <f>IFERROR(VALUE(RIGHT(Rawdata!HG104,1)),"N/A")</f>
        <v>6</v>
      </c>
      <c r="HH104">
        <f>IFERROR(VALUE(RIGHT(Rawdata!HH104,1)),"N/A")</f>
        <v>6</v>
      </c>
      <c r="HI104">
        <f>IFERROR(VALUE(RIGHT(Rawdata!HI104,1)),"N/A")</f>
        <v>5</v>
      </c>
      <c r="HJ104">
        <f>IFERROR(VALUE(RIGHT(Rawdata!HJ104,1)),"N/A")</f>
        <v>5</v>
      </c>
      <c r="HK104">
        <f>IFERROR(7-VALUE(RIGHT(Rawdata!HK104,1)),"N/A")</f>
        <v>2</v>
      </c>
      <c r="HL104">
        <f>IFERROR(VALUE(RIGHT(Rawdata!HL104,1)),"N/A")</f>
        <v>1</v>
      </c>
      <c r="HM104">
        <f>IFERROR(VALUE(RIGHT(Rawdata!HM104,1)),"N/A")</f>
        <v>4</v>
      </c>
      <c r="HN104">
        <f>IFERROR(IF(Rawdata!HN104="A13",5,VALUE(RIGHT(Rawdata!HN104,1))-1),"N/A")</f>
        <v>5</v>
      </c>
      <c r="HO104">
        <f>IFERROR(IF(Rawdata!HO104="A13",5,VALUE(RIGHT(Rawdata!HO104,1))-1),"N/A")</f>
        <v>3</v>
      </c>
      <c r="HP104">
        <f>IFERROR(IF(Rawdata!HP104="A13",5,VALUE(RIGHT(Rawdata!HP104,1))-1),"N/A")</f>
        <v>5</v>
      </c>
      <c r="HQ104">
        <f>IFERROR(IF(Rawdata!HQ104="A13",5,VALUE(RIGHT(Rawdata!HQ104,1))-1),"N/A")</f>
        <v>5</v>
      </c>
      <c r="HR104">
        <f>IFERROR(IF(Rawdata!HR104="A13",5,VALUE(RIGHT(Rawdata!HR104,1))-1),"N/A")</f>
        <v>3</v>
      </c>
      <c r="HS104">
        <f>IFERROR(6-IF(Rawdata!HS104="A13",5,VALUE(RIGHT(Rawdata!HS104,1))-1),"N/A")</f>
        <v>3</v>
      </c>
      <c r="HT104">
        <f>IFERROR(6-IF(Rawdata!HT104="A13",5,VALUE(RIGHT(Rawdata!HT104,1))-1),"N/A")</f>
        <v>5</v>
      </c>
      <c r="HU104">
        <f>IFERROR(6-IF(Rawdata!HU104="A13",5,VALUE(RIGHT(Rawdata!HU104,1))-1),"N/A")</f>
        <v>5</v>
      </c>
      <c r="HV104">
        <f>IFERROR(IF(Rawdata!HV104="A13",5,VALUE(RIGHT(Rawdata!HV104,1))-1),"N/A")</f>
        <v>1</v>
      </c>
      <c r="HW104">
        <f>IFERROR(6-IF(Rawdata!HW104="A13",5,VALUE(RIGHT(Rawdata!HW104,1))-1),"N/A")</f>
        <v>5</v>
      </c>
      <c r="HX104">
        <f>IFERROR(6-IF(Rawdata!HX104="A13",5,VALUE(RIGHT(Rawdata!HX104,1))-1),"N/A")</f>
        <v>3</v>
      </c>
      <c r="HY104">
        <f>IFERROR(6-IF(Rawdata!HY104="A13",5,VALUE(RIGHT(Rawdata!HY104,1))-1),"N/A")</f>
        <v>3</v>
      </c>
      <c r="HZ104">
        <f>IFERROR(6-IF(Rawdata!HZ104="A13",5,VALUE(RIGHT(Rawdata!HZ104,1))-1),"N/A")</f>
        <v>1</v>
      </c>
      <c r="IA104">
        <f>IFERROR(6-IF(Rawdata!IA104="A13",5,VALUE(RIGHT(Rawdata!IA104,1))-1),"N/A")</f>
        <v>3</v>
      </c>
      <c r="IB104">
        <f>IFERROR(IF(Rawdata!IB104="A13",5,VALUE(RIGHT(Rawdata!IB104,1))-1),"N/A")</f>
        <v>3</v>
      </c>
      <c r="IC104">
        <f>IFERROR(6-IF(Rawdata!IC104="A13",5,VALUE(RIGHT(Rawdata!IC104,1))-1),"N/A")</f>
        <v>3</v>
      </c>
      <c r="ID104">
        <f>IFERROR(IF(Rawdata!ID104="A13",5,VALUE(RIGHT(Rawdata!ID104,1))-1),"N/A")</f>
        <v>3</v>
      </c>
      <c r="IE104">
        <f>IFERROR(6-IF(Rawdata!IE104="A13",5,VALUE(RIGHT(Rawdata!IE104,1))-1),"N/A")</f>
        <v>3</v>
      </c>
      <c r="IF104">
        <f>IFERROR(VALUE(RIGHT(Rawdata!IF104,1)),"N/A")</f>
        <v>1</v>
      </c>
      <c r="IG104">
        <f>IFERROR(VALUE(RIGHT(Rawdata!IG104,1)),"N/A")</f>
        <v>5</v>
      </c>
      <c r="IH104">
        <f>IFERROR(VALUE(RIGHT(Rawdata!IH104,1)),"N/A")</f>
        <v>6</v>
      </c>
      <c r="II104">
        <f>IFERROR(VALUE(RIGHT(Rawdata!II104,1)),"N/A")</f>
        <v>5</v>
      </c>
      <c r="IJ104">
        <f>IFERROR(VALUE(RIGHT(Rawdata!IJ104,1)),"N/A")</f>
        <v>7</v>
      </c>
      <c r="IK104">
        <f>IFERROR(VALUE(RIGHT(Rawdata!IK104,1)),"N/A")</f>
        <v>5</v>
      </c>
      <c r="IL104">
        <f>IFERROR(VALUE(RIGHT(Rawdata!IL104,1)),"N/A")</f>
        <v>5</v>
      </c>
      <c r="IM104">
        <f>IFERROR(VALUE(RIGHT(Rawdata!IM104,1)),"N/A")</f>
        <v>5</v>
      </c>
      <c r="IN104">
        <f>IFERROR(VALUE(RIGHT(Rawdata!IN104,1)),"N/A")</f>
        <v>3</v>
      </c>
      <c r="IO104">
        <f>IFERROR(VALUE(RIGHT(Rawdata!IO104,1)),"N/A")</f>
        <v>3</v>
      </c>
      <c r="IP104">
        <f>IFERROR(VALUE(RIGHT(Rawdata!IP104,1)),"N/A")</f>
        <v>4</v>
      </c>
      <c r="IQ104">
        <f>IFERROR(VALUE(RIGHT(Rawdata!IQ104,1)),"N/A")</f>
        <v>5</v>
      </c>
      <c r="IR104">
        <f>IFERROR(VALUE(RIGHT(Rawdata!IR104,1)),"N/A")</f>
        <v>1</v>
      </c>
      <c r="IS104">
        <f>IFERROR(VALUE(RIGHT(Rawdata!IS104,1)),"N/A")</f>
        <v>3</v>
      </c>
      <c r="IT104">
        <f>IFERROR(VALUE(RIGHT(Rawdata!IT104,1)),"N/A")</f>
        <v>1</v>
      </c>
      <c r="IU104">
        <f>IFERROR(VALUE(RIGHT(Rawdata!IU104,1)),"N/A")</f>
        <v>1</v>
      </c>
      <c r="IV104">
        <f>IFERROR(VALUE(RIGHT(Rawdata!IV104,1)),"N/A")</f>
        <v>5</v>
      </c>
      <c r="IW104">
        <f>IFERROR(VALUE(RIGHT(Rawdata!IW104,1)),"N/A")</f>
        <v>1</v>
      </c>
      <c r="IX104">
        <f>IFERROR(VALUE(RIGHT(Rawdata!IX104,1)),"N/A")</f>
        <v>2</v>
      </c>
      <c r="IY104">
        <f>IFERROR(VALUE(RIGHT(Rawdata!IY104,1)),"N/A")</f>
        <v>5</v>
      </c>
      <c r="IZ104">
        <f>IFERROR(VALUE(RIGHT(Rawdata!IZ104,1)),"N/A")</f>
        <v>5</v>
      </c>
      <c r="JA104">
        <f>IFERROR(VALUE(RIGHT(Rawdata!JA104,1)),"N/A")</f>
        <v>1</v>
      </c>
      <c r="JB104">
        <f>IFERROR(VALUE(RIGHT(Rawdata!JB104,1)),"N/A")</f>
        <v>1</v>
      </c>
      <c r="JC104">
        <f>IFERROR(VALUE(RIGHT(Rawdata!JC104,1)),"N/A")</f>
        <v>2</v>
      </c>
      <c r="JD104">
        <f>IFERROR(VALUE(RIGHT(Rawdata!JD104,1)),"N/A")</f>
        <v>5</v>
      </c>
      <c r="JE104">
        <f>IFERROR(VALUE(RIGHT(Rawdata!JE104,1)),"N/A")</f>
        <v>5</v>
      </c>
      <c r="JF104">
        <f>IFERROR(VALUE(RIGHT(Rawdata!JF104,1)),"N/A")</f>
        <v>5</v>
      </c>
      <c r="JG104">
        <f>IFERROR(VALUE(RIGHT(Rawdata!JG104,1)),"N/A")</f>
        <v>1</v>
      </c>
      <c r="JH104">
        <f>IFERROR(VALUE(RIGHT(Rawdata!JH104,1)),"N/A")</f>
        <v>4</v>
      </c>
      <c r="JI104">
        <f>IFERROR(VALUE(RIGHT(Rawdata!JI104,1)),"N/A")</f>
        <v>1</v>
      </c>
      <c r="JJ104">
        <f>IFERROR(VALUE(RIGHT(Rawdata!JJ104,1)),"N/A")</f>
        <v>1</v>
      </c>
      <c r="JK104">
        <f>IFERROR(VALUE(RIGHT(Rawdata!JK104,1)),"N/A")</f>
        <v>5</v>
      </c>
      <c r="JL104">
        <f>IFERROR(VALUE(RIGHT(Rawdata!JL104,1)),"N/A")</f>
        <v>5</v>
      </c>
      <c r="JM104">
        <f>IFERROR(VALUE(RIGHT(Rawdata!JM104,1)),"N/A")</f>
        <v>5</v>
      </c>
      <c r="JN104">
        <f>IFERROR(VALUE(RIGHT(Rawdata!JN104,1)),"N/A")</f>
        <v>5</v>
      </c>
      <c r="JO104">
        <f>IFERROR(VALUE(RIGHT(Rawdata!JO104,1)),"N/A")</f>
        <v>1</v>
      </c>
      <c r="JP104" t="str">
        <f>IFERROR(VALUE(RIGHT(Rawdata!JP104,1)-4),"N/A")</f>
        <v>N/A</v>
      </c>
      <c r="JQ104" t="str">
        <f>IFERROR(VALUE(RIGHT(Rawdata!JQ104,1)-4),"N/A")</f>
        <v>N/A</v>
      </c>
      <c r="JR104" t="str">
        <f>IFERROR(VALUE(RIGHT(Rawdata!JR104,1)-4),"N/A")</f>
        <v>N/A</v>
      </c>
      <c r="JS104" t="str">
        <f>IFERROR(VALUE(RIGHT(Rawdata!JS104,1)-4),"N/A")</f>
        <v>N/A</v>
      </c>
      <c r="JT104" t="str">
        <f>IFERROR(VALUE(RIGHT(Rawdata!JT104,1)-4),"N/A")</f>
        <v>N/A</v>
      </c>
      <c r="JU104" t="str">
        <f>IFERROR(VALUE(RIGHT(Rawdata!JU104,1)-4),"N/A")</f>
        <v>N/A</v>
      </c>
      <c r="JV104" t="str">
        <f>IFERROR(VALUE(RIGHT(Rawdata!JV104,1)-4),"N/A")</f>
        <v>N/A</v>
      </c>
      <c r="JW104" t="str">
        <f>IFERROR(VALUE(RIGHT(Rawdata!JW104,1)-4),"N/A")</f>
        <v>N/A</v>
      </c>
      <c r="JX104" t="str">
        <f>IFERROR(VALUE(RIGHT(Rawdata!JX104,1)),"N/A")</f>
        <v>N/A</v>
      </c>
      <c r="JY104" t="str">
        <f>IFERROR(VALUE(RIGHT(Rawdata!JY104,1)),"N/A")</f>
        <v>N/A</v>
      </c>
      <c r="JZ104" t="str">
        <f>IFERROR(6-VALUE(RIGHT(Rawdata!JZ104,1)),"N/A")</f>
        <v>N/A</v>
      </c>
      <c r="KA104" t="str">
        <f>IFERROR(6-VALUE(RIGHT(Rawdata!KA104,1)),"N/A")</f>
        <v>N/A</v>
      </c>
      <c r="KB104" t="str">
        <f>IFERROR(6-VALUE(RIGHT(Rawdata!KB104,1)),"N/A")</f>
        <v>N/A</v>
      </c>
      <c r="KC104" t="str">
        <f>IFERROR(6-VALUE(RIGHT(Rawdata!KC104,1)),"N/A")</f>
        <v>N/A</v>
      </c>
      <c r="KD104" t="str">
        <f>IFERROR(6-VALUE(RIGHT(Rawdata!KD104,1)),"N/A")</f>
        <v>N/A</v>
      </c>
      <c r="KE104" t="str">
        <f>IFERROR(6-VALUE(RIGHT(Rawdata!KE104,1)),"N/A")</f>
        <v>N/A</v>
      </c>
      <c r="KF104" t="str">
        <f>IFERROR(VALUE(RIGHT(Rawdata!KF104,1)),"N/A")</f>
        <v>N/A</v>
      </c>
      <c r="KG104" t="str">
        <f>IFERROR(VALUE(RIGHT(Rawdata!KG104,1)),"N/A")</f>
        <v>N/A</v>
      </c>
      <c r="KH104" t="str">
        <f>IFERROR(6-VALUE(RIGHT(Rawdata!KH104,1)),"N/A")</f>
        <v>N/A</v>
      </c>
      <c r="KI104" t="str">
        <f>IFERROR(6-VALUE(RIGHT(Rawdata!KI104,1)),"N/A")</f>
        <v>N/A</v>
      </c>
      <c r="KJ104" t="str">
        <f>IFERROR(VALUE(RIGHT(Rawdata!KJ104,1)),"N/A")</f>
        <v>N/A</v>
      </c>
      <c r="KK104" t="str">
        <f>IFERROR(VALUE(RIGHT(Rawdata!KK104,1)),"N/A")</f>
        <v>N/A</v>
      </c>
      <c r="KL104" t="str">
        <f>IFERROR(VALUE(RIGHT(Rawdata!KL104,1)),"N/A")</f>
        <v>N/A</v>
      </c>
      <c r="KM104" t="str">
        <f>IFERROR(VALUE(RIGHT(Rawdata!KM104,1)),"N/A")</f>
        <v>N/A</v>
      </c>
      <c r="KN104" t="str">
        <f>IFERROR(VALUE(RIGHT(Rawdata!KN104,1)),"N/A")</f>
        <v>N/A</v>
      </c>
      <c r="KO104" t="str">
        <f>IFERROR(VALUE(RIGHT(Rawdata!KO104,1)),"N/A")</f>
        <v>N/A</v>
      </c>
      <c r="KP104" t="str">
        <f>IFERROR(VALUE(RIGHT(Rawdata!KP104,1)),"N/A")</f>
        <v>N/A</v>
      </c>
      <c r="KQ104" t="str">
        <f>IFERROR(VALUE(RIGHT(Rawdata!KQ104,1)),"N/A")</f>
        <v>N/A</v>
      </c>
      <c r="KR104" t="str">
        <f>IFERROR(VALUE(RIGHT(Rawdata!KR104,1)),"N/A")</f>
        <v>N/A</v>
      </c>
      <c r="KS104" t="str">
        <f>IFERROR(VALUE(RIGHT(Rawdata!KS104,1)),"N/A")</f>
        <v>N/A</v>
      </c>
      <c r="KT104" t="str">
        <f>IFERROR(VALUE(RIGHT(Rawdata!KT104,1)),"N/A")</f>
        <v>N/A</v>
      </c>
      <c r="KU104" t="str">
        <f>IFERROR(VALUE(RIGHT(Rawdata!KU104,1)),"N/A")</f>
        <v>N/A</v>
      </c>
      <c r="KV104" t="str">
        <f>IFERROR(VALUE(RIGHT(Rawdata!KV104,1)),"N/A")</f>
        <v>N/A</v>
      </c>
      <c r="KW104" t="str">
        <f>IFERROR(VALUE(RIGHT(Rawdata!KW104,1)),"N/A")</f>
        <v>N/A</v>
      </c>
      <c r="KX104" t="str">
        <f>IFERROR(VALUE(RIGHT(Rawdata!KX104,1)),"N/A")</f>
        <v>N/A</v>
      </c>
    </row>
    <row r="105" spans="1:310" x14ac:dyDescent="0.25">
      <c r="A105">
        <f>Rawdata!A105</f>
        <v>2</v>
      </c>
      <c r="B105" t="str">
        <f>Rawdata!B105</f>
        <v>T3</v>
      </c>
      <c r="C105" t="str">
        <f>Rawdata!C105</f>
        <v>2022-12-06 18:36:34</v>
      </c>
      <c r="D105" t="str">
        <f>Rawdata!D105</f>
        <v>850-291</v>
      </c>
      <c r="E105" t="str">
        <f>IF(Rawdata!E105="","",Rawdata!E105)</f>
        <v/>
      </c>
      <c r="F105" cm="1">
        <f t="array" ref="F105">IFERROR(_xlfn.IFS(Rawdata!F105="A1",100,Rawdata!F105="A2",75,Rawdata!F105="A3",50,Rawdata!F105="A4",25,Rawdata!F105="A5",0),"N/A")</f>
        <v>50</v>
      </c>
      <c r="G105" cm="1">
        <f t="array" ref="G105">IFERROR(_xlfn.IFS(Rawdata!G105="A1",100,Rawdata!G105="A2",75,Rawdata!G105="A3",50,Rawdata!G105="A4",25,Rawdata!G105="A5",0),"N/A")</f>
        <v>50</v>
      </c>
      <c r="H105" cm="1">
        <f t="array" ref="H105">IFERROR(_xlfn.IFS(Rawdata!H105="A1",100,Rawdata!H105="A2",75,Rawdata!H105="A3",50,Rawdata!H105="A4",25,Rawdata!H105="A5",0),"N/A")</f>
        <v>25</v>
      </c>
      <c r="I105" cm="1">
        <f t="array" ref="I105">IFERROR(_xlfn.IFS(Rawdata!I105="A1",100,Rawdata!I105="A2",75,Rawdata!I105="A3",50,Rawdata!I105="A4",25,Rawdata!I105="A5",0),"N/A")</f>
        <v>25</v>
      </c>
      <c r="J105" cm="1">
        <f t="array" ref="J105">IFERROR(_xlfn.IFS(Rawdata!J105="A1",100,Rawdata!J105="A2",75,Rawdata!J105="A3",50,Rawdata!J105="A4",25,Rawdata!J105="A5",0),"N/A")</f>
        <v>100</v>
      </c>
      <c r="K105" cm="1">
        <f t="array" ref="K105">IFERROR(_xlfn.IFS(Rawdata!K105="A1",100,Rawdata!K105="A2",75,Rawdata!K105="A3",50,Rawdata!K105="A4",25,Rawdata!K105="A5",0),"N/A")</f>
        <v>100</v>
      </c>
      <c r="L105" cm="1">
        <f t="array" ref="L105">IFERROR(_xlfn.IFS(Rawdata!L105="A1",100,Rawdata!L105="A2",75,Rawdata!L105="A3",50,Rawdata!L105="A4",25,Rawdata!L105="A5",0),"N/A")</f>
        <v>100</v>
      </c>
      <c r="M105" cm="1">
        <f t="array" ref="M105">IFERROR(_xlfn.IFS(Rawdata!M105="A1",100,Rawdata!M105="A2",75,Rawdata!M105="A3",50,Rawdata!M105="A4",25,Rawdata!M105="A5",0),"N/A")</f>
        <v>100</v>
      </c>
      <c r="N105" cm="1">
        <f t="array" ref="N105">IFERROR(_xlfn.IFS(Rawdata!N105="A1",100,Rawdata!N105="A2",75,Rawdata!N105="A3",50,Rawdata!N105="A4",25,Rawdata!N105="A5",0),"N/A")</f>
        <v>100</v>
      </c>
      <c r="O105" cm="1">
        <f t="array" ref="O105">IFERROR(_xlfn.IFS(Rawdata!O105="A1",100,Rawdata!O105="A2",75,Rawdata!O105="A3",50,Rawdata!O105="A4",25,Rawdata!O105="A5",0),"N/A")</f>
        <v>0</v>
      </c>
      <c r="P105" cm="1">
        <f t="array" ref="P105">IFERROR(_xlfn.IFS(Rawdata!P105="A1",100,Rawdata!P105="A2",75,Rawdata!P105="A3",50,Rawdata!P105="A4",25,Rawdata!P105="A5",0),"N/A")</f>
        <v>75</v>
      </c>
      <c r="Q105" cm="1">
        <f t="array" ref="Q105">IFERROR(_xlfn.IFS(Rawdata!Q105="A1",100,Rawdata!Q105="A2",75,Rawdata!Q105="A3",50,Rawdata!Q105="A4",25,Rawdata!Q105="A5",0),"N/A")</f>
        <v>75</v>
      </c>
      <c r="R105" cm="1">
        <f t="array" ref="R105">IFERROR(_xlfn.IFS(Rawdata!R105="A1",100,Rawdata!R105="A2",75,Rawdata!R105="A3",50,Rawdata!R105="A4",25,Rawdata!R105="A5",0),"N/A")</f>
        <v>0</v>
      </c>
      <c r="S105" cm="1">
        <f t="array" ref="S105">IFERROR(_xlfn.IFS(Rawdata!S105="A1",100,Rawdata!S105="A2",75,Rawdata!S105="A3",50,Rawdata!S105="A4",25,Rawdata!S105="A5",0),"N/A")</f>
        <v>75</v>
      </c>
      <c r="T105" cm="1">
        <f t="array" ref="T105">IFERROR(_xlfn.IFS(Rawdata!T105="A1",100,Rawdata!T105="A2",75,Rawdata!T105="A3",50,Rawdata!T105="A4",25,Rawdata!T105="A5",0),"N/A")</f>
        <v>75</v>
      </c>
      <c r="U105" cm="1">
        <f t="array" ref="U105">IFERROR(_xlfn.IFS(Rawdata!U105="A1",100,Rawdata!U105="A2",75,Rawdata!U105="A3",50,Rawdata!U105="A4",25,Rawdata!U105="A5",0),"N/A")</f>
        <v>25</v>
      </c>
      <c r="V105" cm="1">
        <f t="array" ref="V105">IFERROR(_xlfn.IFS(Rawdata!V105="A1",100,Rawdata!V105="A2",75,Rawdata!V105="A3",50,Rawdata!V105="A4",25,Rawdata!V105="A5",0),"N/A")</f>
        <v>0</v>
      </c>
      <c r="W105" cm="1">
        <f t="array" ref="W105">IFERROR(_xlfn.IFS(Rawdata!W105="A1",100,Rawdata!W105="A2",75,Rawdata!W105="A3",50,Rawdata!W105="A4",25,Rawdata!W105="A5",0),"N/A")</f>
        <v>0</v>
      </c>
      <c r="X105" cm="1">
        <f t="array" ref="X105">IFERROR(_xlfn.IFS(Rawdata!X105="A1",100,Rawdata!X105="A2",75,Rawdata!X105="A3",50,Rawdata!X105="A4",25,Rawdata!X105="A5",0),"N/A")</f>
        <v>50</v>
      </c>
      <c r="Y105" cm="1">
        <f t="array" ref="Y105">IFERROR(_xlfn.IFS(Rawdata!Y105="A1",100,Rawdata!Y105="A2",75,Rawdata!Y105="A3",50,Rawdata!Y105="A4",25,Rawdata!Y105="A5",0),"N/A")</f>
        <v>25</v>
      </c>
      <c r="Z105" cm="1">
        <f t="array" ref="Z105">IFERROR(_xlfn.IFS(Rawdata!Z105="A1",100,Rawdata!Z105="A2",75,Rawdata!Z105="A3",50,Rawdata!Z105="A4",25,Rawdata!Z105="A5",0),"N/A")</f>
        <v>50</v>
      </c>
      <c r="AA105" cm="1">
        <f t="array" ref="AA105">IFERROR(_xlfn.IFS(Rawdata!AA105="A1",100,Rawdata!AA105="A2",75,Rawdata!AA105="A3",50,Rawdata!AA105="A4",25,Rawdata!AA105="A5",0),"N/A")</f>
        <v>50</v>
      </c>
      <c r="AB105" cm="1">
        <f t="array" ref="AB105">IFERROR(_xlfn.IFS(Rawdata!AB105="A1",100,Rawdata!AB105="A2",75,Rawdata!AB105="A3",50,Rawdata!AB105="A4",25,Rawdata!AB105="A5",0),"N/A")</f>
        <v>50</v>
      </c>
      <c r="AC105">
        <f>IFERROR(VALUE(RIGHT(Rawdata!AC105,1)),"N/A")</f>
        <v>4</v>
      </c>
      <c r="AD105">
        <f>IFERROR(6-VALUE(RIGHT(Rawdata!AD105,1)),"N/A")</f>
        <v>5</v>
      </c>
      <c r="AE105">
        <f>IFERROR(VALUE(RIGHT(Rawdata!AE105,1)),"N/A")</f>
        <v>5</v>
      </c>
      <c r="AF105">
        <f>IFERROR(6-VALUE(RIGHT(Rawdata!AF105,1)),"N/A")</f>
        <v>5</v>
      </c>
      <c r="AG105">
        <f>IFERROR(VALUE(RIGHT(Rawdata!AG105,1)),"N/A")</f>
        <v>5</v>
      </c>
      <c r="AH105">
        <f>IFERROR(VALUE(RIGHT(Rawdata!AH105,1)),"N/A")</f>
        <v>5</v>
      </c>
      <c r="AI105">
        <f>IFERROR(VALUE(RIGHT(Rawdata!AI105,1)),"N/A")</f>
        <v>5</v>
      </c>
      <c r="AJ105">
        <f>IFERROR(6-VALUE(RIGHT(Rawdata!AJ105,1)),"N/A")</f>
        <v>1</v>
      </c>
      <c r="AK105">
        <f>IFERROR(6-VALUE(RIGHT(Rawdata!AK105,1)),"N/A")</f>
        <v>1</v>
      </c>
      <c r="AL105">
        <f>IFERROR(VALUE(RIGHT(Rawdata!AL105,1)),"N/A")</f>
        <v>5</v>
      </c>
      <c r="AM105">
        <f>IFERROR(6-VALUE(RIGHT(Rawdata!AM105,1)),"N/A")</f>
        <v>1</v>
      </c>
      <c r="AN105">
        <f>IFERROR(6-VALUE(RIGHT(Rawdata!AN105,1)),"N/A")</f>
        <v>1</v>
      </c>
      <c r="AO105">
        <f>IFERROR(VALUE(RIGHT(Rawdata!AO105,1)),"N/A")</f>
        <v>5</v>
      </c>
      <c r="AP105">
        <f>IFERROR(6-VALUE(RIGHT(Rawdata!AP105,1)),"N/A")</f>
        <v>1</v>
      </c>
      <c r="AQ105">
        <f>IFERROR(VALUE(RIGHT(Rawdata!AQ105,1)),"N/A")</f>
        <v>5</v>
      </c>
      <c r="AR105">
        <f>IFERROR(6-VALUE(RIGHT(Rawdata!AR105,1)),"N/A")</f>
        <v>1</v>
      </c>
      <c r="AS105">
        <f>IFERROR(VALUE(RIGHT(Rawdata!AS105,1)),"N/A")</f>
        <v>5</v>
      </c>
      <c r="AT105">
        <f>IFERROR(VALUE(RIGHT(Rawdata!AT105,1)),"N/A")</f>
        <v>5</v>
      </c>
      <c r="AU105">
        <f>IFERROR(6-VALUE(RIGHT(Rawdata!AU105,1)),"N/A")</f>
        <v>5</v>
      </c>
      <c r="AV105">
        <f>IFERROR(VALUE(RIGHT(Rawdata!AV105,1)),"N/A")</f>
        <v>5</v>
      </c>
      <c r="AW105">
        <f>IFERROR(VALUE(RIGHT(Rawdata!AW105,1)),"N/A")</f>
        <v>5</v>
      </c>
      <c r="AX105">
        <f>IFERROR(VALUE(RIGHT(Rawdata!AX105,1)),"N/A")</f>
        <v>5</v>
      </c>
      <c r="AY105">
        <f>IFERROR(VALUE(RIGHT(Rawdata!AY105,1)),"N/A")</f>
        <v>5</v>
      </c>
      <c r="AZ105">
        <f>IFERROR(VALUE(RIGHT(Rawdata!AZ105,1)),"N/A")</f>
        <v>5</v>
      </c>
      <c r="BA105">
        <f>IFERROR(VALUE(RIGHT(Rawdata!BA105,1)-1),"N/A")</f>
        <v>4</v>
      </c>
      <c r="BB105">
        <f>IFERROR(VALUE(RIGHT(Rawdata!BB105,1)-1),"N/A")</f>
        <v>4</v>
      </c>
      <c r="BC105">
        <f>IFERROR(VALUE(RIGHT(Rawdata!BC105,1)-1),"N/A")</f>
        <v>0</v>
      </c>
      <c r="BD105">
        <f>IFERROR(VALUE(RIGHT(Rawdata!BD105,1)-1),"N/A")</f>
        <v>1</v>
      </c>
      <c r="BE105">
        <f>IFERROR(VALUE(RIGHT(Rawdata!BE105,1)-1),"N/A")</f>
        <v>1</v>
      </c>
      <c r="BF105">
        <f>IFERROR(VALUE(RIGHT(Rawdata!BF105,1)-1),"N/A")</f>
        <v>2</v>
      </c>
      <c r="BG105">
        <f>IFERROR(VALUE(RIGHT(Rawdata!BG105,1)-1),"N/A")</f>
        <v>2</v>
      </c>
      <c r="BH105">
        <f>IFERROR(VALUE(RIGHT(Rawdata!BH105,1)-1),"N/A")</f>
        <v>3</v>
      </c>
      <c r="BI105">
        <f>IFERROR(VALUE(RIGHT(Rawdata!BI105,1)-1),"N/A")</f>
        <v>3</v>
      </c>
      <c r="BJ105">
        <f>IFERROR(VALUE(RIGHT(Rawdata!BJ105,1)-1),"N/A")</f>
        <v>2</v>
      </c>
      <c r="BK105">
        <f>IFERROR(VALUE(RIGHT(Rawdata!BK105,1)-1),"N/A")</f>
        <v>1</v>
      </c>
      <c r="BL105">
        <f>IFERROR(VALUE(RIGHT(Rawdata!BL105,1)-1),"N/A")</f>
        <v>0</v>
      </c>
      <c r="BM105">
        <f>IFERROR(VALUE(RIGHT(Rawdata!BM105,1)),"N/A")</f>
        <v>3</v>
      </c>
      <c r="BN105">
        <f>IFERROR(VALUE(RIGHT(Rawdata!BN105,1)),"N/A")</f>
        <v>4</v>
      </c>
      <c r="BO105">
        <f>IFERROR(VALUE(RIGHT(Rawdata!BO105,1)),"N/A")</f>
        <v>5</v>
      </c>
      <c r="BP105">
        <f>IFERROR(VALUE(RIGHT(Rawdata!BP105,1)),"N/A")</f>
        <v>5</v>
      </c>
      <c r="BQ105">
        <f>IFERROR(6-VALUE(RIGHT(Rawdata!BQ105,1)),"N/A")</f>
        <v>1</v>
      </c>
      <c r="BR105">
        <f>IFERROR(6-VALUE(RIGHT(Rawdata!BR105,1)),"N/A")</f>
        <v>3</v>
      </c>
      <c r="BS105">
        <f>IFERROR(6-VALUE(RIGHT(Rawdata!BS105,1)),"N/A")</f>
        <v>3</v>
      </c>
      <c r="BT105">
        <f>IFERROR(6-VALUE(RIGHT(Rawdata!BT105,1)),"N/A")</f>
        <v>2</v>
      </c>
      <c r="BU105">
        <f>IFERROR(VALUE(RIGHT(Rawdata!BU105,1)),"N/A")</f>
        <v>5</v>
      </c>
      <c r="BV105">
        <f>IFERROR(VALUE(RIGHT(Rawdata!BV105,1)),"N/A")</f>
        <v>5</v>
      </c>
      <c r="BW105">
        <f>IFERROR(VALUE(RIGHT(Rawdata!BW105,1)),"N/A")</f>
        <v>5</v>
      </c>
      <c r="BX105">
        <f>IFERROR(VALUE(RIGHT(Rawdata!BX105,1)),"N/A")</f>
        <v>5</v>
      </c>
      <c r="BY105">
        <f>IFERROR(6-VALUE(RIGHT(Rawdata!BY105,1)),"N/A")</f>
        <v>3</v>
      </c>
      <c r="BZ105">
        <f>IFERROR(6-VALUE(RIGHT(Rawdata!BZ105,1)),"N/A")</f>
        <v>1</v>
      </c>
      <c r="CA105">
        <f>IFERROR(6-VALUE(RIGHT(Rawdata!CA105,1)),"N/A")</f>
        <v>5</v>
      </c>
      <c r="CB105">
        <f>IFERROR(VALUE(RIGHT(Rawdata!CB105,1)),"N/A")</f>
        <v>1</v>
      </c>
      <c r="CC105">
        <f>IFERROR(VALUE(RIGHT(Rawdata!CC105,1)),"N/A")</f>
        <v>1</v>
      </c>
      <c r="CD105">
        <f>IFERROR(VALUE(RIGHT(Rawdata!CD105,1)),"N/A")</f>
        <v>1</v>
      </c>
      <c r="CE105">
        <f>IFERROR(VALUE(RIGHT(Rawdata!CE105,1)),"N/A")</f>
        <v>1</v>
      </c>
      <c r="CF105">
        <f>IFERROR(6-VALUE(RIGHT(Rawdata!CF105,1)),"N/A")</f>
        <v>5</v>
      </c>
      <c r="CG105">
        <f>IFERROR(6-VALUE(RIGHT(Rawdata!CG105,1)),"N/A")</f>
        <v>1</v>
      </c>
      <c r="CH105">
        <f>IFERROR(6-VALUE(RIGHT(Rawdata!CH105,1)),"N/A")</f>
        <v>1</v>
      </c>
      <c r="CI105">
        <f>IFERROR(6-VALUE(RIGHT(Rawdata!CI105,1)),"N/A")</f>
        <v>1</v>
      </c>
      <c r="CJ105">
        <f>IFERROR(VALUE(RIGHT(Rawdata!CJ105,1)),"N/A")</f>
        <v>4</v>
      </c>
      <c r="CK105">
        <f>IFERROR(VALUE(RIGHT(Rawdata!CK105,1)),"N/A")</f>
        <v>5</v>
      </c>
      <c r="CL105">
        <f>IFERROR(VALUE(RIGHT(Rawdata!CL105,1)),"N/A")</f>
        <v>4</v>
      </c>
      <c r="CM105">
        <f>IFERROR(VALUE(RIGHT(Rawdata!CM105,1)),"N/A")</f>
        <v>3</v>
      </c>
      <c r="CN105">
        <f>IFERROR(VALUE(RIGHT(Rawdata!CN105,1)),"N/A")</f>
        <v>3</v>
      </c>
      <c r="CO105">
        <f>IFERROR(VALUE(RIGHT(Rawdata!CO105,1)),"N/A")</f>
        <v>1</v>
      </c>
      <c r="CP105">
        <f>IFERROR(VALUE(RIGHT(Rawdata!CP105,1)),"N/A")</f>
        <v>5</v>
      </c>
      <c r="CQ105">
        <f>IFERROR(VALUE(RIGHT(Rawdata!CQ105,1)),"N/A")</f>
        <v>3</v>
      </c>
      <c r="CR105">
        <f>IFERROR(VALUE(RIGHT(Rawdata!CR105,1)),"N/A")</f>
        <v>3</v>
      </c>
      <c r="CS105">
        <f>IFERROR(VALUE(RIGHT(Rawdata!CS105,1)),"N/A")</f>
        <v>4</v>
      </c>
      <c r="CT105">
        <f>IFERROR(VALUE(RIGHT(Rawdata!CT105,1)),"N/A")</f>
        <v>3</v>
      </c>
      <c r="CU105">
        <f>IFERROR(VALUE(RIGHT(Rawdata!CU105,1)),"N/A")</f>
        <v>5</v>
      </c>
      <c r="CV105">
        <f>IFERROR(VALUE(RIGHT(Rawdata!CV105,1)),"N/A")</f>
        <v>3</v>
      </c>
      <c r="CW105">
        <f>IFERROR(6-VALUE(RIGHT(Rawdata!CW105,1)),"N/A")</f>
        <v>1</v>
      </c>
      <c r="CX105">
        <f>IFERROR(VALUE(RIGHT(Rawdata!CX105,1)),"N/A")</f>
        <v>1</v>
      </c>
      <c r="CY105">
        <f>IFERROR(VALUE(RIGHT(Rawdata!CY105,1)),"N/A")</f>
        <v>5</v>
      </c>
      <c r="CZ105">
        <f>IFERROR(VALUE(RIGHT(Rawdata!CZ105,1)),"N/A")</f>
        <v>2</v>
      </c>
      <c r="DA105">
        <f>IFERROR(VALUE(RIGHT(Rawdata!DA105,1)),"N/A")</f>
        <v>1</v>
      </c>
      <c r="DB105">
        <f>IFERROR(VALUE(RIGHT(Rawdata!DB105,1)),"N/A")</f>
        <v>1</v>
      </c>
      <c r="DC105">
        <f>IFERROR(VALUE(RIGHT(Rawdata!DC105,1)),"N/A")</f>
        <v>4</v>
      </c>
      <c r="DD105">
        <f>IFERROR(VALUE(RIGHT(Rawdata!DD105,1)),"N/A")</f>
        <v>4</v>
      </c>
      <c r="DE105">
        <f>IFERROR(VALUE(RIGHT(Rawdata!DE105,1)-1),"N/A")</f>
        <v>0</v>
      </c>
      <c r="DF105">
        <f>IFERROR(VALUE(RIGHT(Rawdata!DF105,1)-1),"N/A")</f>
        <v>0</v>
      </c>
      <c r="DG105">
        <f>IFERROR(VALUE(RIGHT(Rawdata!DG105,1)-1),"N/A")</f>
        <v>0</v>
      </c>
      <c r="DH105">
        <f>IFERROR(VALUE(RIGHT(Rawdata!DH105,1)-1),"N/A")</f>
        <v>0</v>
      </c>
      <c r="DI105">
        <f>IFERROR(VALUE(RIGHT(Rawdata!DI105,1)-1),"N/A")</f>
        <v>0</v>
      </c>
      <c r="DJ105">
        <f>IFERROR(VALUE(RIGHT(Rawdata!DJ105,1)-1),"N/A")</f>
        <v>0</v>
      </c>
      <c r="DK105">
        <f>IFERROR(VALUE(RIGHT(Rawdata!DK105,1)-1),"N/A")</f>
        <v>5</v>
      </c>
      <c r="DL105">
        <f>IFERROR(VALUE(RIGHT(Rawdata!DL105,1)-1),"N/A")</f>
        <v>1</v>
      </c>
      <c r="DM105">
        <f>IFERROR(VALUE(RIGHT(Rawdata!DM105,1)-1),"N/A")</f>
        <v>5</v>
      </c>
      <c r="DN105">
        <f>IFERROR(VALUE(RIGHT(Rawdata!DN105,1)-1),"N/A")</f>
        <v>1</v>
      </c>
      <c r="DO105">
        <f>IFERROR(VALUE(RIGHT(Rawdata!DO105,1)-1),"N/A")</f>
        <v>6</v>
      </c>
      <c r="DP105">
        <f>IFERROR(VALUE(RIGHT(Rawdata!DP105,1)-1),"N/A")</f>
        <v>6</v>
      </c>
      <c r="DQ105">
        <f>IFERROR(VALUE(RIGHT(Rawdata!DQ105,1)-1),"N/A")</f>
        <v>0</v>
      </c>
      <c r="DR105">
        <f>IFERROR(VALUE(RIGHT(Rawdata!DR105,1)-1),"N/A")</f>
        <v>3</v>
      </c>
      <c r="DS105">
        <f>IFERROR(VALUE(RIGHT(Rawdata!DS105,1)-1),"N/A")</f>
        <v>1</v>
      </c>
      <c r="DT105">
        <f>IFERROR(VALUE(RIGHT(Rawdata!DT105,1)-1),"N/A")</f>
        <v>1</v>
      </c>
      <c r="DU105">
        <f>IFERROR(6-VALUE(RIGHT(Rawdata!DU105,1)-1),"N/A")</f>
        <v>0</v>
      </c>
      <c r="DV105">
        <f>IFERROR(6-VALUE(RIGHT(Rawdata!DV105,1)-1),"N/A")</f>
        <v>0</v>
      </c>
      <c r="DW105">
        <f>IFERROR(6-VALUE(RIGHT(Rawdata!DW105,1)-1),"N/A")</f>
        <v>0</v>
      </c>
      <c r="DX105">
        <f>IFERROR(6-VALUE(RIGHT(Rawdata!DX105,1)-1),"N/A")</f>
        <v>0</v>
      </c>
      <c r="DY105">
        <f>IFERROR(6-VALUE(RIGHT(Rawdata!DY105,1)-1),"N/A")</f>
        <v>0</v>
      </c>
      <c r="DZ105">
        <f>IFERROR(6-VALUE(RIGHT(Rawdata!DZ105,1)-1),"N/A")</f>
        <v>1</v>
      </c>
      <c r="EA105">
        <f>IFERROR(VALUE(RIGHT(Rawdata!EA105,1)),"N/A")</f>
        <v>4</v>
      </c>
      <c r="EB105">
        <f>IFERROR(VALUE(RIGHT(Rawdata!EB105,1)),"N/A")</f>
        <v>4</v>
      </c>
      <c r="EC105">
        <f>IFERROR(6-VALUE(RIGHT(Rawdata!EC105,1)),"N/A")</f>
        <v>4</v>
      </c>
      <c r="ED105">
        <f>IFERROR(6-VALUE(RIGHT(Rawdata!ED105,1)),"N/A")</f>
        <v>5</v>
      </c>
      <c r="EE105">
        <f>IFERROR(VALUE(RIGHT(Rawdata!EE105,1)),"N/A")</f>
        <v>3</v>
      </c>
      <c r="EF105">
        <f>IFERROR(VALUE(RIGHT(Rawdata!EF105,1)),"N/A")</f>
        <v>3</v>
      </c>
      <c r="EG105">
        <f>IFERROR(VALUE(RIGHT(Rawdata!EG105,1)),"N/A")</f>
        <v>3</v>
      </c>
      <c r="EH105">
        <f>IFERROR(VALUE(RIGHT(Rawdata!EH105,1)),"N/A")</f>
        <v>3</v>
      </c>
      <c r="EI105">
        <f>IFERROR(VALUE(RIGHT(Rawdata!EI105,1)),"N/A")</f>
        <v>5</v>
      </c>
      <c r="EJ105">
        <f>IFERROR(VALUE(RIGHT(Rawdata!EJ105,1)),"N/A")</f>
        <v>2</v>
      </c>
      <c r="EK105">
        <f>IFERROR(VALUE(RIGHT(Rawdata!EK105,1)),"N/A")</f>
        <v>3</v>
      </c>
      <c r="EL105">
        <f>IFERROR(VALUE(RIGHT(Rawdata!EL105,1)),"N/A")</f>
        <v>3</v>
      </c>
      <c r="EM105">
        <f>IFERROR(VALUE(RIGHT(Rawdata!EM105,1)),"N/A")</f>
        <v>5</v>
      </c>
      <c r="EN105">
        <f>IFERROR(VALUE(RIGHT(Rawdata!EN105,1)),"N/A")</f>
        <v>3</v>
      </c>
      <c r="EO105">
        <f>IFERROR(VALUE(RIGHT(Rawdata!EO105,1)),"N/A")</f>
        <v>3</v>
      </c>
      <c r="EP105">
        <f>IFERROR(VALUE(RIGHT(Rawdata!EP105,1)),"N/A")</f>
        <v>1</v>
      </c>
      <c r="EQ105">
        <f>IFERROR(VALUE(RIGHT(Rawdata!EQ105,1)),"N/A")</f>
        <v>3</v>
      </c>
      <c r="ER105">
        <f>IFERROR(VALUE(RIGHT(Rawdata!ER105,1)),"N/A")</f>
        <v>1</v>
      </c>
      <c r="ES105">
        <f>IFERROR(VALUE(RIGHT(Rawdata!ES105,1)),"N/A")</f>
        <v>4</v>
      </c>
      <c r="ET105">
        <f>IFERROR(VALUE(RIGHT(Rawdata!ET105,1)),"N/A")</f>
        <v>3</v>
      </c>
      <c r="EU105">
        <f>IFERROR(VALUE(RIGHT(Rawdata!EU105,1)),"N/A")</f>
        <v>2</v>
      </c>
      <c r="EV105">
        <f>IFERROR(VALUE(RIGHT(Rawdata!EV105,1)),"N/A")</f>
        <v>3</v>
      </c>
      <c r="EW105">
        <f>IFERROR(VALUE(RIGHT(Rawdata!EW105,1)),"N/A")</f>
        <v>3</v>
      </c>
      <c r="EX105">
        <f>IFERROR(VALUE(RIGHT(Rawdata!EX105,1)),"N/A")</f>
        <v>5</v>
      </c>
      <c r="EY105">
        <f>IFERROR(VALUE(RIGHT(Rawdata!EY105,1)),"N/A")</f>
        <v>3</v>
      </c>
      <c r="EZ105">
        <f>IFERROR(6-VALUE(RIGHT(Rawdata!EZ105,1)),"N/A")</f>
        <v>4</v>
      </c>
      <c r="FA105">
        <f>IFERROR(IF(Rawdata!FA105="A1",VALUE(RIGHT(Rawdata!FA105,1)),VALUE(RIGHT(Rawdata!FA105,1))-1),"N/A")</f>
        <v>4</v>
      </c>
      <c r="FB105">
        <f>IFERROR(VALUE(RIGHT(Rawdata!FB105,1))-3,"N/A")</f>
        <v>5</v>
      </c>
      <c r="FC105">
        <f>IFERROR(IF(Rawdata!FC105="A1",VALUE(RIGHT(Rawdata!FC105,1)),VALUE(RIGHT(Rawdata!FC105,1))-1),"N/A")</f>
        <v>5</v>
      </c>
      <c r="FD105">
        <f>IFERROR(VALUE(RIGHT(Rawdata!FD105,1))-3,"N/A")</f>
        <v>4</v>
      </c>
      <c r="FE105">
        <f>IFERROR(IF(Rawdata!FE105="A1",VALUE(RIGHT(Rawdata!FE105,1)),VALUE(RIGHT(Rawdata!FE105,1))-1),"N/A")</f>
        <v>3</v>
      </c>
      <c r="FF105">
        <f>IFERROR(VALUE(RIGHT(Rawdata!FF105,1))-3,"N/A")</f>
        <v>3</v>
      </c>
      <c r="FG105">
        <f>IFERROR(IF(Rawdata!FG105="A1",VALUE(RIGHT(Rawdata!FG105,1)),VALUE(RIGHT(Rawdata!FG105,1))-1),"N/A")</f>
        <v>1</v>
      </c>
      <c r="FH105">
        <f>IFERROR(VALUE(RIGHT(Rawdata!FH105,1))-3,"N/A")</f>
        <v>3</v>
      </c>
      <c r="FI105">
        <f>IFERROR(IF(Rawdata!FI105="A1",VALUE(RIGHT(Rawdata!FI105,1)),VALUE(RIGHT(Rawdata!FI105,1))-1),"N/A")</f>
        <v>5</v>
      </c>
      <c r="FJ105">
        <f>IFERROR(VALUE(RIGHT(Rawdata!FJ105,1))-3,"N/A")</f>
        <v>5</v>
      </c>
      <c r="FK105">
        <f>IFERROR(IF(Rawdata!FK105="A1",VALUE(RIGHT(Rawdata!FK105,1)),VALUE(RIGHT(Rawdata!FK105,1))-1),"N/A")</f>
        <v>5</v>
      </c>
      <c r="FL105">
        <f>IFERROR(VALUE(RIGHT(Rawdata!FL105,1))-3,"N/A")</f>
        <v>5</v>
      </c>
      <c r="FM105">
        <f>IFERROR(IF(Rawdata!FM105="A1",VALUE(RIGHT(Rawdata!FM105,1)),VALUE(RIGHT(Rawdata!FM105,1))-1),"N/A")</f>
        <v>5</v>
      </c>
      <c r="FN105">
        <f>IFERROR(VALUE(RIGHT(Rawdata!FN105,1))-3,"N/A")</f>
        <v>5</v>
      </c>
      <c r="FO105">
        <f>IFERROR(IF(Rawdata!FO105="A1",VALUE(RIGHT(Rawdata!FO105,1)),VALUE(RIGHT(Rawdata!FO105,1))-1),"N/A")</f>
        <v>5</v>
      </c>
      <c r="FP105">
        <f>IFERROR(VALUE(RIGHT(Rawdata!FP105,1))-3,"N/A")</f>
        <v>5</v>
      </c>
      <c r="FQ105">
        <f>IFERROR(IF(Rawdata!FQ105="A1",VALUE(RIGHT(Rawdata!FQ105,1)),VALUE(RIGHT(Rawdata!FQ105,1))-1),"N/A")</f>
        <v>2</v>
      </c>
      <c r="FR105">
        <f>IFERROR(VALUE(RIGHT(Rawdata!FR105,1))-3,"N/A")</f>
        <v>4</v>
      </c>
      <c r="FS105">
        <f>IFERROR(IF(Rawdata!FS105="A1",VALUE(RIGHT(Rawdata!FS105,1)),VALUE(RIGHT(Rawdata!FS105,1))-1),"N/A")</f>
        <v>5</v>
      </c>
      <c r="FT105">
        <f>IFERROR(VALUE(RIGHT(Rawdata!FT105,1))-3,"N/A")</f>
        <v>4</v>
      </c>
      <c r="FU105">
        <f>IFERROR(IF(Rawdata!FU105="A1",VALUE(RIGHT(Rawdata!FU105,1)),VALUE(RIGHT(Rawdata!FU105,1))-1),"N/A")</f>
        <v>5</v>
      </c>
      <c r="FV105">
        <f>IFERROR(VALUE(RIGHT(Rawdata!FV105,1))-3,"N/A")</f>
        <v>4</v>
      </c>
      <c r="FW105">
        <f>IFERROR(IF(Rawdata!FW105="A1",VALUE(RIGHT(Rawdata!FW105,1)),VALUE(RIGHT(Rawdata!FW105,1))-1),"N/A")</f>
        <v>5</v>
      </c>
      <c r="FX105">
        <f>IFERROR(VALUE(RIGHT(Rawdata!FX105,1))-3,"N/A")</f>
        <v>5</v>
      </c>
      <c r="FY105">
        <f>IFERROR(IF(Rawdata!FY105="A1",VALUE(RIGHT(Rawdata!FY105,1)),VALUE(RIGHT(Rawdata!FY105,1))-1),"N/A")</f>
        <v>1</v>
      </c>
      <c r="FZ105">
        <f>IFERROR(VALUE(RIGHT(Rawdata!FZ105,1))-3,"N/A")</f>
        <v>1</v>
      </c>
      <c r="GA105">
        <f>IFERROR(IF(Rawdata!GA105="A1",VALUE(RIGHT(Rawdata!GA105,1)),VALUE(RIGHT(Rawdata!GA105,1))-1),"N/A")</f>
        <v>5</v>
      </c>
      <c r="GB105">
        <f>IFERROR(VALUE(RIGHT(Rawdata!GB105,1))-3,"N/A")</f>
        <v>5</v>
      </c>
      <c r="GC105">
        <f>IFERROR(IF(Rawdata!GC105="A1",VALUE(RIGHT(Rawdata!GC105,1)),VALUE(RIGHT(Rawdata!GC105,1))-1),"N/A")</f>
        <v>5</v>
      </c>
      <c r="GD105">
        <f>IFERROR(VALUE(RIGHT(Rawdata!GD105,1))-3,"N/A")</f>
        <v>5</v>
      </c>
      <c r="GE105">
        <f>IFERROR(IF(Rawdata!GE105="A1",VALUE(RIGHT(Rawdata!GE105,1)),VALUE(RIGHT(Rawdata!GE105,1))-1),"N/A")</f>
        <v>1</v>
      </c>
      <c r="GF105">
        <f>IFERROR(VALUE(RIGHT(Rawdata!GF105,1))-3,"N/A")</f>
        <v>2</v>
      </c>
      <c r="GG105">
        <f>IFERROR(IF(Rawdata!GG105="A1",VALUE(RIGHT(Rawdata!GG105,1)),VALUE(RIGHT(Rawdata!GG105,1))-1),"N/A")</f>
        <v>5</v>
      </c>
      <c r="GH105">
        <f>IFERROR(VALUE(RIGHT(Rawdata!GH105,1))-3,"N/A")</f>
        <v>5</v>
      </c>
      <c r="GI105">
        <f>IFERROR(IF(Rawdata!GI105="A1",VALUE(RIGHT(Rawdata!GI105,1)),VALUE(RIGHT(Rawdata!GI105,1))-1),"N/A")</f>
        <v>3</v>
      </c>
      <c r="GJ105">
        <f>IFERROR(VALUE(RIGHT(Rawdata!GJ105,1))-3,"N/A")</f>
        <v>4</v>
      </c>
      <c r="GK105">
        <f>IFERROR(IF(Rawdata!GK105="A1",VALUE(RIGHT(Rawdata!GK105,1)),VALUE(RIGHT(Rawdata!GK105,1))-1),"N/A")</f>
        <v>4</v>
      </c>
      <c r="GL105">
        <f>IFERROR(VALUE(RIGHT(Rawdata!GL105,1))-3,"N/A")</f>
        <v>4</v>
      </c>
      <c r="GM105">
        <f>IFERROR(IF(Rawdata!GM105="A1",VALUE(RIGHT(Rawdata!GM105,1)),VALUE(RIGHT(Rawdata!GM105,1))-1),"N/A")</f>
        <v>5</v>
      </c>
      <c r="GN105">
        <f>IFERROR(VALUE(RIGHT(Rawdata!GN105,1))-3,"N/A")</f>
        <v>5</v>
      </c>
      <c r="GO105">
        <f>IFERROR(IF(Rawdata!GO105="A1",VALUE(RIGHT(Rawdata!GO105,1)),VALUE(RIGHT(Rawdata!GO105,1))-1),"N/A")</f>
        <v>5</v>
      </c>
      <c r="GP105">
        <f>IFERROR(VALUE(RIGHT(Rawdata!GP105,1))-3,"N/A")</f>
        <v>5</v>
      </c>
      <c r="GQ105">
        <f>IFERROR(IF(Rawdata!GQ105="A1",VALUE(RIGHT(Rawdata!GQ105,1)),VALUE(RIGHT(Rawdata!GQ105,1))-1),"N/A")</f>
        <v>5</v>
      </c>
      <c r="GR105">
        <f>IFERROR(VALUE(RIGHT(Rawdata!GR105,1))-3,"N/A")</f>
        <v>5</v>
      </c>
      <c r="GS105">
        <f>IFERROR(IF(Rawdata!GS105="A1",VALUE(RIGHT(Rawdata!GS105,1)),VALUE(RIGHT(Rawdata!GS105,1))-1),"N/A")</f>
        <v>5</v>
      </c>
      <c r="GT105">
        <f>IFERROR(VALUE(RIGHT(Rawdata!GT105,1))-3,"N/A")</f>
        <v>5</v>
      </c>
      <c r="GU105">
        <f>IFERROR(IF(Rawdata!GU105="A1",VALUE(RIGHT(Rawdata!GU105,1)),VALUE(RIGHT(Rawdata!GU105,1))-1),"N/A")</f>
        <v>5</v>
      </c>
      <c r="GV105">
        <f>IFERROR(VALUE(RIGHT(Rawdata!GV105,1))-3,"N/A")</f>
        <v>2</v>
      </c>
      <c r="GW105">
        <f>IFERROR(IF(Rawdata!GW105="A1",VALUE(RIGHT(Rawdata!GW105,1)),VALUE(RIGHT(Rawdata!GW105,1))-1),"N/A")</f>
        <v>5</v>
      </c>
      <c r="GX105">
        <f>IFERROR(VALUE(RIGHT(Rawdata!GX105,1))-3,"N/A")</f>
        <v>5</v>
      </c>
      <c r="GY105">
        <f>IFERROR(VALUE(RIGHT(Rawdata!GY105,1)),"N/A")</f>
        <v>6</v>
      </c>
      <c r="GZ105">
        <f>IFERROR(7-VALUE(RIGHT(Rawdata!GZ105,1)),"N/A")</f>
        <v>6</v>
      </c>
      <c r="HA105">
        <f>IFERROR(VALUE(RIGHT(Rawdata!HA105,1)),"N/A")</f>
        <v>4</v>
      </c>
      <c r="HB105">
        <f>IFERROR(VALUE(RIGHT(Rawdata!HB105,1)),"N/A")</f>
        <v>3</v>
      </c>
      <c r="HC105">
        <f>IFERROR(VALUE(RIGHT(Rawdata!HC105,1)),"N/A")</f>
        <v>3</v>
      </c>
      <c r="HD105">
        <f>IFERROR(7-VALUE(RIGHT(Rawdata!HD105,1)),"N/A")</f>
        <v>1</v>
      </c>
      <c r="HE105">
        <f>IFERROR(VALUE(RIGHT(Rawdata!HE105,1)),"N/A")</f>
        <v>6</v>
      </c>
      <c r="HF105">
        <f>IFERROR(7-VALUE(RIGHT(Rawdata!HF105,1)),"N/A")</f>
        <v>6</v>
      </c>
      <c r="HG105">
        <f>IFERROR(VALUE(RIGHT(Rawdata!HG105,1)),"N/A")</f>
        <v>6</v>
      </c>
      <c r="HH105">
        <f>IFERROR(VALUE(RIGHT(Rawdata!HH105,1)),"N/A")</f>
        <v>6</v>
      </c>
      <c r="HI105">
        <f>IFERROR(VALUE(RIGHT(Rawdata!HI105,1)),"N/A")</f>
        <v>6</v>
      </c>
      <c r="HJ105">
        <f>IFERROR(VALUE(RIGHT(Rawdata!HJ105,1)),"N/A")</f>
        <v>6</v>
      </c>
      <c r="HK105">
        <f>IFERROR(7-VALUE(RIGHT(Rawdata!HK105,1)),"N/A")</f>
        <v>3</v>
      </c>
      <c r="HL105">
        <f>IFERROR(VALUE(RIGHT(Rawdata!HL105,1)),"N/A")</f>
        <v>1</v>
      </c>
      <c r="HM105">
        <f>IFERROR(VALUE(RIGHT(Rawdata!HM105,1)),"N/A")</f>
        <v>3</v>
      </c>
      <c r="HN105">
        <f>IFERROR(IF(Rawdata!HN105="A13",5,VALUE(RIGHT(Rawdata!HN105,1))-1),"N/A")</f>
        <v>5</v>
      </c>
      <c r="HO105">
        <f>IFERROR(IF(Rawdata!HO105="A13",5,VALUE(RIGHT(Rawdata!HO105,1))-1),"N/A")</f>
        <v>5</v>
      </c>
      <c r="HP105">
        <f>IFERROR(IF(Rawdata!HP105="A13",5,VALUE(RIGHT(Rawdata!HP105,1))-1),"N/A")</f>
        <v>5</v>
      </c>
      <c r="HQ105">
        <f>IFERROR(IF(Rawdata!HQ105="A13",5,VALUE(RIGHT(Rawdata!HQ105,1))-1),"N/A")</f>
        <v>5</v>
      </c>
      <c r="HR105">
        <f>IFERROR(IF(Rawdata!HR105="A13",5,VALUE(RIGHT(Rawdata!HR105,1))-1),"N/A")</f>
        <v>5</v>
      </c>
      <c r="HS105">
        <f>IFERROR(6-IF(Rawdata!HS105="A13",5,VALUE(RIGHT(Rawdata!HS105,1))-1),"N/A")</f>
        <v>1</v>
      </c>
      <c r="HT105">
        <f>IFERROR(6-IF(Rawdata!HT105="A13",5,VALUE(RIGHT(Rawdata!HT105,1))-1),"N/A")</f>
        <v>1</v>
      </c>
      <c r="HU105">
        <f>IFERROR(6-IF(Rawdata!HU105="A13",5,VALUE(RIGHT(Rawdata!HU105,1))-1),"N/A")</f>
        <v>1</v>
      </c>
      <c r="HV105">
        <f>IFERROR(IF(Rawdata!HV105="A13",5,VALUE(RIGHT(Rawdata!HV105,1))-1),"N/A")</f>
        <v>3</v>
      </c>
      <c r="HW105">
        <f>IFERROR(6-IF(Rawdata!HW105="A13",5,VALUE(RIGHT(Rawdata!HW105,1))-1),"N/A")</f>
        <v>3</v>
      </c>
      <c r="HX105">
        <f>IFERROR(6-IF(Rawdata!HX105="A13",5,VALUE(RIGHT(Rawdata!HX105,1))-1),"N/A")</f>
        <v>1</v>
      </c>
      <c r="HY105">
        <f>IFERROR(6-IF(Rawdata!HY105="A13",5,VALUE(RIGHT(Rawdata!HY105,1))-1),"N/A")</f>
        <v>1</v>
      </c>
      <c r="HZ105">
        <f>IFERROR(6-IF(Rawdata!HZ105="A13",5,VALUE(RIGHT(Rawdata!HZ105,1))-1),"N/A")</f>
        <v>1</v>
      </c>
      <c r="IA105">
        <f>IFERROR(6-IF(Rawdata!IA105="A13",5,VALUE(RIGHT(Rawdata!IA105,1))-1),"N/A")</f>
        <v>1</v>
      </c>
      <c r="IB105">
        <f>IFERROR(IF(Rawdata!IB105="A13",5,VALUE(RIGHT(Rawdata!IB105,1))-1),"N/A")</f>
        <v>3</v>
      </c>
      <c r="IC105">
        <f>IFERROR(6-IF(Rawdata!IC105="A13",5,VALUE(RIGHT(Rawdata!IC105,1))-1),"N/A")</f>
        <v>1</v>
      </c>
      <c r="ID105">
        <f>IFERROR(IF(Rawdata!ID105="A13",5,VALUE(RIGHT(Rawdata!ID105,1))-1),"N/A")</f>
        <v>5</v>
      </c>
      <c r="IE105">
        <f>IFERROR(6-IF(Rawdata!IE105="A13",5,VALUE(RIGHT(Rawdata!IE105,1))-1),"N/A")</f>
        <v>1</v>
      </c>
      <c r="IF105">
        <f>IFERROR(VALUE(RIGHT(Rawdata!IF105,1)),"N/A")</f>
        <v>7</v>
      </c>
      <c r="IG105">
        <f>IFERROR(VALUE(RIGHT(Rawdata!IG105,1)),"N/A")</f>
        <v>7</v>
      </c>
      <c r="IH105">
        <f>IFERROR(VALUE(RIGHT(Rawdata!IH105,1)),"N/A")</f>
        <v>7</v>
      </c>
      <c r="II105">
        <f>IFERROR(VALUE(RIGHT(Rawdata!II105,1)),"N/A")</f>
        <v>7</v>
      </c>
      <c r="IJ105">
        <f>IFERROR(VALUE(RIGHT(Rawdata!IJ105,1)),"N/A")</f>
        <v>4</v>
      </c>
      <c r="IK105">
        <f>IFERROR(VALUE(RIGHT(Rawdata!IK105,1)),"N/A")</f>
        <v>5</v>
      </c>
      <c r="IL105">
        <f>IFERROR(VALUE(RIGHT(Rawdata!IL105,1)),"N/A")</f>
        <v>5</v>
      </c>
      <c r="IM105">
        <f>IFERROR(VALUE(RIGHT(Rawdata!IM105,1)),"N/A")</f>
        <v>5</v>
      </c>
      <c r="IN105">
        <f>IFERROR(VALUE(RIGHT(Rawdata!IN105,1)),"N/A")</f>
        <v>5</v>
      </c>
      <c r="IO105">
        <f>IFERROR(VALUE(RIGHT(Rawdata!IO105,1)),"N/A")</f>
        <v>5</v>
      </c>
      <c r="IP105">
        <f>IFERROR(VALUE(RIGHT(Rawdata!IP105,1)),"N/A")</f>
        <v>5</v>
      </c>
      <c r="IQ105">
        <f>IFERROR(VALUE(RIGHT(Rawdata!IQ105,1)),"N/A")</f>
        <v>5</v>
      </c>
      <c r="IR105">
        <f>IFERROR(VALUE(RIGHT(Rawdata!IR105,1)),"N/A")</f>
        <v>5</v>
      </c>
      <c r="IS105">
        <f>IFERROR(VALUE(RIGHT(Rawdata!IS105,1)),"N/A")</f>
        <v>5</v>
      </c>
      <c r="IT105">
        <f>IFERROR(VALUE(RIGHT(Rawdata!IT105,1)),"N/A")</f>
        <v>5</v>
      </c>
      <c r="IU105">
        <f>IFERROR(VALUE(RIGHT(Rawdata!IU105,1)),"N/A")</f>
        <v>5</v>
      </c>
      <c r="IV105">
        <f>IFERROR(VALUE(RIGHT(Rawdata!IV105,1)),"N/A")</f>
        <v>5</v>
      </c>
      <c r="IW105">
        <f>IFERROR(VALUE(RIGHT(Rawdata!IW105,1)),"N/A")</f>
        <v>5</v>
      </c>
      <c r="IX105">
        <f>IFERROR(VALUE(RIGHT(Rawdata!IX105,1)),"N/A")</f>
        <v>5</v>
      </c>
      <c r="IY105">
        <f>IFERROR(VALUE(RIGHT(Rawdata!IY105,1)),"N/A")</f>
        <v>5</v>
      </c>
      <c r="IZ105">
        <f>IFERROR(VALUE(RIGHT(Rawdata!IZ105,1)),"N/A")</f>
        <v>5</v>
      </c>
      <c r="JA105">
        <f>IFERROR(VALUE(RIGHT(Rawdata!JA105,1)),"N/A")</f>
        <v>3</v>
      </c>
      <c r="JB105">
        <f>IFERROR(VALUE(RIGHT(Rawdata!JB105,1)),"N/A")</f>
        <v>1</v>
      </c>
      <c r="JC105">
        <f>IFERROR(VALUE(RIGHT(Rawdata!JC105,1)),"N/A")</f>
        <v>1</v>
      </c>
      <c r="JD105">
        <f>IFERROR(VALUE(RIGHT(Rawdata!JD105,1)),"N/A")</f>
        <v>5</v>
      </c>
      <c r="JE105">
        <f>IFERROR(VALUE(RIGHT(Rawdata!JE105,1)),"N/A")</f>
        <v>5</v>
      </c>
      <c r="JF105">
        <f>IFERROR(VALUE(RIGHT(Rawdata!JF105,1)),"N/A")</f>
        <v>2</v>
      </c>
      <c r="JG105">
        <f>IFERROR(VALUE(RIGHT(Rawdata!JG105,1)),"N/A")</f>
        <v>3</v>
      </c>
      <c r="JH105">
        <f>IFERROR(VALUE(RIGHT(Rawdata!JH105,1)),"N/A")</f>
        <v>1</v>
      </c>
      <c r="JI105">
        <f>IFERROR(VALUE(RIGHT(Rawdata!JI105,1)),"N/A")</f>
        <v>1</v>
      </c>
      <c r="JJ105">
        <f>IFERROR(VALUE(RIGHT(Rawdata!JJ105,1)),"N/A")</f>
        <v>1</v>
      </c>
      <c r="JK105">
        <f>IFERROR(VALUE(RIGHT(Rawdata!JK105,1)),"N/A")</f>
        <v>5</v>
      </c>
      <c r="JL105">
        <f>IFERROR(VALUE(RIGHT(Rawdata!JL105,1)),"N/A")</f>
        <v>5</v>
      </c>
      <c r="JM105">
        <f>IFERROR(VALUE(RIGHT(Rawdata!JM105,1)),"N/A")</f>
        <v>5</v>
      </c>
      <c r="JN105">
        <f>IFERROR(VALUE(RIGHT(Rawdata!JN105,1)),"N/A")</f>
        <v>2</v>
      </c>
      <c r="JO105">
        <f>IFERROR(VALUE(RIGHT(Rawdata!JO105,1)),"N/A")</f>
        <v>4</v>
      </c>
      <c r="JP105" t="str">
        <f>IFERROR(VALUE(RIGHT(Rawdata!JP105,1)-4),"N/A")</f>
        <v>N/A</v>
      </c>
      <c r="JQ105" t="str">
        <f>IFERROR(VALUE(RIGHT(Rawdata!JQ105,1)-4),"N/A")</f>
        <v>N/A</v>
      </c>
      <c r="JR105" t="str">
        <f>IFERROR(VALUE(RIGHT(Rawdata!JR105,1)-4),"N/A")</f>
        <v>N/A</v>
      </c>
      <c r="JS105" t="str">
        <f>IFERROR(VALUE(RIGHT(Rawdata!JS105,1)-4),"N/A")</f>
        <v>N/A</v>
      </c>
      <c r="JT105" t="str">
        <f>IFERROR(VALUE(RIGHT(Rawdata!JT105,1)-4),"N/A")</f>
        <v>N/A</v>
      </c>
      <c r="JU105" t="str">
        <f>IFERROR(VALUE(RIGHT(Rawdata!JU105,1)-4),"N/A")</f>
        <v>N/A</v>
      </c>
      <c r="JV105" t="str">
        <f>IFERROR(VALUE(RIGHT(Rawdata!JV105,1)-4),"N/A")</f>
        <v>N/A</v>
      </c>
      <c r="JW105" t="str">
        <f>IFERROR(VALUE(RIGHT(Rawdata!JW105,1)-4),"N/A")</f>
        <v>N/A</v>
      </c>
      <c r="JX105" t="str">
        <f>IFERROR(VALUE(RIGHT(Rawdata!JX105,1)),"N/A")</f>
        <v>N/A</v>
      </c>
      <c r="JY105" t="str">
        <f>IFERROR(VALUE(RIGHT(Rawdata!JY105,1)),"N/A")</f>
        <v>N/A</v>
      </c>
      <c r="JZ105" t="str">
        <f>IFERROR(6-VALUE(RIGHT(Rawdata!JZ105,1)),"N/A")</f>
        <v>N/A</v>
      </c>
      <c r="KA105" t="str">
        <f>IFERROR(6-VALUE(RIGHT(Rawdata!KA105,1)),"N/A")</f>
        <v>N/A</v>
      </c>
      <c r="KB105" t="str">
        <f>IFERROR(6-VALUE(RIGHT(Rawdata!KB105,1)),"N/A")</f>
        <v>N/A</v>
      </c>
      <c r="KC105" t="str">
        <f>IFERROR(6-VALUE(RIGHT(Rawdata!KC105,1)),"N/A")</f>
        <v>N/A</v>
      </c>
      <c r="KD105" t="str">
        <f>IFERROR(6-VALUE(RIGHT(Rawdata!KD105,1)),"N/A")</f>
        <v>N/A</v>
      </c>
      <c r="KE105" t="str">
        <f>IFERROR(6-VALUE(RIGHT(Rawdata!KE105,1)),"N/A")</f>
        <v>N/A</v>
      </c>
      <c r="KF105" t="str">
        <f>IFERROR(VALUE(RIGHT(Rawdata!KF105,1)),"N/A")</f>
        <v>N/A</v>
      </c>
      <c r="KG105" t="str">
        <f>IFERROR(VALUE(RIGHT(Rawdata!KG105,1)),"N/A")</f>
        <v>N/A</v>
      </c>
      <c r="KH105" t="str">
        <f>IFERROR(6-VALUE(RIGHT(Rawdata!KH105,1)),"N/A")</f>
        <v>N/A</v>
      </c>
      <c r="KI105" t="str">
        <f>IFERROR(6-VALUE(RIGHT(Rawdata!KI105,1)),"N/A")</f>
        <v>N/A</v>
      </c>
      <c r="KJ105" t="str">
        <f>IFERROR(VALUE(RIGHT(Rawdata!KJ105,1)),"N/A")</f>
        <v>N/A</v>
      </c>
      <c r="KK105" t="str">
        <f>IFERROR(VALUE(RIGHT(Rawdata!KK105,1)),"N/A")</f>
        <v>N/A</v>
      </c>
      <c r="KL105" t="str">
        <f>IFERROR(VALUE(RIGHT(Rawdata!KL105,1)),"N/A")</f>
        <v>N/A</v>
      </c>
      <c r="KM105" t="str">
        <f>IFERROR(VALUE(RIGHT(Rawdata!KM105,1)),"N/A")</f>
        <v>N/A</v>
      </c>
      <c r="KN105" t="str">
        <f>IFERROR(VALUE(RIGHT(Rawdata!KN105,1)),"N/A")</f>
        <v>N/A</v>
      </c>
      <c r="KO105" t="str">
        <f>IFERROR(VALUE(RIGHT(Rawdata!KO105,1)),"N/A")</f>
        <v>N/A</v>
      </c>
      <c r="KP105" t="str">
        <f>IFERROR(VALUE(RIGHT(Rawdata!KP105,1)),"N/A")</f>
        <v>N/A</v>
      </c>
      <c r="KQ105" t="str">
        <f>IFERROR(VALUE(RIGHT(Rawdata!KQ105,1)),"N/A")</f>
        <v>N/A</v>
      </c>
      <c r="KR105" t="str">
        <f>IFERROR(VALUE(RIGHT(Rawdata!KR105,1)),"N/A")</f>
        <v>N/A</v>
      </c>
      <c r="KS105" t="str">
        <f>IFERROR(VALUE(RIGHT(Rawdata!KS105,1)),"N/A")</f>
        <v>N/A</v>
      </c>
      <c r="KT105" t="str">
        <f>IFERROR(VALUE(RIGHT(Rawdata!KT105,1)),"N/A")</f>
        <v>N/A</v>
      </c>
      <c r="KU105" t="str">
        <f>IFERROR(VALUE(RIGHT(Rawdata!KU105,1)),"N/A")</f>
        <v>N/A</v>
      </c>
      <c r="KV105" t="str">
        <f>IFERROR(VALUE(RIGHT(Rawdata!KV105,1)),"N/A")</f>
        <v>N/A</v>
      </c>
      <c r="KW105" t="str">
        <f>IFERROR(VALUE(RIGHT(Rawdata!KW105,1)),"N/A")</f>
        <v>N/A</v>
      </c>
      <c r="KX105" t="str">
        <f>IFERROR(VALUE(RIGHT(Rawdata!KX105,1)),"N/A")</f>
        <v>N/A</v>
      </c>
    </row>
  </sheetData>
  <phoneticPr fontId="2"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46DC5-014B-C14C-9541-B6BACB8315DF}">
  <dimension ref="A1:BQ104"/>
  <sheetViews>
    <sheetView tabSelected="1" zoomScale="115" workbookViewId="0">
      <pane ySplit="1" topLeftCell="A2" activePane="bottomLeft" state="frozen"/>
      <selection activeCell="BD1" sqref="BD1"/>
      <selection pane="bottomLeft" activeCell="A84" sqref="A84:XFD84"/>
    </sheetView>
  </sheetViews>
  <sheetFormatPr baseColWidth="10" defaultRowHeight="13.2" x14ac:dyDescent="0.25"/>
  <cols>
    <col min="1" max="27" width="12.33203125" customWidth="1"/>
    <col min="33" max="33" width="10.77734375" customWidth="1"/>
    <col min="34" max="34" width="9.6640625" bestFit="1" customWidth="1"/>
    <col min="35" max="35" width="10.6640625" bestFit="1" customWidth="1"/>
    <col min="36" max="36" width="11.6640625" bestFit="1" customWidth="1"/>
    <col min="37" max="37" width="12.6640625" bestFit="1" customWidth="1"/>
    <col min="38" max="38" width="12.44140625" bestFit="1" customWidth="1"/>
    <col min="39" max="39" width="13.44140625" bestFit="1" customWidth="1"/>
    <col min="40" max="40" width="13.6640625" bestFit="1" customWidth="1"/>
    <col min="41" max="41" width="14.6640625" bestFit="1" customWidth="1"/>
    <col min="42" max="42" width="13.6640625" bestFit="1" customWidth="1"/>
    <col min="43" max="43" width="14.6640625" bestFit="1" customWidth="1"/>
    <col min="44" max="44" width="11.33203125" bestFit="1" customWidth="1"/>
    <col min="45" max="45" width="12.33203125" bestFit="1" customWidth="1"/>
  </cols>
  <sheetData>
    <row r="1" spans="1:69" x14ac:dyDescent="0.25">
      <c r="A1" t="s">
        <v>0</v>
      </c>
      <c r="B1" t="s">
        <v>10</v>
      </c>
      <c r="C1" t="s">
        <v>45</v>
      </c>
      <c r="D1" t="s">
        <v>2</v>
      </c>
      <c r="E1" t="s">
        <v>1</v>
      </c>
      <c r="F1" t="s">
        <v>552</v>
      </c>
      <c r="G1" t="s">
        <v>553</v>
      </c>
      <c r="H1" t="s">
        <v>554</v>
      </c>
      <c r="I1" t="s">
        <v>555</v>
      </c>
      <c r="J1" t="s">
        <v>556</v>
      </c>
      <c r="K1" t="s">
        <v>557</v>
      </c>
      <c r="L1" t="s">
        <v>474</v>
      </c>
      <c r="M1" t="s">
        <v>475</v>
      </c>
      <c r="N1" t="s">
        <v>476</v>
      </c>
      <c r="O1" t="s">
        <v>477</v>
      </c>
      <c r="P1" t="s">
        <v>478</v>
      </c>
      <c r="Q1" t="s">
        <v>479</v>
      </c>
      <c r="R1" t="s">
        <v>480</v>
      </c>
      <c r="S1" t="s">
        <v>481</v>
      </c>
      <c r="T1" t="s">
        <v>482</v>
      </c>
      <c r="U1" t="s">
        <v>47</v>
      </c>
      <c r="V1" t="s">
        <v>483</v>
      </c>
      <c r="W1" t="s">
        <v>484</v>
      </c>
      <c r="X1" t="s">
        <v>485</v>
      </c>
      <c r="Y1" t="s">
        <v>48</v>
      </c>
      <c r="Z1" t="s">
        <v>486</v>
      </c>
      <c r="AA1" t="s">
        <v>487</v>
      </c>
      <c r="AB1" t="s">
        <v>488</v>
      </c>
      <c r="AC1" t="s">
        <v>489</v>
      </c>
      <c r="AD1" t="s">
        <v>490</v>
      </c>
      <c r="AE1" t="s">
        <v>491</v>
      </c>
      <c r="AF1" t="s">
        <v>492</v>
      </c>
      <c r="AG1" t="s">
        <v>493</v>
      </c>
      <c r="AH1" t="s">
        <v>494</v>
      </c>
      <c r="AI1" t="s">
        <v>495</v>
      </c>
      <c r="AJ1" t="s">
        <v>496</v>
      </c>
      <c r="AK1" t="s">
        <v>497</v>
      </c>
      <c r="AL1" t="s">
        <v>499</v>
      </c>
      <c r="AM1" t="s">
        <v>498</v>
      </c>
      <c r="AN1" t="s">
        <v>500</v>
      </c>
      <c r="AO1" t="s">
        <v>501</v>
      </c>
      <c r="AP1" t="s">
        <v>502</v>
      </c>
      <c r="AQ1" t="s">
        <v>503</v>
      </c>
      <c r="AR1" t="s">
        <v>504</v>
      </c>
      <c r="AS1" t="s">
        <v>505</v>
      </c>
      <c r="AT1" t="s">
        <v>49</v>
      </c>
      <c r="AU1" t="s">
        <v>506</v>
      </c>
      <c r="AV1" t="s">
        <v>50</v>
      </c>
      <c r="AW1" t="s">
        <v>507</v>
      </c>
      <c r="AX1" t="s">
        <v>508</v>
      </c>
      <c r="AY1" t="s">
        <v>509</v>
      </c>
      <c r="AZ1" t="s">
        <v>510</v>
      </c>
      <c r="BA1" t="s">
        <v>511</v>
      </c>
      <c r="BB1" t="s">
        <v>558</v>
      </c>
      <c r="BC1" t="s">
        <v>513</v>
      </c>
      <c r="BD1" t="s">
        <v>514</v>
      </c>
      <c r="BE1" t="s">
        <v>515</v>
      </c>
      <c r="BF1" t="s">
        <v>516</v>
      </c>
      <c r="BG1" t="s">
        <v>517</v>
      </c>
      <c r="BH1" t="s">
        <v>67</v>
      </c>
      <c r="BI1" t="s">
        <v>68</v>
      </c>
      <c r="BJ1" t="s">
        <v>544</v>
      </c>
      <c r="BK1" t="s">
        <v>545</v>
      </c>
      <c r="BL1" t="s">
        <v>546</v>
      </c>
      <c r="BM1" t="s">
        <v>547</v>
      </c>
      <c r="BN1" t="s">
        <v>548</v>
      </c>
      <c r="BO1" t="s">
        <v>549</v>
      </c>
      <c r="BP1" t="s">
        <v>550</v>
      </c>
      <c r="BQ1" t="s">
        <v>551</v>
      </c>
    </row>
    <row r="2" spans="1:69" x14ac:dyDescent="0.25">
      <c r="A2">
        <f>Transform!A2</f>
        <v>2</v>
      </c>
      <c r="B2" t="str">
        <f>Transform!B2</f>
        <v>T1</v>
      </c>
      <c r="C2" t="str">
        <f>Transform!C2</f>
        <v>2022-03-04 07:57:04</v>
      </c>
      <c r="D2" t="str">
        <f>Transform!D2</f>
        <v>704-201</v>
      </c>
      <c r="E2" t="str">
        <f>Transform!E2</f>
        <v>104-106</v>
      </c>
      <c r="F2" s="2">
        <f>IFERROR(AVERAGE(Transform!F2:AB2),"N/A")</f>
        <v>47.826086956521742</v>
      </c>
      <c r="G2" s="2">
        <f>IFERROR(AVERAGE(Transform!F2:J2,Transform!S2:AB2),"N/A")</f>
        <v>46.666666666666664</v>
      </c>
      <c r="H2" s="2">
        <f>IFERROR(AVERAGE(Transform!K2:R2),"N/A")</f>
        <v>50</v>
      </c>
      <c r="I2" s="2">
        <f>IFERROR(AVERAGE(Transform!F2:J2),"N/A")</f>
        <v>40</v>
      </c>
      <c r="J2" s="2">
        <f>IFERROR(AVERAGE(Transform!S2:W2),"N/A")</f>
        <v>30</v>
      </c>
      <c r="K2" s="2">
        <f>IFERROR(AVERAGE(Transform!X2:AB2),"N/A")</f>
        <v>70</v>
      </c>
      <c r="L2" s="2">
        <f>IFERROR(AVERAGE(Transform!AC2:AZ2),"N/A")</f>
        <v>3.2083333333333335</v>
      </c>
      <c r="M2" s="2">
        <f>IFERROR(AVERAGE(Transform!AC2:AU2),"N/A")</f>
        <v>3.263157894736842</v>
      </c>
      <c r="N2" s="2">
        <f>IFERROR(AVERAGE(Transform!AV2:AZ2),"N/A")</f>
        <v>3</v>
      </c>
      <c r="O2" s="2">
        <f>IFERROR(SUM(Transform!BA2:BL2),"N/A")</f>
        <v>19</v>
      </c>
      <c r="P2" s="2">
        <f>IFERROR(AVERAGE(Transform!BM2:CI2),"N/A")</f>
        <v>4.2608695652173916</v>
      </c>
      <c r="Q2" s="2">
        <f>IFERROR(AVERAGE(Transform!BM2:BT2),"N/A")</f>
        <v>3.75</v>
      </c>
      <c r="R2" s="2">
        <f>IFERROR(AVERAGE(Transform!BU2:CA2),"N/A")</f>
        <v>4.4285714285714288</v>
      </c>
      <c r="S2" s="2">
        <f>IFERROR(AVERAGE(Transform!CB2:CI2),"N/A")</f>
        <v>4.625</v>
      </c>
      <c r="T2" s="2" cm="1">
        <f t="array" ref="T2">IFERROR(SUM(VALUE(Transform!CJ2:DD2)),"N/A")</f>
        <v>53</v>
      </c>
      <c r="U2" s="2" cm="1">
        <f t="array" ref="U2">IFERROR(SUM(VALUE(Transform!CJ2:CT2)),"N/A")</f>
        <v>28</v>
      </c>
      <c r="V2" s="2">
        <f>IFERROR(SUM(VALUE(Transform!CU2), Transform!CY2:DA2,Transform!DC2:DD2),"N/A")</f>
        <v>19</v>
      </c>
      <c r="W2" s="2" cm="1">
        <f t="array" ref="W2">IFERROR(SUM(VALUE(Transform!CV2:CX2),Transform!DB2),"N/A")</f>
        <v>6</v>
      </c>
      <c r="X2" s="2" cm="1">
        <f t="array" ref="X2">IFERROR(SUM(VALUE(Transform!DE2:DZ2)),"N/A")</f>
        <v>24</v>
      </c>
      <c r="Y2" s="2" cm="1">
        <f t="array" ref="Y2">IFERROR(SUM(VALUE(Transform!DE2:DL2)),"N/A")</f>
        <v>9</v>
      </c>
      <c r="Z2" s="2" cm="1">
        <f t="array" ref="Z2">IFERROR(SUM(VALUE(Transform!DM2:DT2)),"N/A")</f>
        <v>12</v>
      </c>
      <c r="AA2" s="2" cm="1">
        <f t="array" ref="AA2">IFERROR(SUM(VALUE(Transform!DU2:DZ2)),"N/A")</f>
        <v>3</v>
      </c>
      <c r="AB2" s="2" cm="1">
        <f t="array" ref="AB2">IFERROR(((SUM(VALUE(Transform!EA2:EZ2))-26)/(156-26))*100,"N/A")</f>
        <v>50.769230769230766</v>
      </c>
      <c r="AC2" s="2" cm="1">
        <f t="array" ref="AC2">IFERROR(((SUM(VALUE(Transform!EA2:EB2))-2)/(10-2))*100,"N/A")</f>
        <v>50</v>
      </c>
      <c r="AD2" s="2" cm="1">
        <f t="array" ref="AD2">IFERROR(((SUM(VALUE(Transform!EC2:ED2), Transform!EJ2, Transform!EO2:ER2)-7)/(35-7))*100,"N/A")</f>
        <v>53.571428571428569</v>
      </c>
      <c r="AE2" s="2" cm="1">
        <f t="array" ref="AE2">IFERROR(((SUM(VALUE(Transform!EE2:EG2), Transform!EK2, Transform!ES2, Transform!EZ2)-6)/(30-6))*100,"N/A")</f>
        <v>79.166666666666657</v>
      </c>
      <c r="AF2" s="2" cm="1">
        <f t="array" ref="AF2">IFERROR(((SUM(VALUE(Transform!ET2:EV2))-3)/(15-3))*100,"N/A")</f>
        <v>75</v>
      </c>
      <c r="AG2" s="3" cm="1">
        <f t="array" ref="AG2">IFERROR(((SUM(VALUE(Transform!EH2:EI2), Transform!EL2:EN2, Transform!EW2:EY2)-8)/(40-8))*100,"N/A")</f>
        <v>59.375</v>
      </c>
      <c r="AH2" s="3">
        <f>IFERROR(AVERAGE(Transform!FA2, Transform!FC2, Transform!FE2, Transform!FG2, Transform!FI2, Transform!FK2, Transform!FM2, Transform!FO2, Transform!FQ2, Transform!FS2, Transform!FU2, Transform!FW2, Transform!FY2, Transform!GA2, Transform!GC2, Transform!GE2, Transform!GG2, Transform!GI2, Transform!GK2, Transform!GM2, Transform!GO2, Transform!GQ2, Transform!GS2, Transform!GU2, Transform!GW2),"N/A")</f>
        <v>4.84</v>
      </c>
      <c r="AI2" s="3">
        <f>IFERROR(AVERAGE(Transform!FB2, Transform!FD2, Transform!FF2, Transform!FH2, Transform!FJ2, Transform!FL2, Transform!FN2, Transform!FP2, Transform!FR2, Transform!FT2, Transform!FV2, Transform!FX2, Transform!FZ2, Transform!GB2, Transform!GD2, Transform!GF2, Transform!GH2, Transform!GJ2, Transform!GL2, Transform!GN2, Transform!GP2, Transform!GR2, Transform!GT2, Transform!GV2, Transform!GX2),"N/A")</f>
        <v>3.92</v>
      </c>
      <c r="AJ2" s="3">
        <f>IFERROR(AVERAGE(Transform!FA2, Transform!FM2, Transform!FS2, Transform!FU2, Transform!FW2, Transform!GI2),"N/A")</f>
        <v>4.833333333333333</v>
      </c>
      <c r="AK2" s="3">
        <f>IFERROR(AVERAGE(Transform!FB2, Transform!FN2, Transform!FT2, Transform!FV2, Transform!FX2, Transform!GJ2),"N/A")</f>
        <v>4</v>
      </c>
      <c r="AL2" s="3">
        <f>IFERROR(AVERAGE(Transform!FC2, Transform!FI2, Transform!FO2, Transform!GA2, Transform!GG2, Transform!GK2),"N/A")</f>
        <v>5</v>
      </c>
      <c r="AM2" s="3">
        <f>IFERROR(AVERAGE(Transform!FD2, Transform!FJ2, Transform!FP2, Transform!GB2, Transform!GH2, Transform!GL2),"N/A")</f>
        <v>4</v>
      </c>
      <c r="AN2">
        <f>IFERROR(AVERAGE(Transform!FE2, Transform!FG2, Transform!FQ2, Transform!FY2),"N/A")</f>
        <v>4.25</v>
      </c>
      <c r="AO2">
        <f>IFERROR(AVERAGE(Transform!FF2, Transform!FH2, Transform!FR2, Transform!FZ2),"N/A")</f>
        <v>3.25</v>
      </c>
      <c r="AP2">
        <f>IFERROR(AVERAGE(Transform!FK2, Transform!GC2, Transform!GE2, Transform!GM2, Transform!GO2),"N/A")</f>
        <v>5</v>
      </c>
      <c r="AQ2">
        <f>IFERROR(AVERAGE(Transform!FL2, Transform!GD2, Transform!GF2, Transform!GN2, Transform!GP2),"N/A")</f>
        <v>4.2</v>
      </c>
      <c r="AR2">
        <f>IFERROR(AVERAGE(Transform!GQ2, Transform!GS2, Transform!GU2, Transform!GW2),"N/A")</f>
        <v>5</v>
      </c>
      <c r="AS2">
        <f>IFERROR(AVERAGE(Transform!GR2, Transform!GT2, Transform!GV2, Transform!GX2),"N/A")</f>
        <v>4</v>
      </c>
      <c r="AT2" s="2" cm="1">
        <f t="array" ref="AT2">IFERROR(SUM(VALUE(Transform!GY2:HM2))*100/90,"N/A")</f>
        <v>85.555555555555557</v>
      </c>
      <c r="AU2" s="2" cm="1">
        <f t="array" ref="AU2">IFERROR(SUM(VALUE(Transform!GY2:HK2))*100/78,"N/A")</f>
        <v>88.461538461538467</v>
      </c>
      <c r="AV2" s="2" cm="1">
        <f t="array" ref="AV2">IFERROR(SUM(VALUE(Transform!HL2:HM2))*100/12,"N/A")</f>
        <v>66.666666666666671</v>
      </c>
      <c r="AW2" s="2">
        <f>IFERROR(AVERAGE(Transform!HN2:IE2),"N/A")</f>
        <v>3.9444444444444446</v>
      </c>
      <c r="AX2" s="2">
        <f>IFERROR(AVERAGE(Transform!HN2:HR2, Transform!HZ2:IA2),"N/A")</f>
        <v>4.4285714285714288</v>
      </c>
      <c r="AY2" s="2">
        <f>IFERROR(AVERAGE(Transform!HS2:HU2, Transform!HX2:HY2),"N/A")</f>
        <v>3.8</v>
      </c>
      <c r="AZ2" s="2">
        <f>IFERROR(AVERAGE(Transform!HV2:HW2,Transform!IC2,Transform!IE2),"N/A")</f>
        <v>3</v>
      </c>
      <c r="BA2" s="2">
        <f>IFERROR(AVERAGE(Transform!IB2,Transform!ID2),"N/A")</f>
        <v>4.5</v>
      </c>
      <c r="BB2" s="2" t="str">
        <f>IFERROR(AVERAGE(Transform!IF2:IJ2),"N/A")</f>
        <v>N/A</v>
      </c>
      <c r="BC2" s="2" t="str" cm="1">
        <f t="array" ref="BC2">IFERROR(SUM(VALUE(Transform!IK2:IQ2)),"N/A")</f>
        <v>N/A</v>
      </c>
      <c r="BD2" s="2" t="str" cm="1">
        <f t="array" ref="BD2">IFERROR(SUM(VALUE(Transform!IR2:IX2)),"N/A")</f>
        <v>N/A</v>
      </c>
      <c r="BE2" s="2" t="str">
        <f>IFERROR(AVERAGE(BC2:BD2),"N/A")</f>
        <v>N/A</v>
      </c>
      <c r="BF2">
        <f>IFERROR(AVERAGE(Transform!IY2:JO2),"N/A")</f>
        <v>2.1176470588235294</v>
      </c>
      <c r="BG2" t="str">
        <f>IFERROR(AVERAGE(Transform!JP2:JW2),"N/A")</f>
        <v>N/A</v>
      </c>
      <c r="BH2" t="str">
        <f>IFERROR(AVERAGE(Transform!JP2:JS2),"N/A")</f>
        <v>N/A</v>
      </c>
      <c r="BI2" t="str">
        <f>IFERROR(AVERAGE(Transform!JT2:JW2),"N/A")</f>
        <v>N/A</v>
      </c>
      <c r="BJ2" t="str">
        <f>IFERROR(AVERAGE(Transform!JX2:KI2),"N/A")</f>
        <v>N/A</v>
      </c>
      <c r="BK2" t="str">
        <f>IFERROR(AVERAGE(Transform!JX2:KA2),"N/A")</f>
        <v>N/A</v>
      </c>
      <c r="BL2" t="str">
        <f>IFERROR(AVERAGE(Transform!KB2:KE2),"N/A")</f>
        <v>N/A</v>
      </c>
      <c r="BM2" t="str">
        <f>IFERROR(AVERAGE(Transform!KF2:KI2),"N/A")</f>
        <v>N/A</v>
      </c>
      <c r="BN2" t="str">
        <f>IFERROR(AVERAGE(Transform!KJ2:KX2),"N/A")</f>
        <v>N/A</v>
      </c>
      <c r="BO2" t="str">
        <f>IFERROR(AVERAGE(Transform!KJ2:KN2),"N/A")</f>
        <v>N/A</v>
      </c>
      <c r="BP2" t="str">
        <f>IFERROR(AVERAGE(Transform!KO2:KS2),"N/A")</f>
        <v>N/A</v>
      </c>
      <c r="BQ2" t="str">
        <f>IFERROR(AVERAGE(Transform!KT2:KX2),"N/A")</f>
        <v>N/A</v>
      </c>
    </row>
    <row r="3" spans="1:69" x14ac:dyDescent="0.25">
      <c r="A3">
        <f>Transform!A3</f>
        <v>3</v>
      </c>
      <c r="B3" t="str">
        <f>Transform!B3</f>
        <v>T1</v>
      </c>
      <c r="C3" t="str">
        <f>Transform!C3</f>
        <v>2022-03-03 17:43:30</v>
      </c>
      <c r="D3" t="str">
        <f>Transform!D3</f>
        <v>803-206</v>
      </c>
      <c r="E3" t="str">
        <f>Transform!E3</f>
        <v>203-152</v>
      </c>
      <c r="F3" s="2">
        <f>IFERROR(AVERAGE(Transform!F3:AB3),"N/A")</f>
        <v>50</v>
      </c>
      <c r="G3" s="2">
        <f>IFERROR(AVERAGE(Transform!F3:J3,Transform!S3:AB3),"N/A")</f>
        <v>41.666666666666664</v>
      </c>
      <c r="H3" s="2">
        <f>IFERROR(AVERAGE(Transform!K3:R3),"N/A")</f>
        <v>65.625</v>
      </c>
      <c r="I3" s="2">
        <f>IFERROR(AVERAGE(Transform!F3:J3),"N/A")</f>
        <v>30</v>
      </c>
      <c r="J3" s="2">
        <f>IFERROR(AVERAGE(Transform!S3:W3),"N/A")</f>
        <v>50</v>
      </c>
      <c r="K3" s="2">
        <f>IFERROR(AVERAGE(Transform!X3:AB3),"N/A")</f>
        <v>45</v>
      </c>
      <c r="L3" s="2">
        <f>IFERROR(AVERAGE(Transform!AC3:AZ3),"N/A")</f>
        <v>4.375</v>
      </c>
      <c r="M3" s="2">
        <f>IFERROR(AVERAGE(Transform!AC3:AU3),"N/A")</f>
        <v>4.3157894736842106</v>
      </c>
      <c r="N3" s="2">
        <f>IFERROR(AVERAGE(Transform!AV3:AZ3),"N/A")</f>
        <v>4.5999999999999996</v>
      </c>
      <c r="O3" s="2">
        <f>IFERROR(SUM(Transform!BA3:BL3),"N/A")</f>
        <v>37</v>
      </c>
      <c r="P3" s="2">
        <f>IFERROR(AVERAGE(Transform!BM3:CI3),"N/A")</f>
        <v>3.6956521739130435</v>
      </c>
      <c r="Q3" s="2">
        <f>IFERROR(AVERAGE(Transform!BM3:BT3),"N/A")</f>
        <v>2.625</v>
      </c>
      <c r="R3" s="2">
        <f>IFERROR(AVERAGE(Transform!BU3:CA3),"N/A")</f>
        <v>4.5714285714285712</v>
      </c>
      <c r="S3" s="2">
        <f>IFERROR(AVERAGE(Transform!CB3:CI3),"N/A")</f>
        <v>4</v>
      </c>
      <c r="T3" s="2" cm="1">
        <f t="array" ref="T3">IFERROR(SUM(VALUE(Transform!CJ3:DD3)),"N/A")</f>
        <v>77</v>
      </c>
      <c r="U3" s="2" cm="1">
        <f t="array" ref="U3">IFERROR(SUM(VALUE(Transform!CJ3:CT3)),"N/A")</f>
        <v>40</v>
      </c>
      <c r="V3" s="2">
        <f>IFERROR(SUM(VALUE(Transform!CU3), Transform!CY3:DA3,Transform!DC3:DD3),"N/A")</f>
        <v>25</v>
      </c>
      <c r="W3" s="2" cm="1">
        <f t="array" ref="W3">IFERROR(SUM(VALUE(Transform!CV3:CX3),Transform!DB3),"N/A")</f>
        <v>12</v>
      </c>
      <c r="X3" s="2" cm="1">
        <f t="array" ref="X3">IFERROR(SUM(VALUE(Transform!DE3:DZ3)),"N/A")</f>
        <v>29</v>
      </c>
      <c r="Y3" s="2" cm="1">
        <f t="array" ref="Y3">IFERROR(SUM(VALUE(Transform!DE3:DL3)),"N/A")</f>
        <v>5</v>
      </c>
      <c r="Z3" s="2" cm="1">
        <f t="array" ref="Z3">IFERROR(SUM(VALUE(Transform!DM3:DT3)),"N/A")</f>
        <v>14</v>
      </c>
      <c r="AA3" s="2" cm="1">
        <f t="array" ref="AA3">IFERROR(SUM(VALUE(Transform!DU3:DZ3)),"N/A")</f>
        <v>10</v>
      </c>
      <c r="AB3" s="2" cm="1">
        <f t="array" ref="AB3">IFERROR(((SUM(VALUE(Transform!EA3:EZ3))-26)/(156-26))*100,"N/A")</f>
        <v>40.769230769230766</v>
      </c>
      <c r="AC3" s="2" cm="1">
        <f t="array" ref="AC3">IFERROR(((SUM(VALUE(Transform!EA3:EB3))-2)/(10-2))*100,"N/A")</f>
        <v>37.5</v>
      </c>
      <c r="AD3" s="2" cm="1">
        <f t="array" ref="AD3">IFERROR(((SUM(VALUE(Transform!EC3:ED3), Transform!EJ3, Transform!EO3:ER3)-7)/(35-7))*100,"N/A")</f>
        <v>57.142857142857139</v>
      </c>
      <c r="AE3" s="2" cm="1">
        <f t="array" ref="AE3">IFERROR(((SUM(VALUE(Transform!EE3:EG3), Transform!EK3, Transform!ES3, Transform!EZ3)-6)/(30-6))*100,"N/A")</f>
        <v>50</v>
      </c>
      <c r="AF3" s="2" cm="1">
        <f t="array" ref="AF3">IFERROR(((SUM(VALUE(Transform!ET3:EV3))-3)/(15-3))*100,"N/A")</f>
        <v>41.666666666666671</v>
      </c>
      <c r="AG3" s="3" cm="1">
        <f t="array" ref="AG3">IFERROR(((SUM(VALUE(Transform!EH3:EI3), Transform!EL3:EN3, Transform!EW3:EY3)-8)/(40-8))*100,"N/A")</f>
        <v>53.125</v>
      </c>
      <c r="AH3" s="3">
        <f>IFERROR(AVERAGE(Transform!FA3, Transform!FC3, Transform!FE3, Transform!FG3, Transform!FI3, Transform!FK3, Transform!FM3, Transform!FO3, Transform!FQ3, Transform!FS3, Transform!FU3, Transform!FW3, Transform!FY3, Transform!GA3, Transform!GC3, Transform!GE3, Transform!GG3, Transform!GI3, Transform!GK3, Transform!GM3, Transform!GO3, Transform!GQ3, Transform!GS3, Transform!GU3, Transform!GW3),"N/A")</f>
        <v>4.5199999999999996</v>
      </c>
      <c r="AI3" s="3">
        <f>IFERROR(AVERAGE(Transform!FB3, Transform!FD3, Transform!FF3, Transform!FH3, Transform!FJ3, Transform!FL3, Transform!FN3, Transform!FP3, Transform!FR3, Transform!FT3, Transform!FV3, Transform!FX3, Transform!FZ3, Transform!GB3, Transform!GD3, Transform!GF3, Transform!GH3, Transform!GJ3, Transform!GL3, Transform!GN3, Transform!GP3, Transform!GR3, Transform!GT3, Transform!GV3, Transform!GX3),"N/A")</f>
        <v>4.08</v>
      </c>
      <c r="AJ3" s="3">
        <f>IFERROR(AVERAGE(Transform!FA3, Transform!FM3, Transform!FS3, Transform!FU3, Transform!FW3, Transform!GI3),"N/A")</f>
        <v>4.333333333333333</v>
      </c>
      <c r="AK3" s="3">
        <f>IFERROR(AVERAGE(Transform!FB3, Transform!FN3, Transform!FT3, Transform!FV3, Transform!FX3, Transform!GJ3),"N/A")</f>
        <v>4.5</v>
      </c>
      <c r="AL3" s="3">
        <f>IFERROR(AVERAGE(Transform!FC3, Transform!FI3, Transform!FO3, Transform!GA3, Transform!GG3, Transform!GK3),"N/A")</f>
        <v>4</v>
      </c>
      <c r="AM3" s="3">
        <f>IFERROR(AVERAGE(Transform!FD3, Transform!FJ3, Transform!FP3, Transform!GB3, Transform!GH3, Transform!GL3),"N/A")</f>
        <v>4</v>
      </c>
      <c r="AN3">
        <f>IFERROR(AVERAGE(Transform!FE3, Transform!FG3, Transform!FQ3, Transform!FY3),"N/A")</f>
        <v>5</v>
      </c>
      <c r="AO3">
        <f>IFERROR(AVERAGE(Transform!FF3, Transform!FH3, Transform!FR3, Transform!FZ3),"N/A")</f>
        <v>4</v>
      </c>
      <c r="AP3">
        <f>IFERROR(AVERAGE(Transform!FK3, Transform!GC3, Transform!GE3, Transform!GM3, Transform!GO3),"N/A")</f>
        <v>5</v>
      </c>
      <c r="AQ3">
        <f>IFERROR(AVERAGE(Transform!FL3, Transform!GD3, Transform!GF3, Transform!GN3, Transform!GP3),"N/A")</f>
        <v>4.2</v>
      </c>
      <c r="AR3">
        <f>IFERROR(AVERAGE(Transform!GQ3, Transform!GS3, Transform!GU3, Transform!GW3),"N/A")</f>
        <v>4.5</v>
      </c>
      <c r="AS3">
        <f>IFERROR(AVERAGE(Transform!GR3, Transform!GT3, Transform!GV3, Transform!GX3),"N/A")</f>
        <v>3.5</v>
      </c>
      <c r="AT3" s="2" cm="1">
        <f t="array" ref="AT3">IFERROR(SUM(VALUE(Transform!GY3:HM3))*100/90,"N/A")</f>
        <v>76.666666666666671</v>
      </c>
      <c r="AU3" s="2" cm="1">
        <f t="array" ref="AU3">IFERROR(SUM(VALUE(Transform!GY3:HK3))*100/78,"N/A")</f>
        <v>79.487179487179489</v>
      </c>
      <c r="AV3" s="2" cm="1">
        <f t="array" ref="AV3">IFERROR(SUM(VALUE(Transform!HL3:HM3))*100/12,"N/A")</f>
        <v>58.333333333333336</v>
      </c>
      <c r="AW3" s="2">
        <f>IFERROR(AVERAGE(Transform!HN3:IE3),"N/A")</f>
        <v>4.333333333333333</v>
      </c>
      <c r="AX3" s="2">
        <f>IFERROR(AVERAGE(Transform!HN3:HR3, Transform!HZ3:IA3),"N/A")</f>
        <v>5</v>
      </c>
      <c r="AY3" s="2">
        <f>IFERROR(AVERAGE(Transform!HS3:HU3, Transform!HX3:HY3),"N/A")</f>
        <v>3.4</v>
      </c>
      <c r="AZ3" s="2">
        <f>IFERROR(AVERAGE(Transform!HV3:HW3,Transform!IC3,Transform!IE3),"N/A")</f>
        <v>4</v>
      </c>
      <c r="BA3" s="2">
        <f>IFERROR(AVERAGE(Transform!IB3,Transform!ID3),"N/A")</f>
        <v>5</v>
      </c>
      <c r="BB3" s="2" t="str">
        <f>IFERROR(AVERAGE(Transform!IF3:IJ3),"N/A")</f>
        <v>N/A</v>
      </c>
      <c r="BC3" s="2" t="str" cm="1">
        <f t="array" ref="BC3">IFERROR(SUM(VALUE(Transform!IK3:IQ3)),"N/A")</f>
        <v>N/A</v>
      </c>
      <c r="BD3" s="2" t="str" cm="1">
        <f t="array" ref="BD3">IFERROR(SUM(VALUE(Transform!IR3:IX3)),"N/A")</f>
        <v>N/A</v>
      </c>
      <c r="BE3" s="2" t="str">
        <f t="shared" ref="BE3:BE66" si="0">IFERROR(AVERAGE(BC3:BD3),"N/A")</f>
        <v>N/A</v>
      </c>
      <c r="BF3">
        <f>IFERROR(AVERAGE(Transform!IY3:JO3),"N/A")</f>
        <v>4</v>
      </c>
      <c r="BG3" t="str">
        <f>IFERROR(AVERAGE(Transform!JP3:JW3),"N/A")</f>
        <v>N/A</v>
      </c>
      <c r="BH3" t="str">
        <f>IFERROR(AVERAGE(Transform!JP3:JS3),"N/A")</f>
        <v>N/A</v>
      </c>
      <c r="BI3" t="str">
        <f>IFERROR(AVERAGE(Transform!JT3:JW3),"N/A")</f>
        <v>N/A</v>
      </c>
      <c r="BJ3" t="str">
        <f>IFERROR(AVERAGE(Transform!JX3:KI3),"N/A")</f>
        <v>N/A</v>
      </c>
      <c r="BK3" t="str">
        <f>IFERROR(AVERAGE(Transform!JX3:KA3),"N/A")</f>
        <v>N/A</v>
      </c>
      <c r="BL3" t="str">
        <f>IFERROR(AVERAGE(Transform!KB3:KE3),"N/A")</f>
        <v>N/A</v>
      </c>
      <c r="BM3" t="str">
        <f>IFERROR(AVERAGE(Transform!KF3:KI3),"N/A")</f>
        <v>N/A</v>
      </c>
      <c r="BN3" t="str">
        <f>IFERROR(AVERAGE(Transform!KJ3:KX3),"N/A")</f>
        <v>N/A</v>
      </c>
      <c r="BO3" t="str">
        <f>IFERROR(AVERAGE(Transform!KJ3:KN3),"N/A")</f>
        <v>N/A</v>
      </c>
      <c r="BP3" t="str">
        <f>IFERROR(AVERAGE(Transform!KO3:KS3),"N/A")</f>
        <v>N/A</v>
      </c>
      <c r="BQ3" t="str">
        <f>IFERROR(AVERAGE(Transform!KT3:KX3),"N/A")</f>
        <v>N/A</v>
      </c>
    </row>
    <row r="4" spans="1:69" x14ac:dyDescent="0.25">
      <c r="A4">
        <f>Transform!A4</f>
        <v>4</v>
      </c>
      <c r="B4" t="str">
        <f>Transform!B4</f>
        <v>T1</v>
      </c>
      <c r="C4" t="str">
        <f>Transform!C4</f>
        <v>2022-03-02 16:32:06</v>
      </c>
      <c r="D4" t="str">
        <f>Transform!D4</f>
        <v>702-208</v>
      </c>
      <c r="E4" t="str">
        <f>Transform!E4</f>
        <v>102-104</v>
      </c>
      <c r="F4" s="2">
        <f>IFERROR(AVERAGE(Transform!F4:AB4),"N/A")</f>
        <v>61.956521739130437</v>
      </c>
      <c r="G4" s="2">
        <f>IFERROR(AVERAGE(Transform!F4:J4,Transform!S4:AB4),"N/A")</f>
        <v>50</v>
      </c>
      <c r="H4" s="2">
        <f>IFERROR(AVERAGE(Transform!K4:R4),"N/A")</f>
        <v>84.375</v>
      </c>
      <c r="I4" s="2">
        <f>IFERROR(AVERAGE(Transform!F4:J4),"N/A")</f>
        <v>45</v>
      </c>
      <c r="J4" s="2">
        <f>IFERROR(AVERAGE(Transform!S4:W4),"N/A")</f>
        <v>45</v>
      </c>
      <c r="K4" s="2">
        <f>IFERROR(AVERAGE(Transform!X4:AB4),"N/A")</f>
        <v>60</v>
      </c>
      <c r="L4" s="2">
        <f>IFERROR(AVERAGE(Transform!AC4:AZ4),"N/A")</f>
        <v>4.583333333333333</v>
      </c>
      <c r="M4" s="2">
        <f>IFERROR(AVERAGE(Transform!AC4:AU4),"N/A")</f>
        <v>4.7368421052631575</v>
      </c>
      <c r="N4" s="2">
        <f>IFERROR(AVERAGE(Transform!AV4:AZ4),"N/A")</f>
        <v>4</v>
      </c>
      <c r="O4" s="2">
        <f>IFERROR(SUM(Transform!BA4:BL4),"N/A")</f>
        <v>22</v>
      </c>
      <c r="P4" s="2">
        <f>IFERROR(AVERAGE(Transform!BM4:CI4),"N/A")</f>
        <v>3.2608695652173911</v>
      </c>
      <c r="Q4" s="2">
        <f>IFERROR(AVERAGE(Transform!BM4:BT4),"N/A")</f>
        <v>2.875</v>
      </c>
      <c r="R4" s="2">
        <f>IFERROR(AVERAGE(Transform!BU4:CA4),"N/A")</f>
        <v>3.7142857142857144</v>
      </c>
      <c r="S4" s="2">
        <f>IFERROR(AVERAGE(Transform!CB4:CI4),"N/A")</f>
        <v>3.25</v>
      </c>
      <c r="T4" s="2" cm="1">
        <f t="array" ref="T4">IFERROR(SUM(VALUE(Transform!CJ4:DD4)),"N/A")</f>
        <v>61</v>
      </c>
      <c r="U4" s="2" cm="1">
        <f t="array" ref="U4">IFERROR(SUM(VALUE(Transform!CJ4:CT4)),"N/A")</f>
        <v>30</v>
      </c>
      <c r="V4" s="2">
        <f>IFERROR(SUM(VALUE(Transform!CU4), Transform!CY4:DA4,Transform!DC4:DD4),"N/A")</f>
        <v>22</v>
      </c>
      <c r="W4" s="2" cm="1">
        <f t="array" ref="W4">IFERROR(SUM(VALUE(Transform!CV4:CX4),Transform!DB4),"N/A")</f>
        <v>9</v>
      </c>
      <c r="X4" s="2" cm="1">
        <f t="array" ref="X4">IFERROR(SUM(VALUE(Transform!DE4:DZ4)),"N/A")</f>
        <v>43</v>
      </c>
      <c r="Y4" s="2" cm="1">
        <f t="array" ref="Y4">IFERROR(SUM(VALUE(Transform!DE4:DL4)),"N/A")</f>
        <v>13</v>
      </c>
      <c r="Z4" s="2" cm="1">
        <f t="array" ref="Z4">IFERROR(SUM(VALUE(Transform!DM4:DT4)),"N/A")</f>
        <v>22</v>
      </c>
      <c r="AA4" s="2" cm="1">
        <f t="array" ref="AA4">IFERROR(SUM(VALUE(Transform!DU4:DZ4)),"N/A")</f>
        <v>8</v>
      </c>
      <c r="AB4" s="2" cm="1">
        <f t="array" ref="AB4">IFERROR(((SUM(VALUE(Transform!EA4:EZ4))-26)/(156-26))*100,"N/A")</f>
        <v>50</v>
      </c>
      <c r="AC4" s="2" cm="1">
        <f t="array" ref="AC4">IFERROR(((SUM(VALUE(Transform!EA4:EB4))-2)/(10-2))*100,"N/A")</f>
        <v>62.5</v>
      </c>
      <c r="AD4" s="2" cm="1">
        <f t="array" ref="AD4">IFERROR(((SUM(VALUE(Transform!EC4:ED4), Transform!EJ4, Transform!EO4:ER4)-7)/(35-7))*100,"N/A")</f>
        <v>67.857142857142861</v>
      </c>
      <c r="AE4" s="2" cm="1">
        <f t="array" ref="AE4">IFERROR(((SUM(VALUE(Transform!EE4:EG4), Transform!EK4, Transform!ES4, Transform!EZ4)-6)/(30-6))*100,"N/A")</f>
        <v>58.333333333333336</v>
      </c>
      <c r="AF4" s="2" cm="1">
        <f t="array" ref="AF4">IFERROR(((SUM(VALUE(Transform!ET4:EV4))-3)/(15-3))*100,"N/A")</f>
        <v>66.666666666666657</v>
      </c>
      <c r="AG4" s="3" cm="1">
        <f t="array" ref="AG4">IFERROR(((SUM(VALUE(Transform!EH4:EI4), Transform!EL4:EN4, Transform!EW4:EY4)-8)/(40-8))*100,"N/A")</f>
        <v>59.375</v>
      </c>
      <c r="AH4" s="3">
        <f>IFERROR(AVERAGE(Transform!FA4, Transform!FC4, Transform!FE4, Transform!FG4, Transform!FI4, Transform!FK4, Transform!FM4, Transform!FO4, Transform!FQ4, Transform!FS4, Transform!FU4, Transform!FW4, Transform!FY4, Transform!GA4, Transform!GC4, Transform!GE4, Transform!GG4, Transform!GI4, Transform!GK4, Transform!GM4, Transform!GO4, Transform!GQ4, Transform!GS4, Transform!GU4, Transform!GW4),"N/A")</f>
        <v>4.5199999999999996</v>
      </c>
      <c r="AI4" s="3">
        <f>IFERROR(AVERAGE(Transform!FB4, Transform!FD4, Transform!FF4, Transform!FH4, Transform!FJ4, Transform!FL4, Transform!FN4, Transform!FP4, Transform!FR4, Transform!FT4, Transform!FV4, Transform!FX4, Transform!FZ4, Transform!GB4, Transform!GD4, Transform!GF4, Transform!GH4, Transform!GJ4, Transform!GL4, Transform!GN4, Transform!GP4, Transform!GR4, Transform!GT4, Transform!GV4, Transform!GX4),"N/A")</f>
        <v>3.72</v>
      </c>
      <c r="AJ4" s="3">
        <f>IFERROR(AVERAGE(Transform!FA4, Transform!FM4, Transform!FS4, Transform!FU4, Transform!FW4, Transform!GI4),"N/A")</f>
        <v>4.5</v>
      </c>
      <c r="AK4" s="3">
        <f>IFERROR(AVERAGE(Transform!FB4, Transform!FN4, Transform!FT4, Transform!FV4, Transform!FX4, Transform!GJ4),"N/A")</f>
        <v>3.5</v>
      </c>
      <c r="AL4" s="3">
        <f>IFERROR(AVERAGE(Transform!FC4, Transform!FI4, Transform!FO4, Transform!GA4, Transform!GG4, Transform!GK4),"N/A")</f>
        <v>4.166666666666667</v>
      </c>
      <c r="AM4" s="3">
        <f>IFERROR(AVERAGE(Transform!FD4, Transform!FJ4, Transform!FP4, Transform!GB4, Transform!GH4, Transform!GL4),"N/A")</f>
        <v>3.5</v>
      </c>
      <c r="AN4">
        <f>IFERROR(AVERAGE(Transform!FE4, Transform!FG4, Transform!FQ4, Transform!FY4),"N/A")</f>
        <v>4.25</v>
      </c>
      <c r="AO4">
        <f>IFERROR(AVERAGE(Transform!FF4, Transform!FH4, Transform!FR4, Transform!FZ4),"N/A")</f>
        <v>2.75</v>
      </c>
      <c r="AP4">
        <f>IFERROR(AVERAGE(Transform!FK4, Transform!GC4, Transform!GE4, Transform!GM4, Transform!GO4),"N/A")</f>
        <v>5</v>
      </c>
      <c r="AQ4">
        <f>IFERROR(AVERAGE(Transform!FL4, Transform!GD4, Transform!GF4, Transform!GN4, Transform!GP4),"N/A")</f>
        <v>4.8</v>
      </c>
      <c r="AR4">
        <f>IFERROR(AVERAGE(Transform!GQ4, Transform!GS4, Transform!GU4, Transform!GW4),"N/A")</f>
        <v>4.75</v>
      </c>
      <c r="AS4">
        <f>IFERROR(AVERAGE(Transform!GR4, Transform!GT4, Transform!GV4, Transform!GX4),"N/A")</f>
        <v>4</v>
      </c>
      <c r="AT4" s="2" cm="1">
        <f t="array" ref="AT4">IFERROR(SUM(VALUE(Transform!GY4:HM4))*100/90,"N/A")</f>
        <v>90</v>
      </c>
      <c r="AU4" s="2" cm="1">
        <f t="array" ref="AU4">IFERROR(SUM(VALUE(Transform!GY4:HK4))*100/78,"N/A")</f>
        <v>91.025641025641022</v>
      </c>
      <c r="AV4" s="2" cm="1">
        <f t="array" ref="AV4">IFERROR(SUM(VALUE(Transform!HL4:HM4))*100/12,"N/A")</f>
        <v>83.333333333333329</v>
      </c>
      <c r="AW4" s="2">
        <f>IFERROR(AVERAGE(Transform!HN4:IE4),"N/A")</f>
        <v>3.8333333333333335</v>
      </c>
      <c r="AX4" s="2">
        <f>IFERROR(AVERAGE(Transform!HN4:HR4, Transform!HZ4:IA4),"N/A")</f>
        <v>4.5714285714285712</v>
      </c>
      <c r="AY4" s="2">
        <f>IFERROR(AVERAGE(Transform!HS4:HU4, Transform!HX4:HY4),"N/A")</f>
        <v>2.8</v>
      </c>
      <c r="AZ4" s="2">
        <f>IFERROR(AVERAGE(Transform!HV4:HW4,Transform!IC4,Transform!IE4),"N/A")</f>
        <v>3.75</v>
      </c>
      <c r="BA4" s="2">
        <f>IFERROR(AVERAGE(Transform!IB4,Transform!ID4),"N/A")</f>
        <v>4</v>
      </c>
      <c r="BB4" s="2" t="str">
        <f>IFERROR(AVERAGE(Transform!IF4:IJ4),"N/A")</f>
        <v>N/A</v>
      </c>
      <c r="BC4" s="2" t="str" cm="1">
        <f t="array" ref="BC4">IFERROR(SUM(VALUE(Transform!IK4:IQ4)),"N/A")</f>
        <v>N/A</v>
      </c>
      <c r="BD4" s="2" t="str" cm="1">
        <f t="array" ref="BD4">IFERROR(SUM(VALUE(Transform!IR4:IX4)),"N/A")</f>
        <v>N/A</v>
      </c>
      <c r="BE4" s="2" t="str">
        <f t="shared" si="0"/>
        <v>N/A</v>
      </c>
      <c r="BF4">
        <f>IFERROR(AVERAGE(Transform!IY4:JO4),"N/A")</f>
        <v>2.4117647058823528</v>
      </c>
      <c r="BG4" t="str">
        <f>IFERROR(AVERAGE(Transform!JP4:JW4),"N/A")</f>
        <v>N/A</v>
      </c>
      <c r="BH4" t="str">
        <f>IFERROR(AVERAGE(Transform!JP4:JS4),"N/A")</f>
        <v>N/A</v>
      </c>
      <c r="BI4" t="str">
        <f>IFERROR(AVERAGE(Transform!JT4:JW4),"N/A")</f>
        <v>N/A</v>
      </c>
      <c r="BJ4" t="str">
        <f>IFERROR(AVERAGE(Transform!JX4:KI4),"N/A")</f>
        <v>N/A</v>
      </c>
      <c r="BK4" t="str">
        <f>IFERROR(AVERAGE(Transform!JX4:KA4),"N/A")</f>
        <v>N/A</v>
      </c>
      <c r="BL4" t="str">
        <f>IFERROR(AVERAGE(Transform!KB4:KE4),"N/A")</f>
        <v>N/A</v>
      </c>
      <c r="BM4" t="str">
        <f>IFERROR(AVERAGE(Transform!KF4:KI4),"N/A")</f>
        <v>N/A</v>
      </c>
      <c r="BN4" t="str">
        <f>IFERROR(AVERAGE(Transform!KJ4:KX4),"N/A")</f>
        <v>N/A</v>
      </c>
      <c r="BO4" t="str">
        <f>IFERROR(AVERAGE(Transform!KJ4:KN4),"N/A")</f>
        <v>N/A</v>
      </c>
      <c r="BP4" t="str">
        <f>IFERROR(AVERAGE(Transform!KO4:KS4),"N/A")</f>
        <v>N/A</v>
      </c>
      <c r="BQ4" t="str">
        <f>IFERROR(AVERAGE(Transform!KT4:KX4),"N/A")</f>
        <v>N/A</v>
      </c>
    </row>
    <row r="5" spans="1:69" x14ac:dyDescent="0.25">
      <c r="A5">
        <f>Transform!A5</f>
        <v>6</v>
      </c>
      <c r="B5" t="str">
        <f>Transform!B5</f>
        <v>T1</v>
      </c>
      <c r="C5" t="str">
        <f>Transform!C5</f>
        <v>2022-03-07 17:41:07</v>
      </c>
      <c r="D5" t="str">
        <f>Transform!D5</f>
        <v>700-212</v>
      </c>
      <c r="E5" t="str">
        <f>Transform!E5</f>
        <v>100-101</v>
      </c>
      <c r="F5" s="2">
        <f>IFERROR(AVERAGE(Transform!F5:AB5),"N/A")</f>
        <v>33.695652173913047</v>
      </c>
      <c r="G5" s="2">
        <f>IFERROR(AVERAGE(Transform!F5:J5,Transform!S5:AB5),"N/A")</f>
        <v>30</v>
      </c>
      <c r="H5" s="2">
        <f>IFERROR(AVERAGE(Transform!K5:R5),"N/A")</f>
        <v>40.625</v>
      </c>
      <c r="I5" s="2">
        <f>IFERROR(AVERAGE(Transform!F5:J5),"N/A")</f>
        <v>25</v>
      </c>
      <c r="J5" s="2">
        <f>IFERROR(AVERAGE(Transform!S5:W5),"N/A")</f>
        <v>30</v>
      </c>
      <c r="K5" s="2">
        <f>IFERROR(AVERAGE(Transform!X5:AB5),"N/A")</f>
        <v>35</v>
      </c>
      <c r="L5" s="2">
        <f>IFERROR(AVERAGE(Transform!AC5:AZ5),"N/A")</f>
        <v>2.5</v>
      </c>
      <c r="M5" s="2">
        <f>IFERROR(AVERAGE(Transform!AC5:AU5),"N/A")</f>
        <v>2.6315789473684212</v>
      </c>
      <c r="N5" s="2">
        <f>IFERROR(AVERAGE(Transform!AV5:AZ5),"N/A")</f>
        <v>2</v>
      </c>
      <c r="O5" s="2">
        <f>IFERROR(SUM(Transform!BA5:BL5),"N/A")</f>
        <v>14</v>
      </c>
      <c r="P5" s="2">
        <f>IFERROR(AVERAGE(Transform!BM5:CI5),"N/A")</f>
        <v>4.4782608695652177</v>
      </c>
      <c r="Q5" s="2">
        <f>IFERROR(AVERAGE(Transform!BM5:BT5),"N/A")</f>
        <v>4.5</v>
      </c>
      <c r="R5" s="2">
        <f>IFERROR(AVERAGE(Transform!BU5:CA5),"N/A")</f>
        <v>3.8571428571428572</v>
      </c>
      <c r="S5" s="2">
        <f>IFERROR(AVERAGE(Transform!CB5:CI5),"N/A")</f>
        <v>5</v>
      </c>
      <c r="T5" s="2" cm="1">
        <f t="array" ref="T5">IFERROR(SUM(VALUE(Transform!CJ5:DD5)),"N/A")</f>
        <v>51</v>
      </c>
      <c r="U5" s="2" cm="1">
        <f t="array" ref="U5">IFERROR(SUM(VALUE(Transform!CJ5:CT5)),"N/A")</f>
        <v>24</v>
      </c>
      <c r="V5" s="2">
        <f>IFERROR(SUM(VALUE(Transform!CU5), Transform!CY5:DA5,Transform!DC5:DD5),"N/A")</f>
        <v>17</v>
      </c>
      <c r="W5" s="2" cm="1">
        <f t="array" ref="W5">IFERROR(SUM(VALUE(Transform!CV5:CX5),Transform!DB5),"N/A")</f>
        <v>10</v>
      </c>
      <c r="X5" s="2" cm="1">
        <f t="array" ref="X5">IFERROR(SUM(VALUE(Transform!DE5:DZ5)),"N/A")</f>
        <v>9</v>
      </c>
      <c r="Y5" s="2" cm="1">
        <f t="array" ref="Y5">IFERROR(SUM(VALUE(Transform!DE5:DL5)),"N/A")</f>
        <v>0</v>
      </c>
      <c r="Z5" s="2" cm="1">
        <f t="array" ref="Z5">IFERROR(SUM(VALUE(Transform!DM5:DT5)),"N/A")</f>
        <v>2</v>
      </c>
      <c r="AA5" s="2" cm="1">
        <f t="array" ref="AA5">IFERROR(SUM(VALUE(Transform!DU5:DZ5)),"N/A")</f>
        <v>7</v>
      </c>
      <c r="AB5" s="2" cm="1">
        <f t="array" ref="AB5">IFERROR(((SUM(VALUE(Transform!EA5:EZ5))-26)/(156-26))*100,"N/A")</f>
        <v>66.92307692307692</v>
      </c>
      <c r="AC5" s="2" cm="1">
        <f t="array" ref="AC5">IFERROR(((SUM(VALUE(Transform!EA5:EB5))-2)/(10-2))*100,"N/A")</f>
        <v>87.5</v>
      </c>
      <c r="AD5" s="2" cm="1">
        <f t="array" ref="AD5">IFERROR(((SUM(VALUE(Transform!EC5:ED5), Transform!EJ5, Transform!EO5:ER5)-7)/(35-7))*100,"N/A")</f>
        <v>89.285714285714292</v>
      </c>
      <c r="AE5" s="2" cm="1">
        <f t="array" ref="AE5">IFERROR(((SUM(VALUE(Transform!EE5:EG5), Transform!EK5, Transform!ES5, Transform!EZ5)-6)/(30-6))*100,"N/A")</f>
        <v>95.833333333333343</v>
      </c>
      <c r="AF5" s="2" cm="1">
        <f t="array" ref="AF5">IFERROR(((SUM(VALUE(Transform!ET5:EV5))-3)/(15-3))*100,"N/A")</f>
        <v>75</v>
      </c>
      <c r="AG5" s="3" cm="1">
        <f t="array" ref="AG5">IFERROR(((SUM(VALUE(Transform!EH5:EI5), Transform!EL5:EN5, Transform!EW5:EY5)-8)/(40-8))*100,"N/A")</f>
        <v>71.875</v>
      </c>
      <c r="AH5" s="3">
        <f>IFERROR(AVERAGE(Transform!FA5, Transform!FC5, Transform!FE5, Transform!FG5, Transform!FI5, Transform!FK5, Transform!FM5, Transform!FO5, Transform!FQ5, Transform!FS5, Transform!FU5, Transform!FW5, Transform!FY5, Transform!GA5, Transform!GC5, Transform!GE5, Transform!GG5, Transform!GI5, Transform!GK5, Transform!GM5, Transform!GO5, Transform!GQ5, Transform!GS5, Transform!GU5, Transform!GW5),"N/A")</f>
        <v>2.76</v>
      </c>
      <c r="AI5" s="3">
        <f>IFERROR(AVERAGE(Transform!FB5, Transform!FD5, Transform!FF5, Transform!FH5, Transform!FJ5, Transform!FL5, Transform!FN5, Transform!FP5, Transform!FR5, Transform!FT5, Transform!FV5, Transform!FX5, Transform!FZ5, Transform!GB5, Transform!GD5, Transform!GF5, Transform!GH5, Transform!GJ5, Transform!GL5, Transform!GN5, Transform!GP5, Transform!GR5, Transform!GT5, Transform!GV5, Transform!GX5),"N/A")</f>
        <v>2</v>
      </c>
      <c r="AJ5" s="3">
        <f>IFERROR(AVERAGE(Transform!FA5, Transform!FM5, Transform!FS5, Transform!FU5, Transform!FW5, Transform!GI5),"N/A")</f>
        <v>2</v>
      </c>
      <c r="AK5" s="3">
        <f>IFERROR(AVERAGE(Transform!FB5, Transform!FN5, Transform!FT5, Transform!FV5, Transform!FX5, Transform!GJ5),"N/A")</f>
        <v>2.8333333333333335</v>
      </c>
      <c r="AL5" s="3">
        <f>IFERROR(AVERAGE(Transform!FC5, Transform!FI5, Transform!FO5, Transform!GA5, Transform!GG5, Transform!GK5),"N/A")</f>
        <v>2.5</v>
      </c>
      <c r="AM5" s="3">
        <f>IFERROR(AVERAGE(Transform!FD5, Transform!FJ5, Transform!FP5, Transform!GB5, Transform!GH5, Transform!GL5),"N/A")</f>
        <v>1</v>
      </c>
      <c r="AN5">
        <f>IFERROR(AVERAGE(Transform!FE5, Transform!FG5, Transform!FQ5, Transform!FY5),"N/A")</f>
        <v>3.25</v>
      </c>
      <c r="AO5">
        <f>IFERROR(AVERAGE(Transform!FF5, Transform!FH5, Transform!FR5, Transform!FZ5),"N/A")</f>
        <v>1.75</v>
      </c>
      <c r="AP5">
        <f>IFERROR(AVERAGE(Transform!FK5, Transform!GC5, Transform!GE5, Transform!GM5, Transform!GO5),"N/A")</f>
        <v>3.8</v>
      </c>
      <c r="AQ5">
        <f>IFERROR(AVERAGE(Transform!FL5, Transform!GD5, Transform!GF5, Transform!GN5, Transform!GP5),"N/A")</f>
        <v>3.2</v>
      </c>
      <c r="AR5">
        <f>IFERROR(AVERAGE(Transform!GQ5, Transform!GS5, Transform!GU5, Transform!GW5),"N/A")</f>
        <v>2.5</v>
      </c>
      <c r="AS5">
        <f>IFERROR(AVERAGE(Transform!GR5, Transform!GT5, Transform!GV5, Transform!GX5),"N/A")</f>
        <v>1</v>
      </c>
      <c r="AT5" s="2" cm="1">
        <f t="array" ref="AT5">IFERROR(SUM(VALUE(Transform!GY5:HM5))*100/90,"N/A")</f>
        <v>51.111111111111114</v>
      </c>
      <c r="AU5" s="2" cm="1">
        <f t="array" ref="AU5">IFERROR(SUM(VALUE(Transform!GY5:HK5))*100/78,"N/A")</f>
        <v>55.128205128205131</v>
      </c>
      <c r="AV5" s="2" cm="1">
        <f t="array" ref="AV5">IFERROR(SUM(VALUE(Transform!HL5:HM5))*100/12,"N/A")</f>
        <v>25</v>
      </c>
      <c r="AW5" s="2">
        <f>IFERROR(AVERAGE(Transform!HN5:IE5),"N/A")</f>
        <v>2.8888888888888888</v>
      </c>
      <c r="AX5" s="2">
        <f>IFERROR(AVERAGE(Transform!HN5:HR5, Transform!HZ5:IA5),"N/A")</f>
        <v>2.7142857142857144</v>
      </c>
      <c r="AY5" s="2">
        <f>IFERROR(AVERAGE(Transform!HS5:HU5, Transform!HX5:HY5),"N/A")</f>
        <v>2.6</v>
      </c>
      <c r="AZ5" s="2">
        <f>IFERROR(AVERAGE(Transform!HV5:HW5,Transform!IC5,Transform!IE5),"N/A")</f>
        <v>3</v>
      </c>
      <c r="BA5" s="2">
        <f>IFERROR(AVERAGE(Transform!IB5,Transform!ID5),"N/A")</f>
        <v>4</v>
      </c>
      <c r="BB5" s="2" t="str">
        <f>IFERROR(AVERAGE(Transform!IF5:IJ5),"N/A")</f>
        <v>N/A</v>
      </c>
      <c r="BC5" s="2" t="str" cm="1">
        <f t="array" ref="BC5">IFERROR(SUM(VALUE(Transform!IK5:IQ5)),"N/A")</f>
        <v>N/A</v>
      </c>
      <c r="BD5" s="2" t="str" cm="1">
        <f t="array" ref="BD5">IFERROR(SUM(VALUE(Transform!IR5:IX5)),"N/A")</f>
        <v>N/A</v>
      </c>
      <c r="BE5" s="2" t="str">
        <f t="shared" si="0"/>
        <v>N/A</v>
      </c>
      <c r="BF5">
        <f>IFERROR(AVERAGE(Transform!IY5:JO5),"N/A")</f>
        <v>3.1764705882352939</v>
      </c>
      <c r="BG5" t="str">
        <f>IFERROR(AVERAGE(Transform!JP5:JW5),"N/A")</f>
        <v>N/A</v>
      </c>
      <c r="BH5" t="str">
        <f>IFERROR(AVERAGE(Transform!JP5:JS5),"N/A")</f>
        <v>N/A</v>
      </c>
      <c r="BI5" t="str">
        <f>IFERROR(AVERAGE(Transform!JT5:JW5),"N/A")</f>
        <v>N/A</v>
      </c>
      <c r="BJ5" t="str">
        <f>IFERROR(AVERAGE(Transform!JX5:KI5),"N/A")</f>
        <v>N/A</v>
      </c>
      <c r="BK5" t="str">
        <f>IFERROR(AVERAGE(Transform!JX5:KA5),"N/A")</f>
        <v>N/A</v>
      </c>
      <c r="BL5" t="str">
        <f>IFERROR(AVERAGE(Transform!KB5:KE5),"N/A")</f>
        <v>N/A</v>
      </c>
      <c r="BM5" t="str">
        <f>IFERROR(AVERAGE(Transform!KF5:KI5),"N/A")</f>
        <v>N/A</v>
      </c>
      <c r="BN5" t="str">
        <f>IFERROR(AVERAGE(Transform!KJ5:KX5),"N/A")</f>
        <v>N/A</v>
      </c>
      <c r="BO5" t="str">
        <f>IFERROR(AVERAGE(Transform!KJ5:KN5),"N/A")</f>
        <v>N/A</v>
      </c>
      <c r="BP5" t="str">
        <f>IFERROR(AVERAGE(Transform!KO5:KS5),"N/A")</f>
        <v>N/A</v>
      </c>
      <c r="BQ5" t="str">
        <f>IFERROR(AVERAGE(Transform!KT5:KX5),"N/A")</f>
        <v>N/A</v>
      </c>
    </row>
    <row r="6" spans="1:69" x14ac:dyDescent="0.25">
      <c r="A6">
        <f>Transform!A6</f>
        <v>7</v>
      </c>
      <c r="B6" t="str">
        <f>Transform!B6</f>
        <v>T1</v>
      </c>
      <c r="C6" t="str">
        <f>Transform!C6</f>
        <v>2022-04-15 20:32:15</v>
      </c>
      <c r="D6" t="str">
        <f>Transform!D6</f>
        <v>801-207</v>
      </c>
      <c r="E6" t="str">
        <f>Transform!E6</f>
        <v>201-150</v>
      </c>
      <c r="F6" s="2">
        <f>IFERROR(AVERAGE(Transform!F6:AB6),"N/A")</f>
        <v>58.695652173913047</v>
      </c>
      <c r="G6" s="2">
        <f>IFERROR(AVERAGE(Transform!F6:J6,Transform!S6:AB6),"N/A")</f>
        <v>70</v>
      </c>
      <c r="H6" s="2">
        <f>IFERROR(AVERAGE(Transform!K6:R6),"N/A")</f>
        <v>37.5</v>
      </c>
      <c r="I6" s="2">
        <f>IFERROR(AVERAGE(Transform!F6:J6),"N/A")</f>
        <v>80</v>
      </c>
      <c r="J6" s="2">
        <f>IFERROR(AVERAGE(Transform!S6:W6),"N/A")</f>
        <v>60</v>
      </c>
      <c r="K6" s="2">
        <f>IFERROR(AVERAGE(Transform!X6:AB6),"N/A")</f>
        <v>70</v>
      </c>
      <c r="L6" s="2">
        <f>IFERROR(AVERAGE(Transform!AC6:AZ6),"N/A")</f>
        <v>4.333333333333333</v>
      </c>
      <c r="M6" s="2">
        <f>IFERROR(AVERAGE(Transform!AC6:AU6),"N/A")</f>
        <v>4.4736842105263159</v>
      </c>
      <c r="N6" s="2">
        <f>IFERROR(AVERAGE(Transform!AV6:AZ6),"N/A")</f>
        <v>3.8</v>
      </c>
      <c r="O6" s="2">
        <f>IFERROR(SUM(Transform!BA6:BL6),"N/A")</f>
        <v>18</v>
      </c>
      <c r="P6" s="2">
        <f>IFERROR(AVERAGE(Transform!BM6:CI6),"N/A")</f>
        <v>3.9130434782608696</v>
      </c>
      <c r="Q6" s="2">
        <f>IFERROR(AVERAGE(Transform!BM6:BT6),"N/A")</f>
        <v>3.625</v>
      </c>
      <c r="R6" s="2">
        <f>IFERROR(AVERAGE(Transform!BU6:CA6),"N/A")</f>
        <v>3.8571428571428572</v>
      </c>
      <c r="S6" s="2">
        <f>IFERROR(AVERAGE(Transform!CB6:CI6),"N/A")</f>
        <v>4.25</v>
      </c>
      <c r="T6" s="2" cm="1">
        <f t="array" ref="T6">IFERROR(SUM(VALUE(Transform!CJ6:DD6)),"N/A")</f>
        <v>50</v>
      </c>
      <c r="U6" s="2" cm="1">
        <f t="array" ref="U6">IFERROR(SUM(VALUE(Transform!CJ6:CT6)),"N/A")</f>
        <v>24</v>
      </c>
      <c r="V6" s="2">
        <f>IFERROR(SUM(VALUE(Transform!CU6), Transform!CY6:DA6,Transform!DC6:DD6),"N/A")</f>
        <v>19</v>
      </c>
      <c r="W6" s="2" cm="1">
        <f t="array" ref="W6">IFERROR(SUM(VALUE(Transform!CV6:CX6),Transform!DB6),"N/A")</f>
        <v>7</v>
      </c>
      <c r="X6" s="2" cm="1">
        <f t="array" ref="X6">IFERROR(SUM(VALUE(Transform!DE6:DZ6)),"N/A")</f>
        <v>40</v>
      </c>
      <c r="Y6" s="2" cm="1">
        <f t="array" ref="Y6">IFERROR(SUM(VALUE(Transform!DE6:DL6)),"N/A")</f>
        <v>9</v>
      </c>
      <c r="Z6" s="2" cm="1">
        <f t="array" ref="Z6">IFERROR(SUM(VALUE(Transform!DM6:DT6)),"N/A")</f>
        <v>19</v>
      </c>
      <c r="AA6" s="2" cm="1">
        <f t="array" ref="AA6">IFERROR(SUM(VALUE(Transform!DU6:DZ6)),"N/A")</f>
        <v>12</v>
      </c>
      <c r="AB6" s="2" cm="1">
        <f t="array" ref="AB6">IFERROR(((SUM(VALUE(Transform!EA6:EZ6))-26)/(156-26))*100,"N/A")</f>
        <v>56.92307692307692</v>
      </c>
      <c r="AC6" s="2" cm="1">
        <f t="array" ref="AC6">IFERROR(((SUM(VALUE(Transform!EA6:EB6))-2)/(10-2))*100,"N/A")</f>
        <v>75</v>
      </c>
      <c r="AD6" s="2" cm="1">
        <f t="array" ref="AD6">IFERROR(((SUM(VALUE(Transform!EC6:ED6), Transform!EJ6, Transform!EO6:ER6)-7)/(35-7))*100,"N/A")</f>
        <v>71.428571428571431</v>
      </c>
      <c r="AE6" s="2" cm="1">
        <f t="array" ref="AE6">IFERROR(((SUM(VALUE(Transform!EE6:EG6), Transform!EK6, Transform!ES6, Transform!EZ6)-6)/(30-6))*100,"N/A")</f>
        <v>79.166666666666657</v>
      </c>
      <c r="AF6" s="2" cm="1">
        <f t="array" ref="AF6">IFERROR(((SUM(VALUE(Transform!ET6:EV6))-3)/(15-3))*100,"N/A")</f>
        <v>66.666666666666657</v>
      </c>
      <c r="AG6" s="3" cm="1">
        <f t="array" ref="AG6">IFERROR(((SUM(VALUE(Transform!EH6:EI6), Transform!EL6:EN6, Transform!EW6:EY6)-8)/(40-8))*100,"N/A")</f>
        <v>65.625</v>
      </c>
      <c r="AH6" s="3">
        <f>IFERROR(AVERAGE(Transform!FA6, Transform!FC6, Transform!FE6, Transform!FG6, Transform!FI6, Transform!FK6, Transform!FM6, Transform!FO6, Transform!FQ6, Transform!FS6, Transform!FU6, Transform!FW6, Transform!FY6, Transform!GA6, Transform!GC6, Transform!GE6, Transform!GG6, Transform!GI6, Transform!GK6, Transform!GM6, Transform!GO6, Transform!GQ6, Transform!GS6, Transform!GU6, Transform!GW6),"N/A")</f>
        <v>3.92</v>
      </c>
      <c r="AI6" s="3">
        <f>IFERROR(AVERAGE(Transform!FB6, Transform!FD6, Transform!FF6, Transform!FH6, Transform!FJ6, Transform!FL6, Transform!FN6, Transform!FP6, Transform!FR6, Transform!FT6, Transform!FV6, Transform!FX6, Transform!FZ6, Transform!GB6, Transform!GD6, Transform!GF6, Transform!GH6, Transform!GJ6, Transform!GL6, Transform!GN6, Transform!GP6, Transform!GR6, Transform!GT6, Transform!GV6, Transform!GX6),"N/A")</f>
        <v>3.84</v>
      </c>
      <c r="AJ6" s="3">
        <f>IFERROR(AVERAGE(Transform!FA6, Transform!FM6, Transform!FS6, Transform!FU6, Transform!FW6, Transform!GI6),"N/A")</f>
        <v>4.166666666666667</v>
      </c>
      <c r="AK6" s="3">
        <f>IFERROR(AVERAGE(Transform!FB6, Transform!FN6, Transform!FT6, Transform!FV6, Transform!FX6, Transform!GJ6),"N/A")</f>
        <v>4.166666666666667</v>
      </c>
      <c r="AL6" s="3">
        <f>IFERROR(AVERAGE(Transform!FC6, Transform!FI6, Transform!FO6, Transform!GA6, Transform!GG6, Transform!GK6),"N/A")</f>
        <v>3.6666666666666665</v>
      </c>
      <c r="AM6" s="3">
        <f>IFERROR(AVERAGE(Transform!FD6, Transform!FJ6, Transform!FP6, Transform!GB6, Transform!GH6, Transform!GL6),"N/A")</f>
        <v>3.8333333333333335</v>
      </c>
      <c r="AN6">
        <f>IFERROR(AVERAGE(Transform!FE6, Transform!FG6, Transform!FQ6, Transform!FY6),"N/A")</f>
        <v>4.25</v>
      </c>
      <c r="AO6">
        <f>IFERROR(AVERAGE(Transform!FF6, Transform!FH6, Transform!FR6, Transform!FZ6),"N/A")</f>
        <v>3.5</v>
      </c>
      <c r="AP6">
        <f>IFERROR(AVERAGE(Transform!FK6, Transform!GC6, Transform!GE6, Transform!GM6, Transform!GO6),"N/A")</f>
        <v>3.6</v>
      </c>
      <c r="AQ6">
        <f>IFERROR(AVERAGE(Transform!FL6, Transform!GD6, Transform!GF6, Transform!GN6, Transform!GP6),"N/A")</f>
        <v>3.6</v>
      </c>
      <c r="AR6">
        <f>IFERROR(AVERAGE(Transform!GQ6, Transform!GS6, Transform!GU6, Transform!GW6),"N/A")</f>
        <v>4</v>
      </c>
      <c r="AS6">
        <f>IFERROR(AVERAGE(Transform!GR6, Transform!GT6, Transform!GV6, Transform!GX6),"N/A")</f>
        <v>4</v>
      </c>
      <c r="AT6" s="2" cm="1">
        <f t="array" ref="AT6">IFERROR(SUM(VALUE(Transform!GY6:HM6))*100/90,"N/A")</f>
        <v>93.333333333333329</v>
      </c>
      <c r="AU6" s="2" cm="1">
        <f t="array" ref="AU6">IFERROR(SUM(VALUE(Transform!GY6:HK6))*100/78,"N/A")</f>
        <v>93.589743589743591</v>
      </c>
      <c r="AV6" s="2" cm="1">
        <f t="array" ref="AV6">IFERROR(SUM(VALUE(Transform!HL6:HM6))*100/12,"N/A")</f>
        <v>91.666666666666671</v>
      </c>
      <c r="AW6" s="2">
        <f>IFERROR(AVERAGE(Transform!HN6:IE6),"N/A")</f>
        <v>4.666666666666667</v>
      </c>
      <c r="AX6" s="2">
        <f>IFERROR(AVERAGE(Transform!HN6:HR6, Transform!HZ6:IA6),"N/A")</f>
        <v>5</v>
      </c>
      <c r="AY6" s="2">
        <f>IFERROR(AVERAGE(Transform!HS6:HU6, Transform!HX6:HY6),"N/A")</f>
        <v>4.2</v>
      </c>
      <c r="AZ6" s="2">
        <f>IFERROR(AVERAGE(Transform!HV6:HW6,Transform!IC6,Transform!IE6),"N/A")</f>
        <v>4.5</v>
      </c>
      <c r="BA6" s="2">
        <f>IFERROR(AVERAGE(Transform!IB6,Transform!ID6),"N/A")</f>
        <v>5</v>
      </c>
      <c r="BB6" s="2" t="str">
        <f>IFERROR(AVERAGE(Transform!IF6:IJ6),"N/A")</f>
        <v>N/A</v>
      </c>
      <c r="BC6" s="2" t="str" cm="1">
        <f t="array" ref="BC6">IFERROR(SUM(VALUE(Transform!IK6:IQ6)),"N/A")</f>
        <v>N/A</v>
      </c>
      <c r="BD6" s="2" t="str" cm="1">
        <f t="array" ref="BD6">IFERROR(SUM(VALUE(Transform!IR6:IX6)),"N/A")</f>
        <v>N/A</v>
      </c>
      <c r="BE6" s="2" t="str">
        <f t="shared" si="0"/>
        <v>N/A</v>
      </c>
      <c r="BF6">
        <f>IFERROR(AVERAGE(Transform!IY6:JO6),"N/A")</f>
        <v>2.7647058823529411</v>
      </c>
      <c r="BG6" t="str">
        <f>IFERROR(AVERAGE(Transform!JP6:JW6),"N/A")</f>
        <v>N/A</v>
      </c>
      <c r="BH6" t="str">
        <f>IFERROR(AVERAGE(Transform!JP6:JS6),"N/A")</f>
        <v>N/A</v>
      </c>
      <c r="BI6" t="str">
        <f>IFERROR(AVERAGE(Transform!JT6:JW6),"N/A")</f>
        <v>N/A</v>
      </c>
      <c r="BJ6" t="str">
        <f>IFERROR(AVERAGE(Transform!JX6:KI6),"N/A")</f>
        <v>N/A</v>
      </c>
      <c r="BK6" t="str">
        <f>IFERROR(AVERAGE(Transform!JX6:KA6),"N/A")</f>
        <v>N/A</v>
      </c>
      <c r="BL6" t="str">
        <f>IFERROR(AVERAGE(Transform!KB6:KE6),"N/A")</f>
        <v>N/A</v>
      </c>
      <c r="BM6" t="str">
        <f>IFERROR(AVERAGE(Transform!KF6:KI6),"N/A")</f>
        <v>N/A</v>
      </c>
      <c r="BN6" t="str">
        <f>IFERROR(AVERAGE(Transform!KJ6:KX6),"N/A")</f>
        <v>N/A</v>
      </c>
      <c r="BO6" t="str">
        <f>IFERROR(AVERAGE(Transform!KJ6:KN6),"N/A")</f>
        <v>N/A</v>
      </c>
      <c r="BP6" t="str">
        <f>IFERROR(AVERAGE(Transform!KO6:KS6),"N/A")</f>
        <v>N/A</v>
      </c>
      <c r="BQ6" t="str">
        <f>IFERROR(AVERAGE(Transform!KT6:KX6),"N/A")</f>
        <v>N/A</v>
      </c>
    </row>
    <row r="7" spans="1:69" x14ac:dyDescent="0.25">
      <c r="A7">
        <f>Transform!A7</f>
        <v>8</v>
      </c>
      <c r="B7" t="str">
        <f>Transform!B7</f>
        <v>T1</v>
      </c>
      <c r="C7" t="str">
        <f>Transform!C7</f>
        <v>2022-03-29 13:53:16</v>
      </c>
      <c r="D7" t="str">
        <f>Transform!D7</f>
        <v>806-200</v>
      </c>
      <c r="E7" t="str">
        <f>Transform!E7</f>
        <v>101-102</v>
      </c>
      <c r="F7" s="2">
        <f>IFERROR(AVERAGE(Transform!F7:AB7),"N/A")</f>
        <v>56.521739130434781</v>
      </c>
      <c r="G7" s="2">
        <f>IFERROR(AVERAGE(Transform!F7:J7,Transform!S7:AB7),"N/A")</f>
        <v>36.666666666666664</v>
      </c>
      <c r="H7" s="2">
        <f>IFERROR(AVERAGE(Transform!K7:R7),"N/A")</f>
        <v>93.75</v>
      </c>
      <c r="I7" s="2">
        <f>IFERROR(AVERAGE(Transform!F7:J7),"N/A")</f>
        <v>40</v>
      </c>
      <c r="J7" s="2">
        <f>IFERROR(AVERAGE(Transform!S7:W7),"N/A")</f>
        <v>25</v>
      </c>
      <c r="K7" s="2">
        <f>IFERROR(AVERAGE(Transform!X7:AB7),"N/A")</f>
        <v>45</v>
      </c>
      <c r="L7" s="2">
        <f>IFERROR(AVERAGE(Transform!AC7:AZ7),"N/A")</f>
        <v>4.041666666666667</v>
      </c>
      <c r="M7" s="2">
        <f>IFERROR(AVERAGE(Transform!AC7:AU7),"N/A")</f>
        <v>4.5789473684210522</v>
      </c>
      <c r="N7" s="2">
        <f>IFERROR(AVERAGE(Transform!AV7:AZ7),"N/A")</f>
        <v>2</v>
      </c>
      <c r="O7" s="2">
        <f>IFERROR(SUM(Transform!BA7:BL7),"N/A")</f>
        <v>28</v>
      </c>
      <c r="P7" s="2">
        <f>IFERROR(AVERAGE(Transform!BM7:CI7),"N/A")</f>
        <v>3.7391304347826089</v>
      </c>
      <c r="Q7" s="2">
        <f>IFERROR(AVERAGE(Transform!BM7:BT7),"N/A")</f>
        <v>2.375</v>
      </c>
      <c r="R7" s="2">
        <f>IFERROR(AVERAGE(Transform!BU7:CA7),"N/A")</f>
        <v>4.5714285714285712</v>
      </c>
      <c r="S7" s="2">
        <f>IFERROR(AVERAGE(Transform!CB7:CI7),"N/A")</f>
        <v>4.375</v>
      </c>
      <c r="T7" s="2" cm="1">
        <f t="array" ref="T7">IFERROR(SUM(VALUE(Transform!CJ7:DD7)),"N/A")</f>
        <v>74</v>
      </c>
      <c r="U7" s="2" cm="1">
        <f t="array" ref="U7">IFERROR(SUM(VALUE(Transform!CJ7:CT7)),"N/A")</f>
        <v>44</v>
      </c>
      <c r="V7" s="2">
        <f>IFERROR(SUM(VALUE(Transform!CU7), Transform!CY7:DA7,Transform!DC7:DD7),"N/A")</f>
        <v>23</v>
      </c>
      <c r="W7" s="2" cm="1">
        <f t="array" ref="W7">IFERROR(SUM(VALUE(Transform!CV7:CX7),Transform!DB7),"N/A")</f>
        <v>7</v>
      </c>
      <c r="X7" s="2" cm="1">
        <f t="array" ref="X7">IFERROR(SUM(VALUE(Transform!DE7:DZ7)),"N/A")</f>
        <v>33</v>
      </c>
      <c r="Y7" s="2" cm="1">
        <f t="array" ref="Y7">IFERROR(SUM(VALUE(Transform!DE7:DL7)),"N/A")</f>
        <v>16</v>
      </c>
      <c r="Z7" s="2" cm="1">
        <f t="array" ref="Z7">IFERROR(SUM(VALUE(Transform!DM7:DT7)),"N/A")</f>
        <v>16</v>
      </c>
      <c r="AA7" s="2" cm="1">
        <f t="array" ref="AA7">IFERROR(SUM(VALUE(Transform!DU7:DZ7)),"N/A")</f>
        <v>1</v>
      </c>
      <c r="AB7" s="2" cm="1">
        <f t="array" ref="AB7">IFERROR(((SUM(VALUE(Transform!EA7:EZ7))-26)/(156-26))*100,"N/A")</f>
        <v>53.846153846153847</v>
      </c>
      <c r="AC7" s="2" cm="1">
        <f t="array" ref="AC7">IFERROR(((SUM(VALUE(Transform!EA7:EB7))-2)/(10-2))*100,"N/A")</f>
        <v>75</v>
      </c>
      <c r="AD7" s="2" cm="1">
        <f t="array" ref="AD7">IFERROR(((SUM(VALUE(Transform!EC7:ED7), Transform!EJ7, Transform!EO7:ER7)-7)/(35-7))*100,"N/A")</f>
        <v>67.857142857142861</v>
      </c>
      <c r="AE7" s="2" cm="1">
        <f t="array" ref="AE7">IFERROR(((SUM(VALUE(Transform!EE7:EG7), Transform!EK7, Transform!ES7, Transform!EZ7)-6)/(30-6))*100,"N/A")</f>
        <v>58.333333333333336</v>
      </c>
      <c r="AF7" s="2" cm="1">
        <f t="array" ref="AF7">IFERROR(((SUM(VALUE(Transform!ET7:EV7))-3)/(15-3))*100,"N/A")</f>
        <v>66.666666666666657</v>
      </c>
      <c r="AG7" s="3" cm="1">
        <f t="array" ref="AG7">IFERROR(((SUM(VALUE(Transform!EH7:EI7), Transform!EL7:EN7, Transform!EW7:EY7)-8)/(40-8))*100,"N/A")</f>
        <v>71.875</v>
      </c>
      <c r="AH7" s="3">
        <f>IFERROR(AVERAGE(Transform!FA7, Transform!FC7, Transform!FE7, Transform!FG7, Transform!FI7, Transform!FK7, Transform!FM7, Transform!FO7, Transform!FQ7, Transform!FS7, Transform!FU7, Transform!FW7, Transform!FY7, Transform!GA7, Transform!GC7, Transform!GE7, Transform!GG7, Transform!GI7, Transform!GK7, Transform!GM7, Transform!GO7, Transform!GQ7, Transform!GS7, Transform!GU7, Transform!GW7),"N/A")</f>
        <v>4.2</v>
      </c>
      <c r="AI7" s="3">
        <f>IFERROR(AVERAGE(Transform!FB7, Transform!FD7, Transform!FF7, Transform!FH7, Transform!FJ7, Transform!FL7, Transform!FN7, Transform!FP7, Transform!FR7, Transform!FT7, Transform!FV7, Transform!FX7, Transform!FZ7, Transform!GB7, Transform!GD7, Transform!GF7, Transform!GH7, Transform!GJ7, Transform!GL7, Transform!GN7, Transform!GP7, Transform!GR7, Transform!GT7, Transform!GV7, Transform!GX7),"N/A")</f>
        <v>3.4</v>
      </c>
      <c r="AJ7" s="3">
        <f>IFERROR(AVERAGE(Transform!FA7, Transform!FM7, Transform!FS7, Transform!FU7, Transform!FW7, Transform!GI7),"N/A")</f>
        <v>4.666666666666667</v>
      </c>
      <c r="AK7" s="3">
        <f>IFERROR(AVERAGE(Transform!FB7, Transform!FN7, Transform!FT7, Transform!FV7, Transform!FX7, Transform!GJ7),"N/A")</f>
        <v>3.3333333333333335</v>
      </c>
      <c r="AL7" s="3">
        <f>IFERROR(AVERAGE(Transform!FC7, Transform!FI7, Transform!FO7, Transform!GA7, Transform!GG7, Transform!GK7),"N/A")</f>
        <v>3.3333333333333335</v>
      </c>
      <c r="AM7" s="3">
        <f>IFERROR(AVERAGE(Transform!FD7, Transform!FJ7, Transform!FP7, Transform!GB7, Transform!GH7, Transform!GL7),"N/A")</f>
        <v>3.1666666666666665</v>
      </c>
      <c r="AN7">
        <f>IFERROR(AVERAGE(Transform!FE7, Transform!FG7, Transform!FQ7, Transform!FY7),"N/A")</f>
        <v>4.25</v>
      </c>
      <c r="AO7">
        <f>IFERROR(AVERAGE(Transform!FF7, Transform!FH7, Transform!FR7, Transform!FZ7),"N/A")</f>
        <v>2.25</v>
      </c>
      <c r="AP7">
        <f>IFERROR(AVERAGE(Transform!FK7, Transform!GC7, Transform!GE7, Transform!GM7, Transform!GO7),"N/A")</f>
        <v>4.5999999999999996</v>
      </c>
      <c r="AQ7">
        <f>IFERROR(AVERAGE(Transform!FL7, Transform!GD7, Transform!GF7, Transform!GN7, Transform!GP7),"N/A")</f>
        <v>4.2</v>
      </c>
      <c r="AR7">
        <f>IFERROR(AVERAGE(Transform!GQ7, Transform!GS7, Transform!GU7, Transform!GW7),"N/A")</f>
        <v>4.25</v>
      </c>
      <c r="AS7">
        <f>IFERROR(AVERAGE(Transform!GR7, Transform!GT7, Transform!GV7, Transform!GX7),"N/A")</f>
        <v>4</v>
      </c>
      <c r="AT7" s="2" cm="1">
        <f t="array" ref="AT7">IFERROR(SUM(VALUE(Transform!GY7:HM7))*100/90,"N/A")</f>
        <v>66.666666666666671</v>
      </c>
      <c r="AU7" s="2" cm="1">
        <f t="array" ref="AU7">IFERROR(SUM(VALUE(Transform!GY7:HK7))*100/78,"N/A")</f>
        <v>69.230769230769226</v>
      </c>
      <c r="AV7" s="2" cm="1">
        <f t="array" ref="AV7">IFERROR(SUM(VALUE(Transform!HL7:HM7))*100/12,"N/A")</f>
        <v>50</v>
      </c>
      <c r="AW7" s="2">
        <f>IFERROR(AVERAGE(Transform!HN7:IE7),"N/A")</f>
        <v>3.3888888888888888</v>
      </c>
      <c r="AX7" s="2">
        <f>IFERROR(AVERAGE(Transform!HN7:HR7, Transform!HZ7:IA7),"N/A")</f>
        <v>4.2857142857142856</v>
      </c>
      <c r="AY7" s="2">
        <f>IFERROR(AVERAGE(Transform!HS7:HU7, Transform!HX7:HY7),"N/A")</f>
        <v>2</v>
      </c>
      <c r="AZ7" s="2">
        <f>IFERROR(AVERAGE(Transform!HV7:HW7,Transform!IC7,Transform!IE7),"N/A")</f>
        <v>2.75</v>
      </c>
      <c r="BA7" s="2">
        <f>IFERROR(AVERAGE(Transform!IB7,Transform!ID7),"N/A")</f>
        <v>5</v>
      </c>
      <c r="BB7" s="2" t="str">
        <f>IFERROR(AVERAGE(Transform!IF7:IJ7),"N/A")</f>
        <v>N/A</v>
      </c>
      <c r="BC7" s="2" t="str" cm="1">
        <f t="array" ref="BC7">IFERROR(SUM(VALUE(Transform!IK7:IQ7)),"N/A")</f>
        <v>N/A</v>
      </c>
      <c r="BD7" s="2" t="str" cm="1">
        <f t="array" ref="BD7">IFERROR(SUM(VALUE(Transform!IR7:IX7)),"N/A")</f>
        <v>N/A</v>
      </c>
      <c r="BE7" s="2" t="str">
        <f t="shared" si="0"/>
        <v>N/A</v>
      </c>
      <c r="BF7">
        <f>IFERROR(AVERAGE(Transform!IY7:JO7),"N/A")</f>
        <v>2.8823529411764706</v>
      </c>
      <c r="BG7" t="str">
        <f>IFERROR(AVERAGE(Transform!JP7:JW7),"N/A")</f>
        <v>N/A</v>
      </c>
      <c r="BH7" t="str">
        <f>IFERROR(AVERAGE(Transform!JP7:JS7),"N/A")</f>
        <v>N/A</v>
      </c>
      <c r="BI7" t="str">
        <f>IFERROR(AVERAGE(Transform!JT7:JW7),"N/A")</f>
        <v>N/A</v>
      </c>
      <c r="BJ7" t="str">
        <f>IFERROR(AVERAGE(Transform!JX7:KI7),"N/A")</f>
        <v>N/A</v>
      </c>
      <c r="BK7" t="str">
        <f>IFERROR(AVERAGE(Transform!JX7:KA7),"N/A")</f>
        <v>N/A</v>
      </c>
      <c r="BL7" t="str">
        <f>IFERROR(AVERAGE(Transform!KB7:KE7),"N/A")</f>
        <v>N/A</v>
      </c>
      <c r="BM7" t="str">
        <f>IFERROR(AVERAGE(Transform!KF7:KI7),"N/A")</f>
        <v>N/A</v>
      </c>
      <c r="BN7" t="str">
        <f>IFERROR(AVERAGE(Transform!KJ7:KX7),"N/A")</f>
        <v>N/A</v>
      </c>
      <c r="BO7" t="str">
        <f>IFERROR(AVERAGE(Transform!KJ7:KN7),"N/A")</f>
        <v>N/A</v>
      </c>
      <c r="BP7" t="str">
        <f>IFERROR(AVERAGE(Transform!KO7:KS7),"N/A")</f>
        <v>N/A</v>
      </c>
      <c r="BQ7" t="str">
        <f>IFERROR(AVERAGE(Transform!KT7:KX7),"N/A")</f>
        <v>N/A</v>
      </c>
    </row>
    <row r="8" spans="1:69" x14ac:dyDescent="0.25">
      <c r="A8">
        <f>Transform!A8</f>
        <v>9</v>
      </c>
      <c r="B8" t="str">
        <f>Transform!B8</f>
        <v>T1</v>
      </c>
      <c r="C8" t="str">
        <f>Transform!C8</f>
        <v>2022-03-17 18:34:32</v>
      </c>
      <c r="D8" t="str">
        <f>Transform!D8</f>
        <v>700-212</v>
      </c>
      <c r="E8" t="str">
        <f>Transform!E8</f>
        <v>100-100</v>
      </c>
      <c r="F8" s="2">
        <f>IFERROR(AVERAGE(Transform!F8:AB8),"N/A")</f>
        <v>56.521739130434781</v>
      </c>
      <c r="G8" s="2">
        <f>IFERROR(AVERAGE(Transform!F8:J8,Transform!S8:AB8),"N/A")</f>
        <v>41.666666666666664</v>
      </c>
      <c r="H8" s="2">
        <f>IFERROR(AVERAGE(Transform!K8:R8),"N/A")</f>
        <v>84.375</v>
      </c>
      <c r="I8" s="2">
        <f>IFERROR(AVERAGE(Transform!F8:J8),"N/A")</f>
        <v>60</v>
      </c>
      <c r="J8" s="2">
        <f>IFERROR(AVERAGE(Transform!S8:W8),"N/A")</f>
        <v>25</v>
      </c>
      <c r="K8" s="2">
        <f>IFERROR(AVERAGE(Transform!X8:AB8),"N/A")</f>
        <v>40</v>
      </c>
      <c r="L8" s="2">
        <f>IFERROR(AVERAGE(Transform!AC8:AZ8),"N/A")</f>
        <v>3.9166666666666665</v>
      </c>
      <c r="M8" s="2">
        <f>IFERROR(AVERAGE(Transform!AC8:AU8),"N/A")</f>
        <v>4.2631578947368425</v>
      </c>
      <c r="N8" s="2">
        <f>IFERROR(AVERAGE(Transform!AV8:AZ8),"N/A")</f>
        <v>2.6</v>
      </c>
      <c r="O8" s="2">
        <f>IFERROR(SUM(Transform!BA8:BL8),"N/A")</f>
        <v>24</v>
      </c>
      <c r="P8" s="2">
        <f>IFERROR(AVERAGE(Transform!BM8:CI8),"N/A")</f>
        <v>4.2173913043478262</v>
      </c>
      <c r="Q8" s="2">
        <f>IFERROR(AVERAGE(Transform!BM8:BT8),"N/A")</f>
        <v>3.5</v>
      </c>
      <c r="R8" s="2">
        <f>IFERROR(AVERAGE(Transform!BU8:CA8),"N/A")</f>
        <v>4.4285714285714288</v>
      </c>
      <c r="S8" s="2">
        <f>IFERROR(AVERAGE(Transform!CB8:CI8),"N/A")</f>
        <v>4.75</v>
      </c>
      <c r="T8" s="2" cm="1">
        <f t="array" ref="T8">IFERROR(SUM(VALUE(Transform!CJ8:DD8)),"N/A")</f>
        <v>53</v>
      </c>
      <c r="U8" s="2" cm="1">
        <f t="array" ref="U8">IFERROR(SUM(VALUE(Transform!CJ8:CT8)),"N/A")</f>
        <v>26</v>
      </c>
      <c r="V8" s="2">
        <f>IFERROR(SUM(VALUE(Transform!CU8), Transform!CY8:DA8,Transform!DC8:DD8),"N/A")</f>
        <v>20</v>
      </c>
      <c r="W8" s="2" cm="1">
        <f t="array" ref="W8">IFERROR(SUM(VALUE(Transform!CV8:CX8),Transform!DB8),"N/A")</f>
        <v>7</v>
      </c>
      <c r="X8" s="2" cm="1">
        <f t="array" ref="X8">IFERROR(SUM(VALUE(Transform!DE8:DZ8)),"N/A")</f>
        <v>43</v>
      </c>
      <c r="Y8" s="2" cm="1">
        <f t="array" ref="Y8">IFERROR(SUM(VALUE(Transform!DE8:DL8)),"N/A")</f>
        <v>17</v>
      </c>
      <c r="Z8" s="2" cm="1">
        <f t="array" ref="Z8">IFERROR(SUM(VALUE(Transform!DM8:DT8)),"N/A")</f>
        <v>24</v>
      </c>
      <c r="AA8" s="2" cm="1">
        <f t="array" ref="AA8">IFERROR(SUM(VALUE(Transform!DU8:DZ8)),"N/A")</f>
        <v>2</v>
      </c>
      <c r="AB8" s="2" cm="1">
        <f t="array" ref="AB8">IFERROR(((SUM(VALUE(Transform!EA8:EZ8))-26)/(156-26))*100,"N/A")</f>
        <v>64.615384615384613</v>
      </c>
      <c r="AC8" s="2" cm="1">
        <f t="array" ref="AC8">IFERROR(((SUM(VALUE(Transform!EA8:EB8))-2)/(10-2))*100,"N/A")</f>
        <v>75</v>
      </c>
      <c r="AD8" s="2" cm="1">
        <f t="array" ref="AD8">IFERROR(((SUM(VALUE(Transform!EC8:ED8), Transform!EJ8, Transform!EO8:ER8)-7)/(35-7))*100,"N/A")</f>
        <v>82.142857142857139</v>
      </c>
      <c r="AE8" s="2" cm="1">
        <f t="array" ref="AE8">IFERROR(((SUM(VALUE(Transform!EE8:EG8), Transform!EK8, Transform!ES8, Transform!EZ8)-6)/(30-6))*100,"N/A")</f>
        <v>79.166666666666657</v>
      </c>
      <c r="AF8" s="2" cm="1">
        <f t="array" ref="AF8">IFERROR(((SUM(VALUE(Transform!ET8:EV8))-3)/(15-3))*100,"N/A")</f>
        <v>83.333333333333343</v>
      </c>
      <c r="AG8" s="3" cm="1">
        <f t="array" ref="AG8">IFERROR(((SUM(VALUE(Transform!EH8:EI8), Transform!EL8:EN8, Transform!EW8:EY8)-8)/(40-8))*100,"N/A")</f>
        <v>81.25</v>
      </c>
      <c r="AH8" s="3">
        <f>IFERROR(AVERAGE(Transform!FA8, Transform!FC8, Transform!FE8, Transform!FG8, Transform!FI8, Transform!FK8, Transform!FM8, Transform!FO8, Transform!FQ8, Transform!FS8, Transform!FU8, Transform!FW8, Transform!FY8, Transform!GA8, Transform!GC8, Transform!GE8, Transform!GG8, Transform!GI8, Transform!GK8, Transform!GM8, Transform!GO8, Transform!GQ8, Transform!GS8, Transform!GU8, Transform!GW8),"N/A")</f>
        <v>4.28</v>
      </c>
      <c r="AI8" s="3">
        <f>IFERROR(AVERAGE(Transform!FB8, Transform!FD8, Transform!FF8, Transform!FH8, Transform!FJ8, Transform!FL8, Transform!FN8, Transform!FP8, Transform!FR8, Transform!FT8, Transform!FV8, Transform!FX8, Transform!FZ8, Transform!GB8, Transform!GD8, Transform!GF8, Transform!GH8, Transform!GJ8, Transform!GL8, Transform!GN8, Transform!GP8, Transform!GR8, Transform!GT8, Transform!GV8, Transform!GX8),"N/A")</f>
        <v>3.72</v>
      </c>
      <c r="AJ8" s="3">
        <f>IFERROR(AVERAGE(Transform!FA8, Transform!FM8, Transform!FS8, Transform!FU8, Transform!FW8, Transform!GI8),"N/A")</f>
        <v>4.333333333333333</v>
      </c>
      <c r="AK8" s="3">
        <f>IFERROR(AVERAGE(Transform!FB8, Transform!FN8, Transform!FT8, Transform!FV8, Transform!FX8, Transform!GJ8),"N/A")</f>
        <v>3.6666666666666665</v>
      </c>
      <c r="AL8" s="3">
        <f>IFERROR(AVERAGE(Transform!FC8, Transform!FI8, Transform!FO8, Transform!GA8, Transform!GG8, Transform!GK8),"N/A")</f>
        <v>3.6666666666666665</v>
      </c>
      <c r="AM8" s="3">
        <f>IFERROR(AVERAGE(Transform!FD8, Transform!FJ8, Transform!FP8, Transform!GB8, Transform!GH8, Transform!GL8),"N/A")</f>
        <v>3.1666666666666665</v>
      </c>
      <c r="AN8">
        <f>IFERROR(AVERAGE(Transform!FE8, Transform!FG8, Transform!FQ8, Transform!FY8),"N/A")</f>
        <v>4</v>
      </c>
      <c r="AO8">
        <f>IFERROR(AVERAGE(Transform!FF8, Transform!FH8, Transform!FR8, Transform!FZ8),"N/A")</f>
        <v>3.5</v>
      </c>
      <c r="AP8">
        <f>IFERROR(AVERAGE(Transform!FK8, Transform!GC8, Transform!GE8, Transform!GM8, Transform!GO8),"N/A")</f>
        <v>4.5999999999999996</v>
      </c>
      <c r="AQ8">
        <f>IFERROR(AVERAGE(Transform!FL8, Transform!GD8, Transform!GF8, Transform!GN8, Transform!GP8),"N/A")</f>
        <v>4.2</v>
      </c>
      <c r="AR8">
        <f>IFERROR(AVERAGE(Transform!GQ8, Transform!GS8, Transform!GU8, Transform!GW8),"N/A")</f>
        <v>5</v>
      </c>
      <c r="AS8">
        <f>IFERROR(AVERAGE(Transform!GR8, Transform!GT8, Transform!GV8, Transform!GX8),"N/A")</f>
        <v>4.25</v>
      </c>
      <c r="AT8" s="2" cm="1">
        <f t="array" ref="AT8">IFERROR(SUM(VALUE(Transform!GY8:HM8))*100/90,"N/A")</f>
        <v>76.666666666666671</v>
      </c>
      <c r="AU8" s="2" cm="1">
        <f t="array" ref="AU8">IFERROR(SUM(VALUE(Transform!GY8:HK8))*100/78,"N/A")</f>
        <v>76.92307692307692</v>
      </c>
      <c r="AV8" s="2" cm="1">
        <f t="array" ref="AV8">IFERROR(SUM(VALUE(Transform!HL8:HM8))*100/12,"N/A")</f>
        <v>75</v>
      </c>
      <c r="AW8" s="2">
        <f>IFERROR(AVERAGE(Transform!HN8:IE8),"N/A")</f>
        <v>3.2777777777777777</v>
      </c>
      <c r="AX8" s="2">
        <f>IFERROR(AVERAGE(Transform!HN8:HR8, Transform!HZ8:IA8),"N/A")</f>
        <v>3.5714285714285716</v>
      </c>
      <c r="AY8" s="2">
        <f>IFERROR(AVERAGE(Transform!HS8:HU8, Transform!HX8:HY8),"N/A")</f>
        <v>2.8</v>
      </c>
      <c r="AZ8" s="2">
        <f>IFERROR(AVERAGE(Transform!HV8:HW8,Transform!IC8,Transform!IE8),"N/A")</f>
        <v>3.25</v>
      </c>
      <c r="BA8" s="2">
        <f>IFERROR(AVERAGE(Transform!IB8,Transform!ID8),"N/A")</f>
        <v>3.5</v>
      </c>
      <c r="BB8" s="2" t="str">
        <f>IFERROR(AVERAGE(Transform!IF8:IJ8),"N/A")</f>
        <v>N/A</v>
      </c>
      <c r="BC8" s="2" t="str" cm="1">
        <f t="array" ref="BC8">IFERROR(SUM(VALUE(Transform!IK8:IQ8)),"N/A")</f>
        <v>N/A</v>
      </c>
      <c r="BD8" s="2" t="str" cm="1">
        <f t="array" ref="BD8">IFERROR(SUM(VALUE(Transform!IR8:IX8)),"N/A")</f>
        <v>N/A</v>
      </c>
      <c r="BE8" s="2" t="str">
        <f t="shared" si="0"/>
        <v>N/A</v>
      </c>
      <c r="BF8">
        <f>IFERROR(AVERAGE(Transform!IY8:JO8),"N/A")</f>
        <v>2.8823529411764706</v>
      </c>
      <c r="BG8" t="str">
        <f>IFERROR(AVERAGE(Transform!JP8:JW8),"N/A")</f>
        <v>N/A</v>
      </c>
      <c r="BH8" t="str">
        <f>IFERROR(AVERAGE(Transform!JP8:JS8),"N/A")</f>
        <v>N/A</v>
      </c>
      <c r="BI8" t="str">
        <f>IFERROR(AVERAGE(Transform!JT8:JW8),"N/A")</f>
        <v>N/A</v>
      </c>
      <c r="BJ8" t="str">
        <f>IFERROR(AVERAGE(Transform!JX8:KI8),"N/A")</f>
        <v>N/A</v>
      </c>
      <c r="BK8" t="str">
        <f>IFERROR(AVERAGE(Transform!JX8:KA8),"N/A")</f>
        <v>N/A</v>
      </c>
      <c r="BL8" t="str">
        <f>IFERROR(AVERAGE(Transform!KB8:KE8),"N/A")</f>
        <v>N/A</v>
      </c>
      <c r="BM8" t="str">
        <f>IFERROR(AVERAGE(Transform!KF8:KI8),"N/A")</f>
        <v>N/A</v>
      </c>
      <c r="BN8" t="str">
        <f>IFERROR(AVERAGE(Transform!KJ8:KX8),"N/A")</f>
        <v>N/A</v>
      </c>
      <c r="BO8" t="str">
        <f>IFERROR(AVERAGE(Transform!KJ8:KN8),"N/A")</f>
        <v>N/A</v>
      </c>
      <c r="BP8" t="str">
        <f>IFERROR(AVERAGE(Transform!KO8:KS8),"N/A")</f>
        <v>N/A</v>
      </c>
      <c r="BQ8" t="str">
        <f>IFERROR(AVERAGE(Transform!KT8:KX8),"N/A")</f>
        <v>N/A</v>
      </c>
    </row>
    <row r="9" spans="1:69" x14ac:dyDescent="0.25">
      <c r="A9">
        <f>Transform!A9</f>
        <v>10</v>
      </c>
      <c r="B9" t="str">
        <f>Transform!B9</f>
        <v>T1</v>
      </c>
      <c r="C9" t="str">
        <f>Transform!C9</f>
        <v>2022-03-30 09:54:06</v>
      </c>
      <c r="D9" t="str">
        <f>Transform!D9</f>
        <v>806-215</v>
      </c>
      <c r="E9" t="str">
        <f>Transform!E9</f>
        <v>101-103</v>
      </c>
      <c r="F9" s="2">
        <f>IFERROR(AVERAGE(Transform!F9:AB9),"N/A")</f>
        <v>44.565217391304351</v>
      </c>
      <c r="G9" s="2">
        <f>IFERROR(AVERAGE(Transform!F9:J9,Transform!S9:AB9),"N/A")</f>
        <v>46.666666666666664</v>
      </c>
      <c r="H9" s="2">
        <f>IFERROR(AVERAGE(Transform!K9:R9),"N/A")</f>
        <v>40.625</v>
      </c>
      <c r="I9" s="2">
        <f>IFERROR(AVERAGE(Transform!F9:J9),"N/A")</f>
        <v>45</v>
      </c>
      <c r="J9" s="2">
        <f>IFERROR(AVERAGE(Transform!S9:W9),"N/A")</f>
        <v>50</v>
      </c>
      <c r="K9" s="2">
        <f>IFERROR(AVERAGE(Transform!X9:AB9),"N/A")</f>
        <v>45</v>
      </c>
      <c r="L9" s="2">
        <f>IFERROR(AVERAGE(Transform!AC9:AZ9),"N/A")</f>
        <v>4.333333333333333</v>
      </c>
      <c r="M9" s="2">
        <f>IFERROR(AVERAGE(Transform!AC9:AU9),"N/A")</f>
        <v>4.4736842105263159</v>
      </c>
      <c r="N9" s="2">
        <f>IFERROR(AVERAGE(Transform!AV9:AZ9),"N/A")</f>
        <v>3.8</v>
      </c>
      <c r="O9" s="2">
        <f>IFERROR(SUM(Transform!BA9:BL9),"N/A")</f>
        <v>26</v>
      </c>
      <c r="P9" s="2">
        <f>IFERROR(AVERAGE(Transform!BM9:CI9),"N/A")</f>
        <v>3.4347826086956523</v>
      </c>
      <c r="Q9" s="2">
        <f>IFERROR(AVERAGE(Transform!BM9:BT9),"N/A")</f>
        <v>2.625</v>
      </c>
      <c r="R9" s="2">
        <f>IFERROR(AVERAGE(Transform!BU9:CA9),"N/A")</f>
        <v>3.7142857142857144</v>
      </c>
      <c r="S9" s="2">
        <f>IFERROR(AVERAGE(Transform!CB9:CI9),"N/A")</f>
        <v>4</v>
      </c>
      <c r="T9" s="2" cm="1">
        <f t="array" ref="T9">IFERROR(SUM(VALUE(Transform!CJ9:DD9)),"N/A")</f>
        <v>56</v>
      </c>
      <c r="U9" s="2" cm="1">
        <f t="array" ref="U9">IFERROR(SUM(VALUE(Transform!CJ9:CT9)),"N/A")</f>
        <v>21</v>
      </c>
      <c r="V9" s="2">
        <f>IFERROR(SUM(VALUE(Transform!CU9), Transform!CY9:DA9,Transform!DC9:DD9),"N/A")</f>
        <v>24</v>
      </c>
      <c r="W9" s="2" cm="1">
        <f t="array" ref="W9">IFERROR(SUM(VALUE(Transform!CV9:CX9),Transform!DB9),"N/A")</f>
        <v>11</v>
      </c>
      <c r="X9" s="2" cm="1">
        <f t="array" ref="X9">IFERROR(SUM(VALUE(Transform!DE9:DZ9)),"N/A")</f>
        <v>61</v>
      </c>
      <c r="Y9" s="2" cm="1">
        <f t="array" ref="Y9">IFERROR(SUM(VALUE(Transform!DE9:DL9)),"N/A")</f>
        <v>10</v>
      </c>
      <c r="Z9" s="2" cm="1">
        <f t="array" ref="Z9">IFERROR(SUM(VALUE(Transform!DM9:DT9)),"N/A")</f>
        <v>25</v>
      </c>
      <c r="AA9" s="2" cm="1">
        <f t="array" ref="AA9">IFERROR(SUM(VALUE(Transform!DU9:DZ9)),"N/A")</f>
        <v>26</v>
      </c>
      <c r="AB9" s="2" cm="1">
        <f t="array" ref="AB9">IFERROR(((SUM(VALUE(Transform!EA9:EZ9))-26)/(156-26))*100,"N/A")</f>
        <v>44.61538461538462</v>
      </c>
      <c r="AC9" s="2" cm="1">
        <f t="array" ref="AC9">IFERROR(((SUM(VALUE(Transform!EA9:EB9))-2)/(10-2))*100,"N/A")</f>
        <v>62.5</v>
      </c>
      <c r="AD9" s="2" cm="1">
        <f t="array" ref="AD9">IFERROR(((SUM(VALUE(Transform!EC9:ED9), Transform!EJ9, Transform!EO9:ER9)-7)/(35-7))*100,"N/A")</f>
        <v>64.285714285714292</v>
      </c>
      <c r="AE9" s="2" cm="1">
        <f t="array" ref="AE9">IFERROR(((SUM(VALUE(Transform!EE9:EG9), Transform!EK9, Transform!ES9, Transform!EZ9)-6)/(30-6))*100,"N/A")</f>
        <v>54.166666666666664</v>
      </c>
      <c r="AF9" s="2" cm="1">
        <f t="array" ref="AF9">IFERROR(((SUM(VALUE(Transform!ET9:EV9))-3)/(15-3))*100,"N/A")</f>
        <v>41.666666666666671</v>
      </c>
      <c r="AG9" s="3" cm="1">
        <f t="array" ref="AG9">IFERROR(((SUM(VALUE(Transform!EH9:EI9), Transform!EL9:EN9, Transform!EW9:EY9)-8)/(40-8))*100,"N/A")</f>
        <v>53.125</v>
      </c>
      <c r="AH9" s="3">
        <f>IFERROR(AVERAGE(Transform!FA9, Transform!FC9, Transform!FE9, Transform!FG9, Transform!FI9, Transform!FK9, Transform!FM9, Transform!FO9, Transform!FQ9, Transform!FS9, Transform!FU9, Transform!FW9, Transform!FY9, Transform!GA9, Transform!GC9, Transform!GE9, Transform!GG9, Transform!GI9, Transform!GK9, Transform!GM9, Transform!GO9, Transform!GQ9, Transform!GS9, Transform!GU9, Transform!GW9),"N/A")</f>
        <v>3.36</v>
      </c>
      <c r="AI9" s="3">
        <f>IFERROR(AVERAGE(Transform!FB9, Transform!FD9, Transform!FF9, Transform!FH9, Transform!FJ9, Transform!FL9, Transform!FN9, Transform!FP9, Transform!FR9, Transform!FT9, Transform!FV9, Transform!FX9, Transform!FZ9, Transform!GB9, Transform!GD9, Transform!GF9, Transform!GH9, Transform!GJ9, Transform!GL9, Transform!GN9, Transform!GP9, Transform!GR9, Transform!GT9, Transform!GV9, Transform!GX9),"N/A")</f>
        <v>3.12</v>
      </c>
      <c r="AJ9" s="3">
        <f>IFERROR(AVERAGE(Transform!FA9, Transform!FM9, Transform!FS9, Transform!FU9, Transform!FW9, Transform!GI9),"N/A")</f>
        <v>3</v>
      </c>
      <c r="AK9" s="3">
        <f>IFERROR(AVERAGE(Transform!FB9, Transform!FN9, Transform!FT9, Transform!FV9, Transform!FX9, Transform!GJ9),"N/A")</f>
        <v>2.8333333333333335</v>
      </c>
      <c r="AL9" s="3">
        <f>IFERROR(AVERAGE(Transform!FC9, Transform!FI9, Transform!FO9, Transform!GA9, Transform!GG9, Transform!GK9),"N/A")</f>
        <v>2.6666666666666665</v>
      </c>
      <c r="AM9" s="3">
        <f>IFERROR(AVERAGE(Transform!FD9, Transform!FJ9, Transform!FP9, Transform!GB9, Transform!GH9, Transform!GL9),"N/A")</f>
        <v>3</v>
      </c>
      <c r="AN9">
        <f>IFERROR(AVERAGE(Transform!FE9, Transform!FG9, Transform!FQ9, Transform!FY9),"N/A")</f>
        <v>2.75</v>
      </c>
      <c r="AO9">
        <f>IFERROR(AVERAGE(Transform!FF9, Transform!FH9, Transform!FR9, Transform!FZ9),"N/A")</f>
        <v>2.75</v>
      </c>
      <c r="AP9">
        <f>IFERROR(AVERAGE(Transform!FK9, Transform!GC9, Transform!GE9, Transform!GM9, Transform!GO9),"N/A")</f>
        <v>4</v>
      </c>
      <c r="AQ9">
        <f>IFERROR(AVERAGE(Transform!FL9, Transform!GD9, Transform!GF9, Transform!GN9, Transform!GP9),"N/A")</f>
        <v>4.2</v>
      </c>
      <c r="AR9">
        <f>IFERROR(AVERAGE(Transform!GQ9, Transform!GS9, Transform!GU9, Transform!GW9),"N/A")</f>
        <v>4.75</v>
      </c>
      <c r="AS9">
        <f>IFERROR(AVERAGE(Transform!GR9, Transform!GT9, Transform!GV9, Transform!GX9),"N/A")</f>
        <v>2.75</v>
      </c>
      <c r="AT9" s="2" cm="1">
        <f t="array" ref="AT9">IFERROR(SUM(VALUE(Transform!GY9:HM9))*100/90,"N/A")</f>
        <v>76.666666666666671</v>
      </c>
      <c r="AU9" s="2" cm="1">
        <f t="array" ref="AU9">IFERROR(SUM(VALUE(Transform!GY9:HK9))*100/78,"N/A")</f>
        <v>80.769230769230774</v>
      </c>
      <c r="AV9" s="2" cm="1">
        <f t="array" ref="AV9">IFERROR(SUM(VALUE(Transform!HL9:HM9))*100/12,"N/A")</f>
        <v>50</v>
      </c>
      <c r="AW9" s="2">
        <f>IFERROR(AVERAGE(Transform!HN9:IE9),"N/A")</f>
        <v>3.6666666666666665</v>
      </c>
      <c r="AX9" s="2">
        <f>IFERROR(AVERAGE(Transform!HN9:HR9, Transform!HZ9:IA9),"N/A")</f>
        <v>4.5714285714285712</v>
      </c>
      <c r="AY9" s="2">
        <f>IFERROR(AVERAGE(Transform!HS9:HU9, Transform!HX9:HY9),"N/A")</f>
        <v>2.4</v>
      </c>
      <c r="AZ9" s="2">
        <f>IFERROR(AVERAGE(Transform!HV9:HW9,Transform!IC9,Transform!IE9),"N/A")</f>
        <v>3</v>
      </c>
      <c r="BA9" s="2">
        <f>IFERROR(AVERAGE(Transform!IB9,Transform!ID9),"N/A")</f>
        <v>5</v>
      </c>
      <c r="BB9" s="2" t="str">
        <f>IFERROR(AVERAGE(Transform!IF9:IJ9),"N/A")</f>
        <v>N/A</v>
      </c>
      <c r="BC9" s="2" t="str" cm="1">
        <f t="array" ref="BC9">IFERROR(SUM(VALUE(Transform!IK9:IQ9)),"N/A")</f>
        <v>N/A</v>
      </c>
      <c r="BD9" s="2" t="str" cm="1">
        <f t="array" ref="BD9">IFERROR(SUM(VALUE(Transform!IR9:IX9)),"N/A")</f>
        <v>N/A</v>
      </c>
      <c r="BE9" s="2" t="str">
        <f t="shared" si="0"/>
        <v>N/A</v>
      </c>
      <c r="BF9">
        <f>IFERROR(AVERAGE(Transform!IY9:JO9),"N/A")</f>
        <v>1.4705882352941178</v>
      </c>
      <c r="BG9" t="str">
        <f>IFERROR(AVERAGE(Transform!JP9:JW9),"N/A")</f>
        <v>N/A</v>
      </c>
      <c r="BH9" t="str">
        <f>IFERROR(AVERAGE(Transform!JP9:JS9),"N/A")</f>
        <v>N/A</v>
      </c>
      <c r="BI9" t="str">
        <f>IFERROR(AVERAGE(Transform!JT9:JW9),"N/A")</f>
        <v>N/A</v>
      </c>
      <c r="BJ9" t="str">
        <f>IFERROR(AVERAGE(Transform!JX9:KI9),"N/A")</f>
        <v>N/A</v>
      </c>
      <c r="BK9" t="str">
        <f>IFERROR(AVERAGE(Transform!JX9:KA9),"N/A")</f>
        <v>N/A</v>
      </c>
      <c r="BL9" t="str">
        <f>IFERROR(AVERAGE(Transform!KB9:KE9),"N/A")</f>
        <v>N/A</v>
      </c>
      <c r="BM9" t="str">
        <f>IFERROR(AVERAGE(Transform!KF9:KI9),"N/A")</f>
        <v>N/A</v>
      </c>
      <c r="BN9" t="str">
        <f>IFERROR(AVERAGE(Transform!KJ9:KX9),"N/A")</f>
        <v>N/A</v>
      </c>
      <c r="BO9" t="str">
        <f>IFERROR(AVERAGE(Transform!KJ9:KN9),"N/A")</f>
        <v>N/A</v>
      </c>
      <c r="BP9" t="str">
        <f>IFERROR(AVERAGE(Transform!KO9:KS9),"N/A")</f>
        <v>N/A</v>
      </c>
      <c r="BQ9" t="str">
        <f>IFERROR(AVERAGE(Transform!KT9:KX9),"N/A")</f>
        <v>N/A</v>
      </c>
    </row>
    <row r="10" spans="1:69" s="1" customFormat="1" x14ac:dyDescent="0.25">
      <c r="A10">
        <f>Transform!A10</f>
        <v>11</v>
      </c>
      <c r="B10" t="str">
        <f>Transform!B10</f>
        <v>T1</v>
      </c>
      <c r="C10">
        <f>Transform!C10</f>
        <v>0</v>
      </c>
      <c r="D10" t="str">
        <f>Transform!D10</f>
        <v>804-205</v>
      </c>
      <c r="E10" t="str">
        <f>Transform!E10</f>
        <v>204-153</v>
      </c>
      <c r="F10" s="2">
        <f>IFERROR(AVERAGE(Transform!F10:AB10),"N/A")</f>
        <v>56.521739130434781</v>
      </c>
      <c r="G10" s="2">
        <f>IFERROR(AVERAGE(Transform!F10:J10,Transform!S10:AB10),"N/A")</f>
        <v>48.333333333333336</v>
      </c>
      <c r="H10" s="2">
        <f>IFERROR(AVERAGE(Transform!K10:R10),"N/A")</f>
        <v>71.875</v>
      </c>
      <c r="I10" s="2">
        <f>IFERROR(AVERAGE(Transform!F10:J10),"N/A")</f>
        <v>50</v>
      </c>
      <c r="J10" s="2">
        <f>IFERROR(AVERAGE(Transform!S10:W10),"N/A")</f>
        <v>40</v>
      </c>
      <c r="K10" s="2">
        <f>IFERROR(AVERAGE(Transform!X10:AB10),"N/A")</f>
        <v>55</v>
      </c>
      <c r="L10" s="2" t="str">
        <f>IFERROR(AVERAGE(Transform!AC10:AZ10),"N/A")</f>
        <v>N/A</v>
      </c>
      <c r="M10" s="2" t="str">
        <f>IFERROR(AVERAGE(Transform!AC10:AU10),"N/A")</f>
        <v>N/A</v>
      </c>
      <c r="N10" s="2" t="str">
        <f>IFERROR(AVERAGE(Transform!AV10:AZ10),"N/A")</f>
        <v>N/A</v>
      </c>
      <c r="O10" s="2">
        <f>IFERROR(SUM(Transform!BA10:BL10),"N/A")</f>
        <v>0</v>
      </c>
      <c r="P10" s="2" t="str">
        <f>IFERROR(AVERAGE(Transform!BM10:CI10),"N/A")</f>
        <v>N/A</v>
      </c>
      <c r="Q10" s="2" t="str">
        <f>IFERROR(AVERAGE(Transform!BM10:BT10),"N/A")</f>
        <v>N/A</v>
      </c>
      <c r="R10" s="2" t="str">
        <f>IFERROR(AVERAGE(Transform!BU10:CA10),"N/A")</f>
        <v>N/A</v>
      </c>
      <c r="S10" s="2" t="str">
        <f>IFERROR(AVERAGE(Transform!CB10:CI10),"N/A")</f>
        <v>N/A</v>
      </c>
      <c r="T10" s="2" t="str" cm="1">
        <f t="array" ref="T10">IFERROR(SUM(VALUE(Transform!CJ10:DD10)),"N/A")</f>
        <v>N/A</v>
      </c>
      <c r="U10" s="2" t="str" cm="1">
        <f t="array" ref="U10">IFERROR(SUM(VALUE(Transform!CJ10:CT10)),"N/A")</f>
        <v>N/A</v>
      </c>
      <c r="V10" s="2" t="str">
        <f>IFERROR(SUM(VALUE(Transform!CU10), Transform!CY10:DA10,Transform!DC10:DD10),"N/A")</f>
        <v>N/A</v>
      </c>
      <c r="W10" s="2" t="str" cm="1">
        <f t="array" ref="W10">IFERROR(SUM(VALUE(Transform!CV10:CX10),Transform!DB10),"N/A")</f>
        <v>N/A</v>
      </c>
      <c r="X10" s="2" t="str" cm="1">
        <f t="array" ref="X10">IFERROR(SUM(VALUE(Transform!DE10:DZ10)),"N/A")</f>
        <v>N/A</v>
      </c>
      <c r="Y10" s="2" t="str" cm="1">
        <f t="array" ref="Y10">IFERROR(SUM(VALUE(Transform!DE10:DL10)),"N/A")</f>
        <v>N/A</v>
      </c>
      <c r="Z10" s="2" t="str" cm="1">
        <f t="array" ref="Z10">IFERROR(SUM(VALUE(Transform!DM10:DT10)),"N/A")</f>
        <v>N/A</v>
      </c>
      <c r="AA10" s="2" t="str" cm="1">
        <f t="array" ref="AA10">IFERROR(SUM(VALUE(Transform!DU10:DZ10)),"N/A")</f>
        <v>N/A</v>
      </c>
      <c r="AB10" s="2" t="str" cm="1">
        <f t="array" ref="AB10">IFERROR(((SUM(VALUE(Transform!EA10:EZ10))-26)/(156-26))*100,"N/A")</f>
        <v>N/A</v>
      </c>
      <c r="AC10" s="2" t="str" cm="1">
        <f t="array" ref="AC10">IFERROR(((SUM(VALUE(Transform!EA10:EB10))-2)/(10-2))*100,"N/A")</f>
        <v>N/A</v>
      </c>
      <c r="AD10" s="2" t="str" cm="1">
        <f t="array" ref="AD10">IFERROR(((SUM(VALUE(Transform!EC10:ED10), Transform!EJ10, Transform!EO10:ER10)-7)/(35-7))*100,"N/A")</f>
        <v>N/A</v>
      </c>
      <c r="AE10" s="2" t="str" cm="1">
        <f t="array" ref="AE10">IFERROR(((SUM(VALUE(Transform!EE10:EG10), Transform!EK10, Transform!ES10, Transform!EZ10)-6)/(30-6))*100,"N/A")</f>
        <v>N/A</v>
      </c>
      <c r="AF10" s="2" t="str" cm="1">
        <f t="array" ref="AF10">IFERROR(((SUM(VALUE(Transform!ET10:EV10))-3)/(15-3))*100,"N/A")</f>
        <v>N/A</v>
      </c>
      <c r="AG10" s="3" t="str" cm="1">
        <f t="array" ref="AG10">IFERROR(((SUM(VALUE(Transform!EH10:EI10), Transform!EL10:EN10, Transform!EW10:EY10)-8)/(40-8))*100,"N/A")</f>
        <v>N/A</v>
      </c>
      <c r="AH10" s="3" t="str">
        <f>IFERROR(AVERAGE(Transform!FA10, Transform!FC10, Transform!FE10, Transform!FG10, Transform!FI10, Transform!FK10, Transform!FM10, Transform!FO10, Transform!FQ10, Transform!FS10, Transform!FU10, Transform!FW10, Transform!FY10, Transform!GA10, Transform!GC10, Transform!GE10, Transform!GG10, Transform!GI10, Transform!GK10, Transform!GM10, Transform!GO10, Transform!GQ10, Transform!GS10, Transform!GU10, Transform!GW10),"N/A")</f>
        <v>N/A</v>
      </c>
      <c r="AI10" s="3" t="str">
        <f>IFERROR(AVERAGE(Transform!FB10, Transform!FD10, Transform!FF10, Transform!FH10, Transform!FJ10, Transform!FL10, Transform!FN10, Transform!FP10, Transform!FR10, Transform!FT10, Transform!FV10, Transform!FX10, Transform!FZ10, Transform!GB10, Transform!GD10, Transform!GF10, Transform!GH10, Transform!GJ10, Transform!GL10, Transform!GN10, Transform!GP10, Transform!GR10, Transform!GT10, Transform!GV10, Transform!GX10),"N/A")</f>
        <v>N/A</v>
      </c>
      <c r="AJ10" s="3" t="str">
        <f>IFERROR(AVERAGE(Transform!FA10, Transform!FM10, Transform!FS10, Transform!FU10, Transform!FW10, Transform!GI10),"N/A")</f>
        <v>N/A</v>
      </c>
      <c r="AK10" s="3" t="str">
        <f>IFERROR(AVERAGE(Transform!FB10, Transform!FN10, Transform!FT10, Transform!FV10, Transform!FX10, Transform!GJ10),"N/A")</f>
        <v>N/A</v>
      </c>
      <c r="AL10" s="3" t="str">
        <f>IFERROR(AVERAGE(Transform!FC10, Transform!FI10, Transform!FO10, Transform!GA10, Transform!GG10, Transform!GK10),"N/A")</f>
        <v>N/A</v>
      </c>
      <c r="AM10" s="3" t="str">
        <f>IFERROR(AVERAGE(Transform!FD10, Transform!FJ10, Transform!FP10, Transform!GB10, Transform!GH10, Transform!GL10),"N/A")</f>
        <v>N/A</v>
      </c>
      <c r="AN10" t="str">
        <f>IFERROR(AVERAGE(Transform!FE10, Transform!FG10, Transform!FQ10, Transform!FY10),"N/A")</f>
        <v>N/A</v>
      </c>
      <c r="AO10" t="str">
        <f>IFERROR(AVERAGE(Transform!FF10, Transform!FH10, Transform!FR10, Transform!FZ10),"N/A")</f>
        <v>N/A</v>
      </c>
      <c r="AP10" t="str">
        <f>IFERROR(AVERAGE(Transform!FK10, Transform!GC10, Transform!GE10, Transform!GM10, Transform!GO10),"N/A")</f>
        <v>N/A</v>
      </c>
      <c r="AQ10" t="str">
        <f>IFERROR(AVERAGE(Transform!FL10, Transform!GD10, Transform!GF10, Transform!GN10, Transform!GP10),"N/A")</f>
        <v>N/A</v>
      </c>
      <c r="AR10" t="str">
        <f>IFERROR(AVERAGE(Transform!GQ10, Transform!GS10, Transform!GU10, Transform!GW10),"N/A")</f>
        <v>N/A</v>
      </c>
      <c r="AS10" t="str">
        <f>IFERROR(AVERAGE(Transform!GR10, Transform!GT10, Transform!GV10, Transform!GX10),"N/A")</f>
        <v>N/A</v>
      </c>
      <c r="AT10" s="2" t="str" cm="1">
        <f t="array" ref="AT10">IFERROR(SUM(VALUE(Transform!GY10:HM10))*100/90,"N/A")</f>
        <v>N/A</v>
      </c>
      <c r="AU10" s="2" t="str" cm="1">
        <f t="array" ref="AU10">IFERROR(SUM(VALUE(Transform!GY10:HK10))*100/78,"N/A")</f>
        <v>N/A</v>
      </c>
      <c r="AV10" s="2" t="str" cm="1">
        <f t="array" ref="AV10">IFERROR(SUM(VALUE(Transform!HL10:HM10))*100/12,"N/A")</f>
        <v>N/A</v>
      </c>
      <c r="AW10" s="2" t="str">
        <f>IFERROR(AVERAGE(Transform!HN10:IE10),"N/A")</f>
        <v>N/A</v>
      </c>
      <c r="AX10" s="2" t="str">
        <f>IFERROR(AVERAGE(Transform!HN10:HR10, Transform!HZ10:IA10),"N/A")</f>
        <v>N/A</v>
      </c>
      <c r="AY10" s="2" t="str">
        <f>IFERROR(AVERAGE(Transform!HS10:HU10, Transform!HX10:HY10),"N/A")</f>
        <v>N/A</v>
      </c>
      <c r="AZ10" s="2" t="str">
        <f>IFERROR(AVERAGE(Transform!HV10:HW10,Transform!IC10,Transform!IE10),"N/A")</f>
        <v>N/A</v>
      </c>
      <c r="BA10" s="2" t="str">
        <f>IFERROR(AVERAGE(Transform!IB10,Transform!ID10),"N/A")</f>
        <v>N/A</v>
      </c>
      <c r="BB10" s="2" t="str">
        <f>IFERROR(AVERAGE(Transform!IF10:IJ10),"N/A")</f>
        <v>N/A</v>
      </c>
      <c r="BC10" s="2" t="str" cm="1">
        <f t="array" ref="BC10">IFERROR(SUM(VALUE(Transform!IK10:IQ10)),"N/A")</f>
        <v>N/A</v>
      </c>
      <c r="BD10" s="2" t="str" cm="1">
        <f t="array" ref="BD10">IFERROR(SUM(VALUE(Transform!IR10:IX10)),"N/A")</f>
        <v>N/A</v>
      </c>
      <c r="BE10" s="2" t="str">
        <f t="shared" si="0"/>
        <v>N/A</v>
      </c>
      <c r="BF10">
        <f>IFERROR(AVERAGE(Transform!IY10:JO10),"N/A")</f>
        <v>2.5294117647058822</v>
      </c>
      <c r="BG10" t="str">
        <f>IFERROR(AVERAGE(Transform!JP10:JW10),"N/A")</f>
        <v>N/A</v>
      </c>
      <c r="BH10" t="str">
        <f>IFERROR(AVERAGE(Transform!JP10:JS10),"N/A")</f>
        <v>N/A</v>
      </c>
      <c r="BI10" t="str">
        <f>IFERROR(AVERAGE(Transform!JT10:JW10),"N/A")</f>
        <v>N/A</v>
      </c>
      <c r="BJ10" t="str">
        <f>IFERROR(AVERAGE(Transform!JX10:KI10),"N/A")</f>
        <v>N/A</v>
      </c>
      <c r="BK10" t="str">
        <f>IFERROR(AVERAGE(Transform!JX10:KA10),"N/A")</f>
        <v>N/A</v>
      </c>
      <c r="BL10" t="str">
        <f>IFERROR(AVERAGE(Transform!KB10:KE10),"N/A")</f>
        <v>N/A</v>
      </c>
      <c r="BM10" t="str">
        <f>IFERROR(AVERAGE(Transform!KF10:KI10),"N/A")</f>
        <v>N/A</v>
      </c>
      <c r="BN10" t="str">
        <f>IFERROR(AVERAGE(Transform!KJ10:KX10),"N/A")</f>
        <v>N/A</v>
      </c>
      <c r="BO10" t="str">
        <f>IFERROR(AVERAGE(Transform!KJ10:KN10),"N/A")</f>
        <v>N/A</v>
      </c>
      <c r="BP10" t="str">
        <f>IFERROR(AVERAGE(Transform!KO10:KS10),"N/A")</f>
        <v>N/A</v>
      </c>
      <c r="BQ10" t="str">
        <f>IFERROR(AVERAGE(Transform!KT10:KX10),"N/A")</f>
        <v>N/A</v>
      </c>
    </row>
    <row r="11" spans="1:69" s="1" customFormat="1" x14ac:dyDescent="0.25">
      <c r="A11">
        <f>Transform!A11</f>
        <v>13</v>
      </c>
      <c r="B11" t="str">
        <f>Transform!B11</f>
        <v>T1</v>
      </c>
      <c r="C11">
        <f>Transform!C11</f>
        <v>0</v>
      </c>
      <c r="D11" t="str">
        <f>Transform!D11</f>
        <v>709-216</v>
      </c>
      <c r="E11" t="str">
        <f>Transform!E11</f>
        <v>109-114</v>
      </c>
      <c r="F11" s="2">
        <f>IFERROR(AVERAGE(Transform!F11:AB11),"N/A")</f>
        <v>48.913043478260867</v>
      </c>
      <c r="G11" s="2">
        <f>IFERROR(AVERAGE(Transform!F11:J11,Transform!S11:AB11),"N/A")</f>
        <v>53.333333333333336</v>
      </c>
      <c r="H11" s="2">
        <f>IFERROR(AVERAGE(Transform!K11:R11),"N/A")</f>
        <v>40.625</v>
      </c>
      <c r="I11" s="2">
        <f>IFERROR(AVERAGE(Transform!F11:J11),"N/A")</f>
        <v>80</v>
      </c>
      <c r="J11" s="2">
        <f>IFERROR(AVERAGE(Transform!S11:W11),"N/A")</f>
        <v>15</v>
      </c>
      <c r="K11" s="2">
        <f>IFERROR(AVERAGE(Transform!X11:AB11),"N/A")</f>
        <v>65</v>
      </c>
      <c r="L11" s="2">
        <f>IFERROR(AVERAGE(Transform!AC11:AZ11),"N/A")</f>
        <v>5</v>
      </c>
      <c r="M11" s="2">
        <f>IFERROR(AVERAGE(Transform!AC11:AU11),"N/A")</f>
        <v>5</v>
      </c>
      <c r="N11" s="2">
        <f>IFERROR(AVERAGE(Transform!AV11:AZ11),"N/A")</f>
        <v>5</v>
      </c>
      <c r="O11" s="2">
        <f>IFERROR(SUM(Transform!BA11:BL11),"N/A")</f>
        <v>16</v>
      </c>
      <c r="P11" s="2">
        <f>IFERROR(AVERAGE(Transform!BM11:CI11),"N/A")</f>
        <v>4.1739130434782608</v>
      </c>
      <c r="Q11" s="2">
        <f>IFERROR(AVERAGE(Transform!BM11:BT11),"N/A")</f>
        <v>3.375</v>
      </c>
      <c r="R11" s="2">
        <f>IFERROR(AVERAGE(Transform!BU11:CA11),"N/A")</f>
        <v>5</v>
      </c>
      <c r="S11" s="2">
        <f>IFERROR(AVERAGE(Transform!CB11:CI11),"N/A")</f>
        <v>4.25</v>
      </c>
      <c r="T11" s="2" cm="1">
        <f t="array" ref="T11">IFERROR(SUM(VALUE(Transform!CJ11:DD11)),"N/A")</f>
        <v>33</v>
      </c>
      <c r="U11" s="2" cm="1">
        <f t="array" ref="U11">IFERROR(SUM(VALUE(Transform!CJ11:CT11)),"N/A")</f>
        <v>13</v>
      </c>
      <c r="V11" s="2">
        <f>IFERROR(SUM(VALUE(Transform!CU11), Transform!CY11:DA11,Transform!DC11:DD11),"N/A")</f>
        <v>16</v>
      </c>
      <c r="W11" s="2" cm="1">
        <f t="array" ref="W11">IFERROR(SUM(VALUE(Transform!CV11:CX11),Transform!DB11),"N/A")</f>
        <v>4</v>
      </c>
      <c r="X11" s="2" cm="1">
        <f t="array" ref="X11">IFERROR(SUM(VALUE(Transform!DE11:DZ11)),"N/A")</f>
        <v>7</v>
      </c>
      <c r="Y11" s="2" cm="1">
        <f t="array" ref="Y11">IFERROR(SUM(VALUE(Transform!DE11:DL11)),"N/A")</f>
        <v>1</v>
      </c>
      <c r="Z11" s="2" cm="1">
        <f t="array" ref="Z11">IFERROR(SUM(VALUE(Transform!DM11:DT11)),"N/A")</f>
        <v>6</v>
      </c>
      <c r="AA11" s="2" cm="1">
        <f t="array" ref="AA11">IFERROR(SUM(VALUE(Transform!DU11:DZ11)),"N/A")</f>
        <v>0</v>
      </c>
      <c r="AB11" s="2" cm="1">
        <f t="array" ref="AB11">IFERROR(((SUM(VALUE(Transform!EA11:EZ11))-26)/(156-26))*100,"N/A")</f>
        <v>63.84615384615384</v>
      </c>
      <c r="AC11" s="2" cm="1">
        <f t="array" ref="AC11">IFERROR(((SUM(VALUE(Transform!EA11:EB11))-2)/(10-2))*100,"N/A")</f>
        <v>50</v>
      </c>
      <c r="AD11" s="2" cm="1">
        <f t="array" ref="AD11">IFERROR(((SUM(VALUE(Transform!EC11:ED11), Transform!EJ11, Transform!EO11:ER11)-7)/(35-7))*100,"N/A")</f>
        <v>75</v>
      </c>
      <c r="AE11" s="2" cm="1">
        <f t="array" ref="AE11">IFERROR(((SUM(VALUE(Transform!EE11:EG11), Transform!EK11, Transform!ES11, Transform!EZ11)-6)/(30-6))*100,"N/A")</f>
        <v>79.166666666666657</v>
      </c>
      <c r="AF11" s="2" cm="1">
        <f t="array" ref="AF11">IFERROR(((SUM(VALUE(Transform!ET11:EV11))-3)/(15-3))*100,"N/A")</f>
        <v>91.666666666666657</v>
      </c>
      <c r="AG11" s="3" cm="1">
        <f t="array" ref="AG11">IFERROR(((SUM(VALUE(Transform!EH11:EI11), Transform!EL11:EN11, Transform!EW11:EY11)-8)/(40-8))*100,"N/A")</f>
        <v>87.5</v>
      </c>
      <c r="AH11" s="3">
        <f>IFERROR(AVERAGE(Transform!FA11, Transform!FC11, Transform!FE11, Transform!FG11, Transform!FI11, Transform!FK11, Transform!FM11, Transform!FO11, Transform!FQ11, Transform!FS11, Transform!FU11, Transform!FW11, Transform!FY11, Transform!GA11, Transform!GC11, Transform!GE11, Transform!GG11, Transform!GI11, Transform!GK11, Transform!GM11, Transform!GO11, Transform!GQ11, Transform!GS11, Transform!GU11, Transform!GW11),"N/A")</f>
        <v>5</v>
      </c>
      <c r="AI11" s="3">
        <f>IFERROR(AVERAGE(Transform!FB11, Transform!FD11, Transform!FF11, Transform!FH11, Transform!FJ11, Transform!FL11, Transform!FN11, Transform!FP11, Transform!FR11, Transform!FT11, Transform!FV11, Transform!FX11, Transform!FZ11, Transform!GB11, Transform!GD11, Transform!GF11, Transform!GH11, Transform!GJ11, Transform!GL11, Transform!GN11, Transform!GP11, Transform!GR11, Transform!GT11, Transform!GV11, Transform!GX11),"N/A")</f>
        <v>5</v>
      </c>
      <c r="AJ11" s="3">
        <f>IFERROR(AVERAGE(Transform!FA11, Transform!FM11, Transform!FS11, Transform!FU11, Transform!FW11, Transform!GI11),"N/A")</f>
        <v>5</v>
      </c>
      <c r="AK11" s="3">
        <f>IFERROR(AVERAGE(Transform!FB11, Transform!FN11, Transform!FT11, Transform!FV11, Transform!FX11, Transform!GJ11),"N/A")</f>
        <v>5</v>
      </c>
      <c r="AL11" s="3">
        <f>IFERROR(AVERAGE(Transform!FC11, Transform!FI11, Transform!FO11, Transform!GA11, Transform!GG11, Transform!GK11),"N/A")</f>
        <v>5</v>
      </c>
      <c r="AM11" s="3">
        <f>IFERROR(AVERAGE(Transform!FD11, Transform!FJ11, Transform!FP11, Transform!GB11, Transform!GH11, Transform!GL11),"N/A")</f>
        <v>5</v>
      </c>
      <c r="AN11">
        <f>IFERROR(AVERAGE(Transform!FE11, Transform!FG11, Transform!FQ11, Transform!FY11),"N/A")</f>
        <v>5</v>
      </c>
      <c r="AO11">
        <f>IFERROR(AVERAGE(Transform!FF11, Transform!FH11, Transform!FR11, Transform!FZ11),"N/A")</f>
        <v>5</v>
      </c>
      <c r="AP11">
        <f>IFERROR(AVERAGE(Transform!FK11, Transform!GC11, Transform!GE11, Transform!GM11, Transform!GO11),"N/A")</f>
        <v>5</v>
      </c>
      <c r="AQ11">
        <f>IFERROR(AVERAGE(Transform!FL11, Transform!GD11, Transform!GF11, Transform!GN11, Transform!GP11),"N/A")</f>
        <v>5</v>
      </c>
      <c r="AR11">
        <f>IFERROR(AVERAGE(Transform!GQ11, Transform!GS11, Transform!GU11, Transform!GW11),"N/A")</f>
        <v>5</v>
      </c>
      <c r="AS11">
        <f>IFERROR(AVERAGE(Transform!GR11, Transform!GT11, Transform!GV11, Transform!GX11),"N/A")</f>
        <v>5</v>
      </c>
      <c r="AT11" s="2" t="str" cm="1">
        <f t="array" ref="AT11">IFERROR(SUM(VALUE(Transform!GY11:HM11))*100/90,"N/A")</f>
        <v>N/A</v>
      </c>
      <c r="AU11" s="2" t="str" cm="1">
        <f t="array" ref="AU11">IFERROR(SUM(VALUE(Transform!GY11:HK11))*100/78,"N/A")</f>
        <v>N/A</v>
      </c>
      <c r="AV11" s="2" t="str" cm="1">
        <f t="array" ref="AV11">IFERROR(SUM(VALUE(Transform!HL11:HM11))*100/12,"N/A")</f>
        <v>N/A</v>
      </c>
      <c r="AW11" s="2" t="str">
        <f>IFERROR(AVERAGE(Transform!HN11:IE11),"N/A")</f>
        <v>N/A</v>
      </c>
      <c r="AX11" s="2" t="str">
        <f>IFERROR(AVERAGE(Transform!HN11:HR11, Transform!HZ11:IA11),"N/A")</f>
        <v>N/A</v>
      </c>
      <c r="AY11" s="2" t="str">
        <f>IFERROR(AVERAGE(Transform!HS11:HU11, Transform!HX11:HY11),"N/A")</f>
        <v>N/A</v>
      </c>
      <c r="AZ11" s="2" t="str">
        <f>IFERROR(AVERAGE(Transform!HV11:HW11,Transform!IC11,Transform!IE11),"N/A")</f>
        <v>N/A</v>
      </c>
      <c r="BA11" s="2" t="str">
        <f>IFERROR(AVERAGE(Transform!IB11,Transform!ID11),"N/A")</f>
        <v>N/A</v>
      </c>
      <c r="BB11" s="2" t="str">
        <f>IFERROR(AVERAGE(Transform!IF11:IJ11),"N/A")</f>
        <v>N/A</v>
      </c>
      <c r="BC11" s="2" t="str" cm="1">
        <f t="array" ref="BC11">IFERROR(SUM(VALUE(Transform!IK11:IQ11)),"N/A")</f>
        <v>N/A</v>
      </c>
      <c r="BD11" s="2" t="str" cm="1">
        <f t="array" ref="BD11">IFERROR(SUM(VALUE(Transform!IR11:IX11)),"N/A")</f>
        <v>N/A</v>
      </c>
      <c r="BE11" s="2" t="str">
        <f t="shared" si="0"/>
        <v>N/A</v>
      </c>
      <c r="BF11">
        <f>IFERROR(AVERAGE(Transform!IY11:JO11),"N/A")</f>
        <v>2.2352941176470589</v>
      </c>
      <c r="BG11" t="str">
        <f>IFERROR(AVERAGE(Transform!JP11:JW11),"N/A")</f>
        <v>N/A</v>
      </c>
      <c r="BH11" t="str">
        <f>IFERROR(AVERAGE(Transform!JP11:JS11),"N/A")</f>
        <v>N/A</v>
      </c>
      <c r="BI11" t="str">
        <f>IFERROR(AVERAGE(Transform!JT11:JW11),"N/A")</f>
        <v>N/A</v>
      </c>
      <c r="BJ11" t="str">
        <f>IFERROR(AVERAGE(Transform!JX11:KI11),"N/A")</f>
        <v>N/A</v>
      </c>
      <c r="BK11" t="str">
        <f>IFERROR(AVERAGE(Transform!JX11:KA11),"N/A")</f>
        <v>N/A</v>
      </c>
      <c r="BL11" t="str">
        <f>IFERROR(AVERAGE(Transform!KB11:KE11),"N/A")</f>
        <v>N/A</v>
      </c>
      <c r="BM11" t="str">
        <f>IFERROR(AVERAGE(Transform!KF11:KI11),"N/A")</f>
        <v>N/A</v>
      </c>
      <c r="BN11" t="str">
        <f>IFERROR(AVERAGE(Transform!KJ11:KX11),"N/A")</f>
        <v>N/A</v>
      </c>
      <c r="BO11" t="str">
        <f>IFERROR(AVERAGE(Transform!KJ11:KN11),"N/A")</f>
        <v>N/A</v>
      </c>
      <c r="BP11" t="str">
        <f>IFERROR(AVERAGE(Transform!KO11:KS11),"N/A")</f>
        <v>N/A</v>
      </c>
      <c r="BQ11" t="str">
        <f>IFERROR(AVERAGE(Transform!KT11:KX11),"N/A")</f>
        <v>N/A</v>
      </c>
    </row>
    <row r="12" spans="1:69" x14ac:dyDescent="0.25">
      <c r="A12">
        <f>Transform!A12</f>
        <v>15</v>
      </c>
      <c r="B12" t="str">
        <f>Transform!B12</f>
        <v>T1</v>
      </c>
      <c r="C12" t="str">
        <f>Transform!C12</f>
        <v>2022-04-01 18:43:03</v>
      </c>
      <c r="D12" t="str">
        <f>Transform!D12</f>
        <v>709-216</v>
      </c>
      <c r="E12" t="str">
        <f>Transform!E12</f>
        <v>109-114</v>
      </c>
      <c r="F12" s="2">
        <f>IFERROR(AVERAGE(Transform!F12:AB12),"N/A")</f>
        <v>54.347826086956523</v>
      </c>
      <c r="G12" s="2">
        <f>IFERROR(AVERAGE(Transform!F12:J12,Transform!S12:AB12),"N/A")</f>
        <v>61.666666666666664</v>
      </c>
      <c r="H12" s="2">
        <f>IFERROR(AVERAGE(Transform!K12:R12),"N/A")</f>
        <v>40.625</v>
      </c>
      <c r="I12" s="2">
        <f>IFERROR(AVERAGE(Transform!F12:J12),"N/A")</f>
        <v>100</v>
      </c>
      <c r="J12" s="2">
        <f>IFERROR(AVERAGE(Transform!S12:W12),"N/A")</f>
        <v>25</v>
      </c>
      <c r="K12" s="2">
        <f>IFERROR(AVERAGE(Transform!X12:AB12),"N/A")</f>
        <v>60</v>
      </c>
      <c r="L12" s="2">
        <f>IFERROR(AVERAGE(Transform!AC12:AZ12),"N/A")</f>
        <v>5</v>
      </c>
      <c r="M12" s="2">
        <f>IFERROR(AVERAGE(Transform!AC12:AU12),"N/A")</f>
        <v>5</v>
      </c>
      <c r="N12" s="2">
        <f>IFERROR(AVERAGE(Transform!AV12:AZ12),"N/A")</f>
        <v>5</v>
      </c>
      <c r="O12" s="2">
        <f>IFERROR(SUM(Transform!BA12:BL12),"N/A")</f>
        <v>14</v>
      </c>
      <c r="P12" s="2">
        <f>IFERROR(AVERAGE(Transform!BM12:CI12),"N/A")</f>
        <v>4.2608695652173916</v>
      </c>
      <c r="Q12" s="2">
        <f>IFERROR(AVERAGE(Transform!BM12:BT12),"N/A")</f>
        <v>3.625</v>
      </c>
      <c r="R12" s="2">
        <f>IFERROR(AVERAGE(Transform!BU12:CA12),"N/A")</f>
        <v>4.8571428571428568</v>
      </c>
      <c r="S12" s="2">
        <f>IFERROR(AVERAGE(Transform!CB12:CI12),"N/A")</f>
        <v>4.375</v>
      </c>
      <c r="T12" s="2" cm="1">
        <f t="array" ref="T12">IFERROR(SUM(VALUE(Transform!CJ12:DD12)),"N/A")</f>
        <v>35</v>
      </c>
      <c r="U12" s="2" cm="1">
        <f t="array" ref="U12">IFERROR(SUM(VALUE(Transform!CJ12:CT12)),"N/A")</f>
        <v>11</v>
      </c>
      <c r="V12" s="2">
        <f>IFERROR(SUM(VALUE(Transform!CU12), Transform!CY12:DA12,Transform!DC12:DD12),"N/A")</f>
        <v>19</v>
      </c>
      <c r="W12" s="2" cm="1">
        <f t="array" ref="W12">IFERROR(SUM(VALUE(Transform!CV12:CX12),Transform!DB12),"N/A")</f>
        <v>5</v>
      </c>
      <c r="X12" s="2" cm="1">
        <f t="array" ref="X12">IFERROR(SUM(VALUE(Transform!DE12:DZ12)),"N/A")</f>
        <v>6</v>
      </c>
      <c r="Y12" s="2" cm="1">
        <f t="array" ref="Y12">IFERROR(SUM(VALUE(Transform!DE12:DL12)),"N/A")</f>
        <v>1</v>
      </c>
      <c r="Z12" s="2" cm="1">
        <f t="array" ref="Z12">IFERROR(SUM(VALUE(Transform!DM12:DT12)),"N/A")</f>
        <v>5</v>
      </c>
      <c r="AA12" s="2" cm="1">
        <f t="array" ref="AA12">IFERROR(SUM(VALUE(Transform!DU12:DZ12)),"N/A")</f>
        <v>0</v>
      </c>
      <c r="AB12" s="2" cm="1">
        <f t="array" ref="AB12">IFERROR(((SUM(VALUE(Transform!EA12:EZ12))-26)/(156-26))*100,"N/A")</f>
        <v>67.692307692307693</v>
      </c>
      <c r="AC12" s="2" cm="1">
        <f t="array" ref="AC12">IFERROR(((SUM(VALUE(Transform!EA12:EB12))-2)/(10-2))*100,"N/A")</f>
        <v>62.5</v>
      </c>
      <c r="AD12" s="2" cm="1">
        <f t="array" ref="AD12">IFERROR(((SUM(VALUE(Transform!EC12:ED12), Transform!EJ12, Transform!EO12:ER12)-7)/(35-7))*100,"N/A")</f>
        <v>85.714285714285708</v>
      </c>
      <c r="AE12" s="2" cm="1">
        <f t="array" ref="AE12">IFERROR(((SUM(VALUE(Transform!EE12:EG12), Transform!EK12, Transform!ES12, Transform!EZ12)-6)/(30-6))*100,"N/A")</f>
        <v>79.166666666666657</v>
      </c>
      <c r="AF12" s="2" cm="1">
        <f t="array" ref="AF12">IFERROR(((SUM(VALUE(Transform!ET12:EV12))-3)/(15-3))*100,"N/A")</f>
        <v>100</v>
      </c>
      <c r="AG12" s="3" cm="1">
        <f t="array" ref="AG12">IFERROR(((SUM(VALUE(Transform!EH12:EI12), Transform!EL12:EN12, Transform!EW12:EY12)-8)/(40-8))*100,"N/A")</f>
        <v>87.5</v>
      </c>
      <c r="AH12" s="3">
        <f>IFERROR(AVERAGE(Transform!FA12, Transform!FC12, Transform!FE12, Transform!FG12, Transform!FI12, Transform!FK12, Transform!FM12, Transform!FO12, Transform!FQ12, Transform!FS12, Transform!FU12, Transform!FW12, Transform!FY12, Transform!GA12, Transform!GC12, Transform!GE12, Transform!GG12, Transform!GI12, Transform!GK12, Transform!GM12, Transform!GO12, Transform!GQ12, Transform!GS12, Transform!GU12, Transform!GW12),"N/A")</f>
        <v>5</v>
      </c>
      <c r="AI12" s="3">
        <f>IFERROR(AVERAGE(Transform!FB12, Transform!FD12, Transform!FF12, Transform!FH12, Transform!FJ12, Transform!FL12, Transform!FN12, Transform!FP12, Transform!FR12, Transform!FT12, Transform!FV12, Transform!FX12, Transform!FZ12, Transform!GB12, Transform!GD12, Transform!GF12, Transform!GH12, Transform!GJ12, Transform!GL12, Transform!GN12, Transform!GP12, Transform!GR12, Transform!GT12, Transform!GV12, Transform!GX12),"N/A")</f>
        <v>5</v>
      </c>
      <c r="AJ12" s="3">
        <f>IFERROR(AVERAGE(Transform!FA12, Transform!FM12, Transform!FS12, Transform!FU12, Transform!FW12, Transform!GI12),"N/A")</f>
        <v>5</v>
      </c>
      <c r="AK12" s="3">
        <f>IFERROR(AVERAGE(Transform!FB12, Transform!FN12, Transform!FT12, Transform!FV12, Transform!FX12, Transform!GJ12),"N/A")</f>
        <v>5</v>
      </c>
      <c r="AL12" s="3">
        <f>IFERROR(AVERAGE(Transform!FC12, Transform!FI12, Transform!FO12, Transform!GA12, Transform!GG12, Transform!GK12),"N/A")</f>
        <v>5</v>
      </c>
      <c r="AM12" s="3">
        <f>IFERROR(AVERAGE(Transform!FD12, Transform!FJ12, Transform!FP12, Transform!GB12, Transform!GH12, Transform!GL12),"N/A")</f>
        <v>5</v>
      </c>
      <c r="AN12">
        <f>IFERROR(AVERAGE(Transform!FE12, Transform!FG12, Transform!FQ12, Transform!FY12),"N/A")</f>
        <v>5</v>
      </c>
      <c r="AO12">
        <f>IFERROR(AVERAGE(Transform!FF12, Transform!FH12, Transform!FR12, Transform!FZ12),"N/A")</f>
        <v>5</v>
      </c>
      <c r="AP12">
        <f>IFERROR(AVERAGE(Transform!FK12, Transform!GC12, Transform!GE12, Transform!GM12, Transform!GO12),"N/A")</f>
        <v>5</v>
      </c>
      <c r="AQ12">
        <f>IFERROR(AVERAGE(Transform!FL12, Transform!GD12, Transform!GF12, Transform!GN12, Transform!GP12),"N/A")</f>
        <v>5</v>
      </c>
      <c r="AR12">
        <f>IFERROR(AVERAGE(Transform!GQ12, Transform!GS12, Transform!GU12, Transform!GW12),"N/A")</f>
        <v>5</v>
      </c>
      <c r="AS12">
        <f>IFERROR(AVERAGE(Transform!GR12, Transform!GT12, Transform!GV12, Transform!GX12),"N/A")</f>
        <v>5</v>
      </c>
      <c r="AT12" s="2" cm="1">
        <f t="array" ref="AT12">IFERROR(SUM(VALUE(Transform!GY12:HM12))*100/90,"N/A")</f>
        <v>93.333333333333329</v>
      </c>
      <c r="AU12" s="2" cm="1">
        <f t="array" ref="AU12">IFERROR(SUM(VALUE(Transform!GY12:HK12))*100/78,"N/A")</f>
        <v>92.307692307692307</v>
      </c>
      <c r="AV12" s="2" cm="1">
        <f t="array" ref="AV12">IFERROR(SUM(VALUE(Transform!HL12:HM12))*100/12,"N/A")</f>
        <v>100</v>
      </c>
      <c r="AW12" s="2">
        <f>IFERROR(AVERAGE(Transform!HN12:IE12),"N/A")</f>
        <v>4.166666666666667</v>
      </c>
      <c r="AX12" s="2">
        <f>IFERROR(AVERAGE(Transform!HN12:HR12, Transform!HZ12:IA12),"N/A")</f>
        <v>5</v>
      </c>
      <c r="AY12" s="2">
        <f>IFERROR(AVERAGE(Transform!HS12:HU12, Transform!HX12:HY12),"N/A")</f>
        <v>4.5999999999999996</v>
      </c>
      <c r="AZ12" s="2">
        <f>IFERROR(AVERAGE(Transform!HV12:HW12,Transform!IC12,Transform!IE12),"N/A")</f>
        <v>2.75</v>
      </c>
      <c r="BA12" s="2">
        <f>IFERROR(AVERAGE(Transform!IB12,Transform!ID12),"N/A")</f>
        <v>3</v>
      </c>
      <c r="BB12" s="2" t="str">
        <f>IFERROR(AVERAGE(Transform!IF12:IJ12),"N/A")</f>
        <v>N/A</v>
      </c>
      <c r="BC12" s="2" t="str" cm="1">
        <f t="array" ref="BC12">IFERROR(SUM(VALUE(Transform!IK12:IQ12)),"N/A")</f>
        <v>N/A</v>
      </c>
      <c r="BD12" s="2" t="str" cm="1">
        <f t="array" ref="BD12">IFERROR(SUM(VALUE(Transform!IR12:IX12)),"N/A")</f>
        <v>N/A</v>
      </c>
      <c r="BE12" s="2" t="str">
        <f t="shared" si="0"/>
        <v>N/A</v>
      </c>
      <c r="BF12">
        <f>IFERROR(AVERAGE(Transform!IY12:JO12),"N/A")</f>
        <v>2.2941176470588234</v>
      </c>
      <c r="BG12" t="str">
        <f>IFERROR(AVERAGE(Transform!JP12:JW12),"N/A")</f>
        <v>N/A</v>
      </c>
      <c r="BH12" t="str">
        <f>IFERROR(AVERAGE(Transform!JP12:JS12),"N/A")</f>
        <v>N/A</v>
      </c>
      <c r="BI12" t="str">
        <f>IFERROR(AVERAGE(Transform!JT12:JW12),"N/A")</f>
        <v>N/A</v>
      </c>
      <c r="BJ12" t="str">
        <f>IFERROR(AVERAGE(Transform!JX12:KI12),"N/A")</f>
        <v>N/A</v>
      </c>
      <c r="BK12" t="str">
        <f>IFERROR(AVERAGE(Transform!JX12:KA12),"N/A")</f>
        <v>N/A</v>
      </c>
      <c r="BL12" t="str">
        <f>IFERROR(AVERAGE(Transform!KB12:KE12),"N/A")</f>
        <v>N/A</v>
      </c>
      <c r="BM12" t="str">
        <f>IFERROR(AVERAGE(Transform!KF12:KI12),"N/A")</f>
        <v>N/A</v>
      </c>
      <c r="BN12" t="str">
        <f>IFERROR(AVERAGE(Transform!KJ12:KX12),"N/A")</f>
        <v>N/A</v>
      </c>
      <c r="BO12" t="str">
        <f>IFERROR(AVERAGE(Transform!KJ12:KN12),"N/A")</f>
        <v>N/A</v>
      </c>
      <c r="BP12" t="str">
        <f>IFERROR(AVERAGE(Transform!KO12:KS12),"N/A")</f>
        <v>N/A</v>
      </c>
      <c r="BQ12" t="str">
        <f>IFERROR(AVERAGE(Transform!KT12:KX12),"N/A")</f>
        <v>N/A</v>
      </c>
    </row>
    <row r="13" spans="1:69" x14ac:dyDescent="0.25">
      <c r="A13">
        <f>Transform!A13</f>
        <v>17</v>
      </c>
      <c r="B13" t="str">
        <f>Transform!B13</f>
        <v>T1</v>
      </c>
      <c r="C13" t="str">
        <f>Transform!C13</f>
        <v>2022-03-31 14:36:17</v>
      </c>
      <c r="D13" t="str">
        <f>Transform!D13</f>
        <v>704-209</v>
      </c>
      <c r="E13" t="str">
        <f>Transform!E13</f>
        <v>104-107</v>
      </c>
      <c r="F13" s="2">
        <f>IFERROR(AVERAGE(Transform!F13:AB13),"N/A")</f>
        <v>96.739130434782609</v>
      </c>
      <c r="G13" s="2">
        <f>IFERROR(AVERAGE(Transform!F13:J13,Transform!S13:AB13),"N/A")</f>
        <v>95</v>
      </c>
      <c r="H13" s="2">
        <f>IFERROR(AVERAGE(Transform!K13:R13),"N/A")</f>
        <v>100</v>
      </c>
      <c r="I13" s="2">
        <f>IFERROR(AVERAGE(Transform!F13:J13),"N/A")</f>
        <v>100</v>
      </c>
      <c r="J13" s="2">
        <f>IFERROR(AVERAGE(Transform!S13:W13),"N/A")</f>
        <v>100</v>
      </c>
      <c r="K13" s="2">
        <f>IFERROR(AVERAGE(Transform!X13:AB13),"N/A")</f>
        <v>85</v>
      </c>
      <c r="L13" s="2">
        <f>IFERROR(AVERAGE(Transform!AC13:AZ13),"N/A")</f>
        <v>4.333333333333333</v>
      </c>
      <c r="M13" s="2">
        <f>IFERROR(AVERAGE(Transform!AC13:AU13),"N/A")</f>
        <v>4.4736842105263159</v>
      </c>
      <c r="N13" s="2">
        <f>IFERROR(AVERAGE(Transform!AV13:AZ13),"N/A")</f>
        <v>3.8</v>
      </c>
      <c r="O13" s="2">
        <f>IFERROR(SUM(Transform!BA13:BL13),"N/A")</f>
        <v>5</v>
      </c>
      <c r="P13" s="2">
        <f>IFERROR(AVERAGE(Transform!BM13:CI13),"N/A")</f>
        <v>4.3913043478260869</v>
      </c>
      <c r="Q13" s="2">
        <f>IFERROR(AVERAGE(Transform!BM13:BT13),"N/A")</f>
        <v>4.125</v>
      </c>
      <c r="R13" s="2">
        <f>IFERROR(AVERAGE(Transform!BU13:CA13),"N/A")</f>
        <v>4.2857142857142856</v>
      </c>
      <c r="S13" s="2">
        <f>IFERROR(AVERAGE(Transform!CB13:CI13),"N/A")</f>
        <v>4.75</v>
      </c>
      <c r="T13" s="2" cm="1">
        <f t="array" ref="T13">IFERROR(SUM(VALUE(Transform!CJ13:DD13)),"N/A")</f>
        <v>25</v>
      </c>
      <c r="U13" s="2" cm="1">
        <f t="array" ref="U13">IFERROR(SUM(VALUE(Transform!CJ13:CT13)),"N/A")</f>
        <v>11</v>
      </c>
      <c r="V13" s="2">
        <f>IFERROR(SUM(VALUE(Transform!CU13), Transform!CY13:DA13,Transform!DC13:DD13),"N/A")</f>
        <v>6</v>
      </c>
      <c r="W13" s="2" cm="1">
        <f t="array" ref="W13">IFERROR(SUM(VALUE(Transform!CV13:CX13),Transform!DB13),"N/A")</f>
        <v>8</v>
      </c>
      <c r="X13" s="2" cm="1">
        <f t="array" ref="X13">IFERROR(SUM(VALUE(Transform!DE13:DZ13)),"N/A")</f>
        <v>12</v>
      </c>
      <c r="Y13" s="2" cm="1">
        <f t="array" ref="Y13">IFERROR(SUM(VALUE(Transform!DE13:DL13)),"N/A")</f>
        <v>3</v>
      </c>
      <c r="Z13" s="2" cm="1">
        <f t="array" ref="Z13">IFERROR(SUM(VALUE(Transform!DM13:DT13)),"N/A")</f>
        <v>0</v>
      </c>
      <c r="AA13" s="2" cm="1">
        <f t="array" ref="AA13">IFERROR(SUM(VALUE(Transform!DU13:DZ13)),"N/A")</f>
        <v>9</v>
      </c>
      <c r="AB13" s="2" cm="1">
        <f t="array" ref="AB13">IFERROR(((SUM(VALUE(Transform!EA13:EZ13))-26)/(156-26))*100,"N/A")</f>
        <v>58.461538461538467</v>
      </c>
      <c r="AC13" s="2" cm="1">
        <f t="array" ref="AC13">IFERROR(((SUM(VALUE(Transform!EA13:EB13))-2)/(10-2))*100,"N/A")</f>
        <v>87.5</v>
      </c>
      <c r="AD13" s="2" cm="1">
        <f t="array" ref="AD13">IFERROR(((SUM(VALUE(Transform!EC13:ED13), Transform!EJ13, Transform!EO13:ER13)-7)/(35-7))*100,"N/A")</f>
        <v>78.571428571428569</v>
      </c>
      <c r="AE13" s="2" cm="1">
        <f t="array" ref="AE13">IFERROR(((SUM(VALUE(Transform!EE13:EG13), Transform!EK13, Transform!ES13, Transform!EZ13)-6)/(30-6))*100,"N/A")</f>
        <v>75</v>
      </c>
      <c r="AF13" s="2" cm="1">
        <f t="array" ref="AF13">IFERROR(((SUM(VALUE(Transform!ET13:EV13))-3)/(15-3))*100,"N/A")</f>
        <v>66.666666666666657</v>
      </c>
      <c r="AG13" s="3" cm="1">
        <f t="array" ref="AG13">IFERROR(((SUM(VALUE(Transform!EH13:EI13), Transform!EL13:EN13, Transform!EW13:EY13)-8)/(40-8))*100,"N/A")</f>
        <v>65.625</v>
      </c>
      <c r="AH13" s="3">
        <f>IFERROR(AVERAGE(Transform!FA13, Transform!FC13, Transform!FE13, Transform!FG13, Transform!FI13, Transform!FK13, Transform!FM13, Transform!FO13, Transform!FQ13, Transform!FS13, Transform!FU13, Transform!FW13, Transform!FY13, Transform!GA13, Transform!GC13, Transform!GE13, Transform!GG13, Transform!GI13, Transform!GK13, Transform!GM13, Transform!GO13, Transform!GQ13, Transform!GS13, Transform!GU13, Transform!GW13),"N/A")</f>
        <v>2.96</v>
      </c>
      <c r="AI13" s="3">
        <f>IFERROR(AVERAGE(Transform!FB13, Transform!FD13, Transform!FF13, Transform!FH13, Transform!FJ13, Transform!FL13, Transform!FN13, Transform!FP13, Transform!FR13, Transform!FT13, Transform!FV13, Transform!FX13, Transform!FZ13, Transform!GB13, Transform!GD13, Transform!GF13, Transform!GH13, Transform!GJ13, Transform!GL13, Transform!GN13, Transform!GP13, Transform!GR13, Transform!GT13, Transform!GV13, Transform!GX13),"N/A")</f>
        <v>3.12</v>
      </c>
      <c r="AJ13" s="3">
        <f>IFERROR(AVERAGE(Transform!FA13, Transform!FM13, Transform!FS13, Transform!FU13, Transform!FW13, Transform!GI13),"N/A")</f>
        <v>3.1666666666666665</v>
      </c>
      <c r="AK13" s="3">
        <f>IFERROR(AVERAGE(Transform!FB13, Transform!FN13, Transform!FT13, Transform!FV13, Transform!FX13, Transform!GJ13),"N/A")</f>
        <v>3</v>
      </c>
      <c r="AL13" s="3">
        <f>IFERROR(AVERAGE(Transform!FC13, Transform!FI13, Transform!FO13, Transform!GA13, Transform!GG13, Transform!GK13),"N/A")</f>
        <v>2.8333333333333335</v>
      </c>
      <c r="AM13" s="3">
        <f>IFERROR(AVERAGE(Transform!FD13, Transform!FJ13, Transform!FP13, Transform!GB13, Transform!GH13, Transform!GL13),"N/A")</f>
        <v>2.6666666666666665</v>
      </c>
      <c r="AN13">
        <f>IFERROR(AVERAGE(Transform!FE13, Transform!FG13, Transform!FQ13, Transform!FY13),"N/A")</f>
        <v>2.75</v>
      </c>
      <c r="AO13">
        <f>IFERROR(AVERAGE(Transform!FF13, Transform!FH13, Transform!FR13, Transform!FZ13),"N/A")</f>
        <v>3.5</v>
      </c>
      <c r="AP13">
        <f>IFERROR(AVERAGE(Transform!FK13, Transform!GC13, Transform!GE13, Transform!GM13, Transform!GO13),"N/A")</f>
        <v>3</v>
      </c>
      <c r="AQ13">
        <f>IFERROR(AVERAGE(Transform!FL13, Transform!GD13, Transform!GF13, Transform!GN13, Transform!GP13),"N/A")</f>
        <v>3.8</v>
      </c>
      <c r="AR13">
        <f>IFERROR(AVERAGE(Transform!GQ13, Transform!GS13, Transform!GU13, Transform!GW13),"N/A")</f>
        <v>3</v>
      </c>
      <c r="AS13">
        <f>IFERROR(AVERAGE(Transform!GR13, Transform!GT13, Transform!GV13, Transform!GX13),"N/A")</f>
        <v>2.75</v>
      </c>
      <c r="AT13" s="2" cm="1">
        <f t="array" ref="AT13">IFERROR(SUM(VALUE(Transform!GY13:HM13))*100/90,"N/A")</f>
        <v>68.888888888888886</v>
      </c>
      <c r="AU13" s="2" cm="1">
        <f t="array" ref="AU13">IFERROR(SUM(VALUE(Transform!GY13:HK13))*100/78,"N/A")</f>
        <v>71.794871794871796</v>
      </c>
      <c r="AV13" s="2" cm="1">
        <f t="array" ref="AV13">IFERROR(SUM(VALUE(Transform!HL13:HM13))*100/12,"N/A")</f>
        <v>50</v>
      </c>
      <c r="AW13" s="2">
        <f>IFERROR(AVERAGE(Transform!HN13:IE13),"N/A")</f>
        <v>4.1111111111111107</v>
      </c>
      <c r="AX13" s="2">
        <f>IFERROR(AVERAGE(Transform!HN13:HR13, Transform!HZ13:IA13),"N/A")</f>
        <v>4</v>
      </c>
      <c r="AY13" s="2">
        <f>IFERROR(AVERAGE(Transform!HS13:HU13, Transform!HX13:HY13),"N/A")</f>
        <v>4</v>
      </c>
      <c r="AZ13" s="2">
        <f>IFERROR(AVERAGE(Transform!HV13:HW13,Transform!IC13,Transform!IE13),"N/A")</f>
        <v>4.25</v>
      </c>
      <c r="BA13" s="2">
        <f>IFERROR(AVERAGE(Transform!IB13,Transform!ID13),"N/A")</f>
        <v>4.5</v>
      </c>
      <c r="BB13" s="2" t="str">
        <f>IFERROR(AVERAGE(Transform!IF13:IJ13),"N/A")</f>
        <v>N/A</v>
      </c>
      <c r="BC13" s="2" t="str" cm="1">
        <f t="array" ref="BC13">IFERROR(SUM(VALUE(Transform!IK13:IQ13)),"N/A")</f>
        <v>N/A</v>
      </c>
      <c r="BD13" s="2" t="str" cm="1">
        <f t="array" ref="BD13">IFERROR(SUM(VALUE(Transform!IR13:IX13)),"N/A")</f>
        <v>N/A</v>
      </c>
      <c r="BE13" s="2" t="str">
        <f t="shared" si="0"/>
        <v>N/A</v>
      </c>
      <c r="BF13">
        <f>IFERROR(AVERAGE(Transform!IY13:JO13),"N/A")</f>
        <v>4.3529411764705879</v>
      </c>
      <c r="BG13" t="str">
        <f>IFERROR(AVERAGE(Transform!JP13:JW13),"N/A")</f>
        <v>N/A</v>
      </c>
      <c r="BH13" t="str">
        <f>IFERROR(AVERAGE(Transform!JP13:JS13),"N/A")</f>
        <v>N/A</v>
      </c>
      <c r="BI13" t="str">
        <f>IFERROR(AVERAGE(Transform!JT13:JW13),"N/A")</f>
        <v>N/A</v>
      </c>
      <c r="BJ13" t="str">
        <f>IFERROR(AVERAGE(Transform!JX13:KI13),"N/A")</f>
        <v>N/A</v>
      </c>
      <c r="BK13" t="str">
        <f>IFERROR(AVERAGE(Transform!JX13:KA13),"N/A")</f>
        <v>N/A</v>
      </c>
      <c r="BL13" t="str">
        <f>IFERROR(AVERAGE(Transform!KB13:KE13),"N/A")</f>
        <v>N/A</v>
      </c>
      <c r="BM13" t="str">
        <f>IFERROR(AVERAGE(Transform!KF13:KI13),"N/A")</f>
        <v>N/A</v>
      </c>
      <c r="BN13" t="str">
        <f>IFERROR(AVERAGE(Transform!KJ13:KX13),"N/A")</f>
        <v>N/A</v>
      </c>
      <c r="BO13" t="str">
        <f>IFERROR(AVERAGE(Transform!KJ13:KN13),"N/A")</f>
        <v>N/A</v>
      </c>
      <c r="BP13" t="str">
        <f>IFERROR(AVERAGE(Transform!KO13:KS13),"N/A")</f>
        <v>N/A</v>
      </c>
      <c r="BQ13" t="str">
        <f>IFERROR(AVERAGE(Transform!KT13:KX13),"N/A")</f>
        <v>N/A</v>
      </c>
    </row>
    <row r="14" spans="1:69" x14ac:dyDescent="0.25">
      <c r="A14">
        <f>Transform!A14</f>
        <v>18</v>
      </c>
      <c r="B14" t="str">
        <f>Transform!B14</f>
        <v>T1</v>
      </c>
      <c r="C14" t="str">
        <f>Transform!C14</f>
        <v>2022-04-01 13:56:32</v>
      </c>
      <c r="D14" t="str">
        <f>Transform!D14</f>
        <v>804-211</v>
      </c>
      <c r="E14" t="str">
        <f>Transform!E14</f>
        <v>204-153</v>
      </c>
      <c r="F14" s="2">
        <f>IFERROR(AVERAGE(Transform!F14:AB14),"N/A")</f>
        <v>55.434782608695649</v>
      </c>
      <c r="G14" s="2">
        <f>IFERROR(AVERAGE(Transform!F14:J14,Transform!S14:AB14),"N/A")</f>
        <v>50</v>
      </c>
      <c r="H14" s="2">
        <f>IFERROR(AVERAGE(Transform!K14:R14),"N/A")</f>
        <v>65.625</v>
      </c>
      <c r="I14" s="2">
        <f>IFERROR(AVERAGE(Transform!F14:J14),"N/A")</f>
        <v>50</v>
      </c>
      <c r="J14" s="2">
        <f>IFERROR(AVERAGE(Transform!S14:W14),"N/A")</f>
        <v>50</v>
      </c>
      <c r="K14" s="2">
        <f>IFERROR(AVERAGE(Transform!X14:AB14),"N/A")</f>
        <v>50</v>
      </c>
      <c r="L14" s="2">
        <f>IFERROR(AVERAGE(Transform!AC14:AZ14),"N/A")</f>
        <v>3.5833333333333335</v>
      </c>
      <c r="M14" s="2">
        <f>IFERROR(AVERAGE(Transform!AC14:AU14),"N/A")</f>
        <v>3.8421052631578947</v>
      </c>
      <c r="N14" s="2">
        <f>IFERROR(AVERAGE(Transform!AV14:AZ14),"N/A")</f>
        <v>2.6</v>
      </c>
      <c r="O14" s="2">
        <f>IFERROR(SUM(Transform!BA14:BL14),"N/A")</f>
        <v>34</v>
      </c>
      <c r="P14" s="2">
        <f>IFERROR(AVERAGE(Transform!BM14:CI14),"N/A")</f>
        <v>3.1739130434782608</v>
      </c>
      <c r="Q14" s="2">
        <f>IFERROR(AVERAGE(Transform!BM14:BT14),"N/A")</f>
        <v>1.75</v>
      </c>
      <c r="R14" s="2">
        <f>IFERROR(AVERAGE(Transform!BU14:CA14),"N/A")</f>
        <v>4</v>
      </c>
      <c r="S14" s="2">
        <f>IFERROR(AVERAGE(Transform!CB14:CI14),"N/A")</f>
        <v>3.875</v>
      </c>
      <c r="T14" s="2" cm="1">
        <f t="array" ref="T14">IFERROR(SUM(VALUE(Transform!CJ14:DD14)),"N/A")</f>
        <v>87</v>
      </c>
      <c r="U14" s="2" cm="1">
        <f t="array" ref="U14">IFERROR(SUM(VALUE(Transform!CJ14:CT14)),"N/A")</f>
        <v>43</v>
      </c>
      <c r="V14" s="2">
        <f>IFERROR(SUM(VALUE(Transform!CU14), Transform!CY14:DA14,Transform!DC14:DD14),"N/A")</f>
        <v>28</v>
      </c>
      <c r="W14" s="2" cm="1">
        <f t="array" ref="W14">IFERROR(SUM(VALUE(Transform!CV14:CX14),Transform!DB14),"N/A")</f>
        <v>16</v>
      </c>
      <c r="X14" s="2" cm="1">
        <f t="array" ref="X14">IFERROR(SUM(VALUE(Transform!DE14:DZ14)),"N/A")</f>
        <v>64</v>
      </c>
      <c r="Y14" s="2" cm="1">
        <f t="array" ref="Y14">IFERROR(SUM(VALUE(Transform!DE14:DL14)),"N/A")</f>
        <v>16</v>
      </c>
      <c r="Z14" s="2" cm="1">
        <f t="array" ref="Z14">IFERROR(SUM(VALUE(Transform!DM14:DT14)),"N/A")</f>
        <v>42</v>
      </c>
      <c r="AA14" s="2" cm="1">
        <f t="array" ref="AA14">IFERROR(SUM(VALUE(Transform!DU14:DZ14)),"N/A")</f>
        <v>6</v>
      </c>
      <c r="AB14" s="2" cm="1">
        <f t="array" ref="AB14">IFERROR(((SUM(VALUE(Transform!EA14:EZ14))-26)/(156-26))*100,"N/A")</f>
        <v>50.769230769230766</v>
      </c>
      <c r="AC14" s="2" cm="1">
        <f t="array" ref="AC14">IFERROR(((SUM(VALUE(Transform!EA14:EB14))-2)/(10-2))*100,"N/A")</f>
        <v>37.5</v>
      </c>
      <c r="AD14" s="2" cm="1">
        <f t="array" ref="AD14">IFERROR(((SUM(VALUE(Transform!EC14:ED14), Transform!EJ14, Transform!EO14:ER14)-7)/(35-7))*100,"N/A")</f>
        <v>57.142857142857139</v>
      </c>
      <c r="AE14" s="2" cm="1">
        <f t="array" ref="AE14">IFERROR(((SUM(VALUE(Transform!EE14:EG14), Transform!EK14, Transform!ES14, Transform!EZ14)-6)/(30-6))*100,"N/A")</f>
        <v>62.5</v>
      </c>
      <c r="AF14" s="2" cm="1">
        <f t="array" ref="AF14">IFERROR(((SUM(VALUE(Transform!ET14:EV14))-3)/(15-3))*100,"N/A")</f>
        <v>50</v>
      </c>
      <c r="AG14" s="3" cm="1">
        <f t="array" ref="AG14">IFERROR(((SUM(VALUE(Transform!EH14:EI14), Transform!EL14:EN14, Transform!EW14:EY14)-8)/(40-8))*100,"N/A")</f>
        <v>81.25</v>
      </c>
      <c r="AH14" s="3">
        <f>IFERROR(AVERAGE(Transform!FA14, Transform!FC14, Transform!FE14, Transform!FG14, Transform!FI14, Transform!FK14, Transform!FM14, Transform!FO14, Transform!FQ14, Transform!FS14, Transform!FU14, Transform!FW14, Transform!FY14, Transform!GA14, Transform!GC14, Transform!GE14, Transform!GG14, Transform!GI14, Transform!GK14, Transform!GM14, Transform!GO14, Transform!GQ14, Transform!GS14, Transform!GU14, Transform!GW14),"N/A")</f>
        <v>3.8</v>
      </c>
      <c r="AI14" s="3">
        <f>IFERROR(AVERAGE(Transform!FB14, Transform!FD14, Transform!FF14, Transform!FH14, Transform!FJ14, Transform!FL14, Transform!FN14, Transform!FP14, Transform!FR14, Transform!FT14, Transform!FV14, Transform!FX14, Transform!FZ14, Transform!GB14, Transform!GD14, Transform!GF14, Transform!GH14, Transform!GJ14, Transform!GL14, Transform!GN14, Transform!GP14, Transform!GR14, Transform!GT14, Transform!GV14, Transform!GX14),"N/A")</f>
        <v>3.28</v>
      </c>
      <c r="AJ14" s="3">
        <f>IFERROR(AVERAGE(Transform!FA14, Transform!FM14, Transform!FS14, Transform!FU14, Transform!FW14, Transform!GI14),"N/A")</f>
        <v>3</v>
      </c>
      <c r="AK14" s="3">
        <f>IFERROR(AVERAGE(Transform!FB14, Transform!FN14, Transform!FT14, Transform!FV14, Transform!FX14, Transform!GJ14),"N/A")</f>
        <v>2.1666666666666665</v>
      </c>
      <c r="AL14" s="3">
        <f>IFERROR(AVERAGE(Transform!FC14, Transform!FI14, Transform!FO14, Transform!GA14, Transform!GG14, Transform!GK14),"N/A")</f>
        <v>2.8333333333333335</v>
      </c>
      <c r="AM14" s="3">
        <f>IFERROR(AVERAGE(Transform!FD14, Transform!FJ14, Transform!FP14, Transform!GB14, Transform!GH14, Transform!GL14),"N/A")</f>
        <v>3</v>
      </c>
      <c r="AN14">
        <f>IFERROR(AVERAGE(Transform!FE14, Transform!FG14, Transform!FQ14, Transform!FY14),"N/A")</f>
        <v>4.75</v>
      </c>
      <c r="AO14">
        <f>IFERROR(AVERAGE(Transform!FF14, Transform!FH14, Transform!FR14, Transform!FZ14),"N/A")</f>
        <v>4</v>
      </c>
      <c r="AP14">
        <f>IFERROR(AVERAGE(Transform!FK14, Transform!GC14, Transform!GE14, Transform!GM14, Transform!GO14),"N/A")</f>
        <v>5</v>
      </c>
      <c r="AQ14">
        <f>IFERROR(AVERAGE(Transform!FL14, Transform!GD14, Transform!GF14, Transform!GN14, Transform!GP14),"N/A")</f>
        <v>4.5999999999999996</v>
      </c>
      <c r="AR14">
        <f>IFERROR(AVERAGE(Transform!GQ14, Transform!GS14, Transform!GU14, Transform!GW14),"N/A")</f>
        <v>4</v>
      </c>
      <c r="AS14">
        <f>IFERROR(AVERAGE(Transform!GR14, Transform!GT14, Transform!GV14, Transform!GX14),"N/A")</f>
        <v>3</v>
      </c>
      <c r="AT14" s="2" cm="1">
        <f t="array" ref="AT14">IFERROR(SUM(VALUE(Transform!GY14:HM14))*100/90,"N/A")</f>
        <v>70</v>
      </c>
      <c r="AU14" s="2" cm="1">
        <f t="array" ref="AU14">IFERROR(SUM(VALUE(Transform!GY14:HK14))*100/78,"N/A")</f>
        <v>75.641025641025635</v>
      </c>
      <c r="AV14" s="2" cm="1">
        <f t="array" ref="AV14">IFERROR(SUM(VALUE(Transform!HL14:HM14))*100/12,"N/A")</f>
        <v>33.333333333333336</v>
      </c>
      <c r="AW14" s="2">
        <f>IFERROR(AVERAGE(Transform!HN14:IE14),"N/A")</f>
        <v>2.5555555555555554</v>
      </c>
      <c r="AX14" s="2">
        <f>IFERROR(AVERAGE(Transform!HN14:HR14, Transform!HZ14:IA14),"N/A")</f>
        <v>3.1428571428571428</v>
      </c>
      <c r="AY14" s="2">
        <f>IFERROR(AVERAGE(Transform!HS14:HU14, Transform!HX14:HY14),"N/A")</f>
        <v>2</v>
      </c>
      <c r="AZ14" s="2">
        <f>IFERROR(AVERAGE(Transform!HV14:HW14,Transform!IC14,Transform!IE14),"N/A")</f>
        <v>2</v>
      </c>
      <c r="BA14" s="2">
        <f>IFERROR(AVERAGE(Transform!IB14,Transform!ID14),"N/A")</f>
        <v>3</v>
      </c>
      <c r="BB14" s="2" t="str">
        <f>IFERROR(AVERAGE(Transform!IF14:IJ14),"N/A")</f>
        <v>N/A</v>
      </c>
      <c r="BC14" s="2" t="str" cm="1">
        <f t="array" ref="BC14">IFERROR(SUM(VALUE(Transform!IK14:IQ14)),"N/A")</f>
        <v>N/A</v>
      </c>
      <c r="BD14" s="2" t="str" cm="1">
        <f t="array" ref="BD14">IFERROR(SUM(VALUE(Transform!IR14:IX14)),"N/A")</f>
        <v>N/A</v>
      </c>
      <c r="BE14" s="2" t="str">
        <f t="shared" si="0"/>
        <v>N/A</v>
      </c>
      <c r="BF14">
        <f>IFERROR(AVERAGE(Transform!IY14:JO14),"N/A")</f>
        <v>2.7058823529411766</v>
      </c>
      <c r="BG14" t="str">
        <f>IFERROR(AVERAGE(Transform!JP14:JW14),"N/A")</f>
        <v>N/A</v>
      </c>
      <c r="BH14" t="str">
        <f>IFERROR(AVERAGE(Transform!JP14:JS14),"N/A")</f>
        <v>N/A</v>
      </c>
      <c r="BI14" t="str">
        <f>IFERROR(AVERAGE(Transform!JT14:JW14),"N/A")</f>
        <v>N/A</v>
      </c>
      <c r="BJ14" t="str">
        <f>IFERROR(AVERAGE(Transform!JX14:KI14),"N/A")</f>
        <v>N/A</v>
      </c>
      <c r="BK14" t="str">
        <f>IFERROR(AVERAGE(Transform!JX14:KA14),"N/A")</f>
        <v>N/A</v>
      </c>
      <c r="BL14" t="str">
        <f>IFERROR(AVERAGE(Transform!KB14:KE14),"N/A")</f>
        <v>N/A</v>
      </c>
      <c r="BM14" t="str">
        <f>IFERROR(AVERAGE(Transform!KF14:KI14),"N/A")</f>
        <v>N/A</v>
      </c>
      <c r="BN14" t="str">
        <f>IFERROR(AVERAGE(Transform!KJ14:KX14),"N/A")</f>
        <v>N/A</v>
      </c>
      <c r="BO14" t="str">
        <f>IFERROR(AVERAGE(Transform!KJ14:KN14),"N/A")</f>
        <v>N/A</v>
      </c>
      <c r="BP14" t="str">
        <f>IFERROR(AVERAGE(Transform!KO14:KS14),"N/A")</f>
        <v>N/A</v>
      </c>
      <c r="BQ14" t="str">
        <f>IFERROR(AVERAGE(Transform!KT14:KX14),"N/A")</f>
        <v>N/A</v>
      </c>
    </row>
    <row r="15" spans="1:69" x14ac:dyDescent="0.25">
      <c r="A15">
        <f>Transform!A15</f>
        <v>19</v>
      </c>
      <c r="B15" t="str">
        <f>Transform!B15</f>
        <v>T1</v>
      </c>
      <c r="C15" t="str">
        <f>Transform!C15</f>
        <v>2022-04-02 17:15:23</v>
      </c>
      <c r="D15" t="str">
        <f>Transform!D15</f>
        <v>804-205</v>
      </c>
      <c r="E15" t="str">
        <f>Transform!E15</f>
        <v>204-154</v>
      </c>
      <c r="F15" s="2">
        <f>IFERROR(AVERAGE(Transform!F15:AB15),"N/A")</f>
        <v>35.869565217391305</v>
      </c>
      <c r="G15" s="2">
        <f>IFERROR(AVERAGE(Transform!F15:J15,Transform!S15:AB15),"N/A")</f>
        <v>35</v>
      </c>
      <c r="H15" s="2">
        <f>IFERROR(AVERAGE(Transform!K15:R15),"N/A")</f>
        <v>37.5</v>
      </c>
      <c r="I15" s="2">
        <f>IFERROR(AVERAGE(Transform!F15:J15),"N/A")</f>
        <v>35</v>
      </c>
      <c r="J15" s="2">
        <f>IFERROR(AVERAGE(Transform!S15:W15),"N/A")</f>
        <v>45</v>
      </c>
      <c r="K15" s="2">
        <f>IFERROR(AVERAGE(Transform!X15:AB15),"N/A")</f>
        <v>25</v>
      </c>
      <c r="L15" s="2">
        <f>IFERROR(AVERAGE(Transform!AC15:AZ15),"N/A")</f>
        <v>3.3333333333333335</v>
      </c>
      <c r="M15" s="2">
        <f>IFERROR(AVERAGE(Transform!AC15:AU15),"N/A")</f>
        <v>3.6315789473684212</v>
      </c>
      <c r="N15" s="2">
        <f>IFERROR(AVERAGE(Transform!AV15:AZ15),"N/A")</f>
        <v>2.2000000000000002</v>
      </c>
      <c r="O15" s="2">
        <f>IFERROR(SUM(Transform!BA15:BL15),"N/A")</f>
        <v>31</v>
      </c>
      <c r="P15" s="2">
        <f>IFERROR(AVERAGE(Transform!BM15:CI15),"N/A")</f>
        <v>2.347826086956522</v>
      </c>
      <c r="Q15" s="2">
        <f>IFERROR(AVERAGE(Transform!BM15:BT15),"N/A")</f>
        <v>1.75</v>
      </c>
      <c r="R15" s="2">
        <f>IFERROR(AVERAGE(Transform!BU15:CA15),"N/A")</f>
        <v>2.8571428571428572</v>
      </c>
      <c r="S15" s="2">
        <f>IFERROR(AVERAGE(Transform!CB15:CI15),"N/A")</f>
        <v>2.5</v>
      </c>
      <c r="T15" s="2" cm="1">
        <f t="array" ref="T15">IFERROR(SUM(VALUE(Transform!CJ15:DD15)),"N/A")</f>
        <v>79</v>
      </c>
      <c r="U15" s="2" cm="1">
        <f t="array" ref="U15">IFERROR(SUM(VALUE(Transform!CJ15:CT15)),"N/A")</f>
        <v>40</v>
      </c>
      <c r="V15" s="2">
        <f>IFERROR(SUM(VALUE(Transform!CU15), Transform!CY15:DA15,Transform!DC15:DD15),"N/A")</f>
        <v>26</v>
      </c>
      <c r="W15" s="2" cm="1">
        <f t="array" ref="W15">IFERROR(SUM(VALUE(Transform!CV15:CX15),Transform!DB15),"N/A")</f>
        <v>13</v>
      </c>
      <c r="X15" s="2" cm="1">
        <f t="array" ref="X15">IFERROR(SUM(VALUE(Transform!DE15:DZ15)),"N/A")</f>
        <v>67</v>
      </c>
      <c r="Y15" s="2" cm="1">
        <f t="array" ref="Y15">IFERROR(SUM(VALUE(Transform!DE15:DL15)),"N/A")</f>
        <v>29</v>
      </c>
      <c r="Z15" s="2" cm="1">
        <f t="array" ref="Z15">IFERROR(SUM(VALUE(Transform!DM15:DT15)),"N/A")</f>
        <v>27</v>
      </c>
      <c r="AA15" s="2" cm="1">
        <f t="array" ref="AA15">IFERROR(SUM(VALUE(Transform!DU15:DZ15)),"N/A")</f>
        <v>11</v>
      </c>
      <c r="AB15" s="2" cm="1">
        <f t="array" ref="AB15">IFERROR(((SUM(VALUE(Transform!EA15:EZ15))-26)/(156-26))*100,"N/A")</f>
        <v>39.230769230769234</v>
      </c>
      <c r="AC15" s="2" cm="1">
        <f t="array" ref="AC15">IFERROR(((SUM(VALUE(Transform!EA15:EB15))-2)/(10-2))*100,"N/A")</f>
        <v>37.5</v>
      </c>
      <c r="AD15" s="2" cm="1">
        <f t="array" ref="AD15">IFERROR(((SUM(VALUE(Transform!EC15:ED15), Transform!EJ15, Transform!EO15:ER15)-7)/(35-7))*100,"N/A")</f>
        <v>42.857142857142854</v>
      </c>
      <c r="AE15" s="2" cm="1">
        <f t="array" ref="AE15">IFERROR(((SUM(VALUE(Transform!EE15:EG15), Transform!EK15, Transform!ES15, Transform!EZ15)-6)/(30-6))*100,"N/A")</f>
        <v>41.666666666666671</v>
      </c>
      <c r="AF15" s="2" cm="1">
        <f t="array" ref="AF15">IFERROR(((SUM(VALUE(Transform!ET15:EV15))-3)/(15-3))*100,"N/A")</f>
        <v>8.3333333333333321</v>
      </c>
      <c r="AG15" s="3" cm="1">
        <f t="array" ref="AG15">IFERROR(((SUM(VALUE(Transform!EH15:EI15), Transform!EL15:EN15, Transform!EW15:EY15)-8)/(40-8))*100,"N/A")</f>
        <v>78.125</v>
      </c>
      <c r="AH15" s="3">
        <f>IFERROR(AVERAGE(Transform!FA15, Transform!FC15, Transform!FE15, Transform!FG15, Transform!FI15, Transform!FK15, Transform!FM15, Transform!FO15, Transform!FQ15, Transform!FS15, Transform!FU15, Transform!FW15, Transform!FY15, Transform!GA15, Transform!GC15, Transform!GE15, Transform!GG15, Transform!GI15, Transform!GK15, Transform!GM15, Transform!GO15, Transform!GQ15, Transform!GS15, Transform!GU15, Transform!GW15),"N/A")</f>
        <v>4.32</v>
      </c>
      <c r="AI15" s="3">
        <f>IFERROR(AVERAGE(Transform!FB15, Transform!FD15, Transform!FF15, Transform!FH15, Transform!FJ15, Transform!FL15, Transform!FN15, Transform!FP15, Transform!FR15, Transform!FT15, Transform!FV15, Transform!FX15, Transform!FZ15, Transform!GB15, Transform!GD15, Transform!GF15, Transform!GH15, Transform!GJ15, Transform!GL15, Transform!GN15, Transform!GP15, Transform!GR15, Transform!GT15, Transform!GV15, Transform!GX15),"N/A")</f>
        <v>3.08</v>
      </c>
      <c r="AJ15" s="3">
        <f>IFERROR(AVERAGE(Transform!FA15, Transform!FM15, Transform!FS15, Transform!FU15, Transform!FW15, Transform!GI15),"N/A")</f>
        <v>4.833333333333333</v>
      </c>
      <c r="AK15" s="3">
        <f>IFERROR(AVERAGE(Transform!FB15, Transform!FN15, Transform!FT15, Transform!FV15, Transform!FX15, Transform!GJ15),"N/A")</f>
        <v>2.6666666666666665</v>
      </c>
      <c r="AL15" s="3">
        <f>IFERROR(AVERAGE(Transform!FC15, Transform!FI15, Transform!FO15, Transform!GA15, Transform!GG15, Transform!GK15),"N/A")</f>
        <v>3.8333333333333335</v>
      </c>
      <c r="AM15" s="3">
        <f>IFERROR(AVERAGE(Transform!FD15, Transform!FJ15, Transform!FP15, Transform!GB15, Transform!GH15, Transform!GL15),"N/A")</f>
        <v>2.6666666666666665</v>
      </c>
      <c r="AN15">
        <f>IFERROR(AVERAGE(Transform!FE15, Transform!FG15, Transform!FQ15, Transform!FY15),"N/A")</f>
        <v>4</v>
      </c>
      <c r="AO15">
        <f>IFERROR(AVERAGE(Transform!FF15, Transform!FH15, Transform!FR15, Transform!FZ15),"N/A")</f>
        <v>2.75</v>
      </c>
      <c r="AP15">
        <f>IFERROR(AVERAGE(Transform!FK15, Transform!GC15, Transform!GE15, Transform!GM15, Transform!GO15),"N/A")</f>
        <v>4.4000000000000004</v>
      </c>
      <c r="AQ15">
        <f>IFERROR(AVERAGE(Transform!FL15, Transform!GD15, Transform!GF15, Transform!GN15, Transform!GP15),"N/A")</f>
        <v>4.2</v>
      </c>
      <c r="AR15">
        <f>IFERROR(AVERAGE(Transform!GQ15, Transform!GS15, Transform!GU15, Transform!GW15),"N/A")</f>
        <v>4.5</v>
      </c>
      <c r="AS15">
        <f>IFERROR(AVERAGE(Transform!GR15, Transform!GT15, Transform!GV15, Transform!GX15),"N/A")</f>
        <v>3.25</v>
      </c>
      <c r="AT15" s="2" cm="1">
        <f t="array" ref="AT15">IFERROR(SUM(VALUE(Transform!GY15:HM15))*100/90,"N/A")</f>
        <v>67.777777777777771</v>
      </c>
      <c r="AU15" s="2" cm="1">
        <f t="array" ref="AU15">IFERROR(SUM(VALUE(Transform!GY15:HK15))*100/78,"N/A")</f>
        <v>71.794871794871796</v>
      </c>
      <c r="AV15" s="2" cm="1">
        <f t="array" ref="AV15">IFERROR(SUM(VALUE(Transform!HL15:HM15))*100/12,"N/A")</f>
        <v>41.666666666666664</v>
      </c>
      <c r="AW15" s="2">
        <f>IFERROR(AVERAGE(Transform!HN15:IE15),"N/A")</f>
        <v>2.8888888888888888</v>
      </c>
      <c r="AX15" s="2">
        <f>IFERROR(AVERAGE(Transform!HN15:HR15, Transform!HZ15:IA15),"N/A")</f>
        <v>3.5714285714285716</v>
      </c>
      <c r="AY15" s="2">
        <f>IFERROR(AVERAGE(Transform!HS15:HU15, Transform!HX15:HY15),"N/A")</f>
        <v>2</v>
      </c>
      <c r="AZ15" s="2">
        <f>IFERROR(AVERAGE(Transform!HV15:HW15,Transform!IC15,Transform!IE15),"N/A")</f>
        <v>2.75</v>
      </c>
      <c r="BA15" s="2">
        <f>IFERROR(AVERAGE(Transform!IB15,Transform!ID15),"N/A")</f>
        <v>3</v>
      </c>
      <c r="BB15" s="2" t="str">
        <f>IFERROR(AVERAGE(Transform!IF15:IJ15),"N/A")</f>
        <v>N/A</v>
      </c>
      <c r="BC15" s="2" t="str" cm="1">
        <f t="array" ref="BC15">IFERROR(SUM(VALUE(Transform!IK15:IQ15)),"N/A")</f>
        <v>N/A</v>
      </c>
      <c r="BD15" s="2" t="str" cm="1">
        <f t="array" ref="BD15">IFERROR(SUM(VALUE(Transform!IR15:IX15)),"N/A")</f>
        <v>N/A</v>
      </c>
      <c r="BE15" s="2" t="str">
        <f t="shared" si="0"/>
        <v>N/A</v>
      </c>
      <c r="BF15">
        <f>IFERROR(AVERAGE(Transform!IY15:JO15),"N/A")</f>
        <v>2.4117647058823528</v>
      </c>
      <c r="BG15" t="str">
        <f>IFERROR(AVERAGE(Transform!JP15:JW15),"N/A")</f>
        <v>N/A</v>
      </c>
      <c r="BH15" t="str">
        <f>IFERROR(AVERAGE(Transform!JP15:JS15),"N/A")</f>
        <v>N/A</v>
      </c>
      <c r="BI15" t="str">
        <f>IFERROR(AVERAGE(Transform!JT15:JW15),"N/A")</f>
        <v>N/A</v>
      </c>
      <c r="BJ15" t="str">
        <f>IFERROR(AVERAGE(Transform!JX15:KI15),"N/A")</f>
        <v>N/A</v>
      </c>
      <c r="BK15" t="str">
        <f>IFERROR(AVERAGE(Transform!JX15:KA15),"N/A")</f>
        <v>N/A</v>
      </c>
      <c r="BL15" t="str">
        <f>IFERROR(AVERAGE(Transform!KB15:KE15),"N/A")</f>
        <v>N/A</v>
      </c>
      <c r="BM15" t="str">
        <f>IFERROR(AVERAGE(Transform!KF15:KI15),"N/A")</f>
        <v>N/A</v>
      </c>
      <c r="BN15" t="str">
        <f>IFERROR(AVERAGE(Transform!KJ15:KX15),"N/A")</f>
        <v>N/A</v>
      </c>
      <c r="BO15" t="str">
        <f>IFERROR(AVERAGE(Transform!KJ15:KN15),"N/A")</f>
        <v>N/A</v>
      </c>
      <c r="BP15" t="str">
        <f>IFERROR(AVERAGE(Transform!KO15:KS15),"N/A")</f>
        <v>N/A</v>
      </c>
      <c r="BQ15" t="str">
        <f>IFERROR(AVERAGE(Transform!KT15:KX15),"N/A")</f>
        <v>N/A</v>
      </c>
    </row>
    <row r="16" spans="1:69" x14ac:dyDescent="0.25">
      <c r="A16">
        <f>Transform!A16</f>
        <v>20</v>
      </c>
      <c r="B16" t="str">
        <f>Transform!B16</f>
        <v>T1</v>
      </c>
      <c r="C16" t="str">
        <f>Transform!C16</f>
        <v>2022-04-02 23:56:12</v>
      </c>
      <c r="D16" t="str">
        <f>Transform!D16</f>
        <v>802-214</v>
      </c>
      <c r="E16" t="str">
        <f>Transform!E16</f>
        <v>202-151</v>
      </c>
      <c r="F16" s="2">
        <f>IFERROR(AVERAGE(Transform!F16:AB16),"N/A")</f>
        <v>54.347826086956523</v>
      </c>
      <c r="G16" s="2">
        <f>IFERROR(AVERAGE(Transform!F16:J16,Transform!S16:AB16),"N/A")</f>
        <v>38.333333333333336</v>
      </c>
      <c r="H16" s="2">
        <f>IFERROR(AVERAGE(Transform!K16:R16),"N/A")</f>
        <v>84.375</v>
      </c>
      <c r="I16" s="2">
        <f>IFERROR(AVERAGE(Transform!F16:J16),"N/A")</f>
        <v>15</v>
      </c>
      <c r="J16" s="2">
        <f>IFERROR(AVERAGE(Transform!S16:W16),"N/A")</f>
        <v>45</v>
      </c>
      <c r="K16" s="2">
        <f>IFERROR(AVERAGE(Transform!X16:AB16),"N/A")</f>
        <v>55</v>
      </c>
      <c r="L16" s="2">
        <f>IFERROR(AVERAGE(Transform!AC16:AZ16),"N/A")</f>
        <v>4.375</v>
      </c>
      <c r="M16" s="2">
        <f>IFERROR(AVERAGE(Transform!AC16:AU16),"N/A")</f>
        <v>4.4736842105263159</v>
      </c>
      <c r="N16" s="2">
        <f>IFERROR(AVERAGE(Transform!AV16:AZ16),"N/A")</f>
        <v>4</v>
      </c>
      <c r="O16" s="2">
        <f>IFERROR(SUM(Transform!BA16:BL16),"N/A")</f>
        <v>10</v>
      </c>
      <c r="P16" s="2">
        <f>IFERROR(AVERAGE(Transform!BM16:CI16),"N/A")</f>
        <v>3.7391304347826089</v>
      </c>
      <c r="Q16" s="2">
        <f>IFERROR(AVERAGE(Transform!BM16:BT16),"N/A")</f>
        <v>4.125</v>
      </c>
      <c r="R16" s="2">
        <f>IFERROR(AVERAGE(Transform!BU16:CA16),"N/A")</f>
        <v>3.5714285714285716</v>
      </c>
      <c r="S16" s="2">
        <f>IFERROR(AVERAGE(Transform!CB16:CI16),"N/A")</f>
        <v>3.5</v>
      </c>
      <c r="T16" s="2" cm="1">
        <f t="array" ref="T16">IFERROR(SUM(VALUE(Transform!CJ16:DD16)),"N/A")</f>
        <v>47</v>
      </c>
      <c r="U16" s="2" cm="1">
        <f t="array" ref="U16">IFERROR(SUM(VALUE(Transform!CJ16:CT16)),"N/A")</f>
        <v>16</v>
      </c>
      <c r="V16" s="2">
        <f>IFERROR(SUM(VALUE(Transform!CU16), Transform!CY16:DA16,Transform!DC16:DD16),"N/A")</f>
        <v>21</v>
      </c>
      <c r="W16" s="2" cm="1">
        <f t="array" ref="W16">IFERROR(SUM(VALUE(Transform!CV16:CX16),Transform!DB16),"N/A")</f>
        <v>10</v>
      </c>
      <c r="X16" s="2" cm="1">
        <f t="array" ref="X16">IFERROR(SUM(VALUE(Transform!DE16:DZ16)),"N/A")</f>
        <v>2</v>
      </c>
      <c r="Y16" s="2" cm="1">
        <f t="array" ref="Y16">IFERROR(SUM(VALUE(Transform!DE16:DL16)),"N/A")</f>
        <v>0</v>
      </c>
      <c r="Z16" s="2" cm="1">
        <f t="array" ref="Z16">IFERROR(SUM(VALUE(Transform!DM16:DT16)),"N/A")</f>
        <v>1</v>
      </c>
      <c r="AA16" s="2" cm="1">
        <f t="array" ref="AA16">IFERROR(SUM(VALUE(Transform!DU16:DZ16)),"N/A")</f>
        <v>1</v>
      </c>
      <c r="AB16" s="2" cm="1">
        <f t="array" ref="AB16">IFERROR(((SUM(VALUE(Transform!EA16:EZ16))-26)/(156-26))*100,"N/A")</f>
        <v>52.307692307692314</v>
      </c>
      <c r="AC16" s="2" cm="1">
        <f t="array" ref="AC16">IFERROR(((SUM(VALUE(Transform!EA16:EB16))-2)/(10-2))*100,"N/A")</f>
        <v>50</v>
      </c>
      <c r="AD16" s="2" cm="1">
        <f t="array" ref="AD16">IFERROR(((SUM(VALUE(Transform!EC16:ED16), Transform!EJ16, Transform!EO16:ER16)-7)/(35-7))*100,"N/A")</f>
        <v>67.857142857142861</v>
      </c>
      <c r="AE16" s="2" cm="1">
        <f t="array" ref="AE16">IFERROR(((SUM(VALUE(Transform!EE16:EG16), Transform!EK16, Transform!ES16, Transform!EZ16)-6)/(30-6))*100,"N/A")</f>
        <v>75</v>
      </c>
      <c r="AF16" s="2" cm="1">
        <f t="array" ref="AF16">IFERROR(((SUM(VALUE(Transform!ET16:EV16))-3)/(15-3))*100,"N/A")</f>
        <v>50</v>
      </c>
      <c r="AG16" s="3" cm="1">
        <f t="array" ref="AG16">IFERROR(((SUM(VALUE(Transform!EH16:EI16), Transform!EL16:EN16, Transform!EW16:EY16)-8)/(40-8))*100,"N/A")</f>
        <v>65.625</v>
      </c>
      <c r="AH16" s="3">
        <f>IFERROR(AVERAGE(Transform!FA16, Transform!FC16, Transform!FE16, Transform!FG16, Transform!FI16, Transform!FK16, Transform!FM16, Transform!FO16, Transform!FQ16, Transform!FS16, Transform!FU16, Transform!FW16, Transform!FY16, Transform!GA16, Transform!GC16, Transform!GE16, Transform!GG16, Transform!GI16, Transform!GK16, Transform!GM16, Transform!GO16, Transform!GQ16, Transform!GS16, Transform!GU16, Transform!GW16),"N/A")</f>
        <v>3.64</v>
      </c>
      <c r="AI16" s="3">
        <f>IFERROR(AVERAGE(Transform!FB16, Transform!FD16, Transform!FF16, Transform!FH16, Transform!FJ16, Transform!FL16, Transform!FN16, Transform!FP16, Transform!FR16, Transform!FT16, Transform!FV16, Transform!FX16, Transform!FZ16, Transform!GB16, Transform!GD16, Transform!GF16, Transform!GH16, Transform!GJ16, Transform!GL16, Transform!GN16, Transform!GP16, Transform!GR16, Transform!GT16, Transform!GV16, Transform!GX16),"N/A")</f>
        <v>3.56</v>
      </c>
      <c r="AJ16" s="3">
        <f>IFERROR(AVERAGE(Transform!FA16, Transform!FM16, Transform!FS16, Transform!FU16, Transform!FW16, Transform!GI16),"N/A")</f>
        <v>3.6666666666666665</v>
      </c>
      <c r="AK16" s="3">
        <f>IFERROR(AVERAGE(Transform!FB16, Transform!FN16, Transform!FT16, Transform!FV16, Transform!FX16, Transform!GJ16),"N/A")</f>
        <v>3.6666666666666665</v>
      </c>
      <c r="AL16" s="3">
        <f>IFERROR(AVERAGE(Transform!FC16, Transform!FI16, Transform!FO16, Transform!GA16, Transform!GG16, Transform!GK16),"N/A")</f>
        <v>2.6666666666666665</v>
      </c>
      <c r="AM16" s="3">
        <f>IFERROR(AVERAGE(Transform!FD16, Transform!FJ16, Transform!FP16, Transform!GB16, Transform!GH16, Transform!GL16),"N/A")</f>
        <v>2.6666666666666665</v>
      </c>
      <c r="AN16">
        <f>IFERROR(AVERAGE(Transform!FE16, Transform!FG16, Transform!FQ16, Transform!FY16),"N/A")</f>
        <v>4</v>
      </c>
      <c r="AO16">
        <f>IFERROR(AVERAGE(Transform!FF16, Transform!FH16, Transform!FR16, Transform!FZ16),"N/A")</f>
        <v>3.5</v>
      </c>
      <c r="AP16">
        <f>IFERROR(AVERAGE(Transform!FK16, Transform!GC16, Transform!GE16, Transform!GM16, Transform!GO16),"N/A")</f>
        <v>3.8</v>
      </c>
      <c r="AQ16">
        <f>IFERROR(AVERAGE(Transform!FL16, Transform!GD16, Transform!GF16, Transform!GN16, Transform!GP16),"N/A")</f>
        <v>4</v>
      </c>
      <c r="AR16">
        <f>IFERROR(AVERAGE(Transform!GQ16, Transform!GS16, Transform!GU16, Transform!GW16),"N/A")</f>
        <v>4.5</v>
      </c>
      <c r="AS16">
        <f>IFERROR(AVERAGE(Transform!GR16, Transform!GT16, Transform!GV16, Transform!GX16),"N/A")</f>
        <v>4.25</v>
      </c>
      <c r="AT16" s="2" cm="1">
        <f t="array" ref="AT16">IFERROR(SUM(VALUE(Transform!GY16:HM16))*100/90,"N/A")</f>
        <v>68.888888888888886</v>
      </c>
      <c r="AU16" s="2" cm="1">
        <f t="array" ref="AU16">IFERROR(SUM(VALUE(Transform!GY16:HK16))*100/78,"N/A")</f>
        <v>71.794871794871796</v>
      </c>
      <c r="AV16" s="2" cm="1">
        <f t="array" ref="AV16">IFERROR(SUM(VALUE(Transform!HL16:HM16))*100/12,"N/A")</f>
        <v>50</v>
      </c>
      <c r="AW16" s="2">
        <f>IFERROR(AVERAGE(Transform!HN16:IE16),"N/A")</f>
        <v>3.5555555555555554</v>
      </c>
      <c r="AX16" s="2">
        <f>IFERROR(AVERAGE(Transform!HN16:HR16, Transform!HZ16:IA16),"N/A")</f>
        <v>4.5714285714285712</v>
      </c>
      <c r="AY16" s="2">
        <f>IFERROR(AVERAGE(Transform!HS16:HU16, Transform!HX16:HY16),"N/A")</f>
        <v>2.8</v>
      </c>
      <c r="AZ16" s="2">
        <f>IFERROR(AVERAGE(Transform!HV16:HW16,Transform!IC16,Transform!IE16),"N/A")</f>
        <v>2.5</v>
      </c>
      <c r="BA16" s="2">
        <f>IFERROR(AVERAGE(Transform!IB16,Transform!ID16),"N/A")</f>
        <v>4</v>
      </c>
      <c r="BB16" s="2" t="str">
        <f>IFERROR(AVERAGE(Transform!IF16:IJ16),"N/A")</f>
        <v>N/A</v>
      </c>
      <c r="BC16" s="2" t="str" cm="1">
        <f t="array" ref="BC16">IFERROR(SUM(VALUE(Transform!IK16:IQ16)),"N/A")</f>
        <v>N/A</v>
      </c>
      <c r="BD16" s="2" t="str" cm="1">
        <f t="array" ref="BD16">IFERROR(SUM(VALUE(Transform!IR16:IX16)),"N/A")</f>
        <v>N/A</v>
      </c>
      <c r="BE16" s="2" t="str">
        <f t="shared" si="0"/>
        <v>N/A</v>
      </c>
      <c r="BF16">
        <f>IFERROR(AVERAGE(Transform!IY16:JO16),"N/A")</f>
        <v>3.4705882352941178</v>
      </c>
      <c r="BG16" t="str">
        <f>IFERROR(AVERAGE(Transform!JP16:JW16),"N/A")</f>
        <v>N/A</v>
      </c>
      <c r="BH16" t="str">
        <f>IFERROR(AVERAGE(Transform!JP16:JS16),"N/A")</f>
        <v>N/A</v>
      </c>
      <c r="BI16" t="str">
        <f>IFERROR(AVERAGE(Transform!JT16:JW16),"N/A")</f>
        <v>N/A</v>
      </c>
      <c r="BJ16" t="str">
        <f>IFERROR(AVERAGE(Transform!JX16:KI16),"N/A")</f>
        <v>N/A</v>
      </c>
      <c r="BK16" t="str">
        <f>IFERROR(AVERAGE(Transform!JX16:KA16),"N/A")</f>
        <v>N/A</v>
      </c>
      <c r="BL16" t="str">
        <f>IFERROR(AVERAGE(Transform!KB16:KE16),"N/A")</f>
        <v>N/A</v>
      </c>
      <c r="BM16" t="str">
        <f>IFERROR(AVERAGE(Transform!KF16:KI16),"N/A")</f>
        <v>N/A</v>
      </c>
      <c r="BN16" t="str">
        <f>IFERROR(AVERAGE(Transform!KJ16:KX16),"N/A")</f>
        <v>N/A</v>
      </c>
      <c r="BO16" t="str">
        <f>IFERROR(AVERAGE(Transform!KJ16:KN16),"N/A")</f>
        <v>N/A</v>
      </c>
      <c r="BP16" t="str">
        <f>IFERROR(AVERAGE(Transform!KO16:KS16),"N/A")</f>
        <v>N/A</v>
      </c>
      <c r="BQ16" t="str">
        <f>IFERROR(AVERAGE(Transform!KT16:KX16),"N/A")</f>
        <v>N/A</v>
      </c>
    </row>
    <row r="17" spans="1:69" x14ac:dyDescent="0.25">
      <c r="A17">
        <f>Transform!A17</f>
        <v>21</v>
      </c>
      <c r="B17" t="str">
        <f>Transform!B17</f>
        <v>T1</v>
      </c>
      <c r="C17" t="str">
        <f>Transform!C17</f>
        <v>2022-04-03 13:35:19</v>
      </c>
      <c r="D17" t="str">
        <f>Transform!D17</f>
        <v>703-203</v>
      </c>
      <c r="E17" t="str">
        <f>Transform!E17</f>
        <v>103-105</v>
      </c>
      <c r="F17" s="2">
        <f>IFERROR(AVERAGE(Transform!F17:AB17),"N/A")</f>
        <v>54.347826086956523</v>
      </c>
      <c r="G17" s="2">
        <f>IFERROR(AVERAGE(Transform!F17:J17,Transform!S17:AB17),"N/A")</f>
        <v>46.666666666666664</v>
      </c>
      <c r="H17" s="2">
        <f>IFERROR(AVERAGE(Transform!K17:R17),"N/A")</f>
        <v>68.75</v>
      </c>
      <c r="I17" s="2">
        <f>IFERROR(AVERAGE(Transform!F17:J17),"N/A")</f>
        <v>80</v>
      </c>
      <c r="J17" s="2">
        <f>IFERROR(AVERAGE(Transform!S17:W17),"N/A")</f>
        <v>5</v>
      </c>
      <c r="K17" s="2">
        <f>IFERROR(AVERAGE(Transform!X17:AB17),"N/A")</f>
        <v>55</v>
      </c>
      <c r="L17" s="2">
        <f>IFERROR(AVERAGE(Transform!AC17:AZ17),"N/A")</f>
        <v>3.9583333333333335</v>
      </c>
      <c r="M17" s="2">
        <f>IFERROR(AVERAGE(Transform!AC17:AU17),"N/A")</f>
        <v>4.3684210526315788</v>
      </c>
      <c r="N17" s="2">
        <f>IFERROR(AVERAGE(Transform!AV17:AZ17),"N/A")</f>
        <v>2.4</v>
      </c>
      <c r="O17" s="2">
        <f>IFERROR(SUM(Transform!BA17:BL17),"N/A")</f>
        <v>32</v>
      </c>
      <c r="P17" s="2">
        <f>IFERROR(AVERAGE(Transform!BM17:CI17),"N/A")</f>
        <v>3.6956521739130435</v>
      </c>
      <c r="Q17" s="2">
        <f>IFERROR(AVERAGE(Transform!BM17:BT17),"N/A")</f>
        <v>2.25</v>
      </c>
      <c r="R17" s="2">
        <f>IFERROR(AVERAGE(Transform!BU17:CA17),"N/A")</f>
        <v>4.5714285714285712</v>
      </c>
      <c r="S17" s="2">
        <f>IFERROR(AVERAGE(Transform!CB17:CI17),"N/A")</f>
        <v>4.375</v>
      </c>
      <c r="T17" s="2" cm="1">
        <f t="array" ref="T17">IFERROR(SUM(VALUE(Transform!CJ17:DD17)),"N/A")</f>
        <v>55</v>
      </c>
      <c r="U17" s="2" cm="1">
        <f t="array" ref="U17">IFERROR(SUM(VALUE(Transform!CJ17:CT17)),"N/A")</f>
        <v>25</v>
      </c>
      <c r="V17" s="2">
        <f>IFERROR(SUM(VALUE(Transform!CU17), Transform!CY17:DA17,Transform!DC17:DD17),"N/A")</f>
        <v>21</v>
      </c>
      <c r="W17" s="2" cm="1">
        <f t="array" ref="W17">IFERROR(SUM(VALUE(Transform!CV17:CX17),Transform!DB17),"N/A")</f>
        <v>9</v>
      </c>
      <c r="X17" s="2" cm="1">
        <f t="array" ref="X17">IFERROR(SUM(VALUE(Transform!DE17:DZ17)),"N/A")</f>
        <v>64</v>
      </c>
      <c r="Y17" s="2" cm="1">
        <f t="array" ref="Y17">IFERROR(SUM(VALUE(Transform!DE17:DL17)),"N/A")</f>
        <v>19</v>
      </c>
      <c r="Z17" s="2" cm="1">
        <f t="array" ref="Z17">IFERROR(SUM(VALUE(Transform!DM17:DT17)),"N/A")</f>
        <v>31</v>
      </c>
      <c r="AA17" s="2" cm="1">
        <f t="array" ref="AA17">IFERROR(SUM(VALUE(Transform!DU17:DZ17)),"N/A")</f>
        <v>14</v>
      </c>
      <c r="AB17" s="2" cm="1">
        <f t="array" ref="AB17">IFERROR(((SUM(VALUE(Transform!EA17:EZ17))-26)/(156-26))*100,"N/A")</f>
        <v>53.07692307692308</v>
      </c>
      <c r="AC17" s="2" cm="1">
        <f t="array" ref="AC17">IFERROR(((SUM(VALUE(Transform!EA17:EB17))-2)/(10-2))*100,"N/A")</f>
        <v>37.5</v>
      </c>
      <c r="AD17" s="2" cm="1">
        <f t="array" ref="AD17">IFERROR(((SUM(VALUE(Transform!EC17:ED17), Transform!EJ17, Transform!EO17:ER17)-7)/(35-7))*100,"N/A")</f>
        <v>64.285714285714292</v>
      </c>
      <c r="AE17" s="2" cm="1">
        <f t="array" ref="AE17">IFERROR(((SUM(VALUE(Transform!EE17:EG17), Transform!EK17, Transform!ES17, Transform!EZ17)-6)/(30-6))*100,"N/A")</f>
        <v>62.5</v>
      </c>
      <c r="AF17" s="2" cm="1">
        <f t="array" ref="AF17">IFERROR(((SUM(VALUE(Transform!ET17:EV17))-3)/(15-3))*100,"N/A")</f>
        <v>75</v>
      </c>
      <c r="AG17" s="3" cm="1">
        <f t="array" ref="AG17">IFERROR(((SUM(VALUE(Transform!EH17:EI17), Transform!EL17:EN17, Transform!EW17:EY17)-8)/(40-8))*100,"N/A")</f>
        <v>75</v>
      </c>
      <c r="AH17" s="3">
        <f>IFERROR(AVERAGE(Transform!FA17, Transform!FC17, Transform!FE17, Transform!FG17, Transform!FI17, Transform!FK17, Transform!FM17, Transform!FO17, Transform!FQ17, Transform!FS17, Transform!FU17, Transform!FW17, Transform!FY17, Transform!GA17, Transform!GC17, Transform!GE17, Transform!GG17, Transform!GI17, Transform!GK17, Transform!GM17, Transform!GO17, Transform!GQ17, Transform!GS17, Transform!GU17, Transform!GW17),"N/A")</f>
        <v>4.04</v>
      </c>
      <c r="AI17" s="3">
        <f>IFERROR(AVERAGE(Transform!FB17, Transform!FD17, Transform!FF17, Transform!FH17, Transform!FJ17, Transform!FL17, Transform!FN17, Transform!FP17, Transform!FR17, Transform!FT17, Transform!FV17, Transform!FX17, Transform!FZ17, Transform!GB17, Transform!GD17, Transform!GF17, Transform!GH17, Transform!GJ17, Transform!GL17, Transform!GN17, Transform!GP17, Transform!GR17, Transform!GT17, Transform!GV17, Transform!GX17),"N/A")</f>
        <v>3.44</v>
      </c>
      <c r="AJ17" s="3">
        <f>IFERROR(AVERAGE(Transform!FA17, Transform!FM17, Transform!FS17, Transform!FU17, Transform!FW17, Transform!GI17),"N/A")</f>
        <v>4.166666666666667</v>
      </c>
      <c r="AK17" s="3">
        <f>IFERROR(AVERAGE(Transform!FB17, Transform!FN17, Transform!FT17, Transform!FV17, Transform!FX17, Transform!GJ17),"N/A")</f>
        <v>3.6666666666666665</v>
      </c>
      <c r="AL17" s="3">
        <f>IFERROR(AVERAGE(Transform!FC17, Transform!FI17, Transform!FO17, Transform!GA17, Transform!GG17, Transform!GK17),"N/A")</f>
        <v>3.1666666666666665</v>
      </c>
      <c r="AM17" s="3">
        <f>IFERROR(AVERAGE(Transform!FD17, Transform!FJ17, Transform!FP17, Transform!GB17, Transform!GH17, Transform!GL17),"N/A")</f>
        <v>3</v>
      </c>
      <c r="AN17">
        <f>IFERROR(AVERAGE(Transform!FE17, Transform!FG17, Transform!FQ17, Transform!FY17),"N/A")</f>
        <v>3.75</v>
      </c>
      <c r="AO17">
        <f>IFERROR(AVERAGE(Transform!FF17, Transform!FH17, Transform!FR17, Transform!FZ17),"N/A")</f>
        <v>2.5</v>
      </c>
      <c r="AP17">
        <f>IFERROR(AVERAGE(Transform!FK17, Transform!GC17, Transform!GE17, Transform!GM17, Transform!GO17),"N/A")</f>
        <v>5</v>
      </c>
      <c r="AQ17">
        <f>IFERROR(AVERAGE(Transform!FL17, Transform!GD17, Transform!GF17, Transform!GN17, Transform!GP17),"N/A")</f>
        <v>4.5999999999999996</v>
      </c>
      <c r="AR17">
        <f>IFERROR(AVERAGE(Transform!GQ17, Transform!GS17, Transform!GU17, Transform!GW17),"N/A")</f>
        <v>4.25</v>
      </c>
      <c r="AS17">
        <f>IFERROR(AVERAGE(Transform!GR17, Transform!GT17, Transform!GV17, Transform!GX17),"N/A")</f>
        <v>3.25</v>
      </c>
      <c r="AT17" s="2" cm="1">
        <f t="array" ref="AT17">IFERROR(SUM(VALUE(Transform!GY17:HM17))*100/90,"N/A")</f>
        <v>66.666666666666671</v>
      </c>
      <c r="AU17" s="2" cm="1">
        <f t="array" ref="AU17">IFERROR(SUM(VALUE(Transform!GY17:HK17))*100/78,"N/A")</f>
        <v>65.384615384615387</v>
      </c>
      <c r="AV17" s="2" cm="1">
        <f t="array" ref="AV17">IFERROR(SUM(VALUE(Transform!HL17:HM17))*100/12,"N/A")</f>
        <v>75</v>
      </c>
      <c r="AW17" s="2">
        <f>IFERROR(AVERAGE(Transform!HN17:IE17),"N/A")</f>
        <v>3.4444444444444446</v>
      </c>
      <c r="AX17" s="2">
        <f>IFERROR(AVERAGE(Transform!HN17:HR17, Transform!HZ17:IA17),"N/A")</f>
        <v>3.7142857142857144</v>
      </c>
      <c r="AY17" s="2">
        <f>IFERROR(AVERAGE(Transform!HS17:HU17, Transform!HX17:HY17),"N/A")</f>
        <v>2.8</v>
      </c>
      <c r="AZ17" s="2">
        <f>IFERROR(AVERAGE(Transform!HV17:HW17,Transform!IC17,Transform!IE17),"N/A")</f>
        <v>3.25</v>
      </c>
      <c r="BA17" s="2">
        <f>IFERROR(AVERAGE(Transform!IB17,Transform!ID17),"N/A")</f>
        <v>4.5</v>
      </c>
      <c r="BB17" s="2" t="str">
        <f>IFERROR(AVERAGE(Transform!IF17:IJ17),"N/A")</f>
        <v>N/A</v>
      </c>
      <c r="BC17" s="2" t="str" cm="1">
        <f t="array" ref="BC17">IFERROR(SUM(VALUE(Transform!IK17:IQ17)),"N/A")</f>
        <v>N/A</v>
      </c>
      <c r="BD17" s="2" t="str" cm="1">
        <f t="array" ref="BD17">IFERROR(SUM(VALUE(Transform!IR17:IX17)),"N/A")</f>
        <v>N/A</v>
      </c>
      <c r="BE17" s="2" t="str">
        <f t="shared" si="0"/>
        <v>N/A</v>
      </c>
      <c r="BF17">
        <f>IFERROR(AVERAGE(Transform!IY17:JO17),"N/A")</f>
        <v>2.4705882352941178</v>
      </c>
      <c r="BG17" t="str">
        <f>IFERROR(AVERAGE(Transform!JP17:JW17),"N/A")</f>
        <v>N/A</v>
      </c>
      <c r="BH17" t="str">
        <f>IFERROR(AVERAGE(Transform!JP17:JS17),"N/A")</f>
        <v>N/A</v>
      </c>
      <c r="BI17" t="str">
        <f>IFERROR(AVERAGE(Transform!JT17:JW17),"N/A")</f>
        <v>N/A</v>
      </c>
      <c r="BJ17" t="str">
        <f>IFERROR(AVERAGE(Transform!JX17:KI17),"N/A")</f>
        <v>N/A</v>
      </c>
      <c r="BK17" t="str">
        <f>IFERROR(AVERAGE(Transform!JX17:KA17),"N/A")</f>
        <v>N/A</v>
      </c>
      <c r="BL17" t="str">
        <f>IFERROR(AVERAGE(Transform!KB17:KE17),"N/A")</f>
        <v>N/A</v>
      </c>
      <c r="BM17" t="str">
        <f>IFERROR(AVERAGE(Transform!KF17:KI17),"N/A")</f>
        <v>N/A</v>
      </c>
      <c r="BN17" t="str">
        <f>IFERROR(AVERAGE(Transform!KJ17:KX17),"N/A")</f>
        <v>N/A</v>
      </c>
      <c r="BO17" t="str">
        <f>IFERROR(AVERAGE(Transform!KJ17:KN17),"N/A")</f>
        <v>N/A</v>
      </c>
      <c r="BP17" t="str">
        <f>IFERROR(AVERAGE(Transform!KO17:KS17),"N/A")</f>
        <v>N/A</v>
      </c>
      <c r="BQ17" t="str">
        <f>IFERROR(AVERAGE(Transform!KT17:KX17),"N/A")</f>
        <v>N/A</v>
      </c>
    </row>
    <row r="18" spans="1:69" x14ac:dyDescent="0.25">
      <c r="A18">
        <f>Transform!A18</f>
        <v>22</v>
      </c>
      <c r="B18" t="str">
        <f>Transform!B18</f>
        <v>T1</v>
      </c>
      <c r="C18" t="str">
        <f>Transform!C18</f>
        <v>2022-04-07 21:00:16</v>
      </c>
      <c r="D18" t="str">
        <f>Transform!D18</f>
        <v>805-204</v>
      </c>
      <c r="E18" t="str">
        <f>Transform!E18</f>
        <v>205-155</v>
      </c>
      <c r="F18" s="2">
        <f>IFERROR(AVERAGE(Transform!F18:AB18),"N/A")</f>
        <v>58.695652173913047</v>
      </c>
      <c r="G18" s="2">
        <f>IFERROR(AVERAGE(Transform!F18:J18,Transform!S18:AB18),"N/A")</f>
        <v>53.333333333333336</v>
      </c>
      <c r="H18" s="2">
        <f>IFERROR(AVERAGE(Transform!K18:R18),"N/A")</f>
        <v>68.75</v>
      </c>
      <c r="I18" s="2">
        <f>IFERROR(AVERAGE(Transform!F18:J18),"N/A")</f>
        <v>50</v>
      </c>
      <c r="J18" s="2">
        <f>IFERROR(AVERAGE(Transform!S18:W18),"N/A")</f>
        <v>45</v>
      </c>
      <c r="K18" s="2">
        <f>IFERROR(AVERAGE(Transform!X18:AB18),"N/A")</f>
        <v>65</v>
      </c>
      <c r="L18" s="2">
        <f>IFERROR(AVERAGE(Transform!AC18:AZ18),"N/A")</f>
        <v>4.416666666666667</v>
      </c>
      <c r="M18" s="2">
        <f>IFERROR(AVERAGE(Transform!AC18:AU18),"N/A")</f>
        <v>4.5789473684210522</v>
      </c>
      <c r="N18" s="2">
        <f>IFERROR(AVERAGE(Transform!AV18:AZ18),"N/A")</f>
        <v>3.8</v>
      </c>
      <c r="O18" s="2">
        <f>IFERROR(SUM(Transform!BA18:BL18),"N/A")</f>
        <v>31</v>
      </c>
      <c r="P18" s="2">
        <f>IFERROR(AVERAGE(Transform!BM18:CI18),"N/A")</f>
        <v>3.3043478260869565</v>
      </c>
      <c r="Q18" s="2">
        <f>IFERROR(AVERAGE(Transform!BM18:BT18),"N/A")</f>
        <v>2.875</v>
      </c>
      <c r="R18" s="2">
        <f>IFERROR(AVERAGE(Transform!BU18:CA18),"N/A")</f>
        <v>3.2857142857142856</v>
      </c>
      <c r="S18" s="2">
        <f>IFERROR(AVERAGE(Transform!CB18:CI18),"N/A")</f>
        <v>3.75</v>
      </c>
      <c r="T18" s="2" cm="1">
        <f t="array" ref="T18">IFERROR(SUM(VALUE(Transform!CJ18:DD18)),"N/A")</f>
        <v>63</v>
      </c>
      <c r="U18" s="2" cm="1">
        <f t="array" ref="U18">IFERROR(SUM(VALUE(Transform!CJ18:CT18)),"N/A")</f>
        <v>36</v>
      </c>
      <c r="V18" s="2">
        <f>IFERROR(SUM(VALUE(Transform!CU18), Transform!CY18:DA18,Transform!DC18:DD18),"N/A")</f>
        <v>19</v>
      </c>
      <c r="W18" s="2" cm="1">
        <f t="array" ref="W18">IFERROR(SUM(VALUE(Transform!CV18:CX18),Transform!DB18),"N/A")</f>
        <v>8</v>
      </c>
      <c r="X18" s="2" cm="1">
        <f t="array" ref="X18">IFERROR(SUM(VALUE(Transform!DE18:DZ18)),"N/A")</f>
        <v>47</v>
      </c>
      <c r="Y18" s="2" cm="1">
        <f t="array" ref="Y18">IFERROR(SUM(VALUE(Transform!DE18:DL18)),"N/A")</f>
        <v>10</v>
      </c>
      <c r="Z18" s="2" cm="1">
        <f t="array" ref="Z18">IFERROR(SUM(VALUE(Transform!DM18:DT18)),"N/A")</f>
        <v>30</v>
      </c>
      <c r="AA18" s="2" cm="1">
        <f t="array" ref="AA18">IFERROR(SUM(VALUE(Transform!DU18:DZ18)),"N/A")</f>
        <v>7</v>
      </c>
      <c r="AB18" s="2" cm="1">
        <f t="array" ref="AB18">IFERROR(((SUM(VALUE(Transform!EA18:EZ18))-26)/(156-26))*100,"N/A")</f>
        <v>47.692307692307693</v>
      </c>
      <c r="AC18" s="2" cm="1">
        <f t="array" ref="AC18">IFERROR(((SUM(VALUE(Transform!EA18:EB18))-2)/(10-2))*100,"N/A")</f>
        <v>62.5</v>
      </c>
      <c r="AD18" s="2" cm="1">
        <f t="array" ref="AD18">IFERROR(((SUM(VALUE(Transform!EC18:ED18), Transform!EJ18, Transform!EO18:ER18)-7)/(35-7))*100,"N/A")</f>
        <v>67.857142857142861</v>
      </c>
      <c r="AE18" s="2" cm="1">
        <f t="array" ref="AE18">IFERROR(((SUM(VALUE(Transform!EE18:EG18), Transform!EK18, Transform!ES18, Transform!EZ18)-6)/(30-6))*100,"N/A")</f>
        <v>66.666666666666657</v>
      </c>
      <c r="AF18" s="2" cm="1">
        <f t="array" ref="AF18">IFERROR(((SUM(VALUE(Transform!ET18:EV18))-3)/(15-3))*100,"N/A")</f>
        <v>33.333333333333329</v>
      </c>
      <c r="AG18" s="3" cm="1">
        <f t="array" ref="AG18">IFERROR(((SUM(VALUE(Transform!EH18:EI18), Transform!EL18:EN18, Transform!EW18:EY18)-8)/(40-8))*100,"N/A")</f>
        <v>56.25</v>
      </c>
      <c r="AH18" s="3">
        <f>IFERROR(AVERAGE(Transform!FA18, Transform!FC18, Transform!FE18, Transform!FG18, Transform!FI18, Transform!FK18, Transform!FM18, Transform!FO18, Transform!FQ18, Transform!FS18, Transform!FU18, Transform!FW18, Transform!FY18, Transform!GA18, Transform!GC18, Transform!GE18, Transform!GG18, Transform!GI18, Transform!GK18, Transform!GM18, Transform!GO18, Transform!GQ18, Transform!GS18, Transform!GU18, Transform!GW18),"N/A")</f>
        <v>3.96</v>
      </c>
      <c r="AI18" s="3">
        <f>IFERROR(AVERAGE(Transform!FB18, Transform!FD18, Transform!FF18, Transform!FH18, Transform!FJ18, Transform!FL18, Transform!FN18, Transform!FP18, Transform!FR18, Transform!FT18, Transform!FV18, Transform!FX18, Transform!FZ18, Transform!GB18, Transform!GD18, Transform!GF18, Transform!GH18, Transform!GJ18, Transform!GL18, Transform!GN18, Transform!GP18, Transform!GR18, Transform!GT18, Transform!GV18, Transform!GX18),"N/A")</f>
        <v>3.4</v>
      </c>
      <c r="AJ18" s="3">
        <f>IFERROR(AVERAGE(Transform!FA18, Transform!FM18, Transform!FS18, Transform!FU18, Transform!FW18, Transform!GI18),"N/A")</f>
        <v>4.166666666666667</v>
      </c>
      <c r="AK18" s="3">
        <f>IFERROR(AVERAGE(Transform!FB18, Transform!FN18, Transform!FT18, Transform!FV18, Transform!FX18, Transform!GJ18),"N/A")</f>
        <v>3.6666666666666665</v>
      </c>
      <c r="AL18" s="3">
        <f>IFERROR(AVERAGE(Transform!FC18, Transform!FI18, Transform!FO18, Transform!GA18, Transform!GG18, Transform!GK18),"N/A")</f>
        <v>4.333333333333333</v>
      </c>
      <c r="AM18" s="3">
        <f>IFERROR(AVERAGE(Transform!FD18, Transform!FJ18, Transform!FP18, Transform!GB18, Transform!GH18, Transform!GL18),"N/A")</f>
        <v>3.5</v>
      </c>
      <c r="AN18">
        <f>IFERROR(AVERAGE(Transform!FE18, Transform!FG18, Transform!FQ18, Transform!FY18),"N/A")</f>
        <v>3</v>
      </c>
      <c r="AO18">
        <f>IFERROR(AVERAGE(Transform!FF18, Transform!FH18, Transform!FR18, Transform!FZ18),"N/A")</f>
        <v>1.75</v>
      </c>
      <c r="AP18">
        <f>IFERROR(AVERAGE(Transform!FK18, Transform!GC18, Transform!GE18, Transform!GM18, Transform!GO18),"N/A")</f>
        <v>4.4000000000000004</v>
      </c>
      <c r="AQ18">
        <f>IFERROR(AVERAGE(Transform!FL18, Transform!GD18, Transform!GF18, Transform!GN18, Transform!GP18),"N/A")</f>
        <v>3.8</v>
      </c>
      <c r="AR18">
        <f>IFERROR(AVERAGE(Transform!GQ18, Transform!GS18, Transform!GU18, Transform!GW18),"N/A")</f>
        <v>3.5</v>
      </c>
      <c r="AS18">
        <f>IFERROR(AVERAGE(Transform!GR18, Transform!GT18, Transform!GV18, Transform!GX18),"N/A")</f>
        <v>4</v>
      </c>
      <c r="AT18" s="2" cm="1">
        <f t="array" ref="AT18">IFERROR(SUM(VALUE(Transform!GY18:HM18))*100/90,"N/A")</f>
        <v>71.111111111111114</v>
      </c>
      <c r="AU18" s="2" cm="1">
        <f t="array" ref="AU18">IFERROR(SUM(VALUE(Transform!GY18:HK18))*100/78,"N/A")</f>
        <v>71.794871794871796</v>
      </c>
      <c r="AV18" s="2" cm="1">
        <f t="array" ref="AV18">IFERROR(SUM(VALUE(Transform!HL18:HM18))*100/12,"N/A")</f>
        <v>66.666666666666671</v>
      </c>
      <c r="AW18" s="2">
        <f>IFERROR(AVERAGE(Transform!HN18:IE18),"N/A")</f>
        <v>3.8888888888888888</v>
      </c>
      <c r="AX18" s="2">
        <f>IFERROR(AVERAGE(Transform!HN18:HR18, Transform!HZ18:IA18),"N/A")</f>
        <v>4.5714285714285712</v>
      </c>
      <c r="AY18" s="2">
        <f>IFERROR(AVERAGE(Transform!HS18:HU18, Transform!HX18:HY18),"N/A")</f>
        <v>3.8</v>
      </c>
      <c r="AZ18" s="2">
        <f>IFERROR(AVERAGE(Transform!HV18:HW18,Transform!IC18,Transform!IE18),"N/A")</f>
        <v>2.25</v>
      </c>
      <c r="BA18" s="2">
        <f>IFERROR(AVERAGE(Transform!IB18,Transform!ID18),"N/A")</f>
        <v>5</v>
      </c>
      <c r="BB18" s="2" t="str">
        <f>IFERROR(AVERAGE(Transform!IF18:IJ18),"N/A")</f>
        <v>N/A</v>
      </c>
      <c r="BC18" s="2" t="str" cm="1">
        <f t="array" ref="BC18">IFERROR(SUM(VALUE(Transform!IK18:IQ18)),"N/A")</f>
        <v>N/A</v>
      </c>
      <c r="BD18" s="2" t="str" cm="1">
        <f t="array" ref="BD18">IFERROR(SUM(VALUE(Transform!IR18:IX18)),"N/A")</f>
        <v>N/A</v>
      </c>
      <c r="BE18" s="2" t="str">
        <f t="shared" si="0"/>
        <v>N/A</v>
      </c>
      <c r="BF18">
        <f>IFERROR(AVERAGE(Transform!IY18:JO18),"N/A")</f>
        <v>3.3529411764705883</v>
      </c>
      <c r="BG18" t="str">
        <f>IFERROR(AVERAGE(Transform!JP18:JW18),"N/A")</f>
        <v>N/A</v>
      </c>
      <c r="BH18" t="str">
        <f>IFERROR(AVERAGE(Transform!JP18:JS18),"N/A")</f>
        <v>N/A</v>
      </c>
      <c r="BI18" t="str">
        <f>IFERROR(AVERAGE(Transform!JT18:JW18),"N/A")</f>
        <v>N/A</v>
      </c>
      <c r="BJ18" t="str">
        <f>IFERROR(AVERAGE(Transform!JX18:KI18),"N/A")</f>
        <v>N/A</v>
      </c>
      <c r="BK18" t="str">
        <f>IFERROR(AVERAGE(Transform!JX18:KA18),"N/A")</f>
        <v>N/A</v>
      </c>
      <c r="BL18" t="str">
        <f>IFERROR(AVERAGE(Transform!KB18:KE18),"N/A")</f>
        <v>N/A</v>
      </c>
      <c r="BM18" t="str">
        <f>IFERROR(AVERAGE(Transform!KF18:KI18),"N/A")</f>
        <v>N/A</v>
      </c>
      <c r="BN18" t="str">
        <f>IFERROR(AVERAGE(Transform!KJ18:KX18),"N/A")</f>
        <v>N/A</v>
      </c>
      <c r="BO18" t="str">
        <f>IFERROR(AVERAGE(Transform!KJ18:KN18),"N/A")</f>
        <v>N/A</v>
      </c>
      <c r="BP18" t="str">
        <f>IFERROR(AVERAGE(Transform!KO18:KS18),"N/A")</f>
        <v>N/A</v>
      </c>
      <c r="BQ18" t="str">
        <f>IFERROR(AVERAGE(Transform!KT18:KX18),"N/A")</f>
        <v>N/A</v>
      </c>
    </row>
    <row r="19" spans="1:69" x14ac:dyDescent="0.25">
      <c r="A19">
        <f>Transform!A19</f>
        <v>24</v>
      </c>
      <c r="B19" t="str">
        <f>Transform!B19</f>
        <v>T1</v>
      </c>
      <c r="C19" t="str">
        <f>Transform!C19</f>
        <v>2022-04-14 22:53:51</v>
      </c>
      <c r="D19" t="str">
        <f>Transform!D19</f>
        <v>710-210</v>
      </c>
      <c r="E19" t="str">
        <f>Transform!E19</f>
        <v>110-115</v>
      </c>
      <c r="F19" s="2">
        <f>IFERROR(AVERAGE(Transform!F19:AB19),"N/A")</f>
        <v>63.043478260869563</v>
      </c>
      <c r="G19" s="2">
        <f>IFERROR(AVERAGE(Transform!F19:J19,Transform!S19:AB19),"N/A")</f>
        <v>50</v>
      </c>
      <c r="H19" s="2">
        <f>IFERROR(AVERAGE(Transform!K19:R19),"N/A")</f>
        <v>87.5</v>
      </c>
      <c r="I19" s="2">
        <f>IFERROR(AVERAGE(Transform!F19:J19),"N/A")</f>
        <v>55</v>
      </c>
      <c r="J19" s="2">
        <f>IFERROR(AVERAGE(Transform!S19:W19),"N/A")</f>
        <v>45</v>
      </c>
      <c r="K19" s="2">
        <f>IFERROR(AVERAGE(Transform!X19:AB19),"N/A")</f>
        <v>50</v>
      </c>
      <c r="L19" s="2">
        <f>IFERROR(AVERAGE(Transform!AC19:AZ19),"N/A")</f>
        <v>4.125</v>
      </c>
      <c r="M19" s="2">
        <f>IFERROR(AVERAGE(Transform!AC19:AU19),"N/A")</f>
        <v>4.2105263157894735</v>
      </c>
      <c r="N19" s="2">
        <f>IFERROR(AVERAGE(Transform!AV19:AZ19),"N/A")</f>
        <v>3.8</v>
      </c>
      <c r="O19" s="2">
        <f>IFERROR(SUM(Transform!BA19:BL19),"N/A")</f>
        <v>10</v>
      </c>
      <c r="P19" s="2">
        <f>IFERROR(AVERAGE(Transform!BM19:CI19),"N/A")</f>
        <v>4.1304347826086953</v>
      </c>
      <c r="Q19" s="2">
        <f>IFERROR(AVERAGE(Transform!BM19:BT19),"N/A")</f>
        <v>3.625</v>
      </c>
      <c r="R19" s="2">
        <f>IFERROR(AVERAGE(Transform!BU19:CA19),"N/A")</f>
        <v>4.7142857142857144</v>
      </c>
      <c r="S19" s="2">
        <f>IFERROR(AVERAGE(Transform!CB19:CI19),"N/A")</f>
        <v>4.125</v>
      </c>
      <c r="T19" s="2" cm="1">
        <f t="array" ref="T19">IFERROR(SUM(VALUE(Transform!CJ19:DD19)),"N/A")</f>
        <v>31</v>
      </c>
      <c r="U19" s="2" cm="1">
        <f t="array" ref="U19">IFERROR(SUM(VALUE(Transform!CJ19:CT19)),"N/A")</f>
        <v>14</v>
      </c>
      <c r="V19" s="2">
        <f>IFERROR(SUM(VALUE(Transform!CU19), Transform!CY19:DA19,Transform!DC19:DD19),"N/A")</f>
        <v>12</v>
      </c>
      <c r="W19" s="2" cm="1">
        <f t="array" ref="W19">IFERROR(SUM(VALUE(Transform!CV19:CX19),Transform!DB19),"N/A")</f>
        <v>5</v>
      </c>
      <c r="X19" s="2" cm="1">
        <f t="array" ref="X19">IFERROR(SUM(VALUE(Transform!DE19:DZ19)),"N/A")</f>
        <v>21</v>
      </c>
      <c r="Y19" s="2" cm="1">
        <f t="array" ref="Y19">IFERROR(SUM(VALUE(Transform!DE19:DL19)),"N/A")</f>
        <v>1</v>
      </c>
      <c r="Z19" s="2" cm="1">
        <f t="array" ref="Z19">IFERROR(SUM(VALUE(Transform!DM19:DT19)),"N/A")</f>
        <v>10</v>
      </c>
      <c r="AA19" s="2" cm="1">
        <f t="array" ref="AA19">IFERROR(SUM(VALUE(Transform!DU19:DZ19)),"N/A")</f>
        <v>10</v>
      </c>
      <c r="AB19" s="2" cm="1">
        <f t="array" ref="AB19">IFERROR(((SUM(VALUE(Transform!EA19:EZ19))-26)/(156-26))*100,"N/A")</f>
        <v>57.692307692307686</v>
      </c>
      <c r="AC19" s="2" cm="1">
        <f t="array" ref="AC19">IFERROR(((SUM(VALUE(Transform!EA19:EB19))-2)/(10-2))*100,"N/A")</f>
        <v>75</v>
      </c>
      <c r="AD19" s="2" cm="1">
        <f t="array" ref="AD19">IFERROR(((SUM(VALUE(Transform!EC19:ED19), Transform!EJ19, Transform!EO19:ER19)-7)/(35-7))*100,"N/A")</f>
        <v>75</v>
      </c>
      <c r="AE19" s="2" cm="1">
        <f t="array" ref="AE19">IFERROR(((SUM(VALUE(Transform!EE19:EG19), Transform!EK19, Transform!ES19, Transform!EZ19)-6)/(30-6))*100,"N/A")</f>
        <v>70.833333333333343</v>
      </c>
      <c r="AF19" s="2" cm="1">
        <f t="array" ref="AF19">IFERROR(((SUM(VALUE(Transform!ET19:EV19))-3)/(15-3))*100,"N/A")</f>
        <v>75</v>
      </c>
      <c r="AG19" s="3" cm="1">
        <f t="array" ref="AG19">IFERROR(((SUM(VALUE(Transform!EH19:EI19), Transform!EL19:EN19, Transform!EW19:EY19)-8)/(40-8))*100,"N/A")</f>
        <v>68.75</v>
      </c>
      <c r="AH19" s="3">
        <f>IFERROR(AVERAGE(Transform!FA19, Transform!FC19, Transform!FE19, Transform!FG19, Transform!FI19, Transform!FK19, Transform!FM19, Transform!FO19, Transform!FQ19, Transform!FS19, Transform!FU19, Transform!FW19, Transform!FY19, Transform!GA19, Transform!GC19, Transform!GE19, Transform!GG19, Transform!GI19, Transform!GK19, Transform!GM19, Transform!GO19, Transform!GQ19, Transform!GS19, Transform!GU19, Transform!GW19),"N/A")</f>
        <v>3.44</v>
      </c>
      <c r="AI19" s="3">
        <f>IFERROR(AVERAGE(Transform!FB19, Transform!FD19, Transform!FF19, Transform!FH19, Transform!FJ19, Transform!FL19, Transform!FN19, Transform!FP19, Transform!FR19, Transform!FT19, Transform!FV19, Transform!FX19, Transform!FZ19, Transform!GB19, Transform!GD19, Transform!GF19, Transform!GH19, Transform!GJ19, Transform!GL19, Transform!GN19, Transform!GP19, Transform!GR19, Transform!GT19, Transform!GV19, Transform!GX19),"N/A")</f>
        <v>3.08</v>
      </c>
      <c r="AJ19" s="3">
        <f>IFERROR(AVERAGE(Transform!FA19, Transform!FM19, Transform!FS19, Transform!FU19, Transform!FW19, Transform!GI19),"N/A")</f>
        <v>2.5</v>
      </c>
      <c r="AK19" s="3">
        <f>IFERROR(AVERAGE(Transform!FB19, Transform!FN19, Transform!FT19, Transform!FV19, Transform!FX19, Transform!GJ19),"N/A")</f>
        <v>2.1666666666666665</v>
      </c>
      <c r="AL19" s="3">
        <f>IFERROR(AVERAGE(Transform!FC19, Transform!FI19, Transform!FO19, Transform!GA19, Transform!GG19, Transform!GK19),"N/A")</f>
        <v>2.8333333333333335</v>
      </c>
      <c r="AM19" s="3">
        <f>IFERROR(AVERAGE(Transform!FD19, Transform!FJ19, Transform!FP19, Transform!GB19, Transform!GH19, Transform!GL19),"N/A")</f>
        <v>2.5</v>
      </c>
      <c r="AN19">
        <f>IFERROR(AVERAGE(Transform!FE19, Transform!FG19, Transform!FQ19, Transform!FY19),"N/A")</f>
        <v>3</v>
      </c>
      <c r="AO19">
        <f>IFERROR(AVERAGE(Transform!FF19, Transform!FH19, Transform!FR19, Transform!FZ19),"N/A")</f>
        <v>3.25</v>
      </c>
      <c r="AP19">
        <f>IFERROR(AVERAGE(Transform!FK19, Transform!GC19, Transform!GE19, Transform!GM19, Transform!GO19),"N/A")</f>
        <v>4.5999999999999996</v>
      </c>
      <c r="AQ19">
        <f>IFERROR(AVERAGE(Transform!FL19, Transform!GD19, Transform!GF19, Transform!GN19, Transform!GP19),"N/A")</f>
        <v>4</v>
      </c>
      <c r="AR19">
        <f>IFERROR(AVERAGE(Transform!GQ19, Transform!GS19, Transform!GU19, Transform!GW19),"N/A")</f>
        <v>4.75</v>
      </c>
      <c r="AS19">
        <f>IFERROR(AVERAGE(Transform!GR19, Transform!GT19, Transform!GV19, Transform!GX19),"N/A")</f>
        <v>4</v>
      </c>
      <c r="AT19" s="2" cm="1">
        <f t="array" ref="AT19">IFERROR(SUM(VALUE(Transform!GY19:HM19))*100/90,"N/A")</f>
        <v>78.888888888888886</v>
      </c>
      <c r="AU19" s="2" cm="1">
        <f t="array" ref="AU19">IFERROR(SUM(VALUE(Transform!GY19:HK19))*100/78,"N/A")</f>
        <v>83.333333333333329</v>
      </c>
      <c r="AV19" s="2" cm="1">
        <f t="array" ref="AV19">IFERROR(SUM(VALUE(Transform!HL19:HM19))*100/12,"N/A")</f>
        <v>50</v>
      </c>
      <c r="AW19" s="2">
        <f>IFERROR(AVERAGE(Transform!HN19:IE19),"N/A")</f>
        <v>3.0555555555555554</v>
      </c>
      <c r="AX19" s="2">
        <f>IFERROR(AVERAGE(Transform!HN19:HR19, Transform!HZ19:IA19),"N/A")</f>
        <v>3.7142857142857144</v>
      </c>
      <c r="AY19" s="2">
        <f>IFERROR(AVERAGE(Transform!HS19:HU19, Transform!HX19:HY19),"N/A")</f>
        <v>1.8</v>
      </c>
      <c r="AZ19" s="2">
        <f>IFERROR(AVERAGE(Transform!HV19:HW19,Transform!IC19,Transform!IE19),"N/A")</f>
        <v>2.5</v>
      </c>
      <c r="BA19" s="2">
        <f>IFERROR(AVERAGE(Transform!IB19,Transform!ID19),"N/A")</f>
        <v>5</v>
      </c>
      <c r="BB19" s="2" t="str">
        <f>IFERROR(AVERAGE(Transform!IF19:IJ19),"N/A")</f>
        <v>N/A</v>
      </c>
      <c r="BC19" s="2" t="str" cm="1">
        <f t="array" ref="BC19">IFERROR(SUM(VALUE(Transform!IK19:IQ19)),"N/A")</f>
        <v>N/A</v>
      </c>
      <c r="BD19" s="2" t="str" cm="1">
        <f t="array" ref="BD19">IFERROR(SUM(VALUE(Transform!IR19:IX19)),"N/A")</f>
        <v>N/A</v>
      </c>
      <c r="BE19" s="2" t="str">
        <f t="shared" si="0"/>
        <v>N/A</v>
      </c>
      <c r="BF19">
        <f>IFERROR(AVERAGE(Transform!IY19:JO19),"N/A")</f>
        <v>3.3529411764705883</v>
      </c>
      <c r="BG19" t="str">
        <f>IFERROR(AVERAGE(Transform!JP19:JW19),"N/A")</f>
        <v>N/A</v>
      </c>
      <c r="BH19" t="str">
        <f>IFERROR(AVERAGE(Transform!JP19:JS19),"N/A")</f>
        <v>N/A</v>
      </c>
      <c r="BI19" t="str">
        <f>IFERROR(AVERAGE(Transform!JT19:JW19),"N/A")</f>
        <v>N/A</v>
      </c>
      <c r="BJ19" t="str">
        <f>IFERROR(AVERAGE(Transform!JX19:KI19),"N/A")</f>
        <v>N/A</v>
      </c>
      <c r="BK19" t="str">
        <f>IFERROR(AVERAGE(Transform!JX19:KA19),"N/A")</f>
        <v>N/A</v>
      </c>
      <c r="BL19" t="str">
        <f>IFERROR(AVERAGE(Transform!KB19:KE19),"N/A")</f>
        <v>N/A</v>
      </c>
      <c r="BM19" t="str">
        <f>IFERROR(AVERAGE(Transform!KF19:KI19),"N/A")</f>
        <v>N/A</v>
      </c>
      <c r="BN19" t="str">
        <f>IFERROR(AVERAGE(Transform!KJ19:KX19),"N/A")</f>
        <v>N/A</v>
      </c>
      <c r="BO19" t="str">
        <f>IFERROR(AVERAGE(Transform!KJ19:KN19),"N/A")</f>
        <v>N/A</v>
      </c>
      <c r="BP19" t="str">
        <f>IFERROR(AVERAGE(Transform!KO19:KS19),"N/A")</f>
        <v>N/A</v>
      </c>
      <c r="BQ19" t="str">
        <f>IFERROR(AVERAGE(Transform!KT19:KX19),"N/A")</f>
        <v>N/A</v>
      </c>
    </row>
    <row r="20" spans="1:69" x14ac:dyDescent="0.25">
      <c r="A20">
        <f>Transform!A20</f>
        <v>1</v>
      </c>
      <c r="B20" t="str">
        <f>Transform!B20</f>
        <v>T2</v>
      </c>
      <c r="C20" t="str">
        <f>Transform!C20</f>
        <v>2022-05-30 22:38:26</v>
      </c>
      <c r="D20" t="str">
        <f>Transform!D20</f>
        <v>702-208</v>
      </c>
      <c r="E20" t="str">
        <f>Transform!E20</f>
        <v>102-104</v>
      </c>
      <c r="F20" s="2">
        <f>IFERROR(AVERAGE(Transform!F20:AB20),"N/A")</f>
        <v>63.043478260869563</v>
      </c>
      <c r="G20" s="2">
        <f>IFERROR(AVERAGE(Transform!F20:J20,Transform!S20:AB20),"N/A")</f>
        <v>51.666666666666664</v>
      </c>
      <c r="H20" s="2">
        <f>IFERROR(AVERAGE(Transform!K20:R20),"N/A")</f>
        <v>84.375</v>
      </c>
      <c r="I20" s="2">
        <f>IFERROR(AVERAGE(Transform!F20:J20),"N/A")</f>
        <v>50</v>
      </c>
      <c r="J20" s="2">
        <f>IFERROR(AVERAGE(Transform!S20:W20),"N/A")</f>
        <v>50</v>
      </c>
      <c r="K20" s="2">
        <f>IFERROR(AVERAGE(Transform!X20:AB20),"N/A")</f>
        <v>55</v>
      </c>
      <c r="L20" s="2">
        <f>IFERROR(AVERAGE(Transform!AC20:AZ20),"N/A")</f>
        <v>4.916666666666667</v>
      </c>
      <c r="M20" s="2">
        <f>IFERROR(AVERAGE(Transform!AC20:AU20),"N/A")</f>
        <v>5</v>
      </c>
      <c r="N20" s="2">
        <f>IFERROR(AVERAGE(Transform!AV20:AZ20),"N/A")</f>
        <v>4.5999999999999996</v>
      </c>
      <c r="O20" s="2">
        <f>IFERROR(SUM(Transform!BA20:BL20),"N/A")</f>
        <v>20</v>
      </c>
      <c r="P20" s="2">
        <f>IFERROR(AVERAGE(Transform!BM20:CI20),"N/A")</f>
        <v>3.347826086956522</v>
      </c>
      <c r="Q20" s="2">
        <f>IFERROR(AVERAGE(Transform!BM20:BT20),"N/A")</f>
        <v>2</v>
      </c>
      <c r="R20" s="2">
        <f>IFERROR(AVERAGE(Transform!BU20:CA20),"N/A")</f>
        <v>4.1428571428571432</v>
      </c>
      <c r="S20" s="2">
        <f>IFERROR(AVERAGE(Transform!CB20:CI20),"N/A")</f>
        <v>4</v>
      </c>
      <c r="T20" s="2" cm="1">
        <f t="array" ref="T20">IFERROR(SUM(VALUE(Transform!CJ20:DD20)),"N/A")</f>
        <v>44</v>
      </c>
      <c r="U20" s="2" cm="1">
        <f t="array" ref="U20">IFERROR(SUM(VALUE(Transform!CJ20:CT20)),"N/A")</f>
        <v>21</v>
      </c>
      <c r="V20" s="2">
        <f>IFERROR(SUM(VALUE(Transform!CU20), Transform!CY20:DA20,Transform!DC20:DD20),"N/A")</f>
        <v>17</v>
      </c>
      <c r="W20" s="2" cm="1">
        <f t="array" ref="W20">IFERROR(SUM(VALUE(Transform!CV20:CX20),Transform!DB20),"N/A")</f>
        <v>6</v>
      </c>
      <c r="X20" s="2" cm="1">
        <f t="array" ref="X20">IFERROR(SUM(VALUE(Transform!DE20:DZ20)),"N/A")</f>
        <v>29</v>
      </c>
      <c r="Y20" s="2" cm="1">
        <f t="array" ref="Y20">IFERROR(SUM(VALUE(Transform!DE20:DL20)),"N/A")</f>
        <v>11</v>
      </c>
      <c r="Z20" s="2" cm="1">
        <f t="array" ref="Z20">IFERROR(SUM(VALUE(Transform!DM20:DT20)),"N/A")</f>
        <v>12</v>
      </c>
      <c r="AA20" s="2" cm="1">
        <f t="array" ref="AA20">IFERROR(SUM(VALUE(Transform!DU20:DZ20)),"N/A")</f>
        <v>6</v>
      </c>
      <c r="AB20" s="2" cm="1">
        <f t="array" ref="AB20">IFERROR(((SUM(VALUE(Transform!EA20:EZ20))-26)/(156-26))*100,"N/A")</f>
        <v>57.692307692307686</v>
      </c>
      <c r="AC20" s="2" cm="1">
        <f t="array" ref="AC20">IFERROR(((SUM(VALUE(Transform!EA20:EB20))-2)/(10-2))*100,"N/A")</f>
        <v>62.5</v>
      </c>
      <c r="AD20" s="2" cm="1">
        <f t="array" ref="AD20">IFERROR(((SUM(VALUE(Transform!EC20:ED20), Transform!EJ20, Transform!EO20:ER20)-7)/(35-7))*100,"N/A")</f>
        <v>67.857142857142861</v>
      </c>
      <c r="AE20" s="2" cm="1">
        <f t="array" ref="AE20">IFERROR(((SUM(VALUE(Transform!EE20:EG20), Transform!EK20, Transform!ES20, Transform!EZ20)-6)/(30-6))*100,"N/A")</f>
        <v>70.833333333333343</v>
      </c>
      <c r="AF20" s="2" cm="1">
        <f t="array" ref="AF20">IFERROR(((SUM(VALUE(Transform!ET20:EV20))-3)/(15-3))*100,"N/A")</f>
        <v>75</v>
      </c>
      <c r="AG20" s="3" cm="1">
        <f t="array" ref="AG20">IFERROR(((SUM(VALUE(Transform!EH20:EI20), Transform!EL20:EN20, Transform!EW20:EY20)-8)/(40-8))*100,"N/A")</f>
        <v>78.125</v>
      </c>
      <c r="AH20" s="3">
        <f>IFERROR(AVERAGE(Transform!FA20, Transform!FC20, Transform!FE20, Transform!FG20, Transform!FI20, Transform!FK20, Transform!FM20, Transform!FO20, Transform!FQ20, Transform!FS20, Transform!FU20, Transform!FW20, Transform!FY20, Transform!GA20, Transform!GC20, Transform!GE20, Transform!GG20, Transform!GI20, Transform!GK20, Transform!GM20, Transform!GO20, Transform!GQ20, Transform!GS20, Transform!GU20, Transform!GW20),"N/A")</f>
        <v>4.12</v>
      </c>
      <c r="AI20" s="3">
        <f>IFERROR(AVERAGE(Transform!FB20, Transform!FD20, Transform!FF20, Transform!FH20, Transform!FJ20, Transform!FL20, Transform!FN20, Transform!FP20, Transform!FR20, Transform!FT20, Transform!FV20, Transform!FX20, Transform!FZ20, Transform!GB20, Transform!GD20, Transform!GF20, Transform!GH20, Transform!GJ20, Transform!GL20, Transform!GN20, Transform!GP20, Transform!GR20, Transform!GT20, Transform!GV20, Transform!GX20),"N/A")</f>
        <v>3.76</v>
      </c>
      <c r="AJ20" s="3">
        <f>IFERROR(AVERAGE(Transform!FA20, Transform!FM20, Transform!FS20, Transform!FU20, Transform!FW20, Transform!GI20),"N/A")</f>
        <v>4.166666666666667</v>
      </c>
      <c r="AK20" s="3">
        <f>IFERROR(AVERAGE(Transform!FB20, Transform!FN20, Transform!FT20, Transform!FV20, Transform!FX20, Transform!GJ20),"N/A")</f>
        <v>3.5</v>
      </c>
      <c r="AL20" s="3">
        <f>IFERROR(AVERAGE(Transform!FC20, Transform!FI20, Transform!FO20, Transform!GA20, Transform!GG20, Transform!GK20),"N/A")</f>
        <v>4.166666666666667</v>
      </c>
      <c r="AM20" s="3">
        <f>IFERROR(AVERAGE(Transform!FD20, Transform!FJ20, Transform!FP20, Transform!GB20, Transform!GH20, Transform!GL20),"N/A")</f>
        <v>3.3333333333333335</v>
      </c>
      <c r="AN20">
        <f>IFERROR(AVERAGE(Transform!FE20, Transform!FG20, Transform!FQ20, Transform!FY20),"N/A")</f>
        <v>3.5</v>
      </c>
      <c r="AO20">
        <f>IFERROR(AVERAGE(Transform!FF20, Transform!FH20, Transform!FR20, Transform!FZ20),"N/A")</f>
        <v>3.75</v>
      </c>
      <c r="AP20">
        <f>IFERROR(AVERAGE(Transform!FK20, Transform!GC20, Transform!GE20, Transform!GM20, Transform!GO20),"N/A")</f>
        <v>4.5999999999999996</v>
      </c>
      <c r="AQ20">
        <f>IFERROR(AVERAGE(Transform!FL20, Transform!GD20, Transform!GF20, Transform!GN20, Transform!GP20),"N/A")</f>
        <v>4.4000000000000004</v>
      </c>
      <c r="AR20">
        <f>IFERROR(AVERAGE(Transform!GQ20, Transform!GS20, Transform!GU20, Transform!GW20),"N/A")</f>
        <v>4</v>
      </c>
      <c r="AS20">
        <f>IFERROR(AVERAGE(Transform!GR20, Transform!GT20, Transform!GV20, Transform!GX20),"N/A")</f>
        <v>4</v>
      </c>
      <c r="AT20" s="2" cm="1">
        <f t="array" ref="AT20">IFERROR(SUM(VALUE(Transform!GY20:HM20))*100/90,"N/A")</f>
        <v>92.222222222222229</v>
      </c>
      <c r="AU20" s="2" cm="1">
        <f t="array" ref="AU20">IFERROR(SUM(VALUE(Transform!GY20:HK20))*100/78,"N/A")</f>
        <v>94.871794871794876</v>
      </c>
      <c r="AV20" s="2" cm="1">
        <f t="array" ref="AV20">IFERROR(SUM(VALUE(Transform!HL20:HM20))*100/12,"N/A")</f>
        <v>75</v>
      </c>
      <c r="AW20" s="2">
        <f>IFERROR(AVERAGE(Transform!HN20:IE20),"N/A")</f>
        <v>3.8333333333333335</v>
      </c>
      <c r="AX20" s="2">
        <f>IFERROR(AVERAGE(Transform!HN20:HR20, Transform!HZ20:IA20),"N/A")</f>
        <v>4.4285714285714288</v>
      </c>
      <c r="AY20" s="2">
        <f>IFERROR(AVERAGE(Transform!HS20:HU20, Transform!HX20:HY20),"N/A")</f>
        <v>2.2000000000000002</v>
      </c>
      <c r="AZ20" s="2">
        <f>IFERROR(AVERAGE(Transform!HV20:HW20,Transform!IC20,Transform!IE20),"N/A")</f>
        <v>4.5</v>
      </c>
      <c r="BA20" s="2">
        <f>IFERROR(AVERAGE(Transform!IB20,Transform!ID20),"N/A")</f>
        <v>4.5</v>
      </c>
      <c r="BB20" s="2" t="str">
        <f>IFERROR(AVERAGE(Transform!IF20:IJ20),"N/A")</f>
        <v>N/A</v>
      </c>
      <c r="BC20" s="2" t="str" cm="1">
        <f t="array" ref="BC20">IFERROR(SUM(VALUE(Transform!IK20:IQ20)),"N/A")</f>
        <v>N/A</v>
      </c>
      <c r="BD20" s="2" t="str" cm="1">
        <f t="array" ref="BD20">IFERROR(SUM(VALUE(Transform!IR20:IX20)),"N/A")</f>
        <v>N/A</v>
      </c>
      <c r="BE20" s="2" t="str">
        <f t="shared" si="0"/>
        <v>N/A</v>
      </c>
      <c r="BF20" t="str">
        <f>IFERROR(AVERAGE(Transform!IY20:JO20),"N/A")</f>
        <v>N/A</v>
      </c>
      <c r="BG20">
        <f>IFERROR(AVERAGE(Transform!JP20:JW20),"N/A")</f>
        <v>1.125</v>
      </c>
      <c r="BH20">
        <f>IFERROR(AVERAGE(Transform!JP20:JS20),"N/A")</f>
        <v>1.5</v>
      </c>
      <c r="BI20">
        <f>IFERROR(AVERAGE(Transform!JT20:JW20),"N/A")</f>
        <v>0.75</v>
      </c>
      <c r="BJ20">
        <f>IFERROR(AVERAGE(Transform!JX20:KI20),"N/A")</f>
        <v>3.9166666666666665</v>
      </c>
      <c r="BK20">
        <f>IFERROR(AVERAGE(Transform!JX20:KA20),"N/A")</f>
        <v>5</v>
      </c>
      <c r="BL20">
        <f>IFERROR(AVERAGE(Transform!KB20:KE20),"N/A")</f>
        <v>4</v>
      </c>
      <c r="BM20">
        <f>IFERROR(AVERAGE(Transform!KF20:KI20),"N/A")</f>
        <v>2.75</v>
      </c>
      <c r="BN20" t="str">
        <f>IFERROR(AVERAGE(Transform!KJ20:KX20),"N/A")</f>
        <v>N/A</v>
      </c>
      <c r="BO20" t="str">
        <f>IFERROR(AVERAGE(Transform!KJ20:KN20),"N/A")</f>
        <v>N/A</v>
      </c>
      <c r="BP20" t="str">
        <f>IFERROR(AVERAGE(Transform!KO20:KS20),"N/A")</f>
        <v>N/A</v>
      </c>
      <c r="BQ20" t="str">
        <f>IFERROR(AVERAGE(Transform!KT20:KX20),"N/A")</f>
        <v>N/A</v>
      </c>
    </row>
    <row r="21" spans="1:69" x14ac:dyDescent="0.25">
      <c r="A21">
        <f>Transform!A21</f>
        <v>2</v>
      </c>
      <c r="B21" t="str">
        <f>Transform!B21</f>
        <v>T2</v>
      </c>
      <c r="C21" t="str">
        <f>Transform!C21</f>
        <v>2022-06-06 16:02:32</v>
      </c>
      <c r="D21" t="str">
        <f>Transform!D21</f>
        <v>709-216</v>
      </c>
      <c r="E21" t="str">
        <f>Transform!E21</f>
        <v>109-114</v>
      </c>
      <c r="F21" s="2">
        <f>IFERROR(AVERAGE(Transform!F21:AB21),"N/A")</f>
        <v>66.304347826086953</v>
      </c>
      <c r="G21" s="2">
        <f>IFERROR(AVERAGE(Transform!F21:J21,Transform!S21:AB21),"N/A")</f>
        <v>51.666666666666664</v>
      </c>
      <c r="H21" s="2">
        <f>IFERROR(AVERAGE(Transform!K21:R21),"N/A")</f>
        <v>93.75</v>
      </c>
      <c r="I21" s="2">
        <f>IFERROR(AVERAGE(Transform!F21:J21),"N/A")</f>
        <v>85</v>
      </c>
      <c r="J21" s="2">
        <f>IFERROR(AVERAGE(Transform!S21:W21),"N/A")</f>
        <v>30</v>
      </c>
      <c r="K21" s="2">
        <f>IFERROR(AVERAGE(Transform!X21:AB21),"N/A")</f>
        <v>40</v>
      </c>
      <c r="L21" s="2">
        <f>IFERROR(AVERAGE(Transform!AC21:AZ21),"N/A")</f>
        <v>5</v>
      </c>
      <c r="M21" s="2">
        <f>IFERROR(AVERAGE(Transform!AC21:AU21),"N/A")</f>
        <v>5</v>
      </c>
      <c r="N21" s="2">
        <f>IFERROR(AVERAGE(Transform!AV21:AZ21),"N/A")</f>
        <v>5</v>
      </c>
      <c r="O21" s="2">
        <f>IFERROR(SUM(Transform!BA21:BL21),"N/A")</f>
        <v>11</v>
      </c>
      <c r="P21" s="2">
        <f>IFERROR(AVERAGE(Transform!BM21:CI21),"N/A")</f>
        <v>4.6086956521739131</v>
      </c>
      <c r="Q21" s="2">
        <f>IFERROR(AVERAGE(Transform!BM21:BT21),"N/A")</f>
        <v>4</v>
      </c>
      <c r="R21" s="2">
        <f>IFERROR(AVERAGE(Transform!BU21:CA21),"N/A")</f>
        <v>5</v>
      </c>
      <c r="S21" s="2">
        <f>IFERROR(AVERAGE(Transform!CB21:CI21),"N/A")</f>
        <v>4.875</v>
      </c>
      <c r="T21" s="2" cm="1">
        <f t="array" ref="T21">IFERROR(SUM(VALUE(Transform!CJ21:DD21)),"N/A")</f>
        <v>39</v>
      </c>
      <c r="U21" s="2" cm="1">
        <f t="array" ref="U21">IFERROR(SUM(VALUE(Transform!CJ21:CT21)),"N/A")</f>
        <v>17</v>
      </c>
      <c r="V21" s="2">
        <f>IFERROR(SUM(VALUE(Transform!CU21), Transform!CY21:DA21,Transform!DC21:DD21),"N/A")</f>
        <v>18</v>
      </c>
      <c r="W21" s="2" cm="1">
        <f t="array" ref="W21">IFERROR(SUM(VALUE(Transform!CV21:CX21),Transform!DB21),"N/A")</f>
        <v>4</v>
      </c>
      <c r="X21" s="2" cm="1">
        <f t="array" ref="X21">IFERROR(SUM(VALUE(Transform!DE21:DZ21)),"N/A")</f>
        <v>58</v>
      </c>
      <c r="Y21" s="2" cm="1">
        <f t="array" ref="Y21">IFERROR(SUM(VALUE(Transform!DE21:DL21)),"N/A")</f>
        <v>4</v>
      </c>
      <c r="Z21" s="2" cm="1">
        <f t="array" ref="Z21">IFERROR(SUM(VALUE(Transform!DM21:DT21)),"N/A")</f>
        <v>25</v>
      </c>
      <c r="AA21" s="2" cm="1">
        <f t="array" ref="AA21">IFERROR(SUM(VALUE(Transform!DU21:DZ21)),"N/A")</f>
        <v>29</v>
      </c>
      <c r="AB21" s="2" cm="1">
        <f t="array" ref="AB21">IFERROR(((SUM(VALUE(Transform!EA21:EZ21))-26)/(156-26))*100,"N/A")</f>
        <v>64.615384615384613</v>
      </c>
      <c r="AC21" s="2" cm="1">
        <f t="array" ref="AC21">IFERROR(((SUM(VALUE(Transform!EA21:EB21))-2)/(10-2))*100,"N/A")</f>
        <v>50</v>
      </c>
      <c r="AD21" s="2" cm="1">
        <f t="array" ref="AD21">IFERROR(((SUM(VALUE(Transform!EC21:ED21), Transform!EJ21, Transform!EO21:ER21)-7)/(35-7))*100,"N/A")</f>
        <v>82.142857142857139</v>
      </c>
      <c r="AE21" s="2" cm="1">
        <f t="array" ref="AE21">IFERROR(((SUM(VALUE(Transform!EE21:EG21), Transform!EK21, Transform!ES21, Transform!EZ21)-6)/(30-6))*100,"N/A")</f>
        <v>66.666666666666657</v>
      </c>
      <c r="AF21" s="2" cm="1">
        <f t="array" ref="AF21">IFERROR(((SUM(VALUE(Transform!ET21:EV21))-3)/(15-3))*100,"N/A")</f>
        <v>100</v>
      </c>
      <c r="AG21" s="3" cm="1">
        <f t="array" ref="AG21">IFERROR(((SUM(VALUE(Transform!EH21:EI21), Transform!EL21:EN21, Transform!EW21:EY21)-8)/(40-8))*100,"N/A")</f>
        <v>90.625</v>
      </c>
      <c r="AH21" s="3">
        <f>IFERROR(AVERAGE(Transform!FA21, Transform!FC21, Transform!FE21, Transform!FG21, Transform!FI21, Transform!FK21, Transform!FM21, Transform!FO21, Transform!FQ21, Transform!FS21, Transform!FU21, Transform!FW21, Transform!FY21, Transform!GA21, Transform!GC21, Transform!GE21, Transform!GG21, Transform!GI21, Transform!GK21, Transform!GM21, Transform!GO21, Transform!GQ21, Transform!GS21, Transform!GU21, Transform!GW21),"N/A")</f>
        <v>5</v>
      </c>
      <c r="AI21" s="3">
        <f>IFERROR(AVERAGE(Transform!FB21, Transform!FD21, Transform!FF21, Transform!FH21, Transform!FJ21, Transform!FL21, Transform!FN21, Transform!FP21, Transform!FR21, Transform!FT21, Transform!FV21, Transform!FX21, Transform!FZ21, Transform!GB21, Transform!GD21, Transform!GF21, Transform!GH21, Transform!GJ21, Transform!GL21, Transform!GN21, Transform!GP21, Transform!GR21, Transform!GT21, Transform!GV21, Transform!GX21),"N/A")</f>
        <v>5</v>
      </c>
      <c r="AJ21" s="3">
        <f>IFERROR(AVERAGE(Transform!FA21, Transform!FM21, Transform!FS21, Transform!FU21, Transform!FW21, Transform!GI21),"N/A")</f>
        <v>5</v>
      </c>
      <c r="AK21" s="3">
        <f>IFERROR(AVERAGE(Transform!FB21, Transform!FN21, Transform!FT21, Transform!FV21, Transform!FX21, Transform!GJ21),"N/A")</f>
        <v>5</v>
      </c>
      <c r="AL21" s="3">
        <f>IFERROR(AVERAGE(Transform!FC21, Transform!FI21, Transform!FO21, Transform!GA21, Transform!GG21, Transform!GK21),"N/A")</f>
        <v>5</v>
      </c>
      <c r="AM21" s="3">
        <f>IFERROR(AVERAGE(Transform!FD21, Transform!FJ21, Transform!FP21, Transform!GB21, Transform!GH21, Transform!GL21),"N/A")</f>
        <v>5</v>
      </c>
      <c r="AN21">
        <f>IFERROR(AVERAGE(Transform!FE21, Transform!FG21, Transform!FQ21, Transform!FY21),"N/A")</f>
        <v>5</v>
      </c>
      <c r="AO21">
        <f>IFERROR(AVERAGE(Transform!FF21, Transform!FH21, Transform!FR21, Transform!FZ21),"N/A")</f>
        <v>5</v>
      </c>
      <c r="AP21">
        <f>IFERROR(AVERAGE(Transform!FK21, Transform!GC21, Transform!GE21, Transform!GM21, Transform!GO21),"N/A")</f>
        <v>5</v>
      </c>
      <c r="AQ21">
        <f>IFERROR(AVERAGE(Transform!FL21, Transform!GD21, Transform!GF21, Transform!GN21, Transform!GP21),"N/A")</f>
        <v>5</v>
      </c>
      <c r="AR21">
        <f>IFERROR(AVERAGE(Transform!GQ21, Transform!GS21, Transform!GU21, Transform!GW21),"N/A")</f>
        <v>5</v>
      </c>
      <c r="AS21">
        <f>IFERROR(AVERAGE(Transform!GR21, Transform!GT21, Transform!GV21, Transform!GX21),"N/A")</f>
        <v>5</v>
      </c>
      <c r="AT21" s="2" cm="1">
        <f t="array" ref="AT21">IFERROR(SUM(VALUE(Transform!GY21:HM21))*100/90,"N/A")</f>
        <v>91.111111111111114</v>
      </c>
      <c r="AU21" s="2" cm="1">
        <f t="array" ref="AU21">IFERROR(SUM(VALUE(Transform!GY21:HK21))*100/78,"N/A")</f>
        <v>89.743589743589737</v>
      </c>
      <c r="AV21" s="2" cm="1">
        <f t="array" ref="AV21">IFERROR(SUM(VALUE(Transform!HL21:HM21))*100/12,"N/A")</f>
        <v>100</v>
      </c>
      <c r="AW21" s="2">
        <f>IFERROR(AVERAGE(Transform!HN21:IE21),"N/A")</f>
        <v>3.8888888888888888</v>
      </c>
      <c r="AX21" s="2">
        <f>IFERROR(AVERAGE(Transform!HN21:HR21, Transform!HZ21:IA21),"N/A")</f>
        <v>4.7142857142857144</v>
      </c>
      <c r="AY21" s="2">
        <f>IFERROR(AVERAGE(Transform!HS21:HU21, Transform!HX21:HY21),"N/A")</f>
        <v>2.6</v>
      </c>
      <c r="AZ21" s="2">
        <f>IFERROR(AVERAGE(Transform!HV21:HW21,Transform!IC21,Transform!IE21),"N/A")</f>
        <v>3.5</v>
      </c>
      <c r="BA21" s="2">
        <f>IFERROR(AVERAGE(Transform!IB21,Transform!ID21),"N/A")</f>
        <v>5</v>
      </c>
      <c r="BB21" s="2" t="str">
        <f>IFERROR(AVERAGE(Transform!IF21:IJ21),"N/A")</f>
        <v>N/A</v>
      </c>
      <c r="BC21" s="2" t="str" cm="1">
        <f t="array" ref="BC21">IFERROR(SUM(VALUE(Transform!IK21:IQ21)),"N/A")</f>
        <v>N/A</v>
      </c>
      <c r="BD21" s="2" t="str" cm="1">
        <f t="array" ref="BD21">IFERROR(SUM(VALUE(Transform!IR21:IX21)),"N/A")</f>
        <v>N/A</v>
      </c>
      <c r="BE21" s="2" t="str">
        <f t="shared" si="0"/>
        <v>N/A</v>
      </c>
      <c r="BF21" t="str">
        <f>IFERROR(AVERAGE(Transform!IY21:JO21),"N/A")</f>
        <v>N/A</v>
      </c>
      <c r="BG21">
        <f>IFERROR(AVERAGE(Transform!JP21:JW21),"N/A")</f>
        <v>1.875</v>
      </c>
      <c r="BH21">
        <f>IFERROR(AVERAGE(Transform!JP21:JS21),"N/A")</f>
        <v>3</v>
      </c>
      <c r="BI21">
        <f>IFERROR(AVERAGE(Transform!JT21:JW21),"N/A")</f>
        <v>0.75</v>
      </c>
      <c r="BJ21">
        <f>IFERROR(AVERAGE(Transform!JX21:KI21),"N/A")</f>
        <v>5</v>
      </c>
      <c r="BK21">
        <f>IFERROR(AVERAGE(Transform!JX21:KA21),"N/A")</f>
        <v>5</v>
      </c>
      <c r="BL21">
        <f>IFERROR(AVERAGE(Transform!KB21:KE21),"N/A")</f>
        <v>5</v>
      </c>
      <c r="BM21">
        <f>IFERROR(AVERAGE(Transform!KF21:KI21),"N/A")</f>
        <v>5</v>
      </c>
      <c r="BN21" t="str">
        <f>IFERROR(AVERAGE(Transform!KJ21:KX21),"N/A")</f>
        <v>N/A</v>
      </c>
      <c r="BO21" t="str">
        <f>IFERROR(AVERAGE(Transform!KJ21:KN21),"N/A")</f>
        <v>N/A</v>
      </c>
      <c r="BP21" t="str">
        <f>IFERROR(AVERAGE(Transform!KO21:KS21),"N/A")</f>
        <v>N/A</v>
      </c>
      <c r="BQ21" t="str">
        <f>IFERROR(AVERAGE(Transform!KT21:KX21),"N/A")</f>
        <v>N/A</v>
      </c>
    </row>
    <row r="22" spans="1:69" s="1" customFormat="1" x14ac:dyDescent="0.25">
      <c r="A22">
        <f>Transform!A22</f>
        <v>3</v>
      </c>
      <c r="B22" t="str">
        <f>Transform!B22</f>
        <v>T2</v>
      </c>
      <c r="C22">
        <f>Transform!C22</f>
        <v>0</v>
      </c>
      <c r="D22" t="str">
        <f>Transform!D22</f>
        <v>710-210</v>
      </c>
      <c r="E22" t="str">
        <f>Transform!E22</f>
        <v>110-115</v>
      </c>
      <c r="F22" s="2">
        <f>IFERROR(AVERAGE(Transform!F22:AB22),"N/A")</f>
        <v>63.043478260869563</v>
      </c>
      <c r="G22" s="2">
        <f>IFERROR(AVERAGE(Transform!F22:J22,Transform!S22:AB22),"N/A")</f>
        <v>50</v>
      </c>
      <c r="H22" s="2">
        <f>IFERROR(AVERAGE(Transform!K22:R22),"N/A")</f>
        <v>87.5</v>
      </c>
      <c r="I22" s="2">
        <f>IFERROR(AVERAGE(Transform!F22:J22),"N/A")</f>
        <v>60</v>
      </c>
      <c r="J22" s="2">
        <f>IFERROR(AVERAGE(Transform!S22:W22),"N/A")</f>
        <v>40</v>
      </c>
      <c r="K22" s="2">
        <f>IFERROR(AVERAGE(Transform!X22:AB22),"N/A")</f>
        <v>50</v>
      </c>
      <c r="L22" s="2" t="str">
        <f>IFERROR(AVERAGE(Transform!AC22:AZ22),"N/A")</f>
        <v>N/A</v>
      </c>
      <c r="M22" s="2" t="str">
        <f>IFERROR(AVERAGE(Transform!AC22:AU22),"N/A")</f>
        <v>N/A</v>
      </c>
      <c r="N22" s="2" t="str">
        <f>IFERROR(AVERAGE(Transform!AV22:AZ22),"N/A")</f>
        <v>N/A</v>
      </c>
      <c r="O22" s="2">
        <f>IFERROR(SUM(Transform!BA22:BL22),"N/A")</f>
        <v>0</v>
      </c>
      <c r="P22" s="2" t="str">
        <f>IFERROR(AVERAGE(Transform!BM22:CI22),"N/A")</f>
        <v>N/A</v>
      </c>
      <c r="Q22" s="2" t="str">
        <f>IFERROR(AVERAGE(Transform!BM22:BT22),"N/A")</f>
        <v>N/A</v>
      </c>
      <c r="R22" s="2" t="str">
        <f>IFERROR(AVERAGE(Transform!BU22:CA22),"N/A")</f>
        <v>N/A</v>
      </c>
      <c r="S22" s="2" t="str">
        <f>IFERROR(AVERAGE(Transform!CB22:CI22),"N/A")</f>
        <v>N/A</v>
      </c>
      <c r="T22" s="2" t="str" cm="1">
        <f t="array" ref="T22">IFERROR(SUM(VALUE(Transform!CJ22:DD22)),"N/A")</f>
        <v>N/A</v>
      </c>
      <c r="U22" s="2" t="str" cm="1">
        <f t="array" ref="U22">IFERROR(SUM(VALUE(Transform!CJ22:CT22)),"N/A")</f>
        <v>N/A</v>
      </c>
      <c r="V22" s="2" t="str">
        <f>IFERROR(SUM(VALUE(Transform!CU22), Transform!CY22:DA22,Transform!DC22:DD22),"N/A")</f>
        <v>N/A</v>
      </c>
      <c r="W22" s="2" t="str" cm="1">
        <f t="array" ref="W22">IFERROR(SUM(VALUE(Transform!CV22:CX22),Transform!DB22),"N/A")</f>
        <v>N/A</v>
      </c>
      <c r="X22" s="2" t="str" cm="1">
        <f t="array" ref="X22">IFERROR(SUM(VALUE(Transform!DE22:DZ22)),"N/A")</f>
        <v>N/A</v>
      </c>
      <c r="Y22" s="2" t="str" cm="1">
        <f t="array" ref="Y22">IFERROR(SUM(VALUE(Transform!DE22:DL22)),"N/A")</f>
        <v>N/A</v>
      </c>
      <c r="Z22" s="2" t="str" cm="1">
        <f t="array" ref="Z22">IFERROR(SUM(VALUE(Transform!DM22:DT22)),"N/A")</f>
        <v>N/A</v>
      </c>
      <c r="AA22" s="2" t="str" cm="1">
        <f t="array" ref="AA22">IFERROR(SUM(VALUE(Transform!DU22:DZ22)),"N/A")</f>
        <v>N/A</v>
      </c>
      <c r="AB22" s="2" t="str" cm="1">
        <f t="array" ref="AB22">IFERROR(((SUM(VALUE(Transform!EA22:EZ22))-26)/(156-26))*100,"N/A")</f>
        <v>N/A</v>
      </c>
      <c r="AC22" s="2" t="str" cm="1">
        <f t="array" ref="AC22">IFERROR(((SUM(VALUE(Transform!EA22:EB22))-2)/(10-2))*100,"N/A")</f>
        <v>N/A</v>
      </c>
      <c r="AD22" s="2" t="str" cm="1">
        <f t="array" ref="AD22">IFERROR(((SUM(VALUE(Transform!EC22:ED22), Transform!EJ22, Transform!EO22:ER22)-7)/(35-7))*100,"N/A")</f>
        <v>N/A</v>
      </c>
      <c r="AE22" s="2" t="str" cm="1">
        <f t="array" ref="AE22">IFERROR(((SUM(VALUE(Transform!EE22:EG22), Transform!EK22, Transform!ES22, Transform!EZ22)-6)/(30-6))*100,"N/A")</f>
        <v>N/A</v>
      </c>
      <c r="AF22" s="2" t="str" cm="1">
        <f t="array" ref="AF22">IFERROR(((SUM(VALUE(Transform!ET22:EV22))-3)/(15-3))*100,"N/A")</f>
        <v>N/A</v>
      </c>
      <c r="AG22" s="3" t="str" cm="1">
        <f t="array" ref="AG22">IFERROR(((SUM(VALUE(Transform!EH22:EI22), Transform!EL22:EN22, Transform!EW22:EY22)-8)/(40-8))*100,"N/A")</f>
        <v>N/A</v>
      </c>
      <c r="AH22" s="3" t="str">
        <f>IFERROR(AVERAGE(Transform!FA22, Transform!FC22, Transform!FE22, Transform!FG22, Transform!FI22, Transform!FK22, Transform!FM22, Transform!FO22, Transform!FQ22, Transform!FS22, Transform!FU22, Transform!FW22, Transform!FY22, Transform!GA22, Transform!GC22, Transform!GE22, Transform!GG22, Transform!GI22, Transform!GK22, Transform!GM22, Transform!GO22, Transform!GQ22, Transform!GS22, Transform!GU22, Transform!GW22),"N/A")</f>
        <v>N/A</v>
      </c>
      <c r="AI22" s="3" t="str">
        <f>IFERROR(AVERAGE(Transform!FB22, Transform!FD22, Transform!FF22, Transform!FH22, Transform!FJ22, Transform!FL22, Transform!FN22, Transform!FP22, Transform!FR22, Transform!FT22, Transform!FV22, Transform!FX22, Transform!FZ22, Transform!GB22, Transform!GD22, Transform!GF22, Transform!GH22, Transform!GJ22, Transform!GL22, Transform!GN22, Transform!GP22, Transform!GR22, Transform!GT22, Transform!GV22, Transform!GX22),"N/A")</f>
        <v>N/A</v>
      </c>
      <c r="AJ22" s="3" t="str">
        <f>IFERROR(AVERAGE(Transform!FA22, Transform!FM22, Transform!FS22, Transform!FU22, Transform!FW22, Transform!GI22),"N/A")</f>
        <v>N/A</v>
      </c>
      <c r="AK22" s="3" t="str">
        <f>IFERROR(AVERAGE(Transform!FB22, Transform!FN22, Transform!FT22, Transform!FV22, Transform!FX22, Transform!GJ22),"N/A")</f>
        <v>N/A</v>
      </c>
      <c r="AL22" s="3" t="str">
        <f>IFERROR(AVERAGE(Transform!FC22, Transform!FI22, Transform!FO22, Transform!GA22, Transform!GG22, Transform!GK22),"N/A")</f>
        <v>N/A</v>
      </c>
      <c r="AM22" s="3" t="str">
        <f>IFERROR(AVERAGE(Transform!FD22, Transform!FJ22, Transform!FP22, Transform!GB22, Transform!GH22, Transform!GL22),"N/A")</f>
        <v>N/A</v>
      </c>
      <c r="AN22" t="str">
        <f>IFERROR(AVERAGE(Transform!FE22, Transform!FG22, Transform!FQ22, Transform!FY22),"N/A")</f>
        <v>N/A</v>
      </c>
      <c r="AO22" t="str">
        <f>IFERROR(AVERAGE(Transform!FF22, Transform!FH22, Transform!FR22, Transform!FZ22),"N/A")</f>
        <v>N/A</v>
      </c>
      <c r="AP22" t="str">
        <f>IFERROR(AVERAGE(Transform!FK22, Transform!GC22, Transform!GE22, Transform!GM22, Transform!GO22),"N/A")</f>
        <v>N/A</v>
      </c>
      <c r="AQ22" t="str">
        <f>IFERROR(AVERAGE(Transform!FL22, Transform!GD22, Transform!GF22, Transform!GN22, Transform!GP22),"N/A")</f>
        <v>N/A</v>
      </c>
      <c r="AR22" t="str">
        <f>IFERROR(AVERAGE(Transform!GQ22, Transform!GS22, Transform!GU22, Transform!GW22),"N/A")</f>
        <v>N/A</v>
      </c>
      <c r="AS22" t="str">
        <f>IFERROR(AVERAGE(Transform!GR22, Transform!GT22, Transform!GV22, Transform!GX22),"N/A")</f>
        <v>N/A</v>
      </c>
      <c r="AT22" s="2" t="str" cm="1">
        <f t="array" ref="AT22">IFERROR(SUM(VALUE(Transform!GY22:HM22))*100/90,"N/A")</f>
        <v>N/A</v>
      </c>
      <c r="AU22" s="2" t="str" cm="1">
        <f t="array" ref="AU22">IFERROR(SUM(VALUE(Transform!GY22:HK22))*100/78,"N/A")</f>
        <v>N/A</v>
      </c>
      <c r="AV22" s="2" t="str" cm="1">
        <f t="array" ref="AV22">IFERROR(SUM(VALUE(Transform!HL22:HM22))*100/12,"N/A")</f>
        <v>N/A</v>
      </c>
      <c r="AW22" s="2" t="str">
        <f>IFERROR(AVERAGE(Transform!HN22:IE22),"N/A")</f>
        <v>N/A</v>
      </c>
      <c r="AX22" s="2" t="str">
        <f>IFERROR(AVERAGE(Transform!HN22:HR22, Transform!HZ22:IA22),"N/A")</f>
        <v>N/A</v>
      </c>
      <c r="AY22" s="2" t="str">
        <f>IFERROR(AVERAGE(Transform!HS22:HU22, Transform!HX22:HY22),"N/A")</f>
        <v>N/A</v>
      </c>
      <c r="AZ22" s="2" t="str">
        <f>IFERROR(AVERAGE(Transform!HV22:HW22,Transform!IC22,Transform!IE22),"N/A")</f>
        <v>N/A</v>
      </c>
      <c r="BA22" s="2" t="str">
        <f>IFERROR(AVERAGE(Transform!IB22,Transform!ID22),"N/A")</f>
        <v>N/A</v>
      </c>
      <c r="BB22" s="2" t="str">
        <f>IFERROR(AVERAGE(Transform!IF22:IJ22),"N/A")</f>
        <v>N/A</v>
      </c>
      <c r="BC22" s="2" t="str" cm="1">
        <f t="array" ref="BC22">IFERROR(SUM(VALUE(Transform!IK22:IQ22)),"N/A")</f>
        <v>N/A</v>
      </c>
      <c r="BD22" s="2" t="str" cm="1">
        <f t="array" ref="BD22">IFERROR(SUM(VALUE(Transform!IR22:IX22)),"N/A")</f>
        <v>N/A</v>
      </c>
      <c r="BE22" s="2" t="str">
        <f t="shared" si="0"/>
        <v>N/A</v>
      </c>
      <c r="BF22" t="str">
        <f>IFERROR(AVERAGE(Transform!IY22:JO22),"N/A")</f>
        <v>N/A</v>
      </c>
      <c r="BG22" t="str">
        <f>IFERROR(AVERAGE(Transform!JP22:JW22),"N/A")</f>
        <v>N/A</v>
      </c>
      <c r="BH22" t="str">
        <f>IFERROR(AVERAGE(Transform!JP22:JS22),"N/A")</f>
        <v>N/A</v>
      </c>
      <c r="BI22" t="str">
        <f>IFERROR(AVERAGE(Transform!JT22:JW22),"N/A")</f>
        <v>N/A</v>
      </c>
      <c r="BJ22" t="str">
        <f>IFERROR(AVERAGE(Transform!JX22:KI22),"N/A")</f>
        <v>N/A</v>
      </c>
      <c r="BK22" t="str">
        <f>IFERROR(AVERAGE(Transform!JX22:KA22),"N/A")</f>
        <v>N/A</v>
      </c>
      <c r="BL22" t="str">
        <f>IFERROR(AVERAGE(Transform!KB22:KE22),"N/A")</f>
        <v>N/A</v>
      </c>
      <c r="BM22" t="str">
        <f>IFERROR(AVERAGE(Transform!KF22:KI22),"N/A")</f>
        <v>N/A</v>
      </c>
      <c r="BN22" t="str">
        <f>IFERROR(AVERAGE(Transform!KJ22:KX22),"N/A")</f>
        <v>N/A</v>
      </c>
      <c r="BO22" t="str">
        <f>IFERROR(AVERAGE(Transform!KJ22:KN22),"N/A")</f>
        <v>N/A</v>
      </c>
      <c r="BP22" t="str">
        <f>IFERROR(AVERAGE(Transform!KO22:KS22),"N/A")</f>
        <v>N/A</v>
      </c>
      <c r="BQ22" t="str">
        <f>IFERROR(AVERAGE(Transform!KT22:KX22),"N/A")</f>
        <v>N/A</v>
      </c>
    </row>
    <row r="23" spans="1:69" x14ac:dyDescent="0.25">
      <c r="A23">
        <f>Transform!A23</f>
        <v>4</v>
      </c>
      <c r="B23" t="str">
        <f>Transform!B23</f>
        <v>T2</v>
      </c>
      <c r="C23" t="str">
        <f>Transform!C23</f>
        <v>2022-06-08 11:36:32</v>
      </c>
      <c r="D23" t="str">
        <f>Transform!D23</f>
        <v>806-200</v>
      </c>
      <c r="E23" t="str">
        <f>Transform!E23</f>
        <v>206-156</v>
      </c>
      <c r="F23" s="2">
        <f>IFERROR(AVERAGE(Transform!F23:AB23),"N/A")</f>
        <v>58.695652173913047</v>
      </c>
      <c r="G23" s="2">
        <f>IFERROR(AVERAGE(Transform!F23:J23,Transform!S23:AB23),"N/A")</f>
        <v>46.666666666666664</v>
      </c>
      <c r="H23" s="2">
        <f>IFERROR(AVERAGE(Transform!K23:R23),"N/A")</f>
        <v>81.25</v>
      </c>
      <c r="I23" s="2">
        <f>IFERROR(AVERAGE(Transform!F23:J23),"N/A")</f>
        <v>60</v>
      </c>
      <c r="J23" s="2">
        <f>IFERROR(AVERAGE(Transform!S23:W23),"N/A")</f>
        <v>25</v>
      </c>
      <c r="K23" s="2">
        <f>IFERROR(AVERAGE(Transform!X23:AB23),"N/A")</f>
        <v>55</v>
      </c>
      <c r="L23" s="2">
        <f>IFERROR(AVERAGE(Transform!AC23:AZ23),"N/A")</f>
        <v>3.9166666666666665</v>
      </c>
      <c r="M23" s="2">
        <f>IFERROR(AVERAGE(Transform!AC23:AU23),"N/A")</f>
        <v>4.3684210526315788</v>
      </c>
      <c r="N23" s="2">
        <f>IFERROR(AVERAGE(Transform!AV23:AZ23),"N/A")</f>
        <v>2.2000000000000002</v>
      </c>
      <c r="O23" s="2">
        <f>IFERROR(SUM(Transform!BA23:BL23),"N/A")</f>
        <v>28</v>
      </c>
      <c r="P23" s="2">
        <f>IFERROR(AVERAGE(Transform!BM23:CI23),"N/A")</f>
        <v>3.4347826086956523</v>
      </c>
      <c r="Q23" s="2">
        <f>IFERROR(AVERAGE(Transform!BM23:BT23),"N/A")</f>
        <v>2.125</v>
      </c>
      <c r="R23" s="2">
        <f>IFERROR(AVERAGE(Transform!BU23:CA23),"N/A")</f>
        <v>4.7142857142857144</v>
      </c>
      <c r="S23" s="2">
        <f>IFERROR(AVERAGE(Transform!CB23:CI23),"N/A")</f>
        <v>3.625</v>
      </c>
      <c r="T23" s="2" cm="1">
        <f t="array" ref="T23">IFERROR(SUM(VALUE(Transform!CJ23:DD23)),"N/A")</f>
        <v>62</v>
      </c>
      <c r="U23" s="2" cm="1">
        <f t="array" ref="U23">IFERROR(SUM(VALUE(Transform!CJ23:CT23)),"N/A")</f>
        <v>33</v>
      </c>
      <c r="V23" s="2">
        <f>IFERROR(SUM(VALUE(Transform!CU23), Transform!CY23:DA23,Transform!DC23:DD23),"N/A")</f>
        <v>22</v>
      </c>
      <c r="W23" s="2" cm="1">
        <f t="array" ref="W23">IFERROR(SUM(VALUE(Transform!CV23:CX23),Transform!DB23),"N/A")</f>
        <v>7</v>
      </c>
      <c r="X23" s="2" cm="1">
        <f t="array" ref="X23">IFERROR(SUM(VALUE(Transform!DE23:DZ23)),"N/A")</f>
        <v>71</v>
      </c>
      <c r="Y23" s="2" cm="1">
        <f t="array" ref="Y23">IFERROR(SUM(VALUE(Transform!DE23:DL23)),"N/A")</f>
        <v>30</v>
      </c>
      <c r="Z23" s="2" cm="1">
        <f t="array" ref="Z23">IFERROR(SUM(VALUE(Transform!DM23:DT23)),"N/A")</f>
        <v>34</v>
      </c>
      <c r="AA23" s="2" cm="1">
        <f t="array" ref="AA23">IFERROR(SUM(VALUE(Transform!DU23:DZ23)),"N/A")</f>
        <v>7</v>
      </c>
      <c r="AB23" s="2" cm="1">
        <f t="array" ref="AB23">IFERROR(((SUM(VALUE(Transform!EA23:EZ23))-26)/(156-26))*100,"N/A")</f>
        <v>50</v>
      </c>
      <c r="AC23" s="2" cm="1">
        <f t="array" ref="AC23">IFERROR(((SUM(VALUE(Transform!EA23:EB23))-2)/(10-2))*100,"N/A")</f>
        <v>50</v>
      </c>
      <c r="AD23" s="2" cm="1">
        <f t="array" ref="AD23">IFERROR(((SUM(VALUE(Transform!EC23:ED23), Transform!EJ23, Transform!EO23:ER23)-7)/(35-7))*100,"N/A")</f>
        <v>71.428571428571431</v>
      </c>
      <c r="AE23" s="2" cm="1">
        <f t="array" ref="AE23">IFERROR(((SUM(VALUE(Transform!EE23:EG23), Transform!EK23, Transform!ES23, Transform!EZ23)-6)/(30-6))*100,"N/A")</f>
        <v>37.5</v>
      </c>
      <c r="AF23" s="2" cm="1">
        <f t="array" ref="AF23">IFERROR(((SUM(VALUE(Transform!ET23:EV23))-3)/(15-3))*100,"N/A")</f>
        <v>75</v>
      </c>
      <c r="AG23" s="3" cm="1">
        <f t="array" ref="AG23">IFERROR(((SUM(VALUE(Transform!EH23:EI23), Transform!EL23:EN23, Transform!EW23:EY23)-8)/(40-8))*100,"N/A")</f>
        <v>71.875</v>
      </c>
      <c r="AH23" s="3">
        <f>IFERROR(AVERAGE(Transform!FA23, Transform!FC23, Transform!FE23, Transform!FG23, Transform!FI23, Transform!FK23, Transform!FM23, Transform!FO23, Transform!FQ23, Transform!FS23, Transform!FU23, Transform!FW23, Transform!FY23, Transform!GA23, Transform!GC23, Transform!GE23, Transform!GG23, Transform!GI23, Transform!GK23, Transform!GM23, Transform!GO23, Transform!GQ23, Transform!GS23, Transform!GU23, Transform!GW23),"N/A")</f>
        <v>4.28</v>
      </c>
      <c r="AI23" s="3">
        <f>IFERROR(AVERAGE(Transform!FB23, Transform!FD23, Transform!FF23, Transform!FH23, Transform!FJ23, Transform!FL23, Transform!FN23, Transform!FP23, Transform!FR23, Transform!FT23, Transform!FV23, Transform!FX23, Transform!FZ23, Transform!GB23, Transform!GD23, Transform!GF23, Transform!GH23, Transform!GJ23, Transform!GL23, Transform!GN23, Transform!GP23, Transform!GR23, Transform!GT23, Transform!GV23, Transform!GX23),"N/A")</f>
        <v>2.76</v>
      </c>
      <c r="AJ23" s="3">
        <f>IFERROR(AVERAGE(Transform!FA23, Transform!FM23, Transform!FS23, Transform!FU23, Transform!FW23, Transform!GI23),"N/A")</f>
        <v>4.166666666666667</v>
      </c>
      <c r="AK23" s="3">
        <f>IFERROR(AVERAGE(Transform!FB23, Transform!FN23, Transform!FT23, Transform!FV23, Transform!FX23, Transform!GJ23),"N/A")</f>
        <v>2.1666666666666665</v>
      </c>
      <c r="AL23" s="3">
        <f>IFERROR(AVERAGE(Transform!FC23, Transform!FI23, Transform!FO23, Transform!GA23, Transform!GG23, Transform!GK23),"N/A")</f>
        <v>3.5</v>
      </c>
      <c r="AM23" s="3">
        <f>IFERROR(AVERAGE(Transform!FD23, Transform!FJ23, Transform!FP23, Transform!GB23, Transform!GH23, Transform!GL23),"N/A")</f>
        <v>2.5</v>
      </c>
      <c r="AN23">
        <f>IFERROR(AVERAGE(Transform!FE23, Transform!FG23, Transform!FQ23, Transform!FY23),"N/A")</f>
        <v>4.75</v>
      </c>
      <c r="AO23">
        <f>IFERROR(AVERAGE(Transform!FF23, Transform!FH23, Transform!FR23, Transform!FZ23),"N/A")</f>
        <v>1.5</v>
      </c>
      <c r="AP23">
        <f>IFERROR(AVERAGE(Transform!FK23, Transform!GC23, Transform!GE23, Transform!GM23, Transform!GO23),"N/A")</f>
        <v>5</v>
      </c>
      <c r="AQ23">
        <f>IFERROR(AVERAGE(Transform!FL23, Transform!GD23, Transform!GF23, Transform!GN23, Transform!GP23),"N/A")</f>
        <v>4.4000000000000004</v>
      </c>
      <c r="AR23">
        <f>IFERROR(AVERAGE(Transform!GQ23, Transform!GS23, Transform!GU23, Transform!GW23),"N/A")</f>
        <v>4.25</v>
      </c>
      <c r="AS23">
        <f>IFERROR(AVERAGE(Transform!GR23, Transform!GT23, Transform!GV23, Transform!GX23),"N/A")</f>
        <v>3.25</v>
      </c>
      <c r="AT23" s="2" cm="1">
        <f t="array" ref="AT23">IFERROR(SUM(VALUE(Transform!GY23:HM23))*100/90,"N/A")</f>
        <v>75.555555555555557</v>
      </c>
      <c r="AU23" s="2" cm="1">
        <f t="array" ref="AU23">IFERROR(SUM(VALUE(Transform!GY23:HK23))*100/78,"N/A")</f>
        <v>79.487179487179489</v>
      </c>
      <c r="AV23" s="2" cm="1">
        <f t="array" ref="AV23">IFERROR(SUM(VALUE(Transform!HL23:HM23))*100/12,"N/A")</f>
        <v>50</v>
      </c>
      <c r="AW23" s="2">
        <f>IFERROR(AVERAGE(Transform!HN23:IE23),"N/A")</f>
        <v>3.5</v>
      </c>
      <c r="AX23" s="2">
        <f>IFERROR(AVERAGE(Transform!HN23:HR23, Transform!HZ23:IA23),"N/A")</f>
        <v>3.8571428571428572</v>
      </c>
      <c r="AY23" s="2">
        <f>IFERROR(AVERAGE(Transform!HS23:HU23, Transform!HX23:HY23),"N/A")</f>
        <v>2.6</v>
      </c>
      <c r="AZ23" s="2">
        <f>IFERROR(AVERAGE(Transform!HV23:HW23,Transform!IC23,Transform!IE23),"N/A")</f>
        <v>3.25</v>
      </c>
      <c r="BA23" s="2">
        <f>IFERROR(AVERAGE(Transform!IB23,Transform!ID23),"N/A")</f>
        <v>5</v>
      </c>
      <c r="BB23" s="2" t="str">
        <f>IFERROR(AVERAGE(Transform!IF23:IJ23),"N/A")</f>
        <v>N/A</v>
      </c>
      <c r="BC23" s="2" t="str" cm="1">
        <f t="array" ref="BC23">IFERROR(SUM(VALUE(Transform!IK23:IQ23)),"N/A")</f>
        <v>N/A</v>
      </c>
      <c r="BD23" s="2" t="str" cm="1">
        <f t="array" ref="BD23">IFERROR(SUM(VALUE(Transform!IR23:IX23)),"N/A")</f>
        <v>N/A</v>
      </c>
      <c r="BE23" s="2" t="str">
        <f t="shared" si="0"/>
        <v>N/A</v>
      </c>
      <c r="BF23" t="str">
        <f>IFERROR(AVERAGE(Transform!IY23:JO23),"N/A")</f>
        <v>N/A</v>
      </c>
      <c r="BG23" t="str">
        <f>IFERROR(AVERAGE(Transform!JP23:JW23),"N/A")</f>
        <v>N/A</v>
      </c>
      <c r="BH23" t="str">
        <f>IFERROR(AVERAGE(Transform!JP23:JS23),"N/A")</f>
        <v>N/A</v>
      </c>
      <c r="BI23" t="str">
        <f>IFERROR(AVERAGE(Transform!JT23:JW23),"N/A")</f>
        <v>N/A</v>
      </c>
      <c r="BJ23" t="str">
        <f>IFERROR(AVERAGE(Transform!JX23:KI23),"N/A")</f>
        <v>N/A</v>
      </c>
      <c r="BK23" t="str">
        <f>IFERROR(AVERAGE(Transform!JX23:KA23),"N/A")</f>
        <v>N/A</v>
      </c>
      <c r="BL23" t="str">
        <f>IFERROR(AVERAGE(Transform!KB23:KE23),"N/A")</f>
        <v>N/A</v>
      </c>
      <c r="BM23" t="str">
        <f>IFERROR(AVERAGE(Transform!KF23:KI23),"N/A")</f>
        <v>N/A</v>
      </c>
      <c r="BN23" t="str">
        <f>IFERROR(AVERAGE(Transform!KJ23:KX23),"N/A")</f>
        <v>N/A</v>
      </c>
      <c r="BO23" t="str">
        <f>IFERROR(AVERAGE(Transform!KJ23:KN23),"N/A")</f>
        <v>N/A</v>
      </c>
      <c r="BP23" t="str">
        <f>IFERROR(AVERAGE(Transform!KO23:KS23),"N/A")</f>
        <v>N/A</v>
      </c>
      <c r="BQ23" t="str">
        <f>IFERROR(AVERAGE(Transform!KT23:KX23),"N/A")</f>
        <v>N/A</v>
      </c>
    </row>
    <row r="24" spans="1:69" s="1" customFormat="1" x14ac:dyDescent="0.25">
      <c r="A24">
        <f>Transform!A24</f>
        <v>5</v>
      </c>
      <c r="B24" t="str">
        <f>Transform!B24</f>
        <v>T2</v>
      </c>
      <c r="C24">
        <f>Transform!C24</f>
        <v>0</v>
      </c>
      <c r="D24" t="str">
        <f>Transform!D24</f>
        <v>803-206</v>
      </c>
      <c r="E24" t="str">
        <f>Transform!E24</f>
        <v>203-152</v>
      </c>
      <c r="F24" s="2">
        <f>IFERROR(AVERAGE(Transform!F24:AB24),"N/A")</f>
        <v>54.347826086956523</v>
      </c>
      <c r="G24" s="2">
        <f>IFERROR(AVERAGE(Transform!F24:J24,Transform!S24:AB24),"N/A")</f>
        <v>40</v>
      </c>
      <c r="H24" s="2">
        <f>IFERROR(AVERAGE(Transform!K24:R24),"N/A")</f>
        <v>81.25</v>
      </c>
      <c r="I24" s="2">
        <f>IFERROR(AVERAGE(Transform!F24:J24),"N/A")</f>
        <v>30</v>
      </c>
      <c r="J24" s="2">
        <f>IFERROR(AVERAGE(Transform!S24:W24),"N/A")</f>
        <v>50</v>
      </c>
      <c r="K24" s="2">
        <f>IFERROR(AVERAGE(Transform!X24:AB24),"N/A")</f>
        <v>40</v>
      </c>
      <c r="L24" s="2" t="str">
        <f>IFERROR(AVERAGE(Transform!AC24:AZ24),"N/A")</f>
        <v>N/A</v>
      </c>
      <c r="M24" s="2" t="str">
        <f>IFERROR(AVERAGE(Transform!AC24:AU24),"N/A")</f>
        <v>N/A</v>
      </c>
      <c r="N24" s="2" t="str">
        <f>IFERROR(AVERAGE(Transform!AV24:AZ24),"N/A")</f>
        <v>N/A</v>
      </c>
      <c r="O24" s="2">
        <f>IFERROR(SUM(Transform!BA24:BL24),"N/A")</f>
        <v>0</v>
      </c>
      <c r="P24" s="2" t="str">
        <f>IFERROR(AVERAGE(Transform!BM24:CI24),"N/A")</f>
        <v>N/A</v>
      </c>
      <c r="Q24" s="2" t="str">
        <f>IFERROR(AVERAGE(Transform!BM24:BT24),"N/A")</f>
        <v>N/A</v>
      </c>
      <c r="R24" s="2" t="str">
        <f>IFERROR(AVERAGE(Transform!BU24:CA24),"N/A")</f>
        <v>N/A</v>
      </c>
      <c r="S24" s="2" t="str">
        <f>IFERROR(AVERAGE(Transform!CB24:CI24),"N/A")</f>
        <v>N/A</v>
      </c>
      <c r="T24" s="2" t="str" cm="1">
        <f t="array" ref="T24">IFERROR(SUM(VALUE(Transform!CJ24:DD24)),"N/A")</f>
        <v>N/A</v>
      </c>
      <c r="U24" s="2" t="str" cm="1">
        <f t="array" ref="U24">IFERROR(SUM(VALUE(Transform!CJ24:CT24)),"N/A")</f>
        <v>N/A</v>
      </c>
      <c r="V24" s="2" t="str">
        <f>IFERROR(SUM(VALUE(Transform!CU24), Transform!CY24:DA24,Transform!DC24:DD24),"N/A")</f>
        <v>N/A</v>
      </c>
      <c r="W24" s="2" t="str" cm="1">
        <f t="array" ref="W24">IFERROR(SUM(VALUE(Transform!CV24:CX24),Transform!DB24),"N/A")</f>
        <v>N/A</v>
      </c>
      <c r="X24" s="2" t="str" cm="1">
        <f t="array" ref="X24">IFERROR(SUM(VALUE(Transform!DE24:DZ24)),"N/A")</f>
        <v>N/A</v>
      </c>
      <c r="Y24" s="2" t="str" cm="1">
        <f t="array" ref="Y24">IFERROR(SUM(VALUE(Transform!DE24:DL24)),"N/A")</f>
        <v>N/A</v>
      </c>
      <c r="Z24" s="2" t="str" cm="1">
        <f t="array" ref="Z24">IFERROR(SUM(VALUE(Transform!DM24:DT24)),"N/A")</f>
        <v>N/A</v>
      </c>
      <c r="AA24" s="2" t="str" cm="1">
        <f t="array" ref="AA24">IFERROR(SUM(VALUE(Transform!DU24:DZ24)),"N/A")</f>
        <v>N/A</v>
      </c>
      <c r="AB24" s="2" t="str" cm="1">
        <f t="array" ref="AB24">IFERROR(((SUM(VALUE(Transform!EA24:EZ24))-26)/(156-26))*100,"N/A")</f>
        <v>N/A</v>
      </c>
      <c r="AC24" s="2" t="str" cm="1">
        <f t="array" ref="AC24">IFERROR(((SUM(VALUE(Transform!EA24:EB24))-2)/(10-2))*100,"N/A")</f>
        <v>N/A</v>
      </c>
      <c r="AD24" s="2" t="str" cm="1">
        <f t="array" ref="AD24">IFERROR(((SUM(VALUE(Transform!EC24:ED24), Transform!EJ24, Transform!EO24:ER24)-7)/(35-7))*100,"N/A")</f>
        <v>N/A</v>
      </c>
      <c r="AE24" s="2" t="str" cm="1">
        <f t="array" ref="AE24">IFERROR(((SUM(VALUE(Transform!EE24:EG24), Transform!EK24, Transform!ES24, Transform!EZ24)-6)/(30-6))*100,"N/A")</f>
        <v>N/A</v>
      </c>
      <c r="AF24" s="2" t="str" cm="1">
        <f t="array" ref="AF24">IFERROR(((SUM(VALUE(Transform!ET24:EV24))-3)/(15-3))*100,"N/A")</f>
        <v>N/A</v>
      </c>
      <c r="AG24" s="3" t="str" cm="1">
        <f t="array" ref="AG24">IFERROR(((SUM(VALUE(Transform!EH24:EI24), Transform!EL24:EN24, Transform!EW24:EY24)-8)/(40-8))*100,"N/A")</f>
        <v>N/A</v>
      </c>
      <c r="AH24" s="3" t="str">
        <f>IFERROR(AVERAGE(Transform!FA24, Transform!FC24, Transform!FE24, Transform!FG24, Transform!FI24, Transform!FK24, Transform!FM24, Transform!FO24, Transform!FQ24, Transform!FS24, Transform!FU24, Transform!FW24, Transform!FY24, Transform!GA24, Transform!GC24, Transform!GE24, Transform!GG24, Transform!GI24, Transform!GK24, Transform!GM24, Transform!GO24, Transform!GQ24, Transform!GS24, Transform!GU24, Transform!GW24),"N/A")</f>
        <v>N/A</v>
      </c>
      <c r="AI24" s="3" t="str">
        <f>IFERROR(AVERAGE(Transform!FB24, Transform!FD24, Transform!FF24, Transform!FH24, Transform!FJ24, Transform!FL24, Transform!FN24, Transform!FP24, Transform!FR24, Transform!FT24, Transform!FV24, Transform!FX24, Transform!FZ24, Transform!GB24, Transform!GD24, Transform!GF24, Transform!GH24, Transform!GJ24, Transform!GL24, Transform!GN24, Transform!GP24, Transform!GR24, Transform!GT24, Transform!GV24, Transform!GX24),"N/A")</f>
        <v>N/A</v>
      </c>
      <c r="AJ24" s="3" t="str">
        <f>IFERROR(AVERAGE(Transform!FA24, Transform!FM24, Transform!FS24, Transform!FU24, Transform!FW24, Transform!GI24),"N/A")</f>
        <v>N/A</v>
      </c>
      <c r="AK24" s="3" t="str">
        <f>IFERROR(AVERAGE(Transform!FB24, Transform!FN24, Transform!FT24, Transform!FV24, Transform!FX24, Transform!GJ24),"N/A")</f>
        <v>N/A</v>
      </c>
      <c r="AL24" s="3" t="str">
        <f>IFERROR(AVERAGE(Transform!FC24, Transform!FI24, Transform!FO24, Transform!GA24, Transform!GG24, Transform!GK24),"N/A")</f>
        <v>N/A</v>
      </c>
      <c r="AM24" s="3" t="str">
        <f>IFERROR(AVERAGE(Transform!FD24, Transform!FJ24, Transform!FP24, Transform!GB24, Transform!GH24, Transform!GL24),"N/A")</f>
        <v>N/A</v>
      </c>
      <c r="AN24" t="str">
        <f>IFERROR(AVERAGE(Transform!FE24, Transform!FG24, Transform!FQ24, Transform!FY24),"N/A")</f>
        <v>N/A</v>
      </c>
      <c r="AO24" t="str">
        <f>IFERROR(AVERAGE(Transform!FF24, Transform!FH24, Transform!FR24, Transform!FZ24),"N/A")</f>
        <v>N/A</v>
      </c>
      <c r="AP24" t="str">
        <f>IFERROR(AVERAGE(Transform!FK24, Transform!GC24, Transform!GE24, Transform!GM24, Transform!GO24),"N/A")</f>
        <v>N/A</v>
      </c>
      <c r="AQ24" t="str">
        <f>IFERROR(AVERAGE(Transform!FL24, Transform!GD24, Transform!GF24, Transform!GN24, Transform!GP24),"N/A")</f>
        <v>N/A</v>
      </c>
      <c r="AR24" t="str">
        <f>IFERROR(AVERAGE(Transform!GQ24, Transform!GS24, Transform!GU24, Transform!GW24),"N/A")</f>
        <v>N/A</v>
      </c>
      <c r="AS24" t="str">
        <f>IFERROR(AVERAGE(Transform!GR24, Transform!GT24, Transform!GV24, Transform!GX24),"N/A")</f>
        <v>N/A</v>
      </c>
      <c r="AT24" s="2" t="str" cm="1">
        <f t="array" ref="AT24">IFERROR(SUM(VALUE(Transform!GY24:HM24))*100/90,"N/A")</f>
        <v>N/A</v>
      </c>
      <c r="AU24" s="2" t="str" cm="1">
        <f t="array" ref="AU24">IFERROR(SUM(VALUE(Transform!GY24:HK24))*100/78,"N/A")</f>
        <v>N/A</v>
      </c>
      <c r="AV24" s="2" t="str" cm="1">
        <f t="array" ref="AV24">IFERROR(SUM(VALUE(Transform!HL24:HM24))*100/12,"N/A")</f>
        <v>N/A</v>
      </c>
      <c r="AW24" s="2" t="str">
        <f>IFERROR(AVERAGE(Transform!HN24:IE24),"N/A")</f>
        <v>N/A</v>
      </c>
      <c r="AX24" s="2" t="str">
        <f>IFERROR(AVERAGE(Transform!HN24:HR24, Transform!HZ24:IA24),"N/A")</f>
        <v>N/A</v>
      </c>
      <c r="AY24" s="2" t="str">
        <f>IFERROR(AVERAGE(Transform!HS24:HU24, Transform!HX24:HY24),"N/A")</f>
        <v>N/A</v>
      </c>
      <c r="AZ24" s="2" t="str">
        <f>IFERROR(AVERAGE(Transform!HV24:HW24,Transform!IC24,Transform!IE24),"N/A")</f>
        <v>N/A</v>
      </c>
      <c r="BA24" s="2" t="str">
        <f>IFERROR(AVERAGE(Transform!IB24,Transform!ID24),"N/A")</f>
        <v>N/A</v>
      </c>
      <c r="BB24" s="2" t="str">
        <f>IFERROR(AVERAGE(Transform!IF24:IJ24),"N/A")</f>
        <v>N/A</v>
      </c>
      <c r="BC24" s="2" t="str" cm="1">
        <f t="array" ref="BC24">IFERROR(SUM(VALUE(Transform!IK24:IQ24)),"N/A")</f>
        <v>N/A</v>
      </c>
      <c r="BD24" s="2" t="str" cm="1">
        <f t="array" ref="BD24">IFERROR(SUM(VALUE(Transform!IR24:IX24)),"N/A")</f>
        <v>N/A</v>
      </c>
      <c r="BE24" s="2" t="str">
        <f t="shared" si="0"/>
        <v>N/A</v>
      </c>
      <c r="BF24" t="str">
        <f>IFERROR(AVERAGE(Transform!IY24:JO24),"N/A")</f>
        <v>N/A</v>
      </c>
      <c r="BG24" t="str">
        <f>IFERROR(AVERAGE(Transform!JP24:JW24),"N/A")</f>
        <v>N/A</v>
      </c>
      <c r="BH24" t="str">
        <f>IFERROR(AVERAGE(Transform!JP24:JS24),"N/A")</f>
        <v>N/A</v>
      </c>
      <c r="BI24" t="str">
        <f>IFERROR(AVERAGE(Transform!JT24:JW24),"N/A")</f>
        <v>N/A</v>
      </c>
      <c r="BJ24" t="str">
        <f>IFERROR(AVERAGE(Transform!JX24:KI24),"N/A")</f>
        <v>N/A</v>
      </c>
      <c r="BK24" t="str">
        <f>IFERROR(AVERAGE(Transform!JX24:KA24),"N/A")</f>
        <v>N/A</v>
      </c>
      <c r="BL24" t="str">
        <f>IFERROR(AVERAGE(Transform!KB24:KE24),"N/A")</f>
        <v>N/A</v>
      </c>
      <c r="BM24" t="str">
        <f>IFERROR(AVERAGE(Transform!KF24:KI24),"N/A")</f>
        <v>N/A</v>
      </c>
      <c r="BN24" t="str">
        <f>IFERROR(AVERAGE(Transform!KJ24:KX24),"N/A")</f>
        <v>N/A</v>
      </c>
      <c r="BO24" t="str">
        <f>IFERROR(AVERAGE(Transform!KJ24:KN24),"N/A")</f>
        <v>N/A</v>
      </c>
      <c r="BP24" t="str">
        <f>IFERROR(AVERAGE(Transform!KO24:KS24),"N/A")</f>
        <v>N/A</v>
      </c>
      <c r="BQ24" t="str">
        <f>IFERROR(AVERAGE(Transform!KT24:KX24),"N/A")</f>
        <v>N/A</v>
      </c>
    </row>
    <row r="25" spans="1:69" x14ac:dyDescent="0.25">
      <c r="A25">
        <f>Transform!A25</f>
        <v>6</v>
      </c>
      <c r="B25" t="str">
        <f>Transform!B25</f>
        <v>T2</v>
      </c>
      <c r="C25" t="str">
        <f>Transform!C25</f>
        <v>2022-06-15 15:45:23</v>
      </c>
      <c r="D25" t="str">
        <f>Transform!D25</f>
        <v>803-206</v>
      </c>
      <c r="E25" t="str">
        <f>Transform!E25</f>
        <v>203-152</v>
      </c>
      <c r="F25" s="2">
        <f>IFERROR(AVERAGE(Transform!F25:AB25),"N/A")</f>
        <v>51.086956521739133</v>
      </c>
      <c r="G25" s="2">
        <f>IFERROR(AVERAGE(Transform!F25:J25,Transform!S25:AB25),"N/A")</f>
        <v>36.666666666666664</v>
      </c>
      <c r="H25" s="2">
        <f>IFERROR(AVERAGE(Transform!K25:R25),"N/A")</f>
        <v>78.125</v>
      </c>
      <c r="I25" s="2">
        <f>IFERROR(AVERAGE(Transform!F25:J25),"N/A")</f>
        <v>20</v>
      </c>
      <c r="J25" s="2">
        <f>IFERROR(AVERAGE(Transform!S25:W25),"N/A")</f>
        <v>50</v>
      </c>
      <c r="K25" s="2">
        <f>IFERROR(AVERAGE(Transform!X25:AB25),"N/A")</f>
        <v>40</v>
      </c>
      <c r="L25" s="2">
        <f>IFERROR(AVERAGE(Transform!AC25:AZ25),"N/A")</f>
        <v>4.75</v>
      </c>
      <c r="M25" s="2">
        <f>IFERROR(AVERAGE(Transform!AC25:AU25),"N/A")</f>
        <v>4.7894736842105265</v>
      </c>
      <c r="N25" s="2">
        <f>IFERROR(AVERAGE(Transform!AV25:AZ25),"N/A")</f>
        <v>4.5999999999999996</v>
      </c>
      <c r="O25" s="2">
        <f>IFERROR(SUM(Transform!BA25:BL25),"N/A")</f>
        <v>30</v>
      </c>
      <c r="P25" s="2">
        <f>IFERROR(AVERAGE(Transform!BM25:CI25),"N/A")</f>
        <v>3.3043478260869565</v>
      </c>
      <c r="Q25" s="2">
        <f>IFERROR(AVERAGE(Transform!BM25:BT25),"N/A")</f>
        <v>2.125</v>
      </c>
      <c r="R25" s="2">
        <f>IFERROR(AVERAGE(Transform!BU25:CA25),"N/A")</f>
        <v>4.7142857142857144</v>
      </c>
      <c r="S25" s="2">
        <f>IFERROR(AVERAGE(Transform!CB25:CI25),"N/A")</f>
        <v>3.25</v>
      </c>
      <c r="T25" s="2" cm="1">
        <f t="array" ref="T25">IFERROR(SUM(VALUE(Transform!CJ25:DD25)),"N/A")</f>
        <v>84</v>
      </c>
      <c r="U25" s="2" cm="1">
        <f t="array" ref="U25">IFERROR(SUM(VALUE(Transform!CJ25:CT25)),"N/A")</f>
        <v>43</v>
      </c>
      <c r="V25" s="2">
        <f>IFERROR(SUM(VALUE(Transform!CU25), Transform!CY25:DA25,Transform!DC25:DD25),"N/A")</f>
        <v>28</v>
      </c>
      <c r="W25" s="2" cm="1">
        <f t="array" ref="W25">IFERROR(SUM(VALUE(Transform!CV25:CX25),Transform!DB25),"N/A")</f>
        <v>13</v>
      </c>
      <c r="X25" s="2" cm="1">
        <f t="array" ref="X25">IFERROR(SUM(VALUE(Transform!DE25:DZ25)),"N/A")</f>
        <v>32</v>
      </c>
      <c r="Y25" s="2" cm="1">
        <f t="array" ref="Y25">IFERROR(SUM(VALUE(Transform!DE25:DL25)),"N/A")</f>
        <v>2</v>
      </c>
      <c r="Z25" s="2" cm="1">
        <f t="array" ref="Z25">IFERROR(SUM(VALUE(Transform!DM25:DT25)),"N/A")</f>
        <v>25</v>
      </c>
      <c r="AA25" s="2" cm="1">
        <f t="array" ref="AA25">IFERROR(SUM(VALUE(Transform!DU25:DZ25)),"N/A")</f>
        <v>5</v>
      </c>
      <c r="AB25" s="2" cm="1">
        <f t="array" ref="AB25">IFERROR(((SUM(VALUE(Transform!EA25:EZ25))-26)/(156-26))*100,"N/A")</f>
        <v>37.692307692307693</v>
      </c>
      <c r="AC25" s="2" cm="1">
        <f t="array" ref="AC25">IFERROR(((SUM(VALUE(Transform!EA25:EB25))-2)/(10-2))*100,"N/A")</f>
        <v>37.5</v>
      </c>
      <c r="AD25" s="2" cm="1">
        <f t="array" ref="AD25">IFERROR(((SUM(VALUE(Transform!EC25:ED25), Transform!EJ25, Transform!EO25:ER25)-7)/(35-7))*100,"N/A")</f>
        <v>39.285714285714285</v>
      </c>
      <c r="AE25" s="2" cm="1">
        <f t="array" ref="AE25">IFERROR(((SUM(VALUE(Transform!EE25:EG25), Transform!EK25, Transform!ES25, Transform!EZ25)-6)/(30-6))*100,"N/A")</f>
        <v>50</v>
      </c>
      <c r="AF25" s="2" cm="1">
        <f t="array" ref="AF25">IFERROR(((SUM(VALUE(Transform!ET25:EV25))-3)/(15-3))*100,"N/A")</f>
        <v>41.666666666666671</v>
      </c>
      <c r="AG25" s="3" cm="1">
        <f t="array" ref="AG25">IFERROR(((SUM(VALUE(Transform!EH25:EI25), Transform!EL25:EN25, Transform!EW25:EY25)-8)/(40-8))*100,"N/A")</f>
        <v>56.25</v>
      </c>
      <c r="AH25" s="3">
        <f>IFERROR(AVERAGE(Transform!FA25, Transform!FC25, Transform!FE25, Transform!FG25, Transform!FI25, Transform!FK25, Transform!FM25, Transform!FO25, Transform!FQ25, Transform!FS25, Transform!FU25, Transform!FW25, Transform!FY25, Transform!GA25, Transform!GC25, Transform!GE25, Transform!GG25, Transform!GI25, Transform!GK25, Transform!GM25, Transform!GO25, Transform!GQ25, Transform!GS25, Transform!GU25, Transform!GW25),"N/A")</f>
        <v>4.4000000000000004</v>
      </c>
      <c r="AI25" s="3">
        <f>IFERROR(AVERAGE(Transform!FB25, Transform!FD25, Transform!FF25, Transform!FH25, Transform!FJ25, Transform!FL25, Transform!FN25, Transform!FP25, Transform!FR25, Transform!FT25, Transform!FV25, Transform!FX25, Transform!FZ25, Transform!GB25, Transform!GD25, Transform!GF25, Transform!GH25, Transform!GJ25, Transform!GL25, Transform!GN25, Transform!GP25, Transform!GR25, Transform!GT25, Transform!GV25, Transform!GX25),"N/A")</f>
        <v>3.36</v>
      </c>
      <c r="AJ25" s="3">
        <f>IFERROR(AVERAGE(Transform!FA25, Transform!FM25, Transform!FS25, Transform!FU25, Transform!FW25, Transform!GI25),"N/A")</f>
        <v>4</v>
      </c>
      <c r="AK25" s="3">
        <f>IFERROR(AVERAGE(Transform!FB25, Transform!FN25, Transform!FT25, Transform!FV25, Transform!FX25, Transform!GJ25),"N/A")</f>
        <v>3.1666666666666665</v>
      </c>
      <c r="AL25" s="3">
        <f>IFERROR(AVERAGE(Transform!FC25, Transform!FI25, Transform!FO25, Transform!GA25, Transform!GG25, Transform!GK25),"N/A")</f>
        <v>4</v>
      </c>
      <c r="AM25" s="3">
        <f>IFERROR(AVERAGE(Transform!FD25, Transform!FJ25, Transform!FP25, Transform!GB25, Transform!GH25, Transform!GL25),"N/A")</f>
        <v>3.3333333333333335</v>
      </c>
      <c r="AN25">
        <f>IFERROR(AVERAGE(Transform!FE25, Transform!FG25, Transform!FQ25, Transform!FY25),"N/A")</f>
        <v>4.25</v>
      </c>
      <c r="AO25">
        <f>IFERROR(AVERAGE(Transform!FF25, Transform!FH25, Transform!FR25, Transform!FZ25),"N/A")</f>
        <v>3</v>
      </c>
      <c r="AP25">
        <f>IFERROR(AVERAGE(Transform!FK25, Transform!GC25, Transform!GE25, Transform!GM25, Transform!GO25),"N/A")</f>
        <v>5</v>
      </c>
      <c r="AQ25">
        <f>IFERROR(AVERAGE(Transform!FL25, Transform!GD25, Transform!GF25, Transform!GN25, Transform!GP25),"N/A")</f>
        <v>3.6</v>
      </c>
      <c r="AR25">
        <f>IFERROR(AVERAGE(Transform!GQ25, Transform!GS25, Transform!GU25, Transform!GW25),"N/A")</f>
        <v>5</v>
      </c>
      <c r="AS25">
        <f>IFERROR(AVERAGE(Transform!GR25, Transform!GT25, Transform!GV25, Transform!GX25),"N/A")</f>
        <v>3.75</v>
      </c>
      <c r="AT25" s="2" cm="1">
        <f t="array" ref="AT25">IFERROR(SUM(VALUE(Transform!GY25:HM25))*100/90,"N/A")</f>
        <v>76.666666666666671</v>
      </c>
      <c r="AU25" s="2" cm="1">
        <f t="array" ref="AU25">IFERROR(SUM(VALUE(Transform!GY25:HK25))*100/78,"N/A")</f>
        <v>78.205128205128204</v>
      </c>
      <c r="AV25" s="2" cm="1">
        <f t="array" ref="AV25">IFERROR(SUM(VALUE(Transform!HL25:HM25))*100/12,"N/A")</f>
        <v>66.666666666666671</v>
      </c>
      <c r="AW25" s="2">
        <f>IFERROR(AVERAGE(Transform!HN25:IE25),"N/A")</f>
        <v>3.6111111111111112</v>
      </c>
      <c r="AX25" s="2">
        <f>IFERROR(AVERAGE(Transform!HN25:HR25, Transform!HZ25:IA25),"N/A")</f>
        <v>4.7142857142857144</v>
      </c>
      <c r="AY25" s="2">
        <f>IFERROR(AVERAGE(Transform!HS25:HU25, Transform!HX25:HY25),"N/A")</f>
        <v>2.6</v>
      </c>
      <c r="AZ25" s="2">
        <f>IFERROR(AVERAGE(Transform!HV25:HW25,Transform!IC25,Transform!IE25),"N/A")</f>
        <v>2.25</v>
      </c>
      <c r="BA25" s="2">
        <f>IFERROR(AVERAGE(Transform!IB25,Transform!ID25),"N/A")</f>
        <v>5</v>
      </c>
      <c r="BB25" s="2" t="str">
        <f>IFERROR(AVERAGE(Transform!IF25:IJ25),"N/A")</f>
        <v>N/A</v>
      </c>
      <c r="BC25" s="2" t="str" cm="1">
        <f t="array" ref="BC25">IFERROR(SUM(VALUE(Transform!IK25:IQ25)),"N/A")</f>
        <v>N/A</v>
      </c>
      <c r="BD25" s="2" t="str" cm="1">
        <f t="array" ref="BD25">IFERROR(SUM(VALUE(Transform!IR25:IX25)),"N/A")</f>
        <v>N/A</v>
      </c>
      <c r="BE25" s="2" t="str">
        <f t="shared" si="0"/>
        <v>N/A</v>
      </c>
      <c r="BF25" t="str">
        <f>IFERROR(AVERAGE(Transform!IY25:JO25),"N/A")</f>
        <v>N/A</v>
      </c>
      <c r="BG25" t="str">
        <f>IFERROR(AVERAGE(Transform!JP25:JW25),"N/A")</f>
        <v>N/A</v>
      </c>
      <c r="BH25" t="str">
        <f>IFERROR(AVERAGE(Transform!JP25:JS25),"N/A")</f>
        <v>N/A</v>
      </c>
      <c r="BI25" t="str">
        <f>IFERROR(AVERAGE(Transform!JT25:JW25),"N/A")</f>
        <v>N/A</v>
      </c>
      <c r="BJ25" t="str">
        <f>IFERROR(AVERAGE(Transform!JX25:KI25),"N/A")</f>
        <v>N/A</v>
      </c>
      <c r="BK25" t="str">
        <f>IFERROR(AVERAGE(Transform!JX25:KA25),"N/A")</f>
        <v>N/A</v>
      </c>
      <c r="BL25" t="str">
        <f>IFERROR(AVERAGE(Transform!KB25:KE25),"N/A")</f>
        <v>N/A</v>
      </c>
      <c r="BM25" t="str">
        <f>IFERROR(AVERAGE(Transform!KF25:KI25),"N/A")</f>
        <v>N/A</v>
      </c>
      <c r="BN25" t="str">
        <f>IFERROR(AVERAGE(Transform!KJ25:KX25),"N/A")</f>
        <v>N/A</v>
      </c>
      <c r="BO25" t="str">
        <f>IFERROR(AVERAGE(Transform!KJ25:KN25),"N/A")</f>
        <v>N/A</v>
      </c>
      <c r="BP25" t="str">
        <f>IFERROR(AVERAGE(Transform!KO25:KS25),"N/A")</f>
        <v>N/A</v>
      </c>
      <c r="BQ25" t="str">
        <f>IFERROR(AVERAGE(Transform!KT25:KX25),"N/A")</f>
        <v>N/A</v>
      </c>
    </row>
    <row r="26" spans="1:69" x14ac:dyDescent="0.25">
      <c r="A26">
        <f>Transform!A26</f>
        <v>7</v>
      </c>
      <c r="B26" t="str">
        <f>Transform!B26</f>
        <v>T2</v>
      </c>
      <c r="C26" t="str">
        <f>Transform!C26</f>
        <v>2022-06-15 16:25:08</v>
      </c>
      <c r="D26" t="str">
        <f>Transform!D26</f>
        <v>700-212</v>
      </c>
      <c r="E26" t="str">
        <f>Transform!E26</f>
        <v>100-100</v>
      </c>
      <c r="F26" s="2">
        <f>IFERROR(AVERAGE(Transform!F26:AB26),"N/A")</f>
        <v>47.826086956521742</v>
      </c>
      <c r="G26" s="2">
        <f>IFERROR(AVERAGE(Transform!F26:J26,Transform!S26:AB26),"N/A")</f>
        <v>33.333333333333336</v>
      </c>
      <c r="H26" s="2">
        <f>IFERROR(AVERAGE(Transform!K26:R26),"N/A")</f>
        <v>75</v>
      </c>
      <c r="I26" s="2">
        <f>IFERROR(AVERAGE(Transform!F26:J26),"N/A")</f>
        <v>50</v>
      </c>
      <c r="J26" s="2">
        <f>IFERROR(AVERAGE(Transform!S26:W26),"N/A")</f>
        <v>25</v>
      </c>
      <c r="K26" s="2">
        <f>IFERROR(AVERAGE(Transform!X26:AB26),"N/A")</f>
        <v>25</v>
      </c>
      <c r="L26" s="2">
        <f>IFERROR(AVERAGE(Transform!AC26:AZ26),"N/A")</f>
        <v>3.75</v>
      </c>
      <c r="M26" s="2">
        <f>IFERROR(AVERAGE(Transform!AC26:AU26),"N/A")</f>
        <v>3.8947368421052633</v>
      </c>
      <c r="N26" s="2">
        <f>IFERROR(AVERAGE(Transform!AV26:AZ26),"N/A")</f>
        <v>3.2</v>
      </c>
      <c r="O26" s="2">
        <f>IFERROR(SUM(Transform!BA26:BL26),"N/A")</f>
        <v>23</v>
      </c>
      <c r="P26" s="2">
        <f>IFERROR(AVERAGE(Transform!BM26:CI26),"N/A")</f>
        <v>3.9130434782608696</v>
      </c>
      <c r="Q26" s="2">
        <f>IFERROR(AVERAGE(Transform!BM26:BT26),"N/A")</f>
        <v>3.75</v>
      </c>
      <c r="R26" s="2">
        <f>IFERROR(AVERAGE(Transform!BU26:CA26),"N/A")</f>
        <v>4.2857142857142856</v>
      </c>
      <c r="S26" s="2">
        <f>IFERROR(AVERAGE(Transform!CB26:CI26),"N/A")</f>
        <v>3.75</v>
      </c>
      <c r="T26" s="2" cm="1">
        <f t="array" ref="T26">IFERROR(SUM(VALUE(Transform!CJ26:DD26)),"N/A")</f>
        <v>48</v>
      </c>
      <c r="U26" s="2" cm="1">
        <f t="array" ref="U26">IFERROR(SUM(VALUE(Transform!CJ26:CT26)),"N/A")</f>
        <v>23</v>
      </c>
      <c r="V26" s="2">
        <f>IFERROR(SUM(VALUE(Transform!CU26), Transform!CY26:DA26,Transform!DC26:DD26),"N/A")</f>
        <v>16</v>
      </c>
      <c r="W26" s="2" cm="1">
        <f t="array" ref="W26">IFERROR(SUM(VALUE(Transform!CV26:CX26),Transform!DB26),"N/A")</f>
        <v>9</v>
      </c>
      <c r="X26" s="2" cm="1">
        <f t="array" ref="X26">IFERROR(SUM(VALUE(Transform!DE26:DZ26)),"N/A")</f>
        <v>38</v>
      </c>
      <c r="Y26" s="2" cm="1">
        <f t="array" ref="Y26">IFERROR(SUM(VALUE(Transform!DE26:DL26)),"N/A")</f>
        <v>17</v>
      </c>
      <c r="Z26" s="2" cm="1">
        <f t="array" ref="Z26">IFERROR(SUM(VALUE(Transform!DM26:DT26)),"N/A")</f>
        <v>17</v>
      </c>
      <c r="AA26" s="2" cm="1">
        <f t="array" ref="AA26">IFERROR(SUM(VALUE(Transform!DU26:DZ26)),"N/A")</f>
        <v>4</v>
      </c>
      <c r="AB26" s="2" cm="1">
        <f t="array" ref="AB26">IFERROR(((SUM(VALUE(Transform!EA26:EZ26))-26)/(156-26))*100,"N/A")</f>
        <v>59.230769230769234</v>
      </c>
      <c r="AC26" s="2" cm="1">
        <f t="array" ref="AC26">IFERROR(((SUM(VALUE(Transform!EA26:EB26))-2)/(10-2))*100,"N/A")</f>
        <v>75</v>
      </c>
      <c r="AD26" s="2" cm="1">
        <f t="array" ref="AD26">IFERROR(((SUM(VALUE(Transform!EC26:ED26), Transform!EJ26, Transform!EO26:ER26)-7)/(35-7))*100,"N/A")</f>
        <v>78.571428571428569</v>
      </c>
      <c r="AE26" s="2" cm="1">
        <f t="array" ref="AE26">IFERROR(((SUM(VALUE(Transform!EE26:EG26), Transform!EK26, Transform!ES26, Transform!EZ26)-6)/(30-6))*100,"N/A")</f>
        <v>79.166666666666657</v>
      </c>
      <c r="AF26" s="2" cm="1">
        <f t="array" ref="AF26">IFERROR(((SUM(VALUE(Transform!ET26:EV26))-3)/(15-3))*100,"N/A")</f>
        <v>75</v>
      </c>
      <c r="AG26" s="3" cm="1">
        <f t="array" ref="AG26">IFERROR(((SUM(VALUE(Transform!EH26:EI26), Transform!EL26:EN26, Transform!EW26:EY26)-8)/(40-8))*100,"N/A")</f>
        <v>65.625</v>
      </c>
      <c r="AH26" s="3">
        <f>IFERROR(AVERAGE(Transform!FA26, Transform!FC26, Transform!FE26, Transform!FG26, Transform!FI26, Transform!FK26, Transform!FM26, Transform!FO26, Transform!FQ26, Transform!FS26, Transform!FU26, Transform!FW26, Transform!FY26, Transform!GA26, Transform!GC26, Transform!GE26, Transform!GG26, Transform!GI26, Transform!GK26, Transform!GM26, Transform!GO26, Transform!GQ26, Transform!GS26, Transform!GU26, Transform!GW26),"N/A")</f>
        <v>4.16</v>
      </c>
      <c r="AI26" s="3">
        <f>IFERROR(AVERAGE(Transform!FB26, Transform!FD26, Transform!FF26, Transform!FH26, Transform!FJ26, Transform!FL26, Transform!FN26, Transform!FP26, Transform!FR26, Transform!FT26, Transform!FV26, Transform!FX26, Transform!FZ26, Transform!GB26, Transform!GD26, Transform!GF26, Transform!GH26, Transform!GJ26, Transform!GL26, Transform!GN26, Transform!GP26, Transform!GR26, Transform!GT26, Transform!GV26, Transform!GX26),"N/A")</f>
        <v>3.64</v>
      </c>
      <c r="AJ26" s="3">
        <f>IFERROR(AVERAGE(Transform!FA26, Transform!FM26, Transform!FS26, Transform!FU26, Transform!FW26, Transform!GI26),"N/A")</f>
        <v>3.8333333333333335</v>
      </c>
      <c r="AK26" s="3">
        <f>IFERROR(AVERAGE(Transform!FB26, Transform!FN26, Transform!FT26, Transform!FV26, Transform!FX26, Transform!GJ26),"N/A")</f>
        <v>3.6666666666666665</v>
      </c>
      <c r="AL26" s="3">
        <f>IFERROR(AVERAGE(Transform!FC26, Transform!FI26, Transform!FO26, Transform!GA26, Transform!GG26, Transform!GK26),"N/A")</f>
        <v>4</v>
      </c>
      <c r="AM26" s="3">
        <f>IFERROR(AVERAGE(Transform!FD26, Transform!FJ26, Transform!FP26, Transform!GB26, Transform!GH26, Transform!GL26),"N/A")</f>
        <v>3.5</v>
      </c>
      <c r="AN26">
        <f>IFERROR(AVERAGE(Transform!FE26, Transform!FG26, Transform!FQ26, Transform!FY26),"N/A")</f>
        <v>3.5</v>
      </c>
      <c r="AO26">
        <f>IFERROR(AVERAGE(Transform!FF26, Transform!FH26, Transform!FR26, Transform!FZ26),"N/A")</f>
        <v>3.75</v>
      </c>
      <c r="AP26">
        <f>IFERROR(AVERAGE(Transform!FK26, Transform!GC26, Transform!GE26, Transform!GM26, Transform!GO26),"N/A")</f>
        <v>4.5999999999999996</v>
      </c>
      <c r="AQ26">
        <f>IFERROR(AVERAGE(Transform!FL26, Transform!GD26, Transform!GF26, Transform!GN26, Transform!GP26),"N/A")</f>
        <v>4</v>
      </c>
      <c r="AR26">
        <f>IFERROR(AVERAGE(Transform!GQ26, Transform!GS26, Transform!GU26, Transform!GW26),"N/A")</f>
        <v>5</v>
      </c>
      <c r="AS26">
        <f>IFERROR(AVERAGE(Transform!GR26, Transform!GT26, Transform!GV26, Transform!GX26),"N/A")</f>
        <v>3.25</v>
      </c>
      <c r="AT26" s="2" cm="1">
        <f t="array" ref="AT26">IFERROR(SUM(VALUE(Transform!GY26:HM26))*100/90,"N/A")</f>
        <v>66.666666666666671</v>
      </c>
      <c r="AU26" s="2" cm="1">
        <f t="array" ref="AU26">IFERROR(SUM(VALUE(Transform!GY26:HK26))*100/78,"N/A")</f>
        <v>69.230769230769226</v>
      </c>
      <c r="AV26" s="2" cm="1">
        <f t="array" ref="AV26">IFERROR(SUM(VALUE(Transform!HL26:HM26))*100/12,"N/A")</f>
        <v>50</v>
      </c>
      <c r="AW26" s="2">
        <f>IFERROR(AVERAGE(Transform!HN26:IE26),"N/A")</f>
        <v>3.2777777777777777</v>
      </c>
      <c r="AX26" s="2">
        <f>IFERROR(AVERAGE(Transform!HN26:HR26, Transform!HZ26:IA26),"N/A")</f>
        <v>3.8571428571428572</v>
      </c>
      <c r="AY26" s="2">
        <f>IFERROR(AVERAGE(Transform!HS26:HU26, Transform!HX26:HY26),"N/A")</f>
        <v>2.8</v>
      </c>
      <c r="AZ26" s="2">
        <f>IFERROR(AVERAGE(Transform!HV26:HW26,Transform!IC26,Transform!IE26),"N/A")</f>
        <v>2.5</v>
      </c>
      <c r="BA26" s="2">
        <f>IFERROR(AVERAGE(Transform!IB26,Transform!ID26),"N/A")</f>
        <v>4</v>
      </c>
      <c r="BB26" s="2" t="str">
        <f>IFERROR(AVERAGE(Transform!IF26:IJ26),"N/A")</f>
        <v>N/A</v>
      </c>
      <c r="BC26" s="2" t="str" cm="1">
        <f t="array" ref="BC26">IFERROR(SUM(VALUE(Transform!IK26:IQ26)),"N/A")</f>
        <v>N/A</v>
      </c>
      <c r="BD26" s="2" t="str" cm="1">
        <f t="array" ref="BD26">IFERROR(SUM(VALUE(Transform!IR26:IX26)),"N/A")</f>
        <v>N/A</v>
      </c>
      <c r="BE26" s="2" t="str">
        <f t="shared" si="0"/>
        <v>N/A</v>
      </c>
      <c r="BF26" t="str">
        <f>IFERROR(AVERAGE(Transform!IY26:JO26),"N/A")</f>
        <v>N/A</v>
      </c>
      <c r="BG26">
        <f>IFERROR(AVERAGE(Transform!JP26:JW26),"N/A")</f>
        <v>0</v>
      </c>
      <c r="BH26">
        <f>IFERROR(AVERAGE(Transform!JP26:JS26),"N/A")</f>
        <v>0</v>
      </c>
      <c r="BI26">
        <f>IFERROR(AVERAGE(Transform!JT26:JW26),"N/A")</f>
        <v>0</v>
      </c>
      <c r="BJ26">
        <f>IFERROR(AVERAGE(Transform!JX26:KI26),"N/A")</f>
        <v>3</v>
      </c>
      <c r="BK26">
        <f>IFERROR(AVERAGE(Transform!JX26:KA26),"N/A")</f>
        <v>3</v>
      </c>
      <c r="BL26">
        <f>IFERROR(AVERAGE(Transform!KB26:KE26),"N/A")</f>
        <v>3</v>
      </c>
      <c r="BM26">
        <f>IFERROR(AVERAGE(Transform!KF26:KI26),"N/A")</f>
        <v>3</v>
      </c>
      <c r="BN26" t="str">
        <f>IFERROR(AVERAGE(Transform!KJ26:KX26),"N/A")</f>
        <v>N/A</v>
      </c>
      <c r="BO26" t="str">
        <f>IFERROR(AVERAGE(Transform!KJ26:KN26),"N/A")</f>
        <v>N/A</v>
      </c>
      <c r="BP26" t="str">
        <f>IFERROR(AVERAGE(Transform!KO26:KS26),"N/A")</f>
        <v>N/A</v>
      </c>
      <c r="BQ26" t="str">
        <f>IFERROR(AVERAGE(Transform!KT26:KX26),"N/A")</f>
        <v>N/A</v>
      </c>
    </row>
    <row r="27" spans="1:69" x14ac:dyDescent="0.25">
      <c r="A27">
        <f>Transform!A27</f>
        <v>8</v>
      </c>
      <c r="B27" t="str">
        <f>Transform!B27</f>
        <v>T2</v>
      </c>
      <c r="C27" t="str">
        <f>Transform!C27</f>
        <v>2022-06-17 17:17:58</v>
      </c>
      <c r="D27" t="str">
        <f>Transform!D27</f>
        <v>804-211</v>
      </c>
      <c r="E27" t="str">
        <f>Transform!E27</f>
        <v>204-153</v>
      </c>
      <c r="F27" s="2">
        <f>IFERROR(AVERAGE(Transform!F27:AB27),"N/A")</f>
        <v>51.086956521739133</v>
      </c>
      <c r="G27" s="2">
        <f>IFERROR(AVERAGE(Transform!F27:J27,Transform!S27:AB27),"N/A")</f>
        <v>43.333333333333336</v>
      </c>
      <c r="H27" s="2">
        <f>IFERROR(AVERAGE(Transform!K27:R27),"N/A")</f>
        <v>65.625</v>
      </c>
      <c r="I27" s="2">
        <f>IFERROR(AVERAGE(Transform!F27:J27),"N/A")</f>
        <v>45</v>
      </c>
      <c r="J27" s="2">
        <f>IFERROR(AVERAGE(Transform!S27:W27),"N/A")</f>
        <v>40</v>
      </c>
      <c r="K27" s="2">
        <f>IFERROR(AVERAGE(Transform!X27:AB27),"N/A")</f>
        <v>45</v>
      </c>
      <c r="L27" s="2">
        <f>IFERROR(AVERAGE(Transform!AC27:AZ27),"N/A")</f>
        <v>3.2916666666666665</v>
      </c>
      <c r="M27" s="2">
        <f>IFERROR(AVERAGE(Transform!AC27:AU27),"N/A")</f>
        <v>3.7894736842105261</v>
      </c>
      <c r="N27" s="2">
        <f>IFERROR(AVERAGE(Transform!AV27:AZ27),"N/A")</f>
        <v>1.4</v>
      </c>
      <c r="O27" s="2">
        <f>IFERROR(SUM(Transform!BA27:BL27),"N/A")</f>
        <v>36</v>
      </c>
      <c r="P27" s="2">
        <f>IFERROR(AVERAGE(Transform!BM27:CI27),"N/A")</f>
        <v>3.3913043478260869</v>
      </c>
      <c r="Q27" s="2">
        <f>IFERROR(AVERAGE(Transform!BM27:BT27),"N/A")</f>
        <v>1.75</v>
      </c>
      <c r="R27" s="2">
        <f>IFERROR(AVERAGE(Transform!BU27:CA27),"N/A")</f>
        <v>4.5714285714285712</v>
      </c>
      <c r="S27" s="2">
        <f>IFERROR(AVERAGE(Transform!CB27:CI27),"N/A")</f>
        <v>4</v>
      </c>
      <c r="T27" s="2" cm="1">
        <f t="array" ref="T27">IFERROR(SUM(VALUE(Transform!CJ27:DD27)),"N/A")</f>
        <v>77</v>
      </c>
      <c r="U27" s="2" cm="1">
        <f t="array" ref="U27">IFERROR(SUM(VALUE(Transform!CJ27:CT27)),"N/A")</f>
        <v>36</v>
      </c>
      <c r="V27" s="2">
        <f>IFERROR(SUM(VALUE(Transform!CU27), Transform!CY27:DA27,Transform!DC27:DD27),"N/A")</f>
        <v>26</v>
      </c>
      <c r="W27" s="2" cm="1">
        <f t="array" ref="W27">IFERROR(SUM(VALUE(Transform!CV27:CX27),Transform!DB27),"N/A")</f>
        <v>15</v>
      </c>
      <c r="X27" s="2" cm="1">
        <f t="array" ref="X27">IFERROR(SUM(VALUE(Transform!DE27:DZ27)),"N/A")</f>
        <v>74</v>
      </c>
      <c r="Y27" s="2" cm="1">
        <f t="array" ref="Y27">IFERROR(SUM(VALUE(Transform!DE27:DL27)),"N/A")</f>
        <v>28</v>
      </c>
      <c r="Z27" s="2" cm="1">
        <f t="array" ref="Z27">IFERROR(SUM(VALUE(Transform!DM27:DT27)),"N/A")</f>
        <v>36</v>
      </c>
      <c r="AA27" s="2" cm="1">
        <f t="array" ref="AA27">IFERROR(SUM(VALUE(Transform!DU27:DZ27)),"N/A")</f>
        <v>10</v>
      </c>
      <c r="AB27" s="2" cm="1">
        <f t="array" ref="AB27">IFERROR(((SUM(VALUE(Transform!EA27:EZ27))-26)/(156-26))*100,"N/A")</f>
        <v>51.538461538461533</v>
      </c>
      <c r="AC27" s="2" cm="1">
        <f t="array" ref="AC27">IFERROR(((SUM(VALUE(Transform!EA27:EB27))-2)/(10-2))*100,"N/A")</f>
        <v>37.5</v>
      </c>
      <c r="AD27" s="2" cm="1">
        <f t="array" ref="AD27">IFERROR(((SUM(VALUE(Transform!EC27:ED27), Transform!EJ27, Transform!EO27:ER27)-7)/(35-7))*100,"N/A")</f>
        <v>57.142857142857139</v>
      </c>
      <c r="AE27" s="2" cm="1">
        <f t="array" ref="AE27">IFERROR(((SUM(VALUE(Transform!EE27:EG27), Transform!EK27, Transform!ES27, Transform!EZ27)-6)/(30-6))*100,"N/A")</f>
        <v>58.333333333333336</v>
      </c>
      <c r="AF27" s="2" cm="1">
        <f t="array" ref="AF27">IFERROR(((SUM(VALUE(Transform!ET27:EV27))-3)/(15-3))*100,"N/A")</f>
        <v>58.333333333333336</v>
      </c>
      <c r="AG27" s="3" cm="1">
        <f t="array" ref="AG27">IFERROR(((SUM(VALUE(Transform!EH27:EI27), Transform!EL27:EN27, Transform!EW27:EY27)-8)/(40-8))*100,"N/A")</f>
        <v>84.375</v>
      </c>
      <c r="AH27" s="3">
        <f>IFERROR(AVERAGE(Transform!FA27, Transform!FC27, Transform!FE27, Transform!FG27, Transform!FI27, Transform!FK27, Transform!FM27, Transform!FO27, Transform!FQ27, Transform!FS27, Transform!FU27, Transform!FW27, Transform!FY27, Transform!GA27, Transform!GC27, Transform!GE27, Transform!GG27, Transform!GI27, Transform!GK27, Transform!GM27, Transform!GO27, Transform!GQ27, Transform!GS27, Transform!GU27, Transform!GW27),"N/A")</f>
        <v>4.5999999999999996</v>
      </c>
      <c r="AI27" s="3">
        <f>IFERROR(AVERAGE(Transform!FB27, Transform!FD27, Transform!FF27, Transform!FH27, Transform!FJ27, Transform!FL27, Transform!FN27, Transform!FP27, Transform!FR27, Transform!FT27, Transform!FV27, Transform!FX27, Transform!FZ27, Transform!GB27, Transform!GD27, Transform!GF27, Transform!GH27, Transform!GJ27, Transform!GL27, Transform!GN27, Transform!GP27, Transform!GR27, Transform!GT27, Transform!GV27, Transform!GX27),"N/A")</f>
        <v>3.6</v>
      </c>
      <c r="AJ27" s="3">
        <f>IFERROR(AVERAGE(Transform!FA27, Transform!FM27, Transform!FS27, Transform!FU27, Transform!FW27, Transform!GI27),"N/A")</f>
        <v>4.666666666666667</v>
      </c>
      <c r="AK27" s="3">
        <f>IFERROR(AVERAGE(Transform!FB27, Transform!FN27, Transform!FT27, Transform!FV27, Transform!FX27, Transform!GJ27),"N/A")</f>
        <v>3.3333333333333335</v>
      </c>
      <c r="AL27" s="3">
        <f>IFERROR(AVERAGE(Transform!FC27, Transform!FI27, Transform!FO27, Transform!GA27, Transform!GG27, Transform!GK27),"N/A")</f>
        <v>4</v>
      </c>
      <c r="AM27" s="3">
        <f>IFERROR(AVERAGE(Transform!FD27, Transform!FJ27, Transform!FP27, Transform!GB27, Transform!GH27, Transform!GL27),"N/A")</f>
        <v>3</v>
      </c>
      <c r="AN27">
        <f>IFERROR(AVERAGE(Transform!FE27, Transform!FG27, Transform!FQ27, Transform!FY27),"N/A")</f>
        <v>5</v>
      </c>
      <c r="AO27">
        <f>IFERROR(AVERAGE(Transform!FF27, Transform!FH27, Transform!FR27, Transform!FZ27),"N/A")</f>
        <v>3.5</v>
      </c>
      <c r="AP27">
        <f>IFERROR(AVERAGE(Transform!FK27, Transform!GC27, Transform!GE27, Transform!GM27, Transform!GO27),"N/A")</f>
        <v>5</v>
      </c>
      <c r="AQ27">
        <f>IFERROR(AVERAGE(Transform!FL27, Transform!GD27, Transform!GF27, Transform!GN27, Transform!GP27),"N/A")</f>
        <v>4.5999999999999996</v>
      </c>
      <c r="AR27">
        <f>IFERROR(AVERAGE(Transform!GQ27, Transform!GS27, Transform!GU27, Transform!GW27),"N/A")</f>
        <v>4.5</v>
      </c>
      <c r="AS27">
        <f>IFERROR(AVERAGE(Transform!GR27, Transform!GT27, Transform!GV27, Transform!GX27),"N/A")</f>
        <v>3.75</v>
      </c>
      <c r="AT27" s="2" cm="1">
        <f t="array" ref="AT27">IFERROR(SUM(VALUE(Transform!GY27:HM27))*100/90,"N/A")</f>
        <v>70</v>
      </c>
      <c r="AU27" s="2" cm="1">
        <f t="array" ref="AU27">IFERROR(SUM(VALUE(Transform!GY27:HK27))*100/78,"N/A")</f>
        <v>74.358974358974365</v>
      </c>
      <c r="AV27" s="2" cm="1">
        <f t="array" ref="AV27">IFERROR(SUM(VALUE(Transform!HL27:HM27))*100/12,"N/A")</f>
        <v>41.666666666666664</v>
      </c>
      <c r="AW27" s="2">
        <f>IFERROR(AVERAGE(Transform!HN27:IE27),"N/A")</f>
        <v>2.7777777777777777</v>
      </c>
      <c r="AX27" s="2">
        <f>IFERROR(AVERAGE(Transform!HN27:HR27, Transform!HZ27:IA27),"N/A")</f>
        <v>3</v>
      </c>
      <c r="AY27" s="2">
        <f>IFERROR(AVERAGE(Transform!HS27:HU27, Transform!HX27:HY27),"N/A")</f>
        <v>2.8</v>
      </c>
      <c r="AZ27" s="2">
        <f>IFERROR(AVERAGE(Transform!HV27:HW27,Transform!IC27,Transform!IE27),"N/A")</f>
        <v>2.5</v>
      </c>
      <c r="BA27" s="2">
        <f>IFERROR(AVERAGE(Transform!IB27,Transform!ID27),"N/A")</f>
        <v>2.5</v>
      </c>
      <c r="BB27" s="2" t="str">
        <f>IFERROR(AVERAGE(Transform!IF27:IJ27),"N/A")</f>
        <v>N/A</v>
      </c>
      <c r="BC27" s="2" t="str" cm="1">
        <f t="array" ref="BC27">IFERROR(SUM(VALUE(Transform!IK27:IQ27)),"N/A")</f>
        <v>N/A</v>
      </c>
      <c r="BD27" s="2" t="str" cm="1">
        <f t="array" ref="BD27">IFERROR(SUM(VALUE(Transform!IR27:IX27)),"N/A")</f>
        <v>N/A</v>
      </c>
      <c r="BE27" s="2" t="str">
        <f t="shared" si="0"/>
        <v>N/A</v>
      </c>
      <c r="BF27" t="str">
        <f>IFERROR(AVERAGE(Transform!IY27:JO27),"N/A")</f>
        <v>N/A</v>
      </c>
      <c r="BG27" t="str">
        <f>IFERROR(AVERAGE(Transform!JP27:JW27),"N/A")</f>
        <v>N/A</v>
      </c>
      <c r="BH27" t="str">
        <f>IFERROR(AVERAGE(Transform!JP27:JS27),"N/A")</f>
        <v>N/A</v>
      </c>
      <c r="BI27" t="str">
        <f>IFERROR(AVERAGE(Transform!JT27:JW27),"N/A")</f>
        <v>N/A</v>
      </c>
      <c r="BJ27" t="str">
        <f>IFERROR(AVERAGE(Transform!JX27:KI27),"N/A")</f>
        <v>N/A</v>
      </c>
      <c r="BK27" t="str">
        <f>IFERROR(AVERAGE(Transform!JX27:KA27),"N/A")</f>
        <v>N/A</v>
      </c>
      <c r="BL27" t="str">
        <f>IFERROR(AVERAGE(Transform!KB27:KE27),"N/A")</f>
        <v>N/A</v>
      </c>
      <c r="BM27" t="str">
        <f>IFERROR(AVERAGE(Transform!KF27:KI27),"N/A")</f>
        <v>N/A</v>
      </c>
      <c r="BN27" t="str">
        <f>IFERROR(AVERAGE(Transform!KJ27:KX27),"N/A")</f>
        <v>N/A</v>
      </c>
      <c r="BO27" t="str">
        <f>IFERROR(AVERAGE(Transform!KJ27:KN27),"N/A")</f>
        <v>N/A</v>
      </c>
      <c r="BP27" t="str">
        <f>IFERROR(AVERAGE(Transform!KO27:KS27),"N/A")</f>
        <v>N/A</v>
      </c>
      <c r="BQ27" t="str">
        <f>IFERROR(AVERAGE(Transform!KT27:KX27),"N/A")</f>
        <v>N/A</v>
      </c>
    </row>
    <row r="28" spans="1:69" x14ac:dyDescent="0.25">
      <c r="A28">
        <f>Transform!A28</f>
        <v>10</v>
      </c>
      <c r="B28" t="str">
        <f>Transform!B28</f>
        <v>T2</v>
      </c>
      <c r="C28" t="str">
        <f>Transform!C28</f>
        <v>2022-07-01 12:07:28</v>
      </c>
      <c r="D28" t="str">
        <f>Transform!D28</f>
        <v>703-203</v>
      </c>
      <c r="E28" t="str">
        <f>Transform!E28</f>
        <v>103-105</v>
      </c>
      <c r="F28" s="2">
        <f>IFERROR(AVERAGE(Transform!F28:AB28),"N/A")</f>
        <v>65.217391304347828</v>
      </c>
      <c r="G28" s="2">
        <f>IFERROR(AVERAGE(Transform!F28:J28,Transform!S28:AB28),"N/A")</f>
        <v>61.666666666666664</v>
      </c>
      <c r="H28" s="2">
        <f>IFERROR(AVERAGE(Transform!K28:R28),"N/A")</f>
        <v>71.875</v>
      </c>
      <c r="I28" s="2">
        <f>IFERROR(AVERAGE(Transform!F28:J28),"N/A")</f>
        <v>85</v>
      </c>
      <c r="J28" s="2">
        <f>IFERROR(AVERAGE(Transform!S28:W28),"N/A")</f>
        <v>30</v>
      </c>
      <c r="K28" s="2">
        <f>IFERROR(AVERAGE(Transform!X28:AB28),"N/A")</f>
        <v>70</v>
      </c>
      <c r="L28" s="2">
        <f>IFERROR(AVERAGE(Transform!AC28:AZ28),"N/A")</f>
        <v>4.125</v>
      </c>
      <c r="M28" s="2">
        <f>IFERROR(AVERAGE(Transform!AC28:AU28),"N/A")</f>
        <v>4.5789473684210522</v>
      </c>
      <c r="N28" s="2">
        <f>IFERROR(AVERAGE(Transform!AV28:AZ28),"N/A")</f>
        <v>2.4</v>
      </c>
      <c r="O28" s="2">
        <f>IFERROR(SUM(Transform!BA28:BL28),"N/A")</f>
        <v>31</v>
      </c>
      <c r="P28" s="2">
        <f>IFERROR(AVERAGE(Transform!BM28:CI28),"N/A")</f>
        <v>3.0869565217391304</v>
      </c>
      <c r="Q28" s="2">
        <f>IFERROR(AVERAGE(Transform!BM28:BT28),"N/A")</f>
        <v>1.625</v>
      </c>
      <c r="R28" s="2">
        <f>IFERROR(AVERAGE(Transform!BU28:CA28),"N/A")</f>
        <v>3.8571428571428572</v>
      </c>
      <c r="S28" s="2">
        <f>IFERROR(AVERAGE(Transform!CB28:CI28),"N/A")</f>
        <v>3.875</v>
      </c>
      <c r="T28" s="2" cm="1">
        <f t="array" ref="T28">IFERROR(SUM(VALUE(Transform!CJ28:DD28)),"N/A")</f>
        <v>60</v>
      </c>
      <c r="U28" s="2" cm="1">
        <f t="array" ref="U28">IFERROR(SUM(VALUE(Transform!CJ28:CT28)),"N/A")</f>
        <v>27</v>
      </c>
      <c r="V28" s="2">
        <f>IFERROR(SUM(VALUE(Transform!CU28), Transform!CY28:DA28,Transform!DC28:DD28),"N/A")</f>
        <v>22</v>
      </c>
      <c r="W28" s="2" cm="1">
        <f t="array" ref="W28">IFERROR(SUM(VALUE(Transform!CV28:CX28),Transform!DB28),"N/A")</f>
        <v>11</v>
      </c>
      <c r="X28" s="2" cm="1">
        <f t="array" ref="X28">IFERROR(SUM(VALUE(Transform!DE28:DZ28)),"N/A")</f>
        <v>69</v>
      </c>
      <c r="Y28" s="2" cm="1">
        <f t="array" ref="Y28">IFERROR(SUM(VALUE(Transform!DE28:DL28)),"N/A")</f>
        <v>19</v>
      </c>
      <c r="Z28" s="2" cm="1">
        <f t="array" ref="Z28">IFERROR(SUM(VALUE(Transform!DM28:DT28)),"N/A")</f>
        <v>28</v>
      </c>
      <c r="AA28" s="2" cm="1">
        <f t="array" ref="AA28">IFERROR(SUM(VALUE(Transform!DU28:DZ28)),"N/A")</f>
        <v>22</v>
      </c>
      <c r="AB28" s="2" cm="1">
        <f t="array" ref="AB28">IFERROR(((SUM(VALUE(Transform!EA28:EZ28))-26)/(156-26))*100,"N/A")</f>
        <v>47.692307692307693</v>
      </c>
      <c r="AC28" s="2" cm="1">
        <f t="array" ref="AC28">IFERROR(((SUM(VALUE(Transform!EA28:EB28))-2)/(10-2))*100,"N/A")</f>
        <v>37.5</v>
      </c>
      <c r="AD28" s="2" cm="1">
        <f t="array" ref="AD28">IFERROR(((SUM(VALUE(Transform!EC28:ED28), Transform!EJ28, Transform!EO28:ER28)-7)/(35-7))*100,"N/A")</f>
        <v>64.285714285714292</v>
      </c>
      <c r="AE28" s="2" cm="1">
        <f t="array" ref="AE28">IFERROR(((SUM(VALUE(Transform!EE28:EG28), Transform!EK28, Transform!ES28, Transform!EZ28)-6)/(30-6))*100,"N/A")</f>
        <v>45.833333333333329</v>
      </c>
      <c r="AF28" s="2" cm="1">
        <f t="array" ref="AF28">IFERROR(((SUM(VALUE(Transform!ET28:EV28))-3)/(15-3))*100,"N/A")</f>
        <v>58.333333333333336</v>
      </c>
      <c r="AG28" s="3" cm="1">
        <f t="array" ref="AG28">IFERROR(((SUM(VALUE(Transform!EH28:EI28), Transform!EL28:EN28, Transform!EW28:EY28)-8)/(40-8))*100,"N/A")</f>
        <v>71.875</v>
      </c>
      <c r="AH28" s="3">
        <f>IFERROR(AVERAGE(Transform!FA28, Transform!FC28, Transform!FE28, Transform!FG28, Transform!FI28, Transform!FK28, Transform!FM28, Transform!FO28, Transform!FQ28, Transform!FS28, Transform!FU28, Transform!FW28, Transform!FY28, Transform!GA28, Transform!GC28, Transform!GE28, Transform!GG28, Transform!GI28, Transform!GK28, Transform!GM28, Transform!GO28, Transform!GQ28, Transform!GS28, Transform!GU28, Transform!GW28),"N/A")</f>
        <v>4.5999999999999996</v>
      </c>
      <c r="AI28" s="3">
        <f>IFERROR(AVERAGE(Transform!FB28, Transform!FD28, Transform!FF28, Transform!FH28, Transform!FJ28, Transform!FL28, Transform!FN28, Transform!FP28, Transform!FR28, Transform!FT28, Transform!FV28, Transform!FX28, Transform!FZ28, Transform!GB28, Transform!GD28, Transform!GF28, Transform!GH28, Transform!GJ28, Transform!GL28, Transform!GN28, Transform!GP28, Transform!GR28, Transform!GT28, Transform!GV28, Transform!GX28),"N/A")</f>
        <v>3.24</v>
      </c>
      <c r="AJ28" s="3">
        <f>IFERROR(AVERAGE(Transform!FA28, Transform!FM28, Transform!FS28, Transform!FU28, Transform!FW28, Transform!GI28),"N/A")</f>
        <v>4.333333333333333</v>
      </c>
      <c r="AK28" s="3">
        <f>IFERROR(AVERAGE(Transform!FB28, Transform!FN28, Transform!FT28, Transform!FV28, Transform!FX28, Transform!GJ28),"N/A")</f>
        <v>2.8333333333333335</v>
      </c>
      <c r="AL28" s="3">
        <f>IFERROR(AVERAGE(Transform!FC28, Transform!FI28, Transform!FO28, Transform!GA28, Transform!GG28, Transform!GK28),"N/A")</f>
        <v>4.333333333333333</v>
      </c>
      <c r="AM28" s="3">
        <f>IFERROR(AVERAGE(Transform!FD28, Transform!FJ28, Transform!FP28, Transform!GB28, Transform!GH28, Transform!GL28),"N/A")</f>
        <v>3</v>
      </c>
      <c r="AN28">
        <f>IFERROR(AVERAGE(Transform!FE28, Transform!FG28, Transform!FQ28, Transform!FY28),"N/A")</f>
        <v>5</v>
      </c>
      <c r="AO28">
        <f>IFERROR(AVERAGE(Transform!FF28, Transform!FH28, Transform!FR28, Transform!FZ28),"N/A")</f>
        <v>2.25</v>
      </c>
      <c r="AP28">
        <f>IFERROR(AVERAGE(Transform!FK28, Transform!GC28, Transform!GE28, Transform!GM28, Transform!GO28),"N/A")</f>
        <v>5</v>
      </c>
      <c r="AQ28">
        <f>IFERROR(AVERAGE(Transform!FL28, Transform!GD28, Transform!GF28, Transform!GN28, Transform!GP28),"N/A")</f>
        <v>4.5999999999999996</v>
      </c>
      <c r="AR28">
        <f>IFERROR(AVERAGE(Transform!GQ28, Transform!GS28, Transform!GU28, Transform!GW28),"N/A")</f>
        <v>4.5</v>
      </c>
      <c r="AS28">
        <f>IFERROR(AVERAGE(Transform!GR28, Transform!GT28, Transform!GV28, Transform!GX28),"N/A")</f>
        <v>3.5</v>
      </c>
      <c r="AT28" s="2" cm="1">
        <f t="array" ref="AT28">IFERROR(SUM(VALUE(Transform!GY28:HM28))*100/90,"N/A")</f>
        <v>73.333333333333329</v>
      </c>
      <c r="AU28" s="2" cm="1">
        <f t="array" ref="AU28">IFERROR(SUM(VALUE(Transform!GY28:HK28))*100/78,"N/A")</f>
        <v>71.794871794871796</v>
      </c>
      <c r="AV28" s="2" cm="1">
        <f t="array" ref="AV28">IFERROR(SUM(VALUE(Transform!HL28:HM28))*100/12,"N/A")</f>
        <v>83.333333333333329</v>
      </c>
      <c r="AW28" s="2">
        <f>IFERROR(AVERAGE(Transform!HN28:IE28),"N/A")</f>
        <v>3</v>
      </c>
      <c r="AX28" s="2">
        <f>IFERROR(AVERAGE(Transform!HN28:HR28, Transform!HZ28:IA28),"N/A")</f>
        <v>3.2857142857142856</v>
      </c>
      <c r="AY28" s="2">
        <f>IFERROR(AVERAGE(Transform!HS28:HU28, Transform!HX28:HY28),"N/A")</f>
        <v>2.4</v>
      </c>
      <c r="AZ28" s="2">
        <f>IFERROR(AVERAGE(Transform!HV28:HW28,Transform!IC28,Transform!IE28),"N/A")</f>
        <v>2.75</v>
      </c>
      <c r="BA28" s="2">
        <f>IFERROR(AVERAGE(Transform!IB28,Transform!ID28),"N/A")</f>
        <v>4</v>
      </c>
      <c r="BB28" s="2" t="str">
        <f>IFERROR(AVERAGE(Transform!IF28:IJ28),"N/A")</f>
        <v>N/A</v>
      </c>
      <c r="BC28" s="2" t="str" cm="1">
        <f t="array" ref="BC28">IFERROR(SUM(VALUE(Transform!IK28:IQ28)),"N/A")</f>
        <v>N/A</v>
      </c>
      <c r="BD28" s="2" t="str" cm="1">
        <f t="array" ref="BD28">IFERROR(SUM(VALUE(Transform!IR28:IX28)),"N/A")</f>
        <v>N/A</v>
      </c>
      <c r="BE28" s="2" t="str">
        <f t="shared" si="0"/>
        <v>N/A</v>
      </c>
      <c r="BF28" t="str">
        <f>IFERROR(AVERAGE(Transform!IY28:JO28),"N/A")</f>
        <v>N/A</v>
      </c>
      <c r="BG28">
        <f>IFERROR(AVERAGE(Transform!JP28:JW28),"N/A")</f>
        <v>0.875</v>
      </c>
      <c r="BH28">
        <f>IFERROR(AVERAGE(Transform!JP28:JS28),"N/A")</f>
        <v>0</v>
      </c>
      <c r="BI28">
        <f>IFERROR(AVERAGE(Transform!JT28:JW28),"N/A")</f>
        <v>1.75</v>
      </c>
      <c r="BJ28">
        <f>IFERROR(AVERAGE(Transform!JX28:KI28),"N/A")</f>
        <v>2.4166666666666665</v>
      </c>
      <c r="BK28">
        <f>IFERROR(AVERAGE(Transform!JX28:KA28),"N/A")</f>
        <v>3.5</v>
      </c>
      <c r="BL28">
        <f>IFERROR(AVERAGE(Transform!KB28:KE28),"N/A")</f>
        <v>1</v>
      </c>
      <c r="BM28">
        <f>IFERROR(AVERAGE(Transform!KF28:KI28),"N/A")</f>
        <v>2.75</v>
      </c>
      <c r="BN28" t="str">
        <f>IFERROR(AVERAGE(Transform!KJ28:KX28),"N/A")</f>
        <v>N/A</v>
      </c>
      <c r="BO28" t="str">
        <f>IFERROR(AVERAGE(Transform!KJ28:KN28),"N/A")</f>
        <v>N/A</v>
      </c>
      <c r="BP28" t="str">
        <f>IFERROR(AVERAGE(Transform!KO28:KS28),"N/A")</f>
        <v>N/A</v>
      </c>
      <c r="BQ28" t="str">
        <f>IFERROR(AVERAGE(Transform!KT28:KX28),"N/A")</f>
        <v>N/A</v>
      </c>
    </row>
    <row r="29" spans="1:69" x14ac:dyDescent="0.25">
      <c r="A29">
        <f>Transform!A29</f>
        <v>11</v>
      </c>
      <c r="B29" t="str">
        <f>Transform!B29</f>
        <v>T2</v>
      </c>
      <c r="C29" t="str">
        <f>Transform!C29</f>
        <v>2022-07-03 08:44:48</v>
      </c>
      <c r="D29" t="str">
        <f>Transform!D29</f>
        <v>710-210</v>
      </c>
      <c r="E29" t="str">
        <f>Transform!E29</f>
        <v>110-115</v>
      </c>
      <c r="F29" s="2">
        <f>IFERROR(AVERAGE(Transform!F29:AB29),"N/A")</f>
        <v>65.217391304347828</v>
      </c>
      <c r="G29" s="2">
        <f>IFERROR(AVERAGE(Transform!F29:J29,Transform!S29:AB29),"N/A")</f>
        <v>55</v>
      </c>
      <c r="H29" s="2">
        <f>IFERROR(AVERAGE(Transform!K29:R29),"N/A")</f>
        <v>84.375</v>
      </c>
      <c r="I29" s="2">
        <f>IFERROR(AVERAGE(Transform!F29:J29),"N/A")</f>
        <v>65</v>
      </c>
      <c r="J29" s="2">
        <f>IFERROR(AVERAGE(Transform!S29:W29),"N/A")</f>
        <v>45</v>
      </c>
      <c r="K29" s="2">
        <f>IFERROR(AVERAGE(Transform!X29:AB29),"N/A")</f>
        <v>55</v>
      </c>
      <c r="L29" s="2">
        <f>IFERROR(AVERAGE(Transform!AC29:AZ29),"N/A")</f>
        <v>4.791666666666667</v>
      </c>
      <c r="M29" s="2">
        <f>IFERROR(AVERAGE(Transform!AC29:AU29),"N/A")</f>
        <v>5</v>
      </c>
      <c r="N29" s="2">
        <f>IFERROR(AVERAGE(Transform!AV29:AZ29),"N/A")</f>
        <v>4</v>
      </c>
      <c r="O29" s="2">
        <f>IFERROR(SUM(Transform!BA29:BL29),"N/A")</f>
        <v>6</v>
      </c>
      <c r="P29" s="2">
        <f>IFERROR(AVERAGE(Transform!BM29:CI29),"N/A")</f>
        <v>3.7391304347826089</v>
      </c>
      <c r="Q29" s="2">
        <f>IFERROR(AVERAGE(Transform!BM29:BT29),"N/A")</f>
        <v>3</v>
      </c>
      <c r="R29" s="2">
        <f>IFERROR(AVERAGE(Transform!BU29:CA29),"N/A")</f>
        <v>4</v>
      </c>
      <c r="S29" s="2">
        <f>IFERROR(AVERAGE(Transform!CB29:CI29),"N/A")</f>
        <v>4.25</v>
      </c>
      <c r="T29" s="2" cm="1">
        <f t="array" ref="T29">IFERROR(SUM(VALUE(Transform!CJ29:DD29)),"N/A")</f>
        <v>30</v>
      </c>
      <c r="U29" s="2" cm="1">
        <f t="array" ref="U29">IFERROR(SUM(VALUE(Transform!CJ29:CT29)),"N/A")</f>
        <v>13</v>
      </c>
      <c r="V29" s="2">
        <f>IFERROR(SUM(VALUE(Transform!CU29), Transform!CY29:DA29,Transform!DC29:DD29),"N/A")</f>
        <v>11</v>
      </c>
      <c r="W29" s="2" cm="1">
        <f t="array" ref="W29">IFERROR(SUM(VALUE(Transform!CV29:CX29),Transform!DB29),"N/A")</f>
        <v>6</v>
      </c>
      <c r="X29" s="2" cm="1">
        <f t="array" ref="X29">IFERROR(SUM(VALUE(Transform!DE29:DZ29)),"N/A")</f>
        <v>19</v>
      </c>
      <c r="Y29" s="2" cm="1">
        <f t="array" ref="Y29">IFERROR(SUM(VALUE(Transform!DE29:DL29)),"N/A")</f>
        <v>4</v>
      </c>
      <c r="Z29" s="2" cm="1">
        <f t="array" ref="Z29">IFERROR(SUM(VALUE(Transform!DM29:DT29)),"N/A")</f>
        <v>7</v>
      </c>
      <c r="AA29" s="2" cm="1">
        <f t="array" ref="AA29">IFERROR(SUM(VALUE(Transform!DU29:DZ29)),"N/A")</f>
        <v>8</v>
      </c>
      <c r="AB29" s="2" cm="1">
        <f t="array" ref="AB29">IFERROR(((SUM(VALUE(Transform!EA29:EZ29))-26)/(156-26))*100,"N/A")</f>
        <v>57.692307692307686</v>
      </c>
      <c r="AC29" s="2" cm="1">
        <f t="array" ref="AC29">IFERROR(((SUM(VALUE(Transform!EA29:EB29))-2)/(10-2))*100,"N/A")</f>
        <v>75</v>
      </c>
      <c r="AD29" s="2" cm="1">
        <f t="array" ref="AD29">IFERROR(((SUM(VALUE(Transform!EC29:ED29), Transform!EJ29, Transform!EO29:ER29)-7)/(35-7))*100,"N/A")</f>
        <v>71.428571428571431</v>
      </c>
      <c r="AE29" s="2" cm="1">
        <f t="array" ref="AE29">IFERROR(((SUM(VALUE(Transform!EE29:EG29), Transform!EK29, Transform!ES29, Transform!EZ29)-6)/(30-6))*100,"N/A")</f>
        <v>79.166666666666657</v>
      </c>
      <c r="AF29" s="2" cm="1">
        <f t="array" ref="AF29">IFERROR(((SUM(VALUE(Transform!ET29:EV29))-3)/(15-3))*100,"N/A")</f>
        <v>83.333333333333343</v>
      </c>
      <c r="AG29" s="3" cm="1">
        <f t="array" ref="AG29">IFERROR(((SUM(VALUE(Transform!EH29:EI29), Transform!EL29:EN29, Transform!EW29:EY29)-8)/(40-8))*100,"N/A")</f>
        <v>62.5</v>
      </c>
      <c r="AH29" s="3">
        <f>IFERROR(AVERAGE(Transform!FA29, Transform!FC29, Transform!FE29, Transform!FG29, Transform!FI29, Transform!FK29, Transform!FM29, Transform!FO29, Transform!FQ29, Transform!FS29, Transform!FU29, Transform!FW29, Transform!FY29, Transform!GA29, Transform!GC29, Transform!GE29, Transform!GG29, Transform!GI29, Transform!GK29, Transform!GM29, Transform!GO29, Transform!GQ29, Transform!GS29, Transform!GU29, Transform!GW29),"N/A")</f>
        <v>3.6</v>
      </c>
      <c r="AI29" s="3">
        <f>IFERROR(AVERAGE(Transform!FB29, Transform!FD29, Transform!FF29, Transform!FH29, Transform!FJ29, Transform!FL29, Transform!FN29, Transform!FP29, Transform!FR29, Transform!FT29, Transform!FV29, Transform!FX29, Transform!FZ29, Transform!GB29, Transform!GD29, Transform!GF29, Transform!GH29, Transform!GJ29, Transform!GL29, Transform!GN29, Transform!GP29, Transform!GR29, Transform!GT29, Transform!GV29, Transform!GX29),"N/A")</f>
        <v>3.44</v>
      </c>
      <c r="AJ29" s="3">
        <f>IFERROR(AVERAGE(Transform!FA29, Transform!FM29, Transform!FS29, Transform!FU29, Transform!FW29, Transform!GI29),"N/A")</f>
        <v>3.6666666666666665</v>
      </c>
      <c r="AK29" s="3">
        <f>IFERROR(AVERAGE(Transform!FB29, Transform!FN29, Transform!FT29, Transform!FV29, Transform!FX29, Transform!GJ29),"N/A")</f>
        <v>3.1666666666666665</v>
      </c>
      <c r="AL29" s="3">
        <f>IFERROR(AVERAGE(Transform!FC29, Transform!FI29, Transform!FO29, Transform!GA29, Transform!GG29, Transform!GK29),"N/A")</f>
        <v>2.5</v>
      </c>
      <c r="AM29" s="3">
        <f>IFERROR(AVERAGE(Transform!FD29, Transform!FJ29, Transform!FP29, Transform!GB29, Transform!GH29, Transform!GL29),"N/A")</f>
        <v>3.3333333333333335</v>
      </c>
      <c r="AN29">
        <f>IFERROR(AVERAGE(Transform!FE29, Transform!FG29, Transform!FQ29, Transform!FY29),"N/A")</f>
        <v>3</v>
      </c>
      <c r="AO29">
        <f>IFERROR(AVERAGE(Transform!FF29, Transform!FH29, Transform!FR29, Transform!FZ29),"N/A")</f>
        <v>3.25</v>
      </c>
      <c r="AP29">
        <f>IFERROR(AVERAGE(Transform!FK29, Transform!GC29, Transform!GE29, Transform!GM29, Transform!GO29),"N/A")</f>
        <v>4.8</v>
      </c>
      <c r="AQ29">
        <f>IFERROR(AVERAGE(Transform!FL29, Transform!GD29, Transform!GF29, Transform!GN29, Transform!GP29),"N/A")</f>
        <v>4</v>
      </c>
      <c r="AR29">
        <f>IFERROR(AVERAGE(Transform!GQ29, Transform!GS29, Transform!GU29, Transform!GW29),"N/A")</f>
        <v>4.25</v>
      </c>
      <c r="AS29">
        <f>IFERROR(AVERAGE(Transform!GR29, Transform!GT29, Transform!GV29, Transform!GX29),"N/A")</f>
        <v>3.5</v>
      </c>
      <c r="AT29" s="2" cm="1">
        <f t="array" ref="AT29">IFERROR(SUM(VALUE(Transform!GY29:HM29))*100/90,"N/A")</f>
        <v>83.333333333333329</v>
      </c>
      <c r="AU29" s="2" cm="1">
        <f t="array" ref="AU29">IFERROR(SUM(VALUE(Transform!GY29:HK29))*100/78,"N/A")</f>
        <v>87.179487179487182</v>
      </c>
      <c r="AV29" s="2" cm="1">
        <f t="array" ref="AV29">IFERROR(SUM(VALUE(Transform!HL29:HM29))*100/12,"N/A")</f>
        <v>58.333333333333336</v>
      </c>
      <c r="AW29" s="2">
        <f>IFERROR(AVERAGE(Transform!HN29:IE29),"N/A")</f>
        <v>2.5555555555555554</v>
      </c>
      <c r="AX29" s="2">
        <f>IFERROR(AVERAGE(Transform!HN29:HR29, Transform!HZ29:IA29),"N/A")</f>
        <v>3.1428571428571428</v>
      </c>
      <c r="AY29" s="2">
        <f>IFERROR(AVERAGE(Transform!HS29:HU29, Transform!HX29:HY29),"N/A")</f>
        <v>1.8</v>
      </c>
      <c r="AZ29" s="2">
        <f>IFERROR(AVERAGE(Transform!HV29:HW29,Transform!IC29,Transform!IE29),"N/A")</f>
        <v>2</v>
      </c>
      <c r="BA29" s="2">
        <f>IFERROR(AVERAGE(Transform!IB29,Transform!ID29),"N/A")</f>
        <v>3.5</v>
      </c>
      <c r="BB29" s="2" t="str">
        <f>IFERROR(AVERAGE(Transform!IF29:IJ29),"N/A")</f>
        <v>N/A</v>
      </c>
      <c r="BC29" s="2" t="str" cm="1">
        <f t="array" ref="BC29">IFERROR(SUM(VALUE(Transform!IK29:IQ29)),"N/A")</f>
        <v>N/A</v>
      </c>
      <c r="BD29" s="2" t="str" cm="1">
        <f t="array" ref="BD29">IFERROR(SUM(VALUE(Transform!IR29:IX29)),"N/A")</f>
        <v>N/A</v>
      </c>
      <c r="BE29" s="2" t="str">
        <f t="shared" si="0"/>
        <v>N/A</v>
      </c>
      <c r="BF29" t="str">
        <f>IFERROR(AVERAGE(Transform!IY29:JO29),"N/A")</f>
        <v>N/A</v>
      </c>
      <c r="BG29">
        <f>IFERROR(AVERAGE(Transform!JP29:JW29),"N/A")</f>
        <v>-1</v>
      </c>
      <c r="BH29">
        <f>IFERROR(AVERAGE(Transform!JP29:JS29),"N/A")</f>
        <v>-2</v>
      </c>
      <c r="BI29">
        <f>IFERROR(AVERAGE(Transform!JT29:JW29),"N/A")</f>
        <v>0</v>
      </c>
      <c r="BJ29">
        <f>IFERROR(AVERAGE(Transform!JX29:KI29),"N/A")</f>
        <v>2.5833333333333335</v>
      </c>
      <c r="BK29">
        <f>IFERROR(AVERAGE(Transform!JX29:KA29),"N/A")</f>
        <v>2</v>
      </c>
      <c r="BL29">
        <f>IFERROR(AVERAGE(Transform!KB29:KE29),"N/A")</f>
        <v>3.25</v>
      </c>
      <c r="BM29">
        <f>IFERROR(AVERAGE(Transform!KF29:KI29),"N/A")</f>
        <v>2.5</v>
      </c>
      <c r="BN29" t="str">
        <f>IFERROR(AVERAGE(Transform!KJ29:KX29),"N/A")</f>
        <v>N/A</v>
      </c>
      <c r="BO29" t="str">
        <f>IFERROR(AVERAGE(Transform!KJ29:KN29),"N/A")</f>
        <v>N/A</v>
      </c>
      <c r="BP29" t="str">
        <f>IFERROR(AVERAGE(Transform!KO29:KS29),"N/A")</f>
        <v>N/A</v>
      </c>
      <c r="BQ29" t="str">
        <f>IFERROR(AVERAGE(Transform!KT29:KX29),"N/A")</f>
        <v>N/A</v>
      </c>
    </row>
    <row r="30" spans="1:69" x14ac:dyDescent="0.25">
      <c r="A30">
        <f>Transform!A30</f>
        <v>12</v>
      </c>
      <c r="B30" t="str">
        <f>Transform!B30</f>
        <v>T2</v>
      </c>
      <c r="C30" t="str">
        <f>Transform!C30</f>
        <v>2022-06-24 07:24:19</v>
      </c>
      <c r="D30" t="str">
        <f>Transform!D30</f>
        <v>704-201</v>
      </c>
      <c r="E30" t="str">
        <f>Transform!E30</f>
        <v>104-106</v>
      </c>
      <c r="F30" s="2">
        <f>IFERROR(AVERAGE(Transform!F30:AB30),"N/A")</f>
        <v>57.608695652173914</v>
      </c>
      <c r="G30" s="2">
        <f>IFERROR(AVERAGE(Transform!F30:J30,Transform!S30:AB30),"N/A")</f>
        <v>53.333333333333336</v>
      </c>
      <c r="H30" s="2">
        <f>IFERROR(AVERAGE(Transform!K30:R30),"N/A")</f>
        <v>65.625</v>
      </c>
      <c r="I30" s="2">
        <f>IFERROR(AVERAGE(Transform!F30:J30),"N/A")</f>
        <v>60</v>
      </c>
      <c r="J30" s="2">
        <f>IFERROR(AVERAGE(Transform!S30:W30),"N/A")</f>
        <v>45</v>
      </c>
      <c r="K30" s="2">
        <f>IFERROR(AVERAGE(Transform!X30:AB30),"N/A")</f>
        <v>55</v>
      </c>
      <c r="L30" s="2">
        <f>IFERROR(AVERAGE(Transform!AC30:AZ30),"N/A")</f>
        <v>4.166666666666667</v>
      </c>
      <c r="M30" s="2">
        <f>IFERROR(AVERAGE(Transform!AC30:AU30),"N/A")</f>
        <v>4.0526315789473681</v>
      </c>
      <c r="N30" s="2">
        <f>IFERROR(AVERAGE(Transform!AV30:AZ30),"N/A")</f>
        <v>4.5999999999999996</v>
      </c>
      <c r="O30" s="2">
        <f>IFERROR(SUM(Transform!BA30:BL30),"N/A")</f>
        <v>15</v>
      </c>
      <c r="P30" s="2">
        <f>IFERROR(AVERAGE(Transform!BM30:CI30),"N/A")</f>
        <v>4.0869565217391308</v>
      </c>
      <c r="Q30" s="2">
        <f>IFERROR(AVERAGE(Transform!BM30:BT30),"N/A")</f>
        <v>3.25</v>
      </c>
      <c r="R30" s="2">
        <f>IFERROR(AVERAGE(Transform!BU30:CA30),"N/A")</f>
        <v>4.5714285714285712</v>
      </c>
      <c r="S30" s="2">
        <f>IFERROR(AVERAGE(Transform!CB30:CI30),"N/A")</f>
        <v>4.5</v>
      </c>
      <c r="T30" s="2" cm="1">
        <f t="array" ref="T30">IFERROR(SUM(VALUE(Transform!CJ30:DD30)),"N/A")</f>
        <v>38</v>
      </c>
      <c r="U30" s="2" cm="1">
        <f t="array" ref="U30">IFERROR(SUM(VALUE(Transform!CJ30:CT30)),"N/A")</f>
        <v>17</v>
      </c>
      <c r="V30" s="2">
        <f>IFERROR(SUM(VALUE(Transform!CU30), Transform!CY30:DA30,Transform!DC30:DD30),"N/A")</f>
        <v>15</v>
      </c>
      <c r="W30" s="2" cm="1">
        <f t="array" ref="W30">IFERROR(SUM(VALUE(Transform!CV30:CX30),Transform!DB30),"N/A")</f>
        <v>6</v>
      </c>
      <c r="X30" s="2" cm="1">
        <f t="array" ref="X30">IFERROR(SUM(VALUE(Transform!DE30:DZ30)),"N/A")</f>
        <v>23</v>
      </c>
      <c r="Y30" s="2" cm="1">
        <f t="array" ref="Y30">IFERROR(SUM(VALUE(Transform!DE30:DL30)),"N/A")</f>
        <v>2</v>
      </c>
      <c r="Z30" s="2" cm="1">
        <f t="array" ref="Z30">IFERROR(SUM(VALUE(Transform!DM30:DT30)),"N/A")</f>
        <v>14</v>
      </c>
      <c r="AA30" s="2" cm="1">
        <f t="array" ref="AA30">IFERROR(SUM(VALUE(Transform!DU30:DZ30)),"N/A")</f>
        <v>7</v>
      </c>
      <c r="AB30" s="2" cm="1">
        <f t="array" ref="AB30">IFERROR(((SUM(VALUE(Transform!EA30:EZ30))-26)/(156-26))*100,"N/A")</f>
        <v>55.384615384615387</v>
      </c>
      <c r="AC30" s="2" cm="1">
        <f t="array" ref="AC30">IFERROR(((SUM(VALUE(Transform!EA30:EB30))-2)/(10-2))*100,"N/A")</f>
        <v>75</v>
      </c>
      <c r="AD30" s="2" cm="1">
        <f t="array" ref="AD30">IFERROR(((SUM(VALUE(Transform!EC30:ED30), Transform!EJ30, Transform!EO30:ER30)-7)/(35-7))*100,"N/A")</f>
        <v>60.714285714285708</v>
      </c>
      <c r="AE30" s="2" cm="1">
        <f t="array" ref="AE30">IFERROR(((SUM(VALUE(Transform!EE30:EG30), Transform!EK30, Transform!ES30, Transform!EZ30)-6)/(30-6))*100,"N/A")</f>
        <v>79.166666666666657</v>
      </c>
      <c r="AF30" s="2" cm="1">
        <f t="array" ref="AF30">IFERROR(((SUM(VALUE(Transform!ET30:EV30))-3)/(15-3))*100,"N/A")</f>
        <v>75</v>
      </c>
      <c r="AG30" s="3" cm="1">
        <f t="array" ref="AG30">IFERROR(((SUM(VALUE(Transform!EH30:EI30), Transform!EL30:EN30, Transform!EW30:EY30)-8)/(40-8))*100,"N/A")</f>
        <v>65.625</v>
      </c>
      <c r="AH30" s="3">
        <f>IFERROR(AVERAGE(Transform!FA30, Transform!FC30, Transform!FE30, Transform!FG30, Transform!FI30, Transform!FK30, Transform!FM30, Transform!FO30, Transform!FQ30, Transform!FS30, Transform!FU30, Transform!FW30, Transform!FY30, Transform!GA30, Transform!GC30, Transform!GE30, Transform!GG30, Transform!GI30, Transform!GK30, Transform!GM30, Transform!GO30, Transform!GQ30, Transform!GS30, Transform!GU30, Transform!GW30),"N/A")</f>
        <v>4.96</v>
      </c>
      <c r="AI30" s="3">
        <f>IFERROR(AVERAGE(Transform!FB30, Transform!FD30, Transform!FF30, Transform!FH30, Transform!FJ30, Transform!FL30, Transform!FN30, Transform!FP30, Transform!FR30, Transform!FT30, Transform!FV30, Transform!FX30, Transform!FZ30, Transform!GB30, Transform!GD30, Transform!GF30, Transform!GH30, Transform!GJ30, Transform!GL30, Transform!GN30, Transform!GP30, Transform!GR30, Transform!GT30, Transform!GV30, Transform!GX30),"N/A")</f>
        <v>4.12</v>
      </c>
      <c r="AJ30" s="3">
        <f>IFERROR(AVERAGE(Transform!FA30, Transform!FM30, Transform!FS30, Transform!FU30, Transform!FW30, Transform!GI30),"N/A")</f>
        <v>5</v>
      </c>
      <c r="AK30" s="3">
        <f>IFERROR(AVERAGE(Transform!FB30, Transform!FN30, Transform!FT30, Transform!FV30, Transform!FX30, Transform!GJ30),"N/A")</f>
        <v>4.5</v>
      </c>
      <c r="AL30" s="3">
        <f>IFERROR(AVERAGE(Transform!FC30, Transform!FI30, Transform!FO30, Transform!GA30, Transform!GG30, Transform!GK30),"N/A")</f>
        <v>5</v>
      </c>
      <c r="AM30" s="3">
        <f>IFERROR(AVERAGE(Transform!FD30, Transform!FJ30, Transform!FP30, Transform!GB30, Transform!GH30, Transform!GL30),"N/A")</f>
        <v>4</v>
      </c>
      <c r="AN30">
        <f>IFERROR(AVERAGE(Transform!FE30, Transform!FG30, Transform!FQ30, Transform!FY30),"N/A")</f>
        <v>4.75</v>
      </c>
      <c r="AO30">
        <f>IFERROR(AVERAGE(Transform!FF30, Transform!FH30, Transform!FR30, Transform!FZ30),"N/A")</f>
        <v>4</v>
      </c>
      <c r="AP30">
        <f>IFERROR(AVERAGE(Transform!FK30, Transform!GC30, Transform!GE30, Transform!GM30, Transform!GO30),"N/A")</f>
        <v>5</v>
      </c>
      <c r="AQ30">
        <f>IFERROR(AVERAGE(Transform!FL30, Transform!GD30, Transform!GF30, Transform!GN30, Transform!GP30),"N/A")</f>
        <v>4</v>
      </c>
      <c r="AR30">
        <f>IFERROR(AVERAGE(Transform!GQ30, Transform!GS30, Transform!GU30, Transform!GW30),"N/A")</f>
        <v>5</v>
      </c>
      <c r="AS30">
        <f>IFERROR(AVERAGE(Transform!GR30, Transform!GT30, Transform!GV30, Transform!GX30),"N/A")</f>
        <v>4</v>
      </c>
      <c r="AT30" s="2" cm="1">
        <f t="array" ref="AT30">IFERROR(SUM(VALUE(Transform!GY30:HM30))*100/90,"N/A")</f>
        <v>87.777777777777771</v>
      </c>
      <c r="AU30" s="2" cm="1">
        <f t="array" ref="AU30">IFERROR(SUM(VALUE(Transform!GY30:HK30))*100/78,"N/A")</f>
        <v>88.461538461538467</v>
      </c>
      <c r="AV30" s="2" cm="1">
        <f t="array" ref="AV30">IFERROR(SUM(VALUE(Transform!HL30:HM30))*100/12,"N/A")</f>
        <v>83.333333333333329</v>
      </c>
      <c r="AW30" s="2">
        <f>IFERROR(AVERAGE(Transform!HN30:IE30),"N/A")</f>
        <v>2.8888888888888888</v>
      </c>
      <c r="AX30" s="2">
        <f>IFERROR(AVERAGE(Transform!HN30:HR30, Transform!HZ30:IA30),"N/A")</f>
        <v>2.8571428571428572</v>
      </c>
      <c r="AY30" s="2">
        <f>IFERROR(AVERAGE(Transform!HS30:HU30, Transform!HX30:HY30),"N/A")</f>
        <v>2.6</v>
      </c>
      <c r="AZ30" s="2">
        <f>IFERROR(AVERAGE(Transform!HV30:HW30,Transform!IC30,Transform!IE30),"N/A")</f>
        <v>2.75</v>
      </c>
      <c r="BA30" s="2">
        <f>IFERROR(AVERAGE(Transform!IB30,Transform!ID30),"N/A")</f>
        <v>4</v>
      </c>
      <c r="BB30" s="2" t="str">
        <f>IFERROR(AVERAGE(Transform!IF30:IJ30),"N/A")</f>
        <v>N/A</v>
      </c>
      <c r="BC30" s="2" t="str" cm="1">
        <f t="array" ref="BC30">IFERROR(SUM(VALUE(Transform!IK30:IQ30)),"N/A")</f>
        <v>N/A</v>
      </c>
      <c r="BD30" s="2" t="str" cm="1">
        <f t="array" ref="BD30">IFERROR(SUM(VALUE(Transform!IR30:IX30)),"N/A")</f>
        <v>N/A</v>
      </c>
      <c r="BE30" s="2" t="str">
        <f t="shared" si="0"/>
        <v>N/A</v>
      </c>
      <c r="BF30" t="str">
        <f>IFERROR(AVERAGE(Transform!IY30:JO30),"N/A")</f>
        <v>N/A</v>
      </c>
      <c r="BG30">
        <f>IFERROR(AVERAGE(Transform!JP30:JW30),"N/A")</f>
        <v>-0.875</v>
      </c>
      <c r="BH30">
        <f>IFERROR(AVERAGE(Transform!JP30:JS30),"N/A")</f>
        <v>-0.25</v>
      </c>
      <c r="BI30">
        <f>IFERROR(AVERAGE(Transform!JT30:JW30),"N/A")</f>
        <v>-1.5</v>
      </c>
      <c r="BJ30">
        <f>IFERROR(AVERAGE(Transform!JX30:KI30),"N/A")</f>
        <v>3</v>
      </c>
      <c r="BK30">
        <f>IFERROR(AVERAGE(Transform!JX30:KA30),"N/A")</f>
        <v>3.5</v>
      </c>
      <c r="BL30">
        <f>IFERROR(AVERAGE(Transform!KB30:KE30),"N/A")</f>
        <v>3.5</v>
      </c>
      <c r="BM30">
        <f>IFERROR(AVERAGE(Transform!KF30:KI30),"N/A")</f>
        <v>2</v>
      </c>
      <c r="BN30" t="str">
        <f>IFERROR(AVERAGE(Transform!KJ30:KX30),"N/A")</f>
        <v>N/A</v>
      </c>
      <c r="BO30" t="str">
        <f>IFERROR(AVERAGE(Transform!KJ30:KN30),"N/A")</f>
        <v>N/A</v>
      </c>
      <c r="BP30" t="str">
        <f>IFERROR(AVERAGE(Transform!KO30:KS30),"N/A")</f>
        <v>N/A</v>
      </c>
      <c r="BQ30" t="str">
        <f>IFERROR(AVERAGE(Transform!KT30:KX30),"N/A")</f>
        <v>N/A</v>
      </c>
    </row>
    <row r="31" spans="1:69" x14ac:dyDescent="0.25">
      <c r="A31">
        <f>Transform!A31</f>
        <v>13</v>
      </c>
      <c r="B31" t="str">
        <f>Transform!B31</f>
        <v>T2</v>
      </c>
      <c r="C31" t="str">
        <f>Transform!C31</f>
        <v>2022-06-24 22:45:59</v>
      </c>
      <c r="D31" t="str">
        <f>Transform!D31</f>
        <v>806-215</v>
      </c>
      <c r="E31" t="str">
        <f>Transform!E31</f>
        <v>206-157</v>
      </c>
      <c r="F31" s="2">
        <f>IFERROR(AVERAGE(Transform!F31:AB31),"N/A")</f>
        <v>43.478260869565219</v>
      </c>
      <c r="G31" s="2">
        <f>IFERROR(AVERAGE(Transform!F31:J31,Transform!S31:AB31),"N/A")</f>
        <v>46.666666666666664</v>
      </c>
      <c r="H31" s="2">
        <f>IFERROR(AVERAGE(Transform!K31:R31),"N/A")</f>
        <v>37.5</v>
      </c>
      <c r="I31" s="2">
        <f>IFERROR(AVERAGE(Transform!F31:J31),"N/A")</f>
        <v>40</v>
      </c>
      <c r="J31" s="2">
        <f>IFERROR(AVERAGE(Transform!S31:W31),"N/A")</f>
        <v>50</v>
      </c>
      <c r="K31" s="2">
        <f>IFERROR(AVERAGE(Transform!X31:AB31),"N/A")</f>
        <v>50</v>
      </c>
      <c r="L31" s="2">
        <f>IFERROR(AVERAGE(Transform!AC31:AZ31),"N/A")</f>
        <v>4.125</v>
      </c>
      <c r="M31" s="2">
        <f>IFERROR(AVERAGE(Transform!AC31:AU31),"N/A")</f>
        <v>4.4736842105263159</v>
      </c>
      <c r="N31" s="2">
        <f>IFERROR(AVERAGE(Transform!AV31:AZ31),"N/A")</f>
        <v>2.8</v>
      </c>
      <c r="O31" s="2">
        <f>IFERROR(SUM(Transform!BA31:BL31),"N/A")</f>
        <v>23</v>
      </c>
      <c r="P31" s="2">
        <f>IFERROR(AVERAGE(Transform!BM31:CI31),"N/A")</f>
        <v>2.9130434782608696</v>
      </c>
      <c r="Q31" s="2">
        <f>IFERROR(AVERAGE(Transform!BM31:BT31),"N/A")</f>
        <v>2.125</v>
      </c>
      <c r="R31" s="2">
        <f>IFERROR(AVERAGE(Transform!BU31:CA31),"N/A")</f>
        <v>3.2857142857142856</v>
      </c>
      <c r="S31" s="2">
        <f>IFERROR(AVERAGE(Transform!CB31:CI31),"N/A")</f>
        <v>3.375</v>
      </c>
      <c r="T31" s="2" cm="1">
        <f t="array" ref="T31">IFERROR(SUM(VALUE(Transform!CJ31:DD31)),"N/A")</f>
        <v>58</v>
      </c>
      <c r="U31" s="2" cm="1">
        <f t="array" ref="U31">IFERROR(SUM(VALUE(Transform!CJ31:CT31)),"N/A")</f>
        <v>26</v>
      </c>
      <c r="V31" s="2">
        <f>IFERROR(SUM(VALUE(Transform!CU31), Transform!CY31:DA31,Transform!DC31:DD31),"N/A")</f>
        <v>19</v>
      </c>
      <c r="W31" s="2" cm="1">
        <f t="array" ref="W31">IFERROR(SUM(VALUE(Transform!CV31:CX31),Transform!DB31),"N/A")</f>
        <v>13</v>
      </c>
      <c r="X31" s="2" cm="1">
        <f t="array" ref="X31">IFERROR(SUM(VALUE(Transform!DE31:DZ31)),"N/A")</f>
        <v>60</v>
      </c>
      <c r="Y31" s="2" cm="1">
        <f t="array" ref="Y31">IFERROR(SUM(VALUE(Transform!DE31:DL31)),"N/A")</f>
        <v>19</v>
      </c>
      <c r="Z31" s="2" cm="1">
        <f t="array" ref="Z31">IFERROR(SUM(VALUE(Transform!DM31:DT31)),"N/A")</f>
        <v>12</v>
      </c>
      <c r="AA31" s="2" cm="1">
        <f t="array" ref="AA31">IFERROR(SUM(VALUE(Transform!DU31:DZ31)),"N/A")</f>
        <v>29</v>
      </c>
      <c r="AB31" s="2" cm="1">
        <f t="array" ref="AB31">IFERROR(((SUM(VALUE(Transform!EA31:EZ31))-26)/(156-26))*100,"N/A")</f>
        <v>40</v>
      </c>
      <c r="AC31" s="2" cm="1">
        <f t="array" ref="AC31">IFERROR(((SUM(VALUE(Transform!EA31:EB31))-2)/(10-2))*100,"N/A")</f>
        <v>37.5</v>
      </c>
      <c r="AD31" s="2" cm="1">
        <f t="array" ref="AD31">IFERROR(((SUM(VALUE(Transform!EC31:ED31), Transform!EJ31, Transform!EO31:ER31)-7)/(35-7))*100,"N/A")</f>
        <v>57.142857142857139</v>
      </c>
      <c r="AE31" s="2" cm="1">
        <f t="array" ref="AE31">IFERROR(((SUM(VALUE(Transform!EE31:EG31), Transform!EK31, Transform!ES31, Transform!EZ31)-6)/(30-6))*100,"N/A")</f>
        <v>45.833333333333329</v>
      </c>
      <c r="AF31" s="2" cm="1">
        <f t="array" ref="AF31">IFERROR(((SUM(VALUE(Transform!ET31:EV31))-3)/(15-3))*100,"N/A")</f>
        <v>50</v>
      </c>
      <c r="AG31" s="3" cm="1">
        <f t="array" ref="AG31">IFERROR(((SUM(VALUE(Transform!EH31:EI31), Transform!EL31:EN31, Transform!EW31:EY31)-8)/(40-8))*100,"N/A")</f>
        <v>50</v>
      </c>
      <c r="AH31" s="3">
        <f>IFERROR(AVERAGE(Transform!FA31, Transform!FC31, Transform!FE31, Transform!FG31, Transform!FI31, Transform!FK31, Transform!FM31, Transform!FO31, Transform!FQ31, Transform!FS31, Transform!FU31, Transform!FW31, Transform!FY31, Transform!GA31, Transform!GC31, Transform!GE31, Transform!GG31, Transform!GI31, Transform!GK31, Transform!GM31, Transform!GO31, Transform!GQ31, Transform!GS31, Transform!GU31, Transform!GW31),"N/A")</f>
        <v>4.28</v>
      </c>
      <c r="AI31" s="3">
        <f>IFERROR(AVERAGE(Transform!FB31, Transform!FD31, Transform!FF31, Transform!FH31, Transform!FJ31, Transform!FL31, Transform!FN31, Transform!FP31, Transform!FR31, Transform!FT31, Transform!FV31, Transform!FX31, Transform!FZ31, Transform!GB31, Transform!GD31, Transform!GF31, Transform!GH31, Transform!GJ31, Transform!GL31, Transform!GN31, Transform!GP31, Transform!GR31, Transform!GT31, Transform!GV31, Transform!GX31),"N/A")</f>
        <v>2.84</v>
      </c>
      <c r="AJ31" s="3">
        <f>IFERROR(AVERAGE(Transform!FA31, Transform!FM31, Transform!FS31, Transform!FU31, Transform!FW31, Transform!GI31),"N/A")</f>
        <v>3.8333333333333335</v>
      </c>
      <c r="AK31" s="3">
        <f>IFERROR(AVERAGE(Transform!FB31, Transform!FN31, Transform!FT31, Transform!FV31, Transform!FX31, Transform!GJ31),"N/A")</f>
        <v>2.5</v>
      </c>
      <c r="AL31" s="3">
        <f>IFERROR(AVERAGE(Transform!FC31, Transform!FI31, Transform!FO31, Transform!GA31, Transform!GG31, Transform!GK31),"N/A")</f>
        <v>4.333333333333333</v>
      </c>
      <c r="AM31" s="3">
        <f>IFERROR(AVERAGE(Transform!FD31, Transform!FJ31, Transform!FP31, Transform!GB31, Transform!GH31, Transform!GL31),"N/A")</f>
        <v>2.6666666666666665</v>
      </c>
      <c r="AN31">
        <f>IFERROR(AVERAGE(Transform!FE31, Transform!FG31, Transform!FQ31, Transform!FY31),"N/A")</f>
        <v>4.25</v>
      </c>
      <c r="AO31">
        <f>IFERROR(AVERAGE(Transform!FF31, Transform!FH31, Transform!FR31, Transform!FZ31),"N/A")</f>
        <v>2.5</v>
      </c>
      <c r="AP31">
        <f>IFERROR(AVERAGE(Transform!FK31, Transform!GC31, Transform!GE31, Transform!GM31, Transform!GO31),"N/A")</f>
        <v>4.8</v>
      </c>
      <c r="AQ31">
        <f>IFERROR(AVERAGE(Transform!FL31, Transform!GD31, Transform!GF31, Transform!GN31, Transform!GP31),"N/A")</f>
        <v>3.6</v>
      </c>
      <c r="AR31">
        <f>IFERROR(AVERAGE(Transform!GQ31, Transform!GS31, Transform!GU31, Transform!GW31),"N/A")</f>
        <v>4.25</v>
      </c>
      <c r="AS31">
        <f>IFERROR(AVERAGE(Transform!GR31, Transform!GT31, Transform!GV31, Transform!GX31),"N/A")</f>
        <v>3</v>
      </c>
      <c r="AT31" s="2" cm="1">
        <f t="array" ref="AT31">IFERROR(SUM(VALUE(Transform!GY31:HM31))*100/90,"N/A")</f>
        <v>81.111111111111114</v>
      </c>
      <c r="AU31" s="2" cm="1">
        <f t="array" ref="AU31">IFERROR(SUM(VALUE(Transform!GY31:HK31))*100/78,"N/A")</f>
        <v>84.615384615384613</v>
      </c>
      <c r="AV31" s="2" cm="1">
        <f t="array" ref="AV31">IFERROR(SUM(VALUE(Transform!HL31:HM31))*100/12,"N/A")</f>
        <v>58.333333333333336</v>
      </c>
      <c r="AW31" s="2">
        <f>IFERROR(AVERAGE(Transform!HN31:IE31),"N/A")</f>
        <v>3.3333333333333335</v>
      </c>
      <c r="AX31" s="2">
        <f>IFERROR(AVERAGE(Transform!HN31:HR31, Transform!HZ31:IA31),"N/A")</f>
        <v>4.2857142857142856</v>
      </c>
      <c r="AY31" s="2">
        <f>IFERROR(AVERAGE(Transform!HS31:HU31, Transform!HX31:HY31),"N/A")</f>
        <v>2.2000000000000002</v>
      </c>
      <c r="AZ31" s="2">
        <f>IFERROR(AVERAGE(Transform!HV31:HW31,Transform!IC31,Transform!IE31),"N/A")</f>
        <v>2.25</v>
      </c>
      <c r="BA31" s="2">
        <f>IFERROR(AVERAGE(Transform!IB31,Transform!ID31),"N/A")</f>
        <v>5</v>
      </c>
      <c r="BB31" s="2" t="str">
        <f>IFERROR(AVERAGE(Transform!IF31:IJ31),"N/A")</f>
        <v>N/A</v>
      </c>
      <c r="BC31" s="2" t="str" cm="1">
        <f t="array" ref="BC31">IFERROR(SUM(VALUE(Transform!IK31:IQ31)),"N/A")</f>
        <v>N/A</v>
      </c>
      <c r="BD31" s="2" t="str" cm="1">
        <f t="array" ref="BD31">IFERROR(SUM(VALUE(Transform!IR31:IX31)),"N/A")</f>
        <v>N/A</v>
      </c>
      <c r="BE31" s="2" t="str">
        <f t="shared" si="0"/>
        <v>N/A</v>
      </c>
      <c r="BF31" t="str">
        <f>IFERROR(AVERAGE(Transform!IY31:JO31),"N/A")</f>
        <v>N/A</v>
      </c>
      <c r="BG31" t="str">
        <f>IFERROR(AVERAGE(Transform!JP31:JW31),"N/A")</f>
        <v>N/A</v>
      </c>
      <c r="BH31" t="str">
        <f>IFERROR(AVERAGE(Transform!JP31:JS31),"N/A")</f>
        <v>N/A</v>
      </c>
      <c r="BI31" t="str">
        <f>IFERROR(AVERAGE(Transform!JT31:JW31),"N/A")</f>
        <v>N/A</v>
      </c>
      <c r="BJ31" t="str">
        <f>IFERROR(AVERAGE(Transform!JX31:KI31),"N/A")</f>
        <v>N/A</v>
      </c>
      <c r="BK31" t="str">
        <f>IFERROR(AVERAGE(Transform!JX31:KA31),"N/A")</f>
        <v>N/A</v>
      </c>
      <c r="BL31" t="str">
        <f>IFERROR(AVERAGE(Transform!KB31:KE31),"N/A")</f>
        <v>N/A</v>
      </c>
      <c r="BM31" t="str">
        <f>IFERROR(AVERAGE(Transform!KF31:KI31),"N/A")</f>
        <v>N/A</v>
      </c>
      <c r="BN31" t="str">
        <f>IFERROR(AVERAGE(Transform!KJ31:KX31),"N/A")</f>
        <v>N/A</v>
      </c>
      <c r="BO31" t="str">
        <f>IFERROR(AVERAGE(Transform!KJ31:KN31),"N/A")</f>
        <v>N/A</v>
      </c>
      <c r="BP31" t="str">
        <f>IFERROR(AVERAGE(Transform!KO31:KS31),"N/A")</f>
        <v>N/A</v>
      </c>
      <c r="BQ31" t="str">
        <f>IFERROR(AVERAGE(Transform!KT31:KX31),"N/A")</f>
        <v>N/A</v>
      </c>
    </row>
    <row r="32" spans="1:69" x14ac:dyDescent="0.25">
      <c r="A32">
        <f>Transform!A32</f>
        <v>15</v>
      </c>
      <c r="B32" t="str">
        <f>Transform!B32</f>
        <v>T2</v>
      </c>
      <c r="C32" t="str">
        <f>Transform!C32</f>
        <v>2022-06-25 18:12:33</v>
      </c>
      <c r="D32" t="str">
        <f>Transform!D32</f>
        <v>802-214</v>
      </c>
      <c r="E32" t="str">
        <f>Transform!E32</f>
        <v>202-151</v>
      </c>
      <c r="F32" s="2">
        <f>IFERROR(AVERAGE(Transform!F32:AB32),"N/A")</f>
        <v>44.565217391304351</v>
      </c>
      <c r="G32" s="2">
        <f>IFERROR(AVERAGE(Transform!F32:J32,Transform!S32:AB32),"N/A")</f>
        <v>31.666666666666668</v>
      </c>
      <c r="H32" s="2">
        <f>IFERROR(AVERAGE(Transform!K32:R32),"N/A")</f>
        <v>68.75</v>
      </c>
      <c r="I32" s="2">
        <f>IFERROR(AVERAGE(Transform!F32:J32),"N/A")</f>
        <v>35</v>
      </c>
      <c r="J32" s="2">
        <f>IFERROR(AVERAGE(Transform!S32:W32),"N/A")</f>
        <v>30</v>
      </c>
      <c r="K32" s="2">
        <f>IFERROR(AVERAGE(Transform!X32:AB32),"N/A")</f>
        <v>30</v>
      </c>
      <c r="L32" s="2">
        <f>IFERROR(AVERAGE(Transform!AC32:AZ32),"N/A")</f>
        <v>4.666666666666667</v>
      </c>
      <c r="M32" s="2">
        <f>IFERROR(AVERAGE(Transform!AC32:AU32),"N/A")</f>
        <v>4.7368421052631575</v>
      </c>
      <c r="N32" s="2">
        <f>IFERROR(AVERAGE(Transform!AV32:AZ32),"N/A")</f>
        <v>4.4000000000000004</v>
      </c>
      <c r="O32" s="2">
        <f>IFERROR(SUM(Transform!BA32:BL32),"N/A")</f>
        <v>10</v>
      </c>
      <c r="P32" s="2">
        <f>IFERROR(AVERAGE(Transform!BM32:CI32),"N/A")</f>
        <v>2.6086956521739131</v>
      </c>
      <c r="Q32" s="2">
        <f>IFERROR(AVERAGE(Transform!BM32:BT32),"N/A")</f>
        <v>3</v>
      </c>
      <c r="R32" s="2">
        <f>IFERROR(AVERAGE(Transform!BU32:CA32),"N/A")</f>
        <v>2.2857142857142856</v>
      </c>
      <c r="S32" s="2">
        <f>IFERROR(AVERAGE(Transform!CB32:CI32),"N/A")</f>
        <v>2.5</v>
      </c>
      <c r="T32" s="2" cm="1">
        <f t="array" ref="T32">IFERROR(SUM(VALUE(Transform!CJ32:DD32)),"N/A")</f>
        <v>36</v>
      </c>
      <c r="U32" s="2" cm="1">
        <f t="array" ref="U32">IFERROR(SUM(VALUE(Transform!CJ32:CT32)),"N/A")</f>
        <v>14</v>
      </c>
      <c r="V32" s="2">
        <f>IFERROR(SUM(VALUE(Transform!CU32), Transform!CY32:DA32,Transform!DC32:DD32),"N/A")</f>
        <v>16</v>
      </c>
      <c r="W32" s="2" cm="1">
        <f t="array" ref="W32">IFERROR(SUM(VALUE(Transform!CV32:CX32),Transform!DB32),"N/A")</f>
        <v>6</v>
      </c>
      <c r="X32" s="2" cm="1">
        <f t="array" ref="X32">IFERROR(SUM(VALUE(Transform!DE32:DZ32)),"N/A")</f>
        <v>3</v>
      </c>
      <c r="Y32" s="2" cm="1">
        <f t="array" ref="Y32">IFERROR(SUM(VALUE(Transform!DE32:DL32)),"N/A")</f>
        <v>0</v>
      </c>
      <c r="Z32" s="2" cm="1">
        <f t="array" ref="Z32">IFERROR(SUM(VALUE(Transform!DM32:DT32)),"N/A")</f>
        <v>2</v>
      </c>
      <c r="AA32" s="2" cm="1">
        <f t="array" ref="AA32">IFERROR(SUM(VALUE(Transform!DU32:DZ32)),"N/A")</f>
        <v>1</v>
      </c>
      <c r="AB32" s="2" cm="1">
        <f t="array" ref="AB32">IFERROR(((SUM(VALUE(Transform!EA32:EZ32))-26)/(156-26))*100,"N/A")</f>
        <v>50.769230769230766</v>
      </c>
      <c r="AC32" s="2" cm="1">
        <f t="array" ref="AC32">IFERROR(((SUM(VALUE(Transform!EA32:EB32))-2)/(10-2))*100,"N/A")</f>
        <v>62.5</v>
      </c>
      <c r="AD32" s="2" cm="1">
        <f t="array" ref="AD32">IFERROR(((SUM(VALUE(Transform!EC32:ED32), Transform!EJ32, Transform!EO32:ER32)-7)/(35-7))*100,"N/A")</f>
        <v>71.428571428571431</v>
      </c>
      <c r="AE32" s="2" cm="1">
        <f t="array" ref="AE32">IFERROR(((SUM(VALUE(Transform!EE32:EG32), Transform!EK32, Transform!ES32, Transform!EZ32)-6)/(30-6))*100,"N/A")</f>
        <v>66.666666666666657</v>
      </c>
      <c r="AF32" s="2" cm="1">
        <f t="array" ref="AF32">IFERROR(((SUM(VALUE(Transform!ET32:EV32))-3)/(15-3))*100,"N/A")</f>
        <v>25</v>
      </c>
      <c r="AG32" s="3" cm="1">
        <f t="array" ref="AG32">IFERROR(((SUM(VALUE(Transform!EH32:EI32), Transform!EL32:EN32, Transform!EW32:EY32)-8)/(40-8))*100,"N/A")</f>
        <v>68.75</v>
      </c>
      <c r="AH32" s="3">
        <f>IFERROR(AVERAGE(Transform!FA32, Transform!FC32, Transform!FE32, Transform!FG32, Transform!FI32, Transform!FK32, Transform!FM32, Transform!FO32, Transform!FQ32, Transform!FS32, Transform!FU32, Transform!FW32, Transform!FY32, Transform!GA32, Transform!GC32, Transform!GE32, Transform!GG32, Transform!GI32, Transform!GK32, Transform!GM32, Transform!GO32, Transform!GQ32, Transform!GS32, Transform!GU32, Transform!GW32),"N/A")</f>
        <v>4</v>
      </c>
      <c r="AI32" s="3">
        <f>IFERROR(AVERAGE(Transform!FB32, Transform!FD32, Transform!FF32, Transform!FH32, Transform!FJ32, Transform!FL32, Transform!FN32, Transform!FP32, Transform!FR32, Transform!FT32, Transform!FV32, Transform!FX32, Transform!FZ32, Transform!GB32, Transform!GD32, Transform!GF32, Transform!GH32, Transform!GJ32, Transform!GL32, Transform!GN32, Transform!GP32, Transform!GR32, Transform!GT32, Transform!GV32, Transform!GX32),"N/A")</f>
        <v>3.96</v>
      </c>
      <c r="AJ32" s="3">
        <f>IFERROR(AVERAGE(Transform!FA32, Transform!FM32, Transform!FS32, Transform!FU32, Transform!FW32, Transform!GI32),"N/A")</f>
        <v>4.833333333333333</v>
      </c>
      <c r="AK32" s="3">
        <f>IFERROR(AVERAGE(Transform!FB32, Transform!FN32, Transform!FT32, Transform!FV32, Transform!FX32, Transform!GJ32),"N/A")</f>
        <v>4.5</v>
      </c>
      <c r="AL32" s="3">
        <f>IFERROR(AVERAGE(Transform!FC32, Transform!FI32, Transform!FO32, Transform!GA32, Transform!GG32, Transform!GK32),"N/A")</f>
        <v>3.3333333333333335</v>
      </c>
      <c r="AM32" s="3">
        <f>IFERROR(AVERAGE(Transform!FD32, Transform!FJ32, Transform!FP32, Transform!GB32, Transform!GH32, Transform!GL32),"N/A")</f>
        <v>3.3333333333333335</v>
      </c>
      <c r="AN32">
        <f>IFERROR(AVERAGE(Transform!FE32, Transform!FG32, Transform!FQ32, Transform!FY32),"N/A")</f>
        <v>3.25</v>
      </c>
      <c r="AO32">
        <f>IFERROR(AVERAGE(Transform!FF32, Transform!FH32, Transform!FR32, Transform!FZ32),"N/A")</f>
        <v>3.5</v>
      </c>
      <c r="AP32">
        <f>IFERROR(AVERAGE(Transform!FK32, Transform!GC32, Transform!GE32, Transform!GM32, Transform!GO32),"N/A")</f>
        <v>3.8</v>
      </c>
      <c r="AQ32">
        <f>IFERROR(AVERAGE(Transform!FL32, Transform!GD32, Transform!GF32, Transform!GN32, Transform!GP32),"N/A")</f>
        <v>3.8</v>
      </c>
      <c r="AR32">
        <f>IFERROR(AVERAGE(Transform!GQ32, Transform!GS32, Transform!GU32, Transform!GW32),"N/A")</f>
        <v>4.75</v>
      </c>
      <c r="AS32">
        <f>IFERROR(AVERAGE(Transform!GR32, Transform!GT32, Transform!GV32, Transform!GX32),"N/A")</f>
        <v>4.75</v>
      </c>
      <c r="AT32" s="2" cm="1">
        <f t="array" ref="AT32">IFERROR(SUM(VALUE(Transform!GY32:HM32))*100/90,"N/A")</f>
        <v>73.333333333333329</v>
      </c>
      <c r="AU32" s="2" cm="1">
        <f t="array" ref="AU32">IFERROR(SUM(VALUE(Transform!GY32:HK32))*100/78,"N/A")</f>
        <v>76.92307692307692</v>
      </c>
      <c r="AV32" s="2" cm="1">
        <f t="array" ref="AV32">IFERROR(SUM(VALUE(Transform!HL32:HM32))*100/12,"N/A")</f>
        <v>50</v>
      </c>
      <c r="AW32" s="2">
        <f>IFERROR(AVERAGE(Transform!HN32:IE32),"N/A")</f>
        <v>3.6666666666666665</v>
      </c>
      <c r="AX32" s="2">
        <f>IFERROR(AVERAGE(Transform!HN32:HR32, Transform!HZ32:IA32),"N/A")</f>
        <v>4.2857142857142856</v>
      </c>
      <c r="AY32" s="2">
        <f>IFERROR(AVERAGE(Transform!HS32:HU32, Transform!HX32:HY32),"N/A")</f>
        <v>2.8</v>
      </c>
      <c r="AZ32" s="2">
        <f>IFERROR(AVERAGE(Transform!HV32:HW32,Transform!IC32,Transform!IE32),"N/A")</f>
        <v>3</v>
      </c>
      <c r="BA32" s="2">
        <f>IFERROR(AVERAGE(Transform!IB32,Transform!ID32),"N/A")</f>
        <v>5</v>
      </c>
      <c r="BB32" s="2" t="str">
        <f>IFERROR(AVERAGE(Transform!IF32:IJ32),"N/A")</f>
        <v>N/A</v>
      </c>
      <c r="BC32" s="2" t="str" cm="1">
        <f t="array" ref="BC32">IFERROR(SUM(VALUE(Transform!IK32:IQ32)),"N/A")</f>
        <v>N/A</v>
      </c>
      <c r="BD32" s="2" t="str" cm="1">
        <f t="array" ref="BD32">IFERROR(SUM(VALUE(Transform!IR32:IX32)),"N/A")</f>
        <v>N/A</v>
      </c>
      <c r="BE32" s="2" t="str">
        <f t="shared" si="0"/>
        <v>N/A</v>
      </c>
      <c r="BF32" t="str">
        <f>IFERROR(AVERAGE(Transform!IY32:JO32),"N/A")</f>
        <v>N/A</v>
      </c>
      <c r="BG32" t="str">
        <f>IFERROR(AVERAGE(Transform!JP32:JW32),"N/A")</f>
        <v>N/A</v>
      </c>
      <c r="BH32" t="str">
        <f>IFERROR(AVERAGE(Transform!JP32:JS32),"N/A")</f>
        <v>N/A</v>
      </c>
      <c r="BI32" t="str">
        <f>IFERROR(AVERAGE(Transform!JT32:JW32),"N/A")</f>
        <v>N/A</v>
      </c>
      <c r="BJ32" t="str">
        <f>IFERROR(AVERAGE(Transform!JX32:KI32),"N/A")</f>
        <v>N/A</v>
      </c>
      <c r="BK32" t="str">
        <f>IFERROR(AVERAGE(Transform!JX32:KA32),"N/A")</f>
        <v>N/A</v>
      </c>
      <c r="BL32" t="str">
        <f>IFERROR(AVERAGE(Transform!KB32:KE32),"N/A")</f>
        <v>N/A</v>
      </c>
      <c r="BM32" t="str">
        <f>IFERROR(AVERAGE(Transform!KF32:KI32),"N/A")</f>
        <v>N/A</v>
      </c>
      <c r="BN32" t="str">
        <f>IFERROR(AVERAGE(Transform!KJ32:KX32),"N/A")</f>
        <v>N/A</v>
      </c>
      <c r="BO32" t="str">
        <f>IFERROR(AVERAGE(Transform!KJ32:KN32),"N/A")</f>
        <v>N/A</v>
      </c>
      <c r="BP32" t="str">
        <f>IFERROR(AVERAGE(Transform!KO32:KS32),"N/A")</f>
        <v>N/A</v>
      </c>
      <c r="BQ32" t="str">
        <f>IFERROR(AVERAGE(Transform!KT32:KX32),"N/A")</f>
        <v>N/A</v>
      </c>
    </row>
    <row r="33" spans="1:69" x14ac:dyDescent="0.25">
      <c r="A33">
        <f>Transform!A33</f>
        <v>16</v>
      </c>
      <c r="B33" t="str">
        <f>Transform!B33</f>
        <v>T2</v>
      </c>
      <c r="C33" t="str">
        <f>Transform!C33</f>
        <v>2022-06-29 16:28:46</v>
      </c>
      <c r="D33" t="str">
        <f>Transform!D33</f>
        <v>805-204</v>
      </c>
      <c r="E33" t="str">
        <f>Transform!E33</f>
        <v>205-155</v>
      </c>
      <c r="F33" s="2">
        <f>IFERROR(AVERAGE(Transform!F33:AB33),"N/A")</f>
        <v>60.869565217391305</v>
      </c>
      <c r="G33" s="2">
        <f>IFERROR(AVERAGE(Transform!F33:J33,Transform!S33:AB33),"N/A")</f>
        <v>50</v>
      </c>
      <c r="H33" s="2">
        <f>IFERROR(AVERAGE(Transform!K33:R33),"N/A")</f>
        <v>81.25</v>
      </c>
      <c r="I33" s="2">
        <f>IFERROR(AVERAGE(Transform!F33:J33),"N/A")</f>
        <v>55</v>
      </c>
      <c r="J33" s="2">
        <f>IFERROR(AVERAGE(Transform!S33:W33),"N/A")</f>
        <v>25</v>
      </c>
      <c r="K33" s="2">
        <f>IFERROR(AVERAGE(Transform!X33:AB33),"N/A")</f>
        <v>70</v>
      </c>
      <c r="L33" s="2">
        <f>IFERROR(AVERAGE(Transform!AC33:AZ33),"N/A")</f>
        <v>4.333333333333333</v>
      </c>
      <c r="M33" s="2">
        <f>IFERROR(AVERAGE(Transform!AC33:AU33),"N/A")</f>
        <v>4.5263157894736841</v>
      </c>
      <c r="N33" s="2">
        <f>IFERROR(AVERAGE(Transform!AV33:AZ33),"N/A")</f>
        <v>3.6</v>
      </c>
      <c r="O33" s="2">
        <f>IFERROR(SUM(Transform!BA33:BL33),"N/A")</f>
        <v>28</v>
      </c>
      <c r="P33" s="2">
        <f>IFERROR(AVERAGE(Transform!BM33:CI33),"N/A")</f>
        <v>3.1739130434782608</v>
      </c>
      <c r="Q33" s="2">
        <f>IFERROR(AVERAGE(Transform!BM33:BT33),"N/A")</f>
        <v>3</v>
      </c>
      <c r="R33" s="2">
        <f>IFERROR(AVERAGE(Transform!BU33:CA33),"N/A")</f>
        <v>3.2857142857142856</v>
      </c>
      <c r="S33" s="2">
        <f>IFERROR(AVERAGE(Transform!CB33:CI33),"N/A")</f>
        <v>3.25</v>
      </c>
      <c r="T33" s="2" cm="1">
        <f t="array" ref="T33">IFERROR(SUM(VALUE(Transform!CJ33:DD33)),"N/A")</f>
        <v>59</v>
      </c>
      <c r="U33" s="2" cm="1">
        <f t="array" ref="U33">IFERROR(SUM(VALUE(Transform!CJ33:CT33)),"N/A")</f>
        <v>31</v>
      </c>
      <c r="V33" s="2">
        <f>IFERROR(SUM(VALUE(Transform!CU33), Transform!CY33:DA33,Transform!DC33:DD33),"N/A")</f>
        <v>22</v>
      </c>
      <c r="W33" s="2" cm="1">
        <f t="array" ref="W33">IFERROR(SUM(VALUE(Transform!CV33:CX33),Transform!DB33),"N/A")</f>
        <v>6</v>
      </c>
      <c r="X33" s="2" cm="1">
        <f t="array" ref="X33">IFERROR(SUM(VALUE(Transform!DE33:DZ33)),"N/A")</f>
        <v>31</v>
      </c>
      <c r="Y33" s="2" cm="1">
        <f t="array" ref="Y33">IFERROR(SUM(VALUE(Transform!DE33:DL33)),"N/A")</f>
        <v>12</v>
      </c>
      <c r="Z33" s="2" cm="1">
        <f t="array" ref="Z33">IFERROR(SUM(VALUE(Transform!DM33:DT33)),"N/A")</f>
        <v>11</v>
      </c>
      <c r="AA33" s="2" cm="1">
        <f t="array" ref="AA33">IFERROR(SUM(VALUE(Transform!DU33:DZ33)),"N/A")</f>
        <v>8</v>
      </c>
      <c r="AB33" s="2" cm="1">
        <f t="array" ref="AB33">IFERROR(((SUM(VALUE(Transform!EA33:EZ33))-26)/(156-26))*100,"N/A")</f>
        <v>52.307692307692314</v>
      </c>
      <c r="AC33" s="2" cm="1">
        <f t="array" ref="AC33">IFERROR(((SUM(VALUE(Transform!EA33:EB33))-2)/(10-2))*100,"N/A")</f>
        <v>62.5</v>
      </c>
      <c r="AD33" s="2" cm="1">
        <f t="array" ref="AD33">IFERROR(((SUM(VALUE(Transform!EC33:ED33), Transform!EJ33, Transform!EO33:ER33)-7)/(35-7))*100,"N/A")</f>
        <v>78.571428571428569</v>
      </c>
      <c r="AE33" s="2" cm="1">
        <f t="array" ref="AE33">IFERROR(((SUM(VALUE(Transform!EE33:EG33), Transform!EK33, Transform!ES33, Transform!EZ33)-6)/(30-6))*100,"N/A")</f>
        <v>75</v>
      </c>
      <c r="AF33" s="2" cm="1">
        <f t="array" ref="AF33">IFERROR(((SUM(VALUE(Transform!ET33:EV33))-3)/(15-3))*100,"N/A")</f>
        <v>41.666666666666671</v>
      </c>
      <c r="AG33" s="3" cm="1">
        <f t="array" ref="AG33">IFERROR(((SUM(VALUE(Transform!EH33:EI33), Transform!EL33:EN33, Transform!EW33:EY33)-8)/(40-8))*100,"N/A")</f>
        <v>56.25</v>
      </c>
      <c r="AH33" s="3">
        <f>IFERROR(AVERAGE(Transform!FA33, Transform!FC33, Transform!FE33, Transform!FG33, Transform!FI33, Transform!FK33, Transform!FM33, Transform!FO33, Transform!FQ33, Transform!FS33, Transform!FU33, Transform!FW33, Transform!FY33, Transform!GA33, Transform!GC33, Transform!GE33, Transform!GG33, Transform!GI33, Transform!GK33, Transform!GM33, Transform!GO33, Transform!GQ33, Transform!GS33, Transform!GU33, Transform!GW33),"N/A")</f>
        <v>4.16</v>
      </c>
      <c r="AI33" s="3">
        <f>IFERROR(AVERAGE(Transform!FB33, Transform!FD33, Transform!FF33, Transform!FH33, Transform!FJ33, Transform!FL33, Transform!FN33, Transform!FP33, Transform!FR33, Transform!FT33, Transform!FV33, Transform!FX33, Transform!FZ33, Transform!GB33, Transform!GD33, Transform!GF33, Transform!GH33, Transform!GJ33, Transform!GL33, Transform!GN33, Transform!GP33, Transform!GR33, Transform!GT33, Transform!GV33, Transform!GX33),"N/A")</f>
        <v>3.28</v>
      </c>
      <c r="AJ33" s="3">
        <f>IFERROR(AVERAGE(Transform!FA33, Transform!FM33, Transform!FS33, Transform!FU33, Transform!FW33, Transform!GI33),"N/A")</f>
        <v>4.666666666666667</v>
      </c>
      <c r="AK33" s="3">
        <f>IFERROR(AVERAGE(Transform!FB33, Transform!FN33, Transform!FT33, Transform!FV33, Transform!FX33, Transform!GJ33),"N/A")</f>
        <v>3.6666666666666665</v>
      </c>
      <c r="AL33" s="3">
        <f>IFERROR(AVERAGE(Transform!FC33, Transform!FI33, Transform!FO33, Transform!GA33, Transform!GG33, Transform!GK33),"N/A")</f>
        <v>3.3333333333333335</v>
      </c>
      <c r="AM33" s="3">
        <f>IFERROR(AVERAGE(Transform!FD33, Transform!FJ33, Transform!FP33, Transform!GB33, Transform!GH33, Transform!GL33),"N/A")</f>
        <v>3.1666666666666665</v>
      </c>
      <c r="AN33">
        <f>IFERROR(AVERAGE(Transform!FE33, Transform!FG33, Transform!FQ33, Transform!FY33),"N/A")</f>
        <v>4.25</v>
      </c>
      <c r="AO33">
        <f>IFERROR(AVERAGE(Transform!FF33, Transform!FH33, Transform!FR33, Transform!FZ33),"N/A")</f>
        <v>2.5</v>
      </c>
      <c r="AP33">
        <f>IFERROR(AVERAGE(Transform!FK33, Transform!GC33, Transform!GE33, Transform!GM33, Transform!GO33),"N/A")</f>
        <v>4.2</v>
      </c>
      <c r="AQ33">
        <f>IFERROR(AVERAGE(Transform!FL33, Transform!GD33, Transform!GF33, Transform!GN33, Transform!GP33),"N/A")</f>
        <v>3.4</v>
      </c>
      <c r="AR33">
        <f>IFERROR(AVERAGE(Transform!GQ33, Transform!GS33, Transform!GU33, Transform!GW33),"N/A")</f>
        <v>4.5</v>
      </c>
      <c r="AS33">
        <f>IFERROR(AVERAGE(Transform!GR33, Transform!GT33, Transform!GV33, Transform!GX33),"N/A")</f>
        <v>3.5</v>
      </c>
      <c r="AT33" s="2" cm="1">
        <f t="array" ref="AT33">IFERROR(SUM(VALUE(Transform!GY33:HM33))*100/90,"N/A")</f>
        <v>76.666666666666671</v>
      </c>
      <c r="AU33" s="2" cm="1">
        <f t="array" ref="AU33">IFERROR(SUM(VALUE(Transform!GY33:HK33))*100/78,"N/A")</f>
        <v>78.205128205128204</v>
      </c>
      <c r="AV33" s="2" cm="1">
        <f t="array" ref="AV33">IFERROR(SUM(VALUE(Transform!HL33:HM33))*100/12,"N/A")</f>
        <v>66.666666666666671</v>
      </c>
      <c r="AW33" s="2">
        <f>IFERROR(AVERAGE(Transform!HN33:IE33),"N/A")</f>
        <v>3.9444444444444446</v>
      </c>
      <c r="AX33" s="2">
        <f>IFERROR(AVERAGE(Transform!HN33:HR33, Transform!HZ33:IA33),"N/A")</f>
        <v>4.5714285714285712</v>
      </c>
      <c r="AY33" s="2">
        <f>IFERROR(AVERAGE(Transform!HS33:HU33, Transform!HX33:HY33),"N/A")</f>
        <v>3.8</v>
      </c>
      <c r="AZ33" s="2">
        <f>IFERROR(AVERAGE(Transform!HV33:HW33,Transform!IC33,Transform!IE33),"N/A")</f>
        <v>2.5</v>
      </c>
      <c r="BA33" s="2">
        <f>IFERROR(AVERAGE(Transform!IB33,Transform!ID33),"N/A")</f>
        <v>5</v>
      </c>
      <c r="BB33" s="2" t="str">
        <f>IFERROR(AVERAGE(Transform!IF33:IJ33),"N/A")</f>
        <v>N/A</v>
      </c>
      <c r="BC33" s="2" t="str" cm="1">
        <f t="array" ref="BC33">IFERROR(SUM(VALUE(Transform!IK33:IQ33)),"N/A")</f>
        <v>N/A</v>
      </c>
      <c r="BD33" s="2" t="str" cm="1">
        <f t="array" ref="BD33">IFERROR(SUM(VALUE(Transform!IR33:IX33)),"N/A")</f>
        <v>N/A</v>
      </c>
      <c r="BE33" s="2" t="str">
        <f t="shared" si="0"/>
        <v>N/A</v>
      </c>
      <c r="BF33" t="str">
        <f>IFERROR(AVERAGE(Transform!IY33:JO33),"N/A")</f>
        <v>N/A</v>
      </c>
      <c r="BG33" t="str">
        <f>IFERROR(AVERAGE(Transform!JP33:JW33),"N/A")</f>
        <v>N/A</v>
      </c>
      <c r="BH33" t="str">
        <f>IFERROR(AVERAGE(Transform!JP33:JS33),"N/A")</f>
        <v>N/A</v>
      </c>
      <c r="BI33" t="str">
        <f>IFERROR(AVERAGE(Transform!JT33:JW33),"N/A")</f>
        <v>N/A</v>
      </c>
      <c r="BJ33" t="str">
        <f>IFERROR(AVERAGE(Transform!JX33:KI33),"N/A")</f>
        <v>N/A</v>
      </c>
      <c r="BK33" t="str">
        <f>IFERROR(AVERAGE(Transform!JX33:KA33),"N/A")</f>
        <v>N/A</v>
      </c>
      <c r="BL33" t="str">
        <f>IFERROR(AVERAGE(Transform!KB33:KE33),"N/A")</f>
        <v>N/A</v>
      </c>
      <c r="BM33" t="str">
        <f>IFERROR(AVERAGE(Transform!KF33:KI33),"N/A")</f>
        <v>N/A</v>
      </c>
      <c r="BN33" t="str">
        <f>IFERROR(AVERAGE(Transform!KJ33:KX33),"N/A")</f>
        <v>N/A</v>
      </c>
      <c r="BO33" t="str">
        <f>IFERROR(AVERAGE(Transform!KJ33:KN33),"N/A")</f>
        <v>N/A</v>
      </c>
      <c r="BP33" t="str">
        <f>IFERROR(AVERAGE(Transform!KO33:KS33),"N/A")</f>
        <v>N/A</v>
      </c>
      <c r="BQ33" t="str">
        <f>IFERROR(AVERAGE(Transform!KT33:KX33),"N/A")</f>
        <v>N/A</v>
      </c>
    </row>
    <row r="34" spans="1:69" x14ac:dyDescent="0.25">
      <c r="A34">
        <f>Transform!A34</f>
        <v>17</v>
      </c>
      <c r="B34" t="str">
        <f>Transform!B34</f>
        <v>T2</v>
      </c>
      <c r="C34" t="str">
        <f>Transform!C34</f>
        <v>2022-07-06 16:25:12</v>
      </c>
      <c r="D34" t="str">
        <f>Transform!D34</f>
        <v>801-207</v>
      </c>
      <c r="E34" t="str">
        <f>Transform!E34</f>
        <v>201-150</v>
      </c>
      <c r="F34" s="2">
        <f>IFERROR(AVERAGE(Transform!F34:AB34),"N/A")</f>
        <v>77.173913043478265</v>
      </c>
      <c r="G34" s="2">
        <f>IFERROR(AVERAGE(Transform!F34:J34,Transform!S34:AB34),"N/A")</f>
        <v>68.333333333333329</v>
      </c>
      <c r="H34" s="2">
        <f>IFERROR(AVERAGE(Transform!K34:R34),"N/A")</f>
        <v>93.75</v>
      </c>
      <c r="I34" s="2">
        <f>IFERROR(AVERAGE(Transform!F34:J34),"N/A")</f>
        <v>85</v>
      </c>
      <c r="J34" s="2">
        <f>IFERROR(AVERAGE(Transform!S34:W34),"N/A")</f>
        <v>60</v>
      </c>
      <c r="K34" s="2">
        <f>IFERROR(AVERAGE(Transform!X34:AB34),"N/A")</f>
        <v>60</v>
      </c>
      <c r="L34" s="2">
        <f>IFERROR(AVERAGE(Transform!AC34:AZ34),"N/A")</f>
        <v>4.791666666666667</v>
      </c>
      <c r="M34" s="2">
        <f>IFERROR(AVERAGE(Transform!AC34:AU34),"N/A")</f>
        <v>4.8421052631578947</v>
      </c>
      <c r="N34" s="2">
        <f>IFERROR(AVERAGE(Transform!AV34:AZ34),"N/A")</f>
        <v>4.5999999999999996</v>
      </c>
      <c r="O34" s="2">
        <f>IFERROR(SUM(Transform!BA34:BL34),"N/A")</f>
        <v>17</v>
      </c>
      <c r="P34" s="2">
        <f>IFERROR(AVERAGE(Transform!BM34:CI34),"N/A")</f>
        <v>4.1739130434782608</v>
      </c>
      <c r="Q34" s="2">
        <f>IFERROR(AVERAGE(Transform!BM34:BT34),"N/A")</f>
        <v>3.75</v>
      </c>
      <c r="R34" s="2">
        <f>IFERROR(AVERAGE(Transform!BU34:CA34),"N/A")</f>
        <v>4.1428571428571432</v>
      </c>
      <c r="S34" s="2">
        <f>IFERROR(AVERAGE(Transform!CB34:CI34),"N/A")</f>
        <v>4.625</v>
      </c>
      <c r="T34" s="2" cm="1">
        <f t="array" ref="T34">IFERROR(SUM(VALUE(Transform!CJ34:DD34)),"N/A")</f>
        <v>38</v>
      </c>
      <c r="U34" s="2" cm="1">
        <f t="array" ref="U34">IFERROR(SUM(VALUE(Transform!CJ34:CT34)),"N/A")</f>
        <v>16</v>
      </c>
      <c r="V34" s="2">
        <f>IFERROR(SUM(VALUE(Transform!CU34), Transform!CY34:DA34,Transform!DC34:DD34),"N/A")</f>
        <v>17</v>
      </c>
      <c r="W34" s="2" cm="1">
        <f t="array" ref="W34">IFERROR(SUM(VALUE(Transform!CV34:CX34),Transform!DB34),"N/A")</f>
        <v>5</v>
      </c>
      <c r="X34" s="2" cm="1">
        <f t="array" ref="X34">IFERROR(SUM(VALUE(Transform!DE34:DZ34)),"N/A")</f>
        <v>46</v>
      </c>
      <c r="Y34" s="2" cm="1">
        <f t="array" ref="Y34">IFERROR(SUM(VALUE(Transform!DE34:DL34)),"N/A")</f>
        <v>6</v>
      </c>
      <c r="Z34" s="2" cm="1">
        <f t="array" ref="Z34">IFERROR(SUM(VALUE(Transform!DM34:DT34)),"N/A")</f>
        <v>30</v>
      </c>
      <c r="AA34" s="2" cm="1">
        <f t="array" ref="AA34">IFERROR(SUM(VALUE(Transform!DU34:DZ34)),"N/A")</f>
        <v>10</v>
      </c>
      <c r="AB34" s="2" cm="1">
        <f t="array" ref="AB34">IFERROR(((SUM(VALUE(Transform!EA34:EZ34))-26)/(156-26))*100,"N/A")</f>
        <v>53.846153846153847</v>
      </c>
      <c r="AC34" s="2" cm="1">
        <f t="array" ref="AC34">IFERROR(((SUM(VALUE(Transform!EA34:EB34))-2)/(10-2))*100,"N/A")</f>
        <v>50</v>
      </c>
      <c r="AD34" s="2" cm="1">
        <f t="array" ref="AD34">IFERROR(((SUM(VALUE(Transform!EC34:ED34), Transform!EJ34, Transform!EO34:ER34)-7)/(35-7))*100,"N/A")</f>
        <v>60.714285714285708</v>
      </c>
      <c r="AE34" s="2" cm="1">
        <f t="array" ref="AE34">IFERROR(((SUM(VALUE(Transform!EE34:EG34), Transform!EK34, Transform!ES34, Transform!EZ34)-6)/(30-6))*100,"N/A")</f>
        <v>87.5</v>
      </c>
      <c r="AF34" s="2" cm="1">
        <f t="array" ref="AF34">IFERROR(((SUM(VALUE(Transform!ET34:EV34))-3)/(15-3))*100,"N/A")</f>
        <v>41.666666666666671</v>
      </c>
      <c r="AG34" s="3" cm="1">
        <f t="array" ref="AG34">IFERROR(((SUM(VALUE(Transform!EH34:EI34), Transform!EL34:EN34, Transform!EW34:EY34)-8)/(40-8))*100,"N/A")</f>
        <v>71.875</v>
      </c>
      <c r="AH34" s="3">
        <f>IFERROR(AVERAGE(Transform!FA34, Transform!FC34, Transform!FE34, Transform!FG34, Transform!FI34, Transform!FK34, Transform!FM34, Transform!FO34, Transform!FQ34, Transform!FS34, Transform!FU34, Transform!FW34, Transform!FY34, Transform!GA34, Transform!GC34, Transform!GE34, Transform!GG34, Transform!GI34, Transform!GK34, Transform!GM34, Transform!GO34, Transform!GQ34, Transform!GS34, Transform!GU34, Transform!GW34),"N/A")</f>
        <v>4.84</v>
      </c>
      <c r="AI34" s="3">
        <f>IFERROR(AVERAGE(Transform!FB34, Transform!FD34, Transform!FF34, Transform!FH34, Transform!FJ34, Transform!FL34, Transform!FN34, Transform!FP34, Transform!FR34, Transform!FT34, Transform!FV34, Transform!FX34, Transform!FZ34, Transform!GB34, Transform!GD34, Transform!GF34, Transform!GH34, Transform!GJ34, Transform!GL34, Transform!GN34, Transform!GP34, Transform!GR34, Transform!GT34, Transform!GV34, Transform!GX34),"N/A")</f>
        <v>4.2</v>
      </c>
      <c r="AJ34" s="3">
        <f>IFERROR(AVERAGE(Transform!FA34, Transform!FM34, Transform!FS34, Transform!FU34, Transform!FW34, Transform!GI34),"N/A")</f>
        <v>4.833333333333333</v>
      </c>
      <c r="AK34" s="3">
        <f>IFERROR(AVERAGE(Transform!FB34, Transform!FN34, Transform!FT34, Transform!FV34, Transform!FX34, Transform!GJ34),"N/A")</f>
        <v>4.333333333333333</v>
      </c>
      <c r="AL34" s="3">
        <f>IFERROR(AVERAGE(Transform!FC34, Transform!FI34, Transform!FO34, Transform!GA34, Transform!GG34, Transform!GK34),"N/A")</f>
        <v>4.666666666666667</v>
      </c>
      <c r="AM34" s="3">
        <f>IFERROR(AVERAGE(Transform!FD34, Transform!FJ34, Transform!FP34, Transform!GB34, Transform!GH34, Transform!GL34),"N/A")</f>
        <v>3.6666666666666665</v>
      </c>
      <c r="AN34">
        <f>IFERROR(AVERAGE(Transform!FE34, Transform!FG34, Transform!FQ34, Transform!FY34),"N/A")</f>
        <v>4.75</v>
      </c>
      <c r="AO34">
        <f>IFERROR(AVERAGE(Transform!FF34, Transform!FH34, Transform!FR34, Transform!FZ34),"N/A")</f>
        <v>3.5</v>
      </c>
      <c r="AP34">
        <f>IFERROR(AVERAGE(Transform!FK34, Transform!GC34, Transform!GE34, Transform!GM34, Transform!GO34),"N/A")</f>
        <v>5</v>
      </c>
      <c r="AQ34">
        <f>IFERROR(AVERAGE(Transform!FL34, Transform!GD34, Transform!GF34, Transform!GN34, Transform!GP34),"N/A")</f>
        <v>4.5999999999999996</v>
      </c>
      <c r="AR34">
        <f>IFERROR(AVERAGE(Transform!GQ34, Transform!GS34, Transform!GU34, Transform!GW34),"N/A")</f>
        <v>5</v>
      </c>
      <c r="AS34">
        <f>IFERROR(AVERAGE(Transform!GR34, Transform!GT34, Transform!GV34, Transform!GX34),"N/A")</f>
        <v>5</v>
      </c>
      <c r="AT34" s="2" cm="1">
        <f t="array" ref="AT34">IFERROR(SUM(VALUE(Transform!GY34:HM34))*100/90,"N/A")</f>
        <v>93.333333333333329</v>
      </c>
      <c r="AU34" s="2" cm="1">
        <f t="array" ref="AU34">IFERROR(SUM(VALUE(Transform!GY34:HK34))*100/78,"N/A")</f>
        <v>94.871794871794876</v>
      </c>
      <c r="AV34" s="2" cm="1">
        <f t="array" ref="AV34">IFERROR(SUM(VALUE(Transform!HL34:HM34))*100/12,"N/A")</f>
        <v>83.333333333333329</v>
      </c>
      <c r="AW34" s="2">
        <f>IFERROR(AVERAGE(Transform!HN34:IE34),"N/A")</f>
        <v>4.2222222222222223</v>
      </c>
      <c r="AX34" s="2">
        <f>IFERROR(AVERAGE(Transform!HN34:HR34, Transform!HZ34:IA34),"N/A")</f>
        <v>4.7142857142857144</v>
      </c>
      <c r="AY34" s="2">
        <f>IFERROR(AVERAGE(Transform!HS34:HU34, Transform!HX34:HY34),"N/A")</f>
        <v>3.8</v>
      </c>
      <c r="AZ34" s="2">
        <f>IFERROR(AVERAGE(Transform!HV34:HW34,Transform!IC34,Transform!IE34),"N/A")</f>
        <v>3.75</v>
      </c>
      <c r="BA34" s="2">
        <f>IFERROR(AVERAGE(Transform!IB34,Transform!ID34),"N/A")</f>
        <v>4.5</v>
      </c>
      <c r="BB34" s="2" t="str">
        <f>IFERROR(AVERAGE(Transform!IF34:IJ34),"N/A")</f>
        <v>N/A</v>
      </c>
      <c r="BC34" s="2" t="str" cm="1">
        <f t="array" ref="BC34">IFERROR(SUM(VALUE(Transform!IK34:IQ34)),"N/A")</f>
        <v>N/A</v>
      </c>
      <c r="BD34" s="2" t="str" cm="1">
        <f t="array" ref="BD34">IFERROR(SUM(VALUE(Transform!IR34:IX34)),"N/A")</f>
        <v>N/A</v>
      </c>
      <c r="BE34" s="2" t="str">
        <f t="shared" si="0"/>
        <v>N/A</v>
      </c>
      <c r="BF34" t="str">
        <f>IFERROR(AVERAGE(Transform!IY34:JO34),"N/A")</f>
        <v>N/A</v>
      </c>
      <c r="BG34" t="str">
        <f>IFERROR(AVERAGE(Transform!JP34:JW34),"N/A")</f>
        <v>N/A</v>
      </c>
      <c r="BH34" t="str">
        <f>IFERROR(AVERAGE(Transform!JP34:JS34),"N/A")</f>
        <v>N/A</v>
      </c>
      <c r="BI34" t="str">
        <f>IFERROR(AVERAGE(Transform!JT34:JW34),"N/A")</f>
        <v>N/A</v>
      </c>
      <c r="BJ34" t="str">
        <f>IFERROR(AVERAGE(Transform!JX34:KI34),"N/A")</f>
        <v>N/A</v>
      </c>
      <c r="BK34" t="str">
        <f>IFERROR(AVERAGE(Transform!JX34:KA34),"N/A")</f>
        <v>N/A</v>
      </c>
      <c r="BL34" t="str">
        <f>IFERROR(AVERAGE(Transform!KB34:KE34),"N/A")</f>
        <v>N/A</v>
      </c>
      <c r="BM34" t="str">
        <f>IFERROR(AVERAGE(Transform!KF34:KI34),"N/A")</f>
        <v>N/A</v>
      </c>
      <c r="BN34" t="str">
        <f>IFERROR(AVERAGE(Transform!KJ34:KX34),"N/A")</f>
        <v>N/A</v>
      </c>
      <c r="BO34" t="str">
        <f>IFERROR(AVERAGE(Transform!KJ34:KN34),"N/A")</f>
        <v>N/A</v>
      </c>
      <c r="BP34" t="str">
        <f>IFERROR(AVERAGE(Transform!KO34:KS34),"N/A")</f>
        <v>N/A</v>
      </c>
      <c r="BQ34" t="str">
        <f>IFERROR(AVERAGE(Transform!KT34:KX34),"N/A")</f>
        <v>N/A</v>
      </c>
    </row>
    <row r="35" spans="1:69" x14ac:dyDescent="0.25">
      <c r="A35">
        <f>Transform!A35</f>
        <v>3</v>
      </c>
      <c r="B35" t="str">
        <f>Transform!B35</f>
        <v>T3</v>
      </c>
      <c r="C35" t="str">
        <f>Transform!C35</f>
        <v>2022-12-12 15:19:17</v>
      </c>
      <c r="D35" t="str">
        <f>Transform!D35</f>
        <v>704-201</v>
      </c>
      <c r="E35" t="str">
        <f>Transform!E35</f>
        <v>104-106</v>
      </c>
      <c r="F35" s="2">
        <f>IFERROR(AVERAGE(Transform!F35:AB35),"N/A")</f>
        <v>44.565217391304351</v>
      </c>
      <c r="G35" s="2">
        <f>IFERROR(AVERAGE(Transform!F35:J35,Transform!S35:AB35),"N/A")</f>
        <v>51.666666666666664</v>
      </c>
      <c r="H35" s="2">
        <f>IFERROR(AVERAGE(Transform!K35:R35),"N/A")</f>
        <v>31.25</v>
      </c>
      <c r="I35" s="2">
        <f>IFERROR(AVERAGE(Transform!F35:J35),"N/A")</f>
        <v>40</v>
      </c>
      <c r="J35" s="2">
        <f>IFERROR(AVERAGE(Transform!S35:W35),"N/A")</f>
        <v>55</v>
      </c>
      <c r="K35" s="2">
        <f>IFERROR(AVERAGE(Transform!X35:AB35),"N/A")</f>
        <v>60</v>
      </c>
      <c r="L35" s="2">
        <f>IFERROR(AVERAGE(Transform!AC35:AZ35),"N/A")</f>
        <v>3.75</v>
      </c>
      <c r="M35" s="2">
        <f>IFERROR(AVERAGE(Transform!AC35:AU35),"N/A")</f>
        <v>3.736842105263158</v>
      </c>
      <c r="N35" s="2">
        <f>IFERROR(AVERAGE(Transform!AV35:AZ35),"N/A")</f>
        <v>3.8</v>
      </c>
      <c r="O35" s="2">
        <f>IFERROR(SUM(Transform!BA35:BL35),"N/A")</f>
        <v>12</v>
      </c>
      <c r="P35" s="2">
        <f>IFERROR(AVERAGE(Transform!BM35:CI35),"N/A")</f>
        <v>4.5217391304347823</v>
      </c>
      <c r="Q35" s="2">
        <f>IFERROR(AVERAGE(Transform!BM35:BT35),"N/A")</f>
        <v>4.125</v>
      </c>
      <c r="R35" s="2">
        <f>IFERROR(AVERAGE(Transform!BU35:CA35),"N/A")</f>
        <v>5</v>
      </c>
      <c r="S35" s="2">
        <f>IFERROR(AVERAGE(Transform!CB35:CI35),"N/A")</f>
        <v>4.5</v>
      </c>
      <c r="T35" s="2" cm="1">
        <f t="array" ref="T35">IFERROR(SUM(VALUE(Transform!CJ35:DD35)),"N/A")</f>
        <v>41</v>
      </c>
      <c r="U35" s="2" cm="1">
        <f t="array" ref="U35">IFERROR(SUM(VALUE(Transform!CJ35:CT35)),"N/A")</f>
        <v>21</v>
      </c>
      <c r="V35" s="2">
        <f>IFERROR(SUM(VALUE(Transform!CU35), Transform!CY35:DA35,Transform!DC35:DD35),"N/A")</f>
        <v>15</v>
      </c>
      <c r="W35" s="2" cm="1">
        <f t="array" ref="W35">IFERROR(SUM(VALUE(Transform!CV35:CX35),Transform!DB35),"N/A")</f>
        <v>5</v>
      </c>
      <c r="X35" s="2" cm="1">
        <f t="array" ref="X35">IFERROR(SUM(VALUE(Transform!DE35:DZ35)),"N/A")</f>
        <v>35</v>
      </c>
      <c r="Y35" s="2" cm="1">
        <f t="array" ref="Y35">IFERROR(SUM(VALUE(Transform!DE35:DL35)),"N/A")</f>
        <v>13</v>
      </c>
      <c r="Z35" s="2" cm="1">
        <f t="array" ref="Z35">IFERROR(SUM(VALUE(Transform!DM35:DT35)),"N/A")</f>
        <v>18</v>
      </c>
      <c r="AA35" s="2" cm="1">
        <f t="array" ref="AA35">IFERROR(SUM(VALUE(Transform!DU35:DZ35)),"N/A")</f>
        <v>4</v>
      </c>
      <c r="AB35" s="2" cm="1">
        <f t="array" ref="AB35">IFERROR(((SUM(VALUE(Transform!EA35:EZ35))-26)/(156-26))*100,"N/A")</f>
        <v>55.384615384615387</v>
      </c>
      <c r="AC35" s="2" cm="1">
        <f t="array" ref="AC35">IFERROR(((SUM(VALUE(Transform!EA35:EB35))-2)/(10-2))*100,"N/A")</f>
        <v>62.5</v>
      </c>
      <c r="AD35" s="2" cm="1">
        <f t="array" ref="AD35">IFERROR(((SUM(VALUE(Transform!EC35:ED35), Transform!EJ35, Transform!EO35:ER35)-7)/(35-7))*100,"N/A")</f>
        <v>57.142857142857139</v>
      </c>
      <c r="AE35" s="2" cm="1">
        <f t="array" ref="AE35">IFERROR(((SUM(VALUE(Transform!EE35:EG35), Transform!EK35, Transform!ES35, Transform!EZ35)-6)/(30-6))*100,"N/A")</f>
        <v>83.333333333333343</v>
      </c>
      <c r="AF35" s="2" cm="1">
        <f t="array" ref="AF35">IFERROR(((SUM(VALUE(Transform!ET35:EV35))-3)/(15-3))*100,"N/A")</f>
        <v>83.333333333333343</v>
      </c>
      <c r="AG35" s="3" cm="1">
        <f t="array" ref="AG35">IFERROR(((SUM(VALUE(Transform!EH35:EI35), Transform!EL35:EN35, Transform!EW35:EY35)-8)/(40-8))*100,"N/A")</f>
        <v>65.625</v>
      </c>
      <c r="AH35" s="3">
        <f>IFERROR(AVERAGE(Transform!FA35, Transform!FC35, Transform!FE35, Transform!FG35, Transform!FI35, Transform!FK35, Transform!FM35, Transform!FO35, Transform!FQ35, Transform!FS35, Transform!FU35, Transform!FW35, Transform!FY35, Transform!GA35, Transform!GC35, Transform!GE35, Transform!GG35, Transform!GI35, Transform!GK35, Transform!GM35, Transform!GO35, Transform!GQ35, Transform!GS35, Transform!GU35, Transform!GW35),"N/A")</f>
        <v>5</v>
      </c>
      <c r="AI35" s="3">
        <f>IFERROR(AVERAGE(Transform!FB35, Transform!FD35, Transform!FF35, Transform!FH35, Transform!FJ35, Transform!FL35, Transform!FN35, Transform!FP35, Transform!FR35, Transform!FT35, Transform!FV35, Transform!FX35, Transform!FZ35, Transform!GB35, Transform!GD35, Transform!GF35, Transform!GH35, Transform!GJ35, Transform!GL35, Transform!GN35, Transform!GP35, Transform!GR35, Transform!GT35, Transform!GV35, Transform!GX35),"N/A")</f>
        <v>2.2000000000000002</v>
      </c>
      <c r="AJ35" s="3">
        <f>IFERROR(AVERAGE(Transform!FA35, Transform!FM35, Transform!FS35, Transform!FU35, Transform!FW35, Transform!GI35),"N/A")</f>
        <v>5</v>
      </c>
      <c r="AK35" s="3">
        <f>IFERROR(AVERAGE(Transform!FB35, Transform!FN35, Transform!FT35, Transform!FV35, Transform!FX35, Transform!GJ35),"N/A")</f>
        <v>2</v>
      </c>
      <c r="AL35" s="3">
        <f>IFERROR(AVERAGE(Transform!FC35, Transform!FI35, Transform!FO35, Transform!GA35, Transform!GG35, Transform!GK35),"N/A")</f>
        <v>5</v>
      </c>
      <c r="AM35" s="3">
        <f>IFERROR(AVERAGE(Transform!FD35, Transform!FJ35, Transform!FP35, Transform!GB35, Transform!GH35, Transform!GL35),"N/A")</f>
        <v>2</v>
      </c>
      <c r="AN35">
        <f>IFERROR(AVERAGE(Transform!FE35, Transform!FG35, Transform!FQ35, Transform!FY35),"N/A")</f>
        <v>5</v>
      </c>
      <c r="AO35">
        <f>IFERROR(AVERAGE(Transform!FF35, Transform!FH35, Transform!FR35, Transform!FZ35),"N/A")</f>
        <v>2.5</v>
      </c>
      <c r="AP35">
        <f>IFERROR(AVERAGE(Transform!FK35, Transform!GC35, Transform!GE35, Transform!GM35, Transform!GO35),"N/A")</f>
        <v>5</v>
      </c>
      <c r="AQ35">
        <f>IFERROR(AVERAGE(Transform!FL35, Transform!GD35, Transform!GF35, Transform!GN35, Transform!GP35),"N/A")</f>
        <v>2.4</v>
      </c>
      <c r="AR35">
        <f>IFERROR(AVERAGE(Transform!GQ35, Transform!GS35, Transform!GU35, Transform!GW35),"N/A")</f>
        <v>5</v>
      </c>
      <c r="AS35">
        <f>IFERROR(AVERAGE(Transform!GR35, Transform!GT35, Transform!GV35, Transform!GX35),"N/A")</f>
        <v>2.25</v>
      </c>
      <c r="AT35" s="2" cm="1">
        <f t="array" ref="AT35">IFERROR(SUM(VALUE(Transform!GY35:HM35))*100/90,"N/A")</f>
        <v>81.111111111111114</v>
      </c>
      <c r="AU35" s="2" cm="1">
        <f t="array" ref="AU35">IFERROR(SUM(VALUE(Transform!GY35:HK35))*100/78,"N/A")</f>
        <v>83.333333333333329</v>
      </c>
      <c r="AV35" s="2" cm="1">
        <f t="array" ref="AV35">IFERROR(SUM(VALUE(Transform!HL35:HM35))*100/12,"N/A")</f>
        <v>66.666666666666671</v>
      </c>
      <c r="AW35" s="2">
        <f>IFERROR(AVERAGE(Transform!HN35:IE35),"N/A")</f>
        <v>3.0555555555555554</v>
      </c>
      <c r="AX35" s="2">
        <f>IFERROR(AVERAGE(Transform!HN35:HR35, Transform!HZ35:IA35),"N/A")</f>
        <v>2.8571428571428572</v>
      </c>
      <c r="AY35" s="2">
        <f>IFERROR(AVERAGE(Transform!HS35:HU35, Transform!HX35:HY35),"N/A")</f>
        <v>3.4</v>
      </c>
      <c r="AZ35" s="2">
        <f>IFERROR(AVERAGE(Transform!HV35:HW35,Transform!IC35,Transform!IE35),"N/A")</f>
        <v>2.5</v>
      </c>
      <c r="BA35" s="2">
        <f>IFERROR(AVERAGE(Transform!IB35,Transform!ID35),"N/A")</f>
        <v>4</v>
      </c>
      <c r="BB35" s="2">
        <f>IFERROR(AVERAGE(Transform!IF35:IJ35),"N/A")</f>
        <v>6</v>
      </c>
      <c r="BC35" s="2" cm="1">
        <f t="array" ref="BC35">IFERROR(SUM(VALUE(Transform!IK35:IQ35)),"N/A")</f>
        <v>35</v>
      </c>
      <c r="BD35" s="2" cm="1">
        <f t="array" ref="BD35">IFERROR(SUM(VALUE(Transform!IR35:IX35)),"N/A")</f>
        <v>21</v>
      </c>
      <c r="BE35" s="2">
        <f t="shared" si="0"/>
        <v>28</v>
      </c>
      <c r="BF35">
        <f>IFERROR(AVERAGE(Transform!IY35:JO35),"N/A")</f>
        <v>3.2941176470588234</v>
      </c>
      <c r="BG35" t="str">
        <f>IFERROR(AVERAGE(Transform!JP35:JW35),"N/A")</f>
        <v>N/A</v>
      </c>
      <c r="BH35" t="str">
        <f>IFERROR(AVERAGE(Transform!JP35:JS35),"N/A")</f>
        <v>N/A</v>
      </c>
      <c r="BI35" t="str">
        <f>IFERROR(AVERAGE(Transform!JT35:JW35),"N/A")</f>
        <v>N/A</v>
      </c>
      <c r="BJ35" t="str">
        <f>IFERROR(AVERAGE(Transform!JX35:KI35),"N/A")</f>
        <v>N/A</v>
      </c>
      <c r="BK35" t="str">
        <f>IFERROR(AVERAGE(Transform!JX35:KA35),"N/A")</f>
        <v>N/A</v>
      </c>
      <c r="BL35" t="str">
        <f>IFERROR(AVERAGE(Transform!KB35:KE35),"N/A")</f>
        <v>N/A</v>
      </c>
      <c r="BM35" t="str">
        <f>IFERROR(AVERAGE(Transform!KF35:KI35),"N/A")</f>
        <v>N/A</v>
      </c>
      <c r="BN35" t="str">
        <f>IFERROR(AVERAGE(Transform!KJ35:KX35),"N/A")</f>
        <v>N/A</v>
      </c>
      <c r="BO35" t="str">
        <f>IFERROR(AVERAGE(Transform!KJ35:KN35),"N/A")</f>
        <v>N/A</v>
      </c>
      <c r="BP35" t="str">
        <f>IFERROR(AVERAGE(Transform!KO35:KS35),"N/A")</f>
        <v>N/A</v>
      </c>
      <c r="BQ35" t="str">
        <f>IFERROR(AVERAGE(Transform!KT35:KX35),"N/A")</f>
        <v>N/A</v>
      </c>
    </row>
    <row r="36" spans="1:69" x14ac:dyDescent="0.25">
      <c r="A36">
        <f>Transform!A36</f>
        <v>4</v>
      </c>
      <c r="B36" t="str">
        <f>Transform!B36</f>
        <v>T3</v>
      </c>
      <c r="C36">
        <f>Transform!C36</f>
        <v>0</v>
      </c>
      <c r="D36" t="str">
        <f>Transform!D36</f>
        <v>806-200</v>
      </c>
      <c r="E36" t="str">
        <f>Transform!E36</f>
        <v>101-102</v>
      </c>
      <c r="F36" s="2">
        <f>IFERROR(AVERAGE(Transform!F36:AB36),"N/A")</f>
        <v>47.826086956521742</v>
      </c>
      <c r="G36" s="2">
        <f>IFERROR(AVERAGE(Transform!F36:J36,Transform!S36:AB36),"N/A")</f>
        <v>26.666666666666668</v>
      </c>
      <c r="H36" s="2">
        <f>IFERROR(AVERAGE(Transform!K36:R36),"N/A")</f>
        <v>87.5</v>
      </c>
      <c r="I36" s="2">
        <f>IFERROR(AVERAGE(Transform!F36:J36),"N/A")</f>
        <v>45</v>
      </c>
      <c r="J36" s="2">
        <f>IFERROR(AVERAGE(Transform!S36:W36),"N/A")</f>
        <v>5</v>
      </c>
      <c r="K36" s="2">
        <f>IFERROR(AVERAGE(Transform!X36:AB36),"N/A")</f>
        <v>30</v>
      </c>
      <c r="L36" s="2">
        <f>IFERROR(AVERAGE(Transform!AC36:AZ36),"N/A")</f>
        <v>3.0833333333333335</v>
      </c>
      <c r="M36" s="2">
        <f>IFERROR(AVERAGE(Transform!AC36:AU36),"N/A")</f>
        <v>3.5263157894736841</v>
      </c>
      <c r="N36" s="2">
        <f>IFERROR(AVERAGE(Transform!AV36:AZ36),"N/A")</f>
        <v>1.4</v>
      </c>
      <c r="O36" s="2">
        <f>IFERROR(SUM(Transform!BA36:BL36),"N/A")</f>
        <v>34</v>
      </c>
      <c r="P36" s="2" t="str">
        <f>IFERROR(AVERAGE(Transform!BM36:CI36),"N/A")</f>
        <v>N/A</v>
      </c>
      <c r="Q36" s="2" t="str">
        <f>IFERROR(AVERAGE(Transform!BM36:BT36),"N/A")</f>
        <v>N/A</v>
      </c>
      <c r="R36" s="2" t="str">
        <f>IFERROR(AVERAGE(Transform!BU36:CA36),"N/A")</f>
        <v>N/A</v>
      </c>
      <c r="S36" s="2" t="str">
        <f>IFERROR(AVERAGE(Transform!CB36:CI36),"N/A")</f>
        <v>N/A</v>
      </c>
      <c r="T36" s="2" t="str" cm="1">
        <f t="array" ref="T36">IFERROR(SUM(VALUE(Transform!CJ36:DD36)),"N/A")</f>
        <v>N/A</v>
      </c>
      <c r="U36" s="2" t="str" cm="1">
        <f t="array" ref="U36">IFERROR(SUM(VALUE(Transform!CJ36:CT36)),"N/A")</f>
        <v>N/A</v>
      </c>
      <c r="V36" s="2" t="str">
        <f>IFERROR(SUM(VALUE(Transform!CU36), Transform!CY36:DA36,Transform!DC36:DD36),"N/A")</f>
        <v>N/A</v>
      </c>
      <c r="W36" s="2" t="str" cm="1">
        <f t="array" ref="W36">IFERROR(SUM(VALUE(Transform!CV36:CX36),Transform!DB36),"N/A")</f>
        <v>N/A</v>
      </c>
      <c r="X36" s="2" t="str" cm="1">
        <f t="array" ref="X36">IFERROR(SUM(VALUE(Transform!DE36:DZ36)),"N/A")</f>
        <v>N/A</v>
      </c>
      <c r="Y36" s="2" t="str" cm="1">
        <f t="array" ref="Y36">IFERROR(SUM(VALUE(Transform!DE36:DL36)),"N/A")</f>
        <v>N/A</v>
      </c>
      <c r="Z36" s="2" t="str" cm="1">
        <f t="array" ref="Z36">IFERROR(SUM(VALUE(Transform!DM36:DT36)),"N/A")</f>
        <v>N/A</v>
      </c>
      <c r="AA36" s="2" t="str" cm="1">
        <f t="array" ref="AA36">IFERROR(SUM(VALUE(Transform!DU36:DZ36)),"N/A")</f>
        <v>N/A</v>
      </c>
      <c r="AB36" s="2" t="str" cm="1">
        <f t="array" ref="AB36">IFERROR(((SUM(VALUE(Transform!EA36:EZ36))-26)/(156-26))*100,"N/A")</f>
        <v>N/A</v>
      </c>
      <c r="AC36" s="2" t="str" cm="1">
        <f t="array" ref="AC36">IFERROR(((SUM(VALUE(Transform!EA36:EB36))-2)/(10-2))*100,"N/A")</f>
        <v>N/A</v>
      </c>
      <c r="AD36" s="2" t="str" cm="1">
        <f t="array" ref="AD36">IFERROR(((SUM(VALUE(Transform!EC36:ED36), Transform!EJ36, Transform!EO36:ER36)-7)/(35-7))*100,"N/A")</f>
        <v>N/A</v>
      </c>
      <c r="AE36" s="2" t="str" cm="1">
        <f t="array" ref="AE36">IFERROR(((SUM(VALUE(Transform!EE36:EG36), Transform!EK36, Transform!ES36, Transform!EZ36)-6)/(30-6))*100,"N/A")</f>
        <v>N/A</v>
      </c>
      <c r="AF36" s="2" t="str" cm="1">
        <f t="array" ref="AF36">IFERROR(((SUM(VALUE(Transform!ET36:EV36))-3)/(15-3))*100,"N/A")</f>
        <v>N/A</v>
      </c>
      <c r="AG36" s="3" t="str" cm="1">
        <f t="array" ref="AG36">IFERROR(((SUM(VALUE(Transform!EH36:EI36), Transform!EL36:EN36, Transform!EW36:EY36)-8)/(40-8))*100,"N/A")</f>
        <v>N/A</v>
      </c>
      <c r="AH36" s="3" t="str">
        <f>IFERROR(AVERAGE(Transform!FA36, Transform!FC36, Transform!FE36, Transform!FG36, Transform!FI36, Transform!FK36, Transform!FM36, Transform!FO36, Transform!FQ36, Transform!FS36, Transform!FU36, Transform!FW36, Transform!FY36, Transform!GA36, Transform!GC36, Transform!GE36, Transform!GG36, Transform!GI36, Transform!GK36, Transform!GM36, Transform!GO36, Transform!GQ36, Transform!GS36, Transform!GU36, Transform!GW36),"N/A")</f>
        <v>N/A</v>
      </c>
      <c r="AI36" s="3" t="str">
        <f>IFERROR(AVERAGE(Transform!FB36, Transform!FD36, Transform!FF36, Transform!FH36, Transform!FJ36, Transform!FL36, Transform!FN36, Transform!FP36, Transform!FR36, Transform!FT36, Transform!FV36, Transform!FX36, Transform!FZ36, Transform!GB36, Transform!GD36, Transform!GF36, Transform!GH36, Transform!GJ36, Transform!GL36, Transform!GN36, Transform!GP36, Transform!GR36, Transform!GT36, Transform!GV36, Transform!GX36),"N/A")</f>
        <v>N/A</v>
      </c>
      <c r="AJ36" s="3" t="str">
        <f>IFERROR(AVERAGE(Transform!FA36, Transform!FM36, Transform!FS36, Transform!FU36, Transform!FW36, Transform!GI36),"N/A")</f>
        <v>N/A</v>
      </c>
      <c r="AK36" s="3" t="str">
        <f>IFERROR(AVERAGE(Transform!FB36, Transform!FN36, Transform!FT36, Transform!FV36, Transform!FX36, Transform!GJ36),"N/A")</f>
        <v>N/A</v>
      </c>
      <c r="AL36" s="3" t="str">
        <f>IFERROR(AVERAGE(Transform!FC36, Transform!FI36, Transform!FO36, Transform!GA36, Transform!GG36, Transform!GK36),"N/A")</f>
        <v>N/A</v>
      </c>
      <c r="AM36" s="3" t="str">
        <f>IFERROR(AVERAGE(Transform!FD36, Transform!FJ36, Transform!FP36, Transform!GB36, Transform!GH36, Transform!GL36),"N/A")</f>
        <v>N/A</v>
      </c>
      <c r="AN36" t="str">
        <f>IFERROR(AVERAGE(Transform!FE36, Transform!FG36, Transform!FQ36, Transform!FY36),"N/A")</f>
        <v>N/A</v>
      </c>
      <c r="AO36" t="str">
        <f>IFERROR(AVERAGE(Transform!FF36, Transform!FH36, Transform!FR36, Transform!FZ36),"N/A")</f>
        <v>N/A</v>
      </c>
      <c r="AP36" t="str">
        <f>IFERROR(AVERAGE(Transform!FK36, Transform!GC36, Transform!GE36, Transform!GM36, Transform!GO36),"N/A")</f>
        <v>N/A</v>
      </c>
      <c r="AQ36" t="str">
        <f>IFERROR(AVERAGE(Transform!FL36, Transform!GD36, Transform!GF36, Transform!GN36, Transform!GP36),"N/A")</f>
        <v>N/A</v>
      </c>
      <c r="AR36" t="str">
        <f>IFERROR(AVERAGE(Transform!GQ36, Transform!GS36, Transform!GU36, Transform!GW36),"N/A")</f>
        <v>N/A</v>
      </c>
      <c r="AS36" t="str">
        <f>IFERROR(AVERAGE(Transform!GR36, Transform!GT36, Transform!GV36, Transform!GX36),"N/A")</f>
        <v>N/A</v>
      </c>
      <c r="AT36" s="2" t="str" cm="1">
        <f t="array" ref="AT36">IFERROR(SUM(VALUE(Transform!GY36:HM36))*100/90,"N/A")</f>
        <v>N/A</v>
      </c>
      <c r="AU36" s="2" t="str" cm="1">
        <f t="array" ref="AU36">IFERROR(SUM(VALUE(Transform!GY36:HK36))*100/78,"N/A")</f>
        <v>N/A</v>
      </c>
      <c r="AV36" s="2" t="str" cm="1">
        <f t="array" ref="AV36">IFERROR(SUM(VALUE(Transform!HL36:HM36))*100/12,"N/A")</f>
        <v>N/A</v>
      </c>
      <c r="AW36" s="2" t="str">
        <f>IFERROR(AVERAGE(Transform!HN36:IE36),"N/A")</f>
        <v>N/A</v>
      </c>
      <c r="AX36" s="2" t="str">
        <f>IFERROR(AVERAGE(Transform!HN36:HR36, Transform!HZ36:IA36),"N/A")</f>
        <v>N/A</v>
      </c>
      <c r="AY36" s="2" t="str">
        <f>IFERROR(AVERAGE(Transform!HS36:HU36, Transform!HX36:HY36),"N/A")</f>
        <v>N/A</v>
      </c>
      <c r="AZ36" s="2" t="str">
        <f>IFERROR(AVERAGE(Transform!HV36:HW36,Transform!IC36,Transform!IE36),"N/A")</f>
        <v>N/A</v>
      </c>
      <c r="BA36" s="2" t="str">
        <f>IFERROR(AVERAGE(Transform!IB36,Transform!ID36),"N/A")</f>
        <v>N/A</v>
      </c>
      <c r="BB36" s="2">
        <f>IFERROR(AVERAGE(Transform!IF36:IJ36),"N/A")</f>
        <v>3.8</v>
      </c>
      <c r="BC36" s="2" t="str" cm="1">
        <f t="array" ref="BC36">IFERROR(SUM(VALUE(Transform!IK36:IQ36)),"N/A")</f>
        <v>N/A</v>
      </c>
      <c r="BD36" s="2" t="str" cm="1">
        <f t="array" ref="BD36">IFERROR(SUM(VALUE(Transform!IR36:IX36)),"N/A")</f>
        <v>N/A</v>
      </c>
      <c r="BE36" s="2" t="str">
        <f t="shared" si="0"/>
        <v>N/A</v>
      </c>
      <c r="BF36" t="str">
        <f>IFERROR(AVERAGE(Transform!IY36:JO36),"N/A")</f>
        <v>N/A</v>
      </c>
      <c r="BG36" t="str">
        <f>IFERROR(AVERAGE(Transform!JP36:JW36),"N/A")</f>
        <v>N/A</v>
      </c>
      <c r="BH36" t="str">
        <f>IFERROR(AVERAGE(Transform!JP36:JS36),"N/A")</f>
        <v>N/A</v>
      </c>
      <c r="BI36" t="str">
        <f>IFERROR(AVERAGE(Transform!JT36:JW36),"N/A")</f>
        <v>N/A</v>
      </c>
      <c r="BJ36" t="str">
        <f>IFERROR(AVERAGE(Transform!JX36:KI36),"N/A")</f>
        <v>N/A</v>
      </c>
      <c r="BK36" t="str">
        <f>IFERROR(AVERAGE(Transform!JX36:KA36),"N/A")</f>
        <v>N/A</v>
      </c>
      <c r="BL36" t="str">
        <f>IFERROR(AVERAGE(Transform!KB36:KE36),"N/A")</f>
        <v>N/A</v>
      </c>
      <c r="BM36" t="str">
        <f>IFERROR(AVERAGE(Transform!KF36:KI36),"N/A")</f>
        <v>N/A</v>
      </c>
      <c r="BN36" t="str">
        <f>IFERROR(AVERAGE(Transform!KJ36:KX36),"N/A")</f>
        <v>N/A</v>
      </c>
      <c r="BO36" t="str">
        <f>IFERROR(AVERAGE(Transform!KJ36:KN36),"N/A")</f>
        <v>N/A</v>
      </c>
      <c r="BP36" t="str">
        <f>IFERROR(AVERAGE(Transform!KO36:KS36),"N/A")</f>
        <v>N/A</v>
      </c>
      <c r="BQ36" t="str">
        <f>IFERROR(AVERAGE(Transform!KT36:KX36),"N/A")</f>
        <v>N/A</v>
      </c>
    </row>
    <row r="37" spans="1:69" x14ac:dyDescent="0.25">
      <c r="A37">
        <f>Transform!A37</f>
        <v>5</v>
      </c>
      <c r="B37" t="str">
        <f>Transform!B37</f>
        <v>T3</v>
      </c>
      <c r="C37" t="str">
        <f>Transform!C37</f>
        <v>2022-12-15 14:54:10</v>
      </c>
      <c r="D37" t="str">
        <f>Transform!D37</f>
        <v>702-208</v>
      </c>
      <c r="E37" t="str">
        <f>Transform!E37</f>
        <v>102-104</v>
      </c>
      <c r="F37" s="2">
        <f>IFERROR(AVERAGE(Transform!F37:AB37),"N/A")</f>
        <v>67.391304347826093</v>
      </c>
      <c r="G37" s="2">
        <f>IFERROR(AVERAGE(Transform!F37:J37,Transform!S37:AB37),"N/A")</f>
        <v>53.333333333333336</v>
      </c>
      <c r="H37" s="2">
        <f>IFERROR(AVERAGE(Transform!K37:R37),"N/A")</f>
        <v>93.75</v>
      </c>
      <c r="I37" s="2">
        <f>IFERROR(AVERAGE(Transform!F37:J37),"N/A")</f>
        <v>40</v>
      </c>
      <c r="J37" s="2">
        <f>IFERROR(AVERAGE(Transform!S37:W37),"N/A")</f>
        <v>55</v>
      </c>
      <c r="K37" s="2">
        <f>IFERROR(AVERAGE(Transform!X37:AB37),"N/A")</f>
        <v>65</v>
      </c>
      <c r="L37" s="2">
        <f>IFERROR(AVERAGE(Transform!AC37:AZ37),"N/A")</f>
        <v>4.333333333333333</v>
      </c>
      <c r="M37" s="2">
        <f>IFERROR(AVERAGE(Transform!AC37:AU37),"N/A")</f>
        <v>4.4210526315789478</v>
      </c>
      <c r="N37" s="2">
        <f>IFERROR(AVERAGE(Transform!AV37:AZ37),"N/A")</f>
        <v>4</v>
      </c>
      <c r="O37" s="2">
        <f>IFERROR(SUM(Transform!BA37:BL37),"N/A")</f>
        <v>23</v>
      </c>
      <c r="P37" s="2">
        <f>IFERROR(AVERAGE(Transform!BM37:CI37),"N/A")</f>
        <v>3.4347826086956523</v>
      </c>
      <c r="Q37" s="2">
        <f>IFERROR(AVERAGE(Transform!BM37:BT37),"N/A")</f>
        <v>2.75</v>
      </c>
      <c r="R37" s="2">
        <f>IFERROR(AVERAGE(Transform!BU37:CA37),"N/A")</f>
        <v>4</v>
      </c>
      <c r="S37" s="2">
        <f>IFERROR(AVERAGE(Transform!CB37:CI37),"N/A")</f>
        <v>3.625</v>
      </c>
      <c r="T37" s="2" cm="1">
        <f t="array" ref="T37">IFERROR(SUM(VALUE(Transform!CJ37:DD37)),"N/A")</f>
        <v>58</v>
      </c>
      <c r="U37" s="2" cm="1">
        <f t="array" ref="U37">IFERROR(SUM(VALUE(Transform!CJ37:CT37)),"N/A")</f>
        <v>32</v>
      </c>
      <c r="V37" s="2">
        <f>IFERROR(SUM(VALUE(Transform!CU37), Transform!CY37:DA37,Transform!DC37:DD37),"N/A")</f>
        <v>20</v>
      </c>
      <c r="W37" s="2" cm="1">
        <f t="array" ref="W37">IFERROR(SUM(VALUE(Transform!CV37:CX37),Transform!DB37),"N/A")</f>
        <v>6</v>
      </c>
      <c r="X37" s="2" cm="1">
        <f t="array" ref="X37">IFERROR(SUM(VALUE(Transform!DE37:DZ37)),"N/A")</f>
        <v>53</v>
      </c>
      <c r="Y37" s="2" cm="1">
        <f t="array" ref="Y37">IFERROR(SUM(VALUE(Transform!DE37:DL37)),"N/A")</f>
        <v>20</v>
      </c>
      <c r="Z37" s="2" cm="1">
        <f t="array" ref="Z37">IFERROR(SUM(VALUE(Transform!DM37:DT37)),"N/A")</f>
        <v>24</v>
      </c>
      <c r="AA37" s="2" cm="1">
        <f t="array" ref="AA37">IFERROR(SUM(VALUE(Transform!DU37:DZ37)),"N/A")</f>
        <v>9</v>
      </c>
      <c r="AB37" s="2" cm="1">
        <f t="array" ref="AB37">IFERROR(((SUM(VALUE(Transform!EA37:EZ37))-26)/(156-26))*100,"N/A")</f>
        <v>53.07692307692308</v>
      </c>
      <c r="AC37" s="2" cm="1">
        <f t="array" ref="AC37">IFERROR(((SUM(VALUE(Transform!EA37:EB37))-2)/(10-2))*100,"N/A")</f>
        <v>62.5</v>
      </c>
      <c r="AD37" s="2" cm="1">
        <f t="array" ref="AD37">IFERROR(((SUM(VALUE(Transform!EC37:ED37), Transform!EJ37, Transform!EO37:ER37)-7)/(35-7))*100,"N/A")</f>
        <v>71.428571428571431</v>
      </c>
      <c r="AE37" s="2" cm="1">
        <f t="array" ref="AE37">IFERROR(((SUM(VALUE(Transform!EE37:EG37), Transform!EK37, Transform!ES37, Transform!EZ37)-6)/(30-6))*100,"N/A")</f>
        <v>58.333333333333336</v>
      </c>
      <c r="AF37" s="2" cm="1">
        <f t="array" ref="AF37">IFERROR(((SUM(VALUE(Transform!ET37:EV37))-3)/(15-3))*100,"N/A")</f>
        <v>58.333333333333336</v>
      </c>
      <c r="AG37" s="3" cm="1">
        <f t="array" ref="AG37">IFERROR(((SUM(VALUE(Transform!EH37:EI37), Transform!EL37:EN37, Transform!EW37:EY37)-8)/(40-8))*100,"N/A")</f>
        <v>71.875</v>
      </c>
      <c r="AH37" s="3">
        <f>IFERROR(AVERAGE(Transform!FA37, Transform!FC37, Transform!FE37, Transform!FG37, Transform!FI37, Transform!FK37, Transform!FM37, Transform!FO37, Transform!FQ37, Transform!FS37, Transform!FU37, Transform!FW37, Transform!FY37, Transform!GA37, Transform!GC37, Transform!GE37, Transform!GG37, Transform!GI37, Transform!GK37, Transform!GM37, Transform!GO37, Transform!GQ37, Transform!GS37, Transform!GU37, Transform!GW37),"N/A")</f>
        <v>4.2</v>
      </c>
      <c r="AI37" s="3">
        <f>IFERROR(AVERAGE(Transform!FB37, Transform!FD37, Transform!FF37, Transform!FH37, Transform!FJ37, Transform!FL37, Transform!FN37, Transform!FP37, Transform!FR37, Transform!FT37, Transform!FV37, Transform!FX37, Transform!FZ37, Transform!GB37, Transform!GD37, Transform!GF37, Transform!GH37, Transform!GJ37, Transform!GL37, Transform!GN37, Transform!GP37, Transform!GR37, Transform!GT37, Transform!GV37, Transform!GX37),"N/A")</f>
        <v>3.92</v>
      </c>
      <c r="AJ37" s="3">
        <f>IFERROR(AVERAGE(Transform!FA37, Transform!FM37, Transform!FS37, Transform!FU37, Transform!FW37, Transform!GI37),"N/A")</f>
        <v>4.5</v>
      </c>
      <c r="AK37" s="3">
        <f>IFERROR(AVERAGE(Transform!FB37, Transform!FN37, Transform!FT37, Transform!FV37, Transform!FX37, Transform!GJ37),"N/A")</f>
        <v>4</v>
      </c>
      <c r="AL37" s="3">
        <f>IFERROR(AVERAGE(Transform!FC37, Transform!FI37, Transform!FO37, Transform!GA37, Transform!GG37, Transform!GK37),"N/A")</f>
        <v>4</v>
      </c>
      <c r="AM37" s="3">
        <f>IFERROR(AVERAGE(Transform!FD37, Transform!FJ37, Transform!FP37, Transform!GB37, Transform!GH37, Transform!GL37),"N/A")</f>
        <v>3.3333333333333335</v>
      </c>
      <c r="AN37">
        <f>IFERROR(AVERAGE(Transform!FE37, Transform!FG37, Transform!FQ37, Transform!FY37),"N/A")</f>
        <v>4</v>
      </c>
      <c r="AO37">
        <f>IFERROR(AVERAGE(Transform!FF37, Transform!FH37, Transform!FR37, Transform!FZ37),"N/A")</f>
        <v>3</v>
      </c>
      <c r="AP37">
        <f>IFERROR(AVERAGE(Transform!FK37, Transform!GC37, Transform!GE37, Transform!GM37, Transform!GO37),"N/A")</f>
        <v>4.4000000000000004</v>
      </c>
      <c r="AQ37">
        <f>IFERROR(AVERAGE(Transform!FL37, Transform!GD37, Transform!GF37, Transform!GN37, Transform!GP37),"N/A")</f>
        <v>5</v>
      </c>
      <c r="AR37">
        <f>IFERROR(AVERAGE(Transform!GQ37, Transform!GS37, Transform!GU37, Transform!GW37),"N/A")</f>
        <v>4</v>
      </c>
      <c r="AS37">
        <f>IFERROR(AVERAGE(Transform!GR37, Transform!GT37, Transform!GV37, Transform!GX37),"N/A")</f>
        <v>4.25</v>
      </c>
      <c r="AT37" s="2" cm="1">
        <f t="array" ref="AT37">IFERROR(SUM(VALUE(Transform!GY37:HM37))*100/90,"N/A")</f>
        <v>83.333333333333329</v>
      </c>
      <c r="AU37" s="2" cm="1">
        <f t="array" ref="AU37">IFERROR(SUM(VALUE(Transform!GY37:HK37))*100/78,"N/A")</f>
        <v>83.333333333333329</v>
      </c>
      <c r="AV37" s="2" cm="1">
        <f t="array" ref="AV37">IFERROR(SUM(VALUE(Transform!HL37:HM37))*100/12,"N/A")</f>
        <v>83.333333333333329</v>
      </c>
      <c r="AW37" s="2">
        <f>IFERROR(AVERAGE(Transform!HN37:IE37),"N/A")</f>
        <v>4.0555555555555554</v>
      </c>
      <c r="AX37" s="2">
        <f>IFERROR(AVERAGE(Transform!HN37:HR37, Transform!HZ37:IA37),"N/A")</f>
        <v>4.5714285714285712</v>
      </c>
      <c r="AY37" s="2">
        <f>IFERROR(AVERAGE(Transform!HS37:HU37, Transform!HX37:HY37),"N/A")</f>
        <v>3.6</v>
      </c>
      <c r="AZ37" s="2">
        <f>IFERROR(AVERAGE(Transform!HV37:HW37,Transform!IC37,Transform!IE37),"N/A")</f>
        <v>3.75</v>
      </c>
      <c r="BA37" s="2">
        <f>IFERROR(AVERAGE(Transform!IB37,Transform!ID37),"N/A")</f>
        <v>4</v>
      </c>
      <c r="BB37" s="2">
        <f>IFERROR(AVERAGE(Transform!IF37:IJ37),"N/A")</f>
        <v>6</v>
      </c>
      <c r="BC37" s="2" cm="1">
        <f t="array" ref="BC37">IFERROR(SUM(VALUE(Transform!IK37:IQ37)),"N/A")</f>
        <v>29</v>
      </c>
      <c r="BD37" s="2" cm="1">
        <f t="array" ref="BD37">IFERROR(SUM(VALUE(Transform!IR37:IX37)),"N/A")</f>
        <v>28</v>
      </c>
      <c r="BE37" s="2">
        <f t="shared" si="0"/>
        <v>28.5</v>
      </c>
      <c r="BF37">
        <f>IFERROR(AVERAGE(Transform!IY37:JO37),"N/A")</f>
        <v>2.0588235294117645</v>
      </c>
      <c r="BG37" t="str">
        <f>IFERROR(AVERAGE(Transform!JP37:JW37),"N/A")</f>
        <v>N/A</v>
      </c>
      <c r="BH37" t="str">
        <f>IFERROR(AVERAGE(Transform!JP37:JS37),"N/A")</f>
        <v>N/A</v>
      </c>
      <c r="BI37" t="str">
        <f>IFERROR(AVERAGE(Transform!JT37:JW37),"N/A")</f>
        <v>N/A</v>
      </c>
      <c r="BJ37" t="str">
        <f>IFERROR(AVERAGE(Transform!JX37:KI37),"N/A")</f>
        <v>N/A</v>
      </c>
      <c r="BK37" t="str">
        <f>IFERROR(AVERAGE(Transform!JX37:KA37),"N/A")</f>
        <v>N/A</v>
      </c>
      <c r="BL37" t="str">
        <f>IFERROR(AVERAGE(Transform!KB37:KE37),"N/A")</f>
        <v>N/A</v>
      </c>
      <c r="BM37" t="str">
        <f>IFERROR(AVERAGE(Transform!KF37:KI37),"N/A")</f>
        <v>N/A</v>
      </c>
      <c r="BN37" t="str">
        <f>IFERROR(AVERAGE(Transform!KJ37:KX37),"N/A")</f>
        <v>N/A</v>
      </c>
      <c r="BO37" t="str">
        <f>IFERROR(AVERAGE(Transform!KJ37:KN37),"N/A")</f>
        <v>N/A</v>
      </c>
      <c r="BP37" t="str">
        <f>IFERROR(AVERAGE(Transform!KO37:KS37),"N/A")</f>
        <v>N/A</v>
      </c>
      <c r="BQ37" t="str">
        <f>IFERROR(AVERAGE(Transform!KT37:KX37),"N/A")</f>
        <v>N/A</v>
      </c>
    </row>
    <row r="38" spans="1:69" x14ac:dyDescent="0.25">
      <c r="A38">
        <f>Transform!A38</f>
        <v>6</v>
      </c>
      <c r="B38" t="str">
        <f>Transform!B38</f>
        <v>T3</v>
      </c>
      <c r="C38" t="str">
        <f>Transform!C38</f>
        <v>2022-12-22 14:53:06</v>
      </c>
      <c r="D38" t="str">
        <f>Transform!D38</f>
        <v>806-200</v>
      </c>
      <c r="E38" t="str">
        <f>Transform!E38</f>
        <v>101-102</v>
      </c>
      <c r="F38" s="2">
        <f>IFERROR(AVERAGE(Transform!F38:AB38),"N/A")</f>
        <v>44.565217391304351</v>
      </c>
      <c r="G38" s="2">
        <f>IFERROR(AVERAGE(Transform!F38:J38,Transform!S38:AB38),"N/A")</f>
        <v>25</v>
      </c>
      <c r="H38" s="2">
        <f>IFERROR(AVERAGE(Transform!K38:R38),"N/A")</f>
        <v>81.25</v>
      </c>
      <c r="I38" s="2">
        <f>IFERROR(AVERAGE(Transform!F38:J38),"N/A")</f>
        <v>25</v>
      </c>
      <c r="J38" s="2">
        <f>IFERROR(AVERAGE(Transform!S38:W38),"N/A")</f>
        <v>5</v>
      </c>
      <c r="K38" s="2">
        <f>IFERROR(AVERAGE(Transform!X38:AB38),"N/A")</f>
        <v>45</v>
      </c>
      <c r="L38" s="2">
        <f>IFERROR(AVERAGE(Transform!AC38:AZ38),"N/A")</f>
        <v>3.125</v>
      </c>
      <c r="M38" s="2">
        <f>IFERROR(AVERAGE(Transform!AC38:AU38),"N/A")</f>
        <v>3.0526315789473686</v>
      </c>
      <c r="N38" s="2">
        <f>IFERROR(AVERAGE(Transform!AV38:AZ38),"N/A")</f>
        <v>3.4</v>
      </c>
      <c r="O38" s="2">
        <f>IFERROR(SUM(Transform!BA38:BL38),"N/A")</f>
        <v>38</v>
      </c>
      <c r="P38" s="2">
        <f>IFERROR(AVERAGE(Transform!BM38:CI38),"N/A")</f>
        <v>3.347826086956522</v>
      </c>
      <c r="Q38" s="2">
        <f>IFERROR(AVERAGE(Transform!BM38:BT38),"N/A")</f>
        <v>2.125</v>
      </c>
      <c r="R38" s="2">
        <f>IFERROR(AVERAGE(Transform!BU38:CA38),"N/A")</f>
        <v>3.8571428571428572</v>
      </c>
      <c r="S38" s="2">
        <f>IFERROR(AVERAGE(Transform!CB38:CI38),"N/A")</f>
        <v>4.125</v>
      </c>
      <c r="T38" s="2" cm="1">
        <f t="array" ref="T38">IFERROR(SUM(VALUE(Transform!CJ38:DD38)),"N/A")</f>
        <v>76</v>
      </c>
      <c r="U38" s="2" cm="1">
        <f t="array" ref="U38">IFERROR(SUM(VALUE(Transform!CJ38:CT38)),"N/A")</f>
        <v>44</v>
      </c>
      <c r="V38" s="2">
        <f>IFERROR(SUM(VALUE(Transform!CU38), Transform!CY38:DA38,Transform!DC38:DD38),"N/A")</f>
        <v>24</v>
      </c>
      <c r="W38" s="2" cm="1">
        <f t="array" ref="W38">IFERROR(SUM(VALUE(Transform!CV38:CX38),Transform!DB38),"N/A")</f>
        <v>8</v>
      </c>
      <c r="X38" s="2" cm="1">
        <f t="array" ref="X38">IFERROR(SUM(VALUE(Transform!DE38:DZ38)),"N/A")</f>
        <v>72</v>
      </c>
      <c r="Y38" s="2" cm="1">
        <f t="array" ref="Y38">IFERROR(SUM(VALUE(Transform!DE38:DL38)),"N/A")</f>
        <v>29</v>
      </c>
      <c r="Z38" s="2" cm="1">
        <f t="array" ref="Z38">IFERROR(SUM(VALUE(Transform!DM38:DT38)),"N/A")</f>
        <v>31</v>
      </c>
      <c r="AA38" s="2" cm="1">
        <f t="array" ref="AA38">IFERROR(SUM(VALUE(Transform!DU38:DZ38)),"N/A")</f>
        <v>12</v>
      </c>
      <c r="AB38" s="2" cm="1">
        <f t="array" ref="AB38">IFERROR(((SUM(VALUE(Transform!EA38:EZ38))-26)/(156-26))*100,"N/A")</f>
        <v>53.07692307692308</v>
      </c>
      <c r="AC38" s="2" cm="1">
        <f t="array" ref="AC38">IFERROR(((SUM(VALUE(Transform!EA38:EB38))-2)/(10-2))*100,"N/A")</f>
        <v>75</v>
      </c>
      <c r="AD38" s="2" cm="1">
        <f t="array" ref="AD38">IFERROR(((SUM(VALUE(Transform!EC38:ED38), Transform!EJ38, Transform!EO38:ER38)-7)/(35-7))*100,"N/A")</f>
        <v>67.857142857142861</v>
      </c>
      <c r="AE38" s="2" cm="1">
        <f t="array" ref="AE38">IFERROR(((SUM(VALUE(Transform!EE38:EG38), Transform!EK38, Transform!ES38, Transform!EZ38)-6)/(30-6))*100,"N/A")</f>
        <v>41.666666666666671</v>
      </c>
      <c r="AF38" s="2" cm="1">
        <f t="array" ref="AF38">IFERROR(((SUM(VALUE(Transform!ET38:EV38))-3)/(15-3))*100,"N/A")</f>
        <v>83.333333333333343</v>
      </c>
      <c r="AG38" s="3" cm="1">
        <f t="array" ref="AG38">IFERROR(((SUM(VALUE(Transform!EH38:EI38), Transform!EL38:EN38, Transform!EW38:EY38)-8)/(40-8))*100,"N/A")</f>
        <v>75</v>
      </c>
      <c r="AH38" s="3">
        <f>IFERROR(AVERAGE(Transform!FA38, Transform!FC38, Transform!FE38, Transform!FG38, Transform!FI38, Transform!FK38, Transform!FM38, Transform!FO38, Transform!FQ38, Transform!FS38, Transform!FU38, Transform!FW38, Transform!FY38, Transform!GA38, Transform!GC38, Transform!GE38, Transform!GG38, Transform!GI38, Transform!GK38, Transform!GM38, Transform!GO38, Transform!GQ38, Transform!GS38, Transform!GU38, Transform!GW38),"N/A")</f>
        <v>4.04</v>
      </c>
      <c r="AI38" s="3">
        <f>IFERROR(AVERAGE(Transform!FB38, Transform!FD38, Transform!FF38, Transform!FH38, Transform!FJ38, Transform!FL38, Transform!FN38, Transform!FP38, Transform!FR38, Transform!FT38, Transform!FV38, Transform!FX38, Transform!FZ38, Transform!GB38, Transform!GD38, Transform!GF38, Transform!GH38, Transform!GJ38, Transform!GL38, Transform!GN38, Transform!GP38, Transform!GR38, Transform!GT38, Transform!GV38, Transform!GX38),"N/A")</f>
        <v>3.36</v>
      </c>
      <c r="AJ38" s="3">
        <f>IFERROR(AVERAGE(Transform!FA38, Transform!FM38, Transform!FS38, Transform!FU38, Transform!FW38, Transform!GI38),"N/A")</f>
        <v>3.8333333333333335</v>
      </c>
      <c r="AK38" s="3">
        <f>IFERROR(AVERAGE(Transform!FB38, Transform!FN38, Transform!FT38, Transform!FV38, Transform!FX38, Transform!GJ38),"N/A")</f>
        <v>3.3333333333333335</v>
      </c>
      <c r="AL38" s="3">
        <f>IFERROR(AVERAGE(Transform!FC38, Transform!FI38, Transform!FO38, Transform!GA38, Transform!GG38, Transform!GK38),"N/A")</f>
        <v>3.3333333333333335</v>
      </c>
      <c r="AM38" s="3">
        <f>IFERROR(AVERAGE(Transform!FD38, Transform!FJ38, Transform!FP38, Transform!GB38, Transform!GH38, Transform!GL38),"N/A")</f>
        <v>2.5</v>
      </c>
      <c r="AN38">
        <f>IFERROR(AVERAGE(Transform!FE38, Transform!FG38, Transform!FQ38, Transform!FY38),"N/A")</f>
        <v>4.25</v>
      </c>
      <c r="AO38">
        <f>IFERROR(AVERAGE(Transform!FF38, Transform!FH38, Transform!FR38, Transform!FZ38),"N/A")</f>
        <v>3.5</v>
      </c>
      <c r="AP38">
        <f>IFERROR(AVERAGE(Transform!FK38, Transform!GC38, Transform!GE38, Transform!GM38, Transform!GO38),"N/A")</f>
        <v>5</v>
      </c>
      <c r="AQ38">
        <f>IFERROR(AVERAGE(Transform!FL38, Transform!GD38, Transform!GF38, Transform!GN38, Transform!GP38),"N/A")</f>
        <v>4.2</v>
      </c>
      <c r="AR38">
        <f>IFERROR(AVERAGE(Transform!GQ38, Transform!GS38, Transform!GU38, Transform!GW38),"N/A")</f>
        <v>4</v>
      </c>
      <c r="AS38">
        <f>IFERROR(AVERAGE(Transform!GR38, Transform!GT38, Transform!GV38, Transform!GX38),"N/A")</f>
        <v>3.5</v>
      </c>
      <c r="AT38" s="2" cm="1">
        <f t="array" ref="AT38">IFERROR(SUM(VALUE(Transform!GY38:HM38))*100/90,"N/A")</f>
        <v>82.222222222222229</v>
      </c>
      <c r="AU38" s="2" cm="1">
        <f t="array" ref="AU38">IFERROR(SUM(VALUE(Transform!GY38:HK38))*100/78,"N/A")</f>
        <v>82.051282051282058</v>
      </c>
      <c r="AV38" s="2" cm="1">
        <f t="array" ref="AV38">IFERROR(SUM(VALUE(Transform!HL38:HM38))*100/12,"N/A")</f>
        <v>83.333333333333329</v>
      </c>
      <c r="AW38" s="2">
        <f>IFERROR(AVERAGE(Transform!HN38:IE38),"N/A")</f>
        <v>3.8888888888888888</v>
      </c>
      <c r="AX38" s="2">
        <f>IFERROR(AVERAGE(Transform!HN38:HR38, Transform!HZ38:IA38),"N/A")</f>
        <v>4.1428571428571432</v>
      </c>
      <c r="AY38" s="2">
        <f>IFERROR(AVERAGE(Transform!HS38:HU38, Transform!HX38:HY38),"N/A")</f>
        <v>2.8</v>
      </c>
      <c r="AZ38" s="2">
        <f>IFERROR(AVERAGE(Transform!HV38:HW38,Transform!IC38,Transform!IE38),"N/A")</f>
        <v>4.25</v>
      </c>
      <c r="BA38" s="2">
        <f>IFERROR(AVERAGE(Transform!IB38,Transform!ID38),"N/A")</f>
        <v>5</v>
      </c>
      <c r="BB38" s="2">
        <f>IFERROR(AVERAGE(Transform!IF38:IJ38),"N/A")</f>
        <v>5.4</v>
      </c>
      <c r="BC38" s="2" cm="1">
        <f t="array" ref="BC38">IFERROR(SUM(VALUE(Transform!IK38:IQ38)),"N/A")</f>
        <v>35</v>
      </c>
      <c r="BD38" s="2" cm="1">
        <f t="array" ref="BD38">IFERROR(SUM(VALUE(Transform!IR38:IX38)),"N/A")</f>
        <v>21</v>
      </c>
      <c r="BE38" s="2">
        <f t="shared" si="0"/>
        <v>28</v>
      </c>
      <c r="BF38">
        <f>IFERROR(AVERAGE(Transform!IY38:JO38),"N/A")</f>
        <v>3.2352941176470589</v>
      </c>
      <c r="BG38" t="str">
        <f>IFERROR(AVERAGE(Transform!JP38:JW38),"N/A")</f>
        <v>N/A</v>
      </c>
      <c r="BH38" t="str">
        <f>IFERROR(AVERAGE(Transform!JP38:JS38),"N/A")</f>
        <v>N/A</v>
      </c>
      <c r="BI38" t="str">
        <f>IFERROR(AVERAGE(Transform!JT38:JW38),"N/A")</f>
        <v>N/A</v>
      </c>
      <c r="BJ38" t="str">
        <f>IFERROR(AVERAGE(Transform!JX38:KI38),"N/A")</f>
        <v>N/A</v>
      </c>
      <c r="BK38" t="str">
        <f>IFERROR(AVERAGE(Transform!JX38:KA38),"N/A")</f>
        <v>N/A</v>
      </c>
      <c r="BL38" t="str">
        <f>IFERROR(AVERAGE(Transform!KB38:KE38),"N/A")</f>
        <v>N/A</v>
      </c>
      <c r="BM38" t="str">
        <f>IFERROR(AVERAGE(Transform!KF38:KI38),"N/A")</f>
        <v>N/A</v>
      </c>
      <c r="BN38" t="str">
        <f>IFERROR(AVERAGE(Transform!KJ38:KX38),"N/A")</f>
        <v>N/A</v>
      </c>
      <c r="BO38" t="str">
        <f>IFERROR(AVERAGE(Transform!KJ38:KN38),"N/A")</f>
        <v>N/A</v>
      </c>
      <c r="BP38" t="str">
        <f>IFERROR(AVERAGE(Transform!KO38:KS38),"N/A")</f>
        <v>N/A</v>
      </c>
      <c r="BQ38" t="str">
        <f>IFERROR(AVERAGE(Transform!KT38:KX38),"N/A")</f>
        <v>N/A</v>
      </c>
    </row>
    <row r="39" spans="1:69" x14ac:dyDescent="0.25">
      <c r="A39">
        <f>Transform!A39</f>
        <v>7</v>
      </c>
      <c r="B39" t="str">
        <f>Transform!B39</f>
        <v>T3</v>
      </c>
      <c r="C39" t="str">
        <f>Transform!C39</f>
        <v>2022-12-29 15:18:12</v>
      </c>
      <c r="D39" t="str">
        <f>Transform!D39</f>
        <v>709-216</v>
      </c>
      <c r="E39" t="str">
        <f>Transform!E39</f>
        <v>109-114</v>
      </c>
      <c r="F39" s="2">
        <f>IFERROR(AVERAGE(Transform!F39:AB39),"N/A")</f>
        <v>57.608695652173914</v>
      </c>
      <c r="G39" s="2">
        <f>IFERROR(AVERAGE(Transform!F39:J39,Transform!S39:AB39),"N/A")</f>
        <v>38.333333333333336</v>
      </c>
      <c r="H39" s="2">
        <f>IFERROR(AVERAGE(Transform!K39:R39),"N/A")</f>
        <v>93.75</v>
      </c>
      <c r="I39" s="2">
        <f>IFERROR(AVERAGE(Transform!F39:J39),"N/A")</f>
        <v>70</v>
      </c>
      <c r="J39" s="2">
        <f>IFERROR(AVERAGE(Transform!S39:W39),"N/A")</f>
        <v>0</v>
      </c>
      <c r="K39" s="2">
        <f>IFERROR(AVERAGE(Transform!X39:AB39),"N/A")</f>
        <v>45</v>
      </c>
      <c r="L39" s="2">
        <f>IFERROR(AVERAGE(Transform!AC39:AZ39),"N/A")</f>
        <v>5</v>
      </c>
      <c r="M39" s="2">
        <f>IFERROR(AVERAGE(Transform!AC39:AU39),"N/A")</f>
        <v>5</v>
      </c>
      <c r="N39" s="2">
        <f>IFERROR(AVERAGE(Transform!AV39:AZ39),"N/A")</f>
        <v>5</v>
      </c>
      <c r="O39" s="2">
        <f>IFERROR(SUM(Transform!BA39:BL39),"N/A")</f>
        <v>10</v>
      </c>
      <c r="P39" s="2">
        <f>IFERROR(AVERAGE(Transform!BM39:CI39),"N/A")</f>
        <v>3.7391304347826089</v>
      </c>
      <c r="Q39" s="2">
        <f>IFERROR(AVERAGE(Transform!BM39:BT39),"N/A")</f>
        <v>2.25</v>
      </c>
      <c r="R39" s="2">
        <f>IFERROR(AVERAGE(Transform!BU39:CA39),"N/A")</f>
        <v>5</v>
      </c>
      <c r="S39" s="2">
        <f>IFERROR(AVERAGE(Transform!CB39:CI39),"N/A")</f>
        <v>4.125</v>
      </c>
      <c r="T39" s="2" cm="1">
        <f t="array" ref="T39">IFERROR(SUM(VALUE(Transform!CJ39:DD39)),"N/A")</f>
        <v>27</v>
      </c>
      <c r="U39" s="2" cm="1">
        <f t="array" ref="U39">IFERROR(SUM(VALUE(Transform!CJ39:CT39)),"N/A")</f>
        <v>11</v>
      </c>
      <c r="V39" s="2">
        <f>IFERROR(SUM(VALUE(Transform!CU39), Transform!CY39:DA39,Transform!DC39:DD39),"N/A")</f>
        <v>12</v>
      </c>
      <c r="W39" s="2" cm="1">
        <f t="array" ref="W39">IFERROR(SUM(VALUE(Transform!CV39:CX39),Transform!DB39),"N/A")</f>
        <v>4</v>
      </c>
      <c r="X39" s="2" cm="1">
        <f t="array" ref="X39">IFERROR(SUM(VALUE(Transform!DE39:DZ39)),"N/A")</f>
        <v>22</v>
      </c>
      <c r="Y39" s="2" cm="1">
        <f t="array" ref="Y39">IFERROR(SUM(VALUE(Transform!DE39:DL39)),"N/A")</f>
        <v>8</v>
      </c>
      <c r="Z39" s="2" cm="1">
        <f t="array" ref="Z39">IFERROR(SUM(VALUE(Transform!DM39:DT39)),"N/A")</f>
        <v>14</v>
      </c>
      <c r="AA39" s="2" cm="1">
        <f t="array" ref="AA39">IFERROR(SUM(VALUE(Transform!DU39:DZ39)),"N/A")</f>
        <v>0</v>
      </c>
      <c r="AB39" s="2" cm="1">
        <f t="array" ref="AB39">IFERROR(((SUM(VALUE(Transform!EA39:EZ39))-26)/(156-26))*100,"N/A")</f>
        <v>65.384615384615387</v>
      </c>
      <c r="AC39" s="2" cm="1">
        <f t="array" ref="AC39">IFERROR(((SUM(VALUE(Transform!EA39:EB39))-2)/(10-2))*100,"N/A")</f>
        <v>62.5</v>
      </c>
      <c r="AD39" s="2" cm="1">
        <f t="array" ref="AD39">IFERROR(((SUM(VALUE(Transform!EC39:ED39), Transform!EJ39, Transform!EO39:ER39)-7)/(35-7))*100,"N/A")</f>
        <v>82.142857142857139</v>
      </c>
      <c r="AE39" s="2" cm="1">
        <f t="array" ref="AE39">IFERROR(((SUM(VALUE(Transform!EE39:EG39), Transform!EK39, Transform!ES39, Transform!EZ39)-6)/(30-6))*100,"N/A")</f>
        <v>75</v>
      </c>
      <c r="AF39" s="2" cm="1">
        <f t="array" ref="AF39">IFERROR(((SUM(VALUE(Transform!ET39:EV39))-3)/(15-3))*100,"N/A")</f>
        <v>83.333333333333343</v>
      </c>
      <c r="AG39" s="3" cm="1">
        <f t="array" ref="AG39">IFERROR(((SUM(VALUE(Transform!EH39:EI39), Transform!EL39:EN39, Transform!EW39:EY39)-8)/(40-8))*100,"N/A")</f>
        <v>90.625</v>
      </c>
      <c r="AH39" s="3">
        <f>IFERROR(AVERAGE(Transform!FA39, Transform!FC39, Transform!FE39, Transform!FG39, Transform!FI39, Transform!FK39, Transform!FM39, Transform!FO39, Transform!FQ39, Transform!FS39, Transform!FU39, Transform!FW39, Transform!FY39, Transform!GA39, Transform!GC39, Transform!GE39, Transform!GG39, Transform!GI39, Transform!GK39, Transform!GM39, Transform!GO39, Transform!GQ39, Transform!GS39, Transform!GU39, Transform!GW39),"N/A")</f>
        <v>4.96</v>
      </c>
      <c r="AI39" s="3">
        <f>IFERROR(AVERAGE(Transform!FB39, Transform!FD39, Transform!FF39, Transform!FH39, Transform!FJ39, Transform!FL39, Transform!FN39, Transform!FP39, Transform!FR39, Transform!FT39, Transform!FV39, Transform!FX39, Transform!FZ39, Transform!GB39, Transform!GD39, Transform!GF39, Transform!GH39, Transform!GJ39, Transform!GL39, Transform!GN39, Transform!GP39, Transform!GR39, Transform!GT39, Transform!GV39, Transform!GX39),"N/A")</f>
        <v>4.32</v>
      </c>
      <c r="AJ39" s="3">
        <f>IFERROR(AVERAGE(Transform!FA39, Transform!FM39, Transform!FS39, Transform!FU39, Transform!FW39, Transform!GI39),"N/A")</f>
        <v>5</v>
      </c>
      <c r="AK39" s="3">
        <f>IFERROR(AVERAGE(Transform!FB39, Transform!FN39, Transform!FT39, Transform!FV39, Transform!FX39, Transform!GJ39),"N/A")</f>
        <v>4.833333333333333</v>
      </c>
      <c r="AL39" s="3">
        <f>IFERROR(AVERAGE(Transform!FC39, Transform!FI39, Transform!FO39, Transform!GA39, Transform!GG39, Transform!GK39),"N/A")</f>
        <v>5</v>
      </c>
      <c r="AM39" s="3">
        <f>IFERROR(AVERAGE(Transform!FD39, Transform!FJ39, Transform!FP39, Transform!GB39, Transform!GH39, Transform!GL39),"N/A")</f>
        <v>4.166666666666667</v>
      </c>
      <c r="AN39">
        <f>IFERROR(AVERAGE(Transform!FE39, Transform!FG39, Transform!FQ39, Transform!FY39),"N/A")</f>
        <v>4.75</v>
      </c>
      <c r="AO39">
        <f>IFERROR(AVERAGE(Transform!FF39, Transform!FH39, Transform!FR39, Transform!FZ39),"N/A")</f>
        <v>3.25</v>
      </c>
      <c r="AP39">
        <f>IFERROR(AVERAGE(Transform!FK39, Transform!GC39, Transform!GE39, Transform!GM39, Transform!GO39),"N/A")</f>
        <v>5</v>
      </c>
      <c r="AQ39">
        <f>IFERROR(AVERAGE(Transform!FL39, Transform!GD39, Transform!GF39, Transform!GN39, Transform!GP39),"N/A")</f>
        <v>5</v>
      </c>
      <c r="AR39">
        <f>IFERROR(AVERAGE(Transform!GQ39, Transform!GS39, Transform!GU39, Transform!GW39),"N/A")</f>
        <v>5</v>
      </c>
      <c r="AS39">
        <f>IFERROR(AVERAGE(Transform!GR39, Transform!GT39, Transform!GV39, Transform!GX39),"N/A")</f>
        <v>4</v>
      </c>
      <c r="AT39" s="2" cm="1">
        <f t="array" ref="AT39">IFERROR(SUM(VALUE(Transform!GY39:HM39))*100/90,"N/A")</f>
        <v>93.333333333333329</v>
      </c>
      <c r="AU39" s="2" cm="1">
        <f t="array" ref="AU39">IFERROR(SUM(VALUE(Transform!GY39:HK39))*100/78,"N/A")</f>
        <v>92.307692307692307</v>
      </c>
      <c r="AV39" s="2" cm="1">
        <f t="array" ref="AV39">IFERROR(SUM(VALUE(Transform!HL39:HM39))*100/12,"N/A")</f>
        <v>100</v>
      </c>
      <c r="AW39" s="2">
        <f>IFERROR(AVERAGE(Transform!HN39:IE39),"N/A")</f>
        <v>3.3888888888888888</v>
      </c>
      <c r="AX39" s="2">
        <f>IFERROR(AVERAGE(Transform!HN39:HR39, Transform!HZ39:IA39),"N/A")</f>
        <v>4</v>
      </c>
      <c r="AY39" s="2">
        <f>IFERROR(AVERAGE(Transform!HS39:HU39, Transform!HX39:HY39),"N/A")</f>
        <v>1.8</v>
      </c>
      <c r="AZ39" s="2">
        <f>IFERROR(AVERAGE(Transform!HV39:HW39,Transform!IC39,Transform!IE39),"N/A")</f>
        <v>3.5</v>
      </c>
      <c r="BA39" s="2">
        <f>IFERROR(AVERAGE(Transform!IB39,Transform!ID39),"N/A")</f>
        <v>5</v>
      </c>
      <c r="BB39" s="2">
        <f>IFERROR(AVERAGE(Transform!IF39:IJ39),"N/A")</f>
        <v>7</v>
      </c>
      <c r="BC39" s="2" cm="1">
        <f t="array" ref="BC39">IFERROR(SUM(VALUE(Transform!IK39:IQ39)),"N/A")</f>
        <v>35</v>
      </c>
      <c r="BD39" s="2" cm="1">
        <f t="array" ref="BD39">IFERROR(SUM(VALUE(Transform!IR39:IX39)),"N/A")</f>
        <v>35</v>
      </c>
      <c r="BE39" s="2">
        <f t="shared" si="0"/>
        <v>35</v>
      </c>
      <c r="BF39">
        <f>IFERROR(AVERAGE(Transform!IY39:JO39),"N/A")</f>
        <v>2.5294117647058822</v>
      </c>
      <c r="BG39" t="str">
        <f>IFERROR(AVERAGE(Transform!JP39:JW39),"N/A")</f>
        <v>N/A</v>
      </c>
      <c r="BH39" t="str">
        <f>IFERROR(AVERAGE(Transform!JP39:JS39),"N/A")</f>
        <v>N/A</v>
      </c>
      <c r="BI39" t="str">
        <f>IFERROR(AVERAGE(Transform!JT39:JW39),"N/A")</f>
        <v>N/A</v>
      </c>
      <c r="BJ39" t="str">
        <f>IFERROR(AVERAGE(Transform!JX39:KI39),"N/A")</f>
        <v>N/A</v>
      </c>
      <c r="BK39" t="str">
        <f>IFERROR(AVERAGE(Transform!JX39:KA39),"N/A")</f>
        <v>N/A</v>
      </c>
      <c r="BL39" t="str">
        <f>IFERROR(AVERAGE(Transform!KB39:KE39),"N/A")</f>
        <v>N/A</v>
      </c>
      <c r="BM39" t="str">
        <f>IFERROR(AVERAGE(Transform!KF39:KI39),"N/A")</f>
        <v>N/A</v>
      </c>
      <c r="BN39" t="str">
        <f>IFERROR(AVERAGE(Transform!KJ39:KX39),"N/A")</f>
        <v>N/A</v>
      </c>
      <c r="BO39" t="str">
        <f>IFERROR(AVERAGE(Transform!KJ39:KN39),"N/A")</f>
        <v>N/A</v>
      </c>
      <c r="BP39" t="str">
        <f>IFERROR(AVERAGE(Transform!KO39:KS39),"N/A")</f>
        <v>N/A</v>
      </c>
      <c r="BQ39" t="str">
        <f>IFERROR(AVERAGE(Transform!KT39:KX39),"N/A")</f>
        <v>N/A</v>
      </c>
    </row>
    <row r="40" spans="1:69" x14ac:dyDescent="0.25">
      <c r="A40">
        <f>Transform!A40</f>
        <v>8</v>
      </c>
      <c r="B40" t="str">
        <f>Transform!B40</f>
        <v>T3</v>
      </c>
      <c r="C40" t="str">
        <f>Transform!C40</f>
        <v>2022-12-30 00:55:52</v>
      </c>
      <c r="D40" t="str">
        <f>Transform!D40</f>
        <v>703-203</v>
      </c>
      <c r="E40" t="str">
        <f>Transform!E40</f>
        <v>103-105</v>
      </c>
      <c r="F40" s="2">
        <f>IFERROR(AVERAGE(Transform!F40:AB40),"N/A")</f>
        <v>55.434782608695649</v>
      </c>
      <c r="G40" s="2">
        <f>IFERROR(AVERAGE(Transform!F40:J40,Transform!S40:AB40),"N/A")</f>
        <v>51.666666666666664</v>
      </c>
      <c r="H40" s="2">
        <f>IFERROR(AVERAGE(Transform!K40:R40),"N/A")</f>
        <v>62.5</v>
      </c>
      <c r="I40" s="2">
        <f>IFERROR(AVERAGE(Transform!F40:J40),"N/A")</f>
        <v>90</v>
      </c>
      <c r="J40" s="2">
        <f>IFERROR(AVERAGE(Transform!S40:W40),"N/A")</f>
        <v>15</v>
      </c>
      <c r="K40" s="2">
        <f>IFERROR(AVERAGE(Transform!X40:AB40),"N/A")</f>
        <v>50</v>
      </c>
      <c r="L40" s="2">
        <f>IFERROR(AVERAGE(Transform!AC40:AZ40),"N/A")</f>
        <v>4.125</v>
      </c>
      <c r="M40" s="2">
        <f>IFERROR(AVERAGE(Transform!AC40:AU40),"N/A")</f>
        <v>4.6315789473684212</v>
      </c>
      <c r="N40" s="2">
        <f>IFERROR(AVERAGE(Transform!AV40:AZ40),"N/A")</f>
        <v>2.2000000000000002</v>
      </c>
      <c r="O40" s="2">
        <f>IFERROR(SUM(Transform!BA40:BL40),"N/A")</f>
        <v>24</v>
      </c>
      <c r="P40" s="2">
        <f>IFERROR(AVERAGE(Transform!BM40:CI40),"N/A")</f>
        <v>3.5217391304347827</v>
      </c>
      <c r="Q40" s="2">
        <f>IFERROR(AVERAGE(Transform!BM40:BT40),"N/A")</f>
        <v>1.875</v>
      </c>
      <c r="R40" s="2">
        <f>IFERROR(AVERAGE(Transform!BU40:CA40),"N/A")</f>
        <v>4.5714285714285712</v>
      </c>
      <c r="S40" s="2">
        <f>IFERROR(AVERAGE(Transform!CB40:CI40),"N/A")</f>
        <v>4.25</v>
      </c>
      <c r="T40" s="2" cm="1">
        <f t="array" ref="T40">IFERROR(SUM(VALUE(Transform!CJ40:DD40)),"N/A")</f>
        <v>55</v>
      </c>
      <c r="U40" s="2" cm="1">
        <f t="array" ref="U40">IFERROR(SUM(VALUE(Transform!CJ40:CT40)),"N/A")</f>
        <v>25</v>
      </c>
      <c r="V40" s="2">
        <f>IFERROR(SUM(VALUE(Transform!CU40), Transform!CY40:DA40,Transform!DC40:DD40),"N/A")</f>
        <v>21</v>
      </c>
      <c r="W40" s="2" cm="1">
        <f t="array" ref="W40">IFERROR(SUM(VALUE(Transform!CV40:CX40),Transform!DB40),"N/A")</f>
        <v>9</v>
      </c>
      <c r="X40" s="2" cm="1">
        <f t="array" ref="X40">IFERROR(SUM(VALUE(Transform!DE40:DZ40)),"N/A")</f>
        <v>82</v>
      </c>
      <c r="Y40" s="2" cm="1">
        <f t="array" ref="Y40">IFERROR(SUM(VALUE(Transform!DE40:DL40)),"N/A")</f>
        <v>29</v>
      </c>
      <c r="Z40" s="2" cm="1">
        <f t="array" ref="Z40">IFERROR(SUM(VALUE(Transform!DM40:DT40)),"N/A")</f>
        <v>37</v>
      </c>
      <c r="AA40" s="2" cm="1">
        <f t="array" ref="AA40">IFERROR(SUM(VALUE(Transform!DU40:DZ40)),"N/A")</f>
        <v>16</v>
      </c>
      <c r="AB40" s="2" cm="1">
        <f t="array" ref="AB40">IFERROR(((SUM(VALUE(Transform!EA40:EZ40))-26)/(156-26))*100,"N/A")</f>
        <v>52.307692307692314</v>
      </c>
      <c r="AC40" s="2" cm="1">
        <f t="array" ref="AC40">IFERROR(((SUM(VALUE(Transform!EA40:EB40))-2)/(10-2))*100,"N/A")</f>
        <v>50</v>
      </c>
      <c r="AD40" s="2" cm="1">
        <f t="array" ref="AD40">IFERROR(((SUM(VALUE(Transform!EC40:ED40), Transform!EJ40, Transform!EO40:ER40)-7)/(35-7))*100,"N/A")</f>
        <v>71.428571428571431</v>
      </c>
      <c r="AE40" s="2" cm="1">
        <f t="array" ref="AE40">IFERROR(((SUM(VALUE(Transform!EE40:EG40), Transform!EK40, Transform!ES40, Transform!EZ40)-6)/(30-6))*100,"N/A")</f>
        <v>45.833333333333329</v>
      </c>
      <c r="AF40" s="2" cm="1">
        <f t="array" ref="AF40">IFERROR(((SUM(VALUE(Transform!ET40:EV40))-3)/(15-3))*100,"N/A")</f>
        <v>75</v>
      </c>
      <c r="AG40" s="3" cm="1">
        <f t="array" ref="AG40">IFERROR(((SUM(VALUE(Transform!EH40:EI40), Transform!EL40:EN40, Transform!EW40:EY40)-8)/(40-8))*100,"N/A")</f>
        <v>75</v>
      </c>
      <c r="AH40" s="3">
        <f>IFERROR(AVERAGE(Transform!FA40, Transform!FC40, Transform!FE40, Transform!FG40, Transform!FI40, Transform!FK40, Transform!FM40, Transform!FO40, Transform!FQ40, Transform!FS40, Transform!FU40, Transform!FW40, Transform!FY40, Transform!GA40, Transform!GC40, Transform!GE40, Transform!GG40, Transform!GI40, Transform!GK40, Transform!GM40, Transform!GO40, Transform!GQ40, Transform!GS40, Transform!GU40, Transform!GW40),"N/A")</f>
        <v>4.28</v>
      </c>
      <c r="AI40" s="3">
        <f>IFERROR(AVERAGE(Transform!FB40, Transform!FD40, Transform!FF40, Transform!FH40, Transform!FJ40, Transform!FL40, Transform!FN40, Transform!FP40, Transform!FR40, Transform!FT40, Transform!FV40, Transform!FX40, Transform!FZ40, Transform!GB40, Transform!GD40, Transform!GF40, Transform!GH40, Transform!GJ40, Transform!GL40, Transform!GN40, Transform!GP40, Transform!GR40, Transform!GT40, Transform!GV40, Transform!GX40),"N/A")</f>
        <v>3.44</v>
      </c>
      <c r="AJ40" s="3">
        <f>IFERROR(AVERAGE(Transform!FA40, Transform!FM40, Transform!FS40, Transform!FU40, Transform!FW40, Transform!GI40),"N/A")</f>
        <v>4.333333333333333</v>
      </c>
      <c r="AK40" s="3">
        <f>IFERROR(AVERAGE(Transform!FB40, Transform!FN40, Transform!FT40, Transform!FV40, Transform!FX40, Transform!GJ40),"N/A")</f>
        <v>3</v>
      </c>
      <c r="AL40" s="3">
        <f>IFERROR(AVERAGE(Transform!FC40, Transform!FI40, Transform!FO40, Transform!GA40, Transform!GG40, Transform!GK40),"N/A")</f>
        <v>4</v>
      </c>
      <c r="AM40" s="3">
        <f>IFERROR(AVERAGE(Transform!FD40, Transform!FJ40, Transform!FP40, Transform!GB40, Transform!GH40, Transform!GL40),"N/A")</f>
        <v>3.1666666666666665</v>
      </c>
      <c r="AN40">
        <f>IFERROR(AVERAGE(Transform!FE40, Transform!FG40, Transform!FQ40, Transform!FY40),"N/A")</f>
        <v>4.5</v>
      </c>
      <c r="AO40">
        <f>IFERROR(AVERAGE(Transform!FF40, Transform!FH40, Transform!FR40, Transform!FZ40),"N/A")</f>
        <v>2.5</v>
      </c>
      <c r="AP40">
        <f>IFERROR(AVERAGE(Transform!FK40, Transform!GC40, Transform!GE40, Transform!GM40, Transform!GO40),"N/A")</f>
        <v>4.5999999999999996</v>
      </c>
      <c r="AQ40">
        <f>IFERROR(AVERAGE(Transform!FL40, Transform!GD40, Transform!GF40, Transform!GN40, Transform!GP40),"N/A")</f>
        <v>5</v>
      </c>
      <c r="AR40">
        <f>IFERROR(AVERAGE(Transform!GQ40, Transform!GS40, Transform!GU40, Transform!GW40),"N/A")</f>
        <v>4</v>
      </c>
      <c r="AS40">
        <f>IFERROR(AVERAGE(Transform!GR40, Transform!GT40, Transform!GV40, Transform!GX40),"N/A")</f>
        <v>3.5</v>
      </c>
      <c r="AT40" s="2" cm="1">
        <f t="array" ref="AT40">IFERROR(SUM(VALUE(Transform!GY40:HM40))*100/90,"N/A")</f>
        <v>74.444444444444443</v>
      </c>
      <c r="AU40" s="2" cm="1">
        <f t="array" ref="AU40">IFERROR(SUM(VALUE(Transform!GY40:HK40))*100/78,"N/A")</f>
        <v>74.358974358974365</v>
      </c>
      <c r="AV40" s="2" cm="1">
        <f t="array" ref="AV40">IFERROR(SUM(VALUE(Transform!HL40:HM40))*100/12,"N/A")</f>
        <v>75</v>
      </c>
      <c r="AW40" s="2">
        <f>IFERROR(AVERAGE(Transform!HN40:IE40),"N/A")</f>
        <v>3.1666666666666665</v>
      </c>
      <c r="AX40" s="2">
        <f>IFERROR(AVERAGE(Transform!HN40:HR40, Transform!HZ40:IA40),"N/A")</f>
        <v>3.8571428571428572</v>
      </c>
      <c r="AY40" s="2">
        <f>IFERROR(AVERAGE(Transform!HS40:HU40, Transform!HX40:HY40),"N/A")</f>
        <v>1.8</v>
      </c>
      <c r="AZ40" s="2">
        <f>IFERROR(AVERAGE(Transform!HV40:HW40,Transform!IC40,Transform!IE40),"N/A")</f>
        <v>3</v>
      </c>
      <c r="BA40" s="2">
        <f>IFERROR(AVERAGE(Transform!IB40,Transform!ID40),"N/A")</f>
        <v>4.5</v>
      </c>
      <c r="BB40" s="2">
        <f>IFERROR(AVERAGE(Transform!IF40:IJ40),"N/A")</f>
        <v>6.4</v>
      </c>
      <c r="BC40" s="2" cm="1">
        <f t="array" ref="BC40">IFERROR(SUM(VALUE(Transform!IK40:IQ40)),"N/A")</f>
        <v>30</v>
      </c>
      <c r="BD40" s="2" cm="1">
        <f t="array" ref="BD40">IFERROR(SUM(VALUE(Transform!IR40:IX40)),"N/A")</f>
        <v>27</v>
      </c>
      <c r="BE40" s="2">
        <f t="shared" si="0"/>
        <v>28.5</v>
      </c>
      <c r="BF40">
        <f>IFERROR(AVERAGE(Transform!IY40:JO40),"N/A")</f>
        <v>2.2941176470588234</v>
      </c>
      <c r="BG40" t="str">
        <f>IFERROR(AVERAGE(Transform!JP40:JW40),"N/A")</f>
        <v>N/A</v>
      </c>
      <c r="BH40" t="str">
        <f>IFERROR(AVERAGE(Transform!JP40:JS40),"N/A")</f>
        <v>N/A</v>
      </c>
      <c r="BI40" t="str">
        <f>IFERROR(AVERAGE(Transform!JT40:JW40),"N/A")</f>
        <v>N/A</v>
      </c>
      <c r="BJ40" t="str">
        <f>IFERROR(AVERAGE(Transform!JX40:KI40),"N/A")</f>
        <v>N/A</v>
      </c>
      <c r="BK40" t="str">
        <f>IFERROR(AVERAGE(Transform!JX40:KA40),"N/A")</f>
        <v>N/A</v>
      </c>
      <c r="BL40" t="str">
        <f>IFERROR(AVERAGE(Transform!KB40:KE40),"N/A")</f>
        <v>N/A</v>
      </c>
      <c r="BM40" t="str">
        <f>IFERROR(AVERAGE(Transform!KF40:KI40),"N/A")</f>
        <v>N/A</v>
      </c>
      <c r="BN40" t="str">
        <f>IFERROR(AVERAGE(Transform!KJ40:KX40),"N/A")</f>
        <v>N/A</v>
      </c>
      <c r="BO40" t="str">
        <f>IFERROR(AVERAGE(Transform!KJ40:KN40),"N/A")</f>
        <v>N/A</v>
      </c>
      <c r="BP40" t="str">
        <f>IFERROR(AVERAGE(Transform!KO40:KS40),"N/A")</f>
        <v>N/A</v>
      </c>
      <c r="BQ40" t="str">
        <f>IFERROR(AVERAGE(Transform!KT40:KX40),"N/A")</f>
        <v>N/A</v>
      </c>
    </row>
    <row r="41" spans="1:69" x14ac:dyDescent="0.25">
      <c r="A41">
        <f>Transform!A41</f>
        <v>9</v>
      </c>
      <c r="B41" t="str">
        <f>Transform!B41</f>
        <v>T3</v>
      </c>
      <c r="C41" t="str">
        <f>Transform!C41</f>
        <v>2023-01-03 13:59:07</v>
      </c>
      <c r="D41" t="str">
        <f>Transform!D41</f>
        <v>803-206</v>
      </c>
      <c r="E41" t="str">
        <f>Transform!E41</f>
        <v>203-152</v>
      </c>
      <c r="F41" s="2">
        <f>IFERROR(AVERAGE(Transform!F41:AB41),"N/A")</f>
        <v>61.956521739130437</v>
      </c>
      <c r="G41" s="2">
        <f>IFERROR(AVERAGE(Transform!F41:J41,Transform!S41:AB41),"N/A")</f>
        <v>51.666666666666664</v>
      </c>
      <c r="H41" s="2">
        <f>IFERROR(AVERAGE(Transform!K41:R41),"N/A")</f>
        <v>81.25</v>
      </c>
      <c r="I41" s="2">
        <f>IFERROR(AVERAGE(Transform!F41:J41),"N/A")</f>
        <v>45</v>
      </c>
      <c r="J41" s="2">
        <f>IFERROR(AVERAGE(Transform!S41:W41),"N/A")</f>
        <v>55</v>
      </c>
      <c r="K41" s="2">
        <f>IFERROR(AVERAGE(Transform!X41:AB41),"N/A")</f>
        <v>55</v>
      </c>
      <c r="L41" s="2">
        <f>IFERROR(AVERAGE(Transform!AC41:AZ41),"N/A")</f>
        <v>2.7916666666666665</v>
      </c>
      <c r="M41" s="2">
        <f>IFERROR(AVERAGE(Transform!AC41:AU41),"N/A")</f>
        <v>2.7894736842105261</v>
      </c>
      <c r="N41" s="2">
        <f>IFERROR(AVERAGE(Transform!AV41:AZ41),"N/A")</f>
        <v>2.8</v>
      </c>
      <c r="O41" s="2">
        <f>IFERROR(SUM(Transform!BA41:BL41),"N/A")</f>
        <v>30</v>
      </c>
      <c r="P41" s="2">
        <f>IFERROR(AVERAGE(Transform!BM41:CI41),"N/A")</f>
        <v>3.5217391304347827</v>
      </c>
      <c r="Q41" s="2">
        <f>IFERROR(AVERAGE(Transform!BM41:BT41),"N/A")</f>
        <v>2.5</v>
      </c>
      <c r="R41" s="2">
        <f>IFERROR(AVERAGE(Transform!BU41:CA41),"N/A")</f>
        <v>4.8571428571428568</v>
      </c>
      <c r="S41" s="2">
        <f>IFERROR(AVERAGE(Transform!CB41:CI41),"N/A")</f>
        <v>3.375</v>
      </c>
      <c r="T41" s="2" cm="1">
        <f t="array" ref="T41">IFERROR(SUM(VALUE(Transform!CJ41:DD41)),"N/A")</f>
        <v>73</v>
      </c>
      <c r="U41" s="2" cm="1">
        <f t="array" ref="U41">IFERROR(SUM(VALUE(Transform!CJ41:CT41)),"N/A")</f>
        <v>36</v>
      </c>
      <c r="V41" s="2">
        <f>IFERROR(SUM(VALUE(Transform!CU41), Transform!CY41:DA41,Transform!DC41:DD41),"N/A")</f>
        <v>25</v>
      </c>
      <c r="W41" s="2" cm="1">
        <f t="array" ref="W41">IFERROR(SUM(VALUE(Transform!CV41:CX41),Transform!DB41),"N/A")</f>
        <v>12</v>
      </c>
      <c r="X41" s="2" cm="1">
        <f t="array" ref="X41">IFERROR(SUM(VALUE(Transform!DE41:DZ41)),"N/A")</f>
        <v>23</v>
      </c>
      <c r="Y41" s="2" cm="1">
        <f t="array" ref="Y41">IFERROR(SUM(VALUE(Transform!DE41:DL41)),"N/A")</f>
        <v>6</v>
      </c>
      <c r="Z41" s="2" cm="1">
        <f t="array" ref="Z41">IFERROR(SUM(VALUE(Transform!DM41:DT41)),"N/A")</f>
        <v>11</v>
      </c>
      <c r="AA41" s="2" cm="1">
        <f t="array" ref="AA41">IFERROR(SUM(VALUE(Transform!DU41:DZ41)),"N/A")</f>
        <v>6</v>
      </c>
      <c r="AB41" s="2" cm="1">
        <f t="array" ref="AB41">IFERROR(((SUM(VALUE(Transform!EA41:EZ41))-26)/(156-26))*100,"N/A")</f>
        <v>39.230769230769234</v>
      </c>
      <c r="AC41" s="2" cm="1">
        <f t="array" ref="AC41">IFERROR(((SUM(VALUE(Transform!EA41:EB41))-2)/(10-2))*100,"N/A")</f>
        <v>37.5</v>
      </c>
      <c r="AD41" s="2" cm="1">
        <f t="array" ref="AD41">IFERROR(((SUM(VALUE(Transform!EC41:ED41), Transform!EJ41, Transform!EO41:ER41)-7)/(35-7))*100,"N/A")</f>
        <v>57.142857142857139</v>
      </c>
      <c r="AE41" s="2" cm="1">
        <f t="array" ref="AE41">IFERROR(((SUM(VALUE(Transform!EE41:EG41), Transform!EK41, Transform!ES41, Transform!EZ41)-6)/(30-6))*100,"N/A")</f>
        <v>50</v>
      </c>
      <c r="AF41" s="2" cm="1">
        <f t="array" ref="AF41">IFERROR(((SUM(VALUE(Transform!ET41:EV41))-3)/(15-3))*100,"N/A")</f>
        <v>41.666666666666671</v>
      </c>
      <c r="AG41" s="3" cm="1">
        <f t="array" ref="AG41">IFERROR(((SUM(VALUE(Transform!EH41:EI41), Transform!EL41:EN41, Transform!EW41:EY41)-8)/(40-8))*100,"N/A")</f>
        <v>46.875</v>
      </c>
      <c r="AH41" s="3">
        <f>IFERROR(AVERAGE(Transform!FA41, Transform!FC41, Transform!FE41, Transform!FG41, Transform!FI41, Transform!FK41, Transform!FM41, Transform!FO41, Transform!FQ41, Transform!FS41, Transform!FU41, Transform!FW41, Transform!FY41, Transform!GA41, Transform!GC41, Transform!GE41, Transform!GG41, Transform!GI41, Transform!GK41, Transform!GM41, Transform!GO41, Transform!GQ41, Transform!GS41, Transform!GU41, Transform!GW41),"N/A")</f>
        <v>4</v>
      </c>
      <c r="AI41" s="3">
        <f>IFERROR(AVERAGE(Transform!FB41, Transform!FD41, Transform!FF41, Transform!FH41, Transform!FJ41, Transform!FL41, Transform!FN41, Transform!FP41, Transform!FR41, Transform!FT41, Transform!FV41, Transform!FX41, Transform!FZ41, Transform!GB41, Transform!GD41, Transform!GF41, Transform!GH41, Transform!GJ41, Transform!GL41, Transform!GN41, Transform!GP41, Transform!GR41, Transform!GT41, Transform!GV41, Transform!GX41),"N/A")</f>
        <v>3.52</v>
      </c>
      <c r="AJ41" s="3">
        <f>IFERROR(AVERAGE(Transform!FA41, Transform!FM41, Transform!FS41, Transform!FU41, Transform!FW41, Transform!GI41),"N/A")</f>
        <v>3.6666666666666665</v>
      </c>
      <c r="AK41" s="3">
        <f>IFERROR(AVERAGE(Transform!FB41, Transform!FN41, Transform!FT41, Transform!FV41, Transform!FX41, Transform!GJ41),"N/A")</f>
        <v>3</v>
      </c>
      <c r="AL41" s="3">
        <f>IFERROR(AVERAGE(Transform!FC41, Transform!FI41, Transform!FO41, Transform!GA41, Transform!GG41, Transform!GK41),"N/A")</f>
        <v>3.6666666666666665</v>
      </c>
      <c r="AM41" s="3">
        <f>IFERROR(AVERAGE(Transform!FD41, Transform!FJ41, Transform!FP41, Transform!GB41, Transform!GH41, Transform!GL41),"N/A")</f>
        <v>3.1666666666666665</v>
      </c>
      <c r="AN41">
        <f>IFERROR(AVERAGE(Transform!FE41, Transform!FG41, Transform!FQ41, Transform!FY41),"N/A")</f>
        <v>3.75</v>
      </c>
      <c r="AO41">
        <f>IFERROR(AVERAGE(Transform!FF41, Transform!FH41, Transform!FR41, Transform!FZ41),"N/A")</f>
        <v>3</v>
      </c>
      <c r="AP41">
        <f>IFERROR(AVERAGE(Transform!FK41, Transform!GC41, Transform!GE41, Transform!GM41, Transform!GO41),"N/A")</f>
        <v>5</v>
      </c>
      <c r="AQ41">
        <f>IFERROR(AVERAGE(Transform!FL41, Transform!GD41, Transform!GF41, Transform!GN41, Transform!GP41),"N/A")</f>
        <v>4.2</v>
      </c>
      <c r="AR41">
        <f>IFERROR(AVERAGE(Transform!GQ41, Transform!GS41, Transform!GU41, Transform!GW41),"N/A")</f>
        <v>4</v>
      </c>
      <c r="AS41">
        <f>IFERROR(AVERAGE(Transform!GR41, Transform!GT41, Transform!GV41, Transform!GX41),"N/A")</f>
        <v>4.5</v>
      </c>
      <c r="AT41" s="2" cm="1">
        <f t="array" ref="AT41">IFERROR(SUM(VALUE(Transform!GY41:HM41))*100/90,"N/A")</f>
        <v>83.333333333333329</v>
      </c>
      <c r="AU41" s="2" cm="1">
        <f t="array" ref="AU41">IFERROR(SUM(VALUE(Transform!GY41:HK41))*100/78,"N/A")</f>
        <v>85.897435897435898</v>
      </c>
      <c r="AV41" s="2" cm="1">
        <f t="array" ref="AV41">IFERROR(SUM(VALUE(Transform!HL41:HM41))*100/12,"N/A")</f>
        <v>66.666666666666671</v>
      </c>
      <c r="AW41" s="2">
        <f>IFERROR(AVERAGE(Transform!HN41:IE41),"N/A")</f>
        <v>3.9444444444444446</v>
      </c>
      <c r="AX41" s="2">
        <f>IFERROR(AVERAGE(Transform!HN41:HR41, Transform!HZ41:IA41),"N/A")</f>
        <v>4.7142857142857144</v>
      </c>
      <c r="AY41" s="2">
        <f>IFERROR(AVERAGE(Transform!HS41:HU41, Transform!HX41:HY41),"N/A")</f>
        <v>3.4</v>
      </c>
      <c r="AZ41" s="2">
        <f>IFERROR(AVERAGE(Transform!HV41:HW41,Transform!IC41,Transform!IE41),"N/A")</f>
        <v>3</v>
      </c>
      <c r="BA41" s="2">
        <f>IFERROR(AVERAGE(Transform!IB41,Transform!ID41),"N/A")</f>
        <v>4.5</v>
      </c>
      <c r="BB41" s="2">
        <f>IFERROR(AVERAGE(Transform!IF41:IJ41),"N/A")</f>
        <v>7</v>
      </c>
      <c r="BC41" s="2" cm="1">
        <f t="array" ref="BC41">IFERROR(SUM(VALUE(Transform!IK41:IQ41)),"N/A")</f>
        <v>28</v>
      </c>
      <c r="BD41" s="2" cm="1">
        <f t="array" ref="BD41">IFERROR(SUM(VALUE(Transform!IR41:IX41)),"N/A")</f>
        <v>27</v>
      </c>
      <c r="BE41" s="2">
        <f t="shared" si="0"/>
        <v>27.5</v>
      </c>
      <c r="BF41">
        <f>IFERROR(AVERAGE(Transform!IY41:JO41),"N/A")</f>
        <v>3.8235294117647061</v>
      </c>
      <c r="BG41" t="str">
        <f>IFERROR(AVERAGE(Transform!JP41:JW41),"N/A")</f>
        <v>N/A</v>
      </c>
      <c r="BH41" t="str">
        <f>IFERROR(AVERAGE(Transform!JP41:JS41),"N/A")</f>
        <v>N/A</v>
      </c>
      <c r="BI41" t="str">
        <f>IFERROR(AVERAGE(Transform!JT41:JW41),"N/A")</f>
        <v>N/A</v>
      </c>
      <c r="BJ41" t="str">
        <f>IFERROR(AVERAGE(Transform!JX41:KI41),"N/A")</f>
        <v>N/A</v>
      </c>
      <c r="BK41" t="str">
        <f>IFERROR(AVERAGE(Transform!JX41:KA41),"N/A")</f>
        <v>N/A</v>
      </c>
      <c r="BL41" t="str">
        <f>IFERROR(AVERAGE(Transform!KB41:KE41),"N/A")</f>
        <v>N/A</v>
      </c>
      <c r="BM41" t="str">
        <f>IFERROR(AVERAGE(Transform!KF41:KI41),"N/A")</f>
        <v>N/A</v>
      </c>
      <c r="BN41" t="str">
        <f>IFERROR(AVERAGE(Transform!KJ41:KX41),"N/A")</f>
        <v>N/A</v>
      </c>
      <c r="BO41" t="str">
        <f>IFERROR(AVERAGE(Transform!KJ41:KN41),"N/A")</f>
        <v>N/A</v>
      </c>
      <c r="BP41" t="str">
        <f>IFERROR(AVERAGE(Transform!KO41:KS41),"N/A")</f>
        <v>N/A</v>
      </c>
      <c r="BQ41" t="str">
        <f>IFERROR(AVERAGE(Transform!KT41:KX41),"N/A")</f>
        <v>N/A</v>
      </c>
    </row>
    <row r="42" spans="1:69" x14ac:dyDescent="0.25">
      <c r="A42">
        <f>Transform!A42</f>
        <v>10</v>
      </c>
      <c r="B42" t="str">
        <f>Transform!B42</f>
        <v>T3</v>
      </c>
      <c r="C42">
        <f>Transform!C42</f>
        <v>0</v>
      </c>
      <c r="D42" t="str">
        <f>Transform!D42</f>
        <v>751-295</v>
      </c>
      <c r="E42" t="str">
        <f>Transform!E42</f>
        <v/>
      </c>
      <c r="F42" s="2">
        <f>IFERROR(AVERAGE(Transform!F42:AB42),"N/A")</f>
        <v>60.869565217391305</v>
      </c>
      <c r="G42" s="2">
        <f>IFERROR(AVERAGE(Transform!F42:J42,Transform!S42:AB42),"N/A")</f>
        <v>41.666666666666664</v>
      </c>
      <c r="H42" s="2">
        <f>IFERROR(AVERAGE(Transform!K42:R42),"N/A")</f>
        <v>96.875</v>
      </c>
      <c r="I42" s="2">
        <f>IFERROR(AVERAGE(Transform!F42:J42),"N/A")</f>
        <v>40</v>
      </c>
      <c r="J42" s="2">
        <f>IFERROR(AVERAGE(Transform!S42:W42),"N/A")</f>
        <v>15</v>
      </c>
      <c r="K42" s="2">
        <f>IFERROR(AVERAGE(Transform!X42:AB42),"N/A")</f>
        <v>70</v>
      </c>
      <c r="L42" s="2">
        <f>IFERROR(AVERAGE(Transform!AC42:AZ42),"N/A")</f>
        <v>4.833333333333333</v>
      </c>
      <c r="M42" s="2">
        <f>IFERROR(AVERAGE(Transform!AC42:AU42),"N/A")</f>
        <v>4.8947368421052628</v>
      </c>
      <c r="N42" s="2">
        <f>IFERROR(AVERAGE(Transform!AV42:AZ42),"N/A")</f>
        <v>4.5999999999999996</v>
      </c>
      <c r="O42" s="2">
        <f>IFERROR(SUM(Transform!BA42:BL42),"N/A")</f>
        <v>27</v>
      </c>
      <c r="P42" s="2" t="str">
        <f>IFERROR(AVERAGE(Transform!BM42:CI42),"N/A")</f>
        <v>N/A</v>
      </c>
      <c r="Q42" s="2" t="str">
        <f>IFERROR(AVERAGE(Transform!BM42:BT42),"N/A")</f>
        <v>N/A</v>
      </c>
      <c r="R42" s="2" t="str">
        <f>IFERROR(AVERAGE(Transform!BU42:CA42),"N/A")</f>
        <v>N/A</v>
      </c>
      <c r="S42" s="2" t="str">
        <f>IFERROR(AVERAGE(Transform!CB42:CI42),"N/A")</f>
        <v>N/A</v>
      </c>
      <c r="T42" s="2" t="str" cm="1">
        <f t="array" ref="T42">IFERROR(SUM(VALUE(Transform!CJ42:DD42)),"N/A")</f>
        <v>N/A</v>
      </c>
      <c r="U42" s="2" t="str" cm="1">
        <f t="array" ref="U42">IFERROR(SUM(VALUE(Transform!CJ42:CT42)),"N/A")</f>
        <v>N/A</v>
      </c>
      <c r="V42" s="2" t="str">
        <f>IFERROR(SUM(VALUE(Transform!CU42), Transform!CY42:DA42,Transform!DC42:DD42),"N/A")</f>
        <v>N/A</v>
      </c>
      <c r="W42" s="2" t="str" cm="1">
        <f t="array" ref="W42">IFERROR(SUM(VALUE(Transform!CV42:CX42),Transform!DB42),"N/A")</f>
        <v>N/A</v>
      </c>
      <c r="X42" s="2" t="str" cm="1">
        <f t="array" ref="X42">IFERROR(SUM(VALUE(Transform!DE42:DZ42)),"N/A")</f>
        <v>N/A</v>
      </c>
      <c r="Y42" s="2" t="str" cm="1">
        <f t="array" ref="Y42">IFERROR(SUM(VALUE(Transform!DE42:DL42)),"N/A")</f>
        <v>N/A</v>
      </c>
      <c r="Z42" s="2" t="str" cm="1">
        <f t="array" ref="Z42">IFERROR(SUM(VALUE(Transform!DM42:DT42)),"N/A")</f>
        <v>N/A</v>
      </c>
      <c r="AA42" s="2" t="str" cm="1">
        <f t="array" ref="AA42">IFERROR(SUM(VALUE(Transform!DU42:DZ42)),"N/A")</f>
        <v>N/A</v>
      </c>
      <c r="AB42" s="2" t="str" cm="1">
        <f t="array" ref="AB42">IFERROR(((SUM(VALUE(Transform!EA42:EZ42))-26)/(156-26))*100,"N/A")</f>
        <v>N/A</v>
      </c>
      <c r="AC42" s="2" t="str" cm="1">
        <f t="array" ref="AC42">IFERROR(((SUM(VALUE(Transform!EA42:EB42))-2)/(10-2))*100,"N/A")</f>
        <v>N/A</v>
      </c>
      <c r="AD42" s="2" t="str" cm="1">
        <f t="array" ref="AD42">IFERROR(((SUM(VALUE(Transform!EC42:ED42), Transform!EJ42, Transform!EO42:ER42)-7)/(35-7))*100,"N/A")</f>
        <v>N/A</v>
      </c>
      <c r="AE42" s="2" t="str" cm="1">
        <f t="array" ref="AE42">IFERROR(((SUM(VALUE(Transform!EE42:EG42), Transform!EK42, Transform!ES42, Transform!EZ42)-6)/(30-6))*100,"N/A")</f>
        <v>N/A</v>
      </c>
      <c r="AF42" s="2" t="str" cm="1">
        <f t="array" ref="AF42">IFERROR(((SUM(VALUE(Transform!ET42:EV42))-3)/(15-3))*100,"N/A")</f>
        <v>N/A</v>
      </c>
      <c r="AG42" s="3" t="str" cm="1">
        <f t="array" ref="AG42">IFERROR(((SUM(VALUE(Transform!EH42:EI42), Transform!EL42:EN42, Transform!EW42:EY42)-8)/(40-8))*100,"N/A")</f>
        <v>N/A</v>
      </c>
      <c r="AH42" s="3" t="str">
        <f>IFERROR(AVERAGE(Transform!FA42, Transform!FC42, Transform!FE42, Transform!FG42, Transform!FI42, Transform!FK42, Transform!FM42, Transform!FO42, Transform!FQ42, Transform!FS42, Transform!FU42, Transform!FW42, Transform!FY42, Transform!GA42, Transform!GC42, Transform!GE42, Transform!GG42, Transform!GI42, Transform!GK42, Transform!GM42, Transform!GO42, Transform!GQ42, Transform!GS42, Transform!GU42, Transform!GW42),"N/A")</f>
        <v>N/A</v>
      </c>
      <c r="AI42" s="3" t="str">
        <f>IFERROR(AVERAGE(Transform!FB42, Transform!FD42, Transform!FF42, Transform!FH42, Transform!FJ42, Transform!FL42, Transform!FN42, Transform!FP42, Transform!FR42, Transform!FT42, Transform!FV42, Transform!FX42, Transform!FZ42, Transform!GB42, Transform!GD42, Transform!GF42, Transform!GH42, Transform!GJ42, Transform!GL42, Transform!GN42, Transform!GP42, Transform!GR42, Transform!GT42, Transform!GV42, Transform!GX42),"N/A")</f>
        <v>N/A</v>
      </c>
      <c r="AJ42" s="3" t="str">
        <f>IFERROR(AVERAGE(Transform!FA42, Transform!FM42, Transform!FS42, Transform!FU42, Transform!FW42, Transform!GI42),"N/A")</f>
        <v>N/A</v>
      </c>
      <c r="AK42" s="3" t="str">
        <f>IFERROR(AVERAGE(Transform!FB42, Transform!FN42, Transform!FT42, Transform!FV42, Transform!FX42, Transform!GJ42),"N/A")</f>
        <v>N/A</v>
      </c>
      <c r="AL42" s="3" t="str">
        <f>IFERROR(AVERAGE(Transform!FC42, Transform!FI42, Transform!FO42, Transform!GA42, Transform!GG42, Transform!GK42),"N/A")</f>
        <v>N/A</v>
      </c>
      <c r="AM42" s="3" t="str">
        <f>IFERROR(AVERAGE(Transform!FD42, Transform!FJ42, Transform!FP42, Transform!GB42, Transform!GH42, Transform!GL42),"N/A")</f>
        <v>N/A</v>
      </c>
      <c r="AN42" t="str">
        <f>IFERROR(AVERAGE(Transform!FE42, Transform!FG42, Transform!FQ42, Transform!FY42),"N/A")</f>
        <v>N/A</v>
      </c>
      <c r="AO42" t="str">
        <f>IFERROR(AVERAGE(Transform!FF42, Transform!FH42, Transform!FR42, Transform!FZ42),"N/A")</f>
        <v>N/A</v>
      </c>
      <c r="AP42" t="str">
        <f>IFERROR(AVERAGE(Transform!FK42, Transform!GC42, Transform!GE42, Transform!GM42, Transform!GO42),"N/A")</f>
        <v>N/A</v>
      </c>
      <c r="AQ42" t="str">
        <f>IFERROR(AVERAGE(Transform!FL42, Transform!GD42, Transform!GF42, Transform!GN42, Transform!GP42),"N/A")</f>
        <v>N/A</v>
      </c>
      <c r="AR42" t="str">
        <f>IFERROR(AVERAGE(Transform!GQ42, Transform!GS42, Transform!GU42, Transform!GW42),"N/A")</f>
        <v>N/A</v>
      </c>
      <c r="AS42" t="str">
        <f>IFERROR(AVERAGE(Transform!GR42, Transform!GT42, Transform!GV42, Transform!GX42),"N/A")</f>
        <v>N/A</v>
      </c>
      <c r="AT42" s="2" t="str" cm="1">
        <f t="array" ref="AT42">IFERROR(SUM(VALUE(Transform!GY42:HM42))*100/90,"N/A")</f>
        <v>N/A</v>
      </c>
      <c r="AU42" s="2" t="str" cm="1">
        <f t="array" ref="AU42">IFERROR(SUM(VALUE(Transform!GY42:HK42))*100/78,"N/A")</f>
        <v>N/A</v>
      </c>
      <c r="AV42" s="2" t="str" cm="1">
        <f t="array" ref="AV42">IFERROR(SUM(VALUE(Transform!HL42:HM42))*100/12,"N/A")</f>
        <v>N/A</v>
      </c>
      <c r="AW42" s="2" t="str">
        <f>IFERROR(AVERAGE(Transform!HN42:IE42),"N/A")</f>
        <v>N/A</v>
      </c>
      <c r="AX42" s="2" t="str">
        <f>IFERROR(AVERAGE(Transform!HN42:HR42, Transform!HZ42:IA42),"N/A")</f>
        <v>N/A</v>
      </c>
      <c r="AY42" s="2" t="str">
        <f>IFERROR(AVERAGE(Transform!HS42:HU42, Transform!HX42:HY42),"N/A")</f>
        <v>N/A</v>
      </c>
      <c r="AZ42" s="2" t="str">
        <f>IFERROR(AVERAGE(Transform!HV42:HW42,Transform!IC42,Transform!IE42),"N/A")</f>
        <v>N/A</v>
      </c>
      <c r="BA42" s="2" t="str">
        <f>IFERROR(AVERAGE(Transform!IB42,Transform!ID42),"N/A")</f>
        <v>N/A</v>
      </c>
      <c r="BB42" s="2">
        <f>IFERROR(AVERAGE(Transform!IF42:IJ42),"N/A")</f>
        <v>7</v>
      </c>
      <c r="BC42" s="2" t="str" cm="1">
        <f t="array" ref="BC42">IFERROR(SUM(VALUE(Transform!IK42:IQ42)),"N/A")</f>
        <v>N/A</v>
      </c>
      <c r="BD42" s="2" t="str" cm="1">
        <f t="array" ref="BD42">IFERROR(SUM(VALUE(Transform!IR42:IX42)),"N/A")</f>
        <v>N/A</v>
      </c>
      <c r="BE42" s="2" t="str">
        <f t="shared" si="0"/>
        <v>N/A</v>
      </c>
      <c r="BF42" t="str">
        <f>IFERROR(AVERAGE(Transform!IY42:JO42),"N/A")</f>
        <v>N/A</v>
      </c>
      <c r="BG42" t="str">
        <f>IFERROR(AVERAGE(Transform!JP42:JW42),"N/A")</f>
        <v>N/A</v>
      </c>
      <c r="BH42" t="str">
        <f>IFERROR(AVERAGE(Transform!JP42:JS42),"N/A")</f>
        <v>N/A</v>
      </c>
      <c r="BI42" t="str">
        <f>IFERROR(AVERAGE(Transform!JT42:JW42),"N/A")</f>
        <v>N/A</v>
      </c>
      <c r="BJ42" t="str">
        <f>IFERROR(AVERAGE(Transform!JX42:KI42),"N/A")</f>
        <v>N/A</v>
      </c>
      <c r="BK42" t="str">
        <f>IFERROR(AVERAGE(Transform!JX42:KA42),"N/A")</f>
        <v>N/A</v>
      </c>
      <c r="BL42" t="str">
        <f>IFERROR(AVERAGE(Transform!KB42:KE42),"N/A")</f>
        <v>N/A</v>
      </c>
      <c r="BM42" t="str">
        <f>IFERROR(AVERAGE(Transform!KF42:KI42),"N/A")</f>
        <v>N/A</v>
      </c>
      <c r="BN42" t="str">
        <f>IFERROR(AVERAGE(Transform!KJ42:KX42),"N/A")</f>
        <v>N/A</v>
      </c>
      <c r="BO42" t="str">
        <f>IFERROR(AVERAGE(Transform!KJ42:KN42),"N/A")</f>
        <v>N/A</v>
      </c>
      <c r="BP42" t="str">
        <f>IFERROR(AVERAGE(Transform!KO42:KS42),"N/A")</f>
        <v>N/A</v>
      </c>
      <c r="BQ42" t="str">
        <f>IFERROR(AVERAGE(Transform!KT42:KX42),"N/A")</f>
        <v>N/A</v>
      </c>
    </row>
    <row r="43" spans="1:69" x14ac:dyDescent="0.25">
      <c r="A43">
        <f>Transform!A43</f>
        <v>11</v>
      </c>
      <c r="B43" t="str">
        <f>Transform!B43</f>
        <v>T3</v>
      </c>
      <c r="C43" t="str">
        <f>Transform!C43</f>
        <v>2023-01-08 15:35:37</v>
      </c>
      <c r="D43" t="str">
        <f>Transform!D43</f>
        <v>751-295</v>
      </c>
      <c r="E43" t="str">
        <f>Transform!E43</f>
        <v/>
      </c>
      <c r="F43" s="2">
        <f>IFERROR(AVERAGE(Transform!F43:AB43),"N/A")</f>
        <v>53.260869565217391</v>
      </c>
      <c r="G43" s="2">
        <f>IFERROR(AVERAGE(Transform!F43:J43,Transform!S43:AB43),"N/A")</f>
        <v>35</v>
      </c>
      <c r="H43" s="2">
        <f>IFERROR(AVERAGE(Transform!K43:R43),"N/A")</f>
        <v>87.5</v>
      </c>
      <c r="I43" s="2">
        <f>IFERROR(AVERAGE(Transform!F43:J43),"N/A")</f>
        <v>35</v>
      </c>
      <c r="J43" s="2">
        <f>IFERROR(AVERAGE(Transform!S43:W43),"N/A")</f>
        <v>15</v>
      </c>
      <c r="K43" s="2">
        <f>IFERROR(AVERAGE(Transform!X43:AB43),"N/A")</f>
        <v>55</v>
      </c>
      <c r="L43" s="2">
        <f>IFERROR(AVERAGE(Transform!AC43:AZ43),"N/A")</f>
        <v>4.791666666666667</v>
      </c>
      <c r="M43" s="2">
        <f>IFERROR(AVERAGE(Transform!AC43:AU43),"N/A")</f>
        <v>4.8947368421052628</v>
      </c>
      <c r="N43" s="2">
        <f>IFERROR(AVERAGE(Transform!AV43:AZ43),"N/A")</f>
        <v>4.4000000000000004</v>
      </c>
      <c r="O43" s="2">
        <f>IFERROR(SUM(Transform!BA43:BL43),"N/A")</f>
        <v>24</v>
      </c>
      <c r="P43" s="2">
        <f>IFERROR(AVERAGE(Transform!BM43:CI43),"N/A")</f>
        <v>3.8260869565217392</v>
      </c>
      <c r="Q43" s="2">
        <f>IFERROR(AVERAGE(Transform!BM43:BT43),"N/A")</f>
        <v>3.25</v>
      </c>
      <c r="R43" s="2">
        <f>IFERROR(AVERAGE(Transform!BU43:CA43),"N/A")</f>
        <v>3.7142857142857144</v>
      </c>
      <c r="S43" s="2">
        <f>IFERROR(AVERAGE(Transform!CB43:CI43),"N/A")</f>
        <v>4.5</v>
      </c>
      <c r="T43" s="2" cm="1">
        <f t="array" ref="T43">IFERROR(SUM(VALUE(Transform!CJ43:DD43)),"N/A")</f>
        <v>55</v>
      </c>
      <c r="U43" s="2" cm="1">
        <f t="array" ref="U43">IFERROR(SUM(VALUE(Transform!CJ43:CT43)),"N/A")</f>
        <v>21</v>
      </c>
      <c r="V43" s="2">
        <f>IFERROR(SUM(VALUE(Transform!CU43), Transform!CY43:DA43,Transform!DC43:DD43),"N/A")</f>
        <v>24</v>
      </c>
      <c r="W43" s="2" cm="1">
        <f t="array" ref="W43">IFERROR(SUM(VALUE(Transform!CV43:CX43),Transform!DB43),"N/A")</f>
        <v>10</v>
      </c>
      <c r="X43" s="2" cm="1">
        <f t="array" ref="X43">IFERROR(SUM(VALUE(Transform!DE43:DZ43)),"N/A")</f>
        <v>36</v>
      </c>
      <c r="Y43" s="2" cm="1">
        <f t="array" ref="Y43">IFERROR(SUM(VALUE(Transform!DE43:DL43)),"N/A")</f>
        <v>6</v>
      </c>
      <c r="Z43" s="2" cm="1">
        <f t="array" ref="Z43">IFERROR(SUM(VALUE(Transform!DM43:DT43)),"N/A")</f>
        <v>11</v>
      </c>
      <c r="AA43" s="2" cm="1">
        <f t="array" ref="AA43">IFERROR(SUM(VALUE(Transform!DU43:DZ43)),"N/A")</f>
        <v>19</v>
      </c>
      <c r="AB43" s="2" cm="1">
        <f t="array" ref="AB43">IFERROR(((SUM(VALUE(Transform!EA43:EZ43))-26)/(156-26))*100,"N/A")</f>
        <v>52.307692307692314</v>
      </c>
      <c r="AC43" s="2" cm="1">
        <f t="array" ref="AC43">IFERROR(((SUM(VALUE(Transform!EA43:EB43))-2)/(10-2))*100,"N/A")</f>
        <v>75</v>
      </c>
      <c r="AD43" s="2" cm="1">
        <f t="array" ref="AD43">IFERROR(((SUM(VALUE(Transform!EC43:ED43), Transform!EJ43, Transform!EO43:ER43)-7)/(35-7))*100,"N/A")</f>
        <v>75</v>
      </c>
      <c r="AE43" s="2" cm="1">
        <f t="array" ref="AE43">IFERROR(((SUM(VALUE(Transform!EE43:EG43), Transform!EK43, Transform!ES43, Transform!EZ43)-6)/(30-6))*100,"N/A")</f>
        <v>62.5</v>
      </c>
      <c r="AF43" s="2" cm="1">
        <f t="array" ref="AF43">IFERROR(((SUM(VALUE(Transform!ET43:EV43))-3)/(15-3))*100,"N/A")</f>
        <v>33.333333333333329</v>
      </c>
      <c r="AG43" s="3" cm="1">
        <f t="array" ref="AG43">IFERROR(((SUM(VALUE(Transform!EH43:EI43), Transform!EL43:EN43, Transform!EW43:EY43)-8)/(40-8))*100,"N/A")</f>
        <v>68.75</v>
      </c>
      <c r="AH43" s="3">
        <f>IFERROR(AVERAGE(Transform!FA43, Transform!FC43, Transform!FE43, Transform!FG43, Transform!FI43, Transform!FK43, Transform!FM43, Transform!FO43, Transform!FQ43, Transform!FS43, Transform!FU43, Transform!FW43, Transform!FY43, Transform!GA43, Transform!GC43, Transform!GE43, Transform!GG43, Transform!GI43, Transform!GK43, Transform!GM43, Transform!GO43, Transform!GQ43, Transform!GS43, Transform!GU43, Transform!GW43),"N/A")</f>
        <v>4.32</v>
      </c>
      <c r="AI43" s="3">
        <f>IFERROR(AVERAGE(Transform!FB43, Transform!FD43, Transform!FF43, Transform!FH43, Transform!FJ43, Transform!FL43, Transform!FN43, Transform!FP43, Transform!FR43, Transform!FT43, Transform!FV43, Transform!FX43, Transform!FZ43, Transform!GB43, Transform!GD43, Transform!GF43, Transform!GH43, Transform!GJ43, Transform!GL43, Transform!GN43, Transform!GP43, Transform!GR43, Transform!GT43, Transform!GV43, Transform!GX43),"N/A")</f>
        <v>3.56</v>
      </c>
      <c r="AJ43" s="3">
        <f>IFERROR(AVERAGE(Transform!FA43, Transform!FM43, Transform!FS43, Transform!FU43, Transform!FW43, Transform!GI43),"N/A")</f>
        <v>4.333333333333333</v>
      </c>
      <c r="AK43" s="3">
        <f>IFERROR(AVERAGE(Transform!FB43, Transform!FN43, Transform!FT43, Transform!FV43, Transform!FX43, Transform!GJ43),"N/A")</f>
        <v>3.1666666666666665</v>
      </c>
      <c r="AL43" s="3">
        <f>IFERROR(AVERAGE(Transform!FC43, Transform!FI43, Transform!FO43, Transform!GA43, Transform!GG43, Transform!GK43),"N/A")</f>
        <v>4.166666666666667</v>
      </c>
      <c r="AM43" s="3">
        <f>IFERROR(AVERAGE(Transform!FD43, Transform!FJ43, Transform!FP43, Transform!GB43, Transform!GH43, Transform!GL43),"N/A")</f>
        <v>3.1666666666666665</v>
      </c>
      <c r="AN43">
        <f>IFERROR(AVERAGE(Transform!FE43, Transform!FG43, Transform!FQ43, Transform!FY43),"N/A")</f>
        <v>4</v>
      </c>
      <c r="AO43">
        <f>IFERROR(AVERAGE(Transform!FF43, Transform!FH43, Transform!FR43, Transform!FZ43),"N/A")</f>
        <v>3.25</v>
      </c>
      <c r="AP43">
        <f>IFERROR(AVERAGE(Transform!FK43, Transform!GC43, Transform!GE43, Transform!GM43, Transform!GO43),"N/A")</f>
        <v>4.4000000000000004</v>
      </c>
      <c r="AQ43">
        <f>IFERROR(AVERAGE(Transform!FL43, Transform!GD43, Transform!GF43, Transform!GN43, Transform!GP43),"N/A")</f>
        <v>4.4000000000000004</v>
      </c>
      <c r="AR43">
        <f>IFERROR(AVERAGE(Transform!GQ43, Transform!GS43, Transform!GU43, Transform!GW43),"N/A")</f>
        <v>4.75</v>
      </c>
      <c r="AS43">
        <f>IFERROR(AVERAGE(Transform!GR43, Transform!GT43, Transform!GV43, Transform!GX43),"N/A")</f>
        <v>4</v>
      </c>
      <c r="AT43" s="2" cm="1">
        <f t="array" ref="AT43">IFERROR(SUM(VALUE(Transform!GY43:HM43))*100/90,"N/A")</f>
        <v>78.888888888888886</v>
      </c>
      <c r="AU43" s="2" cm="1">
        <f t="array" ref="AU43">IFERROR(SUM(VALUE(Transform!GY43:HK43))*100/78,"N/A")</f>
        <v>83.333333333333329</v>
      </c>
      <c r="AV43" s="2" cm="1">
        <f t="array" ref="AV43">IFERROR(SUM(VALUE(Transform!HL43:HM43))*100/12,"N/A")</f>
        <v>50</v>
      </c>
      <c r="AW43" s="2">
        <f>IFERROR(AVERAGE(Transform!HN43:IE43),"N/A")</f>
        <v>4.1111111111111107</v>
      </c>
      <c r="AX43" s="2">
        <f>IFERROR(AVERAGE(Transform!HN43:HR43, Transform!HZ43:IA43),"N/A")</f>
        <v>4.4285714285714288</v>
      </c>
      <c r="AY43" s="2">
        <f>IFERROR(AVERAGE(Transform!HS43:HU43, Transform!HX43:HY43),"N/A")</f>
        <v>2.6</v>
      </c>
      <c r="AZ43" s="2">
        <f>IFERROR(AVERAGE(Transform!HV43:HW43,Transform!IC43,Transform!IE43),"N/A")</f>
        <v>5</v>
      </c>
      <c r="BA43" s="2">
        <f>IFERROR(AVERAGE(Transform!IB43,Transform!ID43),"N/A")</f>
        <v>5</v>
      </c>
      <c r="BB43" s="2">
        <f>IFERROR(AVERAGE(Transform!IF43:IJ43),"N/A")</f>
        <v>3.4</v>
      </c>
      <c r="BC43" s="2" cm="1">
        <f t="array" ref="BC43">IFERROR(SUM(VALUE(Transform!IK43:IQ43)),"N/A")</f>
        <v>29</v>
      </c>
      <c r="BD43" s="2" cm="1">
        <f t="array" ref="BD43">IFERROR(SUM(VALUE(Transform!IR43:IX43)),"N/A")</f>
        <v>27</v>
      </c>
      <c r="BE43" s="2">
        <f t="shared" si="0"/>
        <v>28</v>
      </c>
      <c r="BF43">
        <f>IFERROR(AVERAGE(Transform!IY43:JO43),"N/A")</f>
        <v>2.8823529411764706</v>
      </c>
      <c r="BG43" t="str">
        <f>IFERROR(AVERAGE(Transform!JP43:JW43),"N/A")</f>
        <v>N/A</v>
      </c>
      <c r="BH43" t="str">
        <f>IFERROR(AVERAGE(Transform!JP43:JS43),"N/A")</f>
        <v>N/A</v>
      </c>
      <c r="BI43" t="str">
        <f>IFERROR(AVERAGE(Transform!JT43:JW43),"N/A")</f>
        <v>N/A</v>
      </c>
      <c r="BJ43" t="str">
        <f>IFERROR(AVERAGE(Transform!JX43:KI43),"N/A")</f>
        <v>N/A</v>
      </c>
      <c r="BK43" t="str">
        <f>IFERROR(AVERAGE(Transform!JX43:KA43),"N/A")</f>
        <v>N/A</v>
      </c>
      <c r="BL43" t="str">
        <f>IFERROR(AVERAGE(Transform!KB43:KE43),"N/A")</f>
        <v>N/A</v>
      </c>
      <c r="BM43" t="str">
        <f>IFERROR(AVERAGE(Transform!KF43:KI43),"N/A")</f>
        <v>N/A</v>
      </c>
      <c r="BN43" t="str">
        <f>IFERROR(AVERAGE(Transform!KJ43:KX43),"N/A")</f>
        <v>N/A</v>
      </c>
      <c r="BO43" t="str">
        <f>IFERROR(AVERAGE(Transform!KJ43:KN43),"N/A")</f>
        <v>N/A</v>
      </c>
      <c r="BP43" t="str">
        <f>IFERROR(AVERAGE(Transform!KO43:KS43),"N/A")</f>
        <v>N/A</v>
      </c>
      <c r="BQ43" t="str">
        <f>IFERROR(AVERAGE(Transform!KT43:KX43),"N/A")</f>
        <v>N/A</v>
      </c>
    </row>
    <row r="44" spans="1:69" x14ac:dyDescent="0.25">
      <c r="A44">
        <f>Transform!A44</f>
        <v>13</v>
      </c>
      <c r="B44" t="str">
        <f>Transform!B44</f>
        <v>T3</v>
      </c>
      <c r="C44">
        <f>Transform!C44</f>
        <v>0</v>
      </c>
      <c r="D44" t="str">
        <f>Transform!D44</f>
        <v>805-204</v>
      </c>
      <c r="E44" t="str">
        <f>Transform!E44</f>
        <v>205-155</v>
      </c>
      <c r="F44" s="2">
        <f>IFERROR(AVERAGE(Transform!F44:AB44),"N/A")</f>
        <v>59.782608695652172</v>
      </c>
      <c r="G44" s="2">
        <f>IFERROR(AVERAGE(Transform!F44:J44,Transform!S44:AB44),"N/A")</f>
        <v>65</v>
      </c>
      <c r="H44" s="2">
        <f>IFERROR(AVERAGE(Transform!K44:R44),"N/A")</f>
        <v>50</v>
      </c>
      <c r="I44" s="2">
        <f>IFERROR(AVERAGE(Transform!F44:J44),"N/A")</f>
        <v>70</v>
      </c>
      <c r="J44" s="2">
        <f>IFERROR(AVERAGE(Transform!S44:W44),"N/A")</f>
        <v>55</v>
      </c>
      <c r="K44" s="2">
        <f>IFERROR(AVERAGE(Transform!X44:AB44),"N/A")</f>
        <v>70</v>
      </c>
      <c r="L44" s="2">
        <f>IFERROR(AVERAGE(Transform!AC44:AZ44),"N/A")</f>
        <v>3.9166666666666665</v>
      </c>
      <c r="M44" s="2">
        <f>IFERROR(AVERAGE(Transform!AC44:AU44),"N/A")</f>
        <v>4.1578947368421053</v>
      </c>
      <c r="N44" s="2">
        <f>IFERROR(AVERAGE(Transform!AV44:AZ44),"N/A")</f>
        <v>3</v>
      </c>
      <c r="O44" s="2">
        <f>IFERROR(SUM(Transform!BA44:BL44),"N/A")</f>
        <v>27</v>
      </c>
      <c r="P44" s="2">
        <f>IFERROR(AVERAGE(Transform!BM44:CI44),"N/A")</f>
        <v>3</v>
      </c>
      <c r="Q44" s="2">
        <f>IFERROR(AVERAGE(Transform!BM44:BT44),"N/A")</f>
        <v>2.625</v>
      </c>
      <c r="R44" s="2">
        <f>IFERROR(AVERAGE(Transform!BU44:CA44),"N/A")</f>
        <v>3.1428571428571428</v>
      </c>
      <c r="S44" s="2">
        <f>IFERROR(AVERAGE(Transform!CB44:CI44),"N/A")</f>
        <v>3.25</v>
      </c>
      <c r="T44" s="2" cm="1">
        <f t="array" ref="T44">IFERROR(SUM(VALUE(Transform!CJ44:DD44)),"N/A")</f>
        <v>70</v>
      </c>
      <c r="U44" s="2" cm="1">
        <f t="array" ref="U44">IFERROR(SUM(VALUE(Transform!CJ44:CT44)),"N/A")</f>
        <v>34</v>
      </c>
      <c r="V44" s="2">
        <f>IFERROR(SUM(VALUE(Transform!CU44), Transform!CY44:DA44,Transform!DC44:DD44),"N/A")</f>
        <v>25</v>
      </c>
      <c r="W44" s="2" cm="1">
        <f t="array" ref="W44">IFERROR(SUM(VALUE(Transform!CV44:CX44),Transform!DB44),"N/A")</f>
        <v>11</v>
      </c>
      <c r="X44" s="2" cm="1">
        <f t="array" ref="X44">IFERROR(SUM(VALUE(Transform!DE44:DZ44)),"N/A")</f>
        <v>44</v>
      </c>
      <c r="Y44" s="2" cm="1">
        <f t="array" ref="Y44">IFERROR(SUM(VALUE(Transform!DE44:DL44)),"N/A")</f>
        <v>19</v>
      </c>
      <c r="Z44" s="2" cm="1">
        <f t="array" ref="Z44">IFERROR(SUM(VALUE(Transform!DM44:DT44)),"N/A")</f>
        <v>12</v>
      </c>
      <c r="AA44" s="2" cm="1">
        <f t="array" ref="AA44">IFERROR(SUM(VALUE(Transform!DU44:DZ44)),"N/A")</f>
        <v>13</v>
      </c>
      <c r="AB44" s="2" t="str" cm="1">
        <f t="array" ref="AB44">IFERROR(((SUM(VALUE(Transform!EA44:EZ44))-26)/(156-26))*100,"N/A")</f>
        <v>N/A</v>
      </c>
      <c r="AC44" s="2" t="str" cm="1">
        <f t="array" ref="AC44">IFERROR(((SUM(VALUE(Transform!EA44:EB44))-2)/(10-2))*100,"N/A")</f>
        <v>N/A</v>
      </c>
      <c r="AD44" s="2" t="str" cm="1">
        <f t="array" ref="AD44">IFERROR(((SUM(VALUE(Transform!EC44:ED44), Transform!EJ44, Transform!EO44:ER44)-7)/(35-7))*100,"N/A")</f>
        <v>N/A</v>
      </c>
      <c r="AE44" s="2" t="str" cm="1">
        <f t="array" ref="AE44">IFERROR(((SUM(VALUE(Transform!EE44:EG44), Transform!EK44, Transform!ES44, Transform!EZ44)-6)/(30-6))*100,"N/A")</f>
        <v>N/A</v>
      </c>
      <c r="AF44" s="2" t="str" cm="1">
        <f t="array" ref="AF44">IFERROR(((SUM(VALUE(Transform!ET44:EV44))-3)/(15-3))*100,"N/A")</f>
        <v>N/A</v>
      </c>
      <c r="AG44" s="3" t="str" cm="1">
        <f t="array" ref="AG44">IFERROR(((SUM(VALUE(Transform!EH44:EI44), Transform!EL44:EN44, Transform!EW44:EY44)-8)/(40-8))*100,"N/A")</f>
        <v>N/A</v>
      </c>
      <c r="AH44" s="3" t="str">
        <f>IFERROR(AVERAGE(Transform!FA44, Transform!FC44, Transform!FE44, Transform!FG44, Transform!FI44, Transform!FK44, Transform!FM44, Transform!FO44, Transform!FQ44, Transform!FS44, Transform!FU44, Transform!FW44, Transform!FY44, Transform!GA44, Transform!GC44, Transform!GE44, Transform!GG44, Transform!GI44, Transform!GK44, Transform!GM44, Transform!GO44, Transform!GQ44, Transform!GS44, Transform!GU44, Transform!GW44),"N/A")</f>
        <v>N/A</v>
      </c>
      <c r="AI44" s="3" t="str">
        <f>IFERROR(AVERAGE(Transform!FB44, Transform!FD44, Transform!FF44, Transform!FH44, Transform!FJ44, Transform!FL44, Transform!FN44, Transform!FP44, Transform!FR44, Transform!FT44, Transform!FV44, Transform!FX44, Transform!FZ44, Transform!GB44, Transform!GD44, Transform!GF44, Transform!GH44, Transform!GJ44, Transform!GL44, Transform!GN44, Transform!GP44, Transform!GR44, Transform!GT44, Transform!GV44, Transform!GX44),"N/A")</f>
        <v>N/A</v>
      </c>
      <c r="AJ44" s="3" t="str">
        <f>IFERROR(AVERAGE(Transform!FA44, Transform!FM44, Transform!FS44, Transform!FU44, Transform!FW44, Transform!GI44),"N/A")</f>
        <v>N/A</v>
      </c>
      <c r="AK44" s="3" t="str">
        <f>IFERROR(AVERAGE(Transform!FB44, Transform!FN44, Transform!FT44, Transform!FV44, Transform!FX44, Transform!GJ44),"N/A")</f>
        <v>N/A</v>
      </c>
      <c r="AL44" s="3" t="str">
        <f>IFERROR(AVERAGE(Transform!FC44, Transform!FI44, Transform!FO44, Transform!GA44, Transform!GG44, Transform!GK44),"N/A")</f>
        <v>N/A</v>
      </c>
      <c r="AM44" s="3" t="str">
        <f>IFERROR(AVERAGE(Transform!FD44, Transform!FJ44, Transform!FP44, Transform!GB44, Transform!GH44, Transform!GL44),"N/A")</f>
        <v>N/A</v>
      </c>
      <c r="AN44" t="str">
        <f>IFERROR(AVERAGE(Transform!FE44, Transform!FG44, Transform!FQ44, Transform!FY44),"N/A")</f>
        <v>N/A</v>
      </c>
      <c r="AO44" t="str">
        <f>IFERROR(AVERAGE(Transform!FF44, Transform!FH44, Transform!FR44, Transform!FZ44),"N/A")</f>
        <v>N/A</v>
      </c>
      <c r="AP44" t="str">
        <f>IFERROR(AVERAGE(Transform!FK44, Transform!GC44, Transform!GE44, Transform!GM44, Transform!GO44),"N/A")</f>
        <v>N/A</v>
      </c>
      <c r="AQ44" t="str">
        <f>IFERROR(AVERAGE(Transform!FL44, Transform!GD44, Transform!GF44, Transform!GN44, Transform!GP44),"N/A")</f>
        <v>N/A</v>
      </c>
      <c r="AR44" t="str">
        <f>IFERROR(AVERAGE(Transform!GQ44, Transform!GS44, Transform!GU44, Transform!GW44),"N/A")</f>
        <v>N/A</v>
      </c>
      <c r="AS44" t="str">
        <f>IFERROR(AVERAGE(Transform!GR44, Transform!GT44, Transform!GV44, Transform!GX44),"N/A")</f>
        <v>N/A</v>
      </c>
      <c r="AT44" s="2" t="str" cm="1">
        <f t="array" ref="AT44">IFERROR(SUM(VALUE(Transform!GY44:HM44))*100/90,"N/A")</f>
        <v>N/A</v>
      </c>
      <c r="AU44" s="2" t="str" cm="1">
        <f t="array" ref="AU44">IFERROR(SUM(VALUE(Transform!GY44:HK44))*100/78,"N/A")</f>
        <v>N/A</v>
      </c>
      <c r="AV44" s="2" t="str" cm="1">
        <f t="array" ref="AV44">IFERROR(SUM(VALUE(Transform!HL44:HM44))*100/12,"N/A")</f>
        <v>N/A</v>
      </c>
      <c r="AW44" s="2" t="str">
        <f>IFERROR(AVERAGE(Transform!HN44:IE44),"N/A")</f>
        <v>N/A</v>
      </c>
      <c r="AX44" s="2" t="str">
        <f>IFERROR(AVERAGE(Transform!HN44:HR44, Transform!HZ44:IA44),"N/A")</f>
        <v>N/A</v>
      </c>
      <c r="AY44" s="2" t="str">
        <f>IFERROR(AVERAGE(Transform!HS44:HU44, Transform!HX44:HY44),"N/A")</f>
        <v>N/A</v>
      </c>
      <c r="AZ44" s="2" t="str">
        <f>IFERROR(AVERAGE(Transform!HV44:HW44,Transform!IC44,Transform!IE44),"N/A")</f>
        <v>N/A</v>
      </c>
      <c r="BA44" s="2" t="str">
        <f>IFERROR(AVERAGE(Transform!IB44,Transform!ID44),"N/A")</f>
        <v>N/A</v>
      </c>
      <c r="BB44" s="2">
        <f>IFERROR(AVERAGE(Transform!IF44:IJ44),"N/A")</f>
        <v>6</v>
      </c>
      <c r="BC44" s="2" cm="1">
        <f t="array" ref="BC44">IFERROR(SUM(VALUE(Transform!IK44:IQ44)),"N/A")</f>
        <v>29</v>
      </c>
      <c r="BD44" s="2" cm="1">
        <f t="array" ref="BD44">IFERROR(SUM(VALUE(Transform!IR44:IX44)),"N/A")</f>
        <v>27</v>
      </c>
      <c r="BE44" s="2">
        <f t="shared" si="0"/>
        <v>28</v>
      </c>
      <c r="BF44">
        <f>IFERROR(AVERAGE(Transform!IY44:JO44),"N/A")</f>
        <v>3.2352941176470589</v>
      </c>
      <c r="BG44" t="str">
        <f>IFERROR(AVERAGE(Transform!JP44:JW44),"N/A")</f>
        <v>N/A</v>
      </c>
      <c r="BH44" t="str">
        <f>IFERROR(AVERAGE(Transform!JP44:JS44),"N/A")</f>
        <v>N/A</v>
      </c>
      <c r="BI44" t="str">
        <f>IFERROR(AVERAGE(Transform!JT44:JW44),"N/A")</f>
        <v>N/A</v>
      </c>
      <c r="BJ44" t="str">
        <f>IFERROR(AVERAGE(Transform!JX44:KI44),"N/A")</f>
        <v>N/A</v>
      </c>
      <c r="BK44" t="str">
        <f>IFERROR(AVERAGE(Transform!JX44:KA44),"N/A")</f>
        <v>N/A</v>
      </c>
      <c r="BL44" t="str">
        <f>IFERROR(AVERAGE(Transform!KB44:KE44),"N/A")</f>
        <v>N/A</v>
      </c>
      <c r="BM44" t="str">
        <f>IFERROR(AVERAGE(Transform!KF44:KI44),"N/A")</f>
        <v>N/A</v>
      </c>
      <c r="BN44" t="str">
        <f>IFERROR(AVERAGE(Transform!KJ44:KX44),"N/A")</f>
        <v>N/A</v>
      </c>
      <c r="BO44" t="str">
        <f>IFERROR(AVERAGE(Transform!KJ44:KN44),"N/A")</f>
        <v>N/A</v>
      </c>
      <c r="BP44" t="str">
        <f>IFERROR(AVERAGE(Transform!KO44:KS44),"N/A")</f>
        <v>N/A</v>
      </c>
      <c r="BQ44" t="str">
        <f>IFERROR(AVERAGE(Transform!KT44:KX44),"N/A")</f>
        <v>N/A</v>
      </c>
    </row>
    <row r="45" spans="1:69" x14ac:dyDescent="0.25">
      <c r="A45">
        <f>Transform!A45</f>
        <v>14</v>
      </c>
      <c r="B45" t="str">
        <f>Transform!B45</f>
        <v>T3</v>
      </c>
      <c r="C45" t="str">
        <f>Transform!C45</f>
        <v>2023-01-10 20:56:05</v>
      </c>
      <c r="D45" t="str">
        <f>Transform!D45</f>
        <v>754-298</v>
      </c>
      <c r="E45" t="str">
        <f>Transform!E45</f>
        <v/>
      </c>
      <c r="F45" s="2">
        <f>IFERROR(AVERAGE(Transform!F45:AB45),"N/A")</f>
        <v>57.608695652173914</v>
      </c>
      <c r="G45" s="2">
        <f>IFERROR(AVERAGE(Transform!F45:J45,Transform!S45:AB45),"N/A")</f>
        <v>43.333333333333336</v>
      </c>
      <c r="H45" s="2">
        <f>IFERROR(AVERAGE(Transform!K45:R45),"N/A")</f>
        <v>84.375</v>
      </c>
      <c r="I45" s="2">
        <f>IFERROR(AVERAGE(Transform!F45:J45),"N/A")</f>
        <v>55</v>
      </c>
      <c r="J45" s="2">
        <f>IFERROR(AVERAGE(Transform!S45:W45),"N/A")</f>
        <v>30</v>
      </c>
      <c r="K45" s="2">
        <f>IFERROR(AVERAGE(Transform!X45:AB45),"N/A")</f>
        <v>45</v>
      </c>
      <c r="L45" s="2">
        <f>IFERROR(AVERAGE(Transform!AC45:AZ45),"N/A")</f>
        <v>2.9166666666666665</v>
      </c>
      <c r="M45" s="2">
        <f>IFERROR(AVERAGE(Transform!AC45:AU45),"N/A")</f>
        <v>2.736842105263158</v>
      </c>
      <c r="N45" s="2">
        <f>IFERROR(AVERAGE(Transform!AV45:AZ45),"N/A")</f>
        <v>3.6</v>
      </c>
      <c r="O45" s="2">
        <f>IFERROR(SUM(Transform!BA45:BL45),"N/A")</f>
        <v>27</v>
      </c>
      <c r="P45" s="2">
        <f>IFERROR(AVERAGE(Transform!BM45:CI45),"N/A")</f>
        <v>3.7391304347826089</v>
      </c>
      <c r="Q45" s="2">
        <f>IFERROR(AVERAGE(Transform!BM45:BT45),"N/A")</f>
        <v>2.5</v>
      </c>
      <c r="R45" s="2">
        <f>IFERROR(AVERAGE(Transform!BU45:CA45),"N/A")</f>
        <v>4.5714285714285712</v>
      </c>
      <c r="S45" s="2">
        <f>IFERROR(AVERAGE(Transform!CB45:CI45),"N/A")</f>
        <v>4.25</v>
      </c>
      <c r="T45" s="2" cm="1">
        <f t="array" ref="T45">IFERROR(SUM(VALUE(Transform!CJ45:DD45)),"N/A")</f>
        <v>73</v>
      </c>
      <c r="U45" s="2" cm="1">
        <f t="array" ref="U45">IFERROR(SUM(VALUE(Transform!CJ45:CT45)),"N/A")</f>
        <v>36</v>
      </c>
      <c r="V45" s="2">
        <f>IFERROR(SUM(VALUE(Transform!CU45), Transform!CY45:DA45,Transform!DC45:DD45),"N/A")</f>
        <v>26</v>
      </c>
      <c r="W45" s="2" cm="1">
        <f t="array" ref="W45">IFERROR(SUM(VALUE(Transform!CV45:CX45),Transform!DB45),"N/A")</f>
        <v>11</v>
      </c>
      <c r="X45" s="2" cm="1">
        <f t="array" ref="X45">IFERROR(SUM(VALUE(Transform!DE45:DZ45)),"N/A")</f>
        <v>38</v>
      </c>
      <c r="Y45" s="2" cm="1">
        <f t="array" ref="Y45">IFERROR(SUM(VALUE(Transform!DE45:DL45)),"N/A")</f>
        <v>12</v>
      </c>
      <c r="Z45" s="2" cm="1">
        <f t="array" ref="Z45">IFERROR(SUM(VALUE(Transform!DM45:DT45)),"N/A")</f>
        <v>18</v>
      </c>
      <c r="AA45" s="2" cm="1">
        <f t="array" ref="AA45">IFERROR(SUM(VALUE(Transform!DU45:DZ45)),"N/A")</f>
        <v>8</v>
      </c>
      <c r="AB45" s="2" cm="1">
        <f t="array" ref="AB45">IFERROR(((SUM(VALUE(Transform!EA45:EZ45))-26)/(156-26))*100,"N/A")</f>
        <v>57.692307692307686</v>
      </c>
      <c r="AC45" s="2" cm="1">
        <f t="array" ref="AC45">IFERROR(((SUM(VALUE(Transform!EA45:EB45))-2)/(10-2))*100,"N/A")</f>
        <v>75</v>
      </c>
      <c r="AD45" s="2" cm="1">
        <f t="array" ref="AD45">IFERROR(((SUM(VALUE(Transform!EC45:ED45), Transform!EJ45, Transform!EO45:ER45)-7)/(35-7))*100,"N/A")</f>
        <v>75</v>
      </c>
      <c r="AE45" s="2" cm="1">
        <f t="array" ref="AE45">IFERROR(((SUM(VALUE(Transform!EE45:EG45), Transform!EK45, Transform!ES45, Transform!EZ45)-6)/(30-6))*100,"N/A")</f>
        <v>75</v>
      </c>
      <c r="AF45" s="2" cm="1">
        <f t="array" ref="AF45">IFERROR(((SUM(VALUE(Transform!ET45:EV45))-3)/(15-3))*100,"N/A")</f>
        <v>58.333333333333336</v>
      </c>
      <c r="AG45" s="3" cm="1">
        <f t="array" ref="AG45">IFERROR(((SUM(VALUE(Transform!EH45:EI45), Transform!EL45:EN45, Transform!EW45:EY45)-8)/(40-8))*100,"N/A")</f>
        <v>71.875</v>
      </c>
      <c r="AH45" s="3">
        <f>IFERROR(AVERAGE(Transform!FA45, Transform!FC45, Transform!FE45, Transform!FG45, Transform!FI45, Transform!FK45, Transform!FM45, Transform!FO45, Transform!FQ45, Transform!FS45, Transform!FU45, Transform!FW45, Transform!FY45, Transform!GA45, Transform!GC45, Transform!GE45, Transform!GG45, Transform!GI45, Transform!GK45, Transform!GM45, Transform!GO45, Transform!GQ45, Transform!GS45, Transform!GU45, Transform!GW45),"N/A")</f>
        <v>4.88</v>
      </c>
      <c r="AI45" s="3">
        <f>IFERROR(AVERAGE(Transform!FB45, Transform!FD45, Transform!FF45, Transform!FH45, Transform!FJ45, Transform!FL45, Transform!FN45, Transform!FP45, Transform!FR45, Transform!FT45, Transform!FV45, Transform!FX45, Transform!FZ45, Transform!GB45, Transform!GD45, Transform!GF45, Transform!GH45, Transform!GJ45, Transform!GL45, Transform!GN45, Transform!GP45, Transform!GR45, Transform!GT45, Transform!GV45, Transform!GX45),"N/A")</f>
        <v>3.76</v>
      </c>
      <c r="AJ45" s="3">
        <f>IFERROR(AVERAGE(Transform!FA45, Transform!FM45, Transform!FS45, Transform!FU45, Transform!FW45, Transform!GI45),"N/A")</f>
        <v>4.833333333333333</v>
      </c>
      <c r="AK45" s="3">
        <f>IFERROR(AVERAGE(Transform!FB45, Transform!FN45, Transform!FT45, Transform!FV45, Transform!FX45, Transform!GJ45),"N/A")</f>
        <v>3.6666666666666665</v>
      </c>
      <c r="AL45" s="3">
        <f>IFERROR(AVERAGE(Transform!FC45, Transform!FI45, Transform!FO45, Transform!GA45, Transform!GG45, Transform!GK45),"N/A")</f>
        <v>4.833333333333333</v>
      </c>
      <c r="AM45" s="3">
        <f>IFERROR(AVERAGE(Transform!FD45, Transform!FJ45, Transform!FP45, Transform!GB45, Transform!GH45, Transform!GL45),"N/A")</f>
        <v>3.5</v>
      </c>
      <c r="AN45">
        <f>IFERROR(AVERAGE(Transform!FE45, Transform!FG45, Transform!FQ45, Transform!FY45),"N/A")</f>
        <v>5</v>
      </c>
      <c r="AO45">
        <f>IFERROR(AVERAGE(Transform!FF45, Transform!FH45, Transform!FR45, Transform!FZ45),"N/A")</f>
        <v>3</v>
      </c>
      <c r="AP45">
        <f>IFERROR(AVERAGE(Transform!FK45, Transform!GC45, Transform!GE45, Transform!GM45, Transform!GO45),"N/A")</f>
        <v>4.8</v>
      </c>
      <c r="AQ45">
        <f>IFERROR(AVERAGE(Transform!FL45, Transform!GD45, Transform!GF45, Transform!GN45, Transform!GP45),"N/A")</f>
        <v>4.5999999999999996</v>
      </c>
      <c r="AR45">
        <f>IFERROR(AVERAGE(Transform!GQ45, Transform!GS45, Transform!GU45, Transform!GW45),"N/A")</f>
        <v>5</v>
      </c>
      <c r="AS45">
        <f>IFERROR(AVERAGE(Transform!GR45, Transform!GT45, Transform!GV45, Transform!GX45),"N/A")</f>
        <v>4</v>
      </c>
      <c r="AT45" s="2" cm="1">
        <f t="array" ref="AT45">IFERROR(SUM(VALUE(Transform!GY45:HM45))*100/90,"N/A")</f>
        <v>57.777777777777779</v>
      </c>
      <c r="AU45" s="2" cm="1">
        <f t="array" ref="AU45">IFERROR(SUM(VALUE(Transform!GY45:HK45))*100/78,"N/A")</f>
        <v>56.410256410256409</v>
      </c>
      <c r="AV45" s="2" cm="1">
        <f t="array" ref="AV45">IFERROR(SUM(VALUE(Transform!HL45:HM45))*100/12,"N/A")</f>
        <v>66.666666666666671</v>
      </c>
      <c r="AW45" s="2">
        <f>IFERROR(AVERAGE(Transform!HN45:IE45),"N/A")</f>
        <v>3.7777777777777777</v>
      </c>
      <c r="AX45" s="2">
        <f>IFERROR(AVERAGE(Transform!HN45:HR45, Transform!HZ45:IA45),"N/A")</f>
        <v>4.4285714285714288</v>
      </c>
      <c r="AY45" s="2">
        <f>IFERROR(AVERAGE(Transform!HS45:HU45, Transform!HX45:HY45),"N/A")</f>
        <v>3.6</v>
      </c>
      <c r="AZ45" s="2">
        <f>IFERROR(AVERAGE(Transform!HV45:HW45,Transform!IC45,Transform!IE45),"N/A")</f>
        <v>2.5</v>
      </c>
      <c r="BA45" s="2">
        <f>IFERROR(AVERAGE(Transform!IB45,Transform!ID45),"N/A")</f>
        <v>4.5</v>
      </c>
      <c r="BB45" s="2">
        <f>IFERROR(AVERAGE(Transform!IF45:IJ45),"N/A")</f>
        <v>5.6</v>
      </c>
      <c r="BC45" s="2" cm="1">
        <f t="array" ref="BC45">IFERROR(SUM(VALUE(Transform!IK45:IQ45)),"N/A")</f>
        <v>34</v>
      </c>
      <c r="BD45" s="2" cm="1">
        <f t="array" ref="BD45">IFERROR(SUM(VALUE(Transform!IR45:IX45)),"N/A")</f>
        <v>11</v>
      </c>
      <c r="BE45" s="2">
        <f t="shared" si="0"/>
        <v>22.5</v>
      </c>
      <c r="BF45">
        <f>IFERROR(AVERAGE(Transform!IY45:JO45),"N/A")</f>
        <v>3.0588235294117645</v>
      </c>
      <c r="BG45" t="str">
        <f>IFERROR(AVERAGE(Transform!JP45:JW45),"N/A")</f>
        <v>N/A</v>
      </c>
      <c r="BH45" t="str">
        <f>IFERROR(AVERAGE(Transform!JP45:JS45),"N/A")</f>
        <v>N/A</v>
      </c>
      <c r="BI45" t="str">
        <f>IFERROR(AVERAGE(Transform!JT45:JW45),"N/A")</f>
        <v>N/A</v>
      </c>
      <c r="BJ45" t="str">
        <f>IFERROR(AVERAGE(Transform!JX45:KI45),"N/A")</f>
        <v>N/A</v>
      </c>
      <c r="BK45" t="str">
        <f>IFERROR(AVERAGE(Transform!JX45:KA45),"N/A")</f>
        <v>N/A</v>
      </c>
      <c r="BL45" t="str">
        <f>IFERROR(AVERAGE(Transform!KB45:KE45),"N/A")</f>
        <v>N/A</v>
      </c>
      <c r="BM45" t="str">
        <f>IFERROR(AVERAGE(Transform!KF45:KI45),"N/A")</f>
        <v>N/A</v>
      </c>
      <c r="BN45" t="str">
        <f>IFERROR(AVERAGE(Transform!KJ45:KX45),"N/A")</f>
        <v>N/A</v>
      </c>
      <c r="BO45" t="str">
        <f>IFERROR(AVERAGE(Transform!KJ45:KN45),"N/A")</f>
        <v>N/A</v>
      </c>
      <c r="BP45" t="str">
        <f>IFERROR(AVERAGE(Transform!KO45:KS45),"N/A")</f>
        <v>N/A</v>
      </c>
      <c r="BQ45" t="str">
        <f>IFERROR(AVERAGE(Transform!KT45:KX45),"N/A")</f>
        <v>N/A</v>
      </c>
    </row>
    <row r="46" spans="1:69" x14ac:dyDescent="0.25">
      <c r="A46">
        <f>Transform!A46</f>
        <v>15</v>
      </c>
      <c r="B46" t="str">
        <f>Transform!B46</f>
        <v>T3</v>
      </c>
      <c r="C46" t="str">
        <f>Transform!C46</f>
        <v>2023-01-10 22:52:02</v>
      </c>
      <c r="D46" t="str">
        <f>Transform!D46</f>
        <v>851-280</v>
      </c>
      <c r="E46" t="str">
        <f>Transform!E46</f>
        <v/>
      </c>
      <c r="F46" s="2">
        <f>IFERROR(AVERAGE(Transform!F46:AB46),"N/A")</f>
        <v>71.739130434782609</v>
      </c>
      <c r="G46" s="2">
        <f>IFERROR(AVERAGE(Transform!F46:J46,Transform!S46:AB46),"N/A")</f>
        <v>60</v>
      </c>
      <c r="H46" s="2">
        <f>IFERROR(AVERAGE(Transform!K46:R46),"N/A")</f>
        <v>93.75</v>
      </c>
      <c r="I46" s="2">
        <f>IFERROR(AVERAGE(Transform!F46:J46),"N/A")</f>
        <v>65</v>
      </c>
      <c r="J46" s="2">
        <f>IFERROR(AVERAGE(Transform!S46:W46),"N/A")</f>
        <v>40</v>
      </c>
      <c r="K46" s="2">
        <f>IFERROR(AVERAGE(Transform!X46:AB46),"N/A")</f>
        <v>75</v>
      </c>
      <c r="L46" s="2">
        <f>IFERROR(AVERAGE(Transform!AC46:AZ46),"N/A")</f>
        <v>2.9583333333333335</v>
      </c>
      <c r="M46" s="2">
        <f>IFERROR(AVERAGE(Transform!AC46:AU46),"N/A")</f>
        <v>2.8421052631578947</v>
      </c>
      <c r="N46" s="2">
        <f>IFERROR(AVERAGE(Transform!AV46:AZ46),"N/A")</f>
        <v>3.4</v>
      </c>
      <c r="O46" s="2">
        <f>IFERROR(SUM(Transform!BA46:BL46),"N/A")</f>
        <v>31</v>
      </c>
      <c r="P46" s="2">
        <f>IFERROR(AVERAGE(Transform!BM46:CI46),"N/A")</f>
        <v>3.6956521739130435</v>
      </c>
      <c r="Q46" s="2">
        <f>IFERROR(AVERAGE(Transform!BM46:BT46),"N/A")</f>
        <v>2.875</v>
      </c>
      <c r="R46" s="2">
        <f>IFERROR(AVERAGE(Transform!BU46:CA46),"N/A")</f>
        <v>3.5714285714285716</v>
      </c>
      <c r="S46" s="2">
        <f>IFERROR(AVERAGE(Transform!CB46:CI46),"N/A")</f>
        <v>4.625</v>
      </c>
      <c r="T46" s="2" cm="1">
        <f t="array" ref="T46">IFERROR(SUM(VALUE(Transform!CJ46:DD46)),"N/A")</f>
        <v>67</v>
      </c>
      <c r="U46" s="2" cm="1">
        <f t="array" ref="U46">IFERROR(SUM(VALUE(Transform!CJ46:CT46)),"N/A")</f>
        <v>36</v>
      </c>
      <c r="V46" s="2">
        <f>IFERROR(SUM(VALUE(Transform!CU46), Transform!CY46:DA46,Transform!DC46:DD46),"N/A")</f>
        <v>23</v>
      </c>
      <c r="W46" s="2" cm="1">
        <f t="array" ref="W46">IFERROR(SUM(VALUE(Transform!CV46:CX46),Transform!DB46),"N/A")</f>
        <v>8</v>
      </c>
      <c r="X46" s="2" cm="1">
        <f t="array" ref="X46">IFERROR(SUM(VALUE(Transform!DE46:DZ46)),"N/A")</f>
        <v>38</v>
      </c>
      <c r="Y46" s="2" cm="1">
        <f t="array" ref="Y46">IFERROR(SUM(VALUE(Transform!DE46:DL46)),"N/A")</f>
        <v>7</v>
      </c>
      <c r="Z46" s="2" cm="1">
        <f t="array" ref="Z46">IFERROR(SUM(VALUE(Transform!DM46:DT46)),"N/A")</f>
        <v>15</v>
      </c>
      <c r="AA46" s="2" cm="1">
        <f t="array" ref="AA46">IFERROR(SUM(VALUE(Transform!DU46:DZ46)),"N/A")</f>
        <v>16</v>
      </c>
      <c r="AB46" s="2" cm="1">
        <f t="array" ref="AB46">IFERROR(((SUM(VALUE(Transform!EA46:EZ46))-26)/(156-26))*100,"N/A")</f>
        <v>64.615384615384613</v>
      </c>
      <c r="AC46" s="2" cm="1">
        <f t="array" ref="AC46">IFERROR(((SUM(VALUE(Transform!EA46:EB46))-2)/(10-2))*100,"N/A")</f>
        <v>75</v>
      </c>
      <c r="AD46" s="2" cm="1">
        <f t="array" ref="AD46">IFERROR(((SUM(VALUE(Transform!EC46:ED46), Transform!EJ46, Transform!EO46:ER46)-7)/(35-7))*100,"N/A")</f>
        <v>78.571428571428569</v>
      </c>
      <c r="AE46" s="2" cm="1">
        <f t="array" ref="AE46">IFERROR(((SUM(VALUE(Transform!EE46:EG46), Transform!EK46, Transform!ES46, Transform!EZ46)-6)/(30-6))*100,"N/A")</f>
        <v>79.166666666666657</v>
      </c>
      <c r="AF46" s="2" cm="1">
        <f t="array" ref="AF46">IFERROR(((SUM(VALUE(Transform!ET46:EV46))-3)/(15-3))*100,"N/A")</f>
        <v>75</v>
      </c>
      <c r="AG46" s="3" cm="1">
        <f t="array" ref="AG46">IFERROR(((SUM(VALUE(Transform!EH46:EI46), Transform!EL46:EN46, Transform!EW46:EY46)-8)/(40-8))*100,"N/A")</f>
        <v>87.5</v>
      </c>
      <c r="AH46" s="3">
        <f>IFERROR(AVERAGE(Transform!FA46, Transform!FC46, Transform!FE46, Transform!FG46, Transform!FI46, Transform!FK46, Transform!FM46, Transform!FO46, Transform!FQ46, Transform!FS46, Transform!FU46, Transform!FW46, Transform!FY46, Transform!GA46, Transform!GC46, Transform!GE46, Transform!GG46, Transform!GI46, Transform!GK46, Transform!GM46, Transform!GO46, Transform!GQ46, Transform!GS46, Transform!GU46, Transform!GW46),"N/A")</f>
        <v>4.72</v>
      </c>
      <c r="AI46" s="3">
        <f>IFERROR(AVERAGE(Transform!FB46, Transform!FD46, Transform!FF46, Transform!FH46, Transform!FJ46, Transform!FL46, Transform!FN46, Transform!FP46, Transform!FR46, Transform!FT46, Transform!FV46, Transform!FX46, Transform!FZ46, Transform!GB46, Transform!GD46, Transform!GF46, Transform!GH46, Transform!GJ46, Transform!GL46, Transform!GN46, Transform!GP46, Transform!GR46, Transform!GT46, Transform!GV46, Transform!GX46),"N/A")</f>
        <v>3</v>
      </c>
      <c r="AJ46" s="3">
        <f>IFERROR(AVERAGE(Transform!FA46, Transform!FM46, Transform!FS46, Transform!FU46, Transform!FW46, Transform!GI46),"N/A")</f>
        <v>5</v>
      </c>
      <c r="AK46" s="3">
        <f>IFERROR(AVERAGE(Transform!FB46, Transform!FN46, Transform!FT46, Transform!FV46, Transform!FX46, Transform!GJ46),"N/A")</f>
        <v>3</v>
      </c>
      <c r="AL46" s="3">
        <f>IFERROR(AVERAGE(Transform!FC46, Transform!FI46, Transform!FO46, Transform!GA46, Transform!GG46, Transform!GK46),"N/A")</f>
        <v>4.5</v>
      </c>
      <c r="AM46" s="3">
        <f>IFERROR(AVERAGE(Transform!FD46, Transform!FJ46, Transform!FP46, Transform!GB46, Transform!GH46, Transform!GL46),"N/A")</f>
        <v>2.1666666666666665</v>
      </c>
      <c r="AN46">
        <f>IFERROR(AVERAGE(Transform!FE46, Transform!FG46, Transform!FQ46, Transform!FY46),"N/A")</f>
        <v>4</v>
      </c>
      <c r="AO46">
        <f>IFERROR(AVERAGE(Transform!FF46, Transform!FH46, Transform!FR46, Transform!FZ46),"N/A")</f>
        <v>1.75</v>
      </c>
      <c r="AP46">
        <f>IFERROR(AVERAGE(Transform!FK46, Transform!GC46, Transform!GE46, Transform!GM46, Transform!GO46),"N/A")</f>
        <v>5</v>
      </c>
      <c r="AQ46">
        <f>IFERROR(AVERAGE(Transform!FL46, Transform!GD46, Transform!GF46, Transform!GN46, Transform!GP46),"N/A")</f>
        <v>5</v>
      </c>
      <c r="AR46">
        <f>IFERROR(AVERAGE(Transform!GQ46, Transform!GS46, Transform!GU46, Transform!GW46),"N/A")</f>
        <v>5</v>
      </c>
      <c r="AS46">
        <f>IFERROR(AVERAGE(Transform!GR46, Transform!GT46, Transform!GV46, Transform!GX46),"N/A")</f>
        <v>3</v>
      </c>
      <c r="AT46" s="2" cm="1">
        <f t="array" ref="AT46">IFERROR(SUM(VALUE(Transform!GY46:HM46))*100/90,"N/A")</f>
        <v>60</v>
      </c>
      <c r="AU46" s="2" cm="1">
        <f t="array" ref="AU46">IFERROR(SUM(VALUE(Transform!GY46:HK46))*100/78,"N/A")</f>
        <v>60.256410256410255</v>
      </c>
      <c r="AV46" s="2" cm="1">
        <f t="array" ref="AV46">IFERROR(SUM(VALUE(Transform!HL46:HM46))*100/12,"N/A")</f>
        <v>58.333333333333336</v>
      </c>
      <c r="AW46" s="2">
        <f>IFERROR(AVERAGE(Transform!HN46:IE46),"N/A")</f>
        <v>3.4444444444444446</v>
      </c>
      <c r="AX46" s="2">
        <f>IFERROR(AVERAGE(Transform!HN46:HR46, Transform!HZ46:IA46),"N/A")</f>
        <v>4.2857142857142856</v>
      </c>
      <c r="AY46" s="2">
        <f>IFERROR(AVERAGE(Transform!HS46:HU46, Transform!HX46:HY46),"N/A")</f>
        <v>2.8</v>
      </c>
      <c r="AZ46" s="2">
        <f>IFERROR(AVERAGE(Transform!HV46:HW46,Transform!IC46,Transform!IE46),"N/A")</f>
        <v>2</v>
      </c>
      <c r="BA46" s="2">
        <f>IFERROR(AVERAGE(Transform!IB46,Transform!ID46),"N/A")</f>
        <v>5</v>
      </c>
      <c r="BB46" s="2">
        <f>IFERROR(AVERAGE(Transform!IF46:IJ46),"N/A")</f>
        <v>6.8</v>
      </c>
      <c r="BC46" s="2" cm="1">
        <f t="array" ref="BC46">IFERROR(SUM(VALUE(Transform!IK46:IQ46)),"N/A")</f>
        <v>25</v>
      </c>
      <c r="BD46" s="2" cm="1">
        <f t="array" ref="BD46">IFERROR(SUM(VALUE(Transform!IR46:IX46)),"N/A")</f>
        <v>17</v>
      </c>
      <c r="BE46" s="2">
        <f t="shared" si="0"/>
        <v>21</v>
      </c>
      <c r="BF46">
        <f>IFERROR(AVERAGE(Transform!IY46:JO46),"N/A")</f>
        <v>3.1176470588235294</v>
      </c>
      <c r="BG46" t="str">
        <f>IFERROR(AVERAGE(Transform!JP46:JW46),"N/A")</f>
        <v>N/A</v>
      </c>
      <c r="BH46" t="str">
        <f>IFERROR(AVERAGE(Transform!JP46:JS46),"N/A")</f>
        <v>N/A</v>
      </c>
      <c r="BI46" t="str">
        <f>IFERROR(AVERAGE(Transform!JT46:JW46),"N/A")</f>
        <v>N/A</v>
      </c>
      <c r="BJ46" t="str">
        <f>IFERROR(AVERAGE(Transform!JX46:KI46),"N/A")</f>
        <v>N/A</v>
      </c>
      <c r="BK46" t="str">
        <f>IFERROR(AVERAGE(Transform!JX46:KA46),"N/A")</f>
        <v>N/A</v>
      </c>
      <c r="BL46" t="str">
        <f>IFERROR(AVERAGE(Transform!KB46:KE46),"N/A")</f>
        <v>N/A</v>
      </c>
      <c r="BM46" t="str">
        <f>IFERROR(AVERAGE(Transform!KF46:KI46),"N/A")</f>
        <v>N/A</v>
      </c>
      <c r="BN46" t="str">
        <f>IFERROR(AVERAGE(Transform!KJ46:KX46),"N/A")</f>
        <v>N/A</v>
      </c>
      <c r="BO46" t="str">
        <f>IFERROR(AVERAGE(Transform!KJ46:KN46),"N/A")</f>
        <v>N/A</v>
      </c>
      <c r="BP46" t="str">
        <f>IFERROR(AVERAGE(Transform!KO46:KS46),"N/A")</f>
        <v>N/A</v>
      </c>
      <c r="BQ46" t="str">
        <f>IFERROR(AVERAGE(Transform!KT46:KX46),"N/A")</f>
        <v>N/A</v>
      </c>
    </row>
    <row r="47" spans="1:69" x14ac:dyDescent="0.25">
      <c r="A47">
        <f>Transform!A47</f>
        <v>16</v>
      </c>
      <c r="B47" t="str">
        <f>Transform!B47</f>
        <v>T3</v>
      </c>
      <c r="C47" t="str">
        <f>Transform!C47</f>
        <v>2023-01-11 10:19:49</v>
      </c>
      <c r="D47" t="str">
        <f>Transform!D47</f>
        <v>805-204</v>
      </c>
      <c r="E47" t="str">
        <f>Transform!E47</f>
        <v>205-155</v>
      </c>
      <c r="F47" s="2">
        <f>IFERROR(AVERAGE(Transform!F47:AB47),"N/A")</f>
        <v>53.260869565217391</v>
      </c>
      <c r="G47" s="2">
        <f>IFERROR(AVERAGE(Transform!F47:J47,Transform!S47:AB47),"N/A")</f>
        <v>56.666666666666664</v>
      </c>
      <c r="H47" s="2">
        <f>IFERROR(AVERAGE(Transform!K47:R47),"N/A")</f>
        <v>46.875</v>
      </c>
      <c r="I47" s="2">
        <f>IFERROR(AVERAGE(Transform!F47:J47),"N/A")</f>
        <v>60</v>
      </c>
      <c r="J47" s="2">
        <f>IFERROR(AVERAGE(Transform!S47:W47),"N/A")</f>
        <v>55</v>
      </c>
      <c r="K47" s="2">
        <f>IFERROR(AVERAGE(Transform!X47:AB47),"N/A")</f>
        <v>55</v>
      </c>
      <c r="L47" s="2">
        <f>IFERROR(AVERAGE(Transform!AC47:AZ47),"N/A")</f>
        <v>4.083333333333333</v>
      </c>
      <c r="M47" s="2">
        <f>IFERROR(AVERAGE(Transform!AC47:AU47),"N/A")</f>
        <v>4.2631578947368425</v>
      </c>
      <c r="N47" s="2">
        <f>IFERROR(AVERAGE(Transform!AV47:AZ47),"N/A")</f>
        <v>3.4</v>
      </c>
      <c r="O47" s="2">
        <f>IFERROR(SUM(Transform!BA47:BL47),"N/A")</f>
        <v>27</v>
      </c>
      <c r="P47" s="2">
        <f>IFERROR(AVERAGE(Transform!BM47:CI47),"N/A")</f>
        <v>3.0434782608695654</v>
      </c>
      <c r="Q47" s="2">
        <f>IFERROR(AVERAGE(Transform!BM47:BT47),"N/A")</f>
        <v>2.75</v>
      </c>
      <c r="R47" s="2">
        <f>IFERROR(AVERAGE(Transform!BU47:CA47),"N/A")</f>
        <v>3.1428571428571428</v>
      </c>
      <c r="S47" s="2">
        <f>IFERROR(AVERAGE(Transform!CB47:CI47),"N/A")</f>
        <v>3.25</v>
      </c>
      <c r="T47" s="2" cm="1">
        <f t="array" ref="T47">IFERROR(SUM(VALUE(Transform!CJ47:DD47)),"N/A")</f>
        <v>61</v>
      </c>
      <c r="U47" s="2" cm="1">
        <f t="array" ref="U47">IFERROR(SUM(VALUE(Transform!CJ47:CT47)),"N/A")</f>
        <v>29</v>
      </c>
      <c r="V47" s="2">
        <f>IFERROR(SUM(VALUE(Transform!CU47), Transform!CY47:DA47,Transform!DC47:DD47),"N/A")</f>
        <v>23</v>
      </c>
      <c r="W47" s="2" cm="1">
        <f t="array" ref="W47">IFERROR(SUM(VALUE(Transform!CV47:CX47),Transform!DB47),"N/A")</f>
        <v>9</v>
      </c>
      <c r="X47" s="2" cm="1">
        <f t="array" ref="X47">IFERROR(SUM(VALUE(Transform!DE47:DZ47)),"N/A")</f>
        <v>40</v>
      </c>
      <c r="Y47" s="2" cm="1">
        <f t="array" ref="Y47">IFERROR(SUM(VALUE(Transform!DE47:DL47)),"N/A")</f>
        <v>11</v>
      </c>
      <c r="Z47" s="2" cm="1">
        <f t="array" ref="Z47">IFERROR(SUM(VALUE(Transform!DM47:DT47)),"N/A")</f>
        <v>14</v>
      </c>
      <c r="AA47" s="2" cm="1">
        <f t="array" ref="AA47">IFERROR(SUM(VALUE(Transform!DU47:DZ47)),"N/A")</f>
        <v>15</v>
      </c>
      <c r="AB47" s="2" cm="1">
        <f t="array" ref="AB47">IFERROR(((SUM(VALUE(Transform!EA47:EZ47))-26)/(156-26))*100,"N/A")</f>
        <v>40.769230769230766</v>
      </c>
      <c r="AC47" s="2" cm="1">
        <f t="array" ref="AC47">IFERROR(((SUM(VALUE(Transform!EA47:EB47))-2)/(10-2))*100,"N/A")</f>
        <v>62.5</v>
      </c>
      <c r="AD47" s="2" cm="1">
        <f t="array" ref="AD47">IFERROR(((SUM(VALUE(Transform!EC47:ED47), Transform!EJ47, Transform!EO47:ER47)-7)/(35-7))*100,"N/A")</f>
        <v>57.142857142857139</v>
      </c>
      <c r="AE47" s="2" cm="1">
        <f t="array" ref="AE47">IFERROR(((SUM(VALUE(Transform!EE47:EG47), Transform!EK47, Transform!ES47, Transform!EZ47)-6)/(30-6))*100,"N/A")</f>
        <v>62.5</v>
      </c>
      <c r="AF47" s="2" cm="1">
        <f t="array" ref="AF47">IFERROR(((SUM(VALUE(Transform!ET47:EV47))-3)/(15-3))*100,"N/A")</f>
        <v>25</v>
      </c>
      <c r="AG47" s="3" cm="1">
        <f t="array" ref="AG47">IFERROR(((SUM(VALUE(Transform!EH47:EI47), Transform!EL47:EN47, Transform!EW47:EY47)-8)/(40-8))*100,"N/A")</f>
        <v>43.75</v>
      </c>
      <c r="AH47" s="3">
        <f>IFERROR(AVERAGE(Transform!FA47, Transform!FC47, Transform!FE47, Transform!FG47, Transform!FI47, Transform!FK47, Transform!FM47, Transform!FO47, Transform!FQ47, Transform!FS47, Transform!FU47, Transform!FW47, Transform!FY47, Transform!GA47, Transform!GC47, Transform!GE47, Transform!GG47, Transform!GI47, Transform!GK47, Transform!GM47, Transform!GO47, Transform!GQ47, Transform!GS47, Transform!GU47, Transform!GW47),"N/A")</f>
        <v>4.6399999999999997</v>
      </c>
      <c r="AI47" s="3">
        <f>IFERROR(AVERAGE(Transform!FB47, Transform!FD47, Transform!FF47, Transform!FH47, Transform!FJ47, Transform!FL47, Transform!FN47, Transform!FP47, Transform!FR47, Transform!FT47, Transform!FV47, Transform!FX47, Transform!FZ47, Transform!GB47, Transform!GD47, Transform!GF47, Transform!GH47, Transform!GJ47, Transform!GL47, Transform!GN47, Transform!GP47, Transform!GR47, Transform!GT47, Transform!GV47, Transform!GX47),"N/A")</f>
        <v>3.2</v>
      </c>
      <c r="AJ47" s="3">
        <f>IFERROR(AVERAGE(Transform!FA47, Transform!FM47, Transform!FS47, Transform!FU47, Transform!FW47, Transform!GI47),"N/A")</f>
        <v>5</v>
      </c>
      <c r="AK47" s="3">
        <f>IFERROR(AVERAGE(Transform!FB47, Transform!FN47, Transform!FT47, Transform!FV47, Transform!FX47, Transform!GJ47),"N/A")</f>
        <v>4</v>
      </c>
      <c r="AL47" s="3">
        <f>IFERROR(AVERAGE(Transform!FC47, Transform!FI47, Transform!FO47, Transform!GA47, Transform!GG47, Transform!GK47),"N/A")</f>
        <v>4.5</v>
      </c>
      <c r="AM47" s="3">
        <f>IFERROR(AVERAGE(Transform!FD47, Transform!FJ47, Transform!FP47, Transform!GB47, Transform!GH47, Transform!GL47),"N/A")</f>
        <v>3.3333333333333335</v>
      </c>
      <c r="AN47">
        <f>IFERROR(AVERAGE(Transform!FE47, Transform!FG47, Transform!FQ47, Transform!FY47),"N/A")</f>
        <v>4.5</v>
      </c>
      <c r="AO47">
        <f>IFERROR(AVERAGE(Transform!FF47, Transform!FH47, Transform!FR47, Transform!FZ47),"N/A")</f>
        <v>1.5</v>
      </c>
      <c r="AP47">
        <f>IFERROR(AVERAGE(Transform!FK47, Transform!GC47, Transform!GE47, Transform!GM47, Transform!GO47),"N/A")</f>
        <v>4.8</v>
      </c>
      <c r="AQ47">
        <f>IFERROR(AVERAGE(Transform!FL47, Transform!GD47, Transform!GF47, Transform!GN47, Transform!GP47),"N/A")</f>
        <v>3.2</v>
      </c>
      <c r="AR47">
        <f>IFERROR(AVERAGE(Transform!GQ47, Transform!GS47, Transform!GU47, Transform!GW47),"N/A")</f>
        <v>4.25</v>
      </c>
      <c r="AS47">
        <f>IFERROR(AVERAGE(Transform!GR47, Transform!GT47, Transform!GV47, Transform!GX47),"N/A")</f>
        <v>3.5</v>
      </c>
      <c r="AT47" s="2" cm="1">
        <f t="array" ref="AT47">IFERROR(SUM(VALUE(Transform!GY47:HM47))*100/90,"N/A")</f>
        <v>72.222222222222229</v>
      </c>
      <c r="AU47" s="2" cm="1">
        <f t="array" ref="AU47">IFERROR(SUM(VALUE(Transform!GY47:HK47))*100/78,"N/A")</f>
        <v>73.07692307692308</v>
      </c>
      <c r="AV47" s="2" cm="1">
        <f t="array" ref="AV47">IFERROR(SUM(VALUE(Transform!HL47:HM47))*100/12,"N/A")</f>
        <v>66.666666666666671</v>
      </c>
      <c r="AW47" s="2">
        <f>IFERROR(AVERAGE(Transform!HN47:IE47),"N/A")</f>
        <v>3.8333333333333335</v>
      </c>
      <c r="AX47" s="2">
        <f>IFERROR(AVERAGE(Transform!HN47:HR47, Transform!HZ47:IA47),"N/A")</f>
        <v>3.8571428571428572</v>
      </c>
      <c r="AY47" s="2">
        <f>IFERROR(AVERAGE(Transform!HS47:HU47, Transform!HX47:HY47),"N/A")</f>
        <v>3.8</v>
      </c>
      <c r="AZ47" s="2">
        <f>IFERROR(AVERAGE(Transform!HV47:HW47,Transform!IC47,Transform!IE47),"N/A")</f>
        <v>3.25</v>
      </c>
      <c r="BA47" s="2">
        <f>IFERROR(AVERAGE(Transform!IB47,Transform!ID47),"N/A")</f>
        <v>5</v>
      </c>
      <c r="BB47" s="2">
        <f>IFERROR(AVERAGE(Transform!IF47:IJ47),"N/A")</f>
        <v>7</v>
      </c>
      <c r="BC47" s="2" cm="1">
        <f t="array" ref="BC47">IFERROR(SUM(VALUE(Transform!IK47:IQ47)),"N/A")</f>
        <v>27</v>
      </c>
      <c r="BD47" s="2" cm="1">
        <f t="array" ref="BD47">IFERROR(SUM(VALUE(Transform!IR47:IX47)),"N/A")</f>
        <v>23</v>
      </c>
      <c r="BE47" s="2">
        <f t="shared" si="0"/>
        <v>25</v>
      </c>
      <c r="BF47">
        <f>IFERROR(AVERAGE(Transform!IY47:JO47),"N/A")</f>
        <v>3.2941176470588234</v>
      </c>
      <c r="BG47" t="str">
        <f>IFERROR(AVERAGE(Transform!JP47:JW47),"N/A")</f>
        <v>N/A</v>
      </c>
      <c r="BH47" t="str">
        <f>IFERROR(AVERAGE(Transform!JP47:JS47),"N/A")</f>
        <v>N/A</v>
      </c>
      <c r="BI47" t="str">
        <f>IFERROR(AVERAGE(Transform!JT47:JW47),"N/A")</f>
        <v>N/A</v>
      </c>
      <c r="BJ47" t="str">
        <f>IFERROR(AVERAGE(Transform!JX47:KI47),"N/A")</f>
        <v>N/A</v>
      </c>
      <c r="BK47" t="str">
        <f>IFERROR(AVERAGE(Transform!JX47:KA47),"N/A")</f>
        <v>N/A</v>
      </c>
      <c r="BL47" t="str">
        <f>IFERROR(AVERAGE(Transform!KB47:KE47),"N/A")</f>
        <v>N/A</v>
      </c>
      <c r="BM47" t="str">
        <f>IFERROR(AVERAGE(Transform!KF47:KI47),"N/A")</f>
        <v>N/A</v>
      </c>
      <c r="BN47" t="str">
        <f>IFERROR(AVERAGE(Transform!KJ47:KX47),"N/A")</f>
        <v>N/A</v>
      </c>
      <c r="BO47" t="str">
        <f>IFERROR(AVERAGE(Transform!KJ47:KN47),"N/A")</f>
        <v>N/A</v>
      </c>
      <c r="BP47" t="str">
        <f>IFERROR(AVERAGE(Transform!KO47:KS47),"N/A")</f>
        <v>N/A</v>
      </c>
      <c r="BQ47" t="str">
        <f>IFERROR(AVERAGE(Transform!KT47:KX47),"N/A")</f>
        <v>N/A</v>
      </c>
    </row>
    <row r="48" spans="1:69" x14ac:dyDescent="0.25">
      <c r="A48">
        <f>Transform!A48</f>
        <v>18</v>
      </c>
      <c r="B48" t="str">
        <f>Transform!B48</f>
        <v>T3</v>
      </c>
      <c r="C48" t="str">
        <f>Transform!C48</f>
        <v>2023-01-16 21:38:55</v>
      </c>
      <c r="D48" t="str">
        <f>Transform!D48</f>
        <v>852-297</v>
      </c>
      <c r="E48" t="str">
        <f>Transform!E48</f>
        <v/>
      </c>
      <c r="F48" s="2">
        <f>IFERROR(AVERAGE(Transform!F48:AB48),"N/A")</f>
        <v>67.391304347826093</v>
      </c>
      <c r="G48" s="2">
        <f>IFERROR(AVERAGE(Transform!F48:J48,Transform!S48:AB48),"N/A")</f>
        <v>53.333333333333336</v>
      </c>
      <c r="H48" s="2">
        <f>IFERROR(AVERAGE(Transform!K48:R48),"N/A")</f>
        <v>93.75</v>
      </c>
      <c r="I48" s="2">
        <f>IFERROR(AVERAGE(Transform!F48:J48),"N/A")</f>
        <v>50</v>
      </c>
      <c r="J48" s="2">
        <f>IFERROR(AVERAGE(Transform!S48:W48),"N/A")</f>
        <v>40</v>
      </c>
      <c r="K48" s="2">
        <f>IFERROR(AVERAGE(Transform!X48:AB48),"N/A")</f>
        <v>70</v>
      </c>
      <c r="L48" s="2">
        <f>IFERROR(AVERAGE(Transform!AC48:AZ48),"N/A")</f>
        <v>4.625</v>
      </c>
      <c r="M48" s="2">
        <f>IFERROR(AVERAGE(Transform!AC48:AU48),"N/A")</f>
        <v>4.8947368421052628</v>
      </c>
      <c r="N48" s="2">
        <f>IFERROR(AVERAGE(Transform!AV48:AZ48),"N/A")</f>
        <v>3.6</v>
      </c>
      <c r="O48" s="2">
        <f>IFERROR(SUM(Transform!BA48:BL48),"N/A")</f>
        <v>26</v>
      </c>
      <c r="P48" s="2">
        <f>IFERROR(AVERAGE(Transform!BM48:CI48),"N/A")</f>
        <v>3.652173913043478</v>
      </c>
      <c r="Q48" s="2">
        <f>IFERROR(AVERAGE(Transform!BM48:BT48),"N/A")</f>
        <v>3.25</v>
      </c>
      <c r="R48" s="2">
        <f>IFERROR(AVERAGE(Transform!BU48:CA48),"N/A")</f>
        <v>4.2857142857142856</v>
      </c>
      <c r="S48" s="2">
        <f>IFERROR(AVERAGE(Transform!CB48:CI48),"N/A")</f>
        <v>3.5</v>
      </c>
      <c r="T48" s="2" cm="1">
        <f t="array" ref="T48">IFERROR(SUM(VALUE(Transform!CJ48:DD48)),"N/A")</f>
        <v>42</v>
      </c>
      <c r="U48" s="2" cm="1">
        <f t="array" ref="U48">IFERROR(SUM(VALUE(Transform!CJ48:CT48)),"N/A")</f>
        <v>20</v>
      </c>
      <c r="V48" s="2">
        <f>IFERROR(SUM(VALUE(Transform!CU48), Transform!CY48:DA48,Transform!DC48:DD48),"N/A")</f>
        <v>15</v>
      </c>
      <c r="W48" s="2" cm="1">
        <f t="array" ref="W48">IFERROR(SUM(VALUE(Transform!CV48:CX48),Transform!DB48),"N/A")</f>
        <v>7</v>
      </c>
      <c r="X48" s="2" cm="1">
        <f t="array" ref="X48">IFERROR(SUM(VALUE(Transform!DE48:DZ48)),"N/A")</f>
        <v>38</v>
      </c>
      <c r="Y48" s="2" cm="1">
        <f t="array" ref="Y48">IFERROR(SUM(VALUE(Transform!DE48:DL48)),"N/A")</f>
        <v>13</v>
      </c>
      <c r="Z48" s="2" cm="1">
        <f t="array" ref="Z48">IFERROR(SUM(VALUE(Transform!DM48:DT48)),"N/A")</f>
        <v>15</v>
      </c>
      <c r="AA48" s="2" cm="1">
        <f t="array" ref="AA48">IFERROR(SUM(VALUE(Transform!DU48:DZ48)),"N/A")</f>
        <v>10</v>
      </c>
      <c r="AB48" s="2" cm="1">
        <f t="array" ref="AB48">IFERROR(((SUM(VALUE(Transform!EA48:EZ48))-26)/(156-26))*100,"N/A")</f>
        <v>58.461538461538467</v>
      </c>
      <c r="AC48" s="2" cm="1">
        <f t="array" ref="AC48">IFERROR(((SUM(VALUE(Transform!EA48:EB48))-2)/(10-2))*100,"N/A")</f>
        <v>87.5</v>
      </c>
      <c r="AD48" s="2" cm="1">
        <f t="array" ref="AD48">IFERROR(((SUM(VALUE(Transform!EC48:ED48), Transform!EJ48, Transform!EO48:ER48)-7)/(35-7))*100,"N/A")</f>
        <v>75</v>
      </c>
      <c r="AE48" s="2" cm="1">
        <f t="array" ref="AE48">IFERROR(((SUM(VALUE(Transform!EE48:EG48), Transform!EK48, Transform!ES48, Transform!EZ48)-6)/(30-6))*100,"N/A")</f>
        <v>54.166666666666664</v>
      </c>
      <c r="AF48" s="2" cm="1">
        <f t="array" ref="AF48">IFERROR(((SUM(VALUE(Transform!ET48:EV48))-3)/(15-3))*100,"N/A")</f>
        <v>41.666666666666671</v>
      </c>
      <c r="AG48" s="3" cm="1">
        <f t="array" ref="AG48">IFERROR(((SUM(VALUE(Transform!EH48:EI48), Transform!EL48:EN48, Transform!EW48:EY48)-8)/(40-8))*100,"N/A")</f>
        <v>93.75</v>
      </c>
      <c r="AH48" s="3">
        <f>IFERROR(AVERAGE(Transform!FA48, Transform!FC48, Transform!FE48, Transform!FG48, Transform!FI48, Transform!FK48, Transform!FM48, Transform!FO48, Transform!FQ48, Transform!FS48, Transform!FU48, Transform!FW48, Transform!FY48, Transform!GA48, Transform!GC48, Transform!GE48, Transform!GG48, Transform!GI48, Transform!GK48, Transform!GM48, Transform!GO48, Transform!GQ48, Transform!GS48, Transform!GU48, Transform!GW48),"N/A")</f>
        <v>4.5599999999999996</v>
      </c>
      <c r="AI48" s="3">
        <f>IFERROR(AVERAGE(Transform!FB48, Transform!FD48, Transform!FF48, Transform!FH48, Transform!FJ48, Transform!FL48, Transform!FN48, Transform!FP48, Transform!FR48, Transform!FT48, Transform!FV48, Transform!FX48, Transform!FZ48, Transform!GB48, Transform!GD48, Transform!GF48, Transform!GH48, Transform!GJ48, Transform!GL48, Transform!GN48, Transform!GP48, Transform!GR48, Transform!GT48, Transform!GV48, Transform!GX48),"N/A")</f>
        <v>3.76</v>
      </c>
      <c r="AJ48" s="3">
        <f>IFERROR(AVERAGE(Transform!FA48, Transform!FM48, Transform!FS48, Transform!FU48, Transform!FW48, Transform!GI48),"N/A")</f>
        <v>4.666666666666667</v>
      </c>
      <c r="AK48" s="3">
        <f>IFERROR(AVERAGE(Transform!FB48, Transform!FN48, Transform!FT48, Transform!FV48, Transform!FX48, Transform!GJ48),"N/A")</f>
        <v>2.8333333333333335</v>
      </c>
      <c r="AL48" s="3">
        <f>IFERROR(AVERAGE(Transform!FC48, Transform!FI48, Transform!FO48, Transform!GA48, Transform!GG48, Transform!GK48),"N/A")</f>
        <v>4</v>
      </c>
      <c r="AM48" s="3">
        <f>IFERROR(AVERAGE(Transform!FD48, Transform!FJ48, Transform!FP48, Transform!GB48, Transform!GH48, Transform!GL48),"N/A")</f>
        <v>3.5</v>
      </c>
      <c r="AN48">
        <f>IFERROR(AVERAGE(Transform!FE48, Transform!FG48, Transform!FQ48, Transform!FY48),"N/A")</f>
        <v>4.5</v>
      </c>
      <c r="AO48">
        <f>IFERROR(AVERAGE(Transform!FF48, Transform!FH48, Transform!FR48, Transform!FZ48),"N/A")</f>
        <v>3.75</v>
      </c>
      <c r="AP48">
        <f>IFERROR(AVERAGE(Transform!FK48, Transform!GC48, Transform!GE48, Transform!GM48, Transform!GO48),"N/A")</f>
        <v>5</v>
      </c>
      <c r="AQ48">
        <f>IFERROR(AVERAGE(Transform!FL48, Transform!GD48, Transform!GF48, Transform!GN48, Transform!GP48),"N/A")</f>
        <v>5</v>
      </c>
      <c r="AR48">
        <f>IFERROR(AVERAGE(Transform!GQ48, Transform!GS48, Transform!GU48, Transform!GW48),"N/A")</f>
        <v>4.75</v>
      </c>
      <c r="AS48">
        <f>IFERROR(AVERAGE(Transform!GR48, Transform!GT48, Transform!GV48, Transform!GX48),"N/A")</f>
        <v>4</v>
      </c>
      <c r="AT48" s="2" cm="1">
        <f t="array" ref="AT48">IFERROR(SUM(VALUE(Transform!GY48:HM48))*100/90,"N/A")</f>
        <v>86.666666666666671</v>
      </c>
      <c r="AU48" s="2" cm="1">
        <f t="array" ref="AU48">IFERROR(SUM(VALUE(Transform!GY48:HK48))*100/78,"N/A")</f>
        <v>88.461538461538467</v>
      </c>
      <c r="AV48" s="2" cm="1">
        <f t="array" ref="AV48">IFERROR(SUM(VALUE(Transform!HL48:HM48))*100/12,"N/A")</f>
        <v>75</v>
      </c>
      <c r="AW48" s="2">
        <f>IFERROR(AVERAGE(Transform!HN48:IE48),"N/A")</f>
        <v>3.5</v>
      </c>
      <c r="AX48" s="2">
        <f>IFERROR(AVERAGE(Transform!HN48:HR48, Transform!HZ48:IA48),"N/A")</f>
        <v>3.5714285714285716</v>
      </c>
      <c r="AY48" s="2">
        <f>IFERROR(AVERAGE(Transform!HS48:HU48, Transform!HX48:HY48),"N/A")</f>
        <v>2.6</v>
      </c>
      <c r="AZ48" s="2">
        <f>IFERROR(AVERAGE(Transform!HV48:HW48,Transform!IC48,Transform!IE48),"N/A")</f>
        <v>3.75</v>
      </c>
      <c r="BA48" s="2">
        <f>IFERROR(AVERAGE(Transform!IB48,Transform!ID48),"N/A")</f>
        <v>5</v>
      </c>
      <c r="BB48" s="2">
        <f>IFERROR(AVERAGE(Transform!IF48:IJ48),"N/A")</f>
        <v>6.2</v>
      </c>
      <c r="BC48" s="2" cm="1">
        <f t="array" ref="BC48">IFERROR(SUM(VALUE(Transform!IK48:IQ48)),"N/A")</f>
        <v>26</v>
      </c>
      <c r="BD48" s="2" cm="1">
        <f t="array" ref="BD48">IFERROR(SUM(VALUE(Transform!IR48:IX48)),"N/A")</f>
        <v>29</v>
      </c>
      <c r="BE48" s="2">
        <f t="shared" si="0"/>
        <v>27.5</v>
      </c>
      <c r="BF48">
        <f>IFERROR(AVERAGE(Transform!IY48:JO48),"N/A")</f>
        <v>3.2352941176470589</v>
      </c>
      <c r="BG48" t="str">
        <f>IFERROR(AVERAGE(Transform!JP48:JW48),"N/A")</f>
        <v>N/A</v>
      </c>
      <c r="BH48" t="str">
        <f>IFERROR(AVERAGE(Transform!JP48:JS48),"N/A")</f>
        <v>N/A</v>
      </c>
      <c r="BI48" t="str">
        <f>IFERROR(AVERAGE(Transform!JT48:JW48),"N/A")</f>
        <v>N/A</v>
      </c>
      <c r="BJ48" t="str">
        <f>IFERROR(AVERAGE(Transform!JX48:KI48),"N/A")</f>
        <v>N/A</v>
      </c>
      <c r="BK48" t="str">
        <f>IFERROR(AVERAGE(Transform!JX48:KA48),"N/A")</f>
        <v>N/A</v>
      </c>
      <c r="BL48" t="str">
        <f>IFERROR(AVERAGE(Transform!KB48:KE48),"N/A")</f>
        <v>N/A</v>
      </c>
      <c r="BM48" t="str">
        <f>IFERROR(AVERAGE(Transform!KF48:KI48),"N/A")</f>
        <v>N/A</v>
      </c>
      <c r="BN48" t="str">
        <f>IFERROR(AVERAGE(Transform!KJ48:KX48),"N/A")</f>
        <v>N/A</v>
      </c>
      <c r="BO48" t="str">
        <f>IFERROR(AVERAGE(Transform!KJ48:KN48),"N/A")</f>
        <v>N/A</v>
      </c>
      <c r="BP48" t="str">
        <f>IFERROR(AVERAGE(Transform!KO48:KS48),"N/A")</f>
        <v>N/A</v>
      </c>
      <c r="BQ48" t="str">
        <f>IFERROR(AVERAGE(Transform!KT48:KX48),"N/A")</f>
        <v>N/A</v>
      </c>
    </row>
    <row r="49" spans="1:69" x14ac:dyDescent="0.25">
      <c r="A49">
        <f>Transform!A49</f>
        <v>19</v>
      </c>
      <c r="B49" t="str">
        <f>Transform!B49</f>
        <v>T3</v>
      </c>
      <c r="C49" t="str">
        <f>Transform!C49</f>
        <v>2023-01-16 15:01:12</v>
      </c>
      <c r="D49" t="str">
        <f>Transform!D49</f>
        <v>802-214</v>
      </c>
      <c r="E49" t="str">
        <f>Transform!E49</f>
        <v>202-151</v>
      </c>
      <c r="F49" s="2">
        <f>IFERROR(AVERAGE(Transform!F49:AB49),"N/A")</f>
        <v>58.695652173913047</v>
      </c>
      <c r="G49" s="2">
        <f>IFERROR(AVERAGE(Transform!F49:J49,Transform!S49:AB49),"N/A")</f>
        <v>48.333333333333336</v>
      </c>
      <c r="H49" s="2">
        <f>IFERROR(AVERAGE(Transform!K49:R49),"N/A")</f>
        <v>78.125</v>
      </c>
      <c r="I49" s="2">
        <f>IFERROR(AVERAGE(Transform!F49:J49),"N/A")</f>
        <v>40</v>
      </c>
      <c r="J49" s="2">
        <f>IFERROR(AVERAGE(Transform!S49:W49),"N/A")</f>
        <v>45</v>
      </c>
      <c r="K49" s="2">
        <f>IFERROR(AVERAGE(Transform!X49:AB49),"N/A")</f>
        <v>60</v>
      </c>
      <c r="L49" s="2">
        <f>IFERROR(AVERAGE(Transform!AC49:AZ49),"N/A")</f>
        <v>4.708333333333333</v>
      </c>
      <c r="M49" s="2">
        <f>IFERROR(AVERAGE(Transform!AC49:AU49),"N/A")</f>
        <v>4.7368421052631575</v>
      </c>
      <c r="N49" s="2">
        <f>IFERROR(AVERAGE(Transform!AV49:AZ49),"N/A")</f>
        <v>4.5999999999999996</v>
      </c>
      <c r="O49" s="2">
        <f>IFERROR(SUM(Transform!BA49:BL49),"N/A")</f>
        <v>14</v>
      </c>
      <c r="P49" s="2">
        <f>IFERROR(AVERAGE(Transform!BM49:CI49),"N/A")</f>
        <v>3.7826086956521738</v>
      </c>
      <c r="Q49" s="2">
        <f>IFERROR(AVERAGE(Transform!BM49:BT49),"N/A")</f>
        <v>4.25</v>
      </c>
      <c r="R49" s="2">
        <f>IFERROR(AVERAGE(Transform!BU49:CA49),"N/A")</f>
        <v>2.5714285714285716</v>
      </c>
      <c r="S49" s="2">
        <f>IFERROR(AVERAGE(Transform!CB49:CI49),"N/A")</f>
        <v>4.375</v>
      </c>
      <c r="T49" s="2" cm="1">
        <f t="array" ref="T49">IFERROR(SUM(VALUE(Transform!CJ49:DD49)),"N/A")</f>
        <v>41</v>
      </c>
      <c r="U49" s="2" cm="1">
        <f t="array" ref="U49">IFERROR(SUM(VALUE(Transform!CJ49:CT49)),"N/A")</f>
        <v>17</v>
      </c>
      <c r="V49" s="2">
        <f>IFERROR(SUM(VALUE(Transform!CU49), Transform!CY49:DA49,Transform!DC49:DD49),"N/A")</f>
        <v>18</v>
      </c>
      <c r="W49" s="2" cm="1">
        <f t="array" ref="W49">IFERROR(SUM(VALUE(Transform!CV49:CX49),Transform!DB49),"N/A")</f>
        <v>6</v>
      </c>
      <c r="X49" s="2" cm="1">
        <f t="array" ref="X49">IFERROR(SUM(VALUE(Transform!DE49:DZ49)),"N/A")</f>
        <v>6</v>
      </c>
      <c r="Y49" s="2" cm="1">
        <f t="array" ref="Y49">IFERROR(SUM(VALUE(Transform!DE49:DL49)),"N/A")</f>
        <v>0</v>
      </c>
      <c r="Z49" s="2" cm="1">
        <f t="array" ref="Z49">IFERROR(SUM(VALUE(Transform!DM49:DT49)),"N/A")</f>
        <v>5</v>
      </c>
      <c r="AA49" s="2" cm="1">
        <f t="array" ref="AA49">IFERROR(SUM(VALUE(Transform!DU49:DZ49)),"N/A")</f>
        <v>1</v>
      </c>
      <c r="AB49" s="2" cm="1">
        <f t="array" ref="AB49">IFERROR(((SUM(VALUE(Transform!EA49:EZ49))-26)/(156-26))*100,"N/A")</f>
        <v>46.92307692307692</v>
      </c>
      <c r="AC49" s="2" cm="1">
        <f t="array" ref="AC49">IFERROR(((SUM(VALUE(Transform!EA49:EB49))-2)/(10-2))*100,"N/A")</f>
        <v>62.5</v>
      </c>
      <c r="AD49" s="2" cm="1">
        <f t="array" ref="AD49">IFERROR(((SUM(VALUE(Transform!EC49:ED49), Transform!EJ49, Transform!EO49:ER49)-7)/(35-7))*100,"N/A")</f>
        <v>57.142857142857139</v>
      </c>
      <c r="AE49" s="2" cm="1">
        <f t="array" ref="AE49">IFERROR(((SUM(VALUE(Transform!EE49:EG49), Transform!EK49, Transform!ES49, Transform!EZ49)-6)/(30-6))*100,"N/A")</f>
        <v>70.833333333333343</v>
      </c>
      <c r="AF49" s="2" cm="1">
        <f t="array" ref="AF49">IFERROR(((SUM(VALUE(Transform!ET49:EV49))-3)/(15-3))*100,"N/A")</f>
        <v>25</v>
      </c>
      <c r="AG49" s="3" cm="1">
        <f t="array" ref="AG49">IFERROR(((SUM(VALUE(Transform!EH49:EI49), Transform!EL49:EN49, Transform!EW49:EY49)-8)/(40-8))*100,"N/A")</f>
        <v>62.5</v>
      </c>
      <c r="AH49" s="3">
        <f>IFERROR(AVERAGE(Transform!FA49, Transform!FC49, Transform!FE49, Transform!FG49, Transform!FI49, Transform!FK49, Transform!FM49, Transform!FO49, Transform!FQ49, Transform!FS49, Transform!FU49, Transform!FW49, Transform!FY49, Transform!GA49, Transform!GC49, Transform!GE49, Transform!GG49, Transform!GI49, Transform!GK49, Transform!GM49, Transform!GO49, Transform!GQ49, Transform!GS49, Transform!GU49, Transform!GW49),"N/A")</f>
        <v>3.68</v>
      </c>
      <c r="AI49" s="3">
        <f>IFERROR(AVERAGE(Transform!FB49, Transform!FD49, Transform!FF49, Transform!FH49, Transform!FJ49, Transform!FL49, Transform!FN49, Transform!FP49, Transform!FR49, Transform!FT49, Transform!FV49, Transform!FX49, Transform!FZ49, Transform!GB49, Transform!GD49, Transform!GF49, Transform!GH49, Transform!GJ49, Transform!GL49, Transform!GN49, Transform!GP49, Transform!GR49, Transform!GT49, Transform!GV49, Transform!GX49),"N/A")</f>
        <v>3.8</v>
      </c>
      <c r="AJ49" s="3">
        <f>IFERROR(AVERAGE(Transform!FA49, Transform!FM49, Transform!FS49, Transform!FU49, Transform!FW49, Transform!GI49),"N/A")</f>
        <v>4.166666666666667</v>
      </c>
      <c r="AK49" s="3">
        <f>IFERROR(AVERAGE(Transform!FB49, Transform!FN49, Transform!FT49, Transform!FV49, Transform!FX49, Transform!GJ49),"N/A")</f>
        <v>3.8333333333333335</v>
      </c>
      <c r="AL49" s="3">
        <f>IFERROR(AVERAGE(Transform!FC49, Transform!FI49, Transform!FO49, Transform!GA49, Transform!GG49, Transform!GK49),"N/A")</f>
        <v>2.5</v>
      </c>
      <c r="AM49" s="3">
        <f>IFERROR(AVERAGE(Transform!FD49, Transform!FJ49, Transform!FP49, Transform!GB49, Transform!GH49, Transform!GL49),"N/A")</f>
        <v>2.6666666666666665</v>
      </c>
      <c r="AN49">
        <f>IFERROR(AVERAGE(Transform!FE49, Transform!FG49, Transform!FQ49, Transform!FY49),"N/A")</f>
        <v>3</v>
      </c>
      <c r="AO49">
        <f>IFERROR(AVERAGE(Transform!FF49, Transform!FH49, Transform!FR49, Transform!FZ49),"N/A")</f>
        <v>4</v>
      </c>
      <c r="AP49">
        <f>IFERROR(AVERAGE(Transform!FK49, Transform!GC49, Transform!GE49, Transform!GM49, Transform!GO49),"N/A")</f>
        <v>4</v>
      </c>
      <c r="AQ49">
        <f>IFERROR(AVERAGE(Transform!FL49, Transform!GD49, Transform!GF49, Transform!GN49, Transform!GP49),"N/A")</f>
        <v>4</v>
      </c>
      <c r="AR49">
        <f>IFERROR(AVERAGE(Transform!GQ49, Transform!GS49, Transform!GU49, Transform!GW49),"N/A")</f>
        <v>5</v>
      </c>
      <c r="AS49">
        <f>IFERROR(AVERAGE(Transform!GR49, Transform!GT49, Transform!GV49, Transform!GX49),"N/A")</f>
        <v>5</v>
      </c>
      <c r="AT49" s="2" cm="1">
        <f t="array" ref="AT49">IFERROR(SUM(VALUE(Transform!GY49:HM49))*100/90,"N/A")</f>
        <v>84.444444444444443</v>
      </c>
      <c r="AU49" s="2" cm="1">
        <f t="array" ref="AU49">IFERROR(SUM(VALUE(Transform!GY49:HK49))*100/78,"N/A")</f>
        <v>87.179487179487182</v>
      </c>
      <c r="AV49" s="2" cm="1">
        <f t="array" ref="AV49">IFERROR(SUM(VALUE(Transform!HL49:HM49))*100/12,"N/A")</f>
        <v>66.666666666666671</v>
      </c>
      <c r="AW49" s="2">
        <f>IFERROR(AVERAGE(Transform!HN49:IE49),"N/A")</f>
        <v>3.7777777777777777</v>
      </c>
      <c r="AX49" s="2">
        <f>IFERROR(AVERAGE(Transform!HN49:HR49, Transform!HZ49:IA49),"N/A")</f>
        <v>4</v>
      </c>
      <c r="AY49" s="2">
        <f>IFERROR(AVERAGE(Transform!HS49:HU49, Transform!HX49:HY49),"N/A")</f>
        <v>2.4</v>
      </c>
      <c r="AZ49" s="2">
        <f>IFERROR(AVERAGE(Transform!HV49:HW49,Transform!IC49,Transform!IE49),"N/A")</f>
        <v>4.5</v>
      </c>
      <c r="BA49" s="2">
        <f>IFERROR(AVERAGE(Transform!IB49,Transform!ID49),"N/A")</f>
        <v>5</v>
      </c>
      <c r="BB49" s="2">
        <f>IFERROR(AVERAGE(Transform!IF49:IJ49),"N/A")</f>
        <v>4.8</v>
      </c>
      <c r="BC49" s="2" cm="1">
        <f t="array" ref="BC49">IFERROR(SUM(VALUE(Transform!IK49:IQ49)),"N/A")</f>
        <v>31</v>
      </c>
      <c r="BD49" s="2" cm="1">
        <f t="array" ref="BD49">IFERROR(SUM(VALUE(Transform!IR49:IX49)),"N/A")</f>
        <v>30</v>
      </c>
      <c r="BE49" s="2">
        <f t="shared" si="0"/>
        <v>30.5</v>
      </c>
      <c r="BF49">
        <f>IFERROR(AVERAGE(Transform!IY49:JO49),"N/A")</f>
        <v>4.1764705882352944</v>
      </c>
      <c r="BG49" t="str">
        <f>IFERROR(AVERAGE(Transform!JP49:JW49),"N/A")</f>
        <v>N/A</v>
      </c>
      <c r="BH49" t="str">
        <f>IFERROR(AVERAGE(Transform!JP49:JS49),"N/A")</f>
        <v>N/A</v>
      </c>
      <c r="BI49" t="str">
        <f>IFERROR(AVERAGE(Transform!JT49:JW49),"N/A")</f>
        <v>N/A</v>
      </c>
      <c r="BJ49" t="str">
        <f>IFERROR(AVERAGE(Transform!JX49:KI49),"N/A")</f>
        <v>N/A</v>
      </c>
      <c r="BK49" t="str">
        <f>IFERROR(AVERAGE(Transform!JX49:KA49),"N/A")</f>
        <v>N/A</v>
      </c>
      <c r="BL49" t="str">
        <f>IFERROR(AVERAGE(Transform!KB49:KE49),"N/A")</f>
        <v>N/A</v>
      </c>
      <c r="BM49" t="str">
        <f>IFERROR(AVERAGE(Transform!KF49:KI49),"N/A")</f>
        <v>N/A</v>
      </c>
      <c r="BN49" t="str">
        <f>IFERROR(AVERAGE(Transform!KJ49:KX49),"N/A")</f>
        <v>N/A</v>
      </c>
      <c r="BO49" t="str">
        <f>IFERROR(AVERAGE(Transform!KJ49:KN49),"N/A")</f>
        <v>N/A</v>
      </c>
      <c r="BP49" t="str">
        <f>IFERROR(AVERAGE(Transform!KO49:KS49),"N/A")</f>
        <v>N/A</v>
      </c>
      <c r="BQ49" t="str">
        <f>IFERROR(AVERAGE(Transform!KT49:KX49),"N/A")</f>
        <v>N/A</v>
      </c>
    </row>
    <row r="50" spans="1:69" x14ac:dyDescent="0.25">
      <c r="A50">
        <f>Transform!A50</f>
        <v>20</v>
      </c>
      <c r="B50" t="str">
        <f>Transform!B50</f>
        <v>T3</v>
      </c>
      <c r="C50" t="str">
        <f>Transform!C50</f>
        <v>2023-02-11 09:54:26</v>
      </c>
      <c r="D50" t="str">
        <f>Transform!D50</f>
        <v>853-290</v>
      </c>
      <c r="E50" t="str">
        <f>Transform!E50</f>
        <v/>
      </c>
      <c r="F50" s="2">
        <f>IFERROR(AVERAGE(Transform!F50:AB50),"N/A")</f>
        <v>53.260869565217391</v>
      </c>
      <c r="G50" s="2">
        <f>IFERROR(AVERAGE(Transform!F50:J50,Transform!S50:AB50),"N/A")</f>
        <v>51.666666666666664</v>
      </c>
      <c r="H50" s="2">
        <f>IFERROR(AVERAGE(Transform!K50:R50),"N/A")</f>
        <v>56.25</v>
      </c>
      <c r="I50" s="2">
        <f>IFERROR(AVERAGE(Transform!F50:J50),"N/A")</f>
        <v>25</v>
      </c>
      <c r="J50" s="2">
        <f>IFERROR(AVERAGE(Transform!S50:W50),"N/A")</f>
        <v>60</v>
      </c>
      <c r="K50" s="2">
        <f>IFERROR(AVERAGE(Transform!X50:AB50),"N/A")</f>
        <v>70</v>
      </c>
      <c r="L50" s="2">
        <f>IFERROR(AVERAGE(Transform!AC50:AZ50),"N/A")</f>
        <v>4.041666666666667</v>
      </c>
      <c r="M50" s="2">
        <f>IFERROR(AVERAGE(Transform!AC50:AU50),"N/A")</f>
        <v>4.2631578947368425</v>
      </c>
      <c r="N50" s="2">
        <f>IFERROR(AVERAGE(Transform!AV50:AZ50),"N/A")</f>
        <v>3.2</v>
      </c>
      <c r="O50" s="2">
        <f>IFERROR(SUM(Transform!BA50:BL50),"N/A")</f>
        <v>22</v>
      </c>
      <c r="P50" s="2">
        <f>IFERROR(AVERAGE(Transform!BM50:CI50),"N/A")</f>
        <v>3.0434782608695654</v>
      </c>
      <c r="Q50" s="2">
        <f>IFERROR(AVERAGE(Transform!BM50:BT50),"N/A")</f>
        <v>1.75</v>
      </c>
      <c r="R50" s="2">
        <f>IFERROR(AVERAGE(Transform!BU50:CA50),"N/A")</f>
        <v>3.5714285714285716</v>
      </c>
      <c r="S50" s="2">
        <f>IFERROR(AVERAGE(Transform!CB50:CI50),"N/A")</f>
        <v>3.875</v>
      </c>
      <c r="T50" s="2" cm="1">
        <f t="array" ref="T50">IFERROR(SUM(VALUE(Transform!CJ50:DD50)),"N/A")</f>
        <v>65</v>
      </c>
      <c r="U50" s="2" cm="1">
        <f t="array" ref="U50">IFERROR(SUM(VALUE(Transform!CJ50:CT50)),"N/A")</f>
        <v>33</v>
      </c>
      <c r="V50" s="2">
        <f>IFERROR(SUM(VALUE(Transform!CU50), Transform!CY50:DA50,Transform!DC50:DD50),"N/A")</f>
        <v>23</v>
      </c>
      <c r="W50" s="2" cm="1">
        <f t="array" ref="W50">IFERROR(SUM(VALUE(Transform!CV50:CX50),Transform!DB50),"N/A")</f>
        <v>9</v>
      </c>
      <c r="X50" s="2" cm="1">
        <f t="array" ref="X50">IFERROR(SUM(VALUE(Transform!DE50:DZ50)),"N/A")</f>
        <v>88</v>
      </c>
      <c r="Y50" s="2" cm="1">
        <f t="array" ref="Y50">IFERROR(SUM(VALUE(Transform!DE50:DL50)),"N/A")</f>
        <v>34</v>
      </c>
      <c r="Z50" s="2" cm="1">
        <f t="array" ref="Z50">IFERROR(SUM(VALUE(Transform!DM50:DT50)),"N/A")</f>
        <v>40</v>
      </c>
      <c r="AA50" s="2" cm="1">
        <f t="array" ref="AA50">IFERROR(SUM(VALUE(Transform!DU50:DZ50)),"N/A")</f>
        <v>14</v>
      </c>
      <c r="AB50" s="2" cm="1">
        <f t="array" ref="AB50">IFERROR(((SUM(VALUE(Transform!EA50:EZ50))-26)/(156-26))*100,"N/A")</f>
        <v>27.692307692307693</v>
      </c>
      <c r="AC50" s="2" cm="1">
        <f t="array" ref="AC50">IFERROR(((SUM(VALUE(Transform!EA50:EB50))-2)/(10-2))*100,"N/A")</f>
        <v>12.5</v>
      </c>
      <c r="AD50" s="2" cm="1">
        <f t="array" ref="AD50">IFERROR(((SUM(VALUE(Transform!EC50:ED50), Transform!EJ50, Transform!EO50:ER50)-7)/(35-7))*100,"N/A")</f>
        <v>28.571428571428569</v>
      </c>
      <c r="AE50" s="2" cm="1">
        <f t="array" ref="AE50">IFERROR(((SUM(VALUE(Transform!EE50:EG50), Transform!EK50, Transform!ES50, Transform!EZ50)-6)/(30-6))*100,"N/A")</f>
        <v>33.333333333333329</v>
      </c>
      <c r="AF50" s="2" cm="1">
        <f t="array" ref="AF50">IFERROR(((SUM(VALUE(Transform!ET50:EV50))-3)/(15-3))*100,"N/A")</f>
        <v>25</v>
      </c>
      <c r="AG50" s="3" cm="1">
        <f t="array" ref="AG50">IFERROR(((SUM(VALUE(Transform!EH50:EI50), Transform!EL50:EN50, Transform!EW50:EY50)-8)/(40-8))*100,"N/A")</f>
        <v>50</v>
      </c>
      <c r="AH50" s="3">
        <f>IFERROR(AVERAGE(Transform!FA50, Transform!FC50, Transform!FE50, Transform!FG50, Transform!FI50, Transform!FK50, Transform!FM50, Transform!FO50, Transform!FQ50, Transform!FS50, Transform!FU50, Transform!FW50, Transform!FY50, Transform!GA50, Transform!GC50, Transform!GE50, Transform!GG50, Transform!GI50, Transform!GK50, Transform!GM50, Transform!GO50, Transform!GQ50, Transform!GS50, Transform!GU50, Transform!GW50),"N/A")</f>
        <v>3.92</v>
      </c>
      <c r="AI50" s="3">
        <f>IFERROR(AVERAGE(Transform!FB50, Transform!FD50, Transform!FF50, Transform!FH50, Transform!FJ50, Transform!FL50, Transform!FN50, Transform!FP50, Transform!FR50, Transform!FT50, Transform!FV50, Transform!FX50, Transform!FZ50, Transform!GB50, Transform!GD50, Transform!GF50, Transform!GH50, Transform!GJ50, Transform!GL50, Transform!GN50, Transform!GP50, Transform!GR50, Transform!GT50, Transform!GV50, Transform!GX50),"N/A")</f>
        <v>2.84</v>
      </c>
      <c r="AJ50" s="3">
        <f>IFERROR(AVERAGE(Transform!FA50, Transform!FM50, Transform!FS50, Transform!FU50, Transform!FW50, Transform!GI50),"N/A")</f>
        <v>4.166666666666667</v>
      </c>
      <c r="AK50" s="3">
        <f>IFERROR(AVERAGE(Transform!FB50, Transform!FN50, Transform!FT50, Transform!FV50, Transform!FX50, Transform!GJ50),"N/A")</f>
        <v>2.6666666666666665</v>
      </c>
      <c r="AL50" s="3">
        <f>IFERROR(AVERAGE(Transform!FC50, Transform!FI50, Transform!FO50, Transform!GA50, Transform!GG50, Transform!GK50),"N/A")</f>
        <v>3.6666666666666665</v>
      </c>
      <c r="AM50" s="3">
        <f>IFERROR(AVERAGE(Transform!FD50, Transform!FJ50, Transform!FP50, Transform!GB50, Transform!GH50, Transform!GL50),"N/A")</f>
        <v>2.8333333333333335</v>
      </c>
      <c r="AN50">
        <f>IFERROR(AVERAGE(Transform!FE50, Transform!FG50, Transform!FQ50, Transform!FY50),"N/A")</f>
        <v>3.25</v>
      </c>
      <c r="AO50">
        <f>IFERROR(AVERAGE(Transform!FF50, Transform!FH50, Transform!FR50, Transform!FZ50),"N/A")</f>
        <v>1.75</v>
      </c>
      <c r="AP50">
        <f>IFERROR(AVERAGE(Transform!FK50, Transform!GC50, Transform!GE50, Transform!GM50, Transform!GO50),"N/A")</f>
        <v>4.4000000000000004</v>
      </c>
      <c r="AQ50">
        <f>IFERROR(AVERAGE(Transform!FL50, Transform!GD50, Transform!GF50, Transform!GN50, Transform!GP50),"N/A")</f>
        <v>3.4</v>
      </c>
      <c r="AR50">
        <f>IFERROR(AVERAGE(Transform!GQ50, Transform!GS50, Transform!GU50, Transform!GW50),"N/A")</f>
        <v>4</v>
      </c>
      <c r="AS50">
        <f>IFERROR(AVERAGE(Transform!GR50, Transform!GT50, Transform!GV50, Transform!GX50),"N/A")</f>
        <v>3.5</v>
      </c>
      <c r="AT50" s="2" cm="1">
        <f t="array" ref="AT50">IFERROR(SUM(VALUE(Transform!GY50:HM50))*100/90,"N/A")</f>
        <v>62.222222222222221</v>
      </c>
      <c r="AU50" s="2" cm="1">
        <f t="array" ref="AU50">IFERROR(SUM(VALUE(Transform!GY50:HK50))*100/78,"N/A")</f>
        <v>66.666666666666671</v>
      </c>
      <c r="AV50" s="2" cm="1">
        <f t="array" ref="AV50">IFERROR(SUM(VALUE(Transform!HL50:HM50))*100/12,"N/A")</f>
        <v>33.333333333333336</v>
      </c>
      <c r="AW50" s="2">
        <f>IFERROR(AVERAGE(Transform!HN50:IE50),"N/A")</f>
        <v>3.7777777777777777</v>
      </c>
      <c r="AX50" s="2">
        <f>IFERROR(AVERAGE(Transform!HN50:HR50, Transform!HZ50:IA50),"N/A")</f>
        <v>3.8571428571428572</v>
      </c>
      <c r="AY50" s="2">
        <f>IFERROR(AVERAGE(Transform!HS50:HU50, Transform!HX50:HY50),"N/A")</f>
        <v>4</v>
      </c>
      <c r="AZ50" s="2">
        <f>IFERROR(AVERAGE(Transform!HV50:HW50,Transform!IC50,Transform!IE50),"N/A")</f>
        <v>2.75</v>
      </c>
      <c r="BA50" s="2">
        <f>IFERROR(AVERAGE(Transform!IB50,Transform!ID50),"N/A")</f>
        <v>5</v>
      </c>
      <c r="BB50" s="2">
        <f>IFERROR(AVERAGE(Transform!IF50:IJ50),"N/A")</f>
        <v>5</v>
      </c>
      <c r="BC50" s="2" cm="1">
        <f t="array" ref="BC50">IFERROR(SUM(VALUE(Transform!IK50:IQ50)),"N/A")</f>
        <v>30</v>
      </c>
      <c r="BD50" s="2" cm="1">
        <f t="array" ref="BD50">IFERROR(SUM(VALUE(Transform!IR50:IX50)),"N/A")</f>
        <v>27</v>
      </c>
      <c r="BE50" s="2">
        <f t="shared" si="0"/>
        <v>28.5</v>
      </c>
      <c r="BF50">
        <f>IFERROR(AVERAGE(Transform!IY50:JO50),"N/A")</f>
        <v>3.2941176470588234</v>
      </c>
      <c r="BG50" t="str">
        <f>IFERROR(AVERAGE(Transform!JP50:JW50),"N/A")</f>
        <v>N/A</v>
      </c>
      <c r="BH50" t="str">
        <f>IFERROR(AVERAGE(Transform!JP50:JS50),"N/A")</f>
        <v>N/A</v>
      </c>
      <c r="BI50" t="str">
        <f>IFERROR(AVERAGE(Transform!JT50:JW50),"N/A")</f>
        <v>N/A</v>
      </c>
      <c r="BJ50" t="str">
        <f>IFERROR(AVERAGE(Transform!JX50:KI50),"N/A")</f>
        <v>N/A</v>
      </c>
      <c r="BK50" t="str">
        <f>IFERROR(AVERAGE(Transform!JX50:KA50),"N/A")</f>
        <v>N/A</v>
      </c>
      <c r="BL50" t="str">
        <f>IFERROR(AVERAGE(Transform!KB50:KE50),"N/A")</f>
        <v>N/A</v>
      </c>
      <c r="BM50" t="str">
        <f>IFERROR(AVERAGE(Transform!KF50:KI50),"N/A")</f>
        <v>N/A</v>
      </c>
      <c r="BN50" t="str">
        <f>IFERROR(AVERAGE(Transform!KJ50:KX50),"N/A")</f>
        <v>N/A</v>
      </c>
      <c r="BO50" t="str">
        <f>IFERROR(AVERAGE(Transform!KJ50:KN50),"N/A")</f>
        <v>N/A</v>
      </c>
      <c r="BP50" t="str">
        <f>IFERROR(AVERAGE(Transform!KO50:KS50),"N/A")</f>
        <v>N/A</v>
      </c>
      <c r="BQ50" t="str">
        <f>IFERROR(AVERAGE(Transform!KT50:KX50),"N/A")</f>
        <v>N/A</v>
      </c>
    </row>
    <row r="51" spans="1:69" x14ac:dyDescent="0.25">
      <c r="A51">
        <f>Transform!A51</f>
        <v>22</v>
      </c>
      <c r="B51" t="str">
        <f>Transform!B51</f>
        <v>T3</v>
      </c>
      <c r="C51" t="str">
        <f>Transform!C51</f>
        <v>2023-02-02 18:21:07</v>
      </c>
      <c r="D51" t="str">
        <f>Transform!D51</f>
        <v>753-207</v>
      </c>
      <c r="E51" t="str">
        <f>Transform!E51</f>
        <v/>
      </c>
      <c r="F51" s="2">
        <f>IFERROR(AVERAGE(Transform!F51:AB51),"N/A")</f>
        <v>54.347826086956523</v>
      </c>
      <c r="G51" s="2">
        <f>IFERROR(AVERAGE(Transform!F51:J51,Transform!S51:AB51),"N/A")</f>
        <v>55</v>
      </c>
      <c r="H51" s="2">
        <f>IFERROR(AVERAGE(Transform!K51:R51),"N/A")</f>
        <v>53.125</v>
      </c>
      <c r="I51" s="2">
        <f>IFERROR(AVERAGE(Transform!F51:J51),"N/A")</f>
        <v>55</v>
      </c>
      <c r="J51" s="2">
        <f>IFERROR(AVERAGE(Transform!S51:W51),"N/A")</f>
        <v>60</v>
      </c>
      <c r="K51" s="2">
        <f>IFERROR(AVERAGE(Transform!X51:AB51),"N/A")</f>
        <v>50</v>
      </c>
      <c r="L51" s="2">
        <f>IFERROR(AVERAGE(Transform!AC51:AZ51),"N/A")</f>
        <v>4.125</v>
      </c>
      <c r="M51" s="2">
        <f>IFERROR(AVERAGE(Transform!AC51:AU51),"N/A")</f>
        <v>4.0526315789473681</v>
      </c>
      <c r="N51" s="2">
        <f>IFERROR(AVERAGE(Transform!AV51:AZ51),"N/A")</f>
        <v>4.4000000000000004</v>
      </c>
      <c r="O51" s="2">
        <f>IFERROR(SUM(Transform!BA51:BL51),"N/A")</f>
        <v>20</v>
      </c>
      <c r="P51" s="2">
        <f>IFERROR(AVERAGE(Transform!BM51:CI51),"N/A")</f>
        <v>3.6086956521739131</v>
      </c>
      <c r="Q51" s="2">
        <f>IFERROR(AVERAGE(Transform!BM51:BT51),"N/A")</f>
        <v>3.5</v>
      </c>
      <c r="R51" s="2">
        <f>IFERROR(AVERAGE(Transform!BU51:CA51),"N/A")</f>
        <v>3.5714285714285716</v>
      </c>
      <c r="S51" s="2">
        <f>IFERROR(AVERAGE(Transform!CB51:CI51),"N/A")</f>
        <v>3.75</v>
      </c>
      <c r="T51" s="2" cm="1">
        <f t="array" ref="T51">IFERROR(SUM(VALUE(Transform!CJ51:DD51)),"N/A")</f>
        <v>52</v>
      </c>
      <c r="U51" s="2" cm="1">
        <f t="array" ref="U51">IFERROR(SUM(VALUE(Transform!CJ51:CT51)),"N/A")</f>
        <v>28</v>
      </c>
      <c r="V51" s="2">
        <f>IFERROR(SUM(VALUE(Transform!CU51), Transform!CY51:DA51,Transform!DC51:DD51),"N/A")</f>
        <v>19</v>
      </c>
      <c r="W51" s="2" cm="1">
        <f t="array" ref="W51">IFERROR(SUM(VALUE(Transform!CV51:CX51),Transform!DB51),"N/A")</f>
        <v>5</v>
      </c>
      <c r="X51" s="2" cm="1">
        <f t="array" ref="X51">IFERROR(SUM(VALUE(Transform!DE51:DZ51)),"N/A")</f>
        <v>52</v>
      </c>
      <c r="Y51" s="2" cm="1">
        <f t="array" ref="Y51">IFERROR(SUM(VALUE(Transform!DE51:DL51)),"N/A")</f>
        <v>19</v>
      </c>
      <c r="Z51" s="2" cm="1">
        <f t="array" ref="Z51">IFERROR(SUM(VALUE(Transform!DM51:DT51)),"N/A")</f>
        <v>24</v>
      </c>
      <c r="AA51" s="2" cm="1">
        <f t="array" ref="AA51">IFERROR(SUM(VALUE(Transform!DU51:DZ51)),"N/A")</f>
        <v>9</v>
      </c>
      <c r="AB51" s="2" cm="1">
        <f t="array" ref="AB51">IFERROR(((SUM(VALUE(Transform!EA51:EZ51))-26)/(156-26))*100,"N/A")</f>
        <v>60.769230769230766</v>
      </c>
      <c r="AC51" s="2" cm="1">
        <f t="array" ref="AC51">IFERROR(((SUM(VALUE(Transform!EA51:EB51))-2)/(10-2))*100,"N/A")</f>
        <v>75</v>
      </c>
      <c r="AD51" s="2" cm="1">
        <f t="array" ref="AD51">IFERROR(((SUM(VALUE(Transform!EC51:ED51), Transform!EJ51, Transform!EO51:ER51)-7)/(35-7))*100,"N/A")</f>
        <v>75</v>
      </c>
      <c r="AE51" s="2" cm="1">
        <f t="array" ref="AE51">IFERROR(((SUM(VALUE(Transform!EE51:EG51), Transform!EK51, Transform!ES51, Transform!EZ51)-6)/(30-6))*100,"N/A")</f>
        <v>87.5</v>
      </c>
      <c r="AF51" s="2" cm="1">
        <f t="array" ref="AF51">IFERROR(((SUM(VALUE(Transform!ET51:EV51))-3)/(15-3))*100,"N/A")</f>
        <v>58.333333333333336</v>
      </c>
      <c r="AG51" s="3" cm="1">
        <f t="array" ref="AG51">IFERROR(((SUM(VALUE(Transform!EH51:EI51), Transform!EL51:EN51, Transform!EW51:EY51)-8)/(40-8))*100,"N/A")</f>
        <v>75</v>
      </c>
      <c r="AH51" s="3">
        <f>IFERROR(AVERAGE(Transform!FA51, Transform!FC51, Transform!FE51, Transform!FG51, Transform!FI51, Transform!FK51, Transform!FM51, Transform!FO51, Transform!FQ51, Transform!FS51, Transform!FU51, Transform!FW51, Transform!FY51, Transform!GA51, Transform!GC51, Transform!GE51, Transform!GG51, Transform!GI51, Transform!GK51, Transform!GM51, Transform!GO51, Transform!GQ51, Transform!GS51, Transform!GU51, Transform!GW51),"N/A")</f>
        <v>3.96</v>
      </c>
      <c r="AI51" s="3">
        <f>IFERROR(AVERAGE(Transform!FB51, Transform!FD51, Transform!FF51, Transform!FH51, Transform!FJ51, Transform!FL51, Transform!FN51, Transform!FP51, Transform!FR51, Transform!FT51, Transform!FV51, Transform!FX51, Transform!FZ51, Transform!GB51, Transform!GD51, Transform!GF51, Transform!GH51, Transform!GJ51, Transform!GL51, Transform!GN51, Transform!GP51, Transform!GR51, Transform!GT51, Transform!GV51, Transform!GX51),"N/A")</f>
        <v>3.88</v>
      </c>
      <c r="AJ51" s="3">
        <f>IFERROR(AVERAGE(Transform!FA51, Transform!FM51, Transform!FS51, Transform!FU51, Transform!FW51, Transform!GI51),"N/A")</f>
        <v>4.333333333333333</v>
      </c>
      <c r="AK51" s="3">
        <f>IFERROR(AVERAGE(Transform!FB51, Transform!FN51, Transform!FT51, Transform!FV51, Transform!FX51, Transform!GJ51),"N/A")</f>
        <v>4.333333333333333</v>
      </c>
      <c r="AL51" s="3">
        <f>IFERROR(AVERAGE(Transform!FC51, Transform!FI51, Transform!FO51, Transform!GA51, Transform!GG51, Transform!GK51),"N/A")</f>
        <v>3.5</v>
      </c>
      <c r="AM51" s="3">
        <f>IFERROR(AVERAGE(Transform!FD51, Transform!FJ51, Transform!FP51, Transform!GB51, Transform!GH51, Transform!GL51),"N/A")</f>
        <v>3.5</v>
      </c>
      <c r="AN51">
        <f>IFERROR(AVERAGE(Transform!FE51, Transform!FG51, Transform!FQ51, Transform!FY51),"N/A")</f>
        <v>3.5</v>
      </c>
      <c r="AO51">
        <f>IFERROR(AVERAGE(Transform!FF51, Transform!FH51, Transform!FR51, Transform!FZ51),"N/A")</f>
        <v>3</v>
      </c>
      <c r="AP51">
        <f>IFERROR(AVERAGE(Transform!FK51, Transform!GC51, Transform!GE51, Transform!GM51, Transform!GO51),"N/A")</f>
        <v>4.2</v>
      </c>
      <c r="AQ51">
        <f>IFERROR(AVERAGE(Transform!FL51, Transform!GD51, Transform!GF51, Transform!GN51, Transform!GP51),"N/A")</f>
        <v>4.2</v>
      </c>
      <c r="AR51">
        <f>IFERROR(AVERAGE(Transform!GQ51, Transform!GS51, Transform!GU51, Transform!GW51),"N/A")</f>
        <v>4.25</v>
      </c>
      <c r="AS51">
        <f>IFERROR(AVERAGE(Transform!GR51, Transform!GT51, Transform!GV51, Transform!GX51),"N/A")</f>
        <v>4.25</v>
      </c>
      <c r="AT51" s="2" cm="1">
        <f t="array" ref="AT51">IFERROR(SUM(VALUE(Transform!GY51:HM51))*100/90,"N/A")</f>
        <v>86.666666666666671</v>
      </c>
      <c r="AU51" s="2" cm="1">
        <f t="array" ref="AU51">IFERROR(SUM(VALUE(Transform!GY51:HK51))*100/78,"N/A")</f>
        <v>87.179487179487182</v>
      </c>
      <c r="AV51" s="2" cm="1">
        <f t="array" ref="AV51">IFERROR(SUM(VALUE(Transform!HL51:HM51))*100/12,"N/A")</f>
        <v>83.333333333333329</v>
      </c>
      <c r="AW51" s="2">
        <f>IFERROR(AVERAGE(Transform!HN51:IE51),"N/A")</f>
        <v>3.9444444444444446</v>
      </c>
      <c r="AX51" s="2">
        <f>IFERROR(AVERAGE(Transform!HN51:HR51, Transform!HZ51:IA51),"N/A")</f>
        <v>4.7142857142857144</v>
      </c>
      <c r="AY51" s="2">
        <f>IFERROR(AVERAGE(Transform!HS51:HU51, Transform!HX51:HY51),"N/A")</f>
        <v>3.4</v>
      </c>
      <c r="AZ51" s="2">
        <f>IFERROR(AVERAGE(Transform!HV51:HW51,Transform!IC51,Transform!IE51),"N/A")</f>
        <v>3</v>
      </c>
      <c r="BA51" s="2">
        <f>IFERROR(AVERAGE(Transform!IB51,Transform!ID51),"N/A")</f>
        <v>4.5</v>
      </c>
      <c r="BB51" s="2">
        <f>IFERROR(AVERAGE(Transform!IF51:IJ51),"N/A")</f>
        <v>6.8</v>
      </c>
      <c r="BC51" s="2" cm="1">
        <f t="array" ref="BC51">IFERROR(SUM(VALUE(Transform!IK51:IQ51)),"N/A")</f>
        <v>35</v>
      </c>
      <c r="BD51" s="2" cm="1">
        <f t="array" ref="BD51">IFERROR(SUM(VALUE(Transform!IR51:IX51)),"N/A")</f>
        <v>30</v>
      </c>
      <c r="BE51" s="2">
        <f t="shared" si="0"/>
        <v>32.5</v>
      </c>
      <c r="BF51">
        <f>IFERROR(AVERAGE(Transform!IY51:JO51),"N/A")</f>
        <v>3.7058823529411766</v>
      </c>
      <c r="BG51" t="str">
        <f>IFERROR(AVERAGE(Transform!JP51:JW51),"N/A")</f>
        <v>N/A</v>
      </c>
      <c r="BH51" t="str">
        <f>IFERROR(AVERAGE(Transform!JP51:JS51),"N/A")</f>
        <v>N/A</v>
      </c>
      <c r="BI51" t="str">
        <f>IFERROR(AVERAGE(Transform!JT51:JW51),"N/A")</f>
        <v>N/A</v>
      </c>
      <c r="BJ51" t="str">
        <f>IFERROR(AVERAGE(Transform!JX51:KI51),"N/A")</f>
        <v>N/A</v>
      </c>
      <c r="BK51" t="str">
        <f>IFERROR(AVERAGE(Transform!JX51:KA51),"N/A")</f>
        <v>N/A</v>
      </c>
      <c r="BL51" t="str">
        <f>IFERROR(AVERAGE(Transform!KB51:KE51),"N/A")</f>
        <v>N/A</v>
      </c>
      <c r="BM51" t="str">
        <f>IFERROR(AVERAGE(Transform!KF51:KI51),"N/A")</f>
        <v>N/A</v>
      </c>
      <c r="BN51" t="str">
        <f>IFERROR(AVERAGE(Transform!KJ51:KX51),"N/A")</f>
        <v>N/A</v>
      </c>
      <c r="BO51" t="str">
        <f>IFERROR(AVERAGE(Transform!KJ51:KN51),"N/A")</f>
        <v>N/A</v>
      </c>
      <c r="BP51" t="str">
        <f>IFERROR(AVERAGE(Transform!KO51:KS51),"N/A")</f>
        <v>N/A</v>
      </c>
      <c r="BQ51" t="str">
        <f>IFERROR(AVERAGE(Transform!KT51:KX51),"N/A")</f>
        <v>N/A</v>
      </c>
    </row>
    <row r="52" spans="1:69" x14ac:dyDescent="0.25">
      <c r="A52">
        <f>Transform!A52</f>
        <v>23</v>
      </c>
      <c r="B52" t="str">
        <f>Transform!B52</f>
        <v>T3</v>
      </c>
      <c r="C52" t="str">
        <f>Transform!C52</f>
        <v>2023-02-03 19:07:00</v>
      </c>
      <c r="D52" t="str">
        <f>Transform!D52</f>
        <v>755-292</v>
      </c>
      <c r="E52" t="str">
        <f>Transform!E52</f>
        <v/>
      </c>
      <c r="F52" s="2">
        <f>IFERROR(AVERAGE(Transform!F52:AB52),"N/A")</f>
        <v>43.478260869565219</v>
      </c>
      <c r="G52" s="2">
        <f>IFERROR(AVERAGE(Transform!F52:J52,Transform!S52:AB52),"N/A")</f>
        <v>38.333333333333336</v>
      </c>
      <c r="H52" s="2">
        <f>IFERROR(AVERAGE(Transform!K52:R52),"N/A")</f>
        <v>53.125</v>
      </c>
      <c r="I52" s="2">
        <f>IFERROR(AVERAGE(Transform!F52:J52),"N/A")</f>
        <v>55</v>
      </c>
      <c r="J52" s="2">
        <f>IFERROR(AVERAGE(Transform!S52:W52),"N/A")</f>
        <v>30</v>
      </c>
      <c r="K52" s="2">
        <f>IFERROR(AVERAGE(Transform!X52:AB52),"N/A")</f>
        <v>30</v>
      </c>
      <c r="L52" s="2">
        <f>IFERROR(AVERAGE(Transform!AC52:AZ52),"N/A")</f>
        <v>4.708333333333333</v>
      </c>
      <c r="M52" s="2">
        <f>IFERROR(AVERAGE(Transform!AC52:AU52),"N/A")</f>
        <v>4.6842105263157894</v>
      </c>
      <c r="N52" s="2">
        <f>IFERROR(AVERAGE(Transform!AV52:AZ52),"N/A")</f>
        <v>4.8</v>
      </c>
      <c r="O52" s="2">
        <f>IFERROR(SUM(Transform!BA52:BL52),"N/A")</f>
        <v>26</v>
      </c>
      <c r="P52" s="2">
        <f>IFERROR(AVERAGE(Transform!BM52:CI52),"N/A")</f>
        <v>3.2608695652173911</v>
      </c>
      <c r="Q52" s="2">
        <f>IFERROR(AVERAGE(Transform!BM52:BT52),"N/A")</f>
        <v>2.625</v>
      </c>
      <c r="R52" s="2">
        <f>IFERROR(AVERAGE(Transform!BU52:CA52),"N/A")</f>
        <v>4.5714285714285712</v>
      </c>
      <c r="S52" s="2">
        <f>IFERROR(AVERAGE(Transform!CB52:CI52),"N/A")</f>
        <v>2.75</v>
      </c>
      <c r="T52" s="2" cm="1">
        <f t="array" ref="T52">IFERROR(SUM(VALUE(Transform!CJ52:DD52)),"N/A")</f>
        <v>77</v>
      </c>
      <c r="U52" s="2" cm="1">
        <f t="array" ref="U52">IFERROR(SUM(VALUE(Transform!CJ52:CT52)),"N/A")</f>
        <v>43</v>
      </c>
      <c r="V52" s="2">
        <f>IFERROR(SUM(VALUE(Transform!CU52), Transform!CY52:DA52,Transform!DC52:DD52),"N/A")</f>
        <v>27</v>
      </c>
      <c r="W52" s="2" cm="1">
        <f t="array" ref="W52">IFERROR(SUM(VALUE(Transform!CV52:CX52),Transform!DB52),"N/A")</f>
        <v>7</v>
      </c>
      <c r="X52" s="2" cm="1">
        <f t="array" ref="X52">IFERROR(SUM(VALUE(Transform!DE52:DZ52)),"N/A")</f>
        <v>49</v>
      </c>
      <c r="Y52" s="2" cm="1">
        <f t="array" ref="Y52">IFERROR(SUM(VALUE(Transform!DE52:DL52)),"N/A")</f>
        <v>8</v>
      </c>
      <c r="Z52" s="2" cm="1">
        <f t="array" ref="Z52">IFERROR(SUM(VALUE(Transform!DM52:DT52)),"N/A")</f>
        <v>29</v>
      </c>
      <c r="AA52" s="2" cm="1">
        <f t="array" ref="AA52">IFERROR(SUM(VALUE(Transform!DU52:DZ52)),"N/A")</f>
        <v>12</v>
      </c>
      <c r="AB52" s="2" cm="1">
        <f t="array" ref="AB52">IFERROR(((SUM(VALUE(Transform!EA52:EZ52))-26)/(156-26))*100,"N/A")</f>
        <v>50</v>
      </c>
      <c r="AC52" s="2" cm="1">
        <f t="array" ref="AC52">IFERROR(((SUM(VALUE(Transform!EA52:EB52))-2)/(10-2))*100,"N/A")</f>
        <v>75</v>
      </c>
      <c r="AD52" s="2" cm="1">
        <f t="array" ref="AD52">IFERROR(((SUM(VALUE(Transform!EC52:ED52), Transform!EJ52, Transform!EO52:ER52)-7)/(35-7))*100,"N/A")</f>
        <v>53.571428571428569</v>
      </c>
      <c r="AE52" s="2" cm="1">
        <f t="array" ref="AE52">IFERROR(((SUM(VALUE(Transform!EE52:EG52), Transform!EK52, Transform!ES52, Transform!EZ52)-6)/(30-6))*100,"N/A")</f>
        <v>62.5</v>
      </c>
      <c r="AF52" s="2" cm="1">
        <f t="array" ref="AF52">IFERROR(((SUM(VALUE(Transform!ET52:EV52))-3)/(15-3))*100,"N/A")</f>
        <v>75</v>
      </c>
      <c r="AG52" s="3" cm="1">
        <f t="array" ref="AG52">IFERROR(((SUM(VALUE(Transform!EH52:EI52), Transform!EL52:EN52, Transform!EW52:EY52)-8)/(40-8))*100,"N/A")</f>
        <v>62.5</v>
      </c>
      <c r="AH52" s="3">
        <f>IFERROR(AVERAGE(Transform!FA52, Transform!FC52, Transform!FE52, Transform!FG52, Transform!FI52, Transform!FK52, Transform!FM52, Transform!FO52, Transform!FQ52, Transform!FS52, Transform!FU52, Transform!FW52, Transform!FY52, Transform!GA52, Transform!GC52, Transform!GE52, Transform!GG52, Transform!GI52, Transform!GK52, Transform!GM52, Transform!GO52, Transform!GQ52, Transform!GS52, Transform!GU52, Transform!GW52),"N/A")</f>
        <v>3.4</v>
      </c>
      <c r="AI52" s="3">
        <f>IFERROR(AVERAGE(Transform!FB52, Transform!FD52, Transform!FF52, Transform!FH52, Transform!FJ52, Transform!FL52, Transform!FN52, Transform!FP52, Transform!FR52, Transform!FT52, Transform!FV52, Transform!FX52, Transform!FZ52, Transform!GB52, Transform!GD52, Transform!GF52, Transform!GH52, Transform!GJ52, Transform!GL52, Transform!GN52, Transform!GP52, Transform!GR52, Transform!GT52, Transform!GV52, Transform!GX52),"N/A")</f>
        <v>3.52</v>
      </c>
      <c r="AJ52" s="3">
        <f>IFERROR(AVERAGE(Transform!FA52, Transform!FM52, Transform!FS52, Transform!FU52, Transform!FW52, Transform!GI52),"N/A")</f>
        <v>3.3333333333333335</v>
      </c>
      <c r="AK52" s="3">
        <f>IFERROR(AVERAGE(Transform!FB52, Transform!FN52, Transform!FT52, Transform!FV52, Transform!FX52, Transform!GJ52),"N/A")</f>
        <v>3.5</v>
      </c>
      <c r="AL52" s="3">
        <f>IFERROR(AVERAGE(Transform!FC52, Transform!FI52, Transform!FO52, Transform!GA52, Transform!GG52, Transform!GK52),"N/A")</f>
        <v>3.3333333333333335</v>
      </c>
      <c r="AM52" s="3">
        <f>IFERROR(AVERAGE(Transform!FD52, Transform!FJ52, Transform!FP52, Transform!GB52, Transform!GH52, Transform!GL52),"N/A")</f>
        <v>3.3333333333333335</v>
      </c>
      <c r="AN52">
        <f>IFERROR(AVERAGE(Transform!FE52, Transform!FG52, Transform!FQ52, Transform!FY52),"N/A")</f>
        <v>3.5</v>
      </c>
      <c r="AO52">
        <f>IFERROR(AVERAGE(Transform!FF52, Transform!FH52, Transform!FR52, Transform!FZ52),"N/A")</f>
        <v>3.75</v>
      </c>
      <c r="AP52">
        <f>IFERROR(AVERAGE(Transform!FK52, Transform!GC52, Transform!GE52, Transform!GM52, Transform!GO52),"N/A")</f>
        <v>3.4</v>
      </c>
      <c r="AQ52">
        <f>IFERROR(AVERAGE(Transform!FL52, Transform!GD52, Transform!GF52, Transform!GN52, Transform!GP52),"N/A")</f>
        <v>3.8</v>
      </c>
      <c r="AR52">
        <f>IFERROR(AVERAGE(Transform!GQ52, Transform!GS52, Transform!GU52, Transform!GW52),"N/A")</f>
        <v>3.5</v>
      </c>
      <c r="AS52">
        <f>IFERROR(AVERAGE(Transform!GR52, Transform!GT52, Transform!GV52, Transform!GX52),"N/A")</f>
        <v>3.25</v>
      </c>
      <c r="AT52" s="2" cm="1">
        <f t="array" ref="AT52">IFERROR(SUM(VALUE(Transform!GY52:HM52))*100/90,"N/A")</f>
        <v>63.333333333333336</v>
      </c>
      <c r="AU52" s="2" cm="1">
        <f t="array" ref="AU52">IFERROR(SUM(VALUE(Transform!GY52:HK52))*100/78,"N/A")</f>
        <v>62.820512820512818</v>
      </c>
      <c r="AV52" s="2" cm="1">
        <f t="array" ref="AV52">IFERROR(SUM(VALUE(Transform!HL52:HM52))*100/12,"N/A")</f>
        <v>66.666666666666671</v>
      </c>
      <c r="AW52" s="2">
        <f>IFERROR(AVERAGE(Transform!HN52:IE52),"N/A")</f>
        <v>2.7222222222222223</v>
      </c>
      <c r="AX52" s="2">
        <f>IFERROR(AVERAGE(Transform!HN52:HR52, Transform!HZ52:IA52),"N/A")</f>
        <v>3.4285714285714284</v>
      </c>
      <c r="AY52" s="2">
        <f>IFERROR(AVERAGE(Transform!HS52:HU52, Transform!HX52:HY52),"N/A")</f>
        <v>1.8</v>
      </c>
      <c r="AZ52" s="2">
        <f>IFERROR(AVERAGE(Transform!HV52:HW52,Transform!IC52,Transform!IE52),"N/A")</f>
        <v>2.5</v>
      </c>
      <c r="BA52" s="2">
        <f>IFERROR(AVERAGE(Transform!IB52,Transform!ID52),"N/A")</f>
        <v>3</v>
      </c>
      <c r="BB52" s="2">
        <f>IFERROR(AVERAGE(Transform!IF52:IJ52),"N/A")</f>
        <v>7</v>
      </c>
      <c r="BC52" s="2" cm="1">
        <f t="array" ref="BC52">IFERROR(SUM(VALUE(Transform!IK52:IQ52)),"N/A")</f>
        <v>28</v>
      </c>
      <c r="BD52" s="2" cm="1">
        <f t="array" ref="BD52">IFERROR(SUM(VALUE(Transform!IR52:IX52)),"N/A")</f>
        <v>28</v>
      </c>
      <c r="BE52" s="2">
        <f t="shared" si="0"/>
        <v>28</v>
      </c>
      <c r="BF52">
        <f>IFERROR(AVERAGE(Transform!IY52:JO52),"N/A")</f>
        <v>2.5882352941176472</v>
      </c>
      <c r="BG52" t="str">
        <f>IFERROR(AVERAGE(Transform!JP52:JW52),"N/A")</f>
        <v>N/A</v>
      </c>
      <c r="BH52" t="str">
        <f>IFERROR(AVERAGE(Transform!JP52:JS52),"N/A")</f>
        <v>N/A</v>
      </c>
      <c r="BI52" t="str">
        <f>IFERROR(AVERAGE(Transform!JT52:JW52),"N/A")</f>
        <v>N/A</v>
      </c>
      <c r="BJ52" t="str">
        <f>IFERROR(AVERAGE(Transform!JX52:KI52),"N/A")</f>
        <v>N/A</v>
      </c>
      <c r="BK52" t="str">
        <f>IFERROR(AVERAGE(Transform!JX52:KA52),"N/A")</f>
        <v>N/A</v>
      </c>
      <c r="BL52" t="str">
        <f>IFERROR(AVERAGE(Transform!KB52:KE52),"N/A")</f>
        <v>N/A</v>
      </c>
      <c r="BM52" t="str">
        <f>IFERROR(AVERAGE(Transform!KF52:KI52),"N/A")</f>
        <v>N/A</v>
      </c>
      <c r="BN52" t="str">
        <f>IFERROR(AVERAGE(Transform!KJ52:KX52),"N/A")</f>
        <v>N/A</v>
      </c>
      <c r="BO52" t="str">
        <f>IFERROR(AVERAGE(Transform!KJ52:KN52),"N/A")</f>
        <v>N/A</v>
      </c>
      <c r="BP52" t="str">
        <f>IFERROR(AVERAGE(Transform!KO52:KS52),"N/A")</f>
        <v>N/A</v>
      </c>
      <c r="BQ52" t="str">
        <f>IFERROR(AVERAGE(Transform!KT52:KX52),"N/A")</f>
        <v>N/A</v>
      </c>
    </row>
    <row r="53" spans="1:69" x14ac:dyDescent="0.25">
      <c r="A53">
        <f>Transform!A53</f>
        <v>25</v>
      </c>
      <c r="B53" t="str">
        <f>Transform!B53</f>
        <v>T3</v>
      </c>
      <c r="C53" t="str">
        <f>Transform!C53</f>
        <v>2023-02-05 19:50:29</v>
      </c>
      <c r="D53" t="str">
        <f>Transform!D53</f>
        <v>710-210</v>
      </c>
      <c r="E53" t="str">
        <f>Transform!E53</f>
        <v>110-115</v>
      </c>
      <c r="F53" s="2">
        <f>IFERROR(AVERAGE(Transform!F53:AB53),"N/A")</f>
        <v>66.304347826086953</v>
      </c>
      <c r="G53" s="2">
        <f>IFERROR(AVERAGE(Transform!F53:J53,Transform!S53:AB53),"N/A")</f>
        <v>48.333333333333336</v>
      </c>
      <c r="H53" s="2">
        <f>IFERROR(AVERAGE(Transform!K53:R53),"N/A")</f>
        <v>100</v>
      </c>
      <c r="I53" s="2">
        <f>IFERROR(AVERAGE(Transform!F53:J53),"N/A")</f>
        <v>55</v>
      </c>
      <c r="J53" s="2">
        <f>IFERROR(AVERAGE(Transform!S53:W53),"N/A")</f>
        <v>50</v>
      </c>
      <c r="K53" s="2">
        <f>IFERROR(AVERAGE(Transform!X53:AB53),"N/A")</f>
        <v>40</v>
      </c>
      <c r="L53" s="2">
        <f>IFERROR(AVERAGE(Transform!AC53:AZ53),"N/A")</f>
        <v>4.625</v>
      </c>
      <c r="M53" s="2">
        <f>IFERROR(AVERAGE(Transform!AC53:AU53),"N/A")</f>
        <v>4.8421052631578947</v>
      </c>
      <c r="N53" s="2">
        <f>IFERROR(AVERAGE(Transform!AV53:AZ53),"N/A")</f>
        <v>3.8</v>
      </c>
      <c r="O53" s="2">
        <f>IFERROR(SUM(Transform!BA53:BL53),"N/A")</f>
        <v>4</v>
      </c>
      <c r="P53" s="2">
        <f>IFERROR(AVERAGE(Transform!BM53:CI53),"N/A")</f>
        <v>4.2608695652173916</v>
      </c>
      <c r="Q53" s="2">
        <f>IFERROR(AVERAGE(Transform!BM53:BT53),"N/A")</f>
        <v>3.625</v>
      </c>
      <c r="R53" s="2">
        <f>IFERROR(AVERAGE(Transform!BU53:CA53),"N/A")</f>
        <v>4.4285714285714288</v>
      </c>
      <c r="S53" s="2">
        <f>IFERROR(AVERAGE(Transform!CB53:CI53),"N/A")</f>
        <v>4.75</v>
      </c>
      <c r="T53" s="2" cm="1">
        <f t="array" ref="T53">IFERROR(SUM(VALUE(Transform!CJ53:DD53)),"N/A")</f>
        <v>29</v>
      </c>
      <c r="U53" s="2" cm="1">
        <f t="array" ref="U53">IFERROR(SUM(VALUE(Transform!CJ53:CT53)),"N/A")</f>
        <v>11</v>
      </c>
      <c r="V53" s="2">
        <f>IFERROR(SUM(VALUE(Transform!CU53), Transform!CY53:DA53,Transform!DC53:DD53),"N/A")</f>
        <v>14</v>
      </c>
      <c r="W53" s="2" cm="1">
        <f t="array" ref="W53">IFERROR(SUM(VALUE(Transform!CV53:CX53),Transform!DB53),"N/A")</f>
        <v>4</v>
      </c>
      <c r="X53" s="2" cm="1">
        <f t="array" ref="X53">IFERROR(SUM(VALUE(Transform!DE53:DZ53)),"N/A")</f>
        <v>13</v>
      </c>
      <c r="Y53" s="2" cm="1">
        <f t="array" ref="Y53">IFERROR(SUM(VALUE(Transform!DE53:DL53)),"N/A")</f>
        <v>1</v>
      </c>
      <c r="Z53" s="2" cm="1">
        <f t="array" ref="Z53">IFERROR(SUM(VALUE(Transform!DM53:DT53)),"N/A")</f>
        <v>4</v>
      </c>
      <c r="AA53" s="2" cm="1">
        <f t="array" ref="AA53">IFERROR(SUM(VALUE(Transform!DU53:DZ53)),"N/A")</f>
        <v>8</v>
      </c>
      <c r="AB53" s="2" cm="1">
        <f t="array" ref="AB53">IFERROR(((SUM(VALUE(Transform!EA53:EZ53))-26)/(156-26))*100,"N/A")</f>
        <v>53.07692307692308</v>
      </c>
      <c r="AC53" s="2" cm="1">
        <f t="array" ref="AC53">IFERROR(((SUM(VALUE(Transform!EA53:EB53))-2)/(10-2))*100,"N/A")</f>
        <v>62.5</v>
      </c>
      <c r="AD53" s="2" cm="1">
        <f t="array" ref="AD53">IFERROR(((SUM(VALUE(Transform!EC53:ED53), Transform!EJ53, Transform!EO53:ER53)-7)/(35-7))*100,"N/A")</f>
        <v>67.857142857142861</v>
      </c>
      <c r="AE53" s="2" cm="1">
        <f t="array" ref="AE53">IFERROR(((SUM(VALUE(Transform!EE53:EG53), Transform!EK53, Transform!ES53, Transform!EZ53)-6)/(30-6))*100,"N/A")</f>
        <v>70.833333333333343</v>
      </c>
      <c r="AF53" s="2" cm="1">
        <f t="array" ref="AF53">IFERROR(((SUM(VALUE(Transform!ET53:EV53))-3)/(15-3))*100,"N/A")</f>
        <v>75</v>
      </c>
      <c r="AG53" s="3" cm="1">
        <f t="array" ref="AG53">IFERROR(((SUM(VALUE(Transform!EH53:EI53), Transform!EL53:EN53, Transform!EW53:EY53)-8)/(40-8))*100,"N/A")</f>
        <v>59.375</v>
      </c>
      <c r="AH53" s="3">
        <f>IFERROR(AVERAGE(Transform!FA53, Transform!FC53, Transform!FE53, Transform!FG53, Transform!FI53, Transform!FK53, Transform!FM53, Transform!FO53, Transform!FQ53, Transform!FS53, Transform!FU53, Transform!FW53, Transform!FY53, Transform!GA53, Transform!GC53, Transform!GE53, Transform!GG53, Transform!GI53, Transform!GK53, Transform!GM53, Transform!GO53, Transform!GQ53, Transform!GS53, Transform!GU53, Transform!GW53),"N/A")</f>
        <v>3.84</v>
      </c>
      <c r="AI53" s="3">
        <f>IFERROR(AVERAGE(Transform!FB53, Transform!FD53, Transform!FF53, Transform!FH53, Transform!FJ53, Transform!FL53, Transform!FN53, Transform!FP53, Transform!FR53, Transform!FT53, Transform!FV53, Transform!FX53, Transform!FZ53, Transform!GB53, Transform!GD53, Transform!GF53, Transform!GH53, Transform!GJ53, Transform!GL53, Transform!GN53, Transform!GP53, Transform!GR53, Transform!GT53, Transform!GV53, Transform!GX53),"N/A")</f>
        <v>3.6</v>
      </c>
      <c r="AJ53" s="3">
        <f>IFERROR(AVERAGE(Transform!FA53, Transform!FM53, Transform!FS53, Transform!FU53, Transform!FW53, Transform!GI53),"N/A")</f>
        <v>3.8333333333333335</v>
      </c>
      <c r="AK53" s="3">
        <f>IFERROR(AVERAGE(Transform!FB53, Transform!FN53, Transform!FT53, Transform!FV53, Transform!FX53, Transform!GJ53),"N/A")</f>
        <v>3.3333333333333335</v>
      </c>
      <c r="AL53" s="3">
        <f>IFERROR(AVERAGE(Transform!FC53, Transform!FI53, Transform!FO53, Transform!GA53, Transform!GG53, Transform!GK53),"N/A")</f>
        <v>3.5</v>
      </c>
      <c r="AM53" s="3">
        <f>IFERROR(AVERAGE(Transform!FD53, Transform!FJ53, Transform!FP53, Transform!GB53, Transform!GH53, Transform!GL53),"N/A")</f>
        <v>3.8333333333333335</v>
      </c>
      <c r="AN53">
        <f>IFERROR(AVERAGE(Transform!FE53, Transform!FG53, Transform!FQ53, Transform!FY53),"N/A")</f>
        <v>3.25</v>
      </c>
      <c r="AO53">
        <f>IFERROR(AVERAGE(Transform!FF53, Transform!FH53, Transform!FR53, Transform!FZ53),"N/A")</f>
        <v>3.25</v>
      </c>
      <c r="AP53">
        <f>IFERROR(AVERAGE(Transform!FK53, Transform!GC53, Transform!GE53, Transform!GM53, Transform!GO53),"N/A")</f>
        <v>4.5999999999999996</v>
      </c>
      <c r="AQ53">
        <f>IFERROR(AVERAGE(Transform!FL53, Transform!GD53, Transform!GF53, Transform!GN53, Transform!GP53),"N/A")</f>
        <v>4</v>
      </c>
      <c r="AR53">
        <f>IFERROR(AVERAGE(Transform!GQ53, Transform!GS53, Transform!GU53, Transform!GW53),"N/A")</f>
        <v>4</v>
      </c>
      <c r="AS53">
        <f>IFERROR(AVERAGE(Transform!GR53, Transform!GT53, Transform!GV53, Transform!GX53),"N/A")</f>
        <v>3.5</v>
      </c>
      <c r="AT53" s="2" cm="1">
        <f t="array" ref="AT53">IFERROR(SUM(VALUE(Transform!GY53:HM53))*100/90,"N/A")</f>
        <v>84.444444444444443</v>
      </c>
      <c r="AU53" s="2" cm="1">
        <f t="array" ref="AU53">IFERROR(SUM(VALUE(Transform!GY53:HK53))*100/78,"N/A")</f>
        <v>87.179487179487182</v>
      </c>
      <c r="AV53" s="2" cm="1">
        <f t="array" ref="AV53">IFERROR(SUM(VALUE(Transform!HL53:HM53))*100/12,"N/A")</f>
        <v>66.666666666666671</v>
      </c>
      <c r="AW53" s="2">
        <f>IFERROR(AVERAGE(Transform!HN53:IE53),"N/A")</f>
        <v>2.7222222222222223</v>
      </c>
      <c r="AX53" s="2">
        <f>IFERROR(AVERAGE(Transform!HN53:HR53, Transform!HZ53:IA53),"N/A")</f>
        <v>3.5714285714285716</v>
      </c>
      <c r="AY53" s="2">
        <f>IFERROR(AVERAGE(Transform!HS53:HU53, Transform!HX53:HY53),"N/A")</f>
        <v>1.8</v>
      </c>
      <c r="AZ53" s="2">
        <f>IFERROR(AVERAGE(Transform!HV53:HW53,Transform!IC53,Transform!IE53),"N/A")</f>
        <v>1.75</v>
      </c>
      <c r="BA53" s="2">
        <f>IFERROR(AVERAGE(Transform!IB53,Transform!ID53),"N/A")</f>
        <v>4</v>
      </c>
      <c r="BB53" s="2">
        <f>IFERROR(AVERAGE(Transform!IF53:IJ53),"N/A")</f>
        <v>4</v>
      </c>
      <c r="BC53" s="2" cm="1">
        <f t="array" ref="BC53">IFERROR(SUM(VALUE(Transform!IK53:IQ53)),"N/A")</f>
        <v>24</v>
      </c>
      <c r="BD53" s="2" cm="1">
        <f t="array" ref="BD53">IFERROR(SUM(VALUE(Transform!IR53:IX53)),"N/A")</f>
        <v>31</v>
      </c>
      <c r="BE53" s="2">
        <f t="shared" si="0"/>
        <v>27.5</v>
      </c>
      <c r="BF53">
        <f>IFERROR(AVERAGE(Transform!IY53:JO53),"N/A")</f>
        <v>3.2352941176470589</v>
      </c>
      <c r="BG53" t="str">
        <f>IFERROR(AVERAGE(Transform!JP53:JW53),"N/A")</f>
        <v>N/A</v>
      </c>
      <c r="BH53" t="str">
        <f>IFERROR(AVERAGE(Transform!JP53:JS53),"N/A")</f>
        <v>N/A</v>
      </c>
      <c r="BI53" t="str">
        <f>IFERROR(AVERAGE(Transform!JT53:JW53),"N/A")</f>
        <v>N/A</v>
      </c>
      <c r="BJ53" t="str">
        <f>IFERROR(AVERAGE(Transform!JX53:KI53),"N/A")</f>
        <v>N/A</v>
      </c>
      <c r="BK53" t="str">
        <f>IFERROR(AVERAGE(Transform!JX53:KA53),"N/A")</f>
        <v>N/A</v>
      </c>
      <c r="BL53" t="str">
        <f>IFERROR(AVERAGE(Transform!KB53:KE53),"N/A")</f>
        <v>N/A</v>
      </c>
      <c r="BM53" t="str">
        <f>IFERROR(AVERAGE(Transform!KF53:KI53),"N/A")</f>
        <v>N/A</v>
      </c>
      <c r="BN53" t="str">
        <f>IFERROR(AVERAGE(Transform!KJ53:KX53),"N/A")</f>
        <v>N/A</v>
      </c>
      <c r="BO53" t="str">
        <f>IFERROR(AVERAGE(Transform!KJ53:KN53),"N/A")</f>
        <v>N/A</v>
      </c>
      <c r="BP53" t="str">
        <f>IFERROR(AVERAGE(Transform!KO53:KS53),"N/A")</f>
        <v>N/A</v>
      </c>
      <c r="BQ53" t="str">
        <f>IFERROR(AVERAGE(Transform!KT53:KX53),"N/A")</f>
        <v>N/A</v>
      </c>
    </row>
    <row r="54" spans="1:69" x14ac:dyDescent="0.25">
      <c r="A54">
        <f>Transform!A54</f>
        <v>26</v>
      </c>
      <c r="B54" t="str">
        <f>Transform!B54</f>
        <v>T3</v>
      </c>
      <c r="C54" t="str">
        <f>Transform!C54</f>
        <v>2023-02-16 14:45:48</v>
      </c>
      <c r="D54" t="str">
        <f>Transform!D54</f>
        <v>752-207</v>
      </c>
      <c r="E54" t="str">
        <f>Transform!E54</f>
        <v/>
      </c>
      <c r="F54" s="2">
        <f>IFERROR(AVERAGE(Transform!F54:AB54),"N/A")</f>
        <v>69.565217391304344</v>
      </c>
      <c r="G54" s="2">
        <f>IFERROR(AVERAGE(Transform!F54:J54,Transform!S54:AB54),"N/A")</f>
        <v>55</v>
      </c>
      <c r="H54" s="2">
        <f>IFERROR(AVERAGE(Transform!K54:R54),"N/A")</f>
        <v>96.875</v>
      </c>
      <c r="I54" s="2">
        <f>IFERROR(AVERAGE(Transform!F54:J54),"N/A")</f>
        <v>45</v>
      </c>
      <c r="J54" s="2">
        <f>IFERROR(AVERAGE(Transform!S54:W54),"N/A")</f>
        <v>55</v>
      </c>
      <c r="K54" s="2">
        <f>IFERROR(AVERAGE(Transform!X54:AB54),"N/A")</f>
        <v>65</v>
      </c>
      <c r="L54" s="2">
        <f>IFERROR(AVERAGE(Transform!AC54:AZ54),"N/A")</f>
        <v>3.8333333333333335</v>
      </c>
      <c r="M54" s="2">
        <f>IFERROR(AVERAGE(Transform!AC54:AU54),"N/A")</f>
        <v>3.8421052631578947</v>
      </c>
      <c r="N54" s="2">
        <f>IFERROR(AVERAGE(Transform!AV54:AZ54),"N/A")</f>
        <v>3.8</v>
      </c>
      <c r="O54" s="2">
        <f>IFERROR(SUM(Transform!BA54:BL54),"N/A")</f>
        <v>26</v>
      </c>
      <c r="P54" s="2">
        <f>IFERROR(AVERAGE(Transform!BM54:CI54),"N/A")</f>
        <v>3.7826086956521738</v>
      </c>
      <c r="Q54" s="2">
        <f>IFERROR(AVERAGE(Transform!BM54:BT54),"N/A")</f>
        <v>3.375</v>
      </c>
      <c r="R54" s="2">
        <f>IFERROR(AVERAGE(Transform!BU54:CA54),"N/A")</f>
        <v>3.8571428571428572</v>
      </c>
      <c r="S54" s="2">
        <f>IFERROR(AVERAGE(Transform!CB54:CI54),"N/A")</f>
        <v>4.125</v>
      </c>
      <c r="T54" s="2" cm="1">
        <f t="array" ref="T54">IFERROR(SUM(VALUE(Transform!CJ54:DD54)),"N/A")</f>
        <v>57</v>
      </c>
      <c r="U54" s="2" cm="1">
        <f t="array" ref="U54">IFERROR(SUM(VALUE(Transform!CJ54:CT54)),"N/A")</f>
        <v>32</v>
      </c>
      <c r="V54" s="2">
        <f>IFERROR(SUM(VALUE(Transform!CU54), Transform!CY54:DA54,Transform!DC54:DD54),"N/A")</f>
        <v>20</v>
      </c>
      <c r="W54" s="2" cm="1">
        <f t="array" ref="W54">IFERROR(SUM(VALUE(Transform!CV54:CX54),Transform!DB54),"N/A")</f>
        <v>5</v>
      </c>
      <c r="X54" s="2" cm="1">
        <f t="array" ref="X54">IFERROR(SUM(VALUE(Transform!DE54:DZ54)),"N/A")</f>
        <v>63</v>
      </c>
      <c r="Y54" s="2" cm="1">
        <f t="array" ref="Y54">IFERROR(SUM(VALUE(Transform!DE54:DL54)),"N/A")</f>
        <v>15</v>
      </c>
      <c r="Z54" s="2" cm="1">
        <f t="array" ref="Z54">IFERROR(SUM(VALUE(Transform!DM54:DT54)),"N/A")</f>
        <v>35</v>
      </c>
      <c r="AA54" s="2" cm="1">
        <f t="array" ref="AA54">IFERROR(SUM(VALUE(Transform!DU54:DZ54)),"N/A")</f>
        <v>13</v>
      </c>
      <c r="AB54" s="2" cm="1">
        <f t="array" ref="AB54">IFERROR(((SUM(VALUE(Transform!EA54:EZ54))-26)/(156-26))*100,"N/A")</f>
        <v>55.384615384615387</v>
      </c>
      <c r="AC54" s="2" cm="1">
        <f t="array" ref="AC54">IFERROR(((SUM(VALUE(Transform!EA54:EB54))-2)/(10-2))*100,"N/A")</f>
        <v>62.5</v>
      </c>
      <c r="AD54" s="2" cm="1">
        <f t="array" ref="AD54">IFERROR(((SUM(VALUE(Transform!EC54:ED54), Transform!EJ54, Transform!EO54:ER54)-7)/(35-7))*100,"N/A")</f>
        <v>60.714285714285708</v>
      </c>
      <c r="AE54" s="2" cm="1">
        <f t="array" ref="AE54">IFERROR(((SUM(VALUE(Transform!EE54:EG54), Transform!EK54, Transform!ES54, Transform!EZ54)-6)/(30-6))*100,"N/A")</f>
        <v>91.666666666666657</v>
      </c>
      <c r="AF54" s="2" cm="1">
        <f t="array" ref="AF54">IFERROR(((SUM(VALUE(Transform!ET54:EV54))-3)/(15-3))*100,"N/A")</f>
        <v>41.666666666666671</v>
      </c>
      <c r="AG54" s="3" cm="1">
        <f t="array" ref="AG54">IFERROR(((SUM(VALUE(Transform!EH54:EI54), Transform!EL54:EN54, Transform!EW54:EY54)-8)/(40-8))*100,"N/A")</f>
        <v>71.875</v>
      </c>
      <c r="AH54" s="3">
        <f>IFERROR(AVERAGE(Transform!FA54, Transform!FC54, Transform!FE54, Transform!FG54, Transform!FI54, Transform!FK54, Transform!FM54, Transform!FO54, Transform!FQ54, Transform!FS54, Transform!FU54, Transform!FW54, Transform!FY54, Transform!GA54, Transform!GC54, Transform!GE54, Transform!GG54, Transform!GI54, Transform!GK54, Transform!GM54, Transform!GO54, Transform!GQ54, Transform!GS54, Transform!GU54, Transform!GW54),"N/A")</f>
        <v>3.92</v>
      </c>
      <c r="AI54" s="3">
        <f>IFERROR(AVERAGE(Transform!FB54, Transform!FD54, Transform!FF54, Transform!FH54, Transform!FJ54, Transform!FL54, Transform!FN54, Transform!FP54, Transform!FR54, Transform!FT54, Transform!FV54, Transform!FX54, Transform!FZ54, Transform!GB54, Transform!GD54, Transform!GF54, Transform!GH54, Transform!GJ54, Transform!GL54, Transform!GN54, Transform!GP54, Transform!GR54, Transform!GT54, Transform!GV54, Transform!GX54),"N/A")</f>
        <v>3.88</v>
      </c>
      <c r="AJ54" s="3">
        <f>IFERROR(AVERAGE(Transform!FA54, Transform!FM54, Transform!FS54, Transform!FU54, Transform!FW54, Transform!GI54),"N/A")</f>
        <v>4.666666666666667</v>
      </c>
      <c r="AK54" s="3">
        <f>IFERROR(AVERAGE(Transform!FB54, Transform!FN54, Transform!FT54, Transform!FV54, Transform!FX54, Transform!GJ54),"N/A")</f>
        <v>4</v>
      </c>
      <c r="AL54" s="3">
        <f>IFERROR(AVERAGE(Transform!FC54, Transform!FI54, Transform!FO54, Transform!GA54, Transform!GG54, Transform!GK54),"N/A")</f>
        <v>3.1666666666666665</v>
      </c>
      <c r="AM54" s="3">
        <f>IFERROR(AVERAGE(Transform!FD54, Transform!FJ54, Transform!FP54, Transform!GB54, Transform!GH54, Transform!GL54),"N/A")</f>
        <v>3.5</v>
      </c>
      <c r="AN54">
        <f>IFERROR(AVERAGE(Transform!FE54, Transform!FG54, Transform!FQ54, Transform!FY54),"N/A")</f>
        <v>3.5</v>
      </c>
      <c r="AO54">
        <f>IFERROR(AVERAGE(Transform!FF54, Transform!FH54, Transform!FR54, Transform!FZ54),"N/A")</f>
        <v>3.5</v>
      </c>
      <c r="AP54">
        <f>IFERROR(AVERAGE(Transform!FK54, Transform!GC54, Transform!GE54, Transform!GM54, Transform!GO54),"N/A")</f>
        <v>4</v>
      </c>
      <c r="AQ54">
        <f>IFERROR(AVERAGE(Transform!FL54, Transform!GD54, Transform!GF54, Transform!GN54, Transform!GP54),"N/A")</f>
        <v>4.2</v>
      </c>
      <c r="AR54">
        <f>IFERROR(AVERAGE(Transform!GQ54, Transform!GS54, Transform!GU54, Transform!GW54),"N/A")</f>
        <v>4.25</v>
      </c>
      <c r="AS54">
        <f>IFERROR(AVERAGE(Transform!GR54, Transform!GT54, Transform!GV54, Transform!GX54),"N/A")</f>
        <v>4.25</v>
      </c>
      <c r="AT54" s="2" cm="1">
        <f t="array" ref="AT54">IFERROR(SUM(VALUE(Transform!GY54:HM54))*100/90,"N/A")</f>
        <v>87.777777777777771</v>
      </c>
      <c r="AU54" s="2" cm="1">
        <f t="array" ref="AU54">IFERROR(SUM(VALUE(Transform!GY54:HK54))*100/78,"N/A")</f>
        <v>89.743589743589737</v>
      </c>
      <c r="AV54" s="2" cm="1">
        <f t="array" ref="AV54">IFERROR(SUM(VALUE(Transform!HL54:HM54))*100/12,"N/A")</f>
        <v>75</v>
      </c>
      <c r="AW54" s="2">
        <f>IFERROR(AVERAGE(Transform!HN54:IE54),"N/A")</f>
        <v>3.3333333333333335</v>
      </c>
      <c r="AX54" s="2">
        <f>IFERROR(AVERAGE(Transform!HN54:HR54, Transform!HZ54:IA54),"N/A")</f>
        <v>3.7142857142857144</v>
      </c>
      <c r="AY54" s="2">
        <f>IFERROR(AVERAGE(Transform!HS54:HU54, Transform!HX54:HY54),"N/A")</f>
        <v>3</v>
      </c>
      <c r="AZ54" s="2">
        <f>IFERROR(AVERAGE(Transform!HV54:HW54,Transform!IC54,Transform!IE54),"N/A")</f>
        <v>2.75</v>
      </c>
      <c r="BA54" s="2">
        <f>IFERROR(AVERAGE(Transform!IB54,Transform!ID54),"N/A")</f>
        <v>4</v>
      </c>
      <c r="BB54" s="2">
        <f>IFERROR(AVERAGE(Transform!IF54:IJ54),"N/A")</f>
        <v>4.2</v>
      </c>
      <c r="BC54" s="2" cm="1">
        <f t="array" ref="BC54">IFERROR(SUM(VALUE(Transform!IK54:IQ54)),"N/A")</f>
        <v>34</v>
      </c>
      <c r="BD54" s="2" cm="1">
        <f t="array" ref="BD54">IFERROR(SUM(VALUE(Transform!IR54:IX54)),"N/A")</f>
        <v>28</v>
      </c>
      <c r="BE54" s="2">
        <f t="shared" si="0"/>
        <v>31</v>
      </c>
      <c r="BF54">
        <f>IFERROR(AVERAGE(Transform!IY54:JO54),"N/A")</f>
        <v>3.4705882352941178</v>
      </c>
      <c r="BG54" t="str">
        <f>IFERROR(AVERAGE(Transform!JP54:JW54),"N/A")</f>
        <v>N/A</v>
      </c>
      <c r="BH54" t="str">
        <f>IFERROR(AVERAGE(Transform!JP54:JS54),"N/A")</f>
        <v>N/A</v>
      </c>
      <c r="BI54" t="str">
        <f>IFERROR(AVERAGE(Transform!JT54:JW54),"N/A")</f>
        <v>N/A</v>
      </c>
      <c r="BJ54" t="str">
        <f>IFERROR(AVERAGE(Transform!JX54:KI54),"N/A")</f>
        <v>N/A</v>
      </c>
      <c r="BK54" t="str">
        <f>IFERROR(AVERAGE(Transform!JX54:KA54),"N/A")</f>
        <v>N/A</v>
      </c>
      <c r="BL54" t="str">
        <f>IFERROR(AVERAGE(Transform!KB54:KE54),"N/A")</f>
        <v>N/A</v>
      </c>
      <c r="BM54" t="str">
        <f>IFERROR(AVERAGE(Transform!KF54:KI54),"N/A")</f>
        <v>N/A</v>
      </c>
      <c r="BN54" t="str">
        <f>IFERROR(AVERAGE(Transform!KJ54:KX54),"N/A")</f>
        <v>N/A</v>
      </c>
      <c r="BO54" t="str">
        <f>IFERROR(AVERAGE(Transform!KJ54:KN54),"N/A")</f>
        <v>N/A</v>
      </c>
      <c r="BP54" t="str">
        <f>IFERROR(AVERAGE(Transform!KO54:KS54),"N/A")</f>
        <v>N/A</v>
      </c>
      <c r="BQ54" t="str">
        <f>IFERROR(AVERAGE(Transform!KT54:KX54),"N/A")</f>
        <v>N/A</v>
      </c>
    </row>
    <row r="55" spans="1:69" x14ac:dyDescent="0.25">
      <c r="A55">
        <f>Transform!A55</f>
        <v>27</v>
      </c>
      <c r="B55" t="str">
        <f>Transform!B55</f>
        <v>T3</v>
      </c>
      <c r="C55">
        <f>Transform!C55</f>
        <v>0</v>
      </c>
      <c r="D55" t="str">
        <f>Transform!D55</f>
        <v>758-287</v>
      </c>
      <c r="E55" t="str">
        <f>Transform!E55</f>
        <v/>
      </c>
      <c r="F55" s="2">
        <f>IFERROR(AVERAGE(Transform!F55:AB55),"N/A")</f>
        <v>48.913043478260867</v>
      </c>
      <c r="G55" s="2">
        <f>IFERROR(AVERAGE(Transform!F55:J55,Transform!S55:AB55),"N/A")</f>
        <v>31.666666666666668</v>
      </c>
      <c r="H55" s="2">
        <f>IFERROR(AVERAGE(Transform!K55:R55),"N/A")</f>
        <v>81.25</v>
      </c>
      <c r="I55" s="2">
        <f>IFERROR(AVERAGE(Transform!F55:J55),"N/A")</f>
        <v>35</v>
      </c>
      <c r="J55" s="2">
        <f>IFERROR(AVERAGE(Transform!S55:W55),"N/A")</f>
        <v>20</v>
      </c>
      <c r="K55" s="2">
        <f>IFERROR(AVERAGE(Transform!X55:AB55),"N/A")</f>
        <v>40</v>
      </c>
      <c r="L55" s="2">
        <f>IFERROR(AVERAGE(Transform!AC55:AZ55),"N/A")</f>
        <v>4.5</v>
      </c>
      <c r="M55" s="2">
        <f>IFERROR(AVERAGE(Transform!AC55:AU55),"N/A")</f>
        <v>4.5263157894736841</v>
      </c>
      <c r="N55" s="2">
        <f>IFERROR(AVERAGE(Transform!AV55:AZ55),"N/A")</f>
        <v>4.4000000000000004</v>
      </c>
      <c r="O55" s="2">
        <f>IFERROR(SUM(Transform!BA55:BL55),"N/A")</f>
        <v>23</v>
      </c>
      <c r="P55" s="2" t="str">
        <f>IFERROR(AVERAGE(Transform!BM55:CI55),"N/A")</f>
        <v>N/A</v>
      </c>
      <c r="Q55" s="2" t="str">
        <f>IFERROR(AVERAGE(Transform!BM55:BT55),"N/A")</f>
        <v>N/A</v>
      </c>
      <c r="R55" s="2" t="str">
        <f>IFERROR(AVERAGE(Transform!BU55:CA55),"N/A")</f>
        <v>N/A</v>
      </c>
      <c r="S55" s="2" t="str">
        <f>IFERROR(AVERAGE(Transform!CB55:CI55),"N/A")</f>
        <v>N/A</v>
      </c>
      <c r="T55" s="2" t="str" cm="1">
        <f t="array" ref="T55">IFERROR(SUM(VALUE(Transform!CJ55:DD55)),"N/A")</f>
        <v>N/A</v>
      </c>
      <c r="U55" s="2" t="str" cm="1">
        <f t="array" ref="U55">IFERROR(SUM(VALUE(Transform!CJ55:CT55)),"N/A")</f>
        <v>N/A</v>
      </c>
      <c r="V55" s="2" t="str">
        <f>IFERROR(SUM(VALUE(Transform!CU55), Transform!CY55:DA55,Transform!DC55:DD55),"N/A")</f>
        <v>N/A</v>
      </c>
      <c r="W55" s="2" t="str" cm="1">
        <f t="array" ref="W55">IFERROR(SUM(VALUE(Transform!CV55:CX55),Transform!DB55),"N/A")</f>
        <v>N/A</v>
      </c>
      <c r="X55" s="2" t="str" cm="1">
        <f t="array" ref="X55">IFERROR(SUM(VALUE(Transform!DE55:DZ55)),"N/A")</f>
        <v>N/A</v>
      </c>
      <c r="Y55" s="2" t="str" cm="1">
        <f t="array" ref="Y55">IFERROR(SUM(VALUE(Transform!DE55:DL55)),"N/A")</f>
        <v>N/A</v>
      </c>
      <c r="Z55" s="2" t="str" cm="1">
        <f t="array" ref="Z55">IFERROR(SUM(VALUE(Transform!DM55:DT55)),"N/A")</f>
        <v>N/A</v>
      </c>
      <c r="AA55" s="2" t="str" cm="1">
        <f t="array" ref="AA55">IFERROR(SUM(VALUE(Transform!DU55:DZ55)),"N/A")</f>
        <v>N/A</v>
      </c>
      <c r="AB55" s="2" t="str" cm="1">
        <f t="array" ref="AB55">IFERROR(((SUM(VALUE(Transform!EA55:EZ55))-26)/(156-26))*100,"N/A")</f>
        <v>N/A</v>
      </c>
      <c r="AC55" s="2" t="str" cm="1">
        <f t="array" ref="AC55">IFERROR(((SUM(VALUE(Transform!EA55:EB55))-2)/(10-2))*100,"N/A")</f>
        <v>N/A</v>
      </c>
      <c r="AD55" s="2" t="str" cm="1">
        <f t="array" ref="AD55">IFERROR(((SUM(VALUE(Transform!EC55:ED55), Transform!EJ55, Transform!EO55:ER55)-7)/(35-7))*100,"N/A")</f>
        <v>N/A</v>
      </c>
      <c r="AE55" s="2" t="str" cm="1">
        <f t="array" ref="AE55">IFERROR(((SUM(VALUE(Transform!EE55:EG55), Transform!EK55, Transform!ES55, Transform!EZ55)-6)/(30-6))*100,"N/A")</f>
        <v>N/A</v>
      </c>
      <c r="AF55" s="2" t="str" cm="1">
        <f t="array" ref="AF55">IFERROR(((SUM(VALUE(Transform!ET55:EV55))-3)/(15-3))*100,"N/A")</f>
        <v>N/A</v>
      </c>
      <c r="AG55" s="3" t="str" cm="1">
        <f t="array" ref="AG55">IFERROR(((SUM(VALUE(Transform!EH55:EI55), Transform!EL55:EN55, Transform!EW55:EY55)-8)/(40-8))*100,"N/A")</f>
        <v>N/A</v>
      </c>
      <c r="AH55" s="3" t="str">
        <f>IFERROR(AVERAGE(Transform!FA55, Transform!FC55, Transform!FE55, Transform!FG55, Transform!FI55, Transform!FK55, Transform!FM55, Transform!FO55, Transform!FQ55, Transform!FS55, Transform!FU55, Transform!FW55, Transform!FY55, Transform!GA55, Transform!GC55, Transform!GE55, Transform!GG55, Transform!GI55, Transform!GK55, Transform!GM55, Transform!GO55, Transform!GQ55, Transform!GS55, Transform!GU55, Transform!GW55),"N/A")</f>
        <v>N/A</v>
      </c>
      <c r="AI55" s="3" t="str">
        <f>IFERROR(AVERAGE(Transform!FB55, Transform!FD55, Transform!FF55, Transform!FH55, Transform!FJ55, Transform!FL55, Transform!FN55, Transform!FP55, Transform!FR55, Transform!FT55, Transform!FV55, Transform!FX55, Transform!FZ55, Transform!GB55, Transform!GD55, Transform!GF55, Transform!GH55, Transform!GJ55, Transform!GL55, Transform!GN55, Transform!GP55, Transform!GR55, Transform!GT55, Transform!GV55, Transform!GX55),"N/A")</f>
        <v>N/A</v>
      </c>
      <c r="AJ55" s="3" t="str">
        <f>IFERROR(AVERAGE(Transform!FA55, Transform!FM55, Transform!FS55, Transform!FU55, Transform!FW55, Transform!GI55),"N/A")</f>
        <v>N/A</v>
      </c>
      <c r="AK55" s="3" t="str">
        <f>IFERROR(AVERAGE(Transform!FB55, Transform!FN55, Transform!FT55, Transform!FV55, Transform!FX55, Transform!GJ55),"N/A")</f>
        <v>N/A</v>
      </c>
      <c r="AL55" s="3" t="str">
        <f>IFERROR(AVERAGE(Transform!FC55, Transform!FI55, Transform!FO55, Transform!GA55, Transform!GG55, Transform!GK55),"N/A")</f>
        <v>N/A</v>
      </c>
      <c r="AM55" s="3" t="str">
        <f>IFERROR(AVERAGE(Transform!FD55, Transform!FJ55, Transform!FP55, Transform!GB55, Transform!GH55, Transform!GL55),"N/A")</f>
        <v>N/A</v>
      </c>
      <c r="AN55" t="str">
        <f>IFERROR(AVERAGE(Transform!FE55, Transform!FG55, Transform!FQ55, Transform!FY55),"N/A")</f>
        <v>N/A</v>
      </c>
      <c r="AO55" t="str">
        <f>IFERROR(AVERAGE(Transform!FF55, Transform!FH55, Transform!FR55, Transform!FZ55),"N/A")</f>
        <v>N/A</v>
      </c>
      <c r="AP55" t="str">
        <f>IFERROR(AVERAGE(Transform!FK55, Transform!GC55, Transform!GE55, Transform!GM55, Transform!GO55),"N/A")</f>
        <v>N/A</v>
      </c>
      <c r="AQ55" t="str">
        <f>IFERROR(AVERAGE(Transform!FL55, Transform!GD55, Transform!GF55, Transform!GN55, Transform!GP55),"N/A")</f>
        <v>N/A</v>
      </c>
      <c r="AR55" t="str">
        <f>IFERROR(AVERAGE(Transform!GQ55, Transform!GS55, Transform!GU55, Transform!GW55),"N/A")</f>
        <v>N/A</v>
      </c>
      <c r="AS55" t="str">
        <f>IFERROR(AVERAGE(Transform!GR55, Transform!GT55, Transform!GV55, Transform!GX55),"N/A")</f>
        <v>N/A</v>
      </c>
      <c r="AT55" s="2" t="str" cm="1">
        <f t="array" ref="AT55">IFERROR(SUM(VALUE(Transform!GY55:HM55))*100/90,"N/A")</f>
        <v>N/A</v>
      </c>
      <c r="AU55" s="2" t="str" cm="1">
        <f t="array" ref="AU55">IFERROR(SUM(VALUE(Transform!GY55:HK55))*100/78,"N/A")</f>
        <v>N/A</v>
      </c>
      <c r="AV55" s="2" t="str" cm="1">
        <f t="array" ref="AV55">IFERROR(SUM(VALUE(Transform!HL55:HM55))*100/12,"N/A")</f>
        <v>N/A</v>
      </c>
      <c r="AW55" s="2" t="str">
        <f>IFERROR(AVERAGE(Transform!HN55:IE55),"N/A")</f>
        <v>N/A</v>
      </c>
      <c r="AX55" s="2" t="str">
        <f>IFERROR(AVERAGE(Transform!HN55:HR55, Transform!HZ55:IA55),"N/A")</f>
        <v>N/A</v>
      </c>
      <c r="AY55" s="2" t="str">
        <f>IFERROR(AVERAGE(Transform!HS55:HU55, Transform!HX55:HY55),"N/A")</f>
        <v>N/A</v>
      </c>
      <c r="AZ55" s="2" t="str">
        <f>IFERROR(AVERAGE(Transform!HV55:HW55,Transform!IC55,Transform!IE55),"N/A")</f>
        <v>N/A</v>
      </c>
      <c r="BA55" s="2" t="str">
        <f>IFERROR(AVERAGE(Transform!IB55,Transform!ID55),"N/A")</f>
        <v>N/A</v>
      </c>
      <c r="BB55" s="2">
        <f>IFERROR(AVERAGE(Transform!IF55:IJ55),"N/A")</f>
        <v>6</v>
      </c>
      <c r="BC55" s="2" t="str" cm="1">
        <f t="array" ref="BC55">IFERROR(SUM(VALUE(Transform!IK55:IQ55)),"N/A")</f>
        <v>N/A</v>
      </c>
      <c r="BD55" s="2" t="str" cm="1">
        <f t="array" ref="BD55">IFERROR(SUM(VALUE(Transform!IR55:IX55)),"N/A")</f>
        <v>N/A</v>
      </c>
      <c r="BE55" s="2" t="str">
        <f t="shared" si="0"/>
        <v>N/A</v>
      </c>
      <c r="BF55" t="str">
        <f>IFERROR(AVERAGE(Transform!IY55:JO55),"N/A")</f>
        <v>N/A</v>
      </c>
      <c r="BG55" t="str">
        <f>IFERROR(AVERAGE(Transform!JP55:JW55),"N/A")</f>
        <v>N/A</v>
      </c>
      <c r="BH55" t="str">
        <f>IFERROR(AVERAGE(Transform!JP55:JS55),"N/A")</f>
        <v>N/A</v>
      </c>
      <c r="BI55" t="str">
        <f>IFERROR(AVERAGE(Transform!JT55:JW55),"N/A")</f>
        <v>N/A</v>
      </c>
      <c r="BJ55" t="str">
        <f>IFERROR(AVERAGE(Transform!JX55:KI55),"N/A")</f>
        <v>N/A</v>
      </c>
      <c r="BK55" t="str">
        <f>IFERROR(AVERAGE(Transform!JX55:KA55),"N/A")</f>
        <v>N/A</v>
      </c>
      <c r="BL55" t="str">
        <f>IFERROR(AVERAGE(Transform!KB55:KE55),"N/A")</f>
        <v>N/A</v>
      </c>
      <c r="BM55" t="str">
        <f>IFERROR(AVERAGE(Transform!KF55:KI55),"N/A")</f>
        <v>N/A</v>
      </c>
      <c r="BN55" t="str">
        <f>IFERROR(AVERAGE(Transform!KJ55:KX55),"N/A")</f>
        <v>N/A</v>
      </c>
      <c r="BO55" t="str">
        <f>IFERROR(AVERAGE(Transform!KJ55:KN55),"N/A")</f>
        <v>N/A</v>
      </c>
      <c r="BP55" t="str">
        <f>IFERROR(AVERAGE(Transform!KO55:KS55),"N/A")</f>
        <v>N/A</v>
      </c>
      <c r="BQ55" t="str">
        <f>IFERROR(AVERAGE(Transform!KT55:KX55),"N/A")</f>
        <v>N/A</v>
      </c>
    </row>
    <row r="56" spans="1:69" x14ac:dyDescent="0.25">
      <c r="A56">
        <f>Transform!A56</f>
        <v>29</v>
      </c>
      <c r="B56" t="str">
        <f>Transform!B56</f>
        <v>T3</v>
      </c>
      <c r="C56">
        <f>Transform!C56</f>
        <v>0</v>
      </c>
      <c r="D56" t="str">
        <f>Transform!D56</f>
        <v>756-293</v>
      </c>
      <c r="E56" t="str">
        <f>Transform!E56</f>
        <v/>
      </c>
      <c r="F56" s="2">
        <f>IFERROR(AVERAGE(Transform!F56:AB56),"N/A")</f>
        <v>39.130434782608695</v>
      </c>
      <c r="G56" s="2">
        <f>IFERROR(AVERAGE(Transform!F56:J56,Transform!S56:AB56),"N/A")</f>
        <v>43.333333333333336</v>
      </c>
      <c r="H56" s="2">
        <f>IFERROR(AVERAGE(Transform!K56:R56),"N/A")</f>
        <v>31.25</v>
      </c>
      <c r="I56" s="2">
        <f>IFERROR(AVERAGE(Transform!F56:J56),"N/A")</f>
        <v>25</v>
      </c>
      <c r="J56" s="2">
        <f>IFERROR(AVERAGE(Transform!S56:W56),"N/A")</f>
        <v>50</v>
      </c>
      <c r="K56" s="2">
        <f>IFERROR(AVERAGE(Transform!X56:AB56),"N/A")</f>
        <v>55</v>
      </c>
      <c r="L56" s="2">
        <f>IFERROR(AVERAGE(Transform!AC56:AZ56),"N/A")</f>
        <v>4.75</v>
      </c>
      <c r="M56" s="2">
        <f>IFERROR(AVERAGE(Transform!AC56:AU56),"N/A")</f>
        <v>4.7368421052631575</v>
      </c>
      <c r="N56" s="2">
        <f>IFERROR(AVERAGE(Transform!AV56:AZ56),"N/A")</f>
        <v>4.8</v>
      </c>
      <c r="O56" s="2">
        <f>IFERROR(SUM(Transform!BA56:BL56),"N/A")</f>
        <v>34</v>
      </c>
      <c r="P56" s="2">
        <f>IFERROR(AVERAGE(Transform!BM56:CI56),"N/A")</f>
        <v>4</v>
      </c>
      <c r="Q56" s="2">
        <f>IFERROR(AVERAGE(Transform!BM56:BT56),"N/A")</f>
        <v>2.625</v>
      </c>
      <c r="R56" s="2">
        <f>IFERROR(AVERAGE(Transform!BU56:CA56),"N/A")</f>
        <v>4.4285714285714288</v>
      </c>
      <c r="S56" s="2">
        <f>IFERROR(AVERAGE(Transform!CB56:CI56),"N/A")</f>
        <v>5</v>
      </c>
      <c r="T56" s="2" cm="1">
        <f t="array" ref="T56">IFERROR(SUM(VALUE(Transform!CJ56:DD56)),"N/A")</f>
        <v>85</v>
      </c>
      <c r="U56" s="2" cm="1">
        <f t="array" ref="U56">IFERROR(SUM(VALUE(Transform!CJ56:CT56)),"N/A")</f>
        <v>47</v>
      </c>
      <c r="V56" s="2">
        <f>IFERROR(SUM(VALUE(Transform!CU56), Transform!CY56:DA56,Transform!DC56:DD56),"N/A")</f>
        <v>28</v>
      </c>
      <c r="W56" s="2" cm="1">
        <f t="array" ref="W56">IFERROR(SUM(VALUE(Transform!CV56:CX56),Transform!DB56),"N/A")</f>
        <v>10</v>
      </c>
      <c r="X56" s="2" cm="1">
        <f t="array" ref="X56">IFERROR(SUM(VALUE(Transform!DE56:DZ56)),"N/A")</f>
        <v>63</v>
      </c>
      <c r="Y56" s="2" cm="1">
        <f t="array" ref="Y56">IFERROR(SUM(VALUE(Transform!DE56:DL56)),"N/A")</f>
        <v>14</v>
      </c>
      <c r="Z56" s="2" cm="1">
        <f t="array" ref="Z56">IFERROR(SUM(VALUE(Transform!DM56:DT56)),"N/A")</f>
        <v>47</v>
      </c>
      <c r="AA56" s="2" cm="1">
        <f t="array" ref="AA56">IFERROR(SUM(VALUE(Transform!DU56:DZ56)),"N/A")</f>
        <v>2</v>
      </c>
      <c r="AB56" s="2" t="str" cm="1">
        <f t="array" ref="AB56">IFERROR(((SUM(VALUE(Transform!EA56:EZ56))-26)/(156-26))*100,"N/A")</f>
        <v>N/A</v>
      </c>
      <c r="AC56" s="2" cm="1">
        <f t="array" ref="AC56">IFERROR(((SUM(VALUE(Transform!EA56:EB56))-2)/(10-2))*100,"N/A")</f>
        <v>37.5</v>
      </c>
      <c r="AD56" s="2" cm="1">
        <f t="array" ref="AD56">IFERROR(((SUM(VALUE(Transform!EC56:ED56), Transform!EJ56, Transform!EO56:ER56)-7)/(35-7))*100,"N/A")</f>
        <v>42.857142857142854</v>
      </c>
      <c r="AE56" s="2" cm="1">
        <f t="array" ref="AE56">IFERROR(((SUM(VALUE(Transform!EE56:EG56), Transform!EK56, Transform!ES56, Transform!EZ56)-6)/(30-6))*100,"N/A")</f>
        <v>54.166666666666664</v>
      </c>
      <c r="AF56" s="2" t="str" cm="1">
        <f t="array" ref="AF56">IFERROR(((SUM(VALUE(Transform!ET56:EV56))-3)/(15-3))*100,"N/A")</f>
        <v>N/A</v>
      </c>
      <c r="AG56" s="3" cm="1">
        <f t="array" ref="AG56">IFERROR(((SUM(VALUE(Transform!EH56:EI56), Transform!EL56:EN56, Transform!EW56:EY56)-8)/(40-8))*100,"N/A")</f>
        <v>21.875</v>
      </c>
      <c r="AH56" s="3" t="str">
        <f>IFERROR(AVERAGE(Transform!FA56, Transform!FC56, Transform!FE56, Transform!FG56, Transform!FI56, Transform!FK56, Transform!FM56, Transform!FO56, Transform!FQ56, Transform!FS56, Transform!FU56, Transform!FW56, Transform!FY56, Transform!GA56, Transform!GC56, Transform!GE56, Transform!GG56, Transform!GI56, Transform!GK56, Transform!GM56, Transform!GO56, Transform!GQ56, Transform!GS56, Transform!GU56, Transform!GW56),"N/A")</f>
        <v>N/A</v>
      </c>
      <c r="AI56" s="3" t="str">
        <f>IFERROR(AVERAGE(Transform!FB56, Transform!FD56, Transform!FF56, Transform!FH56, Transform!FJ56, Transform!FL56, Transform!FN56, Transform!FP56, Transform!FR56, Transform!FT56, Transform!FV56, Transform!FX56, Transform!FZ56, Transform!GB56, Transform!GD56, Transform!GF56, Transform!GH56, Transform!GJ56, Transform!GL56, Transform!GN56, Transform!GP56, Transform!GR56, Transform!GT56, Transform!GV56, Transform!GX56),"N/A")</f>
        <v>N/A</v>
      </c>
      <c r="AJ56" s="3" t="str">
        <f>IFERROR(AVERAGE(Transform!FA56, Transform!FM56, Transform!FS56, Transform!FU56, Transform!FW56, Transform!GI56),"N/A")</f>
        <v>N/A</v>
      </c>
      <c r="AK56" s="3" t="str">
        <f>IFERROR(AVERAGE(Transform!FB56, Transform!FN56, Transform!FT56, Transform!FV56, Transform!FX56, Transform!GJ56),"N/A")</f>
        <v>N/A</v>
      </c>
      <c r="AL56" s="3" t="str">
        <f>IFERROR(AVERAGE(Transform!FC56, Transform!FI56, Transform!FO56, Transform!GA56, Transform!GG56, Transform!GK56),"N/A")</f>
        <v>N/A</v>
      </c>
      <c r="AM56" s="3" t="str">
        <f>IFERROR(AVERAGE(Transform!FD56, Transform!FJ56, Transform!FP56, Transform!GB56, Transform!GH56, Transform!GL56),"N/A")</f>
        <v>N/A</v>
      </c>
      <c r="AN56" t="str">
        <f>IFERROR(AVERAGE(Transform!FE56, Transform!FG56, Transform!FQ56, Transform!FY56),"N/A")</f>
        <v>N/A</v>
      </c>
      <c r="AO56" t="str">
        <f>IFERROR(AVERAGE(Transform!FF56, Transform!FH56, Transform!FR56, Transform!FZ56),"N/A")</f>
        <v>N/A</v>
      </c>
      <c r="AP56" t="str">
        <f>IFERROR(AVERAGE(Transform!FK56, Transform!GC56, Transform!GE56, Transform!GM56, Transform!GO56),"N/A")</f>
        <v>N/A</v>
      </c>
      <c r="AQ56" t="str">
        <f>IFERROR(AVERAGE(Transform!FL56, Transform!GD56, Transform!GF56, Transform!GN56, Transform!GP56),"N/A")</f>
        <v>N/A</v>
      </c>
      <c r="AR56" t="str">
        <f>IFERROR(AVERAGE(Transform!GQ56, Transform!GS56, Transform!GU56, Transform!GW56),"N/A")</f>
        <v>N/A</v>
      </c>
      <c r="AS56" t="str">
        <f>IFERROR(AVERAGE(Transform!GR56, Transform!GT56, Transform!GV56, Transform!GX56),"N/A")</f>
        <v>N/A</v>
      </c>
      <c r="AT56" s="2" t="str" cm="1">
        <f t="array" ref="AT56">IFERROR(SUM(VALUE(Transform!GY56:HM56))*100/90,"N/A")</f>
        <v>N/A</v>
      </c>
      <c r="AU56" s="2" t="str" cm="1">
        <f t="array" ref="AU56">IFERROR(SUM(VALUE(Transform!GY56:HK56))*100/78,"N/A")</f>
        <v>N/A</v>
      </c>
      <c r="AV56" s="2" t="str" cm="1">
        <f t="array" ref="AV56">IFERROR(SUM(VALUE(Transform!HL56:HM56))*100/12,"N/A")</f>
        <v>N/A</v>
      </c>
      <c r="AW56" s="2" t="str">
        <f>IFERROR(AVERAGE(Transform!HN56:IE56),"N/A")</f>
        <v>N/A</v>
      </c>
      <c r="AX56" s="2" t="str">
        <f>IFERROR(AVERAGE(Transform!HN56:HR56, Transform!HZ56:IA56),"N/A")</f>
        <v>N/A</v>
      </c>
      <c r="AY56" s="2" t="str">
        <f>IFERROR(AVERAGE(Transform!HS56:HU56, Transform!HX56:HY56),"N/A")</f>
        <v>N/A</v>
      </c>
      <c r="AZ56" s="2" t="str">
        <f>IFERROR(AVERAGE(Transform!HV56:HW56,Transform!IC56,Transform!IE56),"N/A")</f>
        <v>N/A</v>
      </c>
      <c r="BA56" s="2" t="str">
        <f>IFERROR(AVERAGE(Transform!IB56,Transform!ID56),"N/A")</f>
        <v>N/A</v>
      </c>
      <c r="BB56" s="2">
        <f>IFERROR(AVERAGE(Transform!IF56:IJ56),"N/A")</f>
        <v>4.5999999999999996</v>
      </c>
      <c r="BC56" s="2" cm="1">
        <f t="array" ref="BC56">IFERROR(SUM(VALUE(Transform!IK56:IQ56)),"N/A")</f>
        <v>31</v>
      </c>
      <c r="BD56" s="2" cm="1">
        <f t="array" ref="BD56">IFERROR(SUM(VALUE(Transform!IR56:IX56)),"N/A")</f>
        <v>34</v>
      </c>
      <c r="BE56" s="2">
        <f t="shared" si="0"/>
        <v>32.5</v>
      </c>
      <c r="BF56">
        <f>IFERROR(AVERAGE(Transform!IY56:JO56),"N/A")</f>
        <v>2.1764705882352939</v>
      </c>
      <c r="BG56" t="str">
        <f>IFERROR(AVERAGE(Transform!JP56:JW56),"N/A")</f>
        <v>N/A</v>
      </c>
      <c r="BH56" t="str">
        <f>IFERROR(AVERAGE(Transform!JP56:JS56),"N/A")</f>
        <v>N/A</v>
      </c>
      <c r="BI56" t="str">
        <f>IFERROR(AVERAGE(Transform!JT56:JW56),"N/A")</f>
        <v>N/A</v>
      </c>
      <c r="BJ56" t="str">
        <f>IFERROR(AVERAGE(Transform!JX56:KI56),"N/A")</f>
        <v>N/A</v>
      </c>
      <c r="BK56" t="str">
        <f>IFERROR(AVERAGE(Transform!JX56:KA56),"N/A")</f>
        <v>N/A</v>
      </c>
      <c r="BL56" t="str">
        <f>IFERROR(AVERAGE(Transform!KB56:KE56),"N/A")</f>
        <v>N/A</v>
      </c>
      <c r="BM56" t="str">
        <f>IFERROR(AVERAGE(Transform!KF56:KI56),"N/A")</f>
        <v>N/A</v>
      </c>
      <c r="BN56" t="str">
        <f>IFERROR(AVERAGE(Transform!KJ56:KX56),"N/A")</f>
        <v>N/A</v>
      </c>
      <c r="BO56" t="str">
        <f>IFERROR(AVERAGE(Transform!KJ56:KN56),"N/A")</f>
        <v>N/A</v>
      </c>
      <c r="BP56" t="str">
        <f>IFERROR(AVERAGE(Transform!KO56:KS56),"N/A")</f>
        <v>N/A</v>
      </c>
      <c r="BQ56" t="str">
        <f>IFERROR(AVERAGE(Transform!KT56:KX56),"N/A")</f>
        <v>N/A</v>
      </c>
    </row>
    <row r="57" spans="1:69" x14ac:dyDescent="0.25">
      <c r="A57">
        <f>Transform!A57</f>
        <v>31</v>
      </c>
      <c r="B57" t="str">
        <f>Transform!B57</f>
        <v>T3</v>
      </c>
      <c r="C57" t="str">
        <f>Transform!C57</f>
        <v>2023-02-16 16:02:52</v>
      </c>
      <c r="D57" t="str">
        <f>Transform!D57</f>
        <v>758-287</v>
      </c>
      <c r="E57" t="str">
        <f>Transform!E57</f>
        <v/>
      </c>
      <c r="F57" s="2">
        <f>IFERROR(AVERAGE(Transform!F57:AB57),"N/A")</f>
        <v>43.478260869565219</v>
      </c>
      <c r="G57" s="2">
        <f>IFERROR(AVERAGE(Transform!F57:J57,Transform!S57:AB57),"N/A")</f>
        <v>25</v>
      </c>
      <c r="H57" s="2">
        <f>IFERROR(AVERAGE(Transform!K57:R57),"N/A")</f>
        <v>78.125</v>
      </c>
      <c r="I57" s="2">
        <f>IFERROR(AVERAGE(Transform!F57:J57),"N/A")</f>
        <v>25</v>
      </c>
      <c r="J57" s="2">
        <f>IFERROR(AVERAGE(Transform!S57:W57),"N/A")</f>
        <v>15</v>
      </c>
      <c r="K57" s="2">
        <f>IFERROR(AVERAGE(Transform!X57:AB57),"N/A")</f>
        <v>35</v>
      </c>
      <c r="L57" s="2">
        <f>IFERROR(AVERAGE(Transform!AC57:AZ57),"N/A")</f>
        <v>4.125</v>
      </c>
      <c r="M57" s="2">
        <f>IFERROR(AVERAGE(Transform!AC57:AU57),"N/A")</f>
        <v>4.1578947368421053</v>
      </c>
      <c r="N57" s="2">
        <f>IFERROR(AVERAGE(Transform!AV57:AZ57),"N/A")</f>
        <v>4</v>
      </c>
      <c r="O57" s="2">
        <f>IFERROR(SUM(Transform!BA57:BL57),"N/A")</f>
        <v>30</v>
      </c>
      <c r="P57" s="2">
        <f>IFERROR(AVERAGE(Transform!BM57:CI57),"N/A")</f>
        <v>2.9565217391304346</v>
      </c>
      <c r="Q57" s="2">
        <f>IFERROR(AVERAGE(Transform!BM57:BT57),"N/A")</f>
        <v>2.5</v>
      </c>
      <c r="R57" s="2">
        <f>IFERROR(AVERAGE(Transform!BU57:CA57),"N/A")</f>
        <v>2.7142857142857144</v>
      </c>
      <c r="S57" s="2">
        <f>IFERROR(AVERAGE(Transform!CB57:CI57),"N/A")</f>
        <v>3.625</v>
      </c>
      <c r="T57" s="2" cm="1">
        <f t="array" ref="T57">IFERROR(SUM(VALUE(Transform!CJ57:DD57)),"N/A")</f>
        <v>71</v>
      </c>
      <c r="U57" s="2" cm="1">
        <f t="array" ref="U57">IFERROR(SUM(VALUE(Transform!CJ57:CT57)),"N/A")</f>
        <v>35</v>
      </c>
      <c r="V57" s="2">
        <f>IFERROR(SUM(VALUE(Transform!CU57), Transform!CY57:DA57,Transform!DC57:DD57),"N/A")</f>
        <v>27</v>
      </c>
      <c r="W57" s="2" cm="1">
        <f t="array" ref="W57">IFERROR(SUM(VALUE(Transform!CV57:CX57),Transform!DB57),"N/A")</f>
        <v>9</v>
      </c>
      <c r="X57" s="2" cm="1">
        <f t="array" ref="X57">IFERROR(SUM(VALUE(Transform!DE57:DZ57)),"N/A")</f>
        <v>34</v>
      </c>
      <c r="Y57" s="2" cm="1">
        <f t="array" ref="Y57">IFERROR(SUM(VALUE(Transform!DE57:DL57)),"N/A")</f>
        <v>9</v>
      </c>
      <c r="Z57" s="2" cm="1">
        <f t="array" ref="Z57">IFERROR(SUM(VALUE(Transform!DM57:DT57)),"N/A")</f>
        <v>13</v>
      </c>
      <c r="AA57" s="2" cm="1">
        <f t="array" ref="AA57">IFERROR(SUM(VALUE(Transform!DU57:DZ57)),"N/A")</f>
        <v>12</v>
      </c>
      <c r="AB57" s="2" cm="1">
        <f t="array" ref="AB57">IFERROR(((SUM(VALUE(Transform!EA57:EZ57))-26)/(156-26))*100,"N/A")</f>
        <v>42.307692307692307</v>
      </c>
      <c r="AC57" s="2" cm="1">
        <f t="array" ref="AC57">IFERROR(((SUM(VALUE(Transform!EA57:EB57))-2)/(10-2))*100,"N/A")</f>
        <v>37.5</v>
      </c>
      <c r="AD57" s="2" cm="1">
        <f t="array" ref="AD57">IFERROR(((SUM(VALUE(Transform!EC57:ED57), Transform!EJ57, Transform!EO57:ER57)-7)/(35-7))*100,"N/A")</f>
        <v>46.428571428571431</v>
      </c>
      <c r="AE57" s="2" cm="1">
        <f t="array" ref="AE57">IFERROR(((SUM(VALUE(Transform!EE57:EG57), Transform!EK57, Transform!ES57, Transform!EZ57)-6)/(30-6))*100,"N/A")</f>
        <v>58.333333333333336</v>
      </c>
      <c r="AF57" s="2" cm="1">
        <f t="array" ref="AF57">IFERROR(((SUM(VALUE(Transform!ET57:EV57))-3)/(15-3))*100,"N/A")</f>
        <v>50</v>
      </c>
      <c r="AG57" s="3" cm="1">
        <f t="array" ref="AG57">IFERROR(((SUM(VALUE(Transform!EH57:EI57), Transform!EL57:EN57, Transform!EW57:EY57)-8)/(40-8))*100,"N/A")</f>
        <v>59.375</v>
      </c>
      <c r="AH57" s="3">
        <f>IFERROR(AVERAGE(Transform!FA57, Transform!FC57, Transform!FE57, Transform!FG57, Transform!FI57, Transform!FK57, Transform!FM57, Transform!FO57, Transform!FQ57, Transform!FS57, Transform!FU57, Transform!FW57, Transform!FY57, Transform!GA57, Transform!GC57, Transform!GE57, Transform!GG57, Transform!GI57, Transform!GK57, Transform!GM57, Transform!GO57, Transform!GQ57, Transform!GS57, Transform!GU57, Transform!GW57),"N/A")</f>
        <v>3.04</v>
      </c>
      <c r="AI57" s="3">
        <f>IFERROR(AVERAGE(Transform!FB57, Transform!FD57, Transform!FF57, Transform!FH57, Transform!FJ57, Transform!FL57, Transform!FN57, Transform!FP57, Transform!FR57, Transform!FT57, Transform!FV57, Transform!FX57, Transform!FZ57, Transform!GB57, Transform!GD57, Transform!GF57, Transform!GH57, Transform!GJ57, Transform!GL57, Transform!GN57, Transform!GP57, Transform!GR57, Transform!GT57, Transform!GV57, Transform!GX57),"N/A")</f>
        <v>2.64</v>
      </c>
      <c r="AJ57" s="3">
        <f>IFERROR(AVERAGE(Transform!FA57, Transform!FM57, Transform!FS57, Transform!FU57, Transform!FW57, Transform!GI57),"N/A")</f>
        <v>3</v>
      </c>
      <c r="AK57" s="3">
        <f>IFERROR(AVERAGE(Transform!FB57, Transform!FN57, Transform!FT57, Transform!FV57, Transform!FX57, Transform!GJ57),"N/A")</f>
        <v>2.6666666666666665</v>
      </c>
      <c r="AL57" s="3">
        <f>IFERROR(AVERAGE(Transform!FC57, Transform!FI57, Transform!FO57, Transform!GA57, Transform!GG57, Transform!GK57),"N/A")</f>
        <v>2.3333333333333335</v>
      </c>
      <c r="AM57" s="3">
        <f>IFERROR(AVERAGE(Transform!FD57, Transform!FJ57, Transform!FP57, Transform!GB57, Transform!GH57, Transform!GL57),"N/A")</f>
        <v>2.3333333333333335</v>
      </c>
      <c r="AN57">
        <f>IFERROR(AVERAGE(Transform!FE57, Transform!FG57, Transform!FQ57, Transform!FY57),"N/A")</f>
        <v>2.75</v>
      </c>
      <c r="AO57">
        <f>IFERROR(AVERAGE(Transform!FF57, Transform!FH57, Transform!FR57, Transform!FZ57),"N/A")</f>
        <v>2.75</v>
      </c>
      <c r="AP57">
        <f>IFERROR(AVERAGE(Transform!FK57, Transform!GC57, Transform!GE57, Transform!GM57, Transform!GO57),"N/A")</f>
        <v>3.4</v>
      </c>
      <c r="AQ57">
        <f>IFERROR(AVERAGE(Transform!FL57, Transform!GD57, Transform!GF57, Transform!GN57, Transform!GP57),"N/A")</f>
        <v>3</v>
      </c>
      <c r="AR57">
        <f>IFERROR(AVERAGE(Transform!GQ57, Transform!GS57, Transform!GU57, Transform!GW57),"N/A")</f>
        <v>4</v>
      </c>
      <c r="AS57">
        <f>IFERROR(AVERAGE(Transform!GR57, Transform!GT57, Transform!GV57, Transform!GX57),"N/A")</f>
        <v>2.5</v>
      </c>
      <c r="AT57" s="2" cm="1">
        <f t="array" ref="AT57">IFERROR(SUM(VALUE(Transform!GY57:HM57))*100/90,"N/A")</f>
        <v>65.555555555555557</v>
      </c>
      <c r="AU57" s="2" cm="1">
        <f t="array" ref="AU57">IFERROR(SUM(VALUE(Transform!GY57:HK57))*100/78,"N/A")</f>
        <v>65.384615384615387</v>
      </c>
      <c r="AV57" s="2" cm="1">
        <f t="array" ref="AV57">IFERROR(SUM(VALUE(Transform!HL57:HM57))*100/12,"N/A")</f>
        <v>66.666666666666671</v>
      </c>
      <c r="AW57" s="2">
        <f>IFERROR(AVERAGE(Transform!HN57:IE57),"N/A")</f>
        <v>3.1111111111111112</v>
      </c>
      <c r="AX57" s="2">
        <f>IFERROR(AVERAGE(Transform!HN57:HR57, Transform!HZ57:IA57),"N/A")</f>
        <v>3.5714285714285716</v>
      </c>
      <c r="AY57" s="2">
        <f>IFERROR(AVERAGE(Transform!HS57:HU57, Transform!HX57:HY57),"N/A")</f>
        <v>2.2000000000000002</v>
      </c>
      <c r="AZ57" s="2">
        <f>IFERROR(AVERAGE(Transform!HV57:HW57,Transform!IC57,Transform!IE57),"N/A")</f>
        <v>2.5</v>
      </c>
      <c r="BA57" s="2">
        <f>IFERROR(AVERAGE(Transform!IB57,Transform!ID57),"N/A")</f>
        <v>5</v>
      </c>
      <c r="BB57" s="2">
        <f>IFERROR(AVERAGE(Transform!IF57:IJ57),"N/A")</f>
        <v>5.8</v>
      </c>
      <c r="BC57" s="2" cm="1">
        <f t="array" ref="BC57">IFERROR(SUM(VALUE(Transform!IK57:IQ57)),"N/A")</f>
        <v>21</v>
      </c>
      <c r="BD57" s="2" cm="1">
        <f t="array" ref="BD57">IFERROR(SUM(VALUE(Transform!IR57:IX57)),"N/A")</f>
        <v>24</v>
      </c>
      <c r="BE57" s="2">
        <f t="shared" si="0"/>
        <v>22.5</v>
      </c>
      <c r="BF57">
        <f>IFERROR(AVERAGE(Transform!IY57:JO57),"N/A")</f>
        <v>3.0588235294117645</v>
      </c>
      <c r="BG57" t="str">
        <f>IFERROR(AVERAGE(Transform!JP57:JW57),"N/A")</f>
        <v>N/A</v>
      </c>
      <c r="BH57" t="str">
        <f>IFERROR(AVERAGE(Transform!JP57:JS57),"N/A")</f>
        <v>N/A</v>
      </c>
      <c r="BI57" t="str">
        <f>IFERROR(AVERAGE(Transform!JT57:JW57),"N/A")</f>
        <v>N/A</v>
      </c>
      <c r="BJ57" t="str">
        <f>IFERROR(AVERAGE(Transform!JX57:KI57),"N/A")</f>
        <v>N/A</v>
      </c>
      <c r="BK57" t="str">
        <f>IFERROR(AVERAGE(Transform!JX57:KA57),"N/A")</f>
        <v>N/A</v>
      </c>
      <c r="BL57" t="str">
        <f>IFERROR(AVERAGE(Transform!KB57:KE57),"N/A")</f>
        <v>N/A</v>
      </c>
      <c r="BM57" t="str">
        <f>IFERROR(AVERAGE(Transform!KF57:KI57),"N/A")</f>
        <v>N/A</v>
      </c>
      <c r="BN57" t="str">
        <f>IFERROR(AVERAGE(Transform!KJ57:KX57),"N/A")</f>
        <v>N/A</v>
      </c>
      <c r="BO57" t="str">
        <f>IFERROR(AVERAGE(Transform!KJ57:KN57),"N/A")</f>
        <v>N/A</v>
      </c>
      <c r="BP57" t="str">
        <f>IFERROR(AVERAGE(Transform!KO57:KS57),"N/A")</f>
        <v>N/A</v>
      </c>
      <c r="BQ57" t="str">
        <f>IFERROR(AVERAGE(Transform!KT57:KX57),"N/A")</f>
        <v>N/A</v>
      </c>
    </row>
    <row r="58" spans="1:69" x14ac:dyDescent="0.25">
      <c r="A58">
        <f>Transform!A58</f>
        <v>32</v>
      </c>
      <c r="B58" t="str">
        <f>Transform!B58</f>
        <v>T3</v>
      </c>
      <c r="C58" t="str">
        <f>Transform!C58</f>
        <v>2023-02-22 16:31:02</v>
      </c>
      <c r="D58" t="str">
        <f>Transform!D58</f>
        <v>757-288</v>
      </c>
      <c r="E58" t="str">
        <f>Transform!E58</f>
        <v/>
      </c>
      <c r="F58" s="2">
        <f>IFERROR(AVERAGE(Transform!F58:AB58),"N/A")</f>
        <v>75</v>
      </c>
      <c r="G58" s="2">
        <f>IFERROR(AVERAGE(Transform!F58:J58,Transform!S58:AB58),"N/A")</f>
        <v>68.333333333333329</v>
      </c>
      <c r="H58" s="2">
        <f>IFERROR(AVERAGE(Transform!K58:R58),"N/A")</f>
        <v>87.5</v>
      </c>
      <c r="I58" s="2">
        <f>IFERROR(AVERAGE(Transform!F58:J58),"N/A")</f>
        <v>100</v>
      </c>
      <c r="J58" s="2">
        <f>IFERROR(AVERAGE(Transform!S58:W58),"N/A")</f>
        <v>55</v>
      </c>
      <c r="K58" s="2">
        <f>IFERROR(AVERAGE(Transform!X58:AB58),"N/A")</f>
        <v>50</v>
      </c>
      <c r="L58" s="2">
        <f>IFERROR(AVERAGE(Transform!AC58:AZ58),"N/A")</f>
        <v>3.1666666666666665</v>
      </c>
      <c r="M58" s="2">
        <f>IFERROR(AVERAGE(Transform!AC58:AU58),"N/A")</f>
        <v>3.6315789473684212</v>
      </c>
      <c r="N58" s="2">
        <f>IFERROR(AVERAGE(Transform!AV58:AZ58),"N/A")</f>
        <v>1.4</v>
      </c>
      <c r="O58" s="2">
        <f>IFERROR(SUM(Transform!BA58:BL58),"N/A")</f>
        <v>25</v>
      </c>
      <c r="P58" s="2">
        <f>IFERROR(AVERAGE(Transform!BM58:CI58),"N/A")</f>
        <v>3.3043478260869565</v>
      </c>
      <c r="Q58" s="2">
        <f>IFERROR(AVERAGE(Transform!BM58:BT58),"N/A")</f>
        <v>3.125</v>
      </c>
      <c r="R58" s="2">
        <f>IFERROR(AVERAGE(Transform!BU58:CA58),"N/A")</f>
        <v>3.2857142857142856</v>
      </c>
      <c r="S58" s="2">
        <f>IFERROR(AVERAGE(Transform!CB58:CI58),"N/A")</f>
        <v>3.5</v>
      </c>
      <c r="T58" s="2" cm="1">
        <f t="array" ref="T58">IFERROR(SUM(VALUE(Transform!CJ58:DD58)),"N/A")</f>
        <v>59</v>
      </c>
      <c r="U58" s="2" cm="1">
        <f t="array" ref="U58">IFERROR(SUM(VALUE(Transform!CJ58:CT58)),"N/A")</f>
        <v>28</v>
      </c>
      <c r="V58" s="2">
        <f>IFERROR(SUM(VALUE(Transform!CU58), Transform!CY58:DA58,Transform!DC58:DD58),"N/A")</f>
        <v>22</v>
      </c>
      <c r="W58" s="2" cm="1">
        <f t="array" ref="W58">IFERROR(SUM(VALUE(Transform!CV58:CX58),Transform!DB58),"N/A")</f>
        <v>9</v>
      </c>
      <c r="X58" s="2" cm="1">
        <f t="array" ref="X58">IFERROR(SUM(VALUE(Transform!DE58:DZ58)),"N/A")</f>
        <v>43</v>
      </c>
      <c r="Y58" s="2" cm="1">
        <f t="array" ref="Y58">IFERROR(SUM(VALUE(Transform!DE58:DL58)),"N/A")</f>
        <v>24</v>
      </c>
      <c r="Z58" s="2" cm="1">
        <f t="array" ref="Z58">IFERROR(SUM(VALUE(Transform!DM58:DT58)),"N/A")</f>
        <v>10</v>
      </c>
      <c r="AA58" s="2" cm="1">
        <f t="array" ref="AA58">IFERROR(SUM(VALUE(Transform!DU58:DZ58)),"N/A")</f>
        <v>9</v>
      </c>
      <c r="AB58" s="2" cm="1">
        <f t="array" ref="AB58">IFERROR(((SUM(VALUE(Transform!EA58:EZ58))-26)/(156-26))*100,"N/A")</f>
        <v>43.07692307692308</v>
      </c>
      <c r="AC58" s="2" cm="1">
        <f t="array" ref="AC58">IFERROR(((SUM(VALUE(Transform!EA58:EB58))-2)/(10-2))*100,"N/A")</f>
        <v>62.5</v>
      </c>
      <c r="AD58" s="2" cm="1">
        <f t="array" ref="AD58">IFERROR(((SUM(VALUE(Transform!EC58:ED58), Transform!EJ58, Transform!EO58:ER58)-7)/(35-7))*100,"N/A")</f>
        <v>39.285714285714285</v>
      </c>
      <c r="AE58" s="2" cm="1">
        <f t="array" ref="AE58">IFERROR(((SUM(VALUE(Transform!EE58:EG58), Transform!EK58, Transform!ES58, Transform!EZ58)-6)/(30-6))*100,"N/A")</f>
        <v>50</v>
      </c>
      <c r="AF58" s="2" cm="1">
        <f t="array" ref="AF58">IFERROR(((SUM(VALUE(Transform!ET58:EV58))-3)/(15-3))*100,"N/A")</f>
        <v>25</v>
      </c>
      <c r="AG58" s="3" cm="1">
        <f t="array" ref="AG58">IFERROR(((SUM(VALUE(Transform!EH58:EI58), Transform!EL58:EN58, Transform!EW58:EY58)-8)/(40-8))*100,"N/A")</f>
        <v>78.125</v>
      </c>
      <c r="AH58" s="3">
        <f>IFERROR(AVERAGE(Transform!FA58, Transform!FC58, Transform!FE58, Transform!FG58, Transform!FI58, Transform!FK58, Transform!FM58, Transform!FO58, Transform!FQ58, Transform!FS58, Transform!FU58, Transform!FW58, Transform!FY58, Transform!GA58, Transform!GC58, Transform!GE58, Transform!GG58, Transform!GI58, Transform!GK58, Transform!GM58, Transform!GO58, Transform!GQ58, Transform!GS58, Transform!GU58, Transform!GW58),"N/A")</f>
        <v>4.6399999999999997</v>
      </c>
      <c r="AI58" s="3">
        <f>IFERROR(AVERAGE(Transform!FB58, Transform!FD58, Transform!FF58, Transform!FH58, Transform!FJ58, Transform!FL58, Transform!FN58, Transform!FP58, Transform!FR58, Transform!FT58, Transform!FV58, Transform!FX58, Transform!FZ58, Transform!GB58, Transform!GD58, Transform!GF58, Transform!GH58, Transform!GJ58, Transform!GL58, Transform!GN58, Transform!GP58, Transform!GR58, Transform!GT58, Transform!GV58, Transform!GX58),"N/A")</f>
        <v>3.28</v>
      </c>
      <c r="AJ58" s="3">
        <f>IFERROR(AVERAGE(Transform!FA58, Transform!FM58, Transform!FS58, Transform!FU58, Transform!FW58, Transform!GI58),"N/A")</f>
        <v>5</v>
      </c>
      <c r="AK58" s="3">
        <f>IFERROR(AVERAGE(Transform!FB58, Transform!FN58, Transform!FT58, Transform!FV58, Transform!FX58, Transform!GJ58),"N/A")</f>
        <v>2.8333333333333335</v>
      </c>
      <c r="AL58" s="3">
        <f>IFERROR(AVERAGE(Transform!FC58, Transform!FI58, Transform!FO58, Transform!GA58, Transform!GG58, Transform!GK58),"N/A")</f>
        <v>4.333333333333333</v>
      </c>
      <c r="AM58" s="3">
        <f>IFERROR(AVERAGE(Transform!FD58, Transform!FJ58, Transform!FP58, Transform!GB58, Transform!GH58, Transform!GL58),"N/A")</f>
        <v>3</v>
      </c>
      <c r="AN58">
        <f>IFERROR(AVERAGE(Transform!FE58, Transform!FG58, Transform!FQ58, Transform!FY58),"N/A")</f>
        <v>4.25</v>
      </c>
      <c r="AO58">
        <f>IFERROR(AVERAGE(Transform!FF58, Transform!FH58, Transform!FR58, Transform!FZ58),"N/A")</f>
        <v>3</v>
      </c>
      <c r="AP58">
        <f>IFERROR(AVERAGE(Transform!FK58, Transform!GC58, Transform!GE58, Transform!GM58, Transform!GO58),"N/A")</f>
        <v>4.8</v>
      </c>
      <c r="AQ58">
        <f>IFERROR(AVERAGE(Transform!FL58, Transform!GD58, Transform!GF58, Transform!GN58, Transform!GP58),"N/A")</f>
        <v>4.5999999999999996</v>
      </c>
      <c r="AR58">
        <f>IFERROR(AVERAGE(Transform!GQ58, Transform!GS58, Transform!GU58, Transform!GW58),"N/A")</f>
        <v>4.75</v>
      </c>
      <c r="AS58">
        <f>IFERROR(AVERAGE(Transform!GR58, Transform!GT58, Transform!GV58, Transform!GX58),"N/A")</f>
        <v>3</v>
      </c>
      <c r="AT58" s="2" cm="1">
        <f t="array" ref="AT58">IFERROR(SUM(VALUE(Transform!GY58:HM58))*100/90,"N/A")</f>
        <v>38.888888888888886</v>
      </c>
      <c r="AU58" s="2" cm="1">
        <f t="array" ref="AU58">IFERROR(SUM(VALUE(Transform!GY58:HK58))*100/78,"N/A")</f>
        <v>42.307692307692307</v>
      </c>
      <c r="AV58" s="2" cm="1">
        <f t="array" ref="AV58">IFERROR(SUM(VALUE(Transform!HL58:HM58))*100/12,"N/A")</f>
        <v>16.666666666666668</v>
      </c>
      <c r="AW58" s="2">
        <f>IFERROR(AVERAGE(Transform!HN58:IE58),"N/A")</f>
        <v>3.2222222222222223</v>
      </c>
      <c r="AX58" s="2">
        <f>IFERROR(AVERAGE(Transform!HN58:HR58, Transform!HZ58:IA58),"N/A")</f>
        <v>2.1428571428571428</v>
      </c>
      <c r="AY58" s="2">
        <f>IFERROR(AVERAGE(Transform!HS58:HU58, Transform!HX58:HY58),"N/A")</f>
        <v>5</v>
      </c>
      <c r="AZ58" s="2">
        <f>IFERROR(AVERAGE(Transform!HV58:HW58,Transform!IC58,Transform!IE58),"N/A")</f>
        <v>4</v>
      </c>
      <c r="BA58" s="2">
        <f>IFERROR(AVERAGE(Transform!IB58,Transform!ID58),"N/A")</f>
        <v>1</v>
      </c>
      <c r="BB58" s="2">
        <f>IFERROR(AVERAGE(Transform!IF58:IJ58),"N/A")</f>
        <v>7</v>
      </c>
      <c r="BC58" s="2" cm="1">
        <f t="array" ref="BC58">IFERROR(SUM(VALUE(Transform!IK58:IQ58)),"N/A")</f>
        <v>7</v>
      </c>
      <c r="BD58" s="2" cm="1">
        <f t="array" ref="BD58">IFERROR(SUM(VALUE(Transform!IR58:IX58)),"N/A")</f>
        <v>15</v>
      </c>
      <c r="BE58" s="2">
        <f t="shared" si="0"/>
        <v>11</v>
      </c>
      <c r="BF58">
        <f>IFERROR(AVERAGE(Transform!IY58:JO58),"N/A")</f>
        <v>2.6470588235294117</v>
      </c>
      <c r="BG58" t="str">
        <f>IFERROR(AVERAGE(Transform!JP58:JW58),"N/A")</f>
        <v>N/A</v>
      </c>
      <c r="BH58" t="str">
        <f>IFERROR(AVERAGE(Transform!JP58:JS58),"N/A")</f>
        <v>N/A</v>
      </c>
      <c r="BI58" t="str">
        <f>IFERROR(AVERAGE(Transform!JT58:JW58),"N/A")</f>
        <v>N/A</v>
      </c>
      <c r="BJ58" t="str">
        <f>IFERROR(AVERAGE(Transform!JX58:KI58),"N/A")</f>
        <v>N/A</v>
      </c>
      <c r="BK58" t="str">
        <f>IFERROR(AVERAGE(Transform!JX58:KA58),"N/A")</f>
        <v>N/A</v>
      </c>
      <c r="BL58" t="str">
        <f>IFERROR(AVERAGE(Transform!KB58:KE58),"N/A")</f>
        <v>N/A</v>
      </c>
      <c r="BM58" t="str">
        <f>IFERROR(AVERAGE(Transform!KF58:KI58),"N/A")</f>
        <v>N/A</v>
      </c>
      <c r="BN58" t="str">
        <f>IFERROR(AVERAGE(Transform!KJ58:KX58),"N/A")</f>
        <v>N/A</v>
      </c>
      <c r="BO58" t="str">
        <f>IFERROR(AVERAGE(Transform!KJ58:KN58),"N/A")</f>
        <v>N/A</v>
      </c>
      <c r="BP58" t="str">
        <f>IFERROR(AVERAGE(Transform!KO58:KS58),"N/A")</f>
        <v>N/A</v>
      </c>
      <c r="BQ58" t="str">
        <f>IFERROR(AVERAGE(Transform!KT58:KX58),"N/A")</f>
        <v>N/A</v>
      </c>
    </row>
    <row r="59" spans="1:69" x14ac:dyDescent="0.25">
      <c r="A59">
        <f>Transform!A59</f>
        <v>33</v>
      </c>
      <c r="B59" t="str">
        <f>Transform!B59</f>
        <v>T3</v>
      </c>
      <c r="C59" t="str">
        <f>Transform!C59</f>
        <v>2023-02-24 08:46:55</v>
      </c>
      <c r="D59" t="str">
        <f>Transform!D59</f>
        <v>759-286</v>
      </c>
      <c r="E59" t="str">
        <f>Transform!E59</f>
        <v/>
      </c>
      <c r="F59" s="2">
        <f>IFERROR(AVERAGE(Transform!F59:AB59),"N/A")</f>
        <v>27.173913043478262</v>
      </c>
      <c r="G59" s="2">
        <f>IFERROR(AVERAGE(Transform!F59:J59,Transform!S59:AB59),"N/A")</f>
        <v>30</v>
      </c>
      <c r="H59" s="2">
        <f>IFERROR(AVERAGE(Transform!K59:R59),"N/A")</f>
        <v>21.875</v>
      </c>
      <c r="I59" s="2">
        <f>IFERROR(AVERAGE(Transform!F59:J59),"N/A")</f>
        <v>30</v>
      </c>
      <c r="J59" s="2">
        <f>IFERROR(AVERAGE(Transform!S59:W59),"N/A")</f>
        <v>5</v>
      </c>
      <c r="K59" s="2">
        <f>IFERROR(AVERAGE(Transform!X59:AB59),"N/A")</f>
        <v>55</v>
      </c>
      <c r="L59" s="2">
        <f>IFERROR(AVERAGE(Transform!AC59:AZ59),"N/A")</f>
        <v>3.0416666666666665</v>
      </c>
      <c r="M59" s="2">
        <f>IFERROR(AVERAGE(Transform!AC59:AU59),"N/A")</f>
        <v>3.4736842105263159</v>
      </c>
      <c r="N59" s="2">
        <f>IFERROR(AVERAGE(Transform!AV59:AZ59),"N/A")</f>
        <v>1.4</v>
      </c>
      <c r="O59" s="2">
        <f>IFERROR(SUM(Transform!BA59:BL59),"N/A")</f>
        <v>28</v>
      </c>
      <c r="P59" s="2">
        <f>IFERROR(AVERAGE(Transform!BM59:CI59),"N/A")</f>
        <v>4</v>
      </c>
      <c r="Q59" s="2">
        <f>IFERROR(AVERAGE(Transform!BM59:BT59),"N/A")</f>
        <v>3.375</v>
      </c>
      <c r="R59" s="2">
        <f>IFERROR(AVERAGE(Transform!BU59:CA59),"N/A")</f>
        <v>4.8571428571428568</v>
      </c>
      <c r="S59" s="2">
        <f>IFERROR(AVERAGE(Transform!CB59:CI59),"N/A")</f>
        <v>3.875</v>
      </c>
      <c r="T59" s="2" cm="1">
        <f t="array" ref="T59">IFERROR(SUM(VALUE(Transform!CJ59:DD59)),"N/A")</f>
        <v>73</v>
      </c>
      <c r="U59" s="2" cm="1">
        <f t="array" ref="U59">IFERROR(SUM(VALUE(Transform!CJ59:CT59)),"N/A")</f>
        <v>36</v>
      </c>
      <c r="V59" s="2">
        <f>IFERROR(SUM(VALUE(Transform!CU59), Transform!CY59:DA59,Transform!DC59:DD59),"N/A")</f>
        <v>25</v>
      </c>
      <c r="W59" s="2" cm="1">
        <f t="array" ref="W59">IFERROR(SUM(VALUE(Transform!CV59:CX59),Transform!DB59),"N/A")</f>
        <v>12</v>
      </c>
      <c r="X59" s="2" cm="1">
        <f t="array" ref="X59">IFERROR(SUM(VALUE(Transform!DE59:DZ59)),"N/A")</f>
        <v>22</v>
      </c>
      <c r="Y59" s="2" cm="1">
        <f t="array" ref="Y59">IFERROR(SUM(VALUE(Transform!DE59:DL59)),"N/A")</f>
        <v>2</v>
      </c>
      <c r="Z59" s="2" cm="1">
        <f t="array" ref="Z59">IFERROR(SUM(VALUE(Transform!DM59:DT59)),"N/A")</f>
        <v>14</v>
      </c>
      <c r="AA59" s="2" cm="1">
        <f t="array" ref="AA59">IFERROR(SUM(VALUE(Transform!DU59:DZ59)),"N/A")</f>
        <v>6</v>
      </c>
      <c r="AB59" s="2" cm="1">
        <f t="array" ref="AB59">IFERROR(((SUM(VALUE(Transform!EA59:EZ59))-26)/(156-26))*100,"N/A")</f>
        <v>70.769230769230774</v>
      </c>
      <c r="AC59" s="2" cm="1">
        <f t="array" ref="AC59">IFERROR(((SUM(VALUE(Transform!EA59:EB59))-2)/(10-2))*100,"N/A")</f>
        <v>100</v>
      </c>
      <c r="AD59" s="2" cm="1">
        <f t="array" ref="AD59">IFERROR(((SUM(VALUE(Transform!EC59:ED59), Transform!EJ59, Transform!EO59:ER59)-7)/(35-7))*100,"N/A")</f>
        <v>92.857142857142861</v>
      </c>
      <c r="AE59" s="2" cm="1">
        <f t="array" ref="AE59">IFERROR(((SUM(VALUE(Transform!EE59:EG59), Transform!EK59, Transform!ES59, Transform!EZ59)-6)/(30-6))*100,"N/A")</f>
        <v>75</v>
      </c>
      <c r="AF59" s="2" cm="1">
        <f t="array" ref="AF59">IFERROR(((SUM(VALUE(Transform!ET59:EV59))-3)/(15-3))*100,"N/A")</f>
        <v>83.333333333333343</v>
      </c>
      <c r="AG59" s="3" cm="1">
        <f t="array" ref="AG59">IFERROR(((SUM(VALUE(Transform!EH59:EI59), Transform!EL59:EN59, Transform!EW59:EY59)-8)/(40-8))*100,"N/A")</f>
        <v>93.75</v>
      </c>
      <c r="AH59" s="3">
        <f>IFERROR(AVERAGE(Transform!FA59, Transform!FC59, Transform!FE59, Transform!FG59, Transform!FI59, Transform!FK59, Transform!FM59, Transform!FO59, Transform!FQ59, Transform!FS59, Transform!FU59, Transform!FW59, Transform!FY59, Transform!GA59, Transform!GC59, Transform!GE59, Transform!GG59, Transform!GI59, Transform!GK59, Transform!GM59, Transform!GO59, Transform!GQ59, Transform!GS59, Transform!GU59, Transform!GW59),"N/A")</f>
        <v>4.32</v>
      </c>
      <c r="AI59" s="3">
        <f>IFERROR(AVERAGE(Transform!FB59, Transform!FD59, Transform!FF59, Transform!FH59, Transform!FJ59, Transform!FL59, Transform!FN59, Transform!FP59, Transform!FR59, Transform!FT59, Transform!FV59, Transform!FX59, Transform!FZ59, Transform!GB59, Transform!GD59, Transform!GF59, Transform!GH59, Transform!GJ59, Transform!GL59, Transform!GN59, Transform!GP59, Transform!GR59, Transform!GT59, Transform!GV59, Transform!GX59),"N/A")</f>
        <v>3.8</v>
      </c>
      <c r="AJ59" s="3">
        <f>IFERROR(AVERAGE(Transform!FA59, Transform!FM59, Transform!FS59, Transform!FU59, Transform!FW59, Transform!GI59),"N/A")</f>
        <v>4.333333333333333</v>
      </c>
      <c r="AK59" s="3">
        <f>IFERROR(AVERAGE(Transform!FB59, Transform!FN59, Transform!FT59, Transform!FV59, Transform!FX59, Transform!GJ59),"N/A")</f>
        <v>3.6666666666666665</v>
      </c>
      <c r="AL59" s="3">
        <f>IFERROR(AVERAGE(Transform!FC59, Transform!FI59, Transform!FO59, Transform!GA59, Transform!GG59, Transform!GK59),"N/A")</f>
        <v>3.8333333333333335</v>
      </c>
      <c r="AM59" s="3">
        <f>IFERROR(AVERAGE(Transform!FD59, Transform!FJ59, Transform!FP59, Transform!GB59, Transform!GH59, Transform!GL59),"N/A")</f>
        <v>3.6666666666666665</v>
      </c>
      <c r="AN59">
        <f>IFERROR(AVERAGE(Transform!FE59, Transform!FG59, Transform!FQ59, Transform!FY59),"N/A")</f>
        <v>4.5</v>
      </c>
      <c r="AO59">
        <f>IFERROR(AVERAGE(Transform!FF59, Transform!FH59, Transform!FR59, Transform!FZ59),"N/A")</f>
        <v>3.75</v>
      </c>
      <c r="AP59">
        <f>IFERROR(AVERAGE(Transform!FK59, Transform!GC59, Transform!GE59, Transform!GM59, Transform!GO59),"N/A")</f>
        <v>4.5999999999999996</v>
      </c>
      <c r="AQ59">
        <f>IFERROR(AVERAGE(Transform!FL59, Transform!GD59, Transform!GF59, Transform!GN59, Transform!GP59),"N/A")</f>
        <v>4.2</v>
      </c>
      <c r="AR59">
        <f>IFERROR(AVERAGE(Transform!GQ59, Transform!GS59, Transform!GU59, Transform!GW59),"N/A")</f>
        <v>4.5</v>
      </c>
      <c r="AS59">
        <f>IFERROR(AVERAGE(Transform!GR59, Transform!GT59, Transform!GV59, Transform!GX59),"N/A")</f>
        <v>3.75</v>
      </c>
      <c r="AT59" s="2" cm="1">
        <f t="array" ref="AT59">IFERROR(SUM(VALUE(Transform!GY59:HM59))*100/90,"N/A")</f>
        <v>74.444444444444443</v>
      </c>
      <c r="AU59" s="2" cm="1">
        <f t="array" ref="AU59">IFERROR(SUM(VALUE(Transform!GY59:HK59))*100/78,"N/A")</f>
        <v>76.92307692307692</v>
      </c>
      <c r="AV59" s="2" cm="1">
        <f t="array" ref="AV59">IFERROR(SUM(VALUE(Transform!HL59:HM59))*100/12,"N/A")</f>
        <v>58.333333333333336</v>
      </c>
      <c r="AW59" s="2">
        <f>IFERROR(AVERAGE(Transform!HN59:IE59),"N/A")</f>
        <v>3.4444444444444446</v>
      </c>
      <c r="AX59" s="2">
        <f>IFERROR(AVERAGE(Transform!HN59:HR59, Transform!HZ59:IA59),"N/A")</f>
        <v>4.2857142857142856</v>
      </c>
      <c r="AY59" s="2">
        <f>IFERROR(AVERAGE(Transform!HS59:HU59, Transform!HX59:HY59),"N/A")</f>
        <v>2.8</v>
      </c>
      <c r="AZ59" s="2">
        <f>IFERROR(AVERAGE(Transform!HV59:HW59,Transform!IC59,Transform!IE59),"N/A")</f>
        <v>2.75</v>
      </c>
      <c r="BA59" s="2">
        <f>IFERROR(AVERAGE(Transform!IB59,Transform!ID59),"N/A")</f>
        <v>3.5</v>
      </c>
      <c r="BB59" s="2">
        <f>IFERROR(AVERAGE(Transform!IF59:IJ59),"N/A")</f>
        <v>5.8</v>
      </c>
      <c r="BC59" s="2" cm="1">
        <f t="array" ref="BC59">IFERROR(SUM(VALUE(Transform!IK59:IQ59)),"N/A")</f>
        <v>26</v>
      </c>
      <c r="BD59" s="2" cm="1">
        <f t="array" ref="BD59">IFERROR(SUM(VALUE(Transform!IR59:IX59)),"N/A")</f>
        <v>20</v>
      </c>
      <c r="BE59" s="2">
        <f t="shared" si="0"/>
        <v>23</v>
      </c>
      <c r="BF59">
        <f>IFERROR(AVERAGE(Transform!IY59:JO59),"N/A")</f>
        <v>3.2352941176470589</v>
      </c>
      <c r="BG59" t="str">
        <f>IFERROR(AVERAGE(Transform!JP59:JW59),"N/A")</f>
        <v>N/A</v>
      </c>
      <c r="BH59" t="str">
        <f>IFERROR(AVERAGE(Transform!JP59:JS59),"N/A")</f>
        <v>N/A</v>
      </c>
      <c r="BI59" t="str">
        <f>IFERROR(AVERAGE(Transform!JT59:JW59),"N/A")</f>
        <v>N/A</v>
      </c>
      <c r="BJ59" t="str">
        <f>IFERROR(AVERAGE(Transform!JX59:KI59),"N/A")</f>
        <v>N/A</v>
      </c>
      <c r="BK59" t="str">
        <f>IFERROR(AVERAGE(Transform!JX59:KA59),"N/A")</f>
        <v>N/A</v>
      </c>
      <c r="BL59" t="str">
        <f>IFERROR(AVERAGE(Transform!KB59:KE59),"N/A")</f>
        <v>N/A</v>
      </c>
      <c r="BM59" t="str">
        <f>IFERROR(AVERAGE(Transform!KF59:KI59),"N/A")</f>
        <v>N/A</v>
      </c>
      <c r="BN59" t="str">
        <f>IFERROR(AVERAGE(Transform!KJ59:KX59),"N/A")</f>
        <v>N/A</v>
      </c>
      <c r="BO59" t="str">
        <f>IFERROR(AVERAGE(Transform!KJ59:KN59),"N/A")</f>
        <v>N/A</v>
      </c>
      <c r="BP59" t="str">
        <f>IFERROR(AVERAGE(Transform!KO59:KS59),"N/A")</f>
        <v>N/A</v>
      </c>
      <c r="BQ59" t="str">
        <f>IFERROR(AVERAGE(Transform!KT59:KX59),"N/A")</f>
        <v>N/A</v>
      </c>
    </row>
    <row r="60" spans="1:69" x14ac:dyDescent="0.25">
      <c r="A60">
        <f>Transform!A60</f>
        <v>36</v>
      </c>
      <c r="B60" t="str">
        <f>Transform!B60</f>
        <v>T3</v>
      </c>
      <c r="C60">
        <f>Transform!C60</f>
        <v>0</v>
      </c>
      <c r="D60" t="str">
        <f>Transform!D60</f>
        <v>760-299</v>
      </c>
      <c r="E60" t="str">
        <f>Transform!E60</f>
        <v/>
      </c>
      <c r="F60" s="2">
        <f>IFERROR(AVERAGE(Transform!F60:AB60),"N/A")</f>
        <v>53.260869565217391</v>
      </c>
      <c r="G60" s="2">
        <f>IFERROR(AVERAGE(Transform!F60:J60,Transform!S60:AB60),"N/A")</f>
        <v>55</v>
      </c>
      <c r="H60" s="2">
        <f>IFERROR(AVERAGE(Transform!K60:R60),"N/A")</f>
        <v>50</v>
      </c>
      <c r="I60" s="2">
        <f>IFERROR(AVERAGE(Transform!F60:J60),"N/A")</f>
        <v>75</v>
      </c>
      <c r="J60" s="2">
        <f>IFERROR(AVERAGE(Transform!S60:W60),"N/A")</f>
        <v>45</v>
      </c>
      <c r="K60" s="2">
        <f>IFERROR(AVERAGE(Transform!X60:AB60),"N/A")</f>
        <v>45</v>
      </c>
      <c r="L60" s="2">
        <f>IFERROR(AVERAGE(Transform!AC60:AZ60),"N/A")</f>
        <v>4.791666666666667</v>
      </c>
      <c r="M60" s="2">
        <f>IFERROR(AVERAGE(Transform!AC60:AU60),"N/A")</f>
        <v>5</v>
      </c>
      <c r="N60" s="2">
        <f>IFERROR(AVERAGE(Transform!AV60:AZ60),"N/A")</f>
        <v>4</v>
      </c>
      <c r="O60" s="2">
        <f>IFERROR(SUM(Transform!BA60:BL60),"N/A")</f>
        <v>19</v>
      </c>
      <c r="P60" s="2" t="str">
        <f>IFERROR(AVERAGE(Transform!BM60:CI60),"N/A")</f>
        <v>N/A</v>
      </c>
      <c r="Q60" s="2" t="str">
        <f>IFERROR(AVERAGE(Transform!BM60:BT60),"N/A")</f>
        <v>N/A</v>
      </c>
      <c r="R60" s="2" t="str">
        <f>IFERROR(AVERAGE(Transform!BU60:CA60),"N/A")</f>
        <v>N/A</v>
      </c>
      <c r="S60" s="2" t="str">
        <f>IFERROR(AVERAGE(Transform!CB60:CI60),"N/A")</f>
        <v>N/A</v>
      </c>
      <c r="T60" s="2" t="str" cm="1">
        <f t="array" ref="T60">IFERROR(SUM(VALUE(Transform!CJ60:DD60)),"N/A")</f>
        <v>N/A</v>
      </c>
      <c r="U60" s="2" t="str" cm="1">
        <f t="array" ref="U60">IFERROR(SUM(VALUE(Transform!CJ60:CT60)),"N/A")</f>
        <v>N/A</v>
      </c>
      <c r="V60" s="2" t="str">
        <f>IFERROR(SUM(VALUE(Transform!CU60), Transform!CY60:DA60,Transform!DC60:DD60),"N/A")</f>
        <v>N/A</v>
      </c>
      <c r="W60" s="2" t="str" cm="1">
        <f t="array" ref="W60">IFERROR(SUM(VALUE(Transform!CV60:CX60),Transform!DB60),"N/A")</f>
        <v>N/A</v>
      </c>
      <c r="X60" s="2" t="str" cm="1">
        <f t="array" ref="X60">IFERROR(SUM(VALUE(Transform!DE60:DZ60)),"N/A")</f>
        <v>N/A</v>
      </c>
      <c r="Y60" s="2" t="str" cm="1">
        <f t="array" ref="Y60">IFERROR(SUM(VALUE(Transform!DE60:DL60)),"N/A")</f>
        <v>N/A</v>
      </c>
      <c r="Z60" s="2" t="str" cm="1">
        <f t="array" ref="Z60">IFERROR(SUM(VALUE(Transform!DM60:DT60)),"N/A")</f>
        <v>N/A</v>
      </c>
      <c r="AA60" s="2" t="str" cm="1">
        <f t="array" ref="AA60">IFERROR(SUM(VALUE(Transform!DU60:DZ60)),"N/A")</f>
        <v>N/A</v>
      </c>
      <c r="AB60" s="2" t="str" cm="1">
        <f t="array" ref="AB60">IFERROR(((SUM(VALUE(Transform!EA60:EZ60))-26)/(156-26))*100,"N/A")</f>
        <v>N/A</v>
      </c>
      <c r="AC60" s="2" t="str" cm="1">
        <f t="array" ref="AC60">IFERROR(((SUM(VALUE(Transform!EA60:EB60))-2)/(10-2))*100,"N/A")</f>
        <v>N/A</v>
      </c>
      <c r="AD60" s="2" t="str" cm="1">
        <f t="array" ref="AD60">IFERROR(((SUM(VALUE(Transform!EC60:ED60), Transform!EJ60, Transform!EO60:ER60)-7)/(35-7))*100,"N/A")</f>
        <v>N/A</v>
      </c>
      <c r="AE60" s="2" t="str" cm="1">
        <f t="array" ref="AE60">IFERROR(((SUM(VALUE(Transform!EE60:EG60), Transform!EK60, Transform!ES60, Transform!EZ60)-6)/(30-6))*100,"N/A")</f>
        <v>N/A</v>
      </c>
      <c r="AF60" s="2" t="str" cm="1">
        <f t="array" ref="AF60">IFERROR(((SUM(VALUE(Transform!ET60:EV60))-3)/(15-3))*100,"N/A")</f>
        <v>N/A</v>
      </c>
      <c r="AG60" s="3" t="str" cm="1">
        <f t="array" ref="AG60">IFERROR(((SUM(VALUE(Transform!EH60:EI60), Transform!EL60:EN60, Transform!EW60:EY60)-8)/(40-8))*100,"N/A")</f>
        <v>N/A</v>
      </c>
      <c r="AH60" s="3" t="str">
        <f>IFERROR(AVERAGE(Transform!FA60, Transform!FC60, Transform!FE60, Transform!FG60, Transform!FI60, Transform!FK60, Transform!FM60, Transform!FO60, Transform!FQ60, Transform!FS60, Transform!FU60, Transform!FW60, Transform!FY60, Transform!GA60, Transform!GC60, Transform!GE60, Transform!GG60, Transform!GI60, Transform!GK60, Transform!GM60, Transform!GO60, Transform!GQ60, Transform!GS60, Transform!GU60, Transform!GW60),"N/A")</f>
        <v>N/A</v>
      </c>
      <c r="AI60" s="3" t="str">
        <f>IFERROR(AVERAGE(Transform!FB60, Transform!FD60, Transform!FF60, Transform!FH60, Transform!FJ60, Transform!FL60, Transform!FN60, Transform!FP60, Transform!FR60, Transform!FT60, Transform!FV60, Transform!FX60, Transform!FZ60, Transform!GB60, Transform!GD60, Transform!GF60, Transform!GH60, Transform!GJ60, Transform!GL60, Transform!GN60, Transform!GP60, Transform!GR60, Transform!GT60, Transform!GV60, Transform!GX60),"N/A")</f>
        <v>N/A</v>
      </c>
      <c r="AJ60" s="3" t="str">
        <f>IFERROR(AVERAGE(Transform!FA60, Transform!FM60, Transform!FS60, Transform!FU60, Transform!FW60, Transform!GI60),"N/A")</f>
        <v>N/A</v>
      </c>
      <c r="AK60" s="3" t="str">
        <f>IFERROR(AVERAGE(Transform!FB60, Transform!FN60, Transform!FT60, Transform!FV60, Transform!FX60, Transform!GJ60),"N/A")</f>
        <v>N/A</v>
      </c>
      <c r="AL60" s="3" t="str">
        <f>IFERROR(AVERAGE(Transform!FC60, Transform!FI60, Transform!FO60, Transform!GA60, Transform!GG60, Transform!GK60),"N/A")</f>
        <v>N/A</v>
      </c>
      <c r="AM60" s="3" t="str">
        <f>IFERROR(AVERAGE(Transform!FD60, Transform!FJ60, Transform!FP60, Transform!GB60, Transform!GH60, Transform!GL60),"N/A")</f>
        <v>N/A</v>
      </c>
      <c r="AN60" t="str">
        <f>IFERROR(AVERAGE(Transform!FE60, Transform!FG60, Transform!FQ60, Transform!FY60),"N/A")</f>
        <v>N/A</v>
      </c>
      <c r="AO60" t="str">
        <f>IFERROR(AVERAGE(Transform!FF60, Transform!FH60, Transform!FR60, Transform!FZ60),"N/A")</f>
        <v>N/A</v>
      </c>
      <c r="AP60" t="str">
        <f>IFERROR(AVERAGE(Transform!FK60, Transform!GC60, Transform!GE60, Transform!GM60, Transform!GO60),"N/A")</f>
        <v>N/A</v>
      </c>
      <c r="AQ60" t="str">
        <f>IFERROR(AVERAGE(Transform!FL60, Transform!GD60, Transform!GF60, Transform!GN60, Transform!GP60),"N/A")</f>
        <v>N/A</v>
      </c>
      <c r="AR60" t="str">
        <f>IFERROR(AVERAGE(Transform!GQ60, Transform!GS60, Transform!GU60, Transform!GW60),"N/A")</f>
        <v>N/A</v>
      </c>
      <c r="AS60" t="str">
        <f>IFERROR(AVERAGE(Transform!GR60, Transform!GT60, Transform!GV60, Transform!GX60),"N/A")</f>
        <v>N/A</v>
      </c>
      <c r="AT60" s="2" t="str" cm="1">
        <f t="array" ref="AT60">IFERROR(SUM(VALUE(Transform!GY60:HM60))*100/90,"N/A")</f>
        <v>N/A</v>
      </c>
      <c r="AU60" s="2" t="str" cm="1">
        <f t="array" ref="AU60">IFERROR(SUM(VALUE(Transform!GY60:HK60))*100/78,"N/A")</f>
        <v>N/A</v>
      </c>
      <c r="AV60" s="2" t="str" cm="1">
        <f t="array" ref="AV60">IFERROR(SUM(VALUE(Transform!HL60:HM60))*100/12,"N/A")</f>
        <v>N/A</v>
      </c>
      <c r="AW60" s="2" t="str">
        <f>IFERROR(AVERAGE(Transform!HN60:IE60),"N/A")</f>
        <v>N/A</v>
      </c>
      <c r="AX60" s="2" t="str">
        <f>IFERROR(AVERAGE(Transform!HN60:HR60, Transform!HZ60:IA60),"N/A")</f>
        <v>N/A</v>
      </c>
      <c r="AY60" s="2" t="str">
        <f>IFERROR(AVERAGE(Transform!HS60:HU60, Transform!HX60:HY60),"N/A")</f>
        <v>N/A</v>
      </c>
      <c r="AZ60" s="2" t="str">
        <f>IFERROR(AVERAGE(Transform!HV60:HW60,Transform!IC60,Transform!IE60),"N/A")</f>
        <v>N/A</v>
      </c>
      <c r="BA60" s="2" t="str">
        <f>IFERROR(AVERAGE(Transform!IB60,Transform!ID60),"N/A")</f>
        <v>N/A</v>
      </c>
      <c r="BB60" s="2">
        <f>IFERROR(AVERAGE(Transform!IF60:IJ60),"N/A")</f>
        <v>5.6</v>
      </c>
      <c r="BC60" s="2" t="str" cm="1">
        <f t="array" ref="BC60">IFERROR(SUM(VALUE(Transform!IK60:IQ60)),"N/A")</f>
        <v>N/A</v>
      </c>
      <c r="BD60" s="2" t="str" cm="1">
        <f t="array" ref="BD60">IFERROR(SUM(VALUE(Transform!IR60:IX60)),"N/A")</f>
        <v>N/A</v>
      </c>
      <c r="BE60" s="2" t="str">
        <f t="shared" si="0"/>
        <v>N/A</v>
      </c>
      <c r="BF60" t="str">
        <f>IFERROR(AVERAGE(Transform!IY60:JO60),"N/A")</f>
        <v>N/A</v>
      </c>
      <c r="BG60" t="str">
        <f>IFERROR(AVERAGE(Transform!JP60:JW60),"N/A")</f>
        <v>N/A</v>
      </c>
      <c r="BH60" t="str">
        <f>IFERROR(AVERAGE(Transform!JP60:JS60),"N/A")</f>
        <v>N/A</v>
      </c>
      <c r="BI60" t="str">
        <f>IFERROR(AVERAGE(Transform!JT60:JW60),"N/A")</f>
        <v>N/A</v>
      </c>
      <c r="BJ60" t="str">
        <f>IFERROR(AVERAGE(Transform!JX60:KI60),"N/A")</f>
        <v>N/A</v>
      </c>
      <c r="BK60" t="str">
        <f>IFERROR(AVERAGE(Transform!JX60:KA60),"N/A")</f>
        <v>N/A</v>
      </c>
      <c r="BL60" t="str">
        <f>IFERROR(AVERAGE(Transform!KB60:KE60),"N/A")</f>
        <v>N/A</v>
      </c>
      <c r="BM60" t="str">
        <f>IFERROR(AVERAGE(Transform!KF60:KI60),"N/A")</f>
        <v>N/A</v>
      </c>
      <c r="BN60" t="str">
        <f>IFERROR(AVERAGE(Transform!KJ60:KX60),"N/A")</f>
        <v>N/A</v>
      </c>
      <c r="BO60" t="str">
        <f>IFERROR(AVERAGE(Transform!KJ60:KN60),"N/A")</f>
        <v>N/A</v>
      </c>
      <c r="BP60" t="str">
        <f>IFERROR(AVERAGE(Transform!KO60:KS60),"N/A")</f>
        <v>N/A</v>
      </c>
      <c r="BQ60" t="str">
        <f>IFERROR(AVERAGE(Transform!KT60:KX60),"N/A")</f>
        <v>N/A</v>
      </c>
    </row>
    <row r="61" spans="1:69" x14ac:dyDescent="0.25">
      <c r="A61">
        <f>Transform!A61</f>
        <v>38</v>
      </c>
      <c r="B61" t="str">
        <f>Transform!B61</f>
        <v>T3</v>
      </c>
      <c r="C61">
        <f>Transform!C61</f>
        <v>0</v>
      </c>
      <c r="D61" t="str">
        <f>Transform!D61</f>
        <v>999-999</v>
      </c>
      <c r="E61" t="str">
        <f>Transform!E61</f>
        <v/>
      </c>
      <c r="F61" s="2">
        <f>IFERROR(AVERAGE(Transform!F61:AB61),"N/A")</f>
        <v>59.782608695652172</v>
      </c>
      <c r="G61" s="2">
        <f>IFERROR(AVERAGE(Transform!F61:J61,Transform!S61:AB61),"N/A")</f>
        <v>56.666666666666664</v>
      </c>
      <c r="H61" s="2">
        <f>IFERROR(AVERAGE(Transform!K61:R61),"N/A")</f>
        <v>65.625</v>
      </c>
      <c r="I61" s="2">
        <f>IFERROR(AVERAGE(Transform!F61:J61),"N/A")</f>
        <v>35</v>
      </c>
      <c r="J61" s="2">
        <f>IFERROR(AVERAGE(Transform!S61:W61),"N/A")</f>
        <v>75</v>
      </c>
      <c r="K61" s="2">
        <f>IFERROR(AVERAGE(Transform!X61:AB61),"N/A")</f>
        <v>60</v>
      </c>
      <c r="L61" s="2">
        <f>IFERROR(AVERAGE(Transform!AC61:AZ61),"N/A")</f>
        <v>4.208333333333333</v>
      </c>
      <c r="M61" s="2">
        <f>IFERROR(AVERAGE(Transform!AC61:AU61),"N/A")</f>
        <v>4.4736842105263159</v>
      </c>
      <c r="N61" s="2">
        <f>IFERROR(AVERAGE(Transform!AV61:AZ61),"N/A")</f>
        <v>3.2</v>
      </c>
      <c r="O61" s="2">
        <f>IFERROR(SUM(Transform!BA61:BL61),"N/A")</f>
        <v>36</v>
      </c>
      <c r="P61" s="2" t="str">
        <f>IFERROR(AVERAGE(Transform!BM61:CI61),"N/A")</f>
        <v>N/A</v>
      </c>
      <c r="Q61" s="2" t="str">
        <f>IFERROR(AVERAGE(Transform!BM61:BT61),"N/A")</f>
        <v>N/A</v>
      </c>
      <c r="R61" s="2" t="str">
        <f>IFERROR(AVERAGE(Transform!BU61:CA61),"N/A")</f>
        <v>N/A</v>
      </c>
      <c r="S61" s="2" t="str">
        <f>IFERROR(AVERAGE(Transform!CB61:CI61),"N/A")</f>
        <v>N/A</v>
      </c>
      <c r="T61" s="2" t="str" cm="1">
        <f t="array" ref="T61">IFERROR(SUM(VALUE(Transform!CJ61:DD61)),"N/A")</f>
        <v>N/A</v>
      </c>
      <c r="U61" s="2" t="str" cm="1">
        <f t="array" ref="U61">IFERROR(SUM(VALUE(Transform!CJ61:CT61)),"N/A")</f>
        <v>N/A</v>
      </c>
      <c r="V61" s="2" t="str">
        <f>IFERROR(SUM(VALUE(Transform!CU61), Transform!CY61:DA61,Transform!DC61:DD61),"N/A")</f>
        <v>N/A</v>
      </c>
      <c r="W61" s="2" t="str" cm="1">
        <f t="array" ref="W61">IFERROR(SUM(VALUE(Transform!CV61:CX61),Transform!DB61),"N/A")</f>
        <v>N/A</v>
      </c>
      <c r="X61" s="2" t="str" cm="1">
        <f t="array" ref="X61">IFERROR(SUM(VALUE(Transform!DE61:DZ61)),"N/A")</f>
        <v>N/A</v>
      </c>
      <c r="Y61" s="2" t="str" cm="1">
        <f t="array" ref="Y61">IFERROR(SUM(VALUE(Transform!DE61:DL61)),"N/A")</f>
        <v>N/A</v>
      </c>
      <c r="Z61" s="2" t="str" cm="1">
        <f t="array" ref="Z61">IFERROR(SUM(VALUE(Transform!DM61:DT61)),"N/A")</f>
        <v>N/A</v>
      </c>
      <c r="AA61" s="2" t="str" cm="1">
        <f t="array" ref="AA61">IFERROR(SUM(VALUE(Transform!DU61:DZ61)),"N/A")</f>
        <v>N/A</v>
      </c>
      <c r="AB61" s="2" t="str" cm="1">
        <f t="array" ref="AB61">IFERROR(((SUM(VALUE(Transform!EA61:EZ61))-26)/(156-26))*100,"N/A")</f>
        <v>N/A</v>
      </c>
      <c r="AC61" s="2" t="str" cm="1">
        <f t="array" ref="AC61">IFERROR(((SUM(VALUE(Transform!EA61:EB61))-2)/(10-2))*100,"N/A")</f>
        <v>N/A</v>
      </c>
      <c r="AD61" s="2" t="str" cm="1">
        <f t="array" ref="AD61">IFERROR(((SUM(VALUE(Transform!EC61:ED61), Transform!EJ61, Transform!EO61:ER61)-7)/(35-7))*100,"N/A")</f>
        <v>N/A</v>
      </c>
      <c r="AE61" s="2" t="str" cm="1">
        <f t="array" ref="AE61">IFERROR(((SUM(VALUE(Transform!EE61:EG61), Transform!EK61, Transform!ES61, Transform!EZ61)-6)/(30-6))*100,"N/A")</f>
        <v>N/A</v>
      </c>
      <c r="AF61" s="2" t="str" cm="1">
        <f t="array" ref="AF61">IFERROR(((SUM(VALUE(Transform!ET61:EV61))-3)/(15-3))*100,"N/A")</f>
        <v>N/A</v>
      </c>
      <c r="AG61" s="3" t="str" cm="1">
        <f t="array" ref="AG61">IFERROR(((SUM(VALUE(Transform!EH61:EI61), Transform!EL61:EN61, Transform!EW61:EY61)-8)/(40-8))*100,"N/A")</f>
        <v>N/A</v>
      </c>
      <c r="AH61" s="3" t="str">
        <f>IFERROR(AVERAGE(Transform!FA61, Transform!FC61, Transform!FE61, Transform!FG61, Transform!FI61, Transform!FK61, Transform!FM61, Transform!FO61, Transform!FQ61, Transform!FS61, Transform!FU61, Transform!FW61, Transform!FY61, Transform!GA61, Transform!GC61, Transform!GE61, Transform!GG61, Transform!GI61, Transform!GK61, Transform!GM61, Transform!GO61, Transform!GQ61, Transform!GS61, Transform!GU61, Transform!GW61),"N/A")</f>
        <v>N/A</v>
      </c>
      <c r="AI61" s="3" t="str">
        <f>IFERROR(AVERAGE(Transform!FB61, Transform!FD61, Transform!FF61, Transform!FH61, Transform!FJ61, Transform!FL61, Transform!FN61, Transform!FP61, Transform!FR61, Transform!FT61, Transform!FV61, Transform!FX61, Transform!FZ61, Transform!GB61, Transform!GD61, Transform!GF61, Transform!GH61, Transform!GJ61, Transform!GL61, Transform!GN61, Transform!GP61, Transform!GR61, Transform!GT61, Transform!GV61, Transform!GX61),"N/A")</f>
        <v>N/A</v>
      </c>
      <c r="AJ61" s="3" t="str">
        <f>IFERROR(AVERAGE(Transform!FA61, Transform!FM61, Transform!FS61, Transform!FU61, Transform!FW61, Transform!GI61),"N/A")</f>
        <v>N/A</v>
      </c>
      <c r="AK61" s="3" t="str">
        <f>IFERROR(AVERAGE(Transform!FB61, Transform!FN61, Transform!FT61, Transform!FV61, Transform!FX61, Transform!GJ61),"N/A")</f>
        <v>N/A</v>
      </c>
      <c r="AL61" s="3" t="str">
        <f>IFERROR(AVERAGE(Transform!FC61, Transform!FI61, Transform!FO61, Transform!GA61, Transform!GG61, Transform!GK61),"N/A")</f>
        <v>N/A</v>
      </c>
      <c r="AM61" s="3" t="str">
        <f>IFERROR(AVERAGE(Transform!FD61, Transform!FJ61, Transform!FP61, Transform!GB61, Transform!GH61, Transform!GL61),"N/A")</f>
        <v>N/A</v>
      </c>
      <c r="AN61" t="str">
        <f>IFERROR(AVERAGE(Transform!FE61, Transform!FG61, Transform!FQ61, Transform!FY61),"N/A")</f>
        <v>N/A</v>
      </c>
      <c r="AO61" t="str">
        <f>IFERROR(AVERAGE(Transform!FF61, Transform!FH61, Transform!FR61, Transform!FZ61),"N/A")</f>
        <v>N/A</v>
      </c>
      <c r="AP61" t="str">
        <f>IFERROR(AVERAGE(Transform!FK61, Transform!GC61, Transform!GE61, Transform!GM61, Transform!GO61),"N/A")</f>
        <v>N/A</v>
      </c>
      <c r="AQ61" t="str">
        <f>IFERROR(AVERAGE(Transform!FL61, Transform!GD61, Transform!GF61, Transform!GN61, Transform!GP61),"N/A")</f>
        <v>N/A</v>
      </c>
      <c r="AR61" t="str">
        <f>IFERROR(AVERAGE(Transform!GQ61, Transform!GS61, Transform!GU61, Transform!GW61),"N/A")</f>
        <v>N/A</v>
      </c>
      <c r="AS61" t="str">
        <f>IFERROR(AVERAGE(Transform!GR61, Transform!GT61, Transform!GV61, Transform!GX61),"N/A")</f>
        <v>N/A</v>
      </c>
      <c r="AT61" s="2" t="str" cm="1">
        <f t="array" ref="AT61">IFERROR(SUM(VALUE(Transform!GY61:HM61))*100/90,"N/A")</f>
        <v>N/A</v>
      </c>
      <c r="AU61" s="2" t="str" cm="1">
        <f t="array" ref="AU61">IFERROR(SUM(VALUE(Transform!GY61:HK61))*100/78,"N/A")</f>
        <v>N/A</v>
      </c>
      <c r="AV61" s="2" t="str" cm="1">
        <f t="array" ref="AV61">IFERROR(SUM(VALUE(Transform!HL61:HM61))*100/12,"N/A")</f>
        <v>N/A</v>
      </c>
      <c r="AW61" s="2" t="str">
        <f>IFERROR(AVERAGE(Transform!HN61:IE61),"N/A")</f>
        <v>N/A</v>
      </c>
      <c r="AX61" s="2" t="str">
        <f>IFERROR(AVERAGE(Transform!HN61:HR61, Transform!HZ61:IA61),"N/A")</f>
        <v>N/A</v>
      </c>
      <c r="AY61" s="2" t="str">
        <f>IFERROR(AVERAGE(Transform!HS61:HU61, Transform!HX61:HY61),"N/A")</f>
        <v>N/A</v>
      </c>
      <c r="AZ61" s="2" t="str">
        <f>IFERROR(AVERAGE(Transform!HV61:HW61,Transform!IC61,Transform!IE61),"N/A")</f>
        <v>N/A</v>
      </c>
      <c r="BA61" s="2" t="str">
        <f>IFERROR(AVERAGE(Transform!IB61,Transform!ID61),"N/A")</f>
        <v>N/A</v>
      </c>
      <c r="BB61" s="2">
        <f>IFERROR(AVERAGE(Transform!IF61:IJ61),"N/A")</f>
        <v>7</v>
      </c>
      <c r="BC61" s="2" t="str" cm="1">
        <f t="array" ref="BC61">IFERROR(SUM(VALUE(Transform!IK61:IQ61)),"N/A")</f>
        <v>N/A</v>
      </c>
      <c r="BD61" s="2" t="str" cm="1">
        <f t="array" ref="BD61">IFERROR(SUM(VALUE(Transform!IR61:IX61)),"N/A")</f>
        <v>N/A</v>
      </c>
      <c r="BE61" s="2" t="str">
        <f t="shared" si="0"/>
        <v>N/A</v>
      </c>
      <c r="BF61" t="str">
        <f>IFERROR(AVERAGE(Transform!IY61:JO61),"N/A")</f>
        <v>N/A</v>
      </c>
      <c r="BG61" t="str">
        <f>IFERROR(AVERAGE(Transform!JP61:JW61),"N/A")</f>
        <v>N/A</v>
      </c>
      <c r="BH61" t="str">
        <f>IFERROR(AVERAGE(Transform!JP61:JS61),"N/A")</f>
        <v>N/A</v>
      </c>
      <c r="BI61" t="str">
        <f>IFERROR(AVERAGE(Transform!JT61:JW61),"N/A")</f>
        <v>N/A</v>
      </c>
      <c r="BJ61" t="str">
        <f>IFERROR(AVERAGE(Transform!JX61:KI61),"N/A")</f>
        <v>N/A</v>
      </c>
      <c r="BK61" t="str">
        <f>IFERROR(AVERAGE(Transform!JX61:KA61),"N/A")</f>
        <v>N/A</v>
      </c>
      <c r="BL61" t="str">
        <f>IFERROR(AVERAGE(Transform!KB61:KE61),"N/A")</f>
        <v>N/A</v>
      </c>
      <c r="BM61" t="str">
        <f>IFERROR(AVERAGE(Transform!KF61:KI61),"N/A")</f>
        <v>N/A</v>
      </c>
      <c r="BN61" t="str">
        <f>IFERROR(AVERAGE(Transform!KJ61:KX61),"N/A")</f>
        <v>N/A</v>
      </c>
      <c r="BO61" t="str">
        <f>IFERROR(AVERAGE(Transform!KJ61:KN61),"N/A")</f>
        <v>N/A</v>
      </c>
      <c r="BP61" t="str">
        <f>IFERROR(AVERAGE(Transform!KO61:KS61),"N/A")</f>
        <v>N/A</v>
      </c>
      <c r="BQ61" t="str">
        <f>IFERROR(AVERAGE(Transform!KT61:KX61),"N/A")</f>
        <v>N/A</v>
      </c>
    </row>
    <row r="62" spans="1:69" x14ac:dyDescent="0.25">
      <c r="A62">
        <f>Transform!A62</f>
        <v>40</v>
      </c>
      <c r="B62" t="str">
        <f>Transform!B62</f>
        <v>T3</v>
      </c>
      <c r="C62" t="str">
        <f>Transform!C62</f>
        <v>2023-04-03 09:49:45</v>
      </c>
      <c r="D62" t="str">
        <f>Transform!D62</f>
        <v>764-283</v>
      </c>
      <c r="E62" t="str">
        <f>Transform!E62</f>
        <v/>
      </c>
      <c r="F62" s="2">
        <f>IFERROR(AVERAGE(Transform!F62:AB62),"N/A")</f>
        <v>59.782608695652172</v>
      </c>
      <c r="G62" s="2">
        <f>IFERROR(AVERAGE(Transform!F62:J62,Transform!S62:AB62),"N/A")</f>
        <v>45</v>
      </c>
      <c r="H62" s="2">
        <f>IFERROR(AVERAGE(Transform!K62:R62),"N/A")</f>
        <v>87.5</v>
      </c>
      <c r="I62" s="2">
        <f>IFERROR(AVERAGE(Transform!F62:J62),"N/A")</f>
        <v>40</v>
      </c>
      <c r="J62" s="2">
        <f>IFERROR(AVERAGE(Transform!S62:W62),"N/A")</f>
        <v>60</v>
      </c>
      <c r="K62" s="2">
        <f>IFERROR(AVERAGE(Transform!X62:AB62),"N/A")</f>
        <v>35</v>
      </c>
      <c r="L62" s="2">
        <f>IFERROR(AVERAGE(Transform!AC62:AZ62),"N/A")</f>
        <v>3.7083333333333335</v>
      </c>
      <c r="M62" s="2">
        <f>IFERROR(AVERAGE(Transform!AC62:AU62),"N/A")</f>
        <v>4.1578947368421053</v>
      </c>
      <c r="N62" s="2">
        <f>IFERROR(AVERAGE(Transform!AV62:AZ62),"N/A")</f>
        <v>2</v>
      </c>
      <c r="O62" s="2">
        <f>IFERROR(SUM(Transform!BA62:BL62),"N/A")</f>
        <v>24</v>
      </c>
      <c r="P62" s="2">
        <f>IFERROR(AVERAGE(Transform!BM62:CI62),"N/A")</f>
        <v>4.0869565217391308</v>
      </c>
      <c r="Q62" s="2">
        <f>IFERROR(AVERAGE(Transform!BM62:BT62),"N/A")</f>
        <v>3.5</v>
      </c>
      <c r="R62" s="2">
        <f>IFERROR(AVERAGE(Transform!BU62:CA62),"N/A")</f>
        <v>4.7142857142857144</v>
      </c>
      <c r="S62" s="2">
        <f>IFERROR(AVERAGE(Transform!CB62:CI62),"N/A")</f>
        <v>4.125</v>
      </c>
      <c r="T62" s="2" cm="1">
        <f t="array" ref="T62">IFERROR(SUM(VALUE(Transform!CJ62:DD62)),"N/A")</f>
        <v>65</v>
      </c>
      <c r="U62" s="2" cm="1">
        <f t="array" ref="U62">IFERROR(SUM(VALUE(Transform!CJ62:CT62)),"N/A")</f>
        <v>31</v>
      </c>
      <c r="V62" s="2">
        <f>IFERROR(SUM(VALUE(Transform!CU62), Transform!CY62:DA62,Transform!DC62:DD62),"N/A")</f>
        <v>22</v>
      </c>
      <c r="W62" s="2" cm="1">
        <f t="array" ref="W62">IFERROR(SUM(VALUE(Transform!CV62:CX62),Transform!DB62),"N/A")</f>
        <v>12</v>
      </c>
      <c r="X62" s="2" cm="1">
        <f t="array" ref="X62">IFERROR(SUM(VALUE(Transform!DE62:DZ62)),"N/A")</f>
        <v>29</v>
      </c>
      <c r="Y62" s="2" cm="1">
        <f t="array" ref="Y62">IFERROR(SUM(VALUE(Transform!DE62:DL62)),"N/A")</f>
        <v>5</v>
      </c>
      <c r="Z62" s="2" cm="1">
        <f t="array" ref="Z62">IFERROR(SUM(VALUE(Transform!DM62:DT62)),"N/A")</f>
        <v>7</v>
      </c>
      <c r="AA62" s="2" cm="1">
        <f t="array" ref="AA62">IFERROR(SUM(VALUE(Transform!DU62:DZ62)),"N/A")</f>
        <v>17</v>
      </c>
      <c r="AB62" s="2" cm="1">
        <f t="array" ref="AB62">IFERROR(((SUM(VALUE(Transform!EA62:EZ62))-26)/(156-26))*100,"N/A")</f>
        <v>61.53846153846154</v>
      </c>
      <c r="AC62" s="2" cm="1">
        <f t="array" ref="AC62">IFERROR(((SUM(VALUE(Transform!EA62:EB62))-2)/(10-2))*100,"N/A")</f>
        <v>75</v>
      </c>
      <c r="AD62" s="2" cm="1">
        <f t="array" ref="AD62">IFERROR(((SUM(VALUE(Transform!EC62:ED62), Transform!EJ62, Transform!EO62:ER62)-7)/(35-7))*100,"N/A")</f>
        <v>78.571428571428569</v>
      </c>
      <c r="AE62" s="2" cm="1">
        <f t="array" ref="AE62">IFERROR(((SUM(VALUE(Transform!EE62:EG62), Transform!EK62, Transform!ES62, Transform!EZ62)-6)/(30-6))*100,"N/A")</f>
        <v>79.166666666666657</v>
      </c>
      <c r="AF62" s="2" cm="1">
        <f t="array" ref="AF62">IFERROR(((SUM(VALUE(Transform!ET62:EV62))-3)/(15-3))*100,"N/A")</f>
        <v>75</v>
      </c>
      <c r="AG62" s="3" cm="1">
        <f t="array" ref="AG62">IFERROR(((SUM(VALUE(Transform!EH62:EI62), Transform!EL62:EN62, Transform!EW62:EY62)-8)/(40-8))*100,"N/A")</f>
        <v>75</v>
      </c>
      <c r="AH62" s="3">
        <f>IFERROR(AVERAGE(Transform!FA62, Transform!FC62, Transform!FE62, Transform!FG62, Transform!FI62, Transform!FK62, Transform!FM62, Transform!FO62, Transform!FQ62, Transform!FS62, Transform!FU62, Transform!FW62, Transform!FY62, Transform!GA62, Transform!GC62, Transform!GE62, Transform!GG62, Transform!GI62, Transform!GK62, Transform!GM62, Transform!GO62, Transform!GQ62, Transform!GS62, Transform!GU62, Transform!GW62),"N/A")</f>
        <v>3.88</v>
      </c>
      <c r="AI62" s="3">
        <f>IFERROR(AVERAGE(Transform!FB62, Transform!FD62, Transform!FF62, Transform!FH62, Transform!FJ62, Transform!FL62, Transform!FN62, Transform!FP62, Transform!FR62, Transform!FT62, Transform!FV62, Transform!FX62, Transform!FZ62, Transform!GB62, Transform!GD62, Transform!GF62, Transform!GH62, Transform!GJ62, Transform!GL62, Transform!GN62, Transform!GP62, Transform!GR62, Transform!GT62, Transform!GV62, Transform!GX62),"N/A")</f>
        <v>3.28</v>
      </c>
      <c r="AJ62" s="3">
        <f>IFERROR(AVERAGE(Transform!FA62, Transform!FM62, Transform!FS62, Transform!FU62, Transform!FW62, Transform!GI62),"N/A")</f>
        <v>4.666666666666667</v>
      </c>
      <c r="AK62" s="3">
        <f>IFERROR(AVERAGE(Transform!FB62, Transform!FN62, Transform!FT62, Transform!FV62, Transform!FX62, Transform!GJ62),"N/A")</f>
        <v>4</v>
      </c>
      <c r="AL62" s="3">
        <f>IFERROR(AVERAGE(Transform!FC62, Transform!FI62, Transform!FO62, Transform!GA62, Transform!GG62, Transform!GK62),"N/A")</f>
        <v>3</v>
      </c>
      <c r="AM62" s="3">
        <f>IFERROR(AVERAGE(Transform!FD62, Transform!FJ62, Transform!FP62, Transform!GB62, Transform!GH62, Transform!GL62),"N/A")</f>
        <v>3.1666666666666665</v>
      </c>
      <c r="AN62">
        <f>IFERROR(AVERAGE(Transform!FE62, Transform!FG62, Transform!FQ62, Transform!FY62),"N/A")</f>
        <v>3.5</v>
      </c>
      <c r="AO62">
        <f>IFERROR(AVERAGE(Transform!FF62, Transform!FH62, Transform!FR62, Transform!FZ62),"N/A")</f>
        <v>2.75</v>
      </c>
      <c r="AP62">
        <f>IFERROR(AVERAGE(Transform!FK62, Transform!GC62, Transform!GE62, Transform!GM62, Transform!GO62),"N/A")</f>
        <v>4.2</v>
      </c>
      <c r="AQ62">
        <f>IFERROR(AVERAGE(Transform!FL62, Transform!GD62, Transform!GF62, Transform!GN62, Transform!GP62),"N/A")</f>
        <v>4</v>
      </c>
      <c r="AR62">
        <f>IFERROR(AVERAGE(Transform!GQ62, Transform!GS62, Transform!GU62, Transform!GW62),"N/A")</f>
        <v>4</v>
      </c>
      <c r="AS62">
        <f>IFERROR(AVERAGE(Transform!GR62, Transform!GT62, Transform!GV62, Transform!GX62),"N/A")</f>
        <v>2</v>
      </c>
      <c r="AT62" s="2" cm="1">
        <f t="array" ref="AT62">IFERROR(SUM(VALUE(Transform!GY62:HM62))*100/90,"N/A")</f>
        <v>67.777777777777771</v>
      </c>
      <c r="AU62" s="2" cm="1">
        <f t="array" ref="AU62">IFERROR(SUM(VALUE(Transform!GY62:HK62))*100/78,"N/A")</f>
        <v>69.230769230769226</v>
      </c>
      <c r="AV62" s="2" cm="1">
        <f t="array" ref="AV62">IFERROR(SUM(VALUE(Transform!HL62:HM62))*100/12,"N/A")</f>
        <v>58.333333333333336</v>
      </c>
      <c r="AW62" s="2">
        <f>IFERROR(AVERAGE(Transform!HN62:IE62),"N/A")</f>
        <v>3.3333333333333335</v>
      </c>
      <c r="AX62" s="2">
        <f>IFERROR(AVERAGE(Transform!HN62:HR62, Transform!HZ62:IA62),"N/A")</f>
        <v>3.5714285714285716</v>
      </c>
      <c r="AY62" s="2">
        <f>IFERROR(AVERAGE(Transform!HS62:HU62, Transform!HX62:HY62),"N/A")</f>
        <v>3</v>
      </c>
      <c r="AZ62" s="2">
        <f>IFERROR(AVERAGE(Transform!HV62:HW62,Transform!IC62,Transform!IE62),"N/A")</f>
        <v>2.5</v>
      </c>
      <c r="BA62" s="2">
        <f>IFERROR(AVERAGE(Transform!IB62,Transform!ID62),"N/A")</f>
        <v>5</v>
      </c>
      <c r="BB62" s="2">
        <f>IFERROR(AVERAGE(Transform!IF62:IJ62),"N/A")</f>
        <v>2.6</v>
      </c>
      <c r="BC62" s="2" cm="1">
        <f t="array" ref="BC62">IFERROR(SUM(VALUE(Transform!IK62:IQ62)),"N/A")</f>
        <v>27</v>
      </c>
      <c r="BD62" s="2" cm="1">
        <f t="array" ref="BD62">IFERROR(SUM(VALUE(Transform!IR62:IX62)),"N/A")</f>
        <v>21</v>
      </c>
      <c r="BE62" s="2">
        <f t="shared" si="0"/>
        <v>24</v>
      </c>
      <c r="BF62">
        <f>IFERROR(AVERAGE(Transform!IY62:JO62),"N/A")</f>
        <v>3.5294117647058822</v>
      </c>
      <c r="BG62" t="str">
        <f>IFERROR(AVERAGE(Transform!JP62:JW62),"N/A")</f>
        <v>N/A</v>
      </c>
      <c r="BH62" t="str">
        <f>IFERROR(AVERAGE(Transform!JP62:JS62),"N/A")</f>
        <v>N/A</v>
      </c>
      <c r="BI62" t="str">
        <f>IFERROR(AVERAGE(Transform!JT62:JW62),"N/A")</f>
        <v>N/A</v>
      </c>
      <c r="BJ62" t="str">
        <f>IFERROR(AVERAGE(Transform!JX62:KI62),"N/A")</f>
        <v>N/A</v>
      </c>
      <c r="BK62" t="str">
        <f>IFERROR(AVERAGE(Transform!JX62:KA62),"N/A")</f>
        <v>N/A</v>
      </c>
      <c r="BL62" t="str">
        <f>IFERROR(AVERAGE(Transform!KB62:KE62),"N/A")</f>
        <v>N/A</v>
      </c>
      <c r="BM62" t="str">
        <f>IFERROR(AVERAGE(Transform!KF62:KI62),"N/A")</f>
        <v>N/A</v>
      </c>
      <c r="BN62" t="str">
        <f>IFERROR(AVERAGE(Transform!KJ62:KX62),"N/A")</f>
        <v>N/A</v>
      </c>
      <c r="BO62" t="str">
        <f>IFERROR(AVERAGE(Transform!KJ62:KN62),"N/A")</f>
        <v>N/A</v>
      </c>
      <c r="BP62" t="str">
        <f>IFERROR(AVERAGE(Transform!KO62:KS62),"N/A")</f>
        <v>N/A</v>
      </c>
      <c r="BQ62" t="str">
        <f>IFERROR(AVERAGE(Transform!KT62:KX62),"N/A")</f>
        <v>N/A</v>
      </c>
    </row>
    <row r="63" spans="1:69" x14ac:dyDescent="0.25">
      <c r="A63">
        <f>Transform!A63</f>
        <v>41</v>
      </c>
      <c r="B63" t="str">
        <f>Transform!B63</f>
        <v>T3</v>
      </c>
      <c r="C63">
        <f>Transform!C63</f>
        <v>0</v>
      </c>
      <c r="D63" t="str">
        <f>Transform!D63</f>
        <v>770-278</v>
      </c>
      <c r="E63" t="str">
        <f>Transform!E63</f>
        <v/>
      </c>
      <c r="F63" s="2">
        <f>IFERROR(AVERAGE(Transform!F63:AB63),"N/A")</f>
        <v>64.130434782608702</v>
      </c>
      <c r="G63" s="2">
        <f>IFERROR(AVERAGE(Transform!F63:J63,Transform!S63:AB63),"N/A")</f>
        <v>58.333333333333336</v>
      </c>
      <c r="H63" s="2">
        <f>IFERROR(AVERAGE(Transform!K63:R63),"N/A")</f>
        <v>75</v>
      </c>
      <c r="I63" s="2">
        <f>IFERROR(AVERAGE(Transform!F63:J63),"N/A")</f>
        <v>60</v>
      </c>
      <c r="J63" s="2">
        <f>IFERROR(AVERAGE(Transform!S63:W63),"N/A")</f>
        <v>70</v>
      </c>
      <c r="K63" s="2">
        <f>IFERROR(AVERAGE(Transform!X63:AB63),"N/A")</f>
        <v>45</v>
      </c>
      <c r="L63" s="2">
        <f>IFERROR(AVERAGE(Transform!AC63:AZ63),"N/A")</f>
        <v>3.125</v>
      </c>
      <c r="M63" s="2">
        <f>IFERROR(AVERAGE(Transform!AC63:AU63),"N/A")</f>
        <v>3.5789473684210527</v>
      </c>
      <c r="N63" s="2">
        <f>IFERROR(AVERAGE(Transform!AV63:AZ63),"N/A")</f>
        <v>1.4</v>
      </c>
      <c r="O63" s="2">
        <f>IFERROR(SUM(Transform!BA63:BL63),"N/A")</f>
        <v>13</v>
      </c>
      <c r="P63" s="2" t="str">
        <f>IFERROR(AVERAGE(Transform!BM63:CI63),"N/A")</f>
        <v>N/A</v>
      </c>
      <c r="Q63" s="2" t="str">
        <f>IFERROR(AVERAGE(Transform!BM63:BT63),"N/A")</f>
        <v>N/A</v>
      </c>
      <c r="R63" s="2" t="str">
        <f>IFERROR(AVERAGE(Transform!BU63:CA63),"N/A")</f>
        <v>N/A</v>
      </c>
      <c r="S63" s="2" t="str">
        <f>IFERROR(AVERAGE(Transform!CB63:CI63),"N/A")</f>
        <v>N/A</v>
      </c>
      <c r="T63" s="2" t="str" cm="1">
        <f t="array" ref="T63">IFERROR(SUM(VALUE(Transform!CJ63:DD63)),"N/A")</f>
        <v>N/A</v>
      </c>
      <c r="U63" s="2" t="str" cm="1">
        <f t="array" ref="U63">IFERROR(SUM(VALUE(Transform!CJ63:CT63)),"N/A")</f>
        <v>N/A</v>
      </c>
      <c r="V63" s="2" t="str">
        <f>IFERROR(SUM(VALUE(Transform!CU63), Transform!CY63:DA63,Transform!DC63:DD63),"N/A")</f>
        <v>N/A</v>
      </c>
      <c r="W63" s="2" t="str" cm="1">
        <f t="array" ref="W63">IFERROR(SUM(VALUE(Transform!CV63:CX63),Transform!DB63),"N/A")</f>
        <v>N/A</v>
      </c>
      <c r="X63" s="2" t="str" cm="1">
        <f t="array" ref="X63">IFERROR(SUM(VALUE(Transform!DE63:DZ63)),"N/A")</f>
        <v>N/A</v>
      </c>
      <c r="Y63" s="2" t="str" cm="1">
        <f t="array" ref="Y63">IFERROR(SUM(VALUE(Transform!DE63:DL63)),"N/A")</f>
        <v>N/A</v>
      </c>
      <c r="Z63" s="2" t="str" cm="1">
        <f t="array" ref="Z63">IFERROR(SUM(VALUE(Transform!DM63:DT63)),"N/A")</f>
        <v>N/A</v>
      </c>
      <c r="AA63" s="2" t="str" cm="1">
        <f t="array" ref="AA63">IFERROR(SUM(VALUE(Transform!DU63:DZ63)),"N/A")</f>
        <v>N/A</v>
      </c>
      <c r="AB63" s="2" t="str" cm="1">
        <f t="array" ref="AB63">IFERROR(((SUM(VALUE(Transform!EA63:EZ63))-26)/(156-26))*100,"N/A")</f>
        <v>N/A</v>
      </c>
      <c r="AC63" s="2" t="str" cm="1">
        <f t="array" ref="AC63">IFERROR(((SUM(VALUE(Transform!EA63:EB63))-2)/(10-2))*100,"N/A")</f>
        <v>N/A</v>
      </c>
      <c r="AD63" s="2" t="str" cm="1">
        <f t="array" ref="AD63">IFERROR(((SUM(VALUE(Transform!EC63:ED63), Transform!EJ63, Transform!EO63:ER63)-7)/(35-7))*100,"N/A")</f>
        <v>N/A</v>
      </c>
      <c r="AE63" s="2" t="str" cm="1">
        <f t="array" ref="AE63">IFERROR(((SUM(VALUE(Transform!EE63:EG63), Transform!EK63, Transform!ES63, Transform!EZ63)-6)/(30-6))*100,"N/A")</f>
        <v>N/A</v>
      </c>
      <c r="AF63" s="2" t="str" cm="1">
        <f t="array" ref="AF63">IFERROR(((SUM(VALUE(Transform!ET63:EV63))-3)/(15-3))*100,"N/A")</f>
        <v>N/A</v>
      </c>
      <c r="AG63" s="3" t="str" cm="1">
        <f t="array" ref="AG63">IFERROR(((SUM(VALUE(Transform!EH63:EI63), Transform!EL63:EN63, Transform!EW63:EY63)-8)/(40-8))*100,"N/A")</f>
        <v>N/A</v>
      </c>
      <c r="AH63" s="3" t="str">
        <f>IFERROR(AVERAGE(Transform!FA63, Transform!FC63, Transform!FE63, Transform!FG63, Transform!FI63, Transform!FK63, Transform!FM63, Transform!FO63, Transform!FQ63, Transform!FS63, Transform!FU63, Transform!FW63, Transform!FY63, Transform!GA63, Transform!GC63, Transform!GE63, Transform!GG63, Transform!GI63, Transform!GK63, Transform!GM63, Transform!GO63, Transform!GQ63, Transform!GS63, Transform!GU63, Transform!GW63),"N/A")</f>
        <v>N/A</v>
      </c>
      <c r="AI63" s="3" t="str">
        <f>IFERROR(AVERAGE(Transform!FB63, Transform!FD63, Transform!FF63, Transform!FH63, Transform!FJ63, Transform!FL63, Transform!FN63, Transform!FP63, Transform!FR63, Transform!FT63, Transform!FV63, Transform!FX63, Transform!FZ63, Transform!GB63, Transform!GD63, Transform!GF63, Transform!GH63, Transform!GJ63, Transform!GL63, Transform!GN63, Transform!GP63, Transform!GR63, Transform!GT63, Transform!GV63, Transform!GX63),"N/A")</f>
        <v>N/A</v>
      </c>
      <c r="AJ63" s="3" t="str">
        <f>IFERROR(AVERAGE(Transform!FA63, Transform!FM63, Transform!FS63, Transform!FU63, Transform!FW63, Transform!GI63),"N/A")</f>
        <v>N/A</v>
      </c>
      <c r="AK63" s="3" t="str">
        <f>IFERROR(AVERAGE(Transform!FB63, Transform!FN63, Transform!FT63, Transform!FV63, Transform!FX63, Transform!GJ63),"N/A")</f>
        <v>N/A</v>
      </c>
      <c r="AL63" s="3" t="str">
        <f>IFERROR(AVERAGE(Transform!FC63, Transform!FI63, Transform!FO63, Transform!GA63, Transform!GG63, Transform!GK63),"N/A")</f>
        <v>N/A</v>
      </c>
      <c r="AM63" s="3" t="str">
        <f>IFERROR(AVERAGE(Transform!FD63, Transform!FJ63, Transform!FP63, Transform!GB63, Transform!GH63, Transform!GL63),"N/A")</f>
        <v>N/A</v>
      </c>
      <c r="AN63" t="str">
        <f>IFERROR(AVERAGE(Transform!FE63, Transform!FG63, Transform!FQ63, Transform!FY63),"N/A")</f>
        <v>N/A</v>
      </c>
      <c r="AO63" t="str">
        <f>IFERROR(AVERAGE(Transform!FF63, Transform!FH63, Transform!FR63, Transform!FZ63),"N/A")</f>
        <v>N/A</v>
      </c>
      <c r="AP63" t="str">
        <f>IFERROR(AVERAGE(Transform!FK63, Transform!GC63, Transform!GE63, Transform!GM63, Transform!GO63),"N/A")</f>
        <v>N/A</v>
      </c>
      <c r="AQ63" t="str">
        <f>IFERROR(AVERAGE(Transform!FL63, Transform!GD63, Transform!GF63, Transform!GN63, Transform!GP63),"N/A")</f>
        <v>N/A</v>
      </c>
      <c r="AR63" t="str">
        <f>IFERROR(AVERAGE(Transform!GQ63, Transform!GS63, Transform!GU63, Transform!GW63),"N/A")</f>
        <v>N/A</v>
      </c>
      <c r="AS63" t="str">
        <f>IFERROR(AVERAGE(Transform!GR63, Transform!GT63, Transform!GV63, Transform!GX63),"N/A")</f>
        <v>N/A</v>
      </c>
      <c r="AT63" s="2" t="str" cm="1">
        <f t="array" ref="AT63">IFERROR(SUM(VALUE(Transform!GY63:HM63))*100/90,"N/A")</f>
        <v>N/A</v>
      </c>
      <c r="AU63" s="2" t="str" cm="1">
        <f t="array" ref="AU63">IFERROR(SUM(VALUE(Transform!GY63:HK63))*100/78,"N/A")</f>
        <v>N/A</v>
      </c>
      <c r="AV63" s="2" t="str" cm="1">
        <f t="array" ref="AV63">IFERROR(SUM(VALUE(Transform!HL63:HM63))*100/12,"N/A")</f>
        <v>N/A</v>
      </c>
      <c r="AW63" s="2" t="str">
        <f>IFERROR(AVERAGE(Transform!HN63:IE63),"N/A")</f>
        <v>N/A</v>
      </c>
      <c r="AX63" s="2" t="str">
        <f>IFERROR(AVERAGE(Transform!HN63:HR63, Transform!HZ63:IA63),"N/A")</f>
        <v>N/A</v>
      </c>
      <c r="AY63" s="2" t="str">
        <f>IFERROR(AVERAGE(Transform!HS63:HU63, Transform!HX63:HY63),"N/A")</f>
        <v>N/A</v>
      </c>
      <c r="AZ63" s="2" t="str">
        <f>IFERROR(AVERAGE(Transform!HV63:HW63,Transform!IC63,Transform!IE63),"N/A")</f>
        <v>N/A</v>
      </c>
      <c r="BA63" s="2" t="str">
        <f>IFERROR(AVERAGE(Transform!IB63,Transform!ID63),"N/A")</f>
        <v>N/A</v>
      </c>
      <c r="BB63" s="2">
        <f>IFERROR(AVERAGE(Transform!IF63:IJ63),"N/A")</f>
        <v>3.8</v>
      </c>
      <c r="BC63" s="2" t="str" cm="1">
        <f t="array" ref="BC63">IFERROR(SUM(VALUE(Transform!IK63:IQ63)),"N/A")</f>
        <v>N/A</v>
      </c>
      <c r="BD63" s="2" t="str" cm="1">
        <f t="array" ref="BD63">IFERROR(SUM(VALUE(Transform!IR63:IX63)),"N/A")</f>
        <v>N/A</v>
      </c>
      <c r="BE63" s="2" t="str">
        <f t="shared" si="0"/>
        <v>N/A</v>
      </c>
      <c r="BF63" t="str">
        <f>IFERROR(AVERAGE(Transform!IY63:JO63),"N/A")</f>
        <v>N/A</v>
      </c>
      <c r="BG63" t="str">
        <f>IFERROR(AVERAGE(Transform!JP63:JW63),"N/A")</f>
        <v>N/A</v>
      </c>
      <c r="BH63" t="str">
        <f>IFERROR(AVERAGE(Transform!JP63:JS63),"N/A")</f>
        <v>N/A</v>
      </c>
      <c r="BI63" t="str">
        <f>IFERROR(AVERAGE(Transform!JT63:JW63),"N/A")</f>
        <v>N/A</v>
      </c>
      <c r="BJ63" t="str">
        <f>IFERROR(AVERAGE(Transform!JX63:KI63),"N/A")</f>
        <v>N/A</v>
      </c>
      <c r="BK63" t="str">
        <f>IFERROR(AVERAGE(Transform!JX63:KA63),"N/A")</f>
        <v>N/A</v>
      </c>
      <c r="BL63" t="str">
        <f>IFERROR(AVERAGE(Transform!KB63:KE63),"N/A")</f>
        <v>N/A</v>
      </c>
      <c r="BM63" t="str">
        <f>IFERROR(AVERAGE(Transform!KF63:KI63),"N/A")</f>
        <v>N/A</v>
      </c>
      <c r="BN63" t="str">
        <f>IFERROR(AVERAGE(Transform!KJ63:KX63),"N/A")</f>
        <v>N/A</v>
      </c>
      <c r="BO63" t="str">
        <f>IFERROR(AVERAGE(Transform!KJ63:KN63),"N/A")</f>
        <v>N/A</v>
      </c>
      <c r="BP63" t="str">
        <f>IFERROR(AVERAGE(Transform!KO63:KS63),"N/A")</f>
        <v>N/A</v>
      </c>
      <c r="BQ63" t="str">
        <f>IFERROR(AVERAGE(Transform!KT63:KX63),"N/A")</f>
        <v>N/A</v>
      </c>
    </row>
    <row r="64" spans="1:69" x14ac:dyDescent="0.25">
      <c r="A64">
        <f>Transform!A64</f>
        <v>42</v>
      </c>
      <c r="B64" t="str">
        <f>Transform!B64</f>
        <v>T3</v>
      </c>
      <c r="C64">
        <f>Transform!C64</f>
        <v>0</v>
      </c>
      <c r="D64" t="str">
        <f>Transform!D64</f>
        <v>770-278</v>
      </c>
      <c r="E64" t="str">
        <f>Transform!E64</f>
        <v/>
      </c>
      <c r="F64" s="2">
        <f>IFERROR(AVERAGE(Transform!F64:AB64),"N/A")</f>
        <v>65.217391304347828</v>
      </c>
      <c r="G64" s="2">
        <f>IFERROR(AVERAGE(Transform!F64:J64,Transform!S64:AB64),"N/A")</f>
        <v>58.333333333333336</v>
      </c>
      <c r="H64" s="2">
        <f>IFERROR(AVERAGE(Transform!K64:R64),"N/A")</f>
        <v>78.125</v>
      </c>
      <c r="I64" s="2">
        <f>IFERROR(AVERAGE(Transform!F64:J64),"N/A")</f>
        <v>60</v>
      </c>
      <c r="J64" s="2">
        <f>IFERROR(AVERAGE(Transform!S64:W64),"N/A")</f>
        <v>75</v>
      </c>
      <c r="K64" s="2">
        <f>IFERROR(AVERAGE(Transform!X64:AB64),"N/A")</f>
        <v>40</v>
      </c>
      <c r="L64" s="2">
        <f>IFERROR(AVERAGE(Transform!AC64:AZ64),"N/A")</f>
        <v>3.75</v>
      </c>
      <c r="M64" s="2">
        <f>IFERROR(AVERAGE(Transform!AC64:AU64),"N/A")</f>
        <v>4.3684210526315788</v>
      </c>
      <c r="N64" s="2">
        <f>IFERROR(AVERAGE(Transform!AV64:AZ64),"N/A")</f>
        <v>1.4</v>
      </c>
      <c r="O64" s="2">
        <f>IFERROR(SUM(Transform!BA64:BL64),"N/A")</f>
        <v>12</v>
      </c>
      <c r="P64" s="2">
        <f>IFERROR(AVERAGE(Transform!BM64:CI64),"N/A")</f>
        <v>4</v>
      </c>
      <c r="Q64" s="2">
        <f>IFERROR(AVERAGE(Transform!BM64:BT64),"N/A")</f>
        <v>4.5</v>
      </c>
      <c r="R64" s="2">
        <f>IFERROR(AVERAGE(Transform!BU64:CA64),"N/A")</f>
        <v>2.6666666666666665</v>
      </c>
      <c r="S64" s="2" t="str">
        <f>IFERROR(AVERAGE(Transform!CB64:CI64),"N/A")</f>
        <v>N/A</v>
      </c>
      <c r="T64" s="2" cm="1">
        <f t="array" ref="T64">IFERROR(SUM(VALUE(Transform!CJ64:DD64)),"N/A")</f>
        <v>51</v>
      </c>
      <c r="U64" s="2" cm="1">
        <f t="array" ref="U64">IFERROR(SUM(VALUE(Transform!CJ64:CT64)),"N/A")</f>
        <v>27</v>
      </c>
      <c r="V64" s="2">
        <f>IFERROR(SUM(VALUE(Transform!CU64), Transform!CY64:DA64,Transform!DC64:DD64),"N/A")</f>
        <v>13</v>
      </c>
      <c r="W64" s="2" cm="1">
        <f t="array" ref="W64">IFERROR(SUM(VALUE(Transform!CV64:CX64),Transform!DB64),"N/A")</f>
        <v>11</v>
      </c>
      <c r="X64" s="2" cm="1">
        <f t="array" ref="X64">IFERROR(SUM(VALUE(Transform!DE64:DZ64)),"N/A")</f>
        <v>27</v>
      </c>
      <c r="Y64" s="2" cm="1">
        <f t="array" ref="Y64">IFERROR(SUM(VALUE(Transform!DE64:DL64)),"N/A")</f>
        <v>9</v>
      </c>
      <c r="Z64" s="2" cm="1">
        <f t="array" ref="Z64">IFERROR(SUM(VALUE(Transform!DM64:DT64)),"N/A")</f>
        <v>13</v>
      </c>
      <c r="AA64" s="2" cm="1">
        <f t="array" ref="AA64">IFERROR(SUM(VALUE(Transform!DU64:DZ64)),"N/A")</f>
        <v>5</v>
      </c>
      <c r="AB64" s="2" t="str" cm="1">
        <f t="array" ref="AB64">IFERROR(((SUM(VALUE(Transform!EA64:EZ64))-26)/(156-26))*100,"N/A")</f>
        <v>N/A</v>
      </c>
      <c r="AC64" s="2" t="str" cm="1">
        <f t="array" ref="AC64">IFERROR(((SUM(VALUE(Transform!EA64:EB64))-2)/(10-2))*100,"N/A")</f>
        <v>N/A</v>
      </c>
      <c r="AD64" s="2" t="str" cm="1">
        <f t="array" ref="AD64">IFERROR(((SUM(VALUE(Transform!EC64:ED64), Transform!EJ64, Transform!EO64:ER64)-7)/(35-7))*100,"N/A")</f>
        <v>N/A</v>
      </c>
      <c r="AE64" s="2" t="str" cm="1">
        <f t="array" ref="AE64">IFERROR(((SUM(VALUE(Transform!EE64:EG64), Transform!EK64, Transform!ES64, Transform!EZ64)-6)/(30-6))*100,"N/A")</f>
        <v>N/A</v>
      </c>
      <c r="AF64" s="2" t="str" cm="1">
        <f t="array" ref="AF64">IFERROR(((SUM(VALUE(Transform!ET64:EV64))-3)/(15-3))*100,"N/A")</f>
        <v>N/A</v>
      </c>
      <c r="AG64" s="3" t="str" cm="1">
        <f t="array" ref="AG64">IFERROR(((SUM(VALUE(Transform!EH64:EI64), Transform!EL64:EN64, Transform!EW64:EY64)-8)/(40-8))*100,"N/A")</f>
        <v>N/A</v>
      </c>
      <c r="AH64" s="3" t="str">
        <f>IFERROR(AVERAGE(Transform!FA64, Transform!FC64, Transform!FE64, Transform!FG64, Transform!FI64, Transform!FK64, Transform!FM64, Transform!FO64, Transform!FQ64, Transform!FS64, Transform!FU64, Transform!FW64, Transform!FY64, Transform!GA64, Transform!GC64, Transform!GE64, Transform!GG64, Transform!GI64, Transform!GK64, Transform!GM64, Transform!GO64, Transform!GQ64, Transform!GS64, Transform!GU64, Transform!GW64),"N/A")</f>
        <v>N/A</v>
      </c>
      <c r="AI64" s="3" t="str">
        <f>IFERROR(AVERAGE(Transform!FB64, Transform!FD64, Transform!FF64, Transform!FH64, Transform!FJ64, Transform!FL64, Transform!FN64, Transform!FP64, Transform!FR64, Transform!FT64, Transform!FV64, Transform!FX64, Transform!FZ64, Transform!GB64, Transform!GD64, Transform!GF64, Transform!GH64, Transform!GJ64, Transform!GL64, Transform!GN64, Transform!GP64, Transform!GR64, Transform!GT64, Transform!GV64, Transform!GX64),"N/A")</f>
        <v>N/A</v>
      </c>
      <c r="AJ64" s="3" t="str">
        <f>IFERROR(AVERAGE(Transform!FA64, Transform!FM64, Transform!FS64, Transform!FU64, Transform!FW64, Transform!GI64),"N/A")</f>
        <v>N/A</v>
      </c>
      <c r="AK64" s="3" t="str">
        <f>IFERROR(AVERAGE(Transform!FB64, Transform!FN64, Transform!FT64, Transform!FV64, Transform!FX64, Transform!GJ64),"N/A")</f>
        <v>N/A</v>
      </c>
      <c r="AL64" s="3" t="str">
        <f>IFERROR(AVERAGE(Transform!FC64, Transform!FI64, Transform!FO64, Transform!GA64, Transform!GG64, Transform!GK64),"N/A")</f>
        <v>N/A</v>
      </c>
      <c r="AM64" s="3" t="str">
        <f>IFERROR(AVERAGE(Transform!FD64, Transform!FJ64, Transform!FP64, Transform!GB64, Transform!GH64, Transform!GL64),"N/A")</f>
        <v>N/A</v>
      </c>
      <c r="AN64" t="str">
        <f>IFERROR(AVERAGE(Transform!FE64, Transform!FG64, Transform!FQ64, Transform!FY64),"N/A")</f>
        <v>N/A</v>
      </c>
      <c r="AO64" t="str">
        <f>IFERROR(AVERAGE(Transform!FF64, Transform!FH64, Transform!FR64, Transform!FZ64),"N/A")</f>
        <v>N/A</v>
      </c>
      <c r="AP64" t="str">
        <f>IFERROR(AVERAGE(Transform!FK64, Transform!GC64, Transform!GE64, Transform!GM64, Transform!GO64),"N/A")</f>
        <v>N/A</v>
      </c>
      <c r="AQ64" t="str">
        <f>IFERROR(AVERAGE(Transform!FL64, Transform!GD64, Transform!GF64, Transform!GN64, Transform!GP64),"N/A")</f>
        <v>N/A</v>
      </c>
      <c r="AR64" t="str">
        <f>IFERROR(AVERAGE(Transform!GQ64, Transform!GS64, Transform!GU64, Transform!GW64),"N/A")</f>
        <v>N/A</v>
      </c>
      <c r="AS64" t="str">
        <f>IFERROR(AVERAGE(Transform!GR64, Transform!GT64, Transform!GV64, Transform!GX64),"N/A")</f>
        <v>N/A</v>
      </c>
      <c r="AT64" s="2" t="str" cm="1">
        <f t="array" ref="AT64">IFERROR(SUM(VALUE(Transform!GY64:HM64))*100/90,"N/A")</f>
        <v>N/A</v>
      </c>
      <c r="AU64" s="2" t="str" cm="1">
        <f t="array" ref="AU64">IFERROR(SUM(VALUE(Transform!GY64:HK64))*100/78,"N/A")</f>
        <v>N/A</v>
      </c>
      <c r="AV64" s="2" t="str" cm="1">
        <f t="array" ref="AV64">IFERROR(SUM(VALUE(Transform!HL64:HM64))*100/12,"N/A")</f>
        <v>N/A</v>
      </c>
      <c r="AW64" s="2" t="str">
        <f>IFERROR(AVERAGE(Transform!HN64:IE64),"N/A")</f>
        <v>N/A</v>
      </c>
      <c r="AX64" s="2" t="str">
        <f>IFERROR(AVERAGE(Transform!HN64:HR64, Transform!HZ64:IA64),"N/A")</f>
        <v>N/A</v>
      </c>
      <c r="AY64" s="2" t="str">
        <f>IFERROR(AVERAGE(Transform!HS64:HU64, Transform!HX64:HY64),"N/A")</f>
        <v>N/A</v>
      </c>
      <c r="AZ64" s="2" t="str">
        <f>IFERROR(AVERAGE(Transform!HV64:HW64,Transform!IC64,Transform!IE64),"N/A")</f>
        <v>N/A</v>
      </c>
      <c r="BA64" s="2" t="str">
        <f>IFERROR(AVERAGE(Transform!IB64,Transform!ID64),"N/A")</f>
        <v>N/A</v>
      </c>
      <c r="BB64" s="2">
        <f>IFERROR(AVERAGE(Transform!IF64:IJ64),"N/A")</f>
        <v>2.4</v>
      </c>
      <c r="BC64" s="2" cm="1">
        <f t="array" ref="BC64">IFERROR(SUM(VALUE(Transform!IK64:IQ64)),"N/A")</f>
        <v>19</v>
      </c>
      <c r="BD64" s="2" cm="1">
        <f t="array" ref="BD64">IFERROR(SUM(VALUE(Transform!IR64:IX64)),"N/A")</f>
        <v>21</v>
      </c>
      <c r="BE64" s="2">
        <f t="shared" si="0"/>
        <v>20</v>
      </c>
      <c r="BF64">
        <f>IFERROR(AVERAGE(Transform!IY64:JO64),"N/A")</f>
        <v>2.2941176470588234</v>
      </c>
      <c r="BG64" t="str">
        <f>IFERROR(AVERAGE(Transform!JP64:JW64),"N/A")</f>
        <v>N/A</v>
      </c>
      <c r="BH64" t="str">
        <f>IFERROR(AVERAGE(Transform!JP64:JS64),"N/A")</f>
        <v>N/A</v>
      </c>
      <c r="BI64" t="str">
        <f>IFERROR(AVERAGE(Transform!JT64:JW64),"N/A")</f>
        <v>N/A</v>
      </c>
      <c r="BJ64" t="str">
        <f>IFERROR(AVERAGE(Transform!JX64:KI64),"N/A")</f>
        <v>N/A</v>
      </c>
      <c r="BK64" t="str">
        <f>IFERROR(AVERAGE(Transform!JX64:KA64),"N/A")</f>
        <v>N/A</v>
      </c>
      <c r="BL64" t="str">
        <f>IFERROR(AVERAGE(Transform!KB64:KE64),"N/A")</f>
        <v>N/A</v>
      </c>
      <c r="BM64" t="str">
        <f>IFERROR(AVERAGE(Transform!KF64:KI64),"N/A")</f>
        <v>N/A</v>
      </c>
      <c r="BN64" t="str">
        <f>IFERROR(AVERAGE(Transform!KJ64:KX64),"N/A")</f>
        <v>N/A</v>
      </c>
      <c r="BO64" t="str">
        <f>IFERROR(AVERAGE(Transform!KJ64:KN64),"N/A")</f>
        <v>N/A</v>
      </c>
      <c r="BP64" t="str">
        <f>IFERROR(AVERAGE(Transform!KO64:KS64),"N/A")</f>
        <v>N/A</v>
      </c>
      <c r="BQ64" t="str">
        <f>IFERROR(AVERAGE(Transform!KT64:KX64),"N/A")</f>
        <v>N/A</v>
      </c>
    </row>
    <row r="65" spans="1:69" x14ac:dyDescent="0.25">
      <c r="A65">
        <f>Transform!A65</f>
        <v>43</v>
      </c>
      <c r="B65" t="str">
        <f>Transform!B65</f>
        <v>T3</v>
      </c>
      <c r="C65" t="str">
        <f>Transform!C65</f>
        <v>2023-04-05 12:33:28</v>
      </c>
      <c r="D65" t="str">
        <f>Transform!D65</f>
        <v>770-278</v>
      </c>
      <c r="E65" t="str">
        <f>Transform!E65</f>
        <v/>
      </c>
      <c r="F65" s="2">
        <f>IFERROR(AVERAGE(Transform!F65:AB65),"N/A")</f>
        <v>61.956521739130437</v>
      </c>
      <c r="G65" s="2">
        <f>IFERROR(AVERAGE(Transform!F65:J65,Transform!S65:AB65),"N/A")</f>
        <v>58.333333333333336</v>
      </c>
      <c r="H65" s="2">
        <f>IFERROR(AVERAGE(Transform!K65:R65),"N/A")</f>
        <v>68.75</v>
      </c>
      <c r="I65" s="2">
        <f>IFERROR(AVERAGE(Transform!F65:J65),"N/A")</f>
        <v>65</v>
      </c>
      <c r="J65" s="2">
        <f>IFERROR(AVERAGE(Transform!S65:W65),"N/A")</f>
        <v>70</v>
      </c>
      <c r="K65" s="2">
        <f>IFERROR(AVERAGE(Transform!X65:AB65),"N/A")</f>
        <v>40</v>
      </c>
      <c r="L65" s="2">
        <f>IFERROR(AVERAGE(Transform!AC65:AZ65),"N/A")</f>
        <v>3.625</v>
      </c>
      <c r="M65" s="2">
        <f>IFERROR(AVERAGE(Transform!AC65:AU65),"N/A")</f>
        <v>4.1052631578947372</v>
      </c>
      <c r="N65" s="2">
        <f>IFERROR(AVERAGE(Transform!AV65:AZ65),"N/A")</f>
        <v>1.8</v>
      </c>
      <c r="O65" s="2">
        <f>IFERROR(SUM(Transform!BA65:BL65),"N/A")</f>
        <v>16</v>
      </c>
      <c r="P65" s="2">
        <f>IFERROR(AVERAGE(Transform!BM65:CI65),"N/A")</f>
        <v>4.2173913043478262</v>
      </c>
      <c r="Q65" s="2">
        <f>IFERROR(AVERAGE(Transform!BM65:BT65),"N/A")</f>
        <v>3.875</v>
      </c>
      <c r="R65" s="2">
        <f>IFERROR(AVERAGE(Transform!BU65:CA65),"N/A")</f>
        <v>4.2857142857142856</v>
      </c>
      <c r="S65" s="2">
        <f>IFERROR(AVERAGE(Transform!CB65:CI65),"N/A")</f>
        <v>4.5</v>
      </c>
      <c r="T65" s="2" cm="1">
        <f t="array" ref="T65">IFERROR(SUM(VALUE(Transform!CJ65:DD65)),"N/A")</f>
        <v>41</v>
      </c>
      <c r="U65" s="2" cm="1">
        <f t="array" ref="U65">IFERROR(SUM(VALUE(Transform!CJ65:CT65)),"N/A")</f>
        <v>24</v>
      </c>
      <c r="V65" s="2">
        <f>IFERROR(SUM(VALUE(Transform!CU65), Transform!CY65:DA65,Transform!DC65:DD65),"N/A")</f>
        <v>12</v>
      </c>
      <c r="W65" s="2" cm="1">
        <f t="array" ref="W65">IFERROR(SUM(VALUE(Transform!CV65:CX65),Transform!DB65),"N/A")</f>
        <v>5</v>
      </c>
      <c r="X65" s="2" cm="1">
        <f t="array" ref="X65">IFERROR(SUM(VALUE(Transform!DE65:DZ65)),"N/A")</f>
        <v>8</v>
      </c>
      <c r="Y65" s="2" cm="1">
        <f t="array" ref="Y65">IFERROR(SUM(VALUE(Transform!DE65:DL65)),"N/A")</f>
        <v>4</v>
      </c>
      <c r="Z65" s="2" cm="1">
        <f t="array" ref="Z65">IFERROR(SUM(VALUE(Transform!DM65:DT65)),"N/A")</f>
        <v>3</v>
      </c>
      <c r="AA65" s="2" cm="1">
        <f t="array" ref="AA65">IFERROR(SUM(VALUE(Transform!DU65:DZ65)),"N/A")</f>
        <v>1</v>
      </c>
      <c r="AB65" s="2" cm="1">
        <f t="array" ref="AB65">IFERROR(((SUM(VALUE(Transform!EA65:EZ65))-26)/(156-26))*100,"N/A")</f>
        <v>61.53846153846154</v>
      </c>
      <c r="AC65" s="2" cm="1">
        <f t="array" ref="AC65">IFERROR(((SUM(VALUE(Transform!EA65:EB65))-2)/(10-2))*100,"N/A")</f>
        <v>62.5</v>
      </c>
      <c r="AD65" s="2" cm="1">
        <f t="array" ref="AD65">IFERROR(((SUM(VALUE(Transform!EC65:ED65), Transform!EJ65, Transform!EO65:ER65)-7)/(35-7))*100,"N/A")</f>
        <v>60.714285714285708</v>
      </c>
      <c r="AE65" s="2" cm="1">
        <f t="array" ref="AE65">IFERROR(((SUM(VALUE(Transform!EE65:EG65), Transform!EK65, Transform!ES65, Transform!EZ65)-6)/(30-6))*100,"N/A")</f>
        <v>75</v>
      </c>
      <c r="AF65" s="2" cm="1">
        <f t="array" ref="AF65">IFERROR(((SUM(VALUE(Transform!ET65:EV65))-3)/(15-3))*100,"N/A")</f>
        <v>100</v>
      </c>
      <c r="AG65" s="3" cm="1">
        <f t="array" ref="AG65">IFERROR(((SUM(VALUE(Transform!EH65:EI65), Transform!EL65:EN65, Transform!EW65:EY65)-8)/(40-8))*100,"N/A")</f>
        <v>87.5</v>
      </c>
      <c r="AH65" s="3">
        <f>IFERROR(AVERAGE(Transform!FA65, Transform!FC65, Transform!FE65, Transform!FG65, Transform!FI65, Transform!FK65, Transform!FM65, Transform!FO65, Transform!FQ65, Transform!FS65, Transform!FU65, Transform!FW65, Transform!FY65, Transform!GA65, Transform!GC65, Transform!GE65, Transform!GG65, Transform!GI65, Transform!GK65, Transform!GM65, Transform!GO65, Transform!GQ65, Transform!GS65, Transform!GU65, Transform!GW65),"N/A")</f>
        <v>4.88</v>
      </c>
      <c r="AI65" s="3">
        <f>IFERROR(AVERAGE(Transform!FB65, Transform!FD65, Transform!FF65, Transform!FH65, Transform!FJ65, Transform!FL65, Transform!FN65, Transform!FP65, Transform!FR65, Transform!FT65, Transform!FV65, Transform!FX65, Transform!FZ65, Transform!GB65, Transform!GD65, Transform!GF65, Transform!GH65, Transform!GJ65, Transform!GL65, Transform!GN65, Transform!GP65, Transform!GR65, Transform!GT65, Transform!GV65, Transform!GX65),"N/A")</f>
        <v>4.96</v>
      </c>
      <c r="AJ65" s="3">
        <f>IFERROR(AVERAGE(Transform!FA65, Transform!FM65, Transform!FS65, Transform!FU65, Transform!FW65, Transform!GI65),"N/A")</f>
        <v>5</v>
      </c>
      <c r="AK65" s="3">
        <f>IFERROR(AVERAGE(Transform!FB65, Transform!FN65, Transform!FT65, Transform!FV65, Transform!FX65, Transform!GJ65),"N/A")</f>
        <v>5</v>
      </c>
      <c r="AL65" s="3">
        <f>IFERROR(AVERAGE(Transform!FC65, Transform!FI65, Transform!FO65, Transform!GA65, Transform!GG65, Transform!GK65),"N/A")</f>
        <v>4.833333333333333</v>
      </c>
      <c r="AM65" s="3">
        <f>IFERROR(AVERAGE(Transform!FD65, Transform!FJ65, Transform!FP65, Transform!GB65, Transform!GH65, Transform!GL65),"N/A")</f>
        <v>5</v>
      </c>
      <c r="AN65">
        <f>IFERROR(AVERAGE(Transform!FE65, Transform!FG65, Transform!FQ65, Transform!FY65),"N/A")</f>
        <v>4.75</v>
      </c>
      <c r="AO65">
        <f>IFERROR(AVERAGE(Transform!FF65, Transform!FH65, Transform!FR65, Transform!FZ65),"N/A")</f>
        <v>5</v>
      </c>
      <c r="AP65">
        <f>IFERROR(AVERAGE(Transform!FK65, Transform!GC65, Transform!GE65, Transform!GM65, Transform!GO65),"N/A")</f>
        <v>4.8</v>
      </c>
      <c r="AQ65">
        <f>IFERROR(AVERAGE(Transform!FL65, Transform!GD65, Transform!GF65, Transform!GN65, Transform!GP65),"N/A")</f>
        <v>4.8</v>
      </c>
      <c r="AR65">
        <f>IFERROR(AVERAGE(Transform!GQ65, Transform!GS65, Transform!GU65, Transform!GW65),"N/A")</f>
        <v>5</v>
      </c>
      <c r="AS65">
        <f>IFERROR(AVERAGE(Transform!GR65, Transform!GT65, Transform!GV65, Transform!GX65),"N/A")</f>
        <v>5</v>
      </c>
      <c r="AT65" s="2" cm="1">
        <f t="array" ref="AT65">IFERROR(SUM(VALUE(Transform!GY65:HM65))*100/90,"N/A")</f>
        <v>66.666666666666671</v>
      </c>
      <c r="AU65" s="2" cm="1">
        <f t="array" ref="AU65">IFERROR(SUM(VALUE(Transform!GY65:HK65))*100/78,"N/A")</f>
        <v>66.666666666666671</v>
      </c>
      <c r="AV65" s="2" cm="1">
        <f t="array" ref="AV65">IFERROR(SUM(VALUE(Transform!HL65:HM65))*100/12,"N/A")</f>
        <v>66.666666666666671</v>
      </c>
      <c r="AW65" s="2">
        <f>IFERROR(AVERAGE(Transform!HN65:IE65),"N/A")</f>
        <v>3.5</v>
      </c>
      <c r="AX65" s="2">
        <f>IFERROR(AVERAGE(Transform!HN65:HR65, Transform!HZ65:IA65),"N/A")</f>
        <v>3.2857142857142856</v>
      </c>
      <c r="AY65" s="2">
        <f>IFERROR(AVERAGE(Transform!HS65:HU65, Transform!HX65:HY65),"N/A")</f>
        <v>3.8</v>
      </c>
      <c r="AZ65" s="2">
        <f>IFERROR(AVERAGE(Transform!HV65:HW65,Transform!IC65,Transform!IE65),"N/A")</f>
        <v>3.75</v>
      </c>
      <c r="BA65" s="2">
        <f>IFERROR(AVERAGE(Transform!IB65,Transform!ID65),"N/A")</f>
        <v>3</v>
      </c>
      <c r="BB65" s="2">
        <f>IFERROR(AVERAGE(Transform!IF65:IJ65),"N/A")</f>
        <v>1</v>
      </c>
      <c r="BC65" s="2" cm="1">
        <f t="array" ref="BC65">IFERROR(SUM(VALUE(Transform!IK65:IQ65)),"N/A")</f>
        <v>17</v>
      </c>
      <c r="BD65" s="2" cm="1">
        <f t="array" ref="BD65">IFERROR(SUM(VALUE(Transform!IR65:IX65)),"N/A")</f>
        <v>15</v>
      </c>
      <c r="BE65" s="2">
        <f t="shared" si="0"/>
        <v>16</v>
      </c>
      <c r="BF65">
        <f>IFERROR(AVERAGE(Transform!IY65:JO65),"N/A")</f>
        <v>2.2352941176470589</v>
      </c>
      <c r="BG65" t="str">
        <f>IFERROR(AVERAGE(Transform!JP65:JW65),"N/A")</f>
        <v>N/A</v>
      </c>
      <c r="BH65" t="str">
        <f>IFERROR(AVERAGE(Transform!JP65:JS65),"N/A")</f>
        <v>N/A</v>
      </c>
      <c r="BI65" t="str">
        <f>IFERROR(AVERAGE(Transform!JT65:JW65),"N/A")</f>
        <v>N/A</v>
      </c>
      <c r="BJ65" t="str">
        <f>IFERROR(AVERAGE(Transform!JX65:KI65),"N/A")</f>
        <v>N/A</v>
      </c>
      <c r="BK65" t="str">
        <f>IFERROR(AVERAGE(Transform!JX65:KA65),"N/A")</f>
        <v>N/A</v>
      </c>
      <c r="BL65" t="str">
        <f>IFERROR(AVERAGE(Transform!KB65:KE65),"N/A")</f>
        <v>N/A</v>
      </c>
      <c r="BM65" t="str">
        <f>IFERROR(AVERAGE(Transform!KF65:KI65),"N/A")</f>
        <v>N/A</v>
      </c>
      <c r="BN65" t="str">
        <f>IFERROR(AVERAGE(Transform!KJ65:KX65),"N/A")</f>
        <v>N/A</v>
      </c>
      <c r="BO65" t="str">
        <f>IFERROR(AVERAGE(Transform!KJ65:KN65),"N/A")</f>
        <v>N/A</v>
      </c>
      <c r="BP65" t="str">
        <f>IFERROR(AVERAGE(Transform!KO65:KS65),"N/A")</f>
        <v>N/A</v>
      </c>
      <c r="BQ65" t="str">
        <f>IFERROR(AVERAGE(Transform!KT65:KX65),"N/A")</f>
        <v>N/A</v>
      </c>
    </row>
    <row r="66" spans="1:69" x14ac:dyDescent="0.25">
      <c r="A66">
        <f>Transform!A66</f>
        <v>44</v>
      </c>
      <c r="B66" t="str">
        <f>Transform!B66</f>
        <v>T3</v>
      </c>
      <c r="C66">
        <f>Transform!C66</f>
        <v>0</v>
      </c>
      <c r="D66" t="str">
        <f>Transform!D66</f>
        <v>768-281</v>
      </c>
      <c r="E66" t="str">
        <f>Transform!E66</f>
        <v/>
      </c>
      <c r="F66" s="2" t="str">
        <f>IFERROR(AVERAGE(Transform!F66:AB66),"N/A")</f>
        <v>N/A</v>
      </c>
      <c r="G66" s="2" t="str">
        <f>IFERROR(AVERAGE(Transform!F66:J66,Transform!S66:AB66),"N/A")</f>
        <v>N/A</v>
      </c>
      <c r="H66" s="2" t="str">
        <f>IFERROR(AVERAGE(Transform!K66:R66),"N/A")</f>
        <v>N/A</v>
      </c>
      <c r="I66" s="2" t="str">
        <f>IFERROR(AVERAGE(Transform!F66:J66),"N/A")</f>
        <v>N/A</v>
      </c>
      <c r="J66" s="2" t="str">
        <f>IFERROR(AVERAGE(Transform!S66:W66),"N/A")</f>
        <v>N/A</v>
      </c>
      <c r="K66" s="2" t="str">
        <f>IFERROR(AVERAGE(Transform!X66:AB66),"N/A")</f>
        <v>N/A</v>
      </c>
      <c r="L66" s="2">
        <f>IFERROR(AVERAGE(Transform!AC66:AZ66),"N/A")</f>
        <v>3.7083333333333335</v>
      </c>
      <c r="M66" s="2">
        <f>IFERROR(AVERAGE(Transform!AC66:AU66),"N/A")</f>
        <v>3.6315789473684212</v>
      </c>
      <c r="N66" s="2">
        <f>IFERROR(AVERAGE(Transform!AV66:AZ66),"N/A")</f>
        <v>4</v>
      </c>
      <c r="O66" s="2">
        <f>IFERROR(SUM(Transform!BA66:BL66),"N/A")</f>
        <v>28</v>
      </c>
      <c r="P66" s="2" t="str">
        <f>IFERROR(AVERAGE(Transform!BM66:CI66),"N/A")</f>
        <v>N/A</v>
      </c>
      <c r="Q66" s="2" t="str">
        <f>IFERROR(AVERAGE(Transform!BM66:BT66),"N/A")</f>
        <v>N/A</v>
      </c>
      <c r="R66" s="2" t="str">
        <f>IFERROR(AVERAGE(Transform!BU66:CA66),"N/A")</f>
        <v>N/A</v>
      </c>
      <c r="S66" s="2" t="str">
        <f>IFERROR(AVERAGE(Transform!CB66:CI66),"N/A")</f>
        <v>N/A</v>
      </c>
      <c r="T66" s="2" t="str" cm="1">
        <f t="array" ref="T66">IFERROR(SUM(VALUE(Transform!CJ66:DD66)),"N/A")</f>
        <v>N/A</v>
      </c>
      <c r="U66" s="2" t="str" cm="1">
        <f t="array" ref="U66">IFERROR(SUM(VALUE(Transform!CJ66:CT66)),"N/A")</f>
        <v>N/A</v>
      </c>
      <c r="V66" s="2" t="str">
        <f>IFERROR(SUM(VALUE(Transform!CU66), Transform!CY66:DA66,Transform!DC66:DD66),"N/A")</f>
        <v>N/A</v>
      </c>
      <c r="W66" s="2" t="str" cm="1">
        <f t="array" ref="W66">IFERROR(SUM(VALUE(Transform!CV66:CX66),Transform!DB66),"N/A")</f>
        <v>N/A</v>
      </c>
      <c r="X66" s="2" t="str" cm="1">
        <f t="array" ref="X66">IFERROR(SUM(VALUE(Transform!DE66:DZ66)),"N/A")</f>
        <v>N/A</v>
      </c>
      <c r="Y66" s="2" t="str" cm="1">
        <f t="array" ref="Y66">IFERROR(SUM(VALUE(Transform!DE66:DL66)),"N/A")</f>
        <v>N/A</v>
      </c>
      <c r="Z66" s="2" t="str" cm="1">
        <f t="array" ref="Z66">IFERROR(SUM(VALUE(Transform!DM66:DT66)),"N/A")</f>
        <v>N/A</v>
      </c>
      <c r="AA66" s="2" t="str" cm="1">
        <f t="array" ref="AA66">IFERROR(SUM(VALUE(Transform!DU66:DZ66)),"N/A")</f>
        <v>N/A</v>
      </c>
      <c r="AB66" s="2" t="str" cm="1">
        <f t="array" ref="AB66">IFERROR(((SUM(VALUE(Transform!EA66:EZ66))-26)/(156-26))*100,"N/A")</f>
        <v>N/A</v>
      </c>
      <c r="AC66" s="2" t="str" cm="1">
        <f t="array" ref="AC66">IFERROR(((SUM(VALUE(Transform!EA66:EB66))-2)/(10-2))*100,"N/A")</f>
        <v>N/A</v>
      </c>
      <c r="AD66" s="2" t="str" cm="1">
        <f t="array" ref="AD66">IFERROR(((SUM(VALUE(Transform!EC66:ED66), Transform!EJ66, Transform!EO66:ER66)-7)/(35-7))*100,"N/A")</f>
        <v>N/A</v>
      </c>
      <c r="AE66" s="2" t="str" cm="1">
        <f t="array" ref="AE66">IFERROR(((SUM(VALUE(Transform!EE66:EG66), Transform!EK66, Transform!ES66, Transform!EZ66)-6)/(30-6))*100,"N/A")</f>
        <v>N/A</v>
      </c>
      <c r="AF66" s="2" t="str" cm="1">
        <f t="array" ref="AF66">IFERROR(((SUM(VALUE(Transform!ET66:EV66))-3)/(15-3))*100,"N/A")</f>
        <v>N/A</v>
      </c>
      <c r="AG66" s="3" t="str" cm="1">
        <f t="array" ref="AG66">IFERROR(((SUM(VALUE(Transform!EH66:EI66), Transform!EL66:EN66, Transform!EW66:EY66)-8)/(40-8))*100,"N/A")</f>
        <v>N/A</v>
      </c>
      <c r="AH66" s="3" t="str">
        <f>IFERROR(AVERAGE(Transform!FA66, Transform!FC66, Transform!FE66, Transform!FG66, Transform!FI66, Transform!FK66, Transform!FM66, Transform!FO66, Transform!FQ66, Transform!FS66, Transform!FU66, Transform!FW66, Transform!FY66, Transform!GA66, Transform!GC66, Transform!GE66, Transform!GG66, Transform!GI66, Transform!GK66, Transform!GM66, Transform!GO66, Transform!GQ66, Transform!GS66, Transform!GU66, Transform!GW66),"N/A")</f>
        <v>N/A</v>
      </c>
      <c r="AI66" s="3" t="str">
        <f>IFERROR(AVERAGE(Transform!FB66, Transform!FD66, Transform!FF66, Transform!FH66, Transform!FJ66, Transform!FL66, Transform!FN66, Transform!FP66, Transform!FR66, Transform!FT66, Transform!FV66, Transform!FX66, Transform!FZ66, Transform!GB66, Transform!GD66, Transform!GF66, Transform!GH66, Transform!GJ66, Transform!GL66, Transform!GN66, Transform!GP66, Transform!GR66, Transform!GT66, Transform!GV66, Transform!GX66),"N/A")</f>
        <v>N/A</v>
      </c>
      <c r="AJ66" s="3" t="str">
        <f>IFERROR(AVERAGE(Transform!FA66, Transform!FM66, Transform!FS66, Transform!FU66, Transform!FW66, Transform!GI66),"N/A")</f>
        <v>N/A</v>
      </c>
      <c r="AK66" s="3" t="str">
        <f>IFERROR(AVERAGE(Transform!FB66, Transform!FN66, Transform!FT66, Transform!FV66, Transform!FX66, Transform!GJ66),"N/A")</f>
        <v>N/A</v>
      </c>
      <c r="AL66" s="3" t="str">
        <f>IFERROR(AVERAGE(Transform!FC66, Transform!FI66, Transform!FO66, Transform!GA66, Transform!GG66, Transform!GK66),"N/A")</f>
        <v>N/A</v>
      </c>
      <c r="AM66" s="3" t="str">
        <f>IFERROR(AVERAGE(Transform!FD66, Transform!FJ66, Transform!FP66, Transform!GB66, Transform!GH66, Transform!GL66),"N/A")</f>
        <v>N/A</v>
      </c>
      <c r="AN66" t="str">
        <f>IFERROR(AVERAGE(Transform!FE66, Transform!FG66, Transform!FQ66, Transform!FY66),"N/A")</f>
        <v>N/A</v>
      </c>
      <c r="AO66" t="str">
        <f>IFERROR(AVERAGE(Transform!FF66, Transform!FH66, Transform!FR66, Transform!FZ66),"N/A")</f>
        <v>N/A</v>
      </c>
      <c r="AP66" t="str">
        <f>IFERROR(AVERAGE(Transform!FK66, Transform!GC66, Transform!GE66, Transform!GM66, Transform!GO66),"N/A")</f>
        <v>N/A</v>
      </c>
      <c r="AQ66" t="str">
        <f>IFERROR(AVERAGE(Transform!FL66, Transform!GD66, Transform!GF66, Transform!GN66, Transform!GP66),"N/A")</f>
        <v>N/A</v>
      </c>
      <c r="AR66" t="str">
        <f>IFERROR(AVERAGE(Transform!GQ66, Transform!GS66, Transform!GU66, Transform!GW66),"N/A")</f>
        <v>N/A</v>
      </c>
      <c r="AS66" t="str">
        <f>IFERROR(AVERAGE(Transform!GR66, Transform!GT66, Transform!GV66, Transform!GX66),"N/A")</f>
        <v>N/A</v>
      </c>
      <c r="AT66" s="2" t="str" cm="1">
        <f t="array" ref="AT66">IFERROR(SUM(VALUE(Transform!GY66:HM66))*100/90,"N/A")</f>
        <v>N/A</v>
      </c>
      <c r="AU66" s="2" t="str" cm="1">
        <f t="array" ref="AU66">IFERROR(SUM(VALUE(Transform!GY66:HK66))*100/78,"N/A")</f>
        <v>N/A</v>
      </c>
      <c r="AV66" s="2" t="str" cm="1">
        <f t="array" ref="AV66">IFERROR(SUM(VALUE(Transform!HL66:HM66))*100/12,"N/A")</f>
        <v>N/A</v>
      </c>
      <c r="AW66" s="2" t="str">
        <f>IFERROR(AVERAGE(Transform!HN66:IE66),"N/A")</f>
        <v>N/A</v>
      </c>
      <c r="AX66" s="2" t="str">
        <f>IFERROR(AVERAGE(Transform!HN66:HR66, Transform!HZ66:IA66),"N/A")</f>
        <v>N/A</v>
      </c>
      <c r="AY66" s="2" t="str">
        <f>IFERROR(AVERAGE(Transform!HS66:HU66, Transform!HX66:HY66),"N/A")</f>
        <v>N/A</v>
      </c>
      <c r="AZ66" s="2" t="str">
        <f>IFERROR(AVERAGE(Transform!HV66:HW66,Transform!IC66,Transform!IE66),"N/A")</f>
        <v>N/A</v>
      </c>
      <c r="BA66" s="2" t="str">
        <f>IFERROR(AVERAGE(Transform!IB66,Transform!ID66),"N/A")</f>
        <v>N/A</v>
      </c>
      <c r="BB66" s="2" t="str">
        <f>IFERROR(AVERAGE(Transform!IF66:IJ66),"N/A")</f>
        <v>N/A</v>
      </c>
      <c r="BC66" s="2" t="str" cm="1">
        <f t="array" ref="BC66">IFERROR(SUM(VALUE(Transform!IK66:IQ66)),"N/A")</f>
        <v>N/A</v>
      </c>
      <c r="BD66" s="2" t="str" cm="1">
        <f t="array" ref="BD66">IFERROR(SUM(VALUE(Transform!IR66:IX66)),"N/A")</f>
        <v>N/A</v>
      </c>
      <c r="BE66" s="2" t="str">
        <f t="shared" si="0"/>
        <v>N/A</v>
      </c>
      <c r="BF66" t="str">
        <f>IFERROR(AVERAGE(Transform!IY66:JO66),"N/A")</f>
        <v>N/A</v>
      </c>
      <c r="BG66" t="str">
        <f>IFERROR(AVERAGE(Transform!JP66:JW66),"N/A")</f>
        <v>N/A</v>
      </c>
      <c r="BH66" t="str">
        <f>IFERROR(AVERAGE(Transform!JP66:JS66),"N/A")</f>
        <v>N/A</v>
      </c>
      <c r="BI66" t="str">
        <f>IFERROR(AVERAGE(Transform!JT66:JW66),"N/A")</f>
        <v>N/A</v>
      </c>
      <c r="BJ66" t="str">
        <f>IFERROR(AVERAGE(Transform!JX66:KI66),"N/A")</f>
        <v>N/A</v>
      </c>
      <c r="BK66" t="str">
        <f>IFERROR(AVERAGE(Transform!JX66:KA66),"N/A")</f>
        <v>N/A</v>
      </c>
      <c r="BL66" t="str">
        <f>IFERROR(AVERAGE(Transform!KB66:KE66),"N/A")</f>
        <v>N/A</v>
      </c>
      <c r="BM66" t="str">
        <f>IFERROR(AVERAGE(Transform!KF66:KI66),"N/A")</f>
        <v>N/A</v>
      </c>
      <c r="BN66" t="str">
        <f>IFERROR(AVERAGE(Transform!KJ66:KX66),"N/A")</f>
        <v>N/A</v>
      </c>
      <c r="BO66" t="str">
        <f>IFERROR(AVERAGE(Transform!KJ66:KN66),"N/A")</f>
        <v>N/A</v>
      </c>
      <c r="BP66" t="str">
        <f>IFERROR(AVERAGE(Transform!KO66:KS66),"N/A")</f>
        <v>N/A</v>
      </c>
      <c r="BQ66" t="str">
        <f>IFERROR(AVERAGE(Transform!KT66:KX66),"N/A")</f>
        <v>N/A</v>
      </c>
    </row>
    <row r="67" spans="1:69" x14ac:dyDescent="0.25">
      <c r="A67">
        <f>Transform!A67</f>
        <v>45</v>
      </c>
      <c r="B67" t="str">
        <f>Transform!B67</f>
        <v>T3</v>
      </c>
      <c r="C67" t="str">
        <f>Transform!C67</f>
        <v>2023-04-29 06:21:23</v>
      </c>
      <c r="D67" t="str">
        <f>Transform!D67</f>
        <v>769-291</v>
      </c>
      <c r="E67" t="str">
        <f>Transform!E67</f>
        <v/>
      </c>
      <c r="F67" s="2">
        <f>IFERROR(AVERAGE(Transform!F67:AB67),"N/A")</f>
        <v>66.304347826086953</v>
      </c>
      <c r="G67" s="2">
        <f>IFERROR(AVERAGE(Transform!F67:J67,Transform!S67:AB67),"N/A")</f>
        <v>51.666666666666664</v>
      </c>
      <c r="H67" s="2">
        <f>IFERROR(AVERAGE(Transform!K67:R67),"N/A")</f>
        <v>93.75</v>
      </c>
      <c r="I67" s="2">
        <f>IFERROR(AVERAGE(Transform!F67:J67),"N/A")</f>
        <v>60</v>
      </c>
      <c r="J67" s="2">
        <f>IFERROR(AVERAGE(Transform!S67:W67),"N/A")</f>
        <v>50</v>
      </c>
      <c r="K67" s="2">
        <f>IFERROR(AVERAGE(Transform!X67:AB67),"N/A")</f>
        <v>45</v>
      </c>
      <c r="L67" s="2">
        <f>IFERROR(AVERAGE(Transform!AC67:AZ67),"N/A")</f>
        <v>4.041666666666667</v>
      </c>
      <c r="M67" s="2">
        <f>IFERROR(AVERAGE(Transform!AC67:AU67),"N/A")</f>
        <v>4.1052631578947372</v>
      </c>
      <c r="N67" s="2">
        <f>IFERROR(AVERAGE(Transform!AV67:AZ67),"N/A")</f>
        <v>3.8</v>
      </c>
      <c r="O67" s="2">
        <f>IFERROR(SUM(Transform!BA67:BL67),"N/A")</f>
        <v>24</v>
      </c>
      <c r="P67" s="2">
        <f>IFERROR(AVERAGE(Transform!BM67:CI67),"N/A")</f>
        <v>3.3913043478260869</v>
      </c>
      <c r="Q67" s="2">
        <f>IFERROR(AVERAGE(Transform!BM67:BT67),"N/A")</f>
        <v>2.25</v>
      </c>
      <c r="R67" s="2">
        <f>IFERROR(AVERAGE(Transform!BU67:CA67),"N/A")</f>
        <v>4.8571428571428568</v>
      </c>
      <c r="S67" s="2">
        <f>IFERROR(AVERAGE(Transform!CB67:CI67),"N/A")</f>
        <v>3.25</v>
      </c>
      <c r="T67" s="2" cm="1">
        <f t="array" ref="T67">IFERROR(SUM(VALUE(Transform!CJ67:DD67)),"N/A")</f>
        <v>63</v>
      </c>
      <c r="U67" s="2" cm="1">
        <f t="array" ref="U67">IFERROR(SUM(VALUE(Transform!CJ67:CT67)),"N/A")</f>
        <v>34</v>
      </c>
      <c r="V67" s="2">
        <f>IFERROR(SUM(VALUE(Transform!CU67), Transform!CY67:DA67,Transform!DC67:DD67),"N/A")</f>
        <v>23</v>
      </c>
      <c r="W67" s="2" cm="1">
        <f t="array" ref="W67">IFERROR(SUM(VALUE(Transform!CV67:CX67),Transform!DB67),"N/A")</f>
        <v>6</v>
      </c>
      <c r="X67" s="2" cm="1">
        <f t="array" ref="X67">IFERROR(SUM(VALUE(Transform!DE67:DZ67)),"N/A")</f>
        <v>20</v>
      </c>
      <c r="Y67" s="2" cm="1">
        <f t="array" ref="Y67">IFERROR(SUM(VALUE(Transform!DE67:DL67)),"N/A")</f>
        <v>12</v>
      </c>
      <c r="Z67" s="2" cm="1">
        <f t="array" ref="Z67">IFERROR(SUM(VALUE(Transform!DM67:DT67)),"N/A")</f>
        <v>4</v>
      </c>
      <c r="AA67" s="2" cm="1">
        <f t="array" ref="AA67">IFERROR(SUM(VALUE(Transform!DU67:DZ67)),"N/A")</f>
        <v>4</v>
      </c>
      <c r="AB67" s="2" cm="1">
        <f t="array" ref="AB67">IFERROR(((SUM(VALUE(Transform!EA67:EZ67))-26)/(156-26))*100,"N/A")</f>
        <v>55.384615384615387</v>
      </c>
      <c r="AC67" s="2" cm="1">
        <f t="array" ref="AC67">IFERROR(((SUM(VALUE(Transform!EA67:EB67))-2)/(10-2))*100,"N/A")</f>
        <v>62.5</v>
      </c>
      <c r="AD67" s="2" cm="1">
        <f t="array" ref="AD67">IFERROR(((SUM(VALUE(Transform!EC67:ED67), Transform!EJ67, Transform!EO67:ER67)-7)/(35-7))*100,"N/A")</f>
        <v>71.428571428571431</v>
      </c>
      <c r="AE67" s="2" cm="1">
        <f t="array" ref="AE67">IFERROR(((SUM(VALUE(Transform!EE67:EG67), Transform!EK67, Transform!ES67, Transform!EZ67)-6)/(30-6))*100,"N/A")</f>
        <v>62.5</v>
      </c>
      <c r="AF67" s="2" cm="1">
        <f t="array" ref="AF67">IFERROR(((SUM(VALUE(Transform!ET67:EV67))-3)/(15-3))*100,"N/A")</f>
        <v>75</v>
      </c>
      <c r="AG67" s="3" cm="1">
        <f t="array" ref="AG67">IFERROR(((SUM(VALUE(Transform!EH67:EI67), Transform!EL67:EN67, Transform!EW67:EY67)-8)/(40-8))*100,"N/A")</f>
        <v>71.875</v>
      </c>
      <c r="AH67" s="3">
        <f>IFERROR(AVERAGE(Transform!FA67, Transform!FC67, Transform!FE67, Transform!FG67, Transform!FI67, Transform!FK67, Transform!FM67, Transform!FO67, Transform!FQ67, Transform!FS67, Transform!FU67, Transform!FW67, Transform!FY67, Transform!GA67, Transform!GC67, Transform!GE67, Transform!GG67, Transform!GI67, Transform!GK67, Transform!GM67, Transform!GO67, Transform!GQ67, Transform!GS67, Transform!GU67, Transform!GW67),"N/A")</f>
        <v>3.92</v>
      </c>
      <c r="AI67" s="3">
        <f>IFERROR(AVERAGE(Transform!FB67, Transform!FD67, Transform!FF67, Transform!FH67, Transform!FJ67, Transform!FL67, Transform!FN67, Transform!FP67, Transform!FR67, Transform!FT67, Transform!FV67, Transform!FX67, Transform!FZ67, Transform!GB67, Transform!GD67, Transform!GF67, Transform!GH67, Transform!GJ67, Transform!GL67, Transform!GN67, Transform!GP67, Transform!GR67, Transform!GT67, Transform!GV67, Transform!GX67),"N/A")</f>
        <v>4.08</v>
      </c>
      <c r="AJ67" s="3">
        <f>IFERROR(AVERAGE(Transform!FA67, Transform!FM67, Transform!FS67, Transform!FU67, Transform!FW67, Transform!GI67),"N/A")</f>
        <v>4.166666666666667</v>
      </c>
      <c r="AK67" s="3">
        <f>IFERROR(AVERAGE(Transform!FB67, Transform!FN67, Transform!FT67, Transform!FV67, Transform!FX67, Transform!GJ67),"N/A")</f>
        <v>4</v>
      </c>
      <c r="AL67" s="3">
        <f>IFERROR(AVERAGE(Transform!FC67, Transform!FI67, Transform!FO67, Transform!GA67, Transform!GG67, Transform!GK67),"N/A")</f>
        <v>3.8333333333333335</v>
      </c>
      <c r="AM67" s="3">
        <f>IFERROR(AVERAGE(Transform!FD67, Transform!FJ67, Transform!FP67, Transform!GB67, Transform!GH67, Transform!GL67),"N/A")</f>
        <v>4</v>
      </c>
      <c r="AN67">
        <f>IFERROR(AVERAGE(Transform!FE67, Transform!FG67, Transform!FQ67, Transform!FY67),"N/A")</f>
        <v>3.5</v>
      </c>
      <c r="AO67">
        <f>IFERROR(AVERAGE(Transform!FF67, Transform!FH67, Transform!FR67, Transform!FZ67),"N/A")</f>
        <v>3.75</v>
      </c>
      <c r="AP67">
        <f>IFERROR(AVERAGE(Transform!FK67, Transform!GC67, Transform!GE67, Transform!GM67, Transform!GO67),"N/A")</f>
        <v>4</v>
      </c>
      <c r="AQ67">
        <f>IFERROR(AVERAGE(Transform!FL67, Transform!GD67, Transform!GF67, Transform!GN67, Transform!GP67),"N/A")</f>
        <v>4.5999999999999996</v>
      </c>
      <c r="AR67">
        <f>IFERROR(AVERAGE(Transform!GQ67, Transform!GS67, Transform!GU67, Transform!GW67),"N/A")</f>
        <v>4</v>
      </c>
      <c r="AS67">
        <f>IFERROR(AVERAGE(Transform!GR67, Transform!GT67, Transform!GV67, Transform!GX67),"N/A")</f>
        <v>4</v>
      </c>
      <c r="AT67" s="2" cm="1">
        <f t="array" ref="AT67">IFERROR(SUM(VALUE(Transform!GY67:HM67))*100/90,"N/A")</f>
        <v>80</v>
      </c>
      <c r="AU67" s="2" cm="1">
        <f t="array" ref="AU67">IFERROR(SUM(VALUE(Transform!GY67:HK67))*100/78,"N/A")</f>
        <v>79.487179487179489</v>
      </c>
      <c r="AV67" s="2" cm="1">
        <f t="array" ref="AV67">IFERROR(SUM(VALUE(Transform!HL67:HM67))*100/12,"N/A")</f>
        <v>83.333333333333329</v>
      </c>
      <c r="AW67" s="2">
        <f>IFERROR(AVERAGE(Transform!HN67:IE67),"N/A")</f>
        <v>4.2222222222222223</v>
      </c>
      <c r="AX67" s="2">
        <f>IFERROR(AVERAGE(Transform!HN67:HR67, Transform!HZ67:IA67),"N/A")</f>
        <v>4.8571428571428568</v>
      </c>
      <c r="AY67" s="2">
        <f>IFERROR(AVERAGE(Transform!HS67:HU67, Transform!HX67:HY67),"N/A")</f>
        <v>4.2</v>
      </c>
      <c r="AZ67" s="2">
        <f>IFERROR(AVERAGE(Transform!HV67:HW67,Transform!IC67,Transform!IE67),"N/A")</f>
        <v>2.75</v>
      </c>
      <c r="BA67" s="2">
        <f>IFERROR(AVERAGE(Transform!IB67,Transform!ID67),"N/A")</f>
        <v>5</v>
      </c>
      <c r="BB67" s="2">
        <f>IFERROR(AVERAGE(Transform!IF67:IJ67),"N/A")</f>
        <v>6.4</v>
      </c>
      <c r="BC67" s="2" cm="1">
        <f t="array" ref="BC67">IFERROR(SUM(VALUE(Transform!IK67:IQ67)),"N/A")</f>
        <v>28</v>
      </c>
      <c r="BD67" s="2" cm="1">
        <f t="array" ref="BD67">IFERROR(SUM(VALUE(Transform!IR67:IX67)),"N/A")</f>
        <v>27</v>
      </c>
      <c r="BE67" s="2">
        <f t="shared" ref="BE67:BE104" si="1">IFERROR(AVERAGE(BC67:BD67),"N/A")</f>
        <v>27.5</v>
      </c>
      <c r="BF67">
        <f>IFERROR(AVERAGE(Transform!IY67:JO67),"N/A")</f>
        <v>2.3529411764705883</v>
      </c>
      <c r="BG67" t="str">
        <f>IFERROR(AVERAGE(Transform!JP67:JW67),"N/A")</f>
        <v>N/A</v>
      </c>
      <c r="BH67" t="str">
        <f>IFERROR(AVERAGE(Transform!JP67:JS67),"N/A")</f>
        <v>N/A</v>
      </c>
      <c r="BI67" t="str">
        <f>IFERROR(AVERAGE(Transform!JT67:JW67),"N/A")</f>
        <v>N/A</v>
      </c>
      <c r="BJ67" t="str">
        <f>IFERROR(AVERAGE(Transform!JX67:KI67),"N/A")</f>
        <v>N/A</v>
      </c>
      <c r="BK67" t="str">
        <f>IFERROR(AVERAGE(Transform!JX67:KA67),"N/A")</f>
        <v>N/A</v>
      </c>
      <c r="BL67" t="str">
        <f>IFERROR(AVERAGE(Transform!KB67:KE67),"N/A")</f>
        <v>N/A</v>
      </c>
      <c r="BM67" t="str">
        <f>IFERROR(AVERAGE(Transform!KF67:KI67),"N/A")</f>
        <v>N/A</v>
      </c>
      <c r="BN67" t="str">
        <f>IFERROR(AVERAGE(Transform!KJ67:KX67),"N/A")</f>
        <v>N/A</v>
      </c>
      <c r="BO67" t="str">
        <f>IFERROR(AVERAGE(Transform!KJ67:KN67),"N/A")</f>
        <v>N/A</v>
      </c>
      <c r="BP67" t="str">
        <f>IFERROR(AVERAGE(Transform!KO67:KS67),"N/A")</f>
        <v>N/A</v>
      </c>
      <c r="BQ67" t="str">
        <f>IFERROR(AVERAGE(Transform!KT67:KX67),"N/A")</f>
        <v>N/A</v>
      </c>
    </row>
    <row r="68" spans="1:69" x14ac:dyDescent="0.25">
      <c r="A68">
        <f>Transform!A68</f>
        <v>46</v>
      </c>
      <c r="B68" t="str">
        <f>Transform!B68</f>
        <v>T3</v>
      </c>
      <c r="C68" t="str">
        <f>Transform!C68</f>
        <v>2023-05-11 08:39:49</v>
      </c>
      <c r="D68" t="str">
        <f>Transform!D68</f>
        <v>768-281</v>
      </c>
      <c r="E68" t="str">
        <f>Transform!E68</f>
        <v/>
      </c>
      <c r="F68" s="2">
        <f>IFERROR(AVERAGE(Transform!F68:AB68),"N/A")</f>
        <v>65.217391304347828</v>
      </c>
      <c r="G68" s="2">
        <f>IFERROR(AVERAGE(Transform!F68:J68,Transform!S68:AB68),"N/A")</f>
        <v>50</v>
      </c>
      <c r="H68" s="2">
        <f>IFERROR(AVERAGE(Transform!K68:R68),"N/A")</f>
        <v>93.75</v>
      </c>
      <c r="I68" s="2">
        <f>IFERROR(AVERAGE(Transform!F68:J68),"N/A")</f>
        <v>40</v>
      </c>
      <c r="J68" s="2">
        <f>IFERROR(AVERAGE(Transform!S68:W68),"N/A")</f>
        <v>65</v>
      </c>
      <c r="K68" s="2">
        <f>IFERROR(AVERAGE(Transform!X68:AB68),"N/A")</f>
        <v>45</v>
      </c>
      <c r="L68" s="2">
        <f>IFERROR(AVERAGE(Transform!AC68:AZ68),"N/A")</f>
        <v>3.875</v>
      </c>
      <c r="M68" s="2">
        <f>IFERROR(AVERAGE(Transform!AC68:AU68),"N/A")</f>
        <v>3.9473684210526314</v>
      </c>
      <c r="N68" s="2">
        <f>IFERROR(AVERAGE(Transform!AV68:AZ68),"N/A")</f>
        <v>3.6</v>
      </c>
      <c r="O68" s="2">
        <f>IFERROR(SUM(Transform!BA68:BL68),"N/A")</f>
        <v>20</v>
      </c>
      <c r="P68" s="2">
        <f>IFERROR(AVERAGE(Transform!BM68:CI68),"N/A")</f>
        <v>3.7391304347826089</v>
      </c>
      <c r="Q68" s="2">
        <f>IFERROR(AVERAGE(Transform!BM68:BT68),"N/A")</f>
        <v>3.125</v>
      </c>
      <c r="R68" s="2">
        <f>IFERROR(AVERAGE(Transform!BU68:CA68),"N/A")</f>
        <v>5</v>
      </c>
      <c r="S68" s="2">
        <f>IFERROR(AVERAGE(Transform!CB68:CI68),"N/A")</f>
        <v>3.25</v>
      </c>
      <c r="T68" s="2" cm="1">
        <f t="array" ref="T68">IFERROR(SUM(VALUE(Transform!CJ68:DD68)),"N/A")</f>
        <v>56</v>
      </c>
      <c r="U68" s="2" cm="1">
        <f t="array" ref="U68">IFERROR(SUM(VALUE(Transform!CJ68:CT68)),"N/A")</f>
        <v>30</v>
      </c>
      <c r="V68" s="2">
        <f>IFERROR(SUM(VALUE(Transform!CU68), Transform!CY68:DA68,Transform!DC68:DD68),"N/A")</f>
        <v>21</v>
      </c>
      <c r="W68" s="2" cm="1">
        <f t="array" ref="W68">IFERROR(SUM(VALUE(Transform!CV68:CX68),Transform!DB68),"N/A")</f>
        <v>5</v>
      </c>
      <c r="X68" s="2" cm="1">
        <f t="array" ref="X68">IFERROR(SUM(VALUE(Transform!DE68:DZ68)),"N/A")</f>
        <v>10</v>
      </c>
      <c r="Y68" s="2" cm="1">
        <f t="array" ref="Y68">IFERROR(SUM(VALUE(Transform!DE68:DL68)),"N/A")</f>
        <v>2</v>
      </c>
      <c r="Z68" s="2" cm="1">
        <f t="array" ref="Z68">IFERROR(SUM(VALUE(Transform!DM68:DT68)),"N/A")</f>
        <v>6</v>
      </c>
      <c r="AA68" s="2" cm="1">
        <f t="array" ref="AA68">IFERROR(SUM(VALUE(Transform!DU68:DZ68)),"N/A")</f>
        <v>2</v>
      </c>
      <c r="AB68" s="2" cm="1">
        <f t="array" ref="AB68">IFERROR(((SUM(VALUE(Transform!EA68:EZ68))-26)/(156-26))*100,"N/A")</f>
        <v>60</v>
      </c>
      <c r="AC68" s="2" cm="1">
        <f t="array" ref="AC68">IFERROR(((SUM(VALUE(Transform!EA68:EB68))-2)/(10-2))*100,"N/A")</f>
        <v>62.5</v>
      </c>
      <c r="AD68" s="2" cm="1">
        <f t="array" ref="AD68">IFERROR(((SUM(VALUE(Transform!EC68:ED68), Transform!EJ68, Transform!EO68:ER68)-7)/(35-7))*100,"N/A")</f>
        <v>82.142857142857139</v>
      </c>
      <c r="AE68" s="2" cm="1">
        <f t="array" ref="AE68">IFERROR(((SUM(VALUE(Transform!EE68:EG68), Transform!EK68, Transform!ES68, Transform!EZ68)-6)/(30-6))*100,"N/A")</f>
        <v>66.666666666666657</v>
      </c>
      <c r="AF68" s="2" cm="1">
        <f t="array" ref="AF68">IFERROR(((SUM(VALUE(Transform!ET68:EV68))-3)/(15-3))*100,"N/A")</f>
        <v>75</v>
      </c>
      <c r="AG68" s="3" cm="1">
        <f t="array" ref="AG68">IFERROR(((SUM(VALUE(Transform!EH68:EI68), Transform!EL68:EN68, Transform!EW68:EY68)-8)/(40-8))*100,"N/A")</f>
        <v>78.125</v>
      </c>
      <c r="AH68" s="3">
        <f>IFERROR(AVERAGE(Transform!FA68, Transform!FC68, Transform!FE68, Transform!FG68, Transform!FI68, Transform!FK68, Transform!FM68, Transform!FO68, Transform!FQ68, Transform!FS68, Transform!FU68, Transform!FW68, Transform!FY68, Transform!GA68, Transform!GC68, Transform!GE68, Transform!GG68, Transform!GI68, Transform!GK68, Transform!GM68, Transform!GO68, Transform!GQ68, Transform!GS68, Transform!GU68, Transform!GW68),"N/A")</f>
        <v>4.5199999999999996</v>
      </c>
      <c r="AI68" s="3">
        <f>IFERROR(AVERAGE(Transform!FB68, Transform!FD68, Transform!FF68, Transform!FH68, Transform!FJ68, Transform!FL68, Transform!FN68, Transform!FP68, Transform!FR68, Transform!FT68, Transform!FV68, Transform!FX68, Transform!FZ68, Transform!GB68, Transform!GD68, Transform!GF68, Transform!GH68, Transform!GJ68, Transform!GL68, Transform!GN68, Transform!GP68, Transform!GR68, Transform!GT68, Transform!GV68, Transform!GX68),"N/A")</f>
        <v>4.68</v>
      </c>
      <c r="AJ68" s="3">
        <f>IFERROR(AVERAGE(Transform!FA68, Transform!FM68, Transform!FS68, Transform!FU68, Transform!FW68, Transform!GI68),"N/A")</f>
        <v>5</v>
      </c>
      <c r="AK68" s="3">
        <f>IFERROR(AVERAGE(Transform!FB68, Transform!FN68, Transform!FT68, Transform!FV68, Transform!FX68, Transform!GJ68),"N/A")</f>
        <v>4.833333333333333</v>
      </c>
      <c r="AL68" s="3">
        <f>IFERROR(AVERAGE(Transform!FC68, Transform!FI68, Transform!FO68, Transform!GA68, Transform!GG68, Transform!GK68),"N/A")</f>
        <v>4.5</v>
      </c>
      <c r="AM68" s="3">
        <f>IFERROR(AVERAGE(Transform!FD68, Transform!FJ68, Transform!FP68, Transform!GB68, Transform!GH68, Transform!GL68),"N/A")</f>
        <v>4.5</v>
      </c>
      <c r="AN68">
        <f>IFERROR(AVERAGE(Transform!FE68, Transform!FG68, Transform!FQ68, Transform!FY68),"N/A")</f>
        <v>3</v>
      </c>
      <c r="AO68">
        <f>IFERROR(AVERAGE(Transform!FF68, Transform!FH68, Transform!FR68, Transform!FZ68),"N/A")</f>
        <v>4.5</v>
      </c>
      <c r="AP68">
        <f>IFERROR(AVERAGE(Transform!FK68, Transform!GC68, Transform!GE68, Transform!GM68, Transform!GO68),"N/A")</f>
        <v>4.8</v>
      </c>
      <c r="AQ68">
        <f>IFERROR(AVERAGE(Transform!FL68, Transform!GD68, Transform!GF68, Transform!GN68, Transform!GP68),"N/A")</f>
        <v>4.5999999999999996</v>
      </c>
      <c r="AR68">
        <f>IFERROR(AVERAGE(Transform!GQ68, Transform!GS68, Transform!GU68, Transform!GW68),"N/A")</f>
        <v>5</v>
      </c>
      <c r="AS68">
        <f>IFERROR(AVERAGE(Transform!GR68, Transform!GT68, Transform!GV68, Transform!GX68),"N/A")</f>
        <v>5</v>
      </c>
      <c r="AT68" s="2" cm="1">
        <f t="array" ref="AT68">IFERROR(SUM(VALUE(Transform!GY68:HM68))*100/90,"N/A")</f>
        <v>86.666666666666671</v>
      </c>
      <c r="AU68" s="2" cm="1">
        <f t="array" ref="AU68">IFERROR(SUM(VALUE(Transform!GY68:HK68))*100/78,"N/A")</f>
        <v>85.897435897435898</v>
      </c>
      <c r="AV68" s="2" cm="1">
        <f t="array" ref="AV68">IFERROR(SUM(VALUE(Transform!HL68:HM68))*100/12,"N/A")</f>
        <v>91.666666666666671</v>
      </c>
      <c r="AW68" s="2">
        <f>IFERROR(AVERAGE(Transform!HN68:IE68),"N/A")</f>
        <v>3.7222222222222223</v>
      </c>
      <c r="AX68" s="2">
        <f>IFERROR(AVERAGE(Transform!HN68:HR68, Transform!HZ68:IA68),"N/A")</f>
        <v>4.5714285714285712</v>
      </c>
      <c r="AY68" s="2">
        <f>IFERROR(AVERAGE(Transform!HS68:HU68, Transform!HX68:HY68),"N/A")</f>
        <v>3.2</v>
      </c>
      <c r="AZ68" s="2">
        <f>IFERROR(AVERAGE(Transform!HV68:HW68,Transform!IC68,Transform!IE68),"N/A")</f>
        <v>2.25</v>
      </c>
      <c r="BA68" s="2">
        <f>IFERROR(AVERAGE(Transform!IB68,Transform!ID68),"N/A")</f>
        <v>5</v>
      </c>
      <c r="BB68" s="2">
        <f>IFERROR(AVERAGE(Transform!IF68:IJ68),"N/A")</f>
        <v>4.5999999999999996</v>
      </c>
      <c r="BC68" s="2" cm="1">
        <f t="array" ref="BC68">IFERROR(SUM(VALUE(Transform!IK68:IQ68)),"N/A")</f>
        <v>25</v>
      </c>
      <c r="BD68" s="2" cm="1">
        <f t="array" ref="BD68">IFERROR(SUM(VALUE(Transform!IR68:IX68)),"N/A")</f>
        <v>26</v>
      </c>
      <c r="BE68" s="2">
        <f t="shared" si="1"/>
        <v>25.5</v>
      </c>
      <c r="BF68">
        <f>IFERROR(AVERAGE(Transform!IY68:JO68),"N/A")</f>
        <v>3.2941176470588234</v>
      </c>
      <c r="BG68" t="str">
        <f>IFERROR(AVERAGE(Transform!JP68:JW68),"N/A")</f>
        <v>N/A</v>
      </c>
      <c r="BH68" t="str">
        <f>IFERROR(AVERAGE(Transform!JP68:JS68),"N/A")</f>
        <v>N/A</v>
      </c>
      <c r="BI68" t="str">
        <f>IFERROR(AVERAGE(Transform!JT68:JW68),"N/A")</f>
        <v>N/A</v>
      </c>
      <c r="BJ68" t="str">
        <f>IFERROR(AVERAGE(Transform!JX68:KI68),"N/A")</f>
        <v>N/A</v>
      </c>
      <c r="BK68" t="str">
        <f>IFERROR(AVERAGE(Transform!JX68:KA68),"N/A")</f>
        <v>N/A</v>
      </c>
      <c r="BL68" t="str">
        <f>IFERROR(AVERAGE(Transform!KB68:KE68),"N/A")</f>
        <v>N/A</v>
      </c>
      <c r="BM68" t="str">
        <f>IFERROR(AVERAGE(Transform!KF68:KI68),"N/A")</f>
        <v>N/A</v>
      </c>
      <c r="BN68" t="str">
        <f>IFERROR(AVERAGE(Transform!KJ68:KX68),"N/A")</f>
        <v>N/A</v>
      </c>
      <c r="BO68" t="str">
        <f>IFERROR(AVERAGE(Transform!KJ68:KN68),"N/A")</f>
        <v>N/A</v>
      </c>
      <c r="BP68" t="str">
        <f>IFERROR(AVERAGE(Transform!KO68:KS68),"N/A")</f>
        <v>N/A</v>
      </c>
      <c r="BQ68" t="str">
        <f>IFERROR(AVERAGE(Transform!KT68:KX68),"N/A")</f>
        <v>N/A</v>
      </c>
    </row>
    <row r="69" spans="1:69" x14ac:dyDescent="0.25">
      <c r="A69">
        <f>Transform!A69</f>
        <v>47</v>
      </c>
      <c r="B69" t="str">
        <f>Transform!B69</f>
        <v>T3</v>
      </c>
      <c r="C69" t="str">
        <f>Transform!C69</f>
        <v>2023-05-11 20:19:40</v>
      </c>
      <c r="D69" t="str">
        <f>Transform!D69</f>
        <v>766-284</v>
      </c>
      <c r="E69" t="str">
        <f>Transform!E69</f>
        <v/>
      </c>
      <c r="F69" s="2">
        <f>IFERROR(AVERAGE(Transform!F69:AB69),"N/A")</f>
        <v>41.304347826086953</v>
      </c>
      <c r="G69" s="2">
        <f>IFERROR(AVERAGE(Transform!F69:J69,Transform!S69:AB69),"N/A")</f>
        <v>41.666666666666664</v>
      </c>
      <c r="H69" s="2">
        <f>IFERROR(AVERAGE(Transform!K69:R69),"N/A")</f>
        <v>40.625</v>
      </c>
      <c r="I69" s="2">
        <f>IFERROR(AVERAGE(Transform!F69:J69),"N/A")</f>
        <v>25</v>
      </c>
      <c r="J69" s="2">
        <f>IFERROR(AVERAGE(Transform!S69:W69),"N/A")</f>
        <v>30</v>
      </c>
      <c r="K69" s="2">
        <f>IFERROR(AVERAGE(Transform!X69:AB69),"N/A")</f>
        <v>70</v>
      </c>
      <c r="L69" s="2">
        <f>IFERROR(AVERAGE(Transform!AC69:AZ69),"N/A")</f>
        <v>3.0416666666666665</v>
      </c>
      <c r="M69" s="2">
        <f>IFERROR(AVERAGE(Transform!AC69:AU69),"N/A")</f>
        <v>3.5789473684210527</v>
      </c>
      <c r="N69" s="2">
        <f>IFERROR(AVERAGE(Transform!AV69:AZ69),"N/A")</f>
        <v>1</v>
      </c>
      <c r="O69" s="2">
        <f>IFERROR(SUM(Transform!BA69:BL69),"N/A")</f>
        <v>33</v>
      </c>
      <c r="P69" s="2">
        <f>IFERROR(AVERAGE(Transform!BM69:CI69),"N/A")</f>
        <v>4.7391304347826084</v>
      </c>
      <c r="Q69" s="2">
        <f>IFERROR(AVERAGE(Transform!BM69:BT69),"N/A")</f>
        <v>4.625</v>
      </c>
      <c r="R69" s="2">
        <f>IFERROR(AVERAGE(Transform!BU69:CA69),"N/A")</f>
        <v>5</v>
      </c>
      <c r="S69" s="2">
        <f>IFERROR(AVERAGE(Transform!CB69:CI69),"N/A")</f>
        <v>4.625</v>
      </c>
      <c r="T69" s="2" cm="1">
        <f t="array" ref="T69">IFERROR(SUM(VALUE(Transform!CJ69:DD69)),"N/A")</f>
        <v>59</v>
      </c>
      <c r="U69" s="2" cm="1">
        <f t="array" ref="U69">IFERROR(SUM(VALUE(Transform!CJ69:CT69)),"N/A")</f>
        <v>28</v>
      </c>
      <c r="V69" s="2">
        <f>IFERROR(SUM(VALUE(Transform!CU69), Transform!CY69:DA69,Transform!DC69:DD69),"N/A")</f>
        <v>20</v>
      </c>
      <c r="W69" s="2" cm="1">
        <f t="array" ref="W69">IFERROR(SUM(VALUE(Transform!CV69:CX69),Transform!DB69),"N/A")</f>
        <v>11</v>
      </c>
      <c r="X69" s="2" cm="1">
        <f t="array" ref="X69">IFERROR(SUM(VALUE(Transform!DE69:DZ69)),"N/A")</f>
        <v>14</v>
      </c>
      <c r="Y69" s="2" cm="1">
        <f t="array" ref="Y69">IFERROR(SUM(VALUE(Transform!DE69:DL69)),"N/A")</f>
        <v>6</v>
      </c>
      <c r="Z69" s="2" cm="1">
        <f t="array" ref="Z69">IFERROR(SUM(VALUE(Transform!DM69:DT69)),"N/A")</f>
        <v>5</v>
      </c>
      <c r="AA69" s="2" cm="1">
        <f t="array" ref="AA69">IFERROR(SUM(VALUE(Transform!DU69:DZ69)),"N/A")</f>
        <v>3</v>
      </c>
      <c r="AB69" s="2" cm="1">
        <f t="array" ref="AB69">IFERROR(((SUM(VALUE(Transform!EA69:EZ69))-26)/(156-26))*100,"N/A")</f>
        <v>73.076923076923066</v>
      </c>
      <c r="AC69" s="2" cm="1">
        <f t="array" ref="AC69">IFERROR(((SUM(VALUE(Transform!EA69:EB69))-2)/(10-2))*100,"N/A")</f>
        <v>100</v>
      </c>
      <c r="AD69" s="2" cm="1">
        <f t="array" ref="AD69">IFERROR(((SUM(VALUE(Transform!EC69:ED69), Transform!EJ69, Transform!EO69:ER69)-7)/(35-7))*100,"N/A")</f>
        <v>92.857142857142861</v>
      </c>
      <c r="AE69" s="2" cm="1">
        <f t="array" ref="AE69">IFERROR(((SUM(VALUE(Transform!EE69:EG69), Transform!EK69, Transform!ES69, Transform!EZ69)-6)/(30-6))*100,"N/A")</f>
        <v>87.5</v>
      </c>
      <c r="AF69" s="2" cm="1">
        <f t="array" ref="AF69">IFERROR(((SUM(VALUE(Transform!ET69:EV69))-3)/(15-3))*100,"N/A")</f>
        <v>91.666666666666657</v>
      </c>
      <c r="AG69" s="3" cm="1">
        <f t="array" ref="AG69">IFERROR(((SUM(VALUE(Transform!EH69:EI69), Transform!EL69:EN69, Transform!EW69:EY69)-8)/(40-8))*100,"N/A")</f>
        <v>90.625</v>
      </c>
      <c r="AH69" s="3">
        <f>IFERROR(AVERAGE(Transform!FA69, Transform!FC69, Transform!FE69, Transform!FG69, Transform!FI69, Transform!FK69, Transform!FM69, Transform!FO69, Transform!FQ69, Transform!FS69, Transform!FU69, Transform!FW69, Transform!FY69, Transform!GA69, Transform!GC69, Transform!GE69, Transform!GG69, Transform!GI69, Transform!GK69, Transform!GM69, Transform!GO69, Transform!GQ69, Transform!GS69, Transform!GU69, Transform!GW69),"N/A")</f>
        <v>5</v>
      </c>
      <c r="AI69" s="3">
        <f>IFERROR(AVERAGE(Transform!FB69, Transform!FD69, Transform!FF69, Transform!FH69, Transform!FJ69, Transform!FL69, Transform!FN69, Transform!FP69, Transform!FR69, Transform!FT69, Transform!FV69, Transform!FX69, Transform!FZ69, Transform!GB69, Transform!GD69, Transform!GF69, Transform!GH69, Transform!GJ69, Transform!GL69, Transform!GN69, Transform!GP69, Transform!GR69, Transform!GT69, Transform!GV69, Transform!GX69),"N/A")</f>
        <v>2.64</v>
      </c>
      <c r="AJ69" s="3">
        <f>IFERROR(AVERAGE(Transform!FA69, Transform!FM69, Transform!FS69, Transform!FU69, Transform!FW69, Transform!GI69),"N/A")</f>
        <v>5</v>
      </c>
      <c r="AK69" s="3">
        <f>IFERROR(AVERAGE(Transform!FB69, Transform!FN69, Transform!FT69, Transform!FV69, Transform!FX69, Transform!GJ69),"N/A")</f>
        <v>1.8333333333333333</v>
      </c>
      <c r="AL69" s="3">
        <f>IFERROR(AVERAGE(Transform!FC69, Transform!FI69, Transform!FO69, Transform!GA69, Transform!GG69, Transform!GK69),"N/A")</f>
        <v>5</v>
      </c>
      <c r="AM69" s="3">
        <f>IFERROR(AVERAGE(Transform!FD69, Transform!FJ69, Transform!FP69, Transform!GB69, Transform!GH69, Transform!GL69),"N/A")</f>
        <v>2.1666666666666665</v>
      </c>
      <c r="AN69">
        <f>IFERROR(AVERAGE(Transform!FE69, Transform!FG69, Transform!FQ69, Transform!FY69),"N/A")</f>
        <v>5</v>
      </c>
      <c r="AO69">
        <f>IFERROR(AVERAGE(Transform!FF69, Transform!FH69, Transform!FR69, Transform!FZ69),"N/A")</f>
        <v>3</v>
      </c>
      <c r="AP69">
        <f>IFERROR(AVERAGE(Transform!FK69, Transform!GC69, Transform!GE69, Transform!GM69, Transform!GO69),"N/A")</f>
        <v>5</v>
      </c>
      <c r="AQ69">
        <f>IFERROR(AVERAGE(Transform!FL69, Transform!GD69, Transform!GF69, Transform!GN69, Transform!GP69),"N/A")</f>
        <v>4.2</v>
      </c>
      <c r="AR69">
        <f>IFERROR(AVERAGE(Transform!GQ69, Transform!GS69, Transform!GU69, Transform!GW69),"N/A")</f>
        <v>5</v>
      </c>
      <c r="AS69">
        <f>IFERROR(AVERAGE(Transform!GR69, Transform!GT69, Transform!GV69, Transform!GX69),"N/A")</f>
        <v>2.25</v>
      </c>
      <c r="AT69" s="2" cm="1">
        <f t="array" ref="AT69">IFERROR(SUM(VALUE(Transform!GY69:HM69))*100/90,"N/A")</f>
        <v>76.666666666666671</v>
      </c>
      <c r="AU69" s="2" cm="1">
        <f t="array" ref="AU69">IFERROR(SUM(VALUE(Transform!GY69:HK69))*100/78,"N/A")</f>
        <v>78.205128205128204</v>
      </c>
      <c r="AV69" s="2" cm="1">
        <f t="array" ref="AV69">IFERROR(SUM(VALUE(Transform!HL69:HM69))*100/12,"N/A")</f>
        <v>66.666666666666671</v>
      </c>
      <c r="AW69" s="2">
        <f>IFERROR(AVERAGE(Transform!HN69:IE69),"N/A")</f>
        <v>3.8888888888888888</v>
      </c>
      <c r="AX69" s="2">
        <f>IFERROR(AVERAGE(Transform!HN69:HR69, Transform!HZ69:IA69),"N/A")</f>
        <v>4.1428571428571432</v>
      </c>
      <c r="AY69" s="2">
        <f>IFERROR(AVERAGE(Transform!HS69:HU69, Transform!HX69:HY69),"N/A")</f>
        <v>4.2</v>
      </c>
      <c r="AZ69" s="2">
        <f>IFERROR(AVERAGE(Transform!HV69:HW69,Transform!IC69,Transform!IE69),"N/A")</f>
        <v>2.5</v>
      </c>
      <c r="BA69" s="2">
        <f>IFERROR(AVERAGE(Transform!IB69,Transform!ID69),"N/A")</f>
        <v>5</v>
      </c>
      <c r="BB69" s="2">
        <f>IFERROR(AVERAGE(Transform!IF69:IJ69),"N/A")</f>
        <v>6.6</v>
      </c>
      <c r="BC69" s="2" cm="1">
        <f t="array" ref="BC69">IFERROR(SUM(VALUE(Transform!IK69:IQ69)),"N/A")</f>
        <v>26</v>
      </c>
      <c r="BD69" s="2" cm="1">
        <f t="array" ref="BD69">IFERROR(SUM(VALUE(Transform!IR69:IX69)),"N/A")</f>
        <v>25</v>
      </c>
      <c r="BE69" s="2">
        <f t="shared" si="1"/>
        <v>25.5</v>
      </c>
      <c r="BF69">
        <f>IFERROR(AVERAGE(Transform!IY69:JO69),"N/A")</f>
        <v>3.0588235294117645</v>
      </c>
      <c r="BG69" t="str">
        <f>IFERROR(AVERAGE(Transform!JP69:JW69),"N/A")</f>
        <v>N/A</v>
      </c>
      <c r="BH69" t="str">
        <f>IFERROR(AVERAGE(Transform!JP69:JS69),"N/A")</f>
        <v>N/A</v>
      </c>
      <c r="BI69" t="str">
        <f>IFERROR(AVERAGE(Transform!JT69:JW69),"N/A")</f>
        <v>N/A</v>
      </c>
      <c r="BJ69" t="str">
        <f>IFERROR(AVERAGE(Transform!JX69:KI69),"N/A")</f>
        <v>N/A</v>
      </c>
      <c r="BK69" t="str">
        <f>IFERROR(AVERAGE(Transform!JX69:KA69),"N/A")</f>
        <v>N/A</v>
      </c>
      <c r="BL69" t="str">
        <f>IFERROR(AVERAGE(Transform!KB69:KE69),"N/A")</f>
        <v>N/A</v>
      </c>
      <c r="BM69" t="str">
        <f>IFERROR(AVERAGE(Transform!KF69:KI69),"N/A")</f>
        <v>N/A</v>
      </c>
      <c r="BN69" t="str">
        <f>IFERROR(AVERAGE(Transform!KJ69:KX69),"N/A")</f>
        <v>N/A</v>
      </c>
      <c r="BO69" t="str">
        <f>IFERROR(AVERAGE(Transform!KJ69:KN69),"N/A")</f>
        <v>N/A</v>
      </c>
      <c r="BP69" t="str">
        <f>IFERROR(AVERAGE(Transform!KO69:KS69),"N/A")</f>
        <v>N/A</v>
      </c>
      <c r="BQ69" t="str">
        <f>IFERROR(AVERAGE(Transform!KT69:KX69),"N/A")</f>
        <v>N/A</v>
      </c>
    </row>
    <row r="70" spans="1:69" x14ac:dyDescent="0.25">
      <c r="A70">
        <f>Transform!A70</f>
        <v>48</v>
      </c>
      <c r="B70" t="str">
        <f>Transform!B70</f>
        <v>T3</v>
      </c>
      <c r="C70">
        <f>Transform!C70</f>
        <v>0</v>
      </c>
      <c r="D70" t="str">
        <f>Transform!D70</f>
        <v>765-282</v>
      </c>
      <c r="E70" t="str">
        <f>Transform!E70</f>
        <v/>
      </c>
      <c r="F70" s="2">
        <f>IFERROR(AVERAGE(Transform!F70:AB70),"N/A")</f>
        <v>50</v>
      </c>
      <c r="G70" s="2">
        <f>IFERROR(AVERAGE(Transform!F70:J70,Transform!S70:AB70),"N/A")</f>
        <v>50</v>
      </c>
      <c r="H70" s="2">
        <f>IFERROR(AVERAGE(Transform!K70:R70),"N/A")</f>
        <v>50</v>
      </c>
      <c r="I70" s="2">
        <f>IFERROR(AVERAGE(Transform!F70:J70),"N/A")</f>
        <v>70</v>
      </c>
      <c r="J70" s="2">
        <f>IFERROR(AVERAGE(Transform!S70:W70),"N/A")</f>
        <v>30</v>
      </c>
      <c r="K70" s="2">
        <f>IFERROR(AVERAGE(Transform!X70:AB70),"N/A")</f>
        <v>50</v>
      </c>
      <c r="L70" s="2">
        <f>IFERROR(AVERAGE(Transform!AC70:AZ70),"N/A")</f>
        <v>3.7916666666666665</v>
      </c>
      <c r="M70" s="2">
        <f>IFERROR(AVERAGE(Transform!AC70:AU70),"N/A")</f>
        <v>4.2631578947368425</v>
      </c>
      <c r="N70" s="2">
        <f>IFERROR(AVERAGE(Transform!AV70:AZ70),"N/A")</f>
        <v>2</v>
      </c>
      <c r="O70" s="2">
        <f>IFERROR(SUM(Transform!BA70:BL70),"N/A")</f>
        <v>26</v>
      </c>
      <c r="P70" s="2" t="str">
        <f>IFERROR(AVERAGE(Transform!BM70:CI70),"N/A")</f>
        <v>N/A</v>
      </c>
      <c r="Q70" s="2" t="str">
        <f>IFERROR(AVERAGE(Transform!BM70:BT70),"N/A")</f>
        <v>N/A</v>
      </c>
      <c r="R70" s="2" t="str">
        <f>IFERROR(AVERAGE(Transform!BU70:CA70),"N/A")</f>
        <v>N/A</v>
      </c>
      <c r="S70" s="2" t="str">
        <f>IFERROR(AVERAGE(Transform!CB70:CI70),"N/A")</f>
        <v>N/A</v>
      </c>
      <c r="T70" s="2" t="str" cm="1">
        <f t="array" ref="T70">IFERROR(SUM(VALUE(Transform!CJ70:DD70)),"N/A")</f>
        <v>N/A</v>
      </c>
      <c r="U70" s="2" t="str" cm="1">
        <f t="array" ref="U70">IFERROR(SUM(VALUE(Transform!CJ70:CT70)),"N/A")</f>
        <v>N/A</v>
      </c>
      <c r="V70" s="2" t="str">
        <f>IFERROR(SUM(VALUE(Transform!CU70), Transform!CY70:DA70,Transform!DC70:DD70),"N/A")</f>
        <v>N/A</v>
      </c>
      <c r="W70" s="2" t="str" cm="1">
        <f t="array" ref="W70">IFERROR(SUM(VALUE(Transform!CV70:CX70),Transform!DB70),"N/A")</f>
        <v>N/A</v>
      </c>
      <c r="X70" s="2" t="str" cm="1">
        <f t="array" ref="X70">IFERROR(SUM(VALUE(Transform!DE70:DZ70)),"N/A")</f>
        <v>N/A</v>
      </c>
      <c r="Y70" s="2" t="str" cm="1">
        <f t="array" ref="Y70">IFERROR(SUM(VALUE(Transform!DE70:DL70)),"N/A")</f>
        <v>N/A</v>
      </c>
      <c r="Z70" s="2" t="str" cm="1">
        <f t="array" ref="Z70">IFERROR(SUM(VALUE(Transform!DM70:DT70)),"N/A")</f>
        <v>N/A</v>
      </c>
      <c r="AA70" s="2" t="str" cm="1">
        <f t="array" ref="AA70">IFERROR(SUM(VALUE(Transform!DU70:DZ70)),"N/A")</f>
        <v>N/A</v>
      </c>
      <c r="AB70" s="2" t="str" cm="1">
        <f t="array" ref="AB70">IFERROR(((SUM(VALUE(Transform!EA70:EZ70))-26)/(156-26))*100,"N/A")</f>
        <v>N/A</v>
      </c>
      <c r="AC70" s="2" t="str" cm="1">
        <f t="array" ref="AC70">IFERROR(((SUM(VALUE(Transform!EA70:EB70))-2)/(10-2))*100,"N/A")</f>
        <v>N/A</v>
      </c>
      <c r="AD70" s="2" t="str" cm="1">
        <f t="array" ref="AD70">IFERROR(((SUM(VALUE(Transform!EC70:ED70), Transform!EJ70, Transform!EO70:ER70)-7)/(35-7))*100,"N/A")</f>
        <v>N/A</v>
      </c>
      <c r="AE70" s="2" t="str" cm="1">
        <f t="array" ref="AE70">IFERROR(((SUM(VALUE(Transform!EE70:EG70), Transform!EK70, Transform!ES70, Transform!EZ70)-6)/(30-6))*100,"N/A")</f>
        <v>N/A</v>
      </c>
      <c r="AF70" s="2" t="str" cm="1">
        <f t="array" ref="AF70">IFERROR(((SUM(VALUE(Transform!ET70:EV70))-3)/(15-3))*100,"N/A")</f>
        <v>N/A</v>
      </c>
      <c r="AG70" s="3" t="str" cm="1">
        <f t="array" ref="AG70">IFERROR(((SUM(VALUE(Transform!EH70:EI70), Transform!EL70:EN70, Transform!EW70:EY70)-8)/(40-8))*100,"N/A")</f>
        <v>N/A</v>
      </c>
      <c r="AH70" s="3" t="str">
        <f>IFERROR(AVERAGE(Transform!FA70, Transform!FC70, Transform!FE70, Transform!FG70, Transform!FI70, Transform!FK70, Transform!FM70, Transform!FO70, Transform!FQ70, Transform!FS70, Transform!FU70, Transform!FW70, Transform!FY70, Transform!GA70, Transform!GC70, Transform!GE70, Transform!GG70, Transform!GI70, Transform!GK70, Transform!GM70, Transform!GO70, Transform!GQ70, Transform!GS70, Transform!GU70, Transform!GW70),"N/A")</f>
        <v>N/A</v>
      </c>
      <c r="AI70" s="3" t="str">
        <f>IFERROR(AVERAGE(Transform!FB70, Transform!FD70, Transform!FF70, Transform!FH70, Transform!FJ70, Transform!FL70, Transform!FN70, Transform!FP70, Transform!FR70, Transform!FT70, Transform!FV70, Transform!FX70, Transform!FZ70, Transform!GB70, Transform!GD70, Transform!GF70, Transform!GH70, Transform!GJ70, Transform!GL70, Transform!GN70, Transform!GP70, Transform!GR70, Transform!GT70, Transform!GV70, Transform!GX70),"N/A")</f>
        <v>N/A</v>
      </c>
      <c r="AJ70" s="3" t="str">
        <f>IFERROR(AVERAGE(Transform!FA70, Transform!FM70, Transform!FS70, Transform!FU70, Transform!FW70, Transform!GI70),"N/A")</f>
        <v>N/A</v>
      </c>
      <c r="AK70" s="3" t="str">
        <f>IFERROR(AVERAGE(Transform!FB70, Transform!FN70, Transform!FT70, Transform!FV70, Transform!FX70, Transform!GJ70),"N/A")</f>
        <v>N/A</v>
      </c>
      <c r="AL70" s="3" t="str">
        <f>IFERROR(AVERAGE(Transform!FC70, Transform!FI70, Transform!FO70, Transform!GA70, Transform!GG70, Transform!GK70),"N/A")</f>
        <v>N/A</v>
      </c>
      <c r="AM70" s="3" t="str">
        <f>IFERROR(AVERAGE(Transform!FD70, Transform!FJ70, Transform!FP70, Transform!GB70, Transform!GH70, Transform!GL70),"N/A")</f>
        <v>N/A</v>
      </c>
      <c r="AN70" t="str">
        <f>IFERROR(AVERAGE(Transform!FE70, Transform!FG70, Transform!FQ70, Transform!FY70),"N/A")</f>
        <v>N/A</v>
      </c>
      <c r="AO70" t="str">
        <f>IFERROR(AVERAGE(Transform!FF70, Transform!FH70, Transform!FR70, Transform!FZ70),"N/A")</f>
        <v>N/A</v>
      </c>
      <c r="AP70" t="str">
        <f>IFERROR(AVERAGE(Transform!FK70, Transform!GC70, Transform!GE70, Transform!GM70, Transform!GO70),"N/A")</f>
        <v>N/A</v>
      </c>
      <c r="AQ70" t="str">
        <f>IFERROR(AVERAGE(Transform!FL70, Transform!GD70, Transform!GF70, Transform!GN70, Transform!GP70),"N/A")</f>
        <v>N/A</v>
      </c>
      <c r="AR70" t="str">
        <f>IFERROR(AVERAGE(Transform!GQ70, Transform!GS70, Transform!GU70, Transform!GW70),"N/A")</f>
        <v>N/A</v>
      </c>
      <c r="AS70" t="str">
        <f>IFERROR(AVERAGE(Transform!GR70, Transform!GT70, Transform!GV70, Transform!GX70),"N/A")</f>
        <v>N/A</v>
      </c>
      <c r="AT70" s="2" t="str" cm="1">
        <f t="array" ref="AT70">IFERROR(SUM(VALUE(Transform!GY70:HM70))*100/90,"N/A")</f>
        <v>N/A</v>
      </c>
      <c r="AU70" s="2" t="str" cm="1">
        <f t="array" ref="AU70">IFERROR(SUM(VALUE(Transform!GY70:HK70))*100/78,"N/A")</f>
        <v>N/A</v>
      </c>
      <c r="AV70" s="2" t="str" cm="1">
        <f t="array" ref="AV70">IFERROR(SUM(VALUE(Transform!HL70:HM70))*100/12,"N/A")</f>
        <v>N/A</v>
      </c>
      <c r="AW70" s="2" t="str">
        <f>IFERROR(AVERAGE(Transform!HN70:IE70),"N/A")</f>
        <v>N/A</v>
      </c>
      <c r="AX70" s="2" t="str">
        <f>IFERROR(AVERAGE(Transform!HN70:HR70, Transform!HZ70:IA70),"N/A")</f>
        <v>N/A</v>
      </c>
      <c r="AY70" s="2" t="str">
        <f>IFERROR(AVERAGE(Transform!HS70:HU70, Transform!HX70:HY70),"N/A")</f>
        <v>N/A</v>
      </c>
      <c r="AZ70" s="2" t="str">
        <f>IFERROR(AVERAGE(Transform!HV70:HW70,Transform!IC70,Transform!IE70),"N/A")</f>
        <v>N/A</v>
      </c>
      <c r="BA70" s="2" t="str">
        <f>IFERROR(AVERAGE(Transform!IB70,Transform!ID70),"N/A")</f>
        <v>N/A</v>
      </c>
      <c r="BB70" s="2">
        <f>IFERROR(AVERAGE(Transform!IF70:IJ70),"N/A")</f>
        <v>5.8</v>
      </c>
      <c r="BC70" s="2" t="str" cm="1">
        <f t="array" ref="BC70">IFERROR(SUM(VALUE(Transform!IK70:IQ70)),"N/A")</f>
        <v>N/A</v>
      </c>
      <c r="BD70" s="2" t="str" cm="1">
        <f t="array" ref="BD70">IFERROR(SUM(VALUE(Transform!IR70:IX70)),"N/A")</f>
        <v>N/A</v>
      </c>
      <c r="BE70" s="2" t="str">
        <f t="shared" si="1"/>
        <v>N/A</v>
      </c>
      <c r="BF70" t="str">
        <f>IFERROR(AVERAGE(Transform!IY70:JO70),"N/A")</f>
        <v>N/A</v>
      </c>
      <c r="BG70" t="str">
        <f>IFERROR(AVERAGE(Transform!JP70:JW70),"N/A")</f>
        <v>N/A</v>
      </c>
      <c r="BH70" t="str">
        <f>IFERROR(AVERAGE(Transform!JP70:JS70),"N/A")</f>
        <v>N/A</v>
      </c>
      <c r="BI70" t="str">
        <f>IFERROR(AVERAGE(Transform!JT70:JW70),"N/A")</f>
        <v>N/A</v>
      </c>
      <c r="BJ70" t="str">
        <f>IFERROR(AVERAGE(Transform!JX70:KI70),"N/A")</f>
        <v>N/A</v>
      </c>
      <c r="BK70" t="str">
        <f>IFERROR(AVERAGE(Transform!JX70:KA70),"N/A")</f>
        <v>N/A</v>
      </c>
      <c r="BL70" t="str">
        <f>IFERROR(AVERAGE(Transform!KB70:KE70),"N/A")</f>
        <v>N/A</v>
      </c>
      <c r="BM70" t="str">
        <f>IFERROR(AVERAGE(Transform!KF70:KI70),"N/A")</f>
        <v>N/A</v>
      </c>
      <c r="BN70" t="str">
        <f>IFERROR(AVERAGE(Transform!KJ70:KX70),"N/A")</f>
        <v>N/A</v>
      </c>
      <c r="BO70" t="str">
        <f>IFERROR(AVERAGE(Transform!KJ70:KN70),"N/A")</f>
        <v>N/A</v>
      </c>
      <c r="BP70" t="str">
        <f>IFERROR(AVERAGE(Transform!KO70:KS70),"N/A")</f>
        <v>N/A</v>
      </c>
      <c r="BQ70" t="str">
        <f>IFERROR(AVERAGE(Transform!KT70:KX70),"N/A")</f>
        <v>N/A</v>
      </c>
    </row>
    <row r="71" spans="1:69" x14ac:dyDescent="0.25">
      <c r="A71">
        <f>Transform!A71</f>
        <v>3</v>
      </c>
      <c r="B71" t="str">
        <f>Transform!B71</f>
        <v>T4</v>
      </c>
      <c r="C71" t="str">
        <f>Transform!C71</f>
        <v>2023-04-12 14:23:00</v>
      </c>
      <c r="D71" t="str">
        <f>Transform!D71</f>
        <v>803-206</v>
      </c>
      <c r="E71" t="str">
        <f>Transform!E71</f>
        <v>203-152</v>
      </c>
      <c r="F71" s="2">
        <f>IFERROR(AVERAGE(Transform!F71:AB71),"N/A")</f>
        <v>75</v>
      </c>
      <c r="G71" s="2">
        <f>IFERROR(AVERAGE(Transform!F71:J71,Transform!S71:AB71),"N/A")</f>
        <v>70</v>
      </c>
      <c r="H71" s="2">
        <f>IFERROR(AVERAGE(Transform!K71:R71),"N/A")</f>
        <v>84.375</v>
      </c>
      <c r="I71" s="2">
        <f>IFERROR(AVERAGE(Transform!F71:J71),"N/A")</f>
        <v>55</v>
      </c>
      <c r="J71" s="2">
        <f>IFERROR(AVERAGE(Transform!S71:W71),"N/A")</f>
        <v>90</v>
      </c>
      <c r="K71" s="2">
        <f>IFERROR(AVERAGE(Transform!X71:AB71),"N/A")</f>
        <v>65</v>
      </c>
      <c r="L71" s="2">
        <f>IFERROR(AVERAGE(Transform!AC71:AZ71),"N/A")</f>
        <v>3.125</v>
      </c>
      <c r="M71" s="2">
        <f>IFERROR(AVERAGE(Transform!AC71:AU71),"N/A")</f>
        <v>3.3157894736842106</v>
      </c>
      <c r="N71" s="2">
        <f>IFERROR(AVERAGE(Transform!AV71:AZ71),"N/A")</f>
        <v>2.4</v>
      </c>
      <c r="O71" s="2">
        <f>IFERROR(SUM(Transform!BA71:BL71),"N/A")</f>
        <v>27</v>
      </c>
      <c r="P71" s="2">
        <f>IFERROR(AVERAGE(Transform!BM71:CI71),"N/A")</f>
        <v>3.8260869565217392</v>
      </c>
      <c r="Q71" s="2">
        <f>IFERROR(AVERAGE(Transform!BM71:BT71),"N/A")</f>
        <v>2.625</v>
      </c>
      <c r="R71" s="2">
        <f>IFERROR(AVERAGE(Transform!BU71:CA71),"N/A")</f>
        <v>4.8571428571428568</v>
      </c>
      <c r="S71" s="2">
        <f>IFERROR(AVERAGE(Transform!CB71:CI71),"N/A")</f>
        <v>4.125</v>
      </c>
      <c r="T71" s="2" cm="1">
        <f t="array" ref="T71">IFERROR(SUM(VALUE(Transform!CJ71:DD71)),"N/A")</f>
        <v>69</v>
      </c>
      <c r="U71" s="2" cm="1">
        <f t="array" ref="U71">IFERROR(SUM(VALUE(Transform!CJ71:CT71)),"N/A")</f>
        <v>32</v>
      </c>
      <c r="V71" s="2">
        <f>IFERROR(SUM(VALUE(Transform!CU71), Transform!CY71:DA71,Transform!DC71:DD71),"N/A")</f>
        <v>26</v>
      </c>
      <c r="W71" s="2" cm="1">
        <f t="array" ref="W71">IFERROR(SUM(VALUE(Transform!CV71:CX71),Transform!DB71),"N/A")</f>
        <v>11</v>
      </c>
      <c r="X71" s="2" cm="1">
        <f t="array" ref="X71">IFERROR(SUM(VALUE(Transform!DE71:DZ71)),"N/A")</f>
        <v>24</v>
      </c>
      <c r="Y71" s="2" cm="1">
        <f t="array" ref="Y71">IFERROR(SUM(VALUE(Transform!DE71:DL71)),"N/A")</f>
        <v>5</v>
      </c>
      <c r="Z71" s="2" cm="1">
        <f t="array" ref="Z71">IFERROR(SUM(VALUE(Transform!DM71:DT71)),"N/A")</f>
        <v>12</v>
      </c>
      <c r="AA71" s="2" cm="1">
        <f t="array" ref="AA71">IFERROR(SUM(VALUE(Transform!DU71:DZ71)),"N/A")</f>
        <v>7</v>
      </c>
      <c r="AB71" s="2" cm="1">
        <f t="array" ref="AB71">IFERROR(((SUM(VALUE(Transform!EA71:EZ71))-26)/(156-26))*100,"N/A")</f>
        <v>41.53846153846154</v>
      </c>
      <c r="AC71" s="2" cm="1">
        <f t="array" ref="AC71">IFERROR(((SUM(VALUE(Transform!EA71:EB71))-2)/(10-2))*100,"N/A")</f>
        <v>37.5</v>
      </c>
      <c r="AD71" s="2" cm="1">
        <f t="array" ref="AD71">IFERROR(((SUM(VALUE(Transform!EC71:ED71), Transform!EJ71, Transform!EO71:ER71)-7)/(35-7))*100,"N/A")</f>
        <v>57.142857142857139</v>
      </c>
      <c r="AE71" s="2" cm="1">
        <f t="array" ref="AE71">IFERROR(((SUM(VALUE(Transform!EE71:EG71), Transform!EK71, Transform!ES71, Transform!EZ71)-6)/(30-6))*100,"N/A")</f>
        <v>50</v>
      </c>
      <c r="AF71" s="2" cm="1">
        <f t="array" ref="AF71">IFERROR(((SUM(VALUE(Transform!ET71:EV71))-3)/(15-3))*100,"N/A")</f>
        <v>41.666666666666671</v>
      </c>
      <c r="AG71" s="3" cm="1">
        <f t="array" ref="AG71">IFERROR(((SUM(VALUE(Transform!EH71:EI71), Transform!EL71:EN71, Transform!EW71:EY71)-8)/(40-8))*100,"N/A")</f>
        <v>56.25</v>
      </c>
      <c r="AH71" s="3">
        <f>IFERROR(AVERAGE(Transform!FA71, Transform!FC71, Transform!FE71, Transform!FG71, Transform!FI71, Transform!FK71, Transform!FM71, Transform!FO71, Transform!FQ71, Transform!FS71, Transform!FU71, Transform!FW71, Transform!FY71, Transform!GA71, Transform!GC71, Transform!GE71, Transform!GG71, Transform!GI71, Transform!GK71, Transform!GM71, Transform!GO71, Transform!GQ71, Transform!GS71, Transform!GU71, Transform!GW71),"N/A")</f>
        <v>2.8</v>
      </c>
      <c r="AI71" s="3">
        <f>IFERROR(AVERAGE(Transform!FB71, Transform!FD71, Transform!FF71, Transform!FH71, Transform!FJ71, Transform!FL71, Transform!FN71, Transform!FP71, Transform!FR71, Transform!FT71, Transform!FV71, Transform!FX71, Transform!FZ71, Transform!GB71, Transform!GD71, Transform!GF71, Transform!GH71, Transform!GJ71, Transform!GL71, Transform!GN71, Transform!GP71, Transform!GR71, Transform!GT71, Transform!GV71, Transform!GX71),"N/A")</f>
        <v>3.16</v>
      </c>
      <c r="AJ71" s="3">
        <f>IFERROR(AVERAGE(Transform!FA71, Transform!FM71, Transform!FS71, Transform!FU71, Transform!FW71, Transform!GI71),"N/A")</f>
        <v>3</v>
      </c>
      <c r="AK71" s="3">
        <f>IFERROR(AVERAGE(Transform!FB71, Transform!FN71, Transform!FT71, Transform!FV71, Transform!FX71, Transform!GJ71),"N/A")</f>
        <v>3</v>
      </c>
      <c r="AL71" s="3">
        <f>IFERROR(AVERAGE(Transform!FC71, Transform!FI71, Transform!FO71, Transform!GA71, Transform!GG71, Transform!GK71),"N/A")</f>
        <v>2.6666666666666665</v>
      </c>
      <c r="AM71" s="3">
        <f>IFERROR(AVERAGE(Transform!FD71, Transform!FJ71, Transform!FP71, Transform!GB71, Transform!GH71, Transform!GL71),"N/A")</f>
        <v>3.1666666666666665</v>
      </c>
      <c r="AN71">
        <f>IFERROR(AVERAGE(Transform!FE71, Transform!FG71, Transform!FQ71, Transform!FY71),"N/A")</f>
        <v>2.75</v>
      </c>
      <c r="AO71">
        <f>IFERROR(AVERAGE(Transform!FF71, Transform!FH71, Transform!FR71, Transform!FZ71),"N/A")</f>
        <v>3</v>
      </c>
      <c r="AP71">
        <f>IFERROR(AVERAGE(Transform!FK71, Transform!GC71, Transform!GE71, Transform!GM71, Transform!GO71),"N/A")</f>
        <v>2.6</v>
      </c>
      <c r="AQ71">
        <f>IFERROR(AVERAGE(Transform!FL71, Transform!GD71, Transform!GF71, Transform!GN71, Transform!GP71),"N/A")</f>
        <v>3.2</v>
      </c>
      <c r="AR71">
        <f>IFERROR(AVERAGE(Transform!GQ71, Transform!GS71, Transform!GU71, Transform!GW71),"N/A")</f>
        <v>3</v>
      </c>
      <c r="AS71">
        <f>IFERROR(AVERAGE(Transform!GR71, Transform!GT71, Transform!GV71, Transform!GX71),"N/A")</f>
        <v>3.5</v>
      </c>
      <c r="AT71" s="2" cm="1">
        <f t="array" ref="AT71">IFERROR(SUM(VALUE(Transform!GY71:HM71))*100/90,"N/A")</f>
        <v>90</v>
      </c>
      <c r="AU71" s="2" cm="1">
        <f t="array" ref="AU71">IFERROR(SUM(VALUE(Transform!GY71:HK71))*100/78,"N/A")</f>
        <v>91.025641025641022</v>
      </c>
      <c r="AV71" s="2" cm="1">
        <f t="array" ref="AV71">IFERROR(SUM(VALUE(Transform!HL71:HM71))*100/12,"N/A")</f>
        <v>83.333333333333329</v>
      </c>
      <c r="AW71" s="2">
        <f>IFERROR(AVERAGE(Transform!HN71:IE71),"N/A")</f>
        <v>3.5</v>
      </c>
      <c r="AX71" s="2">
        <f>IFERROR(AVERAGE(Transform!HN71:HR71, Transform!HZ71:IA71),"N/A")</f>
        <v>3.5714285714285716</v>
      </c>
      <c r="AY71" s="2">
        <f>IFERROR(AVERAGE(Transform!HS71:HU71, Transform!HX71:HY71),"N/A")</f>
        <v>3</v>
      </c>
      <c r="AZ71" s="2">
        <f>IFERROR(AVERAGE(Transform!HV71:HW71,Transform!IC71,Transform!IE71),"N/A")</f>
        <v>3.25</v>
      </c>
      <c r="BA71" s="2">
        <f>IFERROR(AVERAGE(Transform!IB71,Transform!ID71),"N/A")</f>
        <v>5</v>
      </c>
      <c r="BB71" s="2">
        <f>IFERROR(AVERAGE(Transform!IF71:IJ71),"N/A")</f>
        <v>7</v>
      </c>
      <c r="BC71" s="2" cm="1">
        <f t="array" ref="BC71">IFERROR(SUM(VALUE(Transform!IK71:IQ71)),"N/A")</f>
        <v>32</v>
      </c>
      <c r="BD71" s="2" cm="1">
        <f t="array" ref="BD71">IFERROR(SUM(VALUE(Transform!IR71:IX71)),"N/A")</f>
        <v>28</v>
      </c>
      <c r="BE71" s="2">
        <f t="shared" si="1"/>
        <v>30</v>
      </c>
      <c r="BF71" t="str">
        <f>IFERROR(AVERAGE(Transform!IY71:JO71),"N/A")</f>
        <v>N/A</v>
      </c>
      <c r="BG71" t="str">
        <f>IFERROR(AVERAGE(Transform!JP71:JW71),"N/A")</f>
        <v>N/A</v>
      </c>
      <c r="BH71" t="str">
        <f>IFERROR(AVERAGE(Transform!JP71:JS71),"N/A")</f>
        <v>N/A</v>
      </c>
      <c r="BI71" t="str">
        <f>IFERROR(AVERAGE(Transform!JT71:JW71),"N/A")</f>
        <v>N/A</v>
      </c>
      <c r="BJ71" t="str">
        <f>IFERROR(AVERAGE(Transform!JX71:KI71),"N/A")</f>
        <v>N/A</v>
      </c>
      <c r="BK71" t="str">
        <f>IFERROR(AVERAGE(Transform!JX71:KA71),"N/A")</f>
        <v>N/A</v>
      </c>
      <c r="BL71" t="str">
        <f>IFERROR(AVERAGE(Transform!KB71:KE71),"N/A")</f>
        <v>N/A</v>
      </c>
      <c r="BM71" t="str">
        <f>IFERROR(AVERAGE(Transform!KF71:KI71),"N/A")</f>
        <v>N/A</v>
      </c>
      <c r="BN71" t="str">
        <f>IFERROR(AVERAGE(Transform!KJ71:KX71),"N/A")</f>
        <v>N/A</v>
      </c>
      <c r="BO71" t="str">
        <f>IFERROR(AVERAGE(Transform!KJ71:KN71),"N/A")</f>
        <v>N/A</v>
      </c>
      <c r="BP71" t="str">
        <f>IFERROR(AVERAGE(Transform!KO71:KS71),"N/A")</f>
        <v>N/A</v>
      </c>
      <c r="BQ71" t="str">
        <f>IFERROR(AVERAGE(Transform!KT71:KX71),"N/A")</f>
        <v>N/A</v>
      </c>
    </row>
    <row r="72" spans="1:69" x14ac:dyDescent="0.25">
      <c r="A72">
        <f>Transform!A72</f>
        <v>4</v>
      </c>
      <c r="B72" t="str">
        <f>Transform!B72</f>
        <v>T4</v>
      </c>
      <c r="C72" t="str">
        <f>Transform!C72</f>
        <v>2023-04-12 16:03:59</v>
      </c>
      <c r="D72" t="str">
        <f>Transform!D72</f>
        <v>758-287</v>
      </c>
      <c r="E72" t="str">
        <f>Transform!E72</f>
        <v/>
      </c>
      <c r="F72" s="2">
        <f>IFERROR(AVERAGE(Transform!F72:AB72),"N/A")</f>
        <v>59.782608695652172</v>
      </c>
      <c r="G72" s="2">
        <f>IFERROR(AVERAGE(Transform!F72:J72,Transform!S72:AB72),"N/A")</f>
        <v>43.333333333333336</v>
      </c>
      <c r="H72" s="2">
        <f>IFERROR(AVERAGE(Transform!K72:R72),"N/A")</f>
        <v>90.625</v>
      </c>
      <c r="I72" s="2">
        <f>IFERROR(AVERAGE(Transform!F72:J72),"N/A")</f>
        <v>50</v>
      </c>
      <c r="J72" s="2">
        <f>IFERROR(AVERAGE(Transform!S72:W72),"N/A")</f>
        <v>35</v>
      </c>
      <c r="K72" s="2">
        <f>IFERROR(AVERAGE(Transform!X72:AB72),"N/A")</f>
        <v>45</v>
      </c>
      <c r="L72" s="2">
        <f>IFERROR(AVERAGE(Transform!AC72:AZ72),"N/A")</f>
        <v>4.833333333333333</v>
      </c>
      <c r="M72" s="2">
        <f>IFERROR(AVERAGE(Transform!AC72:AU72),"N/A")</f>
        <v>4.7894736842105265</v>
      </c>
      <c r="N72" s="2">
        <f>IFERROR(AVERAGE(Transform!AV72:AZ72),"N/A")</f>
        <v>5</v>
      </c>
      <c r="O72" s="2">
        <f>IFERROR(SUM(Transform!BA72:BL72),"N/A")</f>
        <v>29</v>
      </c>
      <c r="P72" s="2">
        <f>IFERROR(AVERAGE(Transform!BM72:CI72),"N/A")</f>
        <v>2.8695652173913042</v>
      </c>
      <c r="Q72" s="2">
        <f>IFERROR(AVERAGE(Transform!BM72:BT72),"N/A")</f>
        <v>2.375</v>
      </c>
      <c r="R72" s="2">
        <f>IFERROR(AVERAGE(Transform!BU72:CA72),"N/A")</f>
        <v>3.1428571428571428</v>
      </c>
      <c r="S72" s="2">
        <f>IFERROR(AVERAGE(Transform!CB72:CI72),"N/A")</f>
        <v>3.125</v>
      </c>
      <c r="T72" s="2" cm="1">
        <f t="array" ref="T72">IFERROR(SUM(VALUE(Transform!CJ72:DD72)),"N/A")</f>
        <v>69</v>
      </c>
      <c r="U72" s="2" cm="1">
        <f t="array" ref="U72">IFERROR(SUM(VALUE(Transform!CJ72:CT72)),"N/A")</f>
        <v>32</v>
      </c>
      <c r="V72" s="2">
        <f>IFERROR(SUM(VALUE(Transform!CU72), Transform!CY72:DA72,Transform!DC72:DD72),"N/A")</f>
        <v>27</v>
      </c>
      <c r="W72" s="2" cm="1">
        <f t="array" ref="W72">IFERROR(SUM(VALUE(Transform!CV72:CX72),Transform!DB72),"N/A")</f>
        <v>10</v>
      </c>
      <c r="X72" s="2" cm="1">
        <f t="array" ref="X72">IFERROR(SUM(VALUE(Transform!DE72:DZ72)),"N/A")</f>
        <v>24</v>
      </c>
      <c r="Y72" s="2" cm="1">
        <f t="array" ref="Y72">IFERROR(SUM(VALUE(Transform!DE72:DL72)),"N/A")</f>
        <v>8</v>
      </c>
      <c r="Z72" s="2" cm="1">
        <f t="array" ref="Z72">IFERROR(SUM(VALUE(Transform!DM72:DT72)),"N/A")</f>
        <v>9</v>
      </c>
      <c r="AA72" s="2" cm="1">
        <f t="array" ref="AA72">IFERROR(SUM(VALUE(Transform!DU72:DZ72)),"N/A")</f>
        <v>7</v>
      </c>
      <c r="AB72" s="2" cm="1">
        <f t="array" ref="AB72">IFERROR(((SUM(VALUE(Transform!EA72:EZ72))-26)/(156-26))*100,"N/A")</f>
        <v>31.538461538461537</v>
      </c>
      <c r="AC72" s="2" cm="1">
        <f t="array" ref="AC72">IFERROR(((SUM(VALUE(Transform!EA72:EB72))-2)/(10-2))*100,"N/A")</f>
        <v>25</v>
      </c>
      <c r="AD72" s="2" cm="1">
        <f t="array" ref="AD72">IFERROR(((SUM(VALUE(Transform!EC72:ED72), Transform!EJ72, Transform!EO72:ER72)-7)/(35-7))*100,"N/A")</f>
        <v>42.857142857142854</v>
      </c>
      <c r="AE72" s="2" cm="1">
        <f t="array" ref="AE72">IFERROR(((SUM(VALUE(Transform!EE72:EG72), Transform!EK72, Transform!ES72, Transform!EZ72)-6)/(30-6))*100,"N/A")</f>
        <v>45.833333333333329</v>
      </c>
      <c r="AF72" s="2" cm="1">
        <f t="array" ref="AF72">IFERROR(((SUM(VALUE(Transform!ET72:EV72))-3)/(15-3))*100,"N/A")</f>
        <v>33.333333333333329</v>
      </c>
      <c r="AG72" s="3" cm="1">
        <f t="array" ref="AG72">IFERROR(((SUM(VALUE(Transform!EH72:EI72), Transform!EL72:EN72, Transform!EW72:EY72)-8)/(40-8))*100,"N/A")</f>
        <v>37.5</v>
      </c>
      <c r="AH72" s="3">
        <f>IFERROR(AVERAGE(Transform!FA72, Transform!FC72, Transform!FE72, Transform!FG72, Transform!FI72, Transform!FK72, Transform!FM72, Transform!FO72, Transform!FQ72, Transform!FS72, Transform!FU72, Transform!FW72, Transform!FY72, Transform!GA72, Transform!GC72, Transform!GE72, Transform!GG72, Transform!GI72, Transform!GK72, Transform!GM72, Transform!GO72, Transform!GQ72, Transform!GS72, Transform!GU72, Transform!GW72),"N/A")</f>
        <v>2.52</v>
      </c>
      <c r="AI72" s="3">
        <f>IFERROR(AVERAGE(Transform!FB72, Transform!FD72, Transform!FF72, Transform!FH72, Transform!FJ72, Transform!FL72, Transform!FN72, Transform!FP72, Transform!FR72, Transform!FT72, Transform!FV72, Transform!FX72, Transform!FZ72, Transform!GB72, Transform!GD72, Transform!GF72, Transform!GH72, Transform!GJ72, Transform!GL72, Transform!GN72, Transform!GP72, Transform!GR72, Transform!GT72, Transform!GV72, Transform!GX72),"N/A")</f>
        <v>3.04</v>
      </c>
      <c r="AJ72" s="3">
        <f>IFERROR(AVERAGE(Transform!FA72, Transform!FM72, Transform!FS72, Transform!FU72, Transform!FW72, Transform!GI72),"N/A")</f>
        <v>2.6666666666666665</v>
      </c>
      <c r="AK72" s="3">
        <f>IFERROR(AVERAGE(Transform!FB72, Transform!FN72, Transform!FT72, Transform!FV72, Transform!FX72, Transform!GJ72),"N/A")</f>
        <v>3.1666666666666665</v>
      </c>
      <c r="AL72" s="3">
        <f>IFERROR(AVERAGE(Transform!FC72, Transform!FI72, Transform!FO72, Transform!GA72, Transform!GG72, Transform!GK72),"N/A")</f>
        <v>2</v>
      </c>
      <c r="AM72" s="3">
        <f>IFERROR(AVERAGE(Transform!FD72, Transform!FJ72, Transform!FP72, Transform!GB72, Transform!GH72, Transform!GL72),"N/A")</f>
        <v>3</v>
      </c>
      <c r="AN72">
        <f>IFERROR(AVERAGE(Transform!FE72, Transform!FG72, Transform!FQ72, Transform!FY72),"N/A")</f>
        <v>3</v>
      </c>
      <c r="AO72">
        <f>IFERROR(AVERAGE(Transform!FF72, Transform!FH72, Transform!FR72, Transform!FZ72),"N/A")</f>
        <v>3</v>
      </c>
      <c r="AP72">
        <f>IFERROR(AVERAGE(Transform!FK72, Transform!GC72, Transform!GE72, Transform!GM72, Transform!GO72),"N/A")</f>
        <v>2.2000000000000002</v>
      </c>
      <c r="AQ72">
        <f>IFERROR(AVERAGE(Transform!FL72, Transform!GD72, Transform!GF72, Transform!GN72, Transform!GP72),"N/A")</f>
        <v>3</v>
      </c>
      <c r="AR72">
        <f>IFERROR(AVERAGE(Transform!GQ72, Transform!GS72, Transform!GU72, Transform!GW72),"N/A")</f>
        <v>3</v>
      </c>
      <c r="AS72">
        <f>IFERROR(AVERAGE(Transform!GR72, Transform!GT72, Transform!GV72, Transform!GX72),"N/A")</f>
        <v>3</v>
      </c>
      <c r="AT72" s="2" cm="1">
        <f t="array" ref="AT72">IFERROR(SUM(VALUE(Transform!GY72:HM72))*100/90,"N/A")</f>
        <v>73.333333333333329</v>
      </c>
      <c r="AU72" s="2" cm="1">
        <f t="array" ref="AU72">IFERROR(SUM(VALUE(Transform!GY72:HK72))*100/78,"N/A")</f>
        <v>74.358974358974365</v>
      </c>
      <c r="AV72" s="2" cm="1">
        <f t="array" ref="AV72">IFERROR(SUM(VALUE(Transform!HL72:HM72))*100/12,"N/A")</f>
        <v>66.666666666666671</v>
      </c>
      <c r="AW72" s="2">
        <f>IFERROR(AVERAGE(Transform!HN72:IE72),"N/A")</f>
        <v>3.3333333333333335</v>
      </c>
      <c r="AX72" s="2">
        <f>IFERROR(AVERAGE(Transform!HN72:HR72, Transform!HZ72:IA72),"N/A")</f>
        <v>3.8571428571428572</v>
      </c>
      <c r="AY72" s="2">
        <f>IFERROR(AVERAGE(Transform!HS72:HU72, Transform!HX72:HY72),"N/A")</f>
        <v>2.8</v>
      </c>
      <c r="AZ72" s="2">
        <f>IFERROR(AVERAGE(Transform!HV72:HW72,Transform!IC72,Transform!IE72),"N/A")</f>
        <v>2.75</v>
      </c>
      <c r="BA72" s="2">
        <f>IFERROR(AVERAGE(Transform!IB72,Transform!ID72),"N/A")</f>
        <v>4</v>
      </c>
      <c r="BB72" s="2">
        <f>IFERROR(AVERAGE(Transform!IF72:IJ72),"N/A")</f>
        <v>4.5999999999999996</v>
      </c>
      <c r="BC72" s="2" cm="1">
        <f t="array" ref="BC72">IFERROR(SUM(VALUE(Transform!IK72:IQ72)),"N/A")</f>
        <v>28</v>
      </c>
      <c r="BD72" s="2" cm="1">
        <f t="array" ref="BD72">IFERROR(SUM(VALUE(Transform!IR72:IX72)),"N/A")</f>
        <v>28</v>
      </c>
      <c r="BE72" s="2">
        <f t="shared" si="1"/>
        <v>28</v>
      </c>
      <c r="BF72" t="str">
        <f>IFERROR(AVERAGE(Transform!IY72:JO72),"N/A")</f>
        <v>N/A</v>
      </c>
      <c r="BG72" t="str">
        <f>IFERROR(AVERAGE(Transform!JP72:JW72),"N/A")</f>
        <v>N/A</v>
      </c>
      <c r="BH72" t="str">
        <f>IFERROR(AVERAGE(Transform!JP72:JS72),"N/A")</f>
        <v>N/A</v>
      </c>
      <c r="BI72" t="str">
        <f>IFERROR(AVERAGE(Transform!JT72:JW72),"N/A")</f>
        <v>N/A</v>
      </c>
      <c r="BJ72" t="str">
        <f>IFERROR(AVERAGE(Transform!JX72:KI72),"N/A")</f>
        <v>N/A</v>
      </c>
      <c r="BK72" t="str">
        <f>IFERROR(AVERAGE(Transform!JX72:KA72),"N/A")</f>
        <v>N/A</v>
      </c>
      <c r="BL72" t="str">
        <f>IFERROR(AVERAGE(Transform!KB72:KE72),"N/A")</f>
        <v>N/A</v>
      </c>
      <c r="BM72" t="str">
        <f>IFERROR(AVERAGE(Transform!KF72:KI72),"N/A")</f>
        <v>N/A</v>
      </c>
      <c r="BN72" t="str">
        <f>IFERROR(AVERAGE(Transform!KJ72:KX72),"N/A")</f>
        <v>N/A</v>
      </c>
      <c r="BO72" t="str">
        <f>IFERROR(AVERAGE(Transform!KJ72:KN72),"N/A")</f>
        <v>N/A</v>
      </c>
      <c r="BP72" t="str">
        <f>IFERROR(AVERAGE(Transform!KO72:KS72),"N/A")</f>
        <v>N/A</v>
      </c>
      <c r="BQ72" t="str">
        <f>IFERROR(AVERAGE(Transform!KT72:KX72),"N/A")</f>
        <v>N/A</v>
      </c>
    </row>
    <row r="73" spans="1:69" x14ac:dyDescent="0.25">
      <c r="A73">
        <f>Transform!A73</f>
        <v>6</v>
      </c>
      <c r="B73" t="str">
        <f>Transform!B73</f>
        <v>T4</v>
      </c>
      <c r="C73" t="str">
        <f>Transform!C73</f>
        <v>2023-04-19 16:29:03</v>
      </c>
      <c r="D73" t="str">
        <f>Transform!D73</f>
        <v>755-292</v>
      </c>
      <c r="E73" t="str">
        <f>Transform!E73</f>
        <v/>
      </c>
      <c r="F73" s="2">
        <f>IFERROR(AVERAGE(Transform!F73:AB73),"N/A")</f>
        <v>45.652173913043477</v>
      </c>
      <c r="G73" s="2">
        <f>IFERROR(AVERAGE(Transform!F73:J73,Transform!S73:AB73),"N/A")</f>
        <v>48.333333333333336</v>
      </c>
      <c r="H73" s="2">
        <f>IFERROR(AVERAGE(Transform!K73:R73),"N/A")</f>
        <v>40.625</v>
      </c>
      <c r="I73" s="2">
        <f>IFERROR(AVERAGE(Transform!F73:J73),"N/A")</f>
        <v>40</v>
      </c>
      <c r="J73" s="2">
        <f>IFERROR(AVERAGE(Transform!S73:W73),"N/A")</f>
        <v>55</v>
      </c>
      <c r="K73" s="2">
        <f>IFERROR(AVERAGE(Transform!X73:AB73),"N/A")</f>
        <v>50</v>
      </c>
      <c r="L73" s="2">
        <f>IFERROR(AVERAGE(Transform!AC73:AZ73),"N/A")</f>
        <v>4.583333333333333</v>
      </c>
      <c r="M73" s="2">
        <f>IFERROR(AVERAGE(Transform!AC73:AU73),"N/A")</f>
        <v>4.7368421052631575</v>
      </c>
      <c r="N73" s="2">
        <f>IFERROR(AVERAGE(Transform!AV73:AZ73),"N/A")</f>
        <v>4</v>
      </c>
      <c r="O73" s="2">
        <f>IFERROR(SUM(Transform!BA73:BL73),"N/A")</f>
        <v>31</v>
      </c>
      <c r="P73" s="2">
        <f>IFERROR(AVERAGE(Transform!BM73:CI73),"N/A")</f>
        <v>3.0434782608695654</v>
      </c>
      <c r="Q73" s="2">
        <f>IFERROR(AVERAGE(Transform!BM73:BT73),"N/A")</f>
        <v>3</v>
      </c>
      <c r="R73" s="2">
        <f>IFERROR(AVERAGE(Transform!BU73:CA73),"N/A")</f>
        <v>3.8571428571428572</v>
      </c>
      <c r="S73" s="2">
        <f>IFERROR(AVERAGE(Transform!CB73:CI73),"N/A")</f>
        <v>2.375</v>
      </c>
      <c r="T73" s="2" cm="1">
        <f t="array" ref="T73">IFERROR(SUM(VALUE(Transform!CJ73:DD73)),"N/A")</f>
        <v>69</v>
      </c>
      <c r="U73" s="2" cm="1">
        <f t="array" ref="U73">IFERROR(SUM(VALUE(Transform!CJ73:CT73)),"N/A")</f>
        <v>35</v>
      </c>
      <c r="V73" s="2">
        <f>IFERROR(SUM(VALUE(Transform!CU73), Transform!CY73:DA73,Transform!DC73:DD73),"N/A")</f>
        <v>24</v>
      </c>
      <c r="W73" s="2" cm="1">
        <f t="array" ref="W73">IFERROR(SUM(VALUE(Transform!CV73:CX73),Transform!DB73),"N/A")</f>
        <v>10</v>
      </c>
      <c r="X73" s="2" cm="1">
        <f t="array" ref="X73">IFERROR(SUM(VALUE(Transform!DE73:DZ73)),"N/A")</f>
        <v>34</v>
      </c>
      <c r="Y73" s="2" cm="1">
        <f t="array" ref="Y73">IFERROR(SUM(VALUE(Transform!DE73:DL73)),"N/A")</f>
        <v>1</v>
      </c>
      <c r="Z73" s="2" cm="1">
        <f t="array" ref="Z73">IFERROR(SUM(VALUE(Transform!DM73:DT73)),"N/A")</f>
        <v>27</v>
      </c>
      <c r="AA73" s="2" cm="1">
        <f t="array" ref="AA73">IFERROR(SUM(VALUE(Transform!DU73:DZ73)),"N/A")</f>
        <v>6</v>
      </c>
      <c r="AB73" s="2" cm="1">
        <f t="array" ref="AB73">IFERROR(((SUM(VALUE(Transform!EA73:EZ73))-26)/(156-26))*100,"N/A")</f>
        <v>45.384615384615387</v>
      </c>
      <c r="AC73" s="2" cm="1">
        <f t="array" ref="AC73">IFERROR(((SUM(VALUE(Transform!EA73:EB73))-2)/(10-2))*100,"N/A")</f>
        <v>50</v>
      </c>
      <c r="AD73" s="2" cm="1">
        <f t="array" ref="AD73">IFERROR(((SUM(VALUE(Transform!EC73:ED73), Transform!EJ73, Transform!EO73:ER73)-7)/(35-7))*100,"N/A")</f>
        <v>46.428571428571431</v>
      </c>
      <c r="AE73" s="2" cm="1">
        <f t="array" ref="AE73">IFERROR(((SUM(VALUE(Transform!EE73:EG73), Transform!EK73, Transform!ES73, Transform!EZ73)-6)/(30-6))*100,"N/A")</f>
        <v>58.333333333333336</v>
      </c>
      <c r="AF73" s="2" cm="1">
        <f t="array" ref="AF73">IFERROR(((SUM(VALUE(Transform!ET73:EV73))-3)/(15-3))*100,"N/A")</f>
        <v>66.666666666666657</v>
      </c>
      <c r="AG73" s="3" cm="1">
        <f t="array" ref="AG73">IFERROR(((SUM(VALUE(Transform!EH73:EI73), Transform!EL73:EN73, Transform!EW73:EY73)-8)/(40-8))*100,"N/A")</f>
        <v>62.5</v>
      </c>
      <c r="AH73" s="3">
        <f>IFERROR(AVERAGE(Transform!FA73, Transform!FC73, Transform!FE73, Transform!FG73, Transform!FI73, Transform!FK73, Transform!FM73, Transform!FO73, Transform!FQ73, Transform!FS73, Transform!FU73, Transform!FW73, Transform!FY73, Transform!GA73, Transform!GC73, Transform!GE73, Transform!GG73, Transform!GI73, Transform!GK73, Transform!GM73, Transform!GO73, Transform!GQ73, Transform!GS73, Transform!GU73, Transform!GW73),"N/A")</f>
        <v>3.24</v>
      </c>
      <c r="AI73" s="3">
        <f>IFERROR(AVERAGE(Transform!FB73, Transform!FD73, Transform!FF73, Transform!FH73, Transform!FJ73, Transform!FL73, Transform!FN73, Transform!FP73, Transform!FR73, Transform!FT73, Transform!FV73, Transform!FX73, Transform!FZ73, Transform!GB73, Transform!GD73, Transform!GF73, Transform!GH73, Transform!GJ73, Transform!GL73, Transform!GN73, Transform!GP73, Transform!GR73, Transform!GT73, Transform!GV73, Transform!GX73),"N/A")</f>
        <v>3.68</v>
      </c>
      <c r="AJ73" s="3">
        <f>IFERROR(AVERAGE(Transform!FA73, Transform!FM73, Transform!FS73, Transform!FU73, Transform!FW73, Transform!GI73),"N/A")</f>
        <v>3.1666666666666665</v>
      </c>
      <c r="AK73" s="3">
        <f>IFERROR(AVERAGE(Transform!FB73, Transform!FN73, Transform!FT73, Transform!FV73, Transform!FX73, Transform!GJ73),"N/A")</f>
        <v>3.8333333333333335</v>
      </c>
      <c r="AL73" s="3">
        <f>IFERROR(AVERAGE(Transform!FC73, Transform!FI73, Transform!FO73, Transform!GA73, Transform!GG73, Transform!GK73),"N/A")</f>
        <v>2.8333333333333335</v>
      </c>
      <c r="AM73" s="3">
        <f>IFERROR(AVERAGE(Transform!FD73, Transform!FJ73, Transform!FP73, Transform!GB73, Transform!GH73, Transform!GL73),"N/A")</f>
        <v>3.1666666666666665</v>
      </c>
      <c r="AN73">
        <f>IFERROR(AVERAGE(Transform!FE73, Transform!FG73, Transform!FQ73, Transform!FY73),"N/A")</f>
        <v>3.5</v>
      </c>
      <c r="AO73">
        <f>IFERROR(AVERAGE(Transform!FF73, Transform!FH73, Transform!FR73, Transform!FZ73),"N/A")</f>
        <v>3.75</v>
      </c>
      <c r="AP73">
        <f>IFERROR(AVERAGE(Transform!FK73, Transform!GC73, Transform!GE73, Transform!GM73, Transform!GO73),"N/A")</f>
        <v>4</v>
      </c>
      <c r="AQ73">
        <f>IFERROR(AVERAGE(Transform!FL73, Transform!GD73, Transform!GF73, Transform!GN73, Transform!GP73),"N/A")</f>
        <v>4</v>
      </c>
      <c r="AR73">
        <f>IFERROR(AVERAGE(Transform!GQ73, Transform!GS73, Transform!GU73, Transform!GW73),"N/A")</f>
        <v>2.75</v>
      </c>
      <c r="AS73">
        <f>IFERROR(AVERAGE(Transform!GR73, Transform!GT73, Transform!GV73, Transform!GX73),"N/A")</f>
        <v>3.75</v>
      </c>
      <c r="AT73" s="2" cm="1">
        <f t="array" ref="AT73">IFERROR(SUM(VALUE(Transform!GY73:HM73))*100/90,"N/A")</f>
        <v>71.111111111111114</v>
      </c>
      <c r="AU73" s="2" cm="1">
        <f t="array" ref="AU73">IFERROR(SUM(VALUE(Transform!GY73:HK73))*100/78,"N/A")</f>
        <v>71.794871794871796</v>
      </c>
      <c r="AV73" s="2" cm="1">
        <f t="array" ref="AV73">IFERROR(SUM(VALUE(Transform!HL73:HM73))*100/12,"N/A")</f>
        <v>66.666666666666671</v>
      </c>
      <c r="AW73" s="2">
        <f>IFERROR(AVERAGE(Transform!HN73:IE73),"N/A")</f>
        <v>3.5</v>
      </c>
      <c r="AX73" s="2">
        <f>IFERROR(AVERAGE(Transform!HN73:HR73, Transform!HZ73:IA73),"N/A")</f>
        <v>3.8571428571428572</v>
      </c>
      <c r="AY73" s="2">
        <f>IFERROR(AVERAGE(Transform!HS73:HU73, Transform!HX73:HY73),"N/A")</f>
        <v>3</v>
      </c>
      <c r="AZ73" s="2">
        <f>IFERROR(AVERAGE(Transform!HV73:HW73,Transform!IC73,Transform!IE73),"N/A")</f>
        <v>3.25</v>
      </c>
      <c r="BA73" s="2">
        <f>IFERROR(AVERAGE(Transform!IB73,Transform!ID73),"N/A")</f>
        <v>4</v>
      </c>
      <c r="BB73" s="2">
        <f>IFERROR(AVERAGE(Transform!IF73:IJ73),"N/A")</f>
        <v>5.8</v>
      </c>
      <c r="BC73" s="2" cm="1">
        <f t="array" ref="BC73">IFERROR(SUM(VALUE(Transform!IK73:IQ73)),"N/A")</f>
        <v>23</v>
      </c>
      <c r="BD73" s="2" cm="1">
        <f t="array" ref="BD73">IFERROR(SUM(VALUE(Transform!IR73:IX73)),"N/A")</f>
        <v>26</v>
      </c>
      <c r="BE73" s="2">
        <f t="shared" si="1"/>
        <v>24.5</v>
      </c>
      <c r="BF73" t="str">
        <f>IFERROR(AVERAGE(Transform!IY73:JO73),"N/A")</f>
        <v>N/A</v>
      </c>
      <c r="BG73" t="str">
        <f>IFERROR(AVERAGE(Transform!JP73:JW73),"N/A")</f>
        <v>N/A</v>
      </c>
      <c r="BH73" t="str">
        <f>IFERROR(AVERAGE(Transform!JP73:JS73),"N/A")</f>
        <v>N/A</v>
      </c>
      <c r="BI73" t="str">
        <f>IFERROR(AVERAGE(Transform!JT73:JW73),"N/A")</f>
        <v>N/A</v>
      </c>
      <c r="BJ73" t="str">
        <f>IFERROR(AVERAGE(Transform!JX73:KI73),"N/A")</f>
        <v>N/A</v>
      </c>
      <c r="BK73" t="str">
        <f>IFERROR(AVERAGE(Transform!JX73:KA73),"N/A")</f>
        <v>N/A</v>
      </c>
      <c r="BL73" t="str">
        <f>IFERROR(AVERAGE(Transform!KB73:KE73),"N/A")</f>
        <v>N/A</v>
      </c>
      <c r="BM73" t="str">
        <f>IFERROR(AVERAGE(Transform!KF73:KI73),"N/A")</f>
        <v>N/A</v>
      </c>
      <c r="BN73" t="str">
        <f>IFERROR(AVERAGE(Transform!KJ73:KX73),"N/A")</f>
        <v>N/A</v>
      </c>
      <c r="BO73" t="str">
        <f>IFERROR(AVERAGE(Transform!KJ73:KN73),"N/A")</f>
        <v>N/A</v>
      </c>
      <c r="BP73" t="str">
        <f>IFERROR(AVERAGE(Transform!KO73:KS73),"N/A")</f>
        <v>N/A</v>
      </c>
      <c r="BQ73" t="str">
        <f>IFERROR(AVERAGE(Transform!KT73:KX73),"N/A")</f>
        <v>N/A</v>
      </c>
    </row>
    <row r="74" spans="1:69" x14ac:dyDescent="0.25">
      <c r="A74">
        <f>Transform!A74</f>
        <v>7</v>
      </c>
      <c r="B74" t="str">
        <f>Transform!B74</f>
        <v>T4</v>
      </c>
      <c r="C74" t="str">
        <f>Transform!C74</f>
        <v>2023-04-27 18:22:17</v>
      </c>
      <c r="D74" t="str">
        <f>Transform!D74</f>
        <v>752-207</v>
      </c>
      <c r="E74" t="str">
        <f>Transform!E74</f>
        <v/>
      </c>
      <c r="F74" s="2">
        <f>IFERROR(AVERAGE(Transform!F74:AB74),"N/A")</f>
        <v>48.913043478260867</v>
      </c>
      <c r="G74" s="2">
        <f>IFERROR(AVERAGE(Transform!F74:J74,Transform!S74:AB74),"N/A")</f>
        <v>53.333333333333336</v>
      </c>
      <c r="H74" s="2">
        <f>IFERROR(AVERAGE(Transform!K74:R74),"N/A")</f>
        <v>40.625</v>
      </c>
      <c r="I74" s="2">
        <f>IFERROR(AVERAGE(Transform!F74:J74),"N/A")</f>
        <v>50</v>
      </c>
      <c r="J74" s="2">
        <f>IFERROR(AVERAGE(Transform!S74:W74),"N/A")</f>
        <v>45</v>
      </c>
      <c r="K74" s="2">
        <f>IFERROR(AVERAGE(Transform!X74:AB74),"N/A")</f>
        <v>65</v>
      </c>
      <c r="L74" s="2">
        <f>IFERROR(AVERAGE(Transform!AC74:AZ74),"N/A")</f>
        <v>4.041666666666667</v>
      </c>
      <c r="M74" s="2">
        <f>IFERROR(AVERAGE(Transform!AC74:AU74),"N/A")</f>
        <v>4.0526315789473681</v>
      </c>
      <c r="N74" s="2">
        <f>IFERROR(AVERAGE(Transform!AV74:AZ74),"N/A")</f>
        <v>4</v>
      </c>
      <c r="O74" s="2">
        <f>IFERROR(SUM(Transform!BA74:BL74),"N/A")</f>
        <v>28</v>
      </c>
      <c r="P74" s="2">
        <f>IFERROR(AVERAGE(Transform!BM74:CI74),"N/A")</f>
        <v>3.8260869565217392</v>
      </c>
      <c r="Q74" s="2">
        <f>IFERROR(AVERAGE(Transform!BM74:BT74),"N/A")</f>
        <v>3.75</v>
      </c>
      <c r="R74" s="2">
        <f>IFERROR(AVERAGE(Transform!BU74:CA74),"N/A")</f>
        <v>3.5714285714285716</v>
      </c>
      <c r="S74" s="2">
        <f>IFERROR(AVERAGE(Transform!CB74:CI74),"N/A")</f>
        <v>4.125</v>
      </c>
      <c r="T74" s="2" cm="1">
        <f t="array" ref="T74">IFERROR(SUM(VALUE(Transform!CJ74:DD74)),"N/A")</f>
        <v>63</v>
      </c>
      <c r="U74" s="2" cm="1">
        <f t="array" ref="U74">IFERROR(SUM(VALUE(Transform!CJ74:CT74)),"N/A")</f>
        <v>38</v>
      </c>
      <c r="V74" s="2">
        <f>IFERROR(SUM(VALUE(Transform!CU74), Transform!CY74:DA74,Transform!DC74:DD74),"N/A")</f>
        <v>20</v>
      </c>
      <c r="W74" s="2" cm="1">
        <f t="array" ref="W74">IFERROR(SUM(VALUE(Transform!CV74:CX74),Transform!DB74),"N/A")</f>
        <v>5</v>
      </c>
      <c r="X74" s="2" cm="1">
        <f t="array" ref="X74">IFERROR(SUM(VALUE(Transform!DE74:DZ74)),"N/A")</f>
        <v>65</v>
      </c>
      <c r="Y74" s="2" cm="1">
        <f t="array" ref="Y74">IFERROR(SUM(VALUE(Transform!DE74:DL74)),"N/A")</f>
        <v>19</v>
      </c>
      <c r="Z74" s="2" cm="1">
        <f t="array" ref="Z74">IFERROR(SUM(VALUE(Transform!DM74:DT74)),"N/A")</f>
        <v>40</v>
      </c>
      <c r="AA74" s="2" cm="1">
        <f t="array" ref="AA74">IFERROR(SUM(VALUE(Transform!DU74:DZ74)),"N/A")</f>
        <v>6</v>
      </c>
      <c r="AB74" s="2" cm="1">
        <f t="array" ref="AB74">IFERROR(((SUM(VALUE(Transform!EA74:EZ74))-26)/(156-26))*100,"N/A")</f>
        <v>63.84615384615384</v>
      </c>
      <c r="AC74" s="2" cm="1">
        <f t="array" ref="AC74">IFERROR(((SUM(VALUE(Transform!EA74:EB74))-2)/(10-2))*100,"N/A")</f>
        <v>75</v>
      </c>
      <c r="AD74" s="2" cm="1">
        <f t="array" ref="AD74">IFERROR(((SUM(VALUE(Transform!EC74:ED74), Transform!EJ74, Transform!EO74:ER74)-7)/(35-7))*100,"N/A")</f>
        <v>78.571428571428569</v>
      </c>
      <c r="AE74" s="2" cm="1">
        <f t="array" ref="AE74">IFERROR(((SUM(VALUE(Transform!EE74:EG74), Transform!EK74, Transform!ES74, Transform!EZ74)-6)/(30-6))*100,"N/A")</f>
        <v>91.666666666666657</v>
      </c>
      <c r="AF74" s="2" cm="1">
        <f t="array" ref="AF74">IFERROR(((SUM(VALUE(Transform!ET74:EV74))-3)/(15-3))*100,"N/A")</f>
        <v>58.333333333333336</v>
      </c>
      <c r="AG74" s="3" cm="1">
        <f t="array" ref="AG74">IFERROR(((SUM(VALUE(Transform!EH74:EI74), Transform!EL74:EN74, Transform!EW74:EY74)-8)/(40-8))*100,"N/A")</f>
        <v>81.25</v>
      </c>
      <c r="AH74" s="3">
        <f>IFERROR(AVERAGE(Transform!FA74, Transform!FC74, Transform!FE74, Transform!FG74, Transform!FI74, Transform!FK74, Transform!FM74, Transform!FO74, Transform!FQ74, Transform!FS74, Transform!FU74, Transform!FW74, Transform!FY74, Transform!GA74, Transform!GC74, Transform!GE74, Transform!GG74, Transform!GI74, Transform!GK74, Transform!GM74, Transform!GO74, Transform!GQ74, Transform!GS74, Transform!GU74, Transform!GW74),"N/A")</f>
        <v>3.92</v>
      </c>
      <c r="AI74" s="3">
        <f>IFERROR(AVERAGE(Transform!FB74, Transform!FD74, Transform!FF74, Transform!FH74, Transform!FJ74, Transform!FL74, Transform!FN74, Transform!FP74, Transform!FR74, Transform!FT74, Transform!FV74, Transform!FX74, Transform!FZ74, Transform!GB74, Transform!GD74, Transform!GF74, Transform!GH74, Transform!GJ74, Transform!GL74, Transform!GN74, Transform!GP74, Transform!GR74, Transform!GT74, Transform!GV74, Transform!GX74),"N/A")</f>
        <v>4.24</v>
      </c>
      <c r="AJ74" s="3">
        <f>IFERROR(AVERAGE(Transform!FA74, Transform!FM74, Transform!FS74, Transform!FU74, Transform!FW74, Transform!GI74),"N/A")</f>
        <v>4</v>
      </c>
      <c r="AK74" s="3">
        <f>IFERROR(AVERAGE(Transform!FB74, Transform!FN74, Transform!FT74, Transform!FV74, Transform!FX74, Transform!GJ74),"N/A")</f>
        <v>4.333333333333333</v>
      </c>
      <c r="AL74" s="3">
        <f>IFERROR(AVERAGE(Transform!FC74, Transform!FI74, Transform!FO74, Transform!GA74, Transform!GG74, Transform!GK74),"N/A")</f>
        <v>4</v>
      </c>
      <c r="AM74" s="3">
        <f>IFERROR(AVERAGE(Transform!FD74, Transform!FJ74, Transform!FP74, Transform!GB74, Transform!GH74, Transform!GL74),"N/A")</f>
        <v>4.333333333333333</v>
      </c>
      <c r="AN74">
        <f>IFERROR(AVERAGE(Transform!FE74, Transform!FG74, Transform!FQ74, Transform!FY74),"N/A")</f>
        <v>3.25</v>
      </c>
      <c r="AO74">
        <f>IFERROR(AVERAGE(Transform!FF74, Transform!FH74, Transform!FR74, Transform!FZ74),"N/A")</f>
        <v>3.25</v>
      </c>
      <c r="AP74">
        <f>IFERROR(AVERAGE(Transform!FK74, Transform!GC74, Transform!GE74, Transform!GM74, Transform!GO74),"N/A")</f>
        <v>3.8</v>
      </c>
      <c r="AQ74">
        <f>IFERROR(AVERAGE(Transform!FL74, Transform!GD74, Transform!GF74, Transform!GN74, Transform!GP74),"N/A")</f>
        <v>4.5999999999999996</v>
      </c>
      <c r="AR74">
        <f>IFERROR(AVERAGE(Transform!GQ74, Transform!GS74, Transform!GU74, Transform!GW74),"N/A")</f>
        <v>4.5</v>
      </c>
      <c r="AS74">
        <f>IFERROR(AVERAGE(Transform!GR74, Transform!GT74, Transform!GV74, Transform!GX74),"N/A")</f>
        <v>4.5</v>
      </c>
      <c r="AT74" s="2" cm="1">
        <f t="array" ref="AT74">IFERROR(SUM(VALUE(Transform!GY74:HM74))*100/90,"N/A")</f>
        <v>88.888888888888886</v>
      </c>
      <c r="AU74" s="2" cm="1">
        <f t="array" ref="AU74">IFERROR(SUM(VALUE(Transform!GY74:HK74))*100/78,"N/A")</f>
        <v>91.025641025641022</v>
      </c>
      <c r="AV74" s="2" cm="1">
        <f t="array" ref="AV74">IFERROR(SUM(VALUE(Transform!HL74:HM74))*100/12,"N/A")</f>
        <v>75</v>
      </c>
      <c r="AW74" s="2">
        <f>IFERROR(AVERAGE(Transform!HN74:IE74),"N/A")</f>
        <v>4.1111111111111107</v>
      </c>
      <c r="AX74" s="2">
        <f>IFERROR(AVERAGE(Transform!HN74:HR74, Transform!HZ74:IA74),"N/A")</f>
        <v>5</v>
      </c>
      <c r="AY74" s="2">
        <f>IFERROR(AVERAGE(Transform!HS74:HU74, Transform!HX74:HY74),"N/A")</f>
        <v>3.4</v>
      </c>
      <c r="AZ74" s="2">
        <f>IFERROR(AVERAGE(Transform!HV74:HW74,Transform!IC74,Transform!IE74),"N/A")</f>
        <v>3.25</v>
      </c>
      <c r="BA74" s="2">
        <f>IFERROR(AVERAGE(Transform!IB74,Transform!ID74),"N/A")</f>
        <v>4.5</v>
      </c>
      <c r="BB74" s="2">
        <f>IFERROR(AVERAGE(Transform!IF74:IJ74),"N/A")</f>
        <v>6</v>
      </c>
      <c r="BC74" s="2" cm="1">
        <f t="array" ref="BC74">IFERROR(SUM(VALUE(Transform!IK74:IQ74)),"N/A")</f>
        <v>30</v>
      </c>
      <c r="BD74" s="2" cm="1">
        <f t="array" ref="BD74">IFERROR(SUM(VALUE(Transform!IR74:IX74)),"N/A")</f>
        <v>35</v>
      </c>
      <c r="BE74" s="2">
        <f t="shared" si="1"/>
        <v>32.5</v>
      </c>
      <c r="BF74" t="str">
        <f>IFERROR(AVERAGE(Transform!IY74:JO74),"N/A")</f>
        <v>N/A</v>
      </c>
      <c r="BG74" t="str">
        <f>IFERROR(AVERAGE(Transform!JP74:JW74),"N/A")</f>
        <v>N/A</v>
      </c>
      <c r="BH74" t="str">
        <f>IFERROR(AVERAGE(Transform!JP74:JS74),"N/A")</f>
        <v>N/A</v>
      </c>
      <c r="BI74" t="str">
        <f>IFERROR(AVERAGE(Transform!JT74:JW74),"N/A")</f>
        <v>N/A</v>
      </c>
      <c r="BJ74" t="str">
        <f>IFERROR(AVERAGE(Transform!JX74:KI74),"N/A")</f>
        <v>N/A</v>
      </c>
      <c r="BK74" t="str">
        <f>IFERROR(AVERAGE(Transform!JX74:KA74),"N/A")</f>
        <v>N/A</v>
      </c>
      <c r="BL74" t="str">
        <f>IFERROR(AVERAGE(Transform!KB74:KE74),"N/A")</f>
        <v>N/A</v>
      </c>
      <c r="BM74" t="str">
        <f>IFERROR(AVERAGE(Transform!KF74:KI74),"N/A")</f>
        <v>N/A</v>
      </c>
      <c r="BN74" t="str">
        <f>IFERROR(AVERAGE(Transform!KJ74:KX74),"N/A")</f>
        <v>N/A</v>
      </c>
      <c r="BO74" t="str">
        <f>IFERROR(AVERAGE(Transform!KJ74:KN74),"N/A")</f>
        <v>N/A</v>
      </c>
      <c r="BP74" t="str">
        <f>IFERROR(AVERAGE(Transform!KO74:KS74),"N/A")</f>
        <v>N/A</v>
      </c>
      <c r="BQ74" t="str">
        <f>IFERROR(AVERAGE(Transform!KT74:KX74),"N/A")</f>
        <v>N/A</v>
      </c>
    </row>
    <row r="75" spans="1:69" x14ac:dyDescent="0.25">
      <c r="A75">
        <f>Transform!A75</f>
        <v>9</v>
      </c>
      <c r="B75" t="str">
        <f>Transform!B75</f>
        <v>T4</v>
      </c>
      <c r="C75">
        <f>Transform!C75</f>
        <v>0</v>
      </c>
      <c r="D75" t="str">
        <f>Transform!D75</f>
        <v>754-298</v>
      </c>
      <c r="E75" t="str">
        <f>Transform!E75</f>
        <v/>
      </c>
      <c r="F75" s="2" t="str">
        <f>IFERROR(AVERAGE(Transform!F75:AB75),"N/A")</f>
        <v>N/A</v>
      </c>
      <c r="G75" s="2" t="str">
        <f>IFERROR(AVERAGE(Transform!F75:J75,Transform!S75:AB75),"N/A")</f>
        <v>N/A</v>
      </c>
      <c r="H75" s="2" t="str">
        <f>IFERROR(AVERAGE(Transform!K75:R75),"N/A")</f>
        <v>N/A</v>
      </c>
      <c r="I75" s="2" t="str">
        <f>IFERROR(AVERAGE(Transform!F75:J75),"N/A")</f>
        <v>N/A</v>
      </c>
      <c r="J75" s="2" t="str">
        <f>IFERROR(AVERAGE(Transform!S75:W75),"N/A")</f>
        <v>N/A</v>
      </c>
      <c r="K75" s="2" t="str">
        <f>IFERROR(AVERAGE(Transform!X75:AB75),"N/A")</f>
        <v>N/A</v>
      </c>
      <c r="L75" s="2">
        <f>IFERROR(AVERAGE(Transform!AC75:AZ75),"N/A")</f>
        <v>3.0833333333333335</v>
      </c>
      <c r="M75" s="2">
        <f>IFERROR(AVERAGE(Transform!AC75:AU75),"N/A")</f>
        <v>3.0526315789473686</v>
      </c>
      <c r="N75" s="2">
        <f>IFERROR(AVERAGE(Transform!AV75:AZ75),"N/A")</f>
        <v>3.2</v>
      </c>
      <c r="O75" s="2">
        <f>IFERROR(SUM(Transform!BA75:BL75),"N/A")</f>
        <v>28</v>
      </c>
      <c r="P75" s="2" t="str">
        <f>IFERROR(AVERAGE(Transform!BM75:CI75),"N/A")</f>
        <v>N/A</v>
      </c>
      <c r="Q75" s="2" t="str">
        <f>IFERROR(AVERAGE(Transform!BM75:BT75),"N/A")</f>
        <v>N/A</v>
      </c>
      <c r="R75" s="2" t="str">
        <f>IFERROR(AVERAGE(Transform!BU75:CA75),"N/A")</f>
        <v>N/A</v>
      </c>
      <c r="S75" s="2" t="str">
        <f>IFERROR(AVERAGE(Transform!CB75:CI75),"N/A")</f>
        <v>N/A</v>
      </c>
      <c r="T75" s="2" t="str" cm="1">
        <f t="array" ref="T75">IFERROR(SUM(VALUE(Transform!CJ75:DD75)),"N/A")</f>
        <v>N/A</v>
      </c>
      <c r="U75" s="2" t="str" cm="1">
        <f t="array" ref="U75">IFERROR(SUM(VALUE(Transform!CJ75:CT75)),"N/A")</f>
        <v>N/A</v>
      </c>
      <c r="V75" s="2" t="str">
        <f>IFERROR(SUM(VALUE(Transform!CU75), Transform!CY75:DA75,Transform!DC75:DD75),"N/A")</f>
        <v>N/A</v>
      </c>
      <c r="W75" s="2" t="str" cm="1">
        <f t="array" ref="W75">IFERROR(SUM(VALUE(Transform!CV75:CX75),Transform!DB75),"N/A")</f>
        <v>N/A</v>
      </c>
      <c r="X75" s="2" t="str" cm="1">
        <f t="array" ref="X75">IFERROR(SUM(VALUE(Transform!DE75:DZ75)),"N/A")</f>
        <v>N/A</v>
      </c>
      <c r="Y75" s="2" t="str" cm="1">
        <f t="array" ref="Y75">IFERROR(SUM(VALUE(Transform!DE75:DL75)),"N/A")</f>
        <v>N/A</v>
      </c>
      <c r="Z75" s="2" t="str" cm="1">
        <f t="array" ref="Z75">IFERROR(SUM(VALUE(Transform!DM75:DT75)),"N/A")</f>
        <v>N/A</v>
      </c>
      <c r="AA75" s="2" t="str" cm="1">
        <f t="array" ref="AA75">IFERROR(SUM(VALUE(Transform!DU75:DZ75)),"N/A")</f>
        <v>N/A</v>
      </c>
      <c r="AB75" s="2" t="str" cm="1">
        <f t="array" ref="AB75">IFERROR(((SUM(VALUE(Transform!EA75:EZ75))-26)/(156-26))*100,"N/A")</f>
        <v>N/A</v>
      </c>
      <c r="AC75" s="2" t="str" cm="1">
        <f t="array" ref="AC75">IFERROR(((SUM(VALUE(Transform!EA75:EB75))-2)/(10-2))*100,"N/A")</f>
        <v>N/A</v>
      </c>
      <c r="AD75" s="2" t="str" cm="1">
        <f t="array" ref="AD75">IFERROR(((SUM(VALUE(Transform!EC75:ED75), Transform!EJ75, Transform!EO75:ER75)-7)/(35-7))*100,"N/A")</f>
        <v>N/A</v>
      </c>
      <c r="AE75" s="2" t="str" cm="1">
        <f t="array" ref="AE75">IFERROR(((SUM(VALUE(Transform!EE75:EG75), Transform!EK75, Transform!ES75, Transform!EZ75)-6)/(30-6))*100,"N/A")</f>
        <v>N/A</v>
      </c>
      <c r="AF75" s="2" t="str" cm="1">
        <f t="array" ref="AF75">IFERROR(((SUM(VALUE(Transform!ET75:EV75))-3)/(15-3))*100,"N/A")</f>
        <v>N/A</v>
      </c>
      <c r="AG75" s="3" t="str" cm="1">
        <f t="array" ref="AG75">IFERROR(((SUM(VALUE(Transform!EH75:EI75), Transform!EL75:EN75, Transform!EW75:EY75)-8)/(40-8))*100,"N/A")</f>
        <v>N/A</v>
      </c>
      <c r="AH75" s="3" t="str">
        <f>IFERROR(AVERAGE(Transform!FA75, Transform!FC75, Transform!FE75, Transform!FG75, Transform!FI75, Transform!FK75, Transform!FM75, Transform!FO75, Transform!FQ75, Transform!FS75, Transform!FU75, Transform!FW75, Transform!FY75, Transform!GA75, Transform!GC75, Transform!GE75, Transform!GG75, Transform!GI75, Transform!GK75, Transform!GM75, Transform!GO75, Transform!GQ75, Transform!GS75, Transform!GU75, Transform!GW75),"N/A")</f>
        <v>N/A</v>
      </c>
      <c r="AI75" s="3" t="str">
        <f>IFERROR(AVERAGE(Transform!FB75, Transform!FD75, Transform!FF75, Transform!FH75, Transform!FJ75, Transform!FL75, Transform!FN75, Transform!FP75, Transform!FR75, Transform!FT75, Transform!FV75, Transform!FX75, Transform!FZ75, Transform!GB75, Transform!GD75, Transform!GF75, Transform!GH75, Transform!GJ75, Transform!GL75, Transform!GN75, Transform!GP75, Transform!GR75, Transform!GT75, Transform!GV75, Transform!GX75),"N/A")</f>
        <v>N/A</v>
      </c>
      <c r="AJ75" s="3" t="str">
        <f>IFERROR(AVERAGE(Transform!FA75, Transform!FM75, Transform!FS75, Transform!FU75, Transform!FW75, Transform!GI75),"N/A")</f>
        <v>N/A</v>
      </c>
      <c r="AK75" s="3" t="str">
        <f>IFERROR(AVERAGE(Transform!FB75, Transform!FN75, Transform!FT75, Transform!FV75, Transform!FX75, Transform!GJ75),"N/A")</f>
        <v>N/A</v>
      </c>
      <c r="AL75" s="3" t="str">
        <f>IFERROR(AVERAGE(Transform!FC75, Transform!FI75, Transform!FO75, Transform!GA75, Transform!GG75, Transform!GK75),"N/A")</f>
        <v>N/A</v>
      </c>
      <c r="AM75" s="3" t="str">
        <f>IFERROR(AVERAGE(Transform!FD75, Transform!FJ75, Transform!FP75, Transform!GB75, Transform!GH75, Transform!GL75),"N/A")</f>
        <v>N/A</v>
      </c>
      <c r="AN75" t="str">
        <f>IFERROR(AVERAGE(Transform!FE75, Transform!FG75, Transform!FQ75, Transform!FY75),"N/A")</f>
        <v>N/A</v>
      </c>
      <c r="AO75" t="str">
        <f>IFERROR(AVERAGE(Transform!FF75, Transform!FH75, Transform!FR75, Transform!FZ75),"N/A")</f>
        <v>N/A</v>
      </c>
      <c r="AP75" t="str">
        <f>IFERROR(AVERAGE(Transform!FK75, Transform!GC75, Transform!GE75, Transform!GM75, Transform!GO75),"N/A")</f>
        <v>N/A</v>
      </c>
      <c r="AQ75" t="str">
        <f>IFERROR(AVERAGE(Transform!FL75, Transform!GD75, Transform!GF75, Transform!GN75, Transform!GP75),"N/A")</f>
        <v>N/A</v>
      </c>
      <c r="AR75" t="str">
        <f>IFERROR(AVERAGE(Transform!GQ75, Transform!GS75, Transform!GU75, Transform!GW75),"N/A")</f>
        <v>N/A</v>
      </c>
      <c r="AS75" t="str">
        <f>IFERROR(AVERAGE(Transform!GR75, Transform!GT75, Transform!GV75, Transform!GX75),"N/A")</f>
        <v>N/A</v>
      </c>
      <c r="AT75" s="2" t="str" cm="1">
        <f t="array" ref="AT75">IFERROR(SUM(VALUE(Transform!GY75:HM75))*100/90,"N/A")</f>
        <v>N/A</v>
      </c>
      <c r="AU75" s="2" t="str" cm="1">
        <f t="array" ref="AU75">IFERROR(SUM(VALUE(Transform!GY75:HK75))*100/78,"N/A")</f>
        <v>N/A</v>
      </c>
      <c r="AV75" s="2" t="str" cm="1">
        <f t="array" ref="AV75">IFERROR(SUM(VALUE(Transform!HL75:HM75))*100/12,"N/A")</f>
        <v>N/A</v>
      </c>
      <c r="AW75" s="2" t="str">
        <f>IFERROR(AVERAGE(Transform!HN75:IE75),"N/A")</f>
        <v>N/A</v>
      </c>
      <c r="AX75" s="2" t="str">
        <f>IFERROR(AVERAGE(Transform!HN75:HR75, Transform!HZ75:IA75),"N/A")</f>
        <v>N/A</v>
      </c>
      <c r="AY75" s="2" t="str">
        <f>IFERROR(AVERAGE(Transform!HS75:HU75, Transform!HX75:HY75),"N/A")</f>
        <v>N/A</v>
      </c>
      <c r="AZ75" s="2" t="str">
        <f>IFERROR(AVERAGE(Transform!HV75:HW75,Transform!IC75,Transform!IE75),"N/A")</f>
        <v>N/A</v>
      </c>
      <c r="BA75" s="2" t="str">
        <f>IFERROR(AVERAGE(Transform!IB75,Transform!ID75),"N/A")</f>
        <v>N/A</v>
      </c>
      <c r="BB75" s="2" t="str">
        <f>IFERROR(AVERAGE(Transform!IF75:IJ75),"N/A")</f>
        <v>N/A</v>
      </c>
      <c r="BC75" s="2" t="str" cm="1">
        <f t="array" ref="BC75">IFERROR(SUM(VALUE(Transform!IK75:IQ75)),"N/A")</f>
        <v>N/A</v>
      </c>
      <c r="BD75" s="2" t="str" cm="1">
        <f t="array" ref="BD75">IFERROR(SUM(VALUE(Transform!IR75:IX75)),"N/A")</f>
        <v>N/A</v>
      </c>
      <c r="BE75" s="2" t="str">
        <f t="shared" si="1"/>
        <v>N/A</v>
      </c>
      <c r="BF75" t="str">
        <f>IFERROR(AVERAGE(Transform!IY75:JO75),"N/A")</f>
        <v>N/A</v>
      </c>
      <c r="BG75" t="str">
        <f>IFERROR(AVERAGE(Transform!JP75:JW75),"N/A")</f>
        <v>N/A</v>
      </c>
      <c r="BH75" t="str">
        <f>IFERROR(AVERAGE(Transform!JP75:JS75),"N/A")</f>
        <v>N/A</v>
      </c>
      <c r="BI75" t="str">
        <f>IFERROR(AVERAGE(Transform!JT75:JW75),"N/A")</f>
        <v>N/A</v>
      </c>
      <c r="BJ75" t="str">
        <f>IFERROR(AVERAGE(Transform!JX75:KI75),"N/A")</f>
        <v>N/A</v>
      </c>
      <c r="BK75" t="str">
        <f>IFERROR(AVERAGE(Transform!JX75:KA75),"N/A")</f>
        <v>N/A</v>
      </c>
      <c r="BL75" t="str">
        <f>IFERROR(AVERAGE(Transform!KB75:KE75),"N/A")</f>
        <v>N/A</v>
      </c>
      <c r="BM75" t="str">
        <f>IFERROR(AVERAGE(Transform!KF75:KI75),"N/A")</f>
        <v>N/A</v>
      </c>
      <c r="BN75" t="str">
        <f>IFERROR(AVERAGE(Transform!KJ75:KX75),"N/A")</f>
        <v>N/A</v>
      </c>
      <c r="BO75" t="str">
        <f>IFERROR(AVERAGE(Transform!KJ75:KN75),"N/A")</f>
        <v>N/A</v>
      </c>
      <c r="BP75" t="str">
        <f>IFERROR(AVERAGE(Transform!KO75:KS75),"N/A")</f>
        <v>N/A</v>
      </c>
      <c r="BQ75" t="str">
        <f>IFERROR(AVERAGE(Transform!KT75:KX75),"N/A")</f>
        <v>N/A</v>
      </c>
    </row>
    <row r="76" spans="1:69" x14ac:dyDescent="0.25">
      <c r="A76">
        <f>Transform!A76</f>
        <v>10</v>
      </c>
      <c r="B76" t="str">
        <f>Transform!B76</f>
        <v>T4</v>
      </c>
      <c r="C76" t="str">
        <f>Transform!C76</f>
        <v>2023-05-01 10:14:55</v>
      </c>
      <c r="D76" t="str">
        <f>Transform!D76</f>
        <v>759-286</v>
      </c>
      <c r="E76" t="str">
        <f>Transform!E76</f>
        <v/>
      </c>
      <c r="F76" s="2">
        <f>IFERROR(AVERAGE(Transform!F76:AB76),"N/A")</f>
        <v>35.869565217391305</v>
      </c>
      <c r="G76" s="2">
        <f>IFERROR(AVERAGE(Transform!F76:J76,Transform!S76:AB76),"N/A")</f>
        <v>45</v>
      </c>
      <c r="H76" s="2">
        <f>IFERROR(AVERAGE(Transform!K76:R76),"N/A")</f>
        <v>18.75</v>
      </c>
      <c r="I76" s="2">
        <f>IFERROR(AVERAGE(Transform!F76:J76),"N/A")</f>
        <v>40</v>
      </c>
      <c r="J76" s="2">
        <f>IFERROR(AVERAGE(Transform!S76:W76),"N/A")</f>
        <v>25</v>
      </c>
      <c r="K76" s="2">
        <f>IFERROR(AVERAGE(Transform!X76:AB76),"N/A")</f>
        <v>70</v>
      </c>
      <c r="L76" s="2">
        <f>IFERROR(AVERAGE(Transform!AC76:AZ76),"N/A")</f>
        <v>3.625</v>
      </c>
      <c r="M76" s="2">
        <f>IFERROR(AVERAGE(Transform!AC76:AU76),"N/A")</f>
        <v>3.9473684210526314</v>
      </c>
      <c r="N76" s="2">
        <f>IFERROR(AVERAGE(Transform!AV76:AZ76),"N/A")</f>
        <v>2.4</v>
      </c>
      <c r="O76" s="2">
        <f>IFERROR(SUM(Transform!BA76:BL76),"N/A")</f>
        <v>24</v>
      </c>
      <c r="P76" s="2">
        <f>IFERROR(AVERAGE(Transform!BM76:CI76),"N/A")</f>
        <v>4.5217391304347823</v>
      </c>
      <c r="Q76" s="2">
        <f>IFERROR(AVERAGE(Transform!BM76:BT76),"N/A")</f>
        <v>4.375</v>
      </c>
      <c r="R76" s="2">
        <f>IFERROR(AVERAGE(Transform!BU76:CA76),"N/A")</f>
        <v>4.8571428571428568</v>
      </c>
      <c r="S76" s="2">
        <f>IFERROR(AVERAGE(Transform!CB76:CI76),"N/A")</f>
        <v>4.375</v>
      </c>
      <c r="T76" s="2" cm="1">
        <f t="array" ref="T76">IFERROR(SUM(VALUE(Transform!CJ76:DD76)),"N/A")</f>
        <v>54</v>
      </c>
      <c r="U76" s="2" cm="1">
        <f t="array" ref="U76">IFERROR(SUM(VALUE(Transform!CJ76:CT76)),"N/A")</f>
        <v>20</v>
      </c>
      <c r="V76" s="2">
        <f>IFERROR(SUM(VALUE(Transform!CU76), Transform!CY76:DA76,Transform!DC76:DD76),"N/A")</f>
        <v>22</v>
      </c>
      <c r="W76" s="2" cm="1">
        <f t="array" ref="W76">IFERROR(SUM(VALUE(Transform!CV76:CX76),Transform!DB76),"N/A")</f>
        <v>12</v>
      </c>
      <c r="X76" s="2" cm="1">
        <f t="array" ref="X76">IFERROR(SUM(VALUE(Transform!DE76:DZ76)),"N/A")</f>
        <v>11</v>
      </c>
      <c r="Y76" s="2" cm="1">
        <f t="array" ref="Y76">IFERROR(SUM(VALUE(Transform!DE76:DL76)),"N/A")</f>
        <v>0</v>
      </c>
      <c r="Z76" s="2" cm="1">
        <f t="array" ref="Z76">IFERROR(SUM(VALUE(Transform!DM76:DT76)),"N/A")</f>
        <v>5</v>
      </c>
      <c r="AA76" s="2" cm="1">
        <f t="array" ref="AA76">IFERROR(SUM(VALUE(Transform!DU76:DZ76)),"N/A")</f>
        <v>6</v>
      </c>
      <c r="AB76" s="2" cm="1">
        <f t="array" ref="AB76">IFERROR(((SUM(VALUE(Transform!EA76:EZ76))-26)/(156-26))*100,"N/A")</f>
        <v>63.076923076923073</v>
      </c>
      <c r="AC76" s="2" cm="1">
        <f t="array" ref="AC76">IFERROR(((SUM(VALUE(Transform!EA76:EB76))-2)/(10-2))*100,"N/A")</f>
        <v>100</v>
      </c>
      <c r="AD76" s="2" cm="1">
        <f t="array" ref="AD76">IFERROR(((SUM(VALUE(Transform!EC76:ED76), Transform!EJ76, Transform!EO76:ER76)-7)/(35-7))*100,"N/A")</f>
        <v>82.142857142857139</v>
      </c>
      <c r="AE76" s="2" cm="1">
        <f t="array" ref="AE76">IFERROR(((SUM(VALUE(Transform!EE76:EG76), Transform!EK76, Transform!ES76, Transform!EZ76)-6)/(30-6))*100,"N/A")</f>
        <v>75</v>
      </c>
      <c r="AF76" s="2" cm="1">
        <f t="array" ref="AF76">IFERROR(((SUM(VALUE(Transform!ET76:EV76))-3)/(15-3))*100,"N/A")</f>
        <v>75</v>
      </c>
      <c r="AG76" s="3" cm="1">
        <f t="array" ref="AG76">IFERROR(((SUM(VALUE(Transform!EH76:EI76), Transform!EL76:EN76, Transform!EW76:EY76)-8)/(40-8))*100,"N/A")</f>
        <v>75</v>
      </c>
      <c r="AH76" s="3">
        <f>IFERROR(AVERAGE(Transform!FA76, Transform!FC76, Transform!FE76, Transform!FG76, Transform!FI76, Transform!FK76, Transform!FM76, Transform!FO76, Transform!FQ76, Transform!FS76, Transform!FU76, Transform!FW76, Transform!FY76, Transform!GA76, Transform!GC76, Transform!GE76, Transform!GG76, Transform!GI76, Transform!GK76, Transform!GM76, Transform!GO76, Transform!GQ76, Transform!GS76, Transform!GU76, Transform!GW76),"N/A")</f>
        <v>4.12</v>
      </c>
      <c r="AI76" s="3">
        <f>IFERROR(AVERAGE(Transform!FB76, Transform!FD76, Transform!FF76, Transform!FH76, Transform!FJ76, Transform!FL76, Transform!FN76, Transform!FP76, Transform!FR76, Transform!FT76, Transform!FV76, Transform!FX76, Transform!FZ76, Transform!GB76, Transform!GD76, Transform!GF76, Transform!GH76, Transform!GJ76, Transform!GL76, Transform!GN76, Transform!GP76, Transform!GR76, Transform!GT76, Transform!GV76, Transform!GX76),"N/A")</f>
        <v>4.28</v>
      </c>
      <c r="AJ76" s="3">
        <f>IFERROR(AVERAGE(Transform!FA76, Transform!FM76, Transform!FS76, Transform!FU76, Transform!FW76, Transform!GI76),"N/A")</f>
        <v>4.166666666666667</v>
      </c>
      <c r="AK76" s="3">
        <f>IFERROR(AVERAGE(Transform!FB76, Transform!FN76, Transform!FT76, Transform!FV76, Transform!FX76, Transform!GJ76),"N/A")</f>
        <v>4</v>
      </c>
      <c r="AL76" s="3">
        <f>IFERROR(AVERAGE(Transform!FC76, Transform!FI76, Transform!FO76, Transform!GA76, Transform!GG76, Transform!GK76),"N/A")</f>
        <v>4</v>
      </c>
      <c r="AM76" s="3">
        <f>IFERROR(AVERAGE(Transform!FD76, Transform!FJ76, Transform!FP76, Transform!GB76, Transform!GH76, Transform!GL76),"N/A")</f>
        <v>3.8333333333333335</v>
      </c>
      <c r="AN76">
        <f>IFERROR(AVERAGE(Transform!FE76, Transform!FG76, Transform!FQ76, Transform!FY76),"N/A")</f>
        <v>4.5</v>
      </c>
      <c r="AO76">
        <f>IFERROR(AVERAGE(Transform!FF76, Transform!FH76, Transform!FR76, Transform!FZ76),"N/A")</f>
        <v>4</v>
      </c>
      <c r="AP76">
        <f>IFERROR(AVERAGE(Transform!FK76, Transform!GC76, Transform!GE76, Transform!GM76, Transform!GO76),"N/A")</f>
        <v>4</v>
      </c>
      <c r="AQ76">
        <f>IFERROR(AVERAGE(Transform!FL76, Transform!GD76, Transform!GF76, Transform!GN76, Transform!GP76),"N/A")</f>
        <v>4.8</v>
      </c>
      <c r="AR76">
        <f>IFERROR(AVERAGE(Transform!GQ76, Transform!GS76, Transform!GU76, Transform!GW76),"N/A")</f>
        <v>4</v>
      </c>
      <c r="AS76">
        <f>IFERROR(AVERAGE(Transform!GR76, Transform!GT76, Transform!GV76, Transform!GX76),"N/A")</f>
        <v>5</v>
      </c>
      <c r="AT76" s="2" cm="1">
        <f t="array" ref="AT76">IFERROR(SUM(VALUE(Transform!GY76:HM76))*100/90,"N/A")</f>
        <v>81.111111111111114</v>
      </c>
      <c r="AU76" s="2" cm="1">
        <f t="array" ref="AU76">IFERROR(SUM(VALUE(Transform!GY76:HK76))*100/78,"N/A")</f>
        <v>84.615384615384613</v>
      </c>
      <c r="AV76" s="2" cm="1">
        <f t="array" ref="AV76">IFERROR(SUM(VALUE(Transform!HL76:HM76))*100/12,"N/A")</f>
        <v>58.333333333333336</v>
      </c>
      <c r="AW76" s="2">
        <f>IFERROR(AVERAGE(Transform!HN76:IE76),"N/A")</f>
        <v>3.5</v>
      </c>
      <c r="AX76" s="2">
        <f>IFERROR(AVERAGE(Transform!HN76:HR76, Transform!HZ76:IA76),"N/A")</f>
        <v>4</v>
      </c>
      <c r="AY76" s="2">
        <f>IFERROR(AVERAGE(Transform!HS76:HU76, Transform!HX76:HY76),"N/A")</f>
        <v>3.4</v>
      </c>
      <c r="AZ76" s="2">
        <f>IFERROR(AVERAGE(Transform!HV76:HW76,Transform!IC76,Transform!IE76),"N/A")</f>
        <v>2.75</v>
      </c>
      <c r="BA76" s="2">
        <f>IFERROR(AVERAGE(Transform!IB76,Transform!ID76),"N/A")</f>
        <v>3.5</v>
      </c>
      <c r="BB76" s="2">
        <f>IFERROR(AVERAGE(Transform!IF76:IJ76),"N/A")</f>
        <v>6</v>
      </c>
      <c r="BC76" s="2" cm="1">
        <f t="array" ref="BC76">IFERROR(SUM(VALUE(Transform!IK76:IQ76)),"N/A")</f>
        <v>28</v>
      </c>
      <c r="BD76" s="2" cm="1">
        <f t="array" ref="BD76">IFERROR(SUM(VALUE(Transform!IR76:IX76)),"N/A")</f>
        <v>28</v>
      </c>
      <c r="BE76" s="2">
        <f t="shared" si="1"/>
        <v>28</v>
      </c>
      <c r="BF76" t="str">
        <f>IFERROR(AVERAGE(Transform!IY76:JO76),"N/A")</f>
        <v>N/A</v>
      </c>
      <c r="BG76" t="str">
        <f>IFERROR(AVERAGE(Transform!JP76:JW76),"N/A")</f>
        <v>N/A</v>
      </c>
      <c r="BH76" t="str">
        <f>IFERROR(AVERAGE(Transform!JP76:JS76),"N/A")</f>
        <v>N/A</v>
      </c>
      <c r="BI76" t="str">
        <f>IFERROR(AVERAGE(Transform!JT76:JW76),"N/A")</f>
        <v>N/A</v>
      </c>
      <c r="BJ76" t="str">
        <f>IFERROR(AVERAGE(Transform!JX76:KI76),"N/A")</f>
        <v>N/A</v>
      </c>
      <c r="BK76" t="str">
        <f>IFERROR(AVERAGE(Transform!JX76:KA76),"N/A")</f>
        <v>N/A</v>
      </c>
      <c r="BL76" t="str">
        <f>IFERROR(AVERAGE(Transform!KB76:KE76),"N/A")</f>
        <v>N/A</v>
      </c>
      <c r="BM76" t="str">
        <f>IFERROR(AVERAGE(Transform!KF76:KI76),"N/A")</f>
        <v>N/A</v>
      </c>
      <c r="BN76" t="str">
        <f>IFERROR(AVERAGE(Transform!KJ76:KX76),"N/A")</f>
        <v>N/A</v>
      </c>
      <c r="BO76" t="str">
        <f>IFERROR(AVERAGE(Transform!KJ76:KN76),"N/A")</f>
        <v>N/A</v>
      </c>
      <c r="BP76" t="str">
        <f>IFERROR(AVERAGE(Transform!KO76:KS76),"N/A")</f>
        <v>N/A</v>
      </c>
      <c r="BQ76" t="str">
        <f>IFERROR(AVERAGE(Transform!KT76:KX76),"N/A")</f>
        <v>N/A</v>
      </c>
    </row>
    <row r="77" spans="1:69" x14ac:dyDescent="0.25">
      <c r="A77">
        <f>Transform!A77</f>
        <v>11</v>
      </c>
      <c r="B77" t="str">
        <f>Transform!B77</f>
        <v>T4</v>
      </c>
      <c r="C77" t="str">
        <f>Transform!C77</f>
        <v>2023-05-03 11:29:45</v>
      </c>
      <c r="D77" t="str">
        <f>Transform!D77</f>
        <v>852-297</v>
      </c>
      <c r="E77" t="str">
        <f>Transform!E77</f>
        <v/>
      </c>
      <c r="F77" s="2">
        <f>IFERROR(AVERAGE(Transform!F77:AB77),"N/A")</f>
        <v>79.347826086956516</v>
      </c>
      <c r="G77" s="2">
        <f>IFERROR(AVERAGE(Transform!F77:J77,Transform!S77:AB77),"N/A")</f>
        <v>68.333333333333329</v>
      </c>
      <c r="H77" s="2">
        <f>IFERROR(AVERAGE(Transform!K77:R77),"N/A")</f>
        <v>100</v>
      </c>
      <c r="I77" s="2">
        <f>IFERROR(AVERAGE(Transform!F77:J77),"N/A")</f>
        <v>70</v>
      </c>
      <c r="J77" s="2">
        <f>IFERROR(AVERAGE(Transform!S77:W77),"N/A")</f>
        <v>65</v>
      </c>
      <c r="K77" s="2">
        <f>IFERROR(AVERAGE(Transform!X77:AB77),"N/A")</f>
        <v>70</v>
      </c>
      <c r="L77" s="2">
        <f>IFERROR(AVERAGE(Transform!AC77:AZ77),"N/A")</f>
        <v>4.458333333333333</v>
      </c>
      <c r="M77" s="2">
        <f>IFERROR(AVERAGE(Transform!AC77:AU77),"N/A")</f>
        <v>5</v>
      </c>
      <c r="N77" s="2">
        <f>IFERROR(AVERAGE(Transform!AV77:AZ77),"N/A")</f>
        <v>2.4</v>
      </c>
      <c r="O77" s="2">
        <f>IFERROR(SUM(Transform!BA77:BL77),"N/A")</f>
        <v>19</v>
      </c>
      <c r="P77" s="2">
        <f>IFERROR(AVERAGE(Transform!BM77:CI77),"N/A")</f>
        <v>3.6086956521739131</v>
      </c>
      <c r="Q77" s="2">
        <f>IFERROR(AVERAGE(Transform!BM77:BT77),"N/A")</f>
        <v>3.125</v>
      </c>
      <c r="R77" s="2">
        <f>IFERROR(AVERAGE(Transform!BU77:CA77),"N/A")</f>
        <v>4.4285714285714288</v>
      </c>
      <c r="S77" s="2">
        <f>IFERROR(AVERAGE(Transform!CB77:CI77),"N/A")</f>
        <v>3.375</v>
      </c>
      <c r="T77" s="2" cm="1">
        <f t="array" ref="T77">IFERROR(SUM(VALUE(Transform!CJ77:DD77)),"N/A")</f>
        <v>34</v>
      </c>
      <c r="U77" s="2" cm="1">
        <f t="array" ref="U77">IFERROR(SUM(VALUE(Transform!CJ77:CT77)),"N/A")</f>
        <v>15</v>
      </c>
      <c r="V77" s="2">
        <f>IFERROR(SUM(VALUE(Transform!CU77), Transform!CY77:DA77,Transform!DC77:DD77),"N/A")</f>
        <v>13</v>
      </c>
      <c r="W77" s="2" cm="1">
        <f t="array" ref="W77">IFERROR(SUM(VALUE(Transform!CV77:CX77),Transform!DB77),"N/A")</f>
        <v>6</v>
      </c>
      <c r="X77" s="2" cm="1">
        <f t="array" ref="X77">IFERROR(SUM(VALUE(Transform!DE77:DZ77)),"N/A")</f>
        <v>27</v>
      </c>
      <c r="Y77" s="2" cm="1">
        <f t="array" ref="Y77">IFERROR(SUM(VALUE(Transform!DE77:DL77)),"N/A")</f>
        <v>7</v>
      </c>
      <c r="Z77" s="2" cm="1">
        <f t="array" ref="Z77">IFERROR(SUM(VALUE(Transform!DM77:DT77)),"N/A")</f>
        <v>9</v>
      </c>
      <c r="AA77" s="2" cm="1">
        <f t="array" ref="AA77">IFERROR(SUM(VALUE(Transform!DU77:DZ77)),"N/A")</f>
        <v>11</v>
      </c>
      <c r="AB77" s="2" cm="1">
        <f t="array" ref="AB77">IFERROR(((SUM(VALUE(Transform!EA77:EZ77))-26)/(156-26))*100,"N/A")</f>
        <v>55.384615384615387</v>
      </c>
      <c r="AC77" s="2" cm="1">
        <f t="array" ref="AC77">IFERROR(((SUM(VALUE(Transform!EA77:EB77))-2)/(10-2))*100,"N/A")</f>
        <v>75</v>
      </c>
      <c r="AD77" s="2" cm="1">
        <f t="array" ref="AD77">IFERROR(((SUM(VALUE(Transform!EC77:ED77), Transform!EJ77, Transform!EO77:ER77)-7)/(35-7))*100,"N/A")</f>
        <v>75</v>
      </c>
      <c r="AE77" s="2" cm="1">
        <f t="array" ref="AE77">IFERROR(((SUM(VALUE(Transform!EE77:EG77), Transform!EK77, Transform!ES77, Transform!EZ77)-6)/(30-6))*100,"N/A")</f>
        <v>41.666666666666671</v>
      </c>
      <c r="AF77" s="2" cm="1">
        <f t="array" ref="AF77">IFERROR(((SUM(VALUE(Transform!ET77:EV77))-3)/(15-3))*100,"N/A")</f>
        <v>50</v>
      </c>
      <c r="AG77" s="3" cm="1">
        <f t="array" ref="AG77">IFERROR(((SUM(VALUE(Transform!EH77:EI77), Transform!EL77:EN77, Transform!EW77:EY77)-8)/(40-8))*100,"N/A")</f>
        <v>90.625</v>
      </c>
      <c r="AH77" s="3">
        <f>IFERROR(AVERAGE(Transform!FA77, Transform!FC77, Transform!FE77, Transform!FG77, Transform!FI77, Transform!FK77, Transform!FM77, Transform!FO77, Transform!FQ77, Transform!FS77, Transform!FU77, Transform!FW77, Transform!FY77, Transform!GA77, Transform!GC77, Transform!GE77, Transform!GG77, Transform!GI77, Transform!GK77, Transform!GM77, Transform!GO77, Transform!GQ77, Transform!GS77, Transform!GU77, Transform!GW77),"N/A")</f>
        <v>4.4400000000000004</v>
      </c>
      <c r="AI77" s="3">
        <f>IFERROR(AVERAGE(Transform!FB77, Transform!FD77, Transform!FF77, Transform!FH77, Transform!FJ77, Transform!FL77, Transform!FN77, Transform!FP77, Transform!FR77, Transform!FT77, Transform!FV77, Transform!FX77, Transform!FZ77, Transform!GB77, Transform!GD77, Transform!GF77, Transform!GH77, Transform!GJ77, Transform!GL77, Transform!GN77, Transform!GP77, Transform!GR77, Transform!GT77, Transform!GV77, Transform!GX77),"N/A")</f>
        <v>4.08</v>
      </c>
      <c r="AJ77" s="3">
        <f>IFERROR(AVERAGE(Transform!FA77, Transform!FM77, Transform!FS77, Transform!FU77, Transform!FW77, Transform!GI77),"N/A")</f>
        <v>4.166666666666667</v>
      </c>
      <c r="AK77" s="3">
        <f>IFERROR(AVERAGE(Transform!FB77, Transform!FN77, Transform!FT77, Transform!FV77, Transform!FX77, Transform!GJ77),"N/A")</f>
        <v>3.8333333333333335</v>
      </c>
      <c r="AL77" s="3">
        <f>IFERROR(AVERAGE(Transform!FC77, Transform!FI77, Transform!FO77, Transform!GA77, Transform!GG77, Transform!GK77),"N/A")</f>
        <v>4.5</v>
      </c>
      <c r="AM77" s="3">
        <f>IFERROR(AVERAGE(Transform!FD77, Transform!FJ77, Transform!FP77, Transform!GB77, Transform!GH77, Transform!GL77),"N/A")</f>
        <v>3.6666666666666665</v>
      </c>
      <c r="AN77">
        <f>IFERROR(AVERAGE(Transform!FE77, Transform!FG77, Transform!FQ77, Transform!FY77),"N/A")</f>
        <v>4</v>
      </c>
      <c r="AO77">
        <f>IFERROR(AVERAGE(Transform!FF77, Transform!FH77, Transform!FR77, Transform!FZ77),"N/A")</f>
        <v>4</v>
      </c>
      <c r="AP77">
        <f>IFERROR(AVERAGE(Transform!FK77, Transform!GC77, Transform!GE77, Transform!GM77, Transform!GO77),"N/A")</f>
        <v>5</v>
      </c>
      <c r="AQ77">
        <f>IFERROR(AVERAGE(Transform!FL77, Transform!GD77, Transform!GF77, Transform!GN77, Transform!GP77),"N/A")</f>
        <v>5</v>
      </c>
      <c r="AR77">
        <f>IFERROR(AVERAGE(Transform!GQ77, Transform!GS77, Transform!GU77, Transform!GW77),"N/A")</f>
        <v>4.5</v>
      </c>
      <c r="AS77">
        <f>IFERROR(AVERAGE(Transform!GR77, Transform!GT77, Transform!GV77, Transform!GX77),"N/A")</f>
        <v>4</v>
      </c>
      <c r="AT77" s="2" cm="1">
        <f t="array" ref="AT77">IFERROR(SUM(VALUE(Transform!GY77:HM77))*100/90,"N/A")</f>
        <v>85.555555555555557</v>
      </c>
      <c r="AU77" s="2" cm="1">
        <f t="array" ref="AU77">IFERROR(SUM(VALUE(Transform!GY77:HK77))*100/78,"N/A")</f>
        <v>87.179487179487182</v>
      </c>
      <c r="AV77" s="2" cm="1">
        <f t="array" ref="AV77">IFERROR(SUM(VALUE(Transform!HL77:HM77))*100/12,"N/A")</f>
        <v>75</v>
      </c>
      <c r="AW77" s="2">
        <f>IFERROR(AVERAGE(Transform!HN77:IE77),"N/A")</f>
        <v>3.1666666666666665</v>
      </c>
      <c r="AX77" s="2">
        <f>IFERROR(AVERAGE(Transform!HN77:HR77, Transform!HZ77:IA77),"N/A")</f>
        <v>3.8571428571428572</v>
      </c>
      <c r="AY77" s="2">
        <f>IFERROR(AVERAGE(Transform!HS77:HU77, Transform!HX77:HY77),"N/A")</f>
        <v>2.2000000000000002</v>
      </c>
      <c r="AZ77" s="2">
        <f>IFERROR(AVERAGE(Transform!HV77:HW77,Transform!IC77,Transform!IE77),"N/A")</f>
        <v>2.25</v>
      </c>
      <c r="BA77" s="2">
        <f>IFERROR(AVERAGE(Transform!IB77,Transform!ID77),"N/A")</f>
        <v>5</v>
      </c>
      <c r="BB77" s="2">
        <f>IFERROR(AVERAGE(Transform!IF77:IJ77),"N/A")</f>
        <v>7</v>
      </c>
      <c r="BC77" s="2" cm="1">
        <f t="array" ref="BC77">IFERROR(SUM(VALUE(Transform!IK77:IQ77)),"N/A")</f>
        <v>29</v>
      </c>
      <c r="BD77" s="2" cm="1">
        <f t="array" ref="BD77">IFERROR(SUM(VALUE(Transform!IR77:IX77)),"N/A")</f>
        <v>32</v>
      </c>
      <c r="BE77" s="2">
        <f t="shared" si="1"/>
        <v>30.5</v>
      </c>
      <c r="BF77" t="str">
        <f>IFERROR(AVERAGE(Transform!IY77:JO77),"N/A")</f>
        <v>N/A</v>
      </c>
      <c r="BG77" t="str">
        <f>IFERROR(AVERAGE(Transform!JP77:JW77),"N/A")</f>
        <v>N/A</v>
      </c>
      <c r="BH77" t="str">
        <f>IFERROR(AVERAGE(Transform!JP77:JS77),"N/A")</f>
        <v>N/A</v>
      </c>
      <c r="BI77" t="str">
        <f>IFERROR(AVERAGE(Transform!JT77:JW77),"N/A")</f>
        <v>N/A</v>
      </c>
      <c r="BJ77" t="str">
        <f>IFERROR(AVERAGE(Transform!JX77:KI77),"N/A")</f>
        <v>N/A</v>
      </c>
      <c r="BK77" t="str">
        <f>IFERROR(AVERAGE(Transform!JX77:KA77),"N/A")</f>
        <v>N/A</v>
      </c>
      <c r="BL77" t="str">
        <f>IFERROR(AVERAGE(Transform!KB77:KE77),"N/A")</f>
        <v>N/A</v>
      </c>
      <c r="BM77" t="str">
        <f>IFERROR(AVERAGE(Transform!KF77:KI77),"N/A")</f>
        <v>N/A</v>
      </c>
      <c r="BN77" t="str">
        <f>IFERROR(AVERAGE(Transform!KJ77:KX77),"N/A")</f>
        <v>N/A</v>
      </c>
      <c r="BO77" t="str">
        <f>IFERROR(AVERAGE(Transform!KJ77:KN77),"N/A")</f>
        <v>N/A</v>
      </c>
      <c r="BP77" t="str">
        <f>IFERROR(AVERAGE(Transform!KO77:KS77),"N/A")</f>
        <v>N/A</v>
      </c>
      <c r="BQ77" t="str">
        <f>IFERROR(AVERAGE(Transform!KT77:KX77),"N/A")</f>
        <v>N/A</v>
      </c>
    </row>
    <row r="78" spans="1:69" x14ac:dyDescent="0.25">
      <c r="A78">
        <f>Transform!A78</f>
        <v>12</v>
      </c>
      <c r="B78" t="str">
        <f>Transform!B78</f>
        <v>T4</v>
      </c>
      <c r="C78" t="str">
        <f>Transform!C78</f>
        <v>2023-05-03 22:05:47</v>
      </c>
      <c r="D78" t="str">
        <f>Transform!D78</f>
        <v>751-295</v>
      </c>
      <c r="E78" t="str">
        <f>Transform!E78</f>
        <v/>
      </c>
      <c r="F78" s="2">
        <f>IFERROR(AVERAGE(Transform!F78:AB78),"N/A")</f>
        <v>65.217391304347828</v>
      </c>
      <c r="G78" s="2">
        <f>IFERROR(AVERAGE(Transform!F78:J78,Transform!S78:AB78),"N/A")</f>
        <v>50</v>
      </c>
      <c r="H78" s="2">
        <f>IFERROR(AVERAGE(Transform!K78:R78),"N/A")</f>
        <v>93.75</v>
      </c>
      <c r="I78" s="2">
        <f>IFERROR(AVERAGE(Transform!F78:J78),"N/A")</f>
        <v>55</v>
      </c>
      <c r="J78" s="2">
        <f>IFERROR(AVERAGE(Transform!S78:W78),"N/A")</f>
        <v>40</v>
      </c>
      <c r="K78" s="2">
        <f>IFERROR(AVERAGE(Transform!X78:AB78),"N/A")</f>
        <v>55</v>
      </c>
      <c r="L78" s="2">
        <f>IFERROR(AVERAGE(Transform!AC78:AZ78),"N/A")</f>
        <v>4.666666666666667</v>
      </c>
      <c r="M78" s="2">
        <f>IFERROR(AVERAGE(Transform!AC78:AU78),"N/A")</f>
        <v>4.7894736842105265</v>
      </c>
      <c r="N78" s="2">
        <f>IFERROR(AVERAGE(Transform!AV78:AZ78),"N/A")</f>
        <v>4.2</v>
      </c>
      <c r="O78" s="2">
        <f>IFERROR(SUM(Transform!BA78:BL78),"N/A")</f>
        <v>21</v>
      </c>
      <c r="P78" s="2">
        <f>IFERROR(AVERAGE(Transform!BM78:CI78),"N/A")</f>
        <v>4.4347826086956523</v>
      </c>
      <c r="Q78" s="2">
        <f>IFERROR(AVERAGE(Transform!BM78:BT78),"N/A")</f>
        <v>3.875</v>
      </c>
      <c r="R78" s="2">
        <f>IFERROR(AVERAGE(Transform!BU78:CA78),"N/A")</f>
        <v>4.4285714285714288</v>
      </c>
      <c r="S78" s="2">
        <f>IFERROR(AVERAGE(Transform!CB78:CI78),"N/A")</f>
        <v>5</v>
      </c>
      <c r="T78" s="2" cm="1">
        <f t="array" ref="T78">IFERROR(SUM(VALUE(Transform!CJ78:DD78)),"N/A")</f>
        <v>59</v>
      </c>
      <c r="U78" s="2" cm="1">
        <f t="array" ref="U78">IFERROR(SUM(VALUE(Transform!CJ78:CT78)),"N/A")</f>
        <v>24</v>
      </c>
      <c r="V78" s="2">
        <f>IFERROR(SUM(VALUE(Transform!CU78), Transform!CY78:DA78,Transform!DC78:DD78),"N/A")</f>
        <v>23</v>
      </c>
      <c r="W78" s="2" cm="1">
        <f t="array" ref="W78">IFERROR(SUM(VALUE(Transform!CV78:CX78),Transform!DB78),"N/A")</f>
        <v>12</v>
      </c>
      <c r="X78" s="2" cm="1">
        <f t="array" ref="X78">IFERROR(SUM(VALUE(Transform!DE78:DZ78)),"N/A")</f>
        <v>32</v>
      </c>
      <c r="Y78" s="2" cm="1">
        <f t="array" ref="Y78">IFERROR(SUM(VALUE(Transform!DE78:DL78)),"N/A")</f>
        <v>8</v>
      </c>
      <c r="Z78" s="2" cm="1">
        <f t="array" ref="Z78">IFERROR(SUM(VALUE(Transform!DM78:DT78)),"N/A")</f>
        <v>9</v>
      </c>
      <c r="AA78" s="2" cm="1">
        <f t="array" ref="AA78">IFERROR(SUM(VALUE(Transform!DU78:DZ78)),"N/A")</f>
        <v>15</v>
      </c>
      <c r="AB78" s="2" cm="1">
        <f t="array" ref="AB78">IFERROR(((SUM(VALUE(Transform!EA78:EZ78))-26)/(156-26))*100,"N/A")</f>
        <v>55.384615384615387</v>
      </c>
      <c r="AC78" s="2" cm="1">
        <f t="array" ref="AC78">IFERROR(((SUM(VALUE(Transform!EA78:EB78))-2)/(10-2))*100,"N/A")</f>
        <v>62.5</v>
      </c>
      <c r="AD78" s="2" cm="1">
        <f t="array" ref="AD78">IFERROR(((SUM(VALUE(Transform!EC78:ED78), Transform!EJ78, Transform!EO78:ER78)-7)/(35-7))*100,"N/A")</f>
        <v>75</v>
      </c>
      <c r="AE78" s="2" cm="1">
        <f t="array" ref="AE78">IFERROR(((SUM(VALUE(Transform!EE78:EG78), Transform!EK78, Transform!ES78, Transform!EZ78)-6)/(30-6))*100,"N/A")</f>
        <v>66.666666666666657</v>
      </c>
      <c r="AF78" s="2" cm="1">
        <f t="array" ref="AF78">IFERROR(((SUM(VALUE(Transform!ET78:EV78))-3)/(15-3))*100,"N/A")</f>
        <v>41.666666666666671</v>
      </c>
      <c r="AG78" s="3" cm="1">
        <f t="array" ref="AG78">IFERROR(((SUM(VALUE(Transform!EH78:EI78), Transform!EL78:EN78, Transform!EW78:EY78)-8)/(40-8))*100,"N/A")</f>
        <v>78.125</v>
      </c>
      <c r="AH78" s="3">
        <f>IFERROR(AVERAGE(Transform!FA78, Transform!FC78, Transform!FE78, Transform!FG78, Transform!FI78, Transform!FK78, Transform!FM78, Transform!FO78, Transform!FQ78, Transform!FS78, Transform!FU78, Transform!FW78, Transform!FY78, Transform!GA78, Transform!GC78, Transform!GE78, Transform!GG78, Transform!GI78, Transform!GK78, Transform!GM78, Transform!GO78, Transform!GQ78, Transform!GS78, Transform!GU78, Transform!GW78),"N/A")</f>
        <v>3.8</v>
      </c>
      <c r="AI78" s="3">
        <f>IFERROR(AVERAGE(Transform!FB78, Transform!FD78, Transform!FF78, Transform!FH78, Transform!FJ78, Transform!FL78, Transform!FN78, Transform!FP78, Transform!FR78, Transform!FT78, Transform!FV78, Transform!FX78, Transform!FZ78, Transform!GB78, Transform!GD78, Transform!GF78, Transform!GH78, Transform!GJ78, Transform!GL78, Transform!GN78, Transform!GP78, Transform!GR78, Transform!GT78, Transform!GV78, Transform!GX78),"N/A")</f>
        <v>4.12</v>
      </c>
      <c r="AJ78" s="3">
        <f>IFERROR(AVERAGE(Transform!FA78, Transform!FM78, Transform!FS78, Transform!FU78, Transform!FW78, Transform!GI78),"N/A")</f>
        <v>4</v>
      </c>
      <c r="AK78" s="3">
        <f>IFERROR(AVERAGE(Transform!FB78, Transform!FN78, Transform!FT78, Transform!FV78, Transform!FX78, Transform!GJ78),"N/A")</f>
        <v>4</v>
      </c>
      <c r="AL78" s="3">
        <f>IFERROR(AVERAGE(Transform!FC78, Transform!FI78, Transform!FO78, Transform!GA78, Transform!GG78, Transform!GK78),"N/A")</f>
        <v>3</v>
      </c>
      <c r="AM78" s="3">
        <f>IFERROR(AVERAGE(Transform!FD78, Transform!FJ78, Transform!FP78, Transform!GB78, Transform!GH78, Transform!GL78),"N/A")</f>
        <v>3.6666666666666665</v>
      </c>
      <c r="AN78">
        <f>IFERROR(AVERAGE(Transform!FE78, Transform!FG78, Transform!FQ78, Transform!FY78),"N/A")</f>
        <v>4</v>
      </c>
      <c r="AO78">
        <f>IFERROR(AVERAGE(Transform!FF78, Transform!FH78, Transform!FR78, Transform!FZ78),"N/A")</f>
        <v>3.5</v>
      </c>
      <c r="AP78">
        <f>IFERROR(AVERAGE(Transform!FK78, Transform!GC78, Transform!GE78, Transform!GM78, Transform!GO78),"N/A")</f>
        <v>4.5999999999999996</v>
      </c>
      <c r="AQ78">
        <f>IFERROR(AVERAGE(Transform!FL78, Transform!GD78, Transform!GF78, Transform!GN78, Transform!GP78),"N/A")</f>
        <v>5</v>
      </c>
      <c r="AR78">
        <f>IFERROR(AVERAGE(Transform!GQ78, Transform!GS78, Transform!GU78, Transform!GW78),"N/A")</f>
        <v>3.5</v>
      </c>
      <c r="AS78">
        <f>IFERROR(AVERAGE(Transform!GR78, Transform!GT78, Transform!GV78, Transform!GX78),"N/A")</f>
        <v>4.5</v>
      </c>
      <c r="AT78" s="2" cm="1">
        <f t="array" ref="AT78">IFERROR(SUM(VALUE(Transform!GY78:HM78))*100/90,"N/A")</f>
        <v>81.111111111111114</v>
      </c>
      <c r="AU78" s="2" cm="1">
        <f t="array" ref="AU78">IFERROR(SUM(VALUE(Transform!GY78:HK78))*100/78,"N/A")</f>
        <v>83.333333333333329</v>
      </c>
      <c r="AV78" s="2" cm="1">
        <f t="array" ref="AV78">IFERROR(SUM(VALUE(Transform!HL78:HM78))*100/12,"N/A")</f>
        <v>66.666666666666671</v>
      </c>
      <c r="AW78" s="2">
        <f>IFERROR(AVERAGE(Transform!HN78:IE78),"N/A")</f>
        <v>4.5555555555555554</v>
      </c>
      <c r="AX78" s="2">
        <f>IFERROR(AVERAGE(Transform!HN78:HR78, Transform!HZ78:IA78),"N/A")</f>
        <v>5</v>
      </c>
      <c r="AY78" s="2">
        <f>IFERROR(AVERAGE(Transform!HS78:HU78, Transform!HX78:HY78),"N/A")</f>
        <v>3.4</v>
      </c>
      <c r="AZ78" s="2">
        <f>IFERROR(AVERAGE(Transform!HV78:HW78,Transform!IC78,Transform!IE78),"N/A")</f>
        <v>5</v>
      </c>
      <c r="BA78" s="2">
        <f>IFERROR(AVERAGE(Transform!IB78,Transform!ID78),"N/A")</f>
        <v>5</v>
      </c>
      <c r="BB78" s="2">
        <f>IFERROR(AVERAGE(Transform!IF78:IJ78),"N/A")</f>
        <v>7</v>
      </c>
      <c r="BC78" s="2" cm="1">
        <f t="array" ref="BC78">IFERROR(SUM(VALUE(Transform!IK78:IQ78)),"N/A")</f>
        <v>29</v>
      </c>
      <c r="BD78" s="2" cm="1">
        <f t="array" ref="BD78">IFERROR(SUM(VALUE(Transform!IR78:IX78)),"N/A")</f>
        <v>28</v>
      </c>
      <c r="BE78" s="2">
        <f t="shared" si="1"/>
        <v>28.5</v>
      </c>
      <c r="BF78" t="str">
        <f>IFERROR(AVERAGE(Transform!IY78:JO78),"N/A")</f>
        <v>N/A</v>
      </c>
      <c r="BG78" t="str">
        <f>IFERROR(AVERAGE(Transform!JP78:JW78),"N/A")</f>
        <v>N/A</v>
      </c>
      <c r="BH78" t="str">
        <f>IFERROR(AVERAGE(Transform!JP78:JS78),"N/A")</f>
        <v>N/A</v>
      </c>
      <c r="BI78" t="str">
        <f>IFERROR(AVERAGE(Transform!JT78:JW78),"N/A")</f>
        <v>N/A</v>
      </c>
      <c r="BJ78" t="str">
        <f>IFERROR(AVERAGE(Transform!JX78:KI78),"N/A")</f>
        <v>N/A</v>
      </c>
      <c r="BK78" t="str">
        <f>IFERROR(AVERAGE(Transform!JX78:KA78),"N/A")</f>
        <v>N/A</v>
      </c>
      <c r="BL78" t="str">
        <f>IFERROR(AVERAGE(Transform!KB78:KE78),"N/A")</f>
        <v>N/A</v>
      </c>
      <c r="BM78" t="str">
        <f>IFERROR(AVERAGE(Transform!KF78:KI78),"N/A")</f>
        <v>N/A</v>
      </c>
      <c r="BN78" t="str">
        <f>IFERROR(AVERAGE(Transform!KJ78:KX78),"N/A")</f>
        <v>N/A</v>
      </c>
      <c r="BO78" t="str">
        <f>IFERROR(AVERAGE(Transform!KJ78:KN78),"N/A")</f>
        <v>N/A</v>
      </c>
      <c r="BP78" t="str">
        <f>IFERROR(AVERAGE(Transform!KO78:KS78),"N/A")</f>
        <v>N/A</v>
      </c>
      <c r="BQ78" t="str">
        <f>IFERROR(AVERAGE(Transform!KT78:KX78),"N/A")</f>
        <v>N/A</v>
      </c>
    </row>
    <row r="79" spans="1:69" x14ac:dyDescent="0.25">
      <c r="A79">
        <f>Transform!A79</f>
        <v>14</v>
      </c>
      <c r="B79" t="str">
        <f>Transform!B79</f>
        <v>T4</v>
      </c>
      <c r="C79" t="str">
        <f>Transform!C79</f>
        <v>2023-06-05 11:29:34</v>
      </c>
      <c r="D79" t="str">
        <f>Transform!D79</f>
        <v>754-298</v>
      </c>
      <c r="E79" t="str">
        <f>Transform!E79</f>
        <v/>
      </c>
      <c r="F79" s="2">
        <f>IFERROR(AVERAGE(Transform!F79:AB79),"N/A")</f>
        <v>56.521739130434781</v>
      </c>
      <c r="G79" s="2">
        <f>IFERROR(AVERAGE(Transform!F79:J79,Transform!S79:AB79),"N/A")</f>
        <v>46.666666666666664</v>
      </c>
      <c r="H79" s="2">
        <f>IFERROR(AVERAGE(Transform!K79:R79),"N/A")</f>
        <v>75</v>
      </c>
      <c r="I79" s="2">
        <f>IFERROR(AVERAGE(Transform!F79:J79),"N/A")</f>
        <v>50</v>
      </c>
      <c r="J79" s="2">
        <f>IFERROR(AVERAGE(Transform!S79:W79),"N/A")</f>
        <v>50</v>
      </c>
      <c r="K79" s="2">
        <f>IFERROR(AVERAGE(Transform!X79:AB79),"N/A")</f>
        <v>40</v>
      </c>
      <c r="L79" s="2">
        <f>IFERROR(AVERAGE(Transform!AC79:AZ79),"N/A")</f>
        <v>4.041666666666667</v>
      </c>
      <c r="M79" s="2">
        <f>IFERROR(AVERAGE(Transform!AC79:AU79),"N/A")</f>
        <v>4.4210526315789478</v>
      </c>
      <c r="N79" s="2">
        <f>IFERROR(AVERAGE(Transform!AV79:AZ79),"N/A")</f>
        <v>2.6</v>
      </c>
      <c r="O79" s="2">
        <f>IFERROR(SUM(Transform!BA79:BL79),"N/A")</f>
        <v>23</v>
      </c>
      <c r="P79" s="2">
        <f>IFERROR(AVERAGE(Transform!BM79:CI79),"N/A")</f>
        <v>3.5217391304347827</v>
      </c>
      <c r="Q79" s="2">
        <f>IFERROR(AVERAGE(Transform!BM79:BT79),"N/A")</f>
        <v>3.125</v>
      </c>
      <c r="R79" s="2">
        <f>IFERROR(AVERAGE(Transform!BU79:CA79),"N/A")</f>
        <v>3.5714285714285716</v>
      </c>
      <c r="S79" s="2">
        <f>IFERROR(AVERAGE(Transform!CB79:CI79),"N/A")</f>
        <v>3.875</v>
      </c>
      <c r="T79" s="2" cm="1">
        <f t="array" ref="T79">IFERROR(SUM(VALUE(Transform!CJ79:DD79)),"N/A")</f>
        <v>72</v>
      </c>
      <c r="U79" s="2" cm="1">
        <f t="array" ref="U79">IFERROR(SUM(VALUE(Transform!CJ79:CT79)),"N/A")</f>
        <v>40</v>
      </c>
      <c r="V79" s="2">
        <f>IFERROR(SUM(VALUE(Transform!CU79), Transform!CY79:DA79,Transform!DC79:DD79),"N/A")</f>
        <v>22</v>
      </c>
      <c r="W79" s="2" cm="1">
        <f t="array" ref="W79">IFERROR(SUM(VALUE(Transform!CV79:CX79),Transform!DB79),"N/A")</f>
        <v>10</v>
      </c>
      <c r="X79" s="2" cm="1">
        <f t="array" ref="X79">IFERROR(SUM(VALUE(Transform!DE79:DZ79)),"N/A")</f>
        <v>23</v>
      </c>
      <c r="Y79" s="2" cm="1">
        <f t="array" ref="Y79">IFERROR(SUM(VALUE(Transform!DE79:DL79)),"N/A")</f>
        <v>6</v>
      </c>
      <c r="Z79" s="2" cm="1">
        <f t="array" ref="Z79">IFERROR(SUM(VALUE(Transform!DM79:DT79)),"N/A")</f>
        <v>8</v>
      </c>
      <c r="AA79" s="2" cm="1">
        <f t="array" ref="AA79">IFERROR(SUM(VALUE(Transform!DU79:DZ79)),"N/A")</f>
        <v>9</v>
      </c>
      <c r="AB79" s="2" cm="1">
        <f t="array" ref="AB79">IFERROR(((SUM(VALUE(Transform!EA79:EZ79))-26)/(156-26))*100,"N/A")</f>
        <v>51.538461538461533</v>
      </c>
      <c r="AC79" s="2" cm="1">
        <f t="array" ref="AC79">IFERROR(((SUM(VALUE(Transform!EA79:EB79))-2)/(10-2))*100,"N/A")</f>
        <v>37.5</v>
      </c>
      <c r="AD79" s="2" cm="1">
        <f t="array" ref="AD79">IFERROR(((SUM(VALUE(Transform!EC79:ED79), Transform!EJ79, Transform!EO79:ER79)-7)/(35-7))*100,"N/A")</f>
        <v>60.714285714285708</v>
      </c>
      <c r="AE79" s="2" cm="1">
        <f t="array" ref="AE79">IFERROR(((SUM(VALUE(Transform!EE79:EG79), Transform!EK79, Transform!ES79, Transform!EZ79)-6)/(30-6))*100,"N/A")</f>
        <v>66.666666666666657</v>
      </c>
      <c r="AF79" s="2" cm="1">
        <f t="array" ref="AF79">IFERROR(((SUM(VALUE(Transform!ET79:EV79))-3)/(15-3))*100,"N/A")</f>
        <v>58.333333333333336</v>
      </c>
      <c r="AG79" s="3" cm="1">
        <f t="array" ref="AG79">IFERROR(((SUM(VALUE(Transform!EH79:EI79), Transform!EL79:EN79, Transform!EW79:EY79)-8)/(40-8))*100,"N/A")</f>
        <v>75</v>
      </c>
      <c r="AH79" s="3">
        <f>IFERROR(AVERAGE(Transform!FA79, Transform!FC79, Transform!FE79, Transform!FG79, Transform!FI79, Transform!FK79, Transform!FM79, Transform!FO79, Transform!FQ79, Transform!FS79, Transform!FU79, Transform!FW79, Transform!FY79, Transform!GA79, Transform!GC79, Transform!GE79, Transform!GG79, Transform!GI79, Transform!GK79, Transform!GM79, Transform!GO79, Transform!GQ79, Transform!GS79, Transform!GU79, Transform!GW79),"N/A")</f>
        <v>3.84</v>
      </c>
      <c r="AI79" s="3">
        <f>IFERROR(AVERAGE(Transform!FB79, Transform!FD79, Transform!FF79, Transform!FH79, Transform!FJ79, Transform!FL79, Transform!FN79, Transform!FP79, Transform!FR79, Transform!FT79, Transform!FV79, Transform!FX79, Transform!FZ79, Transform!GB79, Transform!GD79, Transform!GF79, Transform!GH79, Transform!GJ79, Transform!GL79, Transform!GN79, Transform!GP79, Transform!GR79, Transform!GT79, Transform!GV79, Transform!GX79),"N/A")</f>
        <v>3.84</v>
      </c>
      <c r="AJ79" s="3">
        <f>IFERROR(AVERAGE(Transform!FA79, Transform!FM79, Transform!FS79, Transform!FU79, Transform!FW79, Transform!GI79),"N/A")</f>
        <v>3.8333333333333335</v>
      </c>
      <c r="AK79" s="3">
        <f>IFERROR(AVERAGE(Transform!FB79, Transform!FN79, Transform!FT79, Transform!FV79, Transform!FX79, Transform!GJ79),"N/A")</f>
        <v>3.8333333333333335</v>
      </c>
      <c r="AL79" s="3">
        <f>IFERROR(AVERAGE(Transform!FC79, Transform!FI79, Transform!FO79, Transform!GA79, Transform!GG79, Transform!GK79),"N/A")</f>
        <v>3.5</v>
      </c>
      <c r="AM79" s="3">
        <f>IFERROR(AVERAGE(Transform!FD79, Transform!FJ79, Transform!FP79, Transform!GB79, Transform!GH79, Transform!GL79),"N/A")</f>
        <v>3.5</v>
      </c>
      <c r="AN79">
        <f>IFERROR(AVERAGE(Transform!FE79, Transform!FG79, Transform!FQ79, Transform!FY79),"N/A")</f>
        <v>3.25</v>
      </c>
      <c r="AO79">
        <f>IFERROR(AVERAGE(Transform!FF79, Transform!FH79, Transform!FR79, Transform!FZ79),"N/A")</f>
        <v>3.25</v>
      </c>
      <c r="AP79">
        <f>IFERROR(AVERAGE(Transform!FK79, Transform!GC79, Transform!GE79, Transform!GM79, Transform!GO79),"N/A")</f>
        <v>4.8</v>
      </c>
      <c r="AQ79">
        <f>IFERROR(AVERAGE(Transform!FL79, Transform!GD79, Transform!GF79, Transform!GN79, Transform!GP79),"N/A")</f>
        <v>4.8</v>
      </c>
      <c r="AR79">
        <f>IFERROR(AVERAGE(Transform!GQ79, Transform!GS79, Transform!GU79, Transform!GW79),"N/A")</f>
        <v>3.75</v>
      </c>
      <c r="AS79">
        <f>IFERROR(AVERAGE(Transform!GR79, Transform!GT79, Transform!GV79, Transform!GX79),"N/A")</f>
        <v>3.75</v>
      </c>
      <c r="AT79" s="2" cm="1">
        <f t="array" ref="AT79">IFERROR(SUM(VALUE(Transform!GY79:HM79))*100/90,"N/A")</f>
        <v>56.666666666666664</v>
      </c>
      <c r="AU79" s="2" cm="1">
        <f t="array" ref="AU79">IFERROR(SUM(VALUE(Transform!GY79:HK79))*100/78,"N/A")</f>
        <v>57.692307692307693</v>
      </c>
      <c r="AV79" s="2" cm="1">
        <f t="array" ref="AV79">IFERROR(SUM(VALUE(Transform!HL79:HM79))*100/12,"N/A")</f>
        <v>50</v>
      </c>
      <c r="AW79" s="2">
        <f>IFERROR(AVERAGE(Transform!HN79:IE79),"N/A")</f>
        <v>4</v>
      </c>
      <c r="AX79" s="2">
        <f>IFERROR(AVERAGE(Transform!HN79:HR79, Transform!HZ79:IA79),"N/A")</f>
        <v>5</v>
      </c>
      <c r="AY79" s="2">
        <f>IFERROR(AVERAGE(Transform!HS79:HU79, Transform!HX79:HY79),"N/A")</f>
        <v>3.6</v>
      </c>
      <c r="AZ79" s="2">
        <f>IFERROR(AVERAGE(Transform!HV79:HW79,Transform!IC79,Transform!IE79),"N/A")</f>
        <v>2.25</v>
      </c>
      <c r="BA79" s="2">
        <f>IFERROR(AVERAGE(Transform!IB79,Transform!ID79),"N/A")</f>
        <v>5</v>
      </c>
      <c r="BB79" s="2">
        <f>IFERROR(AVERAGE(Transform!IF79:IJ79),"N/A")</f>
        <v>2</v>
      </c>
      <c r="BC79" s="2" cm="1">
        <f t="array" ref="BC79">IFERROR(SUM(VALUE(Transform!IK79:IQ79)),"N/A")</f>
        <v>25</v>
      </c>
      <c r="BD79" s="2" cm="1">
        <f t="array" ref="BD79">IFERROR(SUM(VALUE(Transform!IR79:IX79)),"N/A")</f>
        <v>24</v>
      </c>
      <c r="BE79" s="2">
        <f t="shared" si="1"/>
        <v>24.5</v>
      </c>
      <c r="BF79" t="str">
        <f>IFERROR(AVERAGE(Transform!IY79:JO79),"N/A")</f>
        <v>N/A</v>
      </c>
      <c r="BG79">
        <f>IFERROR(AVERAGE(Transform!JP79:JW79),"N/A")</f>
        <v>0.375</v>
      </c>
      <c r="BH79">
        <f>IFERROR(AVERAGE(Transform!JP79:JS79),"N/A")</f>
        <v>1.25</v>
      </c>
      <c r="BI79">
        <f>IFERROR(AVERAGE(Transform!JT79:JW79),"N/A")</f>
        <v>-0.5</v>
      </c>
      <c r="BJ79" t="str">
        <f>IFERROR(AVERAGE(Transform!JX79:KI79),"N/A")</f>
        <v>N/A</v>
      </c>
      <c r="BK79" t="str">
        <f>IFERROR(AVERAGE(Transform!JX79:KA79),"N/A")</f>
        <v>N/A</v>
      </c>
      <c r="BL79" t="str">
        <f>IFERROR(AVERAGE(Transform!KB79:KE79),"N/A")</f>
        <v>N/A</v>
      </c>
      <c r="BM79" t="str">
        <f>IFERROR(AVERAGE(Transform!KF79:KI79),"N/A")</f>
        <v>N/A</v>
      </c>
      <c r="BN79">
        <f>IFERROR(AVERAGE(Transform!KJ79:KX79),"N/A")</f>
        <v>2.7333333333333334</v>
      </c>
      <c r="BO79">
        <f>IFERROR(AVERAGE(Transform!KJ79:KN79),"N/A")</f>
        <v>2.6</v>
      </c>
      <c r="BP79">
        <f>IFERROR(AVERAGE(Transform!KO79:KS79),"N/A")</f>
        <v>4</v>
      </c>
      <c r="BQ79">
        <f>IFERROR(AVERAGE(Transform!KT79:KX79),"N/A")</f>
        <v>1.6</v>
      </c>
    </row>
    <row r="80" spans="1:69" x14ac:dyDescent="0.25">
      <c r="A80">
        <f>Transform!A80</f>
        <v>3</v>
      </c>
      <c r="B80" t="str">
        <f>Transform!B80</f>
        <v>T4</v>
      </c>
      <c r="C80" t="str">
        <f>Transform!C80</f>
        <v>2023-04-12 19:55:25</v>
      </c>
      <c r="D80" t="str">
        <f>Transform!D80</f>
        <v>753-207</v>
      </c>
      <c r="E80" t="str">
        <f>Transform!E80</f>
        <v/>
      </c>
      <c r="F80" s="2">
        <f>IFERROR(AVERAGE(Transform!F80:AB80),"N/A")</f>
        <v>58.695652173913047</v>
      </c>
      <c r="G80" s="2">
        <f>IFERROR(AVERAGE(Transform!F80:J80,Transform!S80:AB80),"N/A")</f>
        <v>60</v>
      </c>
      <c r="H80" s="2">
        <f>IFERROR(AVERAGE(Transform!K80:R80),"N/A")</f>
        <v>56.25</v>
      </c>
      <c r="I80" s="2">
        <f>IFERROR(AVERAGE(Transform!F80:J80),"N/A")</f>
        <v>45</v>
      </c>
      <c r="J80" s="2">
        <f>IFERROR(AVERAGE(Transform!S80:W80),"N/A")</f>
        <v>55</v>
      </c>
      <c r="K80" s="2">
        <f>IFERROR(AVERAGE(Transform!X80:AB80),"N/A")</f>
        <v>80</v>
      </c>
      <c r="L80" s="2">
        <f>IFERROR(AVERAGE(Transform!AC80:AZ80),"N/A")</f>
        <v>3.9583333333333335</v>
      </c>
      <c r="M80" s="2">
        <f>IFERROR(AVERAGE(Transform!AC80:AU80),"N/A")</f>
        <v>4.1578947368421053</v>
      </c>
      <c r="N80" s="2">
        <f>IFERROR(AVERAGE(Transform!AV80:AZ80),"N/A")</f>
        <v>3.2</v>
      </c>
      <c r="O80" s="2">
        <f>IFERROR(SUM(Transform!BA80:BL80),"N/A")</f>
        <v>18</v>
      </c>
      <c r="P80" s="2">
        <f>IFERROR(AVERAGE(Transform!BM80:CI80),"N/A")</f>
        <v>4</v>
      </c>
      <c r="Q80" s="2">
        <f>IFERROR(AVERAGE(Transform!BM80:BT80),"N/A")</f>
        <v>3.75</v>
      </c>
      <c r="R80" s="2">
        <f>IFERROR(AVERAGE(Transform!BU80:CA80),"N/A")</f>
        <v>4.1428571428571432</v>
      </c>
      <c r="S80" s="2">
        <f>IFERROR(AVERAGE(Transform!CB80:CI80),"N/A")</f>
        <v>4.125</v>
      </c>
      <c r="T80" s="2" cm="1">
        <f t="array" ref="T80">IFERROR(SUM(VALUE(Transform!CJ80:DD80)),"N/A")</f>
        <v>63</v>
      </c>
      <c r="U80" s="2" cm="1">
        <f t="array" ref="U80">IFERROR(SUM(VALUE(Transform!CJ80:CT80)),"N/A")</f>
        <v>38</v>
      </c>
      <c r="V80" s="2">
        <f>IFERROR(SUM(VALUE(Transform!CU80), Transform!CY80:DA80,Transform!DC80:DD80),"N/A")</f>
        <v>20</v>
      </c>
      <c r="W80" s="2" cm="1">
        <f t="array" ref="W80">IFERROR(SUM(VALUE(Transform!CV80:CX80),Transform!DB80),"N/A")</f>
        <v>5</v>
      </c>
      <c r="X80" s="2" cm="1">
        <f t="array" ref="X80">IFERROR(SUM(VALUE(Transform!DE80:DZ80)),"N/A")</f>
        <v>65</v>
      </c>
      <c r="Y80" s="2" cm="1">
        <f t="array" ref="Y80">IFERROR(SUM(VALUE(Transform!DE80:DL80)),"N/A")</f>
        <v>19</v>
      </c>
      <c r="Z80" s="2" cm="1">
        <f t="array" ref="Z80">IFERROR(SUM(VALUE(Transform!DM80:DT80)),"N/A")</f>
        <v>40</v>
      </c>
      <c r="AA80" s="2" cm="1">
        <f t="array" ref="AA80">IFERROR(SUM(VALUE(Transform!DU80:DZ80)),"N/A")</f>
        <v>6</v>
      </c>
      <c r="AB80" s="2" cm="1">
        <f t="array" ref="AB80">IFERROR(((SUM(VALUE(Transform!EA80:EZ80))-26)/(156-26))*100,"N/A")</f>
        <v>63.84615384615384</v>
      </c>
      <c r="AC80" s="2" cm="1">
        <f t="array" ref="AC80">IFERROR(((SUM(VALUE(Transform!EA80:EB80))-2)/(10-2))*100,"N/A")</f>
        <v>75</v>
      </c>
      <c r="AD80" s="2" cm="1">
        <f t="array" ref="AD80">IFERROR(((SUM(VALUE(Transform!EC80:ED80), Transform!EJ80, Transform!EO80:ER80)-7)/(35-7))*100,"N/A")</f>
        <v>78.571428571428569</v>
      </c>
      <c r="AE80" s="2" cm="1">
        <f t="array" ref="AE80">IFERROR(((SUM(VALUE(Transform!EE80:EG80), Transform!EK80, Transform!ES80, Transform!EZ80)-6)/(30-6))*100,"N/A")</f>
        <v>91.666666666666657</v>
      </c>
      <c r="AF80" s="2" cm="1">
        <f t="array" ref="AF80">IFERROR(((SUM(VALUE(Transform!ET80:EV80))-3)/(15-3))*100,"N/A")</f>
        <v>58.333333333333336</v>
      </c>
      <c r="AG80" s="3" cm="1">
        <f t="array" ref="AG80">IFERROR(((SUM(VALUE(Transform!EH80:EI80), Transform!EL80:EN80, Transform!EW80:EY80)-8)/(40-8))*100,"N/A")</f>
        <v>81.25</v>
      </c>
      <c r="AH80" s="3">
        <f>IFERROR(AVERAGE(Transform!FA80, Transform!FC80, Transform!FE80, Transform!FG80, Transform!FI80, Transform!FK80, Transform!FM80, Transform!FO80, Transform!FQ80, Transform!FS80, Transform!FU80, Transform!FW80, Transform!FY80, Transform!GA80, Transform!GC80, Transform!GE80, Transform!GG80, Transform!GI80, Transform!GK80, Transform!GM80, Transform!GO80, Transform!GQ80, Transform!GS80, Transform!GU80, Transform!GW80),"N/A")</f>
        <v>3.92</v>
      </c>
      <c r="AI80" s="3">
        <f>IFERROR(AVERAGE(Transform!FB80, Transform!FD80, Transform!FF80, Transform!FH80, Transform!FJ80, Transform!FL80, Transform!FN80, Transform!FP80, Transform!FR80, Transform!FT80, Transform!FV80, Transform!FX80, Transform!FZ80, Transform!GB80, Transform!GD80, Transform!GF80, Transform!GH80, Transform!GJ80, Transform!GL80, Transform!GN80, Transform!GP80, Transform!GR80, Transform!GT80, Transform!GV80, Transform!GX80),"N/A")</f>
        <v>4.24</v>
      </c>
      <c r="AJ80" s="3">
        <f>IFERROR(AVERAGE(Transform!FA80, Transform!FM80, Transform!FS80, Transform!FU80, Transform!FW80, Transform!GI80),"N/A")</f>
        <v>4</v>
      </c>
      <c r="AK80" s="3">
        <f>IFERROR(AVERAGE(Transform!FB80, Transform!FN80, Transform!FT80, Transform!FV80, Transform!FX80, Transform!GJ80),"N/A")</f>
        <v>4.333333333333333</v>
      </c>
      <c r="AL80" s="3">
        <f>IFERROR(AVERAGE(Transform!FC80, Transform!FI80, Transform!FO80, Transform!GA80, Transform!GG80, Transform!GK80),"N/A")</f>
        <v>4</v>
      </c>
      <c r="AM80" s="3">
        <f>IFERROR(AVERAGE(Transform!FD80, Transform!FJ80, Transform!FP80, Transform!GB80, Transform!GH80, Transform!GL80),"N/A")</f>
        <v>4.333333333333333</v>
      </c>
      <c r="AN80">
        <f>IFERROR(AVERAGE(Transform!FE80, Transform!FG80, Transform!FQ80, Transform!FY80),"N/A")</f>
        <v>3.25</v>
      </c>
      <c r="AO80">
        <f>IFERROR(AVERAGE(Transform!FF80, Transform!FH80, Transform!FR80, Transform!FZ80),"N/A")</f>
        <v>3.25</v>
      </c>
      <c r="AP80">
        <f>IFERROR(AVERAGE(Transform!FK80, Transform!GC80, Transform!GE80, Transform!GM80, Transform!GO80),"N/A")</f>
        <v>3.8</v>
      </c>
      <c r="AQ80">
        <f>IFERROR(AVERAGE(Transform!FL80, Transform!GD80, Transform!GF80, Transform!GN80, Transform!GP80),"N/A")</f>
        <v>4.5999999999999996</v>
      </c>
      <c r="AR80">
        <f>IFERROR(AVERAGE(Transform!GQ80, Transform!GS80, Transform!GU80, Transform!GW80),"N/A")</f>
        <v>4.5</v>
      </c>
      <c r="AS80">
        <f>IFERROR(AVERAGE(Transform!GR80, Transform!GT80, Transform!GV80, Transform!GX80),"N/A")</f>
        <v>4.5</v>
      </c>
      <c r="AT80" s="2" cm="1">
        <f t="array" ref="AT80">IFERROR(SUM(VALUE(Transform!GY80:HM80))*100/90,"N/A")</f>
        <v>85.555555555555557</v>
      </c>
      <c r="AU80" s="2" cm="1">
        <f t="array" ref="AU80">IFERROR(SUM(VALUE(Transform!GY80:HK80))*100/78,"N/A")</f>
        <v>85.897435897435898</v>
      </c>
      <c r="AV80" s="2" cm="1">
        <f t="array" ref="AV80">IFERROR(SUM(VALUE(Transform!HL80:HM80))*100/12,"N/A")</f>
        <v>83.333333333333329</v>
      </c>
      <c r="AW80" s="2">
        <f>IFERROR(AVERAGE(Transform!HN80:IE80),"N/A")</f>
        <v>4.1111111111111107</v>
      </c>
      <c r="AX80" s="2">
        <f>IFERROR(AVERAGE(Transform!HN80:HR80, Transform!HZ80:IA80),"N/A")</f>
        <v>5</v>
      </c>
      <c r="AY80" s="2">
        <f>IFERROR(AVERAGE(Transform!HS80:HU80, Transform!HX80:HY80),"N/A")</f>
        <v>3.4</v>
      </c>
      <c r="AZ80" s="2">
        <f>IFERROR(AVERAGE(Transform!HV80:HW80,Transform!IC80,Transform!IE80),"N/A")</f>
        <v>3.25</v>
      </c>
      <c r="BA80" s="2">
        <f>IFERROR(AVERAGE(Transform!IB80,Transform!ID80),"N/A")</f>
        <v>4.5</v>
      </c>
      <c r="BB80" s="2">
        <f>IFERROR(AVERAGE(Transform!IF80:IJ80),"N/A")</f>
        <v>6</v>
      </c>
      <c r="BC80" s="2" cm="1">
        <f t="array" ref="BC80">IFERROR(SUM(VALUE(Transform!IK80:IQ80)),"N/A")</f>
        <v>28</v>
      </c>
      <c r="BD80" s="2" cm="1">
        <f t="array" ref="BD80">IFERROR(SUM(VALUE(Transform!IR80:IX80)),"N/A")</f>
        <v>25</v>
      </c>
      <c r="BE80" s="2">
        <f t="shared" si="1"/>
        <v>26.5</v>
      </c>
      <c r="BF80" t="str">
        <f>IFERROR(AVERAGE(Transform!IY80:JO80),"N/A")</f>
        <v>N/A</v>
      </c>
      <c r="BG80" t="str">
        <f>IFERROR(AVERAGE(Transform!JP80:JW80),"N/A")</f>
        <v>N/A</v>
      </c>
      <c r="BH80" t="str">
        <f>IFERROR(AVERAGE(Transform!JP80:JS80),"N/A")</f>
        <v>N/A</v>
      </c>
      <c r="BI80" t="str">
        <f>IFERROR(AVERAGE(Transform!JT80:JW80),"N/A")</f>
        <v>N/A</v>
      </c>
      <c r="BJ80" t="str">
        <f>IFERROR(AVERAGE(Transform!JX80:KI80),"N/A")</f>
        <v>N/A</v>
      </c>
      <c r="BK80" t="str">
        <f>IFERROR(AVERAGE(Transform!JX80:KA80),"N/A")</f>
        <v>N/A</v>
      </c>
      <c r="BL80" t="str">
        <f>IFERROR(AVERAGE(Transform!KB80:KE80),"N/A")</f>
        <v>N/A</v>
      </c>
      <c r="BM80" t="str">
        <f>IFERROR(AVERAGE(Transform!KF80:KI80),"N/A")</f>
        <v>N/A</v>
      </c>
      <c r="BN80">
        <f>IFERROR(AVERAGE(Transform!KJ80:KX80),"N/A")</f>
        <v>2.4</v>
      </c>
      <c r="BO80">
        <f>IFERROR(AVERAGE(Transform!KJ80:KN80),"N/A")</f>
        <v>1.4</v>
      </c>
      <c r="BP80">
        <f>IFERROR(AVERAGE(Transform!KO80:KS80),"N/A")</f>
        <v>2.4</v>
      </c>
      <c r="BQ80">
        <f>IFERROR(AVERAGE(Transform!KT80:KX80),"N/A")</f>
        <v>3.4</v>
      </c>
    </row>
    <row r="81" spans="1:69" x14ac:dyDescent="0.25">
      <c r="A81">
        <f>Transform!A81</f>
        <v>10</v>
      </c>
      <c r="B81" t="str">
        <f>Transform!B81</f>
        <v>T4</v>
      </c>
      <c r="C81">
        <f>Transform!C81</f>
        <v>0</v>
      </c>
      <c r="D81" t="str">
        <f>Transform!D81</f>
        <v>704-201</v>
      </c>
      <c r="E81" t="str">
        <f>Transform!E81</f>
        <v>104-106</v>
      </c>
      <c r="F81" s="2">
        <f>IFERROR(AVERAGE(Transform!F81:AB81),"N/A")</f>
        <v>55.434782608695649</v>
      </c>
      <c r="G81" s="2">
        <f>IFERROR(AVERAGE(Transform!F81:J81,Transform!S81:AB81),"N/A")</f>
        <v>55</v>
      </c>
      <c r="H81" s="2">
        <f>IFERROR(AVERAGE(Transform!K81:R81),"N/A")</f>
        <v>56.25</v>
      </c>
      <c r="I81" s="2">
        <f>IFERROR(AVERAGE(Transform!F81:J81),"N/A")</f>
        <v>50</v>
      </c>
      <c r="J81" s="2">
        <f>IFERROR(AVERAGE(Transform!S81:W81),"N/A")</f>
        <v>50</v>
      </c>
      <c r="K81" s="2">
        <f>IFERROR(AVERAGE(Transform!X81:AB81),"N/A")</f>
        <v>65</v>
      </c>
      <c r="L81" s="2">
        <f>IFERROR(AVERAGE(Transform!AC81:AZ81),"N/A")</f>
        <v>3.5</v>
      </c>
      <c r="M81" s="2">
        <f>IFERROR(AVERAGE(Transform!AC81:AU81),"N/A")</f>
        <v>3.4210526315789473</v>
      </c>
      <c r="N81" s="2">
        <f>IFERROR(AVERAGE(Transform!AV81:AZ81),"N/A")</f>
        <v>3.8</v>
      </c>
      <c r="O81" s="2">
        <f>IFERROR(SUM(Transform!BA81:BL81),"N/A")</f>
        <v>17</v>
      </c>
      <c r="P81" s="2" t="str">
        <f>IFERROR(AVERAGE(Transform!BM81:CI81),"N/A")</f>
        <v>N/A</v>
      </c>
      <c r="Q81" s="2" t="str">
        <f>IFERROR(AVERAGE(Transform!BM81:BT81),"N/A")</f>
        <v>N/A</v>
      </c>
      <c r="R81" s="2" t="str">
        <f>IFERROR(AVERAGE(Transform!BU81:CA81),"N/A")</f>
        <v>N/A</v>
      </c>
      <c r="S81" s="2" t="str">
        <f>IFERROR(AVERAGE(Transform!CB81:CI81),"N/A")</f>
        <v>N/A</v>
      </c>
      <c r="T81" s="2" t="str" cm="1">
        <f t="array" ref="T81">IFERROR(SUM(VALUE(Transform!CJ81:DD81)),"N/A")</f>
        <v>N/A</v>
      </c>
      <c r="U81" s="2" t="str" cm="1">
        <f t="array" ref="U81">IFERROR(SUM(VALUE(Transform!CJ81:CT81)),"N/A")</f>
        <v>N/A</v>
      </c>
      <c r="V81" s="2" t="str">
        <f>IFERROR(SUM(VALUE(Transform!CU81), Transform!CY81:DA81,Transform!DC81:DD81),"N/A")</f>
        <v>N/A</v>
      </c>
      <c r="W81" s="2" t="str" cm="1">
        <f t="array" ref="W81">IFERROR(SUM(VALUE(Transform!CV81:CX81),Transform!DB81),"N/A")</f>
        <v>N/A</v>
      </c>
      <c r="X81" s="2" t="str" cm="1">
        <f t="array" ref="X81">IFERROR(SUM(VALUE(Transform!DE81:DZ81)),"N/A")</f>
        <v>N/A</v>
      </c>
      <c r="Y81" s="2" t="str" cm="1">
        <f t="array" ref="Y81">IFERROR(SUM(VALUE(Transform!DE81:DL81)),"N/A")</f>
        <v>N/A</v>
      </c>
      <c r="Z81" s="2" t="str" cm="1">
        <f t="array" ref="Z81">IFERROR(SUM(VALUE(Transform!DM81:DT81)),"N/A")</f>
        <v>N/A</v>
      </c>
      <c r="AA81" s="2" t="str" cm="1">
        <f t="array" ref="AA81">IFERROR(SUM(VALUE(Transform!DU81:DZ81)),"N/A")</f>
        <v>N/A</v>
      </c>
      <c r="AB81" s="2" t="str" cm="1">
        <f t="array" ref="AB81">IFERROR(((SUM(VALUE(Transform!EA81:EZ81))-26)/(156-26))*100,"N/A")</f>
        <v>N/A</v>
      </c>
      <c r="AC81" s="2" t="str" cm="1">
        <f t="array" ref="AC81">IFERROR(((SUM(VALUE(Transform!EA81:EB81))-2)/(10-2))*100,"N/A")</f>
        <v>N/A</v>
      </c>
      <c r="AD81" s="2" t="str" cm="1">
        <f t="array" ref="AD81">IFERROR(((SUM(VALUE(Transform!EC81:ED81), Transform!EJ81, Transform!EO81:ER81)-7)/(35-7))*100,"N/A")</f>
        <v>N/A</v>
      </c>
      <c r="AE81" s="2" t="str" cm="1">
        <f t="array" ref="AE81">IFERROR(((SUM(VALUE(Transform!EE81:EG81), Transform!EK81, Transform!ES81, Transform!EZ81)-6)/(30-6))*100,"N/A")</f>
        <v>N/A</v>
      </c>
      <c r="AF81" s="2" t="str" cm="1">
        <f t="array" ref="AF81">IFERROR(((SUM(VALUE(Transform!ET81:EV81))-3)/(15-3))*100,"N/A")</f>
        <v>N/A</v>
      </c>
      <c r="AG81" s="3" t="str" cm="1">
        <f t="array" ref="AG81">IFERROR(((SUM(VALUE(Transform!EH81:EI81), Transform!EL81:EN81, Transform!EW81:EY81)-8)/(40-8))*100,"N/A")</f>
        <v>N/A</v>
      </c>
      <c r="AH81" s="3" t="str">
        <f>IFERROR(AVERAGE(Transform!FA81, Transform!FC81, Transform!FE81, Transform!FG81, Transform!FI81, Transform!FK81, Transform!FM81, Transform!FO81, Transform!FQ81, Transform!FS81, Transform!FU81, Transform!FW81, Transform!FY81, Transform!GA81, Transform!GC81, Transform!GE81, Transform!GG81, Transform!GI81, Transform!GK81, Transform!GM81, Transform!GO81, Transform!GQ81, Transform!GS81, Transform!GU81, Transform!GW81),"N/A")</f>
        <v>N/A</v>
      </c>
      <c r="AI81" s="3" t="str">
        <f>IFERROR(AVERAGE(Transform!FB81, Transform!FD81, Transform!FF81, Transform!FH81, Transform!FJ81, Transform!FL81, Transform!FN81, Transform!FP81, Transform!FR81, Transform!FT81, Transform!FV81, Transform!FX81, Transform!FZ81, Transform!GB81, Transform!GD81, Transform!GF81, Transform!GH81, Transform!GJ81, Transform!GL81, Transform!GN81, Transform!GP81, Transform!GR81, Transform!GT81, Transform!GV81, Transform!GX81),"N/A")</f>
        <v>N/A</v>
      </c>
      <c r="AJ81" s="3" t="str">
        <f>IFERROR(AVERAGE(Transform!FA81, Transform!FM81, Transform!FS81, Transform!FU81, Transform!FW81, Transform!GI81),"N/A")</f>
        <v>N/A</v>
      </c>
      <c r="AK81" s="3" t="str">
        <f>IFERROR(AVERAGE(Transform!FB81, Transform!FN81, Transform!FT81, Transform!FV81, Transform!FX81, Transform!GJ81),"N/A")</f>
        <v>N/A</v>
      </c>
      <c r="AL81" s="3" t="str">
        <f>IFERROR(AVERAGE(Transform!FC81, Transform!FI81, Transform!FO81, Transform!GA81, Transform!GG81, Transform!GK81),"N/A")</f>
        <v>N/A</v>
      </c>
      <c r="AM81" s="3" t="str">
        <f>IFERROR(AVERAGE(Transform!FD81, Transform!FJ81, Transform!FP81, Transform!GB81, Transform!GH81, Transform!GL81),"N/A")</f>
        <v>N/A</v>
      </c>
      <c r="AN81" t="str">
        <f>IFERROR(AVERAGE(Transform!FE81, Transform!FG81, Transform!FQ81, Transform!FY81),"N/A")</f>
        <v>N/A</v>
      </c>
      <c r="AO81" t="str">
        <f>IFERROR(AVERAGE(Transform!FF81, Transform!FH81, Transform!FR81, Transform!FZ81),"N/A")</f>
        <v>N/A</v>
      </c>
      <c r="AP81" t="str">
        <f>IFERROR(AVERAGE(Transform!FK81, Transform!GC81, Transform!GE81, Transform!GM81, Transform!GO81),"N/A")</f>
        <v>N/A</v>
      </c>
      <c r="AQ81" t="str">
        <f>IFERROR(AVERAGE(Transform!FL81, Transform!GD81, Transform!GF81, Transform!GN81, Transform!GP81),"N/A")</f>
        <v>N/A</v>
      </c>
      <c r="AR81" t="str">
        <f>IFERROR(AVERAGE(Transform!GQ81, Transform!GS81, Transform!GU81, Transform!GW81),"N/A")</f>
        <v>N/A</v>
      </c>
      <c r="AS81" t="str">
        <f>IFERROR(AVERAGE(Transform!GR81, Transform!GT81, Transform!GV81, Transform!GX81),"N/A")</f>
        <v>N/A</v>
      </c>
      <c r="AT81" s="2" t="str" cm="1">
        <f t="array" ref="AT81">IFERROR(SUM(VALUE(Transform!GY81:HM81))*100/90,"N/A")</f>
        <v>N/A</v>
      </c>
      <c r="AU81" s="2" t="str" cm="1">
        <f t="array" ref="AU81">IFERROR(SUM(VALUE(Transform!GY81:HK81))*100/78,"N/A")</f>
        <v>N/A</v>
      </c>
      <c r="AV81" s="2" t="str" cm="1">
        <f t="array" ref="AV81">IFERROR(SUM(VALUE(Transform!HL81:HM81))*100/12,"N/A")</f>
        <v>N/A</v>
      </c>
      <c r="AW81" s="2" t="str">
        <f>IFERROR(AVERAGE(Transform!HN81:IE81),"N/A")</f>
        <v>N/A</v>
      </c>
      <c r="AX81" s="2" t="str">
        <f>IFERROR(AVERAGE(Transform!HN81:HR81, Transform!HZ81:IA81),"N/A")</f>
        <v>N/A</v>
      </c>
      <c r="AY81" s="2" t="str">
        <f>IFERROR(AVERAGE(Transform!HS81:HU81, Transform!HX81:HY81),"N/A")</f>
        <v>N/A</v>
      </c>
      <c r="AZ81" s="2" t="str">
        <f>IFERROR(AVERAGE(Transform!HV81:HW81,Transform!IC81,Transform!IE81),"N/A")</f>
        <v>N/A</v>
      </c>
      <c r="BA81" s="2" t="str">
        <f>IFERROR(AVERAGE(Transform!IB81,Transform!ID81),"N/A")</f>
        <v>N/A</v>
      </c>
      <c r="BB81" s="2">
        <f>IFERROR(AVERAGE(Transform!IF81:IJ81),"N/A")</f>
        <v>5</v>
      </c>
      <c r="BC81" s="2" t="str" cm="1">
        <f t="array" ref="BC81">IFERROR(SUM(VALUE(Transform!IK81:IQ81)),"N/A")</f>
        <v>N/A</v>
      </c>
      <c r="BD81" s="2" t="str" cm="1">
        <f t="array" ref="BD81">IFERROR(SUM(VALUE(Transform!IR81:IX81)),"N/A")</f>
        <v>N/A</v>
      </c>
      <c r="BE81" s="2" t="str">
        <f t="shared" si="1"/>
        <v>N/A</v>
      </c>
      <c r="BF81" t="str">
        <f>IFERROR(AVERAGE(Transform!IY81:JO81),"N/A")</f>
        <v>N/A</v>
      </c>
      <c r="BG81" t="str">
        <f>IFERROR(AVERAGE(Transform!JP81:JW81),"N/A")</f>
        <v>N/A</v>
      </c>
      <c r="BH81" t="str">
        <f>IFERROR(AVERAGE(Transform!JP81:JS81),"N/A")</f>
        <v>N/A</v>
      </c>
      <c r="BI81" t="str">
        <f>IFERROR(AVERAGE(Transform!JT81:JW81),"N/A")</f>
        <v>N/A</v>
      </c>
      <c r="BJ81" t="str">
        <f>IFERROR(AVERAGE(Transform!JX81:KI81),"N/A")</f>
        <v>N/A</v>
      </c>
      <c r="BK81" t="str">
        <f>IFERROR(AVERAGE(Transform!JX81:KA81),"N/A")</f>
        <v>N/A</v>
      </c>
      <c r="BL81" t="str">
        <f>IFERROR(AVERAGE(Transform!KB81:KE81),"N/A")</f>
        <v>N/A</v>
      </c>
      <c r="BM81" t="str">
        <f>IFERROR(AVERAGE(Transform!KF81:KI81),"N/A")</f>
        <v>N/A</v>
      </c>
      <c r="BN81" t="str">
        <f>IFERROR(AVERAGE(Transform!KJ81:KX81),"N/A")</f>
        <v>N/A</v>
      </c>
      <c r="BO81" t="str">
        <f>IFERROR(AVERAGE(Transform!KJ81:KN81),"N/A")</f>
        <v>N/A</v>
      </c>
      <c r="BP81" t="str">
        <f>IFERROR(AVERAGE(Transform!KO81:KS81),"N/A")</f>
        <v>N/A</v>
      </c>
      <c r="BQ81" t="str">
        <f>IFERROR(AVERAGE(Transform!KT81:KX81),"N/A")</f>
        <v>N/A</v>
      </c>
    </row>
    <row r="82" spans="1:69" x14ac:dyDescent="0.25">
      <c r="A82">
        <f>Transform!A82</f>
        <v>11</v>
      </c>
      <c r="B82" t="str">
        <f>Transform!B82</f>
        <v>T4</v>
      </c>
      <c r="C82" t="str">
        <f>Transform!C82</f>
        <v>2023-04-23 15:38:06</v>
      </c>
      <c r="D82" t="str">
        <f>Transform!D82</f>
        <v>802-214</v>
      </c>
      <c r="E82" t="str">
        <f>Transform!E82</f>
        <v>202-151</v>
      </c>
      <c r="F82" s="2">
        <f>IFERROR(AVERAGE(Transform!F82:AB82),"N/A")</f>
        <v>68.478260869565219</v>
      </c>
      <c r="G82" s="2">
        <f>IFERROR(AVERAGE(Transform!F82:J82,Transform!S82:AB82),"N/A")</f>
        <v>58.333333333333336</v>
      </c>
      <c r="H82" s="2">
        <f>IFERROR(AVERAGE(Transform!K82:R82),"N/A")</f>
        <v>87.5</v>
      </c>
      <c r="I82" s="2">
        <f>IFERROR(AVERAGE(Transform!F82:J82),"N/A")</f>
        <v>50</v>
      </c>
      <c r="J82" s="2">
        <f>IFERROR(AVERAGE(Transform!S82:W82),"N/A")</f>
        <v>55</v>
      </c>
      <c r="K82" s="2">
        <f>IFERROR(AVERAGE(Transform!X82:AB82),"N/A")</f>
        <v>70</v>
      </c>
      <c r="L82" s="2">
        <f>IFERROR(AVERAGE(Transform!AC82:AZ82),"N/A")</f>
        <v>4.75</v>
      </c>
      <c r="M82" s="2">
        <f>IFERROR(AVERAGE(Transform!AC82:AU82),"N/A")</f>
        <v>4.8421052631578947</v>
      </c>
      <c r="N82" s="2">
        <f>IFERROR(AVERAGE(Transform!AV82:AZ82),"N/A")</f>
        <v>4.4000000000000004</v>
      </c>
      <c r="O82" s="2">
        <f>IFERROR(SUM(Transform!BA82:BL82),"N/A")</f>
        <v>15</v>
      </c>
      <c r="P82" s="2">
        <f>IFERROR(AVERAGE(Transform!BM82:CI82),"N/A")</f>
        <v>4.2173913043478262</v>
      </c>
      <c r="Q82" s="2">
        <f>IFERROR(AVERAGE(Transform!BM82:BT82),"N/A")</f>
        <v>5</v>
      </c>
      <c r="R82" s="2">
        <f>IFERROR(AVERAGE(Transform!BU82:CA82),"N/A")</f>
        <v>4.4285714285714288</v>
      </c>
      <c r="S82" s="2">
        <f>IFERROR(AVERAGE(Transform!CB82:CI82),"N/A")</f>
        <v>3.25</v>
      </c>
      <c r="T82" s="2" cm="1">
        <f t="array" ref="T82">IFERROR(SUM(VALUE(Transform!CJ82:DD82)),"N/A")</f>
        <v>35</v>
      </c>
      <c r="U82" s="2" cm="1">
        <f t="array" ref="U82">IFERROR(SUM(VALUE(Transform!CJ82:CT82)),"N/A")</f>
        <v>12</v>
      </c>
      <c r="V82" s="2">
        <f>IFERROR(SUM(VALUE(Transform!CU82), Transform!CY82:DA82,Transform!DC82:DD82),"N/A")</f>
        <v>15</v>
      </c>
      <c r="W82" s="2" cm="1">
        <f t="array" ref="W82">IFERROR(SUM(VALUE(Transform!CV82:CX82),Transform!DB82),"N/A")</f>
        <v>8</v>
      </c>
      <c r="X82" s="2" cm="1">
        <f t="array" ref="X82">IFERROR(SUM(VALUE(Transform!DE82:DZ82)),"N/A")</f>
        <v>0</v>
      </c>
      <c r="Y82" s="2" cm="1">
        <f t="array" ref="Y82">IFERROR(SUM(VALUE(Transform!DE82:DL82)),"N/A")</f>
        <v>0</v>
      </c>
      <c r="Z82" s="2" cm="1">
        <f t="array" ref="Z82">IFERROR(SUM(VALUE(Transform!DM82:DT82)),"N/A")</f>
        <v>0</v>
      </c>
      <c r="AA82" s="2" cm="1">
        <f t="array" ref="AA82">IFERROR(SUM(VALUE(Transform!DU82:DZ82)),"N/A")</f>
        <v>0</v>
      </c>
      <c r="AB82" s="2" cm="1">
        <f t="array" ref="AB82">IFERROR(((SUM(VALUE(Transform!EA82:EZ82))-26)/(156-26))*100,"N/A")</f>
        <v>51.538461538461533</v>
      </c>
      <c r="AC82" s="2" cm="1">
        <f t="array" ref="AC82">IFERROR(((SUM(VALUE(Transform!EA82:EB82))-2)/(10-2))*100,"N/A")</f>
        <v>62.5</v>
      </c>
      <c r="AD82" s="2" cm="1">
        <f t="array" ref="AD82">IFERROR(((SUM(VALUE(Transform!EC82:ED82), Transform!EJ82, Transform!EO82:ER82)-7)/(35-7))*100,"N/A")</f>
        <v>71.428571428571431</v>
      </c>
      <c r="AE82" s="2" cm="1">
        <f t="array" ref="AE82">IFERROR(((SUM(VALUE(Transform!EE82:EG82), Transform!EK82, Transform!ES82, Transform!EZ82)-6)/(30-6))*100,"N/A")</f>
        <v>66.666666666666657</v>
      </c>
      <c r="AF82" s="2" cm="1">
        <f t="array" ref="AF82">IFERROR(((SUM(VALUE(Transform!ET82:EV82))-3)/(15-3))*100,"N/A")</f>
        <v>50</v>
      </c>
      <c r="AG82" s="3" cm="1">
        <f t="array" ref="AG82">IFERROR(((SUM(VALUE(Transform!EH82:EI82), Transform!EL82:EN82, Transform!EW82:EY82)-8)/(40-8))*100,"N/A")</f>
        <v>62.5</v>
      </c>
      <c r="AH82" s="3">
        <f>IFERROR(AVERAGE(Transform!FA82, Transform!FC82, Transform!FE82, Transform!FG82, Transform!FI82, Transform!FK82, Transform!FM82, Transform!FO82, Transform!FQ82, Transform!FS82, Transform!FU82, Transform!FW82, Transform!FY82, Transform!GA82, Transform!GC82, Transform!GE82, Transform!GG82, Transform!GI82, Transform!GK82, Transform!GM82, Transform!GO82, Transform!GQ82, Transform!GS82, Transform!GU82, Transform!GW82),"N/A")</f>
        <v>4.5599999999999996</v>
      </c>
      <c r="AI82" s="3">
        <f>IFERROR(AVERAGE(Transform!FB82, Transform!FD82, Transform!FF82, Transform!FH82, Transform!FJ82, Transform!FL82, Transform!FN82, Transform!FP82, Transform!FR82, Transform!FT82, Transform!FV82, Transform!FX82, Transform!FZ82, Transform!GB82, Transform!GD82, Transform!GF82, Transform!GH82, Transform!GJ82, Transform!GL82, Transform!GN82, Transform!GP82, Transform!GR82, Transform!GT82, Transform!GV82, Transform!GX82),"N/A")</f>
        <v>4.6399999999999997</v>
      </c>
      <c r="AJ82" s="3">
        <f>IFERROR(AVERAGE(Transform!FA82, Transform!FM82, Transform!FS82, Transform!FU82, Transform!FW82, Transform!GI82),"N/A")</f>
        <v>5</v>
      </c>
      <c r="AK82" s="3">
        <f>IFERROR(AVERAGE(Transform!FB82, Transform!FN82, Transform!FT82, Transform!FV82, Transform!FX82, Transform!GJ82),"N/A")</f>
        <v>5</v>
      </c>
      <c r="AL82" s="3">
        <f>IFERROR(AVERAGE(Transform!FC82, Transform!FI82, Transform!FO82, Transform!GA82, Transform!GG82, Transform!GK82),"N/A")</f>
        <v>4.166666666666667</v>
      </c>
      <c r="AM82" s="3">
        <f>IFERROR(AVERAGE(Transform!FD82, Transform!FJ82, Transform!FP82, Transform!GB82, Transform!GH82, Transform!GL82),"N/A")</f>
        <v>4.333333333333333</v>
      </c>
      <c r="AN82">
        <f>IFERROR(AVERAGE(Transform!FE82, Transform!FG82, Transform!FQ82, Transform!FY82),"N/A")</f>
        <v>4.75</v>
      </c>
      <c r="AO82">
        <f>IFERROR(AVERAGE(Transform!FF82, Transform!FH82, Transform!FR82, Transform!FZ82),"N/A")</f>
        <v>4.75</v>
      </c>
      <c r="AP82">
        <f>IFERROR(AVERAGE(Transform!FK82, Transform!GC82, Transform!GE82, Transform!GM82, Transform!GO82),"N/A")</f>
        <v>4.4000000000000004</v>
      </c>
      <c r="AQ82">
        <f>IFERROR(AVERAGE(Transform!FL82, Transform!GD82, Transform!GF82, Transform!GN82, Transform!GP82),"N/A")</f>
        <v>4.5999999999999996</v>
      </c>
      <c r="AR82">
        <f>IFERROR(AVERAGE(Transform!GQ82, Transform!GS82, Transform!GU82, Transform!GW82),"N/A")</f>
        <v>4.5</v>
      </c>
      <c r="AS82">
        <f>IFERROR(AVERAGE(Transform!GR82, Transform!GT82, Transform!GV82, Transform!GX82),"N/A")</f>
        <v>4.5</v>
      </c>
      <c r="AT82" s="2" cm="1">
        <f t="array" ref="AT82">IFERROR(SUM(VALUE(Transform!GY82:HM82))*100/90,"N/A")</f>
        <v>81.111111111111114</v>
      </c>
      <c r="AU82" s="2" cm="1">
        <f t="array" ref="AU82">IFERROR(SUM(VALUE(Transform!GY82:HK82))*100/78,"N/A")</f>
        <v>84.615384615384613</v>
      </c>
      <c r="AV82" s="2" cm="1">
        <f t="array" ref="AV82">IFERROR(SUM(VALUE(Transform!HL82:HM82))*100/12,"N/A")</f>
        <v>58.333333333333336</v>
      </c>
      <c r="AW82" s="2">
        <f>IFERROR(AVERAGE(Transform!HN82:IE82),"N/A")</f>
        <v>3.1666666666666665</v>
      </c>
      <c r="AX82" s="2">
        <f>IFERROR(AVERAGE(Transform!HN82:HR82, Transform!HZ82:IA82),"N/A")</f>
        <v>4</v>
      </c>
      <c r="AY82" s="2">
        <f>IFERROR(AVERAGE(Transform!HS82:HU82, Transform!HX82:HY82),"N/A")</f>
        <v>1.4</v>
      </c>
      <c r="AZ82" s="2">
        <f>IFERROR(AVERAGE(Transform!HV82:HW82,Transform!IC82,Transform!IE82),"N/A")</f>
        <v>3.25</v>
      </c>
      <c r="BA82" s="2">
        <f>IFERROR(AVERAGE(Transform!IB82,Transform!ID82),"N/A")</f>
        <v>4.5</v>
      </c>
      <c r="BB82" s="2">
        <f>IFERROR(AVERAGE(Transform!IF82:IJ82),"N/A")</f>
        <v>3</v>
      </c>
      <c r="BC82" s="2" cm="1">
        <f t="array" ref="BC82">IFERROR(SUM(VALUE(Transform!IK82:IQ82)),"N/A")</f>
        <v>29</v>
      </c>
      <c r="BD82" s="2" cm="1">
        <f t="array" ref="BD82">IFERROR(SUM(VALUE(Transform!IR82:IX82)),"N/A")</f>
        <v>34</v>
      </c>
      <c r="BE82" s="2">
        <f t="shared" si="1"/>
        <v>31.5</v>
      </c>
      <c r="BF82" t="str">
        <f>IFERROR(AVERAGE(Transform!IY82:JO82),"N/A")</f>
        <v>N/A</v>
      </c>
      <c r="BG82" t="str">
        <f>IFERROR(AVERAGE(Transform!JP82:JW82),"N/A")</f>
        <v>N/A</v>
      </c>
      <c r="BH82" t="str">
        <f>IFERROR(AVERAGE(Transform!JP82:JS82),"N/A")</f>
        <v>N/A</v>
      </c>
      <c r="BI82" t="str">
        <f>IFERROR(AVERAGE(Transform!JT82:JW82),"N/A")</f>
        <v>N/A</v>
      </c>
      <c r="BJ82" t="str">
        <f>IFERROR(AVERAGE(Transform!JX82:KI82),"N/A")</f>
        <v>N/A</v>
      </c>
      <c r="BK82" t="str">
        <f>IFERROR(AVERAGE(Transform!JX82:KA82),"N/A")</f>
        <v>N/A</v>
      </c>
      <c r="BL82" t="str">
        <f>IFERROR(AVERAGE(Transform!KB82:KE82),"N/A")</f>
        <v>N/A</v>
      </c>
      <c r="BM82" t="str">
        <f>IFERROR(AVERAGE(Transform!KF82:KI82),"N/A")</f>
        <v>N/A</v>
      </c>
      <c r="BN82" t="str">
        <f>IFERROR(AVERAGE(Transform!KJ82:KX82),"N/A")</f>
        <v>N/A</v>
      </c>
      <c r="BO82" t="str">
        <f>IFERROR(AVERAGE(Transform!KJ82:KN82),"N/A")</f>
        <v>N/A</v>
      </c>
      <c r="BP82" t="str">
        <f>IFERROR(AVERAGE(Transform!KO82:KS82),"N/A")</f>
        <v>N/A</v>
      </c>
      <c r="BQ82" t="str">
        <f>IFERROR(AVERAGE(Transform!KT82:KX82),"N/A")</f>
        <v>N/A</v>
      </c>
    </row>
    <row r="83" spans="1:69" x14ac:dyDescent="0.25">
      <c r="A83">
        <f>Transform!A83</f>
        <v>12</v>
      </c>
      <c r="B83" t="str">
        <f>Transform!B83</f>
        <v>T4</v>
      </c>
      <c r="C83" t="str">
        <f>Transform!C83</f>
        <v>2023-04-24 12:29:25</v>
      </c>
      <c r="D83" t="str">
        <f>Transform!D83</f>
        <v>806-200</v>
      </c>
      <c r="E83" t="str">
        <f>Transform!E83</f>
        <v>101-102</v>
      </c>
      <c r="F83" s="2">
        <f>IFERROR(AVERAGE(Transform!F83:AB83),"N/A")</f>
        <v>48.913043478260867</v>
      </c>
      <c r="G83" s="2">
        <f>IFERROR(AVERAGE(Transform!F83:J83,Transform!S83:AB83),"N/A")</f>
        <v>23.333333333333332</v>
      </c>
      <c r="H83" s="2">
        <f>IFERROR(AVERAGE(Transform!K83:R83),"N/A")</f>
        <v>96.875</v>
      </c>
      <c r="I83" s="2">
        <f>IFERROR(AVERAGE(Transform!F83:J83),"N/A")</f>
        <v>20</v>
      </c>
      <c r="J83" s="2">
        <f>IFERROR(AVERAGE(Transform!S83:W83),"N/A")</f>
        <v>5</v>
      </c>
      <c r="K83" s="2">
        <f>IFERROR(AVERAGE(Transform!X83:AB83),"N/A")</f>
        <v>45</v>
      </c>
      <c r="L83" s="2">
        <f>IFERROR(AVERAGE(Transform!AC83:AZ83),"N/A")</f>
        <v>2.7083333333333335</v>
      </c>
      <c r="M83" s="2">
        <f>IFERROR(AVERAGE(Transform!AC83:AU83),"N/A")</f>
        <v>2.8947368421052633</v>
      </c>
      <c r="N83" s="2">
        <f>IFERROR(AVERAGE(Transform!AV83:AZ83),"N/A")</f>
        <v>2</v>
      </c>
      <c r="O83" s="2">
        <f>IFERROR(SUM(Transform!BA83:BL83),"N/A")</f>
        <v>34</v>
      </c>
      <c r="P83" s="2">
        <f>IFERROR(AVERAGE(Transform!BM83:CI83),"N/A")</f>
        <v>3.0869565217391304</v>
      </c>
      <c r="Q83" s="2">
        <f>IFERROR(AVERAGE(Transform!BM83:BT83),"N/A")</f>
        <v>2.125</v>
      </c>
      <c r="R83" s="2">
        <f>IFERROR(AVERAGE(Transform!BU83:CA83),"N/A")</f>
        <v>4.5714285714285712</v>
      </c>
      <c r="S83" s="2">
        <f>IFERROR(AVERAGE(Transform!CB83:CI83),"N/A")</f>
        <v>2.75</v>
      </c>
      <c r="T83" s="2" cm="1">
        <f t="array" ref="T83">IFERROR(SUM(VALUE(Transform!CJ83:DD83)),"N/A")</f>
        <v>73</v>
      </c>
      <c r="U83" s="2" cm="1">
        <f t="array" ref="U83">IFERROR(SUM(VALUE(Transform!CJ83:CT83)),"N/A")</f>
        <v>43</v>
      </c>
      <c r="V83" s="2">
        <f>IFERROR(SUM(VALUE(Transform!CU83), Transform!CY83:DA83,Transform!DC83:DD83),"N/A")</f>
        <v>23</v>
      </c>
      <c r="W83" s="2" cm="1">
        <f t="array" ref="W83">IFERROR(SUM(VALUE(Transform!CV83:CX83),Transform!DB83),"N/A")</f>
        <v>7</v>
      </c>
      <c r="X83" s="2" cm="1">
        <f t="array" ref="X83">IFERROR(SUM(VALUE(Transform!DE83:DZ83)),"N/A")</f>
        <v>93</v>
      </c>
      <c r="Y83" s="2" cm="1">
        <f t="array" ref="Y83">IFERROR(SUM(VALUE(Transform!DE83:DL83)),"N/A")</f>
        <v>42</v>
      </c>
      <c r="Z83" s="2" cm="1">
        <f t="array" ref="Z83">IFERROR(SUM(VALUE(Transform!DM83:DT83)),"N/A")</f>
        <v>41</v>
      </c>
      <c r="AA83" s="2" cm="1">
        <f t="array" ref="AA83">IFERROR(SUM(VALUE(Transform!DU83:DZ83)),"N/A")</f>
        <v>10</v>
      </c>
      <c r="AB83" s="2" cm="1">
        <f t="array" ref="AB83">IFERROR(((SUM(VALUE(Transform!EA83:EZ83))-26)/(156-26))*100,"N/A")</f>
        <v>47.692307692307693</v>
      </c>
      <c r="AC83" s="2" cm="1">
        <f t="array" ref="AC83">IFERROR(((SUM(VALUE(Transform!EA83:EB83))-2)/(10-2))*100,"N/A")</f>
        <v>50</v>
      </c>
      <c r="AD83" s="2" cm="1">
        <f t="array" ref="AD83">IFERROR(((SUM(VALUE(Transform!EC83:ED83), Transform!EJ83, Transform!EO83:ER83)-7)/(35-7))*100,"N/A")</f>
        <v>57.142857142857139</v>
      </c>
      <c r="AE83" s="2" cm="1">
        <f t="array" ref="AE83">IFERROR(((SUM(VALUE(Transform!EE83:EG83), Transform!EK83, Transform!ES83, Transform!EZ83)-6)/(30-6))*100,"N/A")</f>
        <v>45.833333333333329</v>
      </c>
      <c r="AF83" s="2" cm="1">
        <f t="array" ref="AF83">IFERROR(((SUM(VALUE(Transform!ET83:EV83))-3)/(15-3))*100,"N/A")</f>
        <v>75</v>
      </c>
      <c r="AG83" s="3" cm="1">
        <f t="array" ref="AG83">IFERROR(((SUM(VALUE(Transform!EH83:EI83), Transform!EL83:EN83, Transform!EW83:EY83)-8)/(40-8))*100,"N/A")</f>
        <v>68.75</v>
      </c>
      <c r="AH83" s="3">
        <f>IFERROR(AVERAGE(Transform!FA83, Transform!FC83, Transform!FE83, Transform!FG83, Transform!FI83, Transform!FK83, Transform!FM83, Transform!FO83, Transform!FQ83, Transform!FS83, Transform!FU83, Transform!FW83, Transform!FY83, Transform!GA83, Transform!GC83, Transform!GE83, Transform!GG83, Transform!GI83, Transform!GK83, Transform!GM83, Transform!GO83, Transform!GQ83, Transform!GS83, Transform!GU83, Transform!GW83),"N/A")</f>
        <v>4.12</v>
      </c>
      <c r="AI83" s="3">
        <f>IFERROR(AVERAGE(Transform!FB83, Transform!FD83, Transform!FF83, Transform!FH83, Transform!FJ83, Transform!FL83, Transform!FN83, Transform!FP83, Transform!FR83, Transform!FT83, Transform!FV83, Transform!FX83, Transform!FZ83, Transform!GB83, Transform!GD83, Transform!GF83, Transform!GH83, Transform!GJ83, Transform!GL83, Transform!GN83, Transform!GP83, Transform!GR83, Transform!GT83, Transform!GV83, Transform!GX83),"N/A")</f>
        <v>3.04</v>
      </c>
      <c r="AJ83" s="3">
        <f>IFERROR(AVERAGE(Transform!FA83, Transform!FM83, Transform!FS83, Transform!FU83, Transform!FW83, Transform!GI83),"N/A")</f>
        <v>4.333333333333333</v>
      </c>
      <c r="AK83" s="3">
        <f>IFERROR(AVERAGE(Transform!FB83, Transform!FN83, Transform!FT83, Transform!FV83, Transform!FX83, Transform!GJ83),"N/A")</f>
        <v>3.1666666666666665</v>
      </c>
      <c r="AL83" s="3">
        <f>IFERROR(AVERAGE(Transform!FC83, Transform!FI83, Transform!FO83, Transform!GA83, Transform!GG83, Transform!GK83),"N/A")</f>
        <v>3.5</v>
      </c>
      <c r="AM83" s="3">
        <f>IFERROR(AVERAGE(Transform!FD83, Transform!FJ83, Transform!FP83, Transform!GB83, Transform!GH83, Transform!GL83),"N/A")</f>
        <v>2.1666666666666665</v>
      </c>
      <c r="AN83">
        <f>IFERROR(AVERAGE(Transform!FE83, Transform!FG83, Transform!FQ83, Transform!FY83),"N/A")</f>
        <v>4.25</v>
      </c>
      <c r="AO83">
        <f>IFERROR(AVERAGE(Transform!FF83, Transform!FH83, Transform!FR83, Transform!FZ83),"N/A")</f>
        <v>2.75</v>
      </c>
      <c r="AP83">
        <f>IFERROR(AVERAGE(Transform!FK83, Transform!GC83, Transform!GE83, Transform!GM83, Transform!GO83),"N/A")</f>
        <v>4.8</v>
      </c>
      <c r="AQ83">
        <f>IFERROR(AVERAGE(Transform!FL83, Transform!GD83, Transform!GF83, Transform!GN83, Transform!GP83),"N/A")</f>
        <v>4.2</v>
      </c>
      <c r="AR83">
        <f>IFERROR(AVERAGE(Transform!GQ83, Transform!GS83, Transform!GU83, Transform!GW83),"N/A")</f>
        <v>3.75</v>
      </c>
      <c r="AS83">
        <f>IFERROR(AVERAGE(Transform!GR83, Transform!GT83, Transform!GV83, Transform!GX83),"N/A")</f>
        <v>3</v>
      </c>
      <c r="AT83" s="2" cm="1">
        <f t="array" ref="AT83">IFERROR(SUM(VALUE(Transform!GY83:HM83))*100/90,"N/A")</f>
        <v>63.333333333333336</v>
      </c>
      <c r="AU83" s="2" cm="1">
        <f t="array" ref="AU83">IFERROR(SUM(VALUE(Transform!GY83:HK83))*100/78,"N/A")</f>
        <v>67.948717948717942</v>
      </c>
      <c r="AV83" s="2" cm="1">
        <f t="array" ref="AV83">IFERROR(SUM(VALUE(Transform!HL83:HM83))*100/12,"N/A")</f>
        <v>33.333333333333336</v>
      </c>
      <c r="AW83" s="2">
        <f>IFERROR(AVERAGE(Transform!HN83:IE83),"N/A")</f>
        <v>3.6666666666666665</v>
      </c>
      <c r="AX83" s="2">
        <f>IFERROR(AVERAGE(Transform!HN83:HR83, Transform!HZ83:IA83),"N/A")</f>
        <v>4.2857142857142856</v>
      </c>
      <c r="AY83" s="2">
        <f>IFERROR(AVERAGE(Transform!HS83:HU83, Transform!HX83:HY83),"N/A")</f>
        <v>2</v>
      </c>
      <c r="AZ83" s="2">
        <f>IFERROR(AVERAGE(Transform!HV83:HW83,Transform!IC83,Transform!IE83),"N/A")</f>
        <v>4</v>
      </c>
      <c r="BA83" s="2">
        <f>IFERROR(AVERAGE(Transform!IB83,Transform!ID83),"N/A")</f>
        <v>5</v>
      </c>
      <c r="BB83" s="2">
        <f>IFERROR(AVERAGE(Transform!IF83:IJ83),"N/A")</f>
        <v>5.2</v>
      </c>
      <c r="BC83" s="2" cm="1">
        <f t="array" ref="BC83">IFERROR(SUM(VALUE(Transform!IK83:IQ83)),"N/A")</f>
        <v>35</v>
      </c>
      <c r="BD83" s="2" cm="1">
        <f t="array" ref="BD83">IFERROR(SUM(VALUE(Transform!IR83:IX83)),"N/A")</f>
        <v>14</v>
      </c>
      <c r="BE83" s="2">
        <f t="shared" si="1"/>
        <v>24.5</v>
      </c>
      <c r="BF83" t="str">
        <f>IFERROR(AVERAGE(Transform!IY83:JO83),"N/A")</f>
        <v>N/A</v>
      </c>
      <c r="BG83" t="str">
        <f>IFERROR(AVERAGE(Transform!JP83:JW83),"N/A")</f>
        <v>N/A</v>
      </c>
      <c r="BH83" t="str">
        <f>IFERROR(AVERAGE(Transform!JP83:JS83),"N/A")</f>
        <v>N/A</v>
      </c>
      <c r="BI83" t="str">
        <f>IFERROR(AVERAGE(Transform!JT83:JW83),"N/A")</f>
        <v>N/A</v>
      </c>
      <c r="BJ83" t="str">
        <f>IFERROR(AVERAGE(Transform!JX83:KI83),"N/A")</f>
        <v>N/A</v>
      </c>
      <c r="BK83" t="str">
        <f>IFERROR(AVERAGE(Transform!JX83:KA83),"N/A")</f>
        <v>N/A</v>
      </c>
      <c r="BL83" t="str">
        <f>IFERROR(AVERAGE(Transform!KB83:KE83),"N/A")</f>
        <v>N/A</v>
      </c>
      <c r="BM83" t="str">
        <f>IFERROR(AVERAGE(Transform!KF83:KI83),"N/A")</f>
        <v>N/A</v>
      </c>
      <c r="BN83" t="str">
        <f>IFERROR(AVERAGE(Transform!KJ83:KX83),"N/A")</f>
        <v>N/A</v>
      </c>
      <c r="BO83" t="str">
        <f>IFERROR(AVERAGE(Transform!KJ83:KN83),"N/A")</f>
        <v>N/A</v>
      </c>
      <c r="BP83" t="str">
        <f>IFERROR(AVERAGE(Transform!KO83:KS83),"N/A")</f>
        <v>N/A</v>
      </c>
      <c r="BQ83" t="str">
        <f>IFERROR(AVERAGE(Transform!KT83:KX83),"N/A")</f>
        <v>N/A</v>
      </c>
    </row>
    <row r="84" spans="1:69" x14ac:dyDescent="0.25">
      <c r="A84">
        <f>Transform!A85</f>
        <v>14</v>
      </c>
      <c r="B84" t="str">
        <f>Transform!B85</f>
        <v>T4</v>
      </c>
      <c r="C84" t="str">
        <f>Transform!C85</f>
        <v>2023-04-24 16:27:52</v>
      </c>
      <c r="D84" t="str">
        <f>Transform!D85</f>
        <v>702-208</v>
      </c>
      <c r="E84" t="str">
        <f>Transform!E85</f>
        <v>102-104</v>
      </c>
      <c r="F84" s="2">
        <f>IFERROR(AVERAGE(Transform!F85:AB85),"N/A")</f>
        <v>69.565217391304344</v>
      </c>
      <c r="G84" s="2">
        <f>IFERROR(AVERAGE(Transform!F85:J85,Transform!S85:AB85),"N/A")</f>
        <v>66.666666666666671</v>
      </c>
      <c r="H84" s="2">
        <f>IFERROR(AVERAGE(Transform!K85:R85),"N/A")</f>
        <v>75</v>
      </c>
      <c r="I84" s="2">
        <f>IFERROR(AVERAGE(Transform!F85:J85),"N/A")</f>
        <v>65</v>
      </c>
      <c r="J84" s="2">
        <f>IFERROR(AVERAGE(Transform!S85:W85),"N/A")</f>
        <v>65</v>
      </c>
      <c r="K84" s="2">
        <f>IFERROR(AVERAGE(Transform!X85:AB85),"N/A")</f>
        <v>70</v>
      </c>
      <c r="L84" s="2">
        <f>IFERROR(AVERAGE(Transform!AC85:AZ85),"N/A")</f>
        <v>4.541666666666667</v>
      </c>
      <c r="M84" s="2">
        <f>IFERROR(AVERAGE(Transform!AC85:AU85),"N/A")</f>
        <v>4.6842105263157894</v>
      </c>
      <c r="N84" s="2">
        <f>IFERROR(AVERAGE(Transform!AV85:AZ85),"N/A")</f>
        <v>4</v>
      </c>
      <c r="O84" s="2">
        <f>IFERROR(SUM(Transform!BA85:BL85),"N/A")</f>
        <v>20</v>
      </c>
      <c r="P84" s="2">
        <f>IFERROR(AVERAGE(Transform!BM85:CI85),"N/A")</f>
        <v>3.7826086956521738</v>
      </c>
      <c r="Q84" s="2">
        <f>IFERROR(AVERAGE(Transform!BM85:BT85),"N/A")</f>
        <v>3.875</v>
      </c>
      <c r="R84" s="2">
        <f>IFERROR(AVERAGE(Transform!BU85:CA85),"N/A")</f>
        <v>3.8571428571428572</v>
      </c>
      <c r="S84" s="2">
        <f>IFERROR(AVERAGE(Transform!CB85:CI85),"N/A")</f>
        <v>3.625</v>
      </c>
      <c r="T84" s="2" cm="1">
        <f t="array" ref="T84">IFERROR(SUM(VALUE(Transform!CJ85:DD85)),"N/A")</f>
        <v>45</v>
      </c>
      <c r="U84" s="2" cm="1">
        <f t="array" ref="U84">IFERROR(SUM(VALUE(Transform!CJ85:CT85)),"N/A")</f>
        <v>20</v>
      </c>
      <c r="V84" s="2">
        <f>IFERROR(SUM(VALUE(Transform!CU85), Transform!CY85:DA85,Transform!DC85:DD85),"N/A")</f>
        <v>17</v>
      </c>
      <c r="W84" s="2" cm="1">
        <f t="array" ref="W84">IFERROR(SUM(VALUE(Transform!CV85:CX85),Transform!DB85),"N/A")</f>
        <v>8</v>
      </c>
      <c r="X84" s="2" cm="1">
        <f t="array" ref="X84">IFERROR(SUM(VALUE(Transform!DE85:DZ85)),"N/A")</f>
        <v>26</v>
      </c>
      <c r="Y84" s="2" cm="1">
        <f t="array" ref="Y84">IFERROR(SUM(VALUE(Transform!DE85:DL85)),"N/A")</f>
        <v>10</v>
      </c>
      <c r="Z84" s="2" cm="1">
        <f t="array" ref="Z84">IFERROR(SUM(VALUE(Transform!DM85:DT85)),"N/A")</f>
        <v>9</v>
      </c>
      <c r="AA84" s="2" cm="1">
        <f t="array" ref="AA84">IFERROR(SUM(VALUE(Transform!DU85:DZ85)),"N/A")</f>
        <v>7</v>
      </c>
      <c r="AB84" s="2" cm="1">
        <f t="array" ref="AB84">IFERROR(((SUM(VALUE(Transform!EA85:EZ85))-26)/(156-26))*100,"N/A")</f>
        <v>55.384615384615387</v>
      </c>
      <c r="AC84" s="2" cm="1">
        <f t="array" ref="AC84">IFERROR(((SUM(VALUE(Transform!EA85:EB85))-2)/(10-2))*100,"N/A")</f>
        <v>62.5</v>
      </c>
      <c r="AD84" s="2" cm="1">
        <f t="array" ref="AD84">IFERROR(((SUM(VALUE(Transform!EC85:ED85), Transform!EJ85, Transform!EO85:ER85)-7)/(35-7))*100,"N/A")</f>
        <v>75</v>
      </c>
      <c r="AE84" s="2" cm="1">
        <f t="array" ref="AE84">IFERROR(((SUM(VALUE(Transform!EE85:EG85), Transform!EK85, Transform!ES85, Transform!EZ85)-6)/(30-6))*100,"N/A")</f>
        <v>66.666666666666657</v>
      </c>
      <c r="AF84" s="2" cm="1">
        <f t="array" ref="AF84">IFERROR(((SUM(VALUE(Transform!ET85:EV85))-3)/(15-3))*100,"N/A")</f>
        <v>75</v>
      </c>
      <c r="AG84" s="3" cm="1">
        <f t="array" ref="AG84">IFERROR(((SUM(VALUE(Transform!EH85:EI85), Transform!EL85:EN85, Transform!EW85:EY85)-8)/(40-8))*100,"N/A")</f>
        <v>65.625</v>
      </c>
      <c r="AH84" s="3">
        <f>IFERROR(AVERAGE(Transform!FA85, Transform!FC85, Transform!FE85, Transform!FG85, Transform!FI85, Transform!FK85, Transform!FM85, Transform!FO85, Transform!FQ85, Transform!FS85, Transform!FU85, Transform!FW85, Transform!FY85, Transform!GA85, Transform!GC85, Transform!GE85, Transform!GG85, Transform!GI85, Transform!GK85, Transform!GM85, Transform!GO85, Transform!GQ85, Transform!GS85, Transform!GU85, Transform!GW85),"N/A")</f>
        <v>4.24</v>
      </c>
      <c r="AI84" s="3">
        <f>IFERROR(AVERAGE(Transform!FB85, Transform!FD85, Transform!FF85, Transform!FH85, Transform!FJ85, Transform!FL85, Transform!FN85, Transform!FP85, Transform!FR85, Transform!FT85, Transform!FV85, Transform!FX85, Transform!FZ85, Transform!GB85, Transform!GD85, Transform!GF85, Transform!GH85, Transform!GJ85, Transform!GL85, Transform!GN85, Transform!GP85, Transform!GR85, Transform!GT85, Transform!GV85, Transform!GX85),"N/A")</f>
        <v>3.92</v>
      </c>
      <c r="AJ84" s="3">
        <f>IFERROR(AVERAGE(Transform!FA85, Transform!FM85, Transform!FS85, Transform!FU85, Transform!FW85, Transform!GI85),"N/A")</f>
        <v>4.333333333333333</v>
      </c>
      <c r="AK84" s="3">
        <f>IFERROR(AVERAGE(Transform!FB85, Transform!FN85, Transform!FT85, Transform!FV85, Transform!FX85, Transform!GJ85),"N/A")</f>
        <v>4</v>
      </c>
      <c r="AL84" s="3">
        <f>IFERROR(AVERAGE(Transform!FC85, Transform!FI85, Transform!FO85, Transform!GA85, Transform!GG85, Transform!GK85),"N/A")</f>
        <v>4.333333333333333</v>
      </c>
      <c r="AM84" s="3">
        <f>IFERROR(AVERAGE(Transform!FD85, Transform!FJ85, Transform!FP85, Transform!GB85, Transform!GH85, Transform!GL85),"N/A")</f>
        <v>4</v>
      </c>
      <c r="AN84">
        <f>IFERROR(AVERAGE(Transform!FE85, Transform!FG85, Transform!FQ85, Transform!FY85),"N/A")</f>
        <v>4.25</v>
      </c>
      <c r="AO84">
        <f>IFERROR(AVERAGE(Transform!FF85, Transform!FH85, Transform!FR85, Transform!FZ85),"N/A")</f>
        <v>3.5</v>
      </c>
      <c r="AP84">
        <f>IFERROR(AVERAGE(Transform!FK85, Transform!GC85, Transform!GE85, Transform!GM85, Transform!GO85),"N/A")</f>
        <v>4.2</v>
      </c>
      <c r="AQ84">
        <f>IFERROR(AVERAGE(Transform!FL85, Transform!GD85, Transform!GF85, Transform!GN85, Transform!GP85),"N/A")</f>
        <v>4.2</v>
      </c>
      <c r="AR84">
        <f>IFERROR(AVERAGE(Transform!GQ85, Transform!GS85, Transform!GU85, Transform!GW85),"N/A")</f>
        <v>4</v>
      </c>
      <c r="AS84">
        <f>IFERROR(AVERAGE(Transform!GR85, Transform!GT85, Transform!GV85, Transform!GX85),"N/A")</f>
        <v>3.75</v>
      </c>
      <c r="AT84" s="2" cm="1">
        <f t="array" ref="AT84">IFERROR(SUM(VALUE(Transform!GY85:HM85))*100/90,"N/A")</f>
        <v>83.333333333333329</v>
      </c>
      <c r="AU84" s="2" cm="1">
        <f t="array" ref="AU84">IFERROR(SUM(VALUE(Transform!GY85:HK85))*100/78,"N/A")</f>
        <v>83.333333333333329</v>
      </c>
      <c r="AV84" s="2" cm="1">
        <f t="array" ref="AV84">IFERROR(SUM(VALUE(Transform!HL85:HM85))*100/12,"N/A")</f>
        <v>83.333333333333329</v>
      </c>
      <c r="AW84" s="2">
        <f>IFERROR(AVERAGE(Transform!HN85:IE85),"N/A")</f>
        <v>4.0555555555555554</v>
      </c>
      <c r="AX84" s="2">
        <f>IFERROR(AVERAGE(Transform!HN85:HR85, Transform!HZ85:IA85),"N/A")</f>
        <v>4.5714285714285712</v>
      </c>
      <c r="AY84" s="2">
        <f>IFERROR(AVERAGE(Transform!HS85:HU85, Transform!HX85:HY85),"N/A")</f>
        <v>3.4</v>
      </c>
      <c r="AZ84" s="2">
        <f>IFERROR(AVERAGE(Transform!HV85:HW85,Transform!IC85,Transform!IE85),"N/A")</f>
        <v>4</v>
      </c>
      <c r="BA84" s="2">
        <f>IFERROR(AVERAGE(Transform!IB85,Transform!ID85),"N/A")</f>
        <v>4</v>
      </c>
      <c r="BB84" s="2">
        <f>IFERROR(AVERAGE(Transform!IF85:IJ85),"N/A")</f>
        <v>4.2</v>
      </c>
      <c r="BC84" s="2" cm="1">
        <f t="array" ref="BC84">IFERROR(SUM(VALUE(Transform!IK85:IQ85)),"N/A")</f>
        <v>28</v>
      </c>
      <c r="BD84" s="2" cm="1">
        <f t="array" ref="BD84">IFERROR(SUM(VALUE(Transform!IR85:IX85)),"N/A")</f>
        <v>25</v>
      </c>
      <c r="BE84" s="2">
        <f t="shared" si="1"/>
        <v>26.5</v>
      </c>
      <c r="BF84" t="str">
        <f>IFERROR(AVERAGE(Transform!IY85:JO85),"N/A")</f>
        <v>N/A</v>
      </c>
      <c r="BG84">
        <f>IFERROR(AVERAGE(Transform!JP85:JW85),"N/A")</f>
        <v>0.875</v>
      </c>
      <c r="BH84">
        <f>IFERROR(AVERAGE(Transform!JP85:JS85),"N/A")</f>
        <v>1</v>
      </c>
      <c r="BI84">
        <f>IFERROR(AVERAGE(Transform!JT85:JW85),"N/A")</f>
        <v>0.75</v>
      </c>
      <c r="BJ84" t="str">
        <f>IFERROR(AVERAGE(Transform!JX85:KI85),"N/A")</f>
        <v>N/A</v>
      </c>
      <c r="BK84" t="str">
        <f>IFERROR(AVERAGE(Transform!JX85:KA85),"N/A")</f>
        <v>N/A</v>
      </c>
      <c r="BL84" t="str">
        <f>IFERROR(AVERAGE(Transform!KB85:KE85),"N/A")</f>
        <v>N/A</v>
      </c>
      <c r="BM84" t="str">
        <f>IFERROR(AVERAGE(Transform!KF85:KI85),"N/A")</f>
        <v>N/A</v>
      </c>
      <c r="BN84">
        <f>IFERROR(AVERAGE(Transform!KJ85:KX85),"N/A")</f>
        <v>2.5333333333333332</v>
      </c>
      <c r="BO84">
        <f>IFERROR(AVERAGE(Transform!KJ85:KN85),"N/A")</f>
        <v>2.4</v>
      </c>
      <c r="BP84">
        <f>IFERROR(AVERAGE(Transform!KO85:KS85),"N/A")</f>
        <v>3</v>
      </c>
      <c r="BQ84">
        <f>IFERROR(AVERAGE(Transform!KT85:KX85),"N/A")</f>
        <v>2.2000000000000002</v>
      </c>
    </row>
    <row r="85" spans="1:69" x14ac:dyDescent="0.25">
      <c r="A85">
        <f>Transform!A86</f>
        <v>15</v>
      </c>
      <c r="B85" t="str">
        <f>Transform!B86</f>
        <v>T4</v>
      </c>
      <c r="C85" t="str">
        <f>Transform!C86</f>
        <v>2023-04-29 23:52:28</v>
      </c>
      <c r="D85" t="str">
        <f>Transform!D86</f>
        <v>709-216</v>
      </c>
      <c r="E85" t="str">
        <f>Transform!E86</f>
        <v>109-114</v>
      </c>
      <c r="F85" s="2">
        <f>IFERROR(AVERAGE(Transform!F86:AB86),"N/A")</f>
        <v>55.434782608695649</v>
      </c>
      <c r="G85" s="2">
        <f>IFERROR(AVERAGE(Transform!F86:J86,Transform!S86:AB86),"N/A")</f>
        <v>41.666666666666664</v>
      </c>
      <c r="H85" s="2">
        <f>IFERROR(AVERAGE(Transform!K86:R86),"N/A")</f>
        <v>81.25</v>
      </c>
      <c r="I85" s="2">
        <f>IFERROR(AVERAGE(Transform!F86:J86),"N/A")</f>
        <v>70</v>
      </c>
      <c r="J85" s="2">
        <f>IFERROR(AVERAGE(Transform!S86:W86),"N/A")</f>
        <v>5</v>
      </c>
      <c r="K85" s="2">
        <f>IFERROR(AVERAGE(Transform!X86:AB86),"N/A")</f>
        <v>50</v>
      </c>
      <c r="L85" s="2">
        <f>IFERROR(AVERAGE(Transform!AC86:AZ86),"N/A")</f>
        <v>5</v>
      </c>
      <c r="M85" s="2">
        <f>IFERROR(AVERAGE(Transform!AC86:AU86),"N/A")</f>
        <v>5</v>
      </c>
      <c r="N85" s="2">
        <f>IFERROR(AVERAGE(Transform!AV86:AZ86),"N/A")</f>
        <v>5</v>
      </c>
      <c r="O85" s="2">
        <f>IFERROR(SUM(Transform!BA86:BL86),"N/A")</f>
        <v>18</v>
      </c>
      <c r="P85" s="2">
        <f>IFERROR(AVERAGE(Transform!BM86:CI86),"N/A")</f>
        <v>4.3478260869565215</v>
      </c>
      <c r="Q85" s="2">
        <f>IFERROR(AVERAGE(Transform!BM86:BT86),"N/A")</f>
        <v>3.375</v>
      </c>
      <c r="R85" s="2">
        <f>IFERROR(AVERAGE(Transform!BU86:CA86),"N/A")</f>
        <v>5</v>
      </c>
      <c r="S85" s="2">
        <f>IFERROR(AVERAGE(Transform!CB86:CI86),"N/A")</f>
        <v>4.75</v>
      </c>
      <c r="T85" s="2" cm="1">
        <f t="array" ref="T85">IFERROR(SUM(VALUE(Transform!CJ86:DD86)),"N/A")</f>
        <v>37</v>
      </c>
      <c r="U85" s="2" cm="1">
        <f t="array" ref="U85">IFERROR(SUM(VALUE(Transform!CJ86:CT86)),"N/A")</f>
        <v>16</v>
      </c>
      <c r="V85" s="2">
        <f>IFERROR(SUM(VALUE(Transform!CU86), Transform!CY86:DA86,Transform!DC86:DD86),"N/A")</f>
        <v>17</v>
      </c>
      <c r="W85" s="2" cm="1">
        <f t="array" ref="W85">IFERROR(SUM(VALUE(Transform!CV86:CX86),Transform!DB86),"N/A")</f>
        <v>4</v>
      </c>
      <c r="X85" s="2" cm="1">
        <f t="array" ref="X85">IFERROR(SUM(VALUE(Transform!DE86:DZ86)),"N/A")</f>
        <v>24</v>
      </c>
      <c r="Y85" s="2" cm="1">
        <f t="array" ref="Y85">IFERROR(SUM(VALUE(Transform!DE86:DL86)),"N/A")</f>
        <v>10</v>
      </c>
      <c r="Z85" s="2" cm="1">
        <f t="array" ref="Z85">IFERROR(SUM(VALUE(Transform!DM86:DT86)),"N/A")</f>
        <v>14</v>
      </c>
      <c r="AA85" s="2" cm="1">
        <f t="array" ref="AA85">IFERROR(SUM(VALUE(Transform!DU86:DZ86)),"N/A")</f>
        <v>0</v>
      </c>
      <c r="AB85" s="2" cm="1">
        <f t="array" ref="AB85">IFERROR(((SUM(VALUE(Transform!EA86:EZ86))-26)/(156-26))*100,"N/A")</f>
        <v>63.076923076923073</v>
      </c>
      <c r="AC85" s="2" cm="1">
        <f t="array" ref="AC85">IFERROR(((SUM(VALUE(Transform!EA86:EB86))-2)/(10-2))*100,"N/A")</f>
        <v>37.5</v>
      </c>
      <c r="AD85" s="2" cm="1">
        <f t="array" ref="AD85">IFERROR(((SUM(VALUE(Transform!EC86:ED86), Transform!EJ86, Transform!EO86:ER86)-7)/(35-7))*100,"N/A")</f>
        <v>82.142857142857139</v>
      </c>
      <c r="AE85" s="2" cm="1">
        <f t="array" ref="AE85">IFERROR(((SUM(VALUE(Transform!EE86:EG86), Transform!EK86, Transform!ES86, Transform!EZ86)-6)/(30-6))*100,"N/A")</f>
        <v>70.833333333333343</v>
      </c>
      <c r="AF85" s="2" cm="1">
        <f t="array" ref="AF85">IFERROR(((SUM(VALUE(Transform!ET86:EV86))-3)/(15-3))*100,"N/A")</f>
        <v>91.666666666666657</v>
      </c>
      <c r="AG85" s="3" cm="1">
        <f t="array" ref="AG85">IFERROR(((SUM(VALUE(Transform!EH86:EI86), Transform!EL86:EN86, Transform!EW86:EY86)-8)/(40-8))*100,"N/A")</f>
        <v>87.5</v>
      </c>
      <c r="AH85" s="3">
        <f>IFERROR(AVERAGE(Transform!FA86, Transform!FC86, Transform!FE86, Transform!FG86, Transform!FI86, Transform!FK86, Transform!FM86, Transform!FO86, Transform!FQ86, Transform!FS86, Transform!FU86, Transform!FW86, Transform!FY86, Transform!GA86, Transform!GC86, Transform!GE86, Transform!GG86, Transform!GI86, Transform!GK86, Transform!GM86, Transform!GO86, Transform!GQ86, Transform!GS86, Transform!GU86, Transform!GW86),"N/A")</f>
        <v>5</v>
      </c>
      <c r="AI85" s="3">
        <f>IFERROR(AVERAGE(Transform!FB86, Transform!FD86, Transform!FF86, Transform!FH86, Transform!FJ86, Transform!FL86, Transform!FN86, Transform!FP86, Transform!FR86, Transform!FT86, Transform!FV86, Transform!FX86, Transform!FZ86, Transform!GB86, Transform!GD86, Transform!GF86, Transform!GH86, Transform!GJ86, Transform!GL86, Transform!GN86, Transform!GP86, Transform!GR86, Transform!GT86, Transform!GV86, Transform!GX86),"N/A")</f>
        <v>4.88</v>
      </c>
      <c r="AJ85" s="3">
        <f>IFERROR(AVERAGE(Transform!FA86, Transform!FM86, Transform!FS86, Transform!FU86, Transform!FW86, Transform!GI86),"N/A")</f>
        <v>5</v>
      </c>
      <c r="AK85" s="3">
        <f>IFERROR(AVERAGE(Transform!FB86, Transform!FN86, Transform!FT86, Transform!FV86, Transform!FX86, Transform!GJ86),"N/A")</f>
        <v>5</v>
      </c>
      <c r="AL85" s="3">
        <f>IFERROR(AVERAGE(Transform!FC86, Transform!FI86, Transform!FO86, Transform!GA86, Transform!GG86, Transform!GK86),"N/A")</f>
        <v>5</v>
      </c>
      <c r="AM85" s="3">
        <f>IFERROR(AVERAGE(Transform!FD86, Transform!FJ86, Transform!FP86, Transform!GB86, Transform!GH86, Transform!GL86),"N/A")</f>
        <v>5</v>
      </c>
      <c r="AN85">
        <f>IFERROR(AVERAGE(Transform!FE86, Transform!FG86, Transform!FQ86, Transform!FY86),"N/A")</f>
        <v>5</v>
      </c>
      <c r="AO85">
        <f>IFERROR(AVERAGE(Transform!FF86, Transform!FH86, Transform!FR86, Transform!FZ86),"N/A")</f>
        <v>4.25</v>
      </c>
      <c r="AP85">
        <f>IFERROR(AVERAGE(Transform!FK86, Transform!GC86, Transform!GE86, Transform!GM86, Transform!GO86),"N/A")</f>
        <v>5</v>
      </c>
      <c r="AQ85">
        <f>IFERROR(AVERAGE(Transform!FL86, Transform!GD86, Transform!GF86, Transform!GN86, Transform!GP86),"N/A")</f>
        <v>5</v>
      </c>
      <c r="AR85">
        <f>IFERROR(AVERAGE(Transform!GQ86, Transform!GS86, Transform!GU86, Transform!GW86),"N/A")</f>
        <v>5</v>
      </c>
      <c r="AS85">
        <f>IFERROR(AVERAGE(Transform!GR86, Transform!GT86, Transform!GV86, Transform!GX86),"N/A")</f>
        <v>5</v>
      </c>
      <c r="AT85" s="2" cm="1">
        <f t="array" ref="AT85">IFERROR(SUM(VALUE(Transform!GY86:HM86))*100/90,"N/A")</f>
        <v>87.777777777777771</v>
      </c>
      <c r="AU85" s="2" cm="1">
        <f t="array" ref="AU85">IFERROR(SUM(VALUE(Transform!GY86:HK86))*100/78,"N/A")</f>
        <v>87.179487179487182</v>
      </c>
      <c r="AV85" s="2" cm="1">
        <f t="array" ref="AV85">IFERROR(SUM(VALUE(Transform!HL86:HM86))*100/12,"N/A")</f>
        <v>91.666666666666671</v>
      </c>
      <c r="AW85" s="2">
        <f>IFERROR(AVERAGE(Transform!HN86:IE86),"N/A")</f>
        <v>3.7222222222222223</v>
      </c>
      <c r="AX85" s="2">
        <f>IFERROR(AVERAGE(Transform!HN86:HR86, Transform!HZ86:IA86),"N/A")</f>
        <v>4.5714285714285712</v>
      </c>
      <c r="AY85" s="2">
        <f>IFERROR(AVERAGE(Transform!HS86:HU86, Transform!HX86:HY86),"N/A")</f>
        <v>2.8</v>
      </c>
      <c r="AZ85" s="2">
        <f>IFERROR(AVERAGE(Transform!HV86:HW86,Transform!IC86,Transform!IE86),"N/A")</f>
        <v>2.75</v>
      </c>
      <c r="BA85" s="2">
        <f>IFERROR(AVERAGE(Transform!IB86,Transform!ID86),"N/A")</f>
        <v>5</v>
      </c>
      <c r="BB85" s="2">
        <f>IFERROR(AVERAGE(Transform!IF86:IJ86),"N/A")</f>
        <v>4.2</v>
      </c>
      <c r="BC85" s="2" cm="1">
        <f t="array" ref="BC85">IFERROR(SUM(VALUE(Transform!IK86:IQ86)),"N/A")</f>
        <v>34</v>
      </c>
      <c r="BD85" s="2" cm="1">
        <f t="array" ref="BD85">IFERROR(SUM(VALUE(Transform!IR86:IX86)),"N/A")</f>
        <v>34</v>
      </c>
      <c r="BE85" s="2">
        <f t="shared" si="1"/>
        <v>34</v>
      </c>
      <c r="BF85" t="str">
        <f>IFERROR(AVERAGE(Transform!IY86:JO86),"N/A")</f>
        <v>N/A</v>
      </c>
      <c r="BG85">
        <f>IFERROR(AVERAGE(Transform!JP86:JW86),"N/A")</f>
        <v>3</v>
      </c>
      <c r="BH85">
        <f>IFERROR(AVERAGE(Transform!JP86:JS86),"N/A")</f>
        <v>3</v>
      </c>
      <c r="BI85">
        <f>IFERROR(AVERAGE(Transform!JT86:JW86),"N/A")</f>
        <v>3</v>
      </c>
      <c r="BJ85" t="str">
        <f>IFERROR(AVERAGE(Transform!JX86:KI86),"N/A")</f>
        <v>N/A</v>
      </c>
      <c r="BK85" t="str">
        <f>IFERROR(AVERAGE(Transform!JX86:KA86),"N/A")</f>
        <v>N/A</v>
      </c>
      <c r="BL85" t="str">
        <f>IFERROR(AVERAGE(Transform!KB86:KE86),"N/A")</f>
        <v>N/A</v>
      </c>
      <c r="BM85" t="str">
        <f>IFERROR(AVERAGE(Transform!KF86:KI86),"N/A")</f>
        <v>N/A</v>
      </c>
      <c r="BN85">
        <f>IFERROR(AVERAGE(Transform!KJ86:KX86),"N/A")</f>
        <v>2.2000000000000002</v>
      </c>
      <c r="BO85">
        <f>IFERROR(AVERAGE(Transform!KJ86:KN86),"N/A")</f>
        <v>1.4</v>
      </c>
      <c r="BP85">
        <f>IFERROR(AVERAGE(Transform!KO86:KS86),"N/A")</f>
        <v>2.8</v>
      </c>
      <c r="BQ85">
        <f>IFERROR(AVERAGE(Transform!KT86:KX86),"N/A")</f>
        <v>2.4</v>
      </c>
    </row>
    <row r="86" spans="1:69" x14ac:dyDescent="0.25">
      <c r="A86">
        <f>Transform!A87</f>
        <v>16</v>
      </c>
      <c r="B86" t="str">
        <f>Transform!B87</f>
        <v>T4</v>
      </c>
      <c r="C86" t="str">
        <f>Transform!C87</f>
        <v>2023-05-06 18:57:44</v>
      </c>
      <c r="D86" t="str">
        <f>Transform!D87</f>
        <v>752-207</v>
      </c>
      <c r="E86" t="str">
        <f>Transform!E87</f>
        <v/>
      </c>
      <c r="F86" s="2">
        <f>IFERROR(AVERAGE(Transform!F87:AB87),"N/A")</f>
        <v>86.956521739130437</v>
      </c>
      <c r="G86" s="2">
        <f>IFERROR(AVERAGE(Transform!F87:J87,Transform!S87:AB87),"N/A")</f>
        <v>81.666666666666671</v>
      </c>
      <c r="H86" s="2">
        <f>IFERROR(AVERAGE(Transform!K87:R87),"N/A")</f>
        <v>96.875</v>
      </c>
      <c r="I86" s="2">
        <f>IFERROR(AVERAGE(Transform!F87:J87),"N/A")</f>
        <v>85</v>
      </c>
      <c r="J86" s="2">
        <f>IFERROR(AVERAGE(Transform!S87:W87),"N/A")</f>
        <v>60</v>
      </c>
      <c r="K86" s="2">
        <f>IFERROR(AVERAGE(Transform!X87:AB87),"N/A")</f>
        <v>100</v>
      </c>
      <c r="L86" s="2">
        <f>IFERROR(AVERAGE(Transform!AC87:AZ87),"N/A")</f>
        <v>4.458333333333333</v>
      </c>
      <c r="M86" s="2">
        <f>IFERROR(AVERAGE(Transform!AC87:AU87),"N/A")</f>
        <v>4.6842105263157894</v>
      </c>
      <c r="N86" s="2">
        <f>IFERROR(AVERAGE(Transform!AV87:AZ87),"N/A")</f>
        <v>3.6</v>
      </c>
      <c r="O86" s="2">
        <f>IFERROR(SUM(Transform!BA87:BL87),"N/A")</f>
        <v>19</v>
      </c>
      <c r="P86" s="2">
        <f>IFERROR(AVERAGE(Transform!BM87:CI87),"N/A")</f>
        <v>4.0434782608695654</v>
      </c>
      <c r="Q86" s="2">
        <f>IFERROR(AVERAGE(Transform!BM87:BT87),"N/A")</f>
        <v>3.625</v>
      </c>
      <c r="R86" s="2">
        <f>IFERROR(AVERAGE(Transform!BU87:CA87),"N/A")</f>
        <v>4.7142857142857144</v>
      </c>
      <c r="S86" s="2">
        <f>IFERROR(AVERAGE(Transform!CB87:CI87),"N/A")</f>
        <v>3.875</v>
      </c>
      <c r="T86" s="2" cm="1">
        <f t="array" ref="T86">IFERROR(SUM(VALUE(Transform!CJ87:DD87)),"N/A")</f>
        <v>55</v>
      </c>
      <c r="U86" s="2" cm="1">
        <f t="array" ref="U86">IFERROR(SUM(VALUE(Transform!CJ87:CT87)),"N/A")</f>
        <v>29</v>
      </c>
      <c r="V86" s="2">
        <f>IFERROR(SUM(VALUE(Transform!CU87), Transform!CY87:DA87,Transform!DC87:DD87),"N/A")</f>
        <v>19</v>
      </c>
      <c r="W86" s="2" cm="1">
        <f t="array" ref="W86">IFERROR(SUM(VALUE(Transform!CV87:CX87),Transform!DB87),"N/A")</f>
        <v>7</v>
      </c>
      <c r="X86" s="2" cm="1">
        <f t="array" ref="X86">IFERROR(SUM(VALUE(Transform!DE87:DZ87)),"N/A")</f>
        <v>61</v>
      </c>
      <c r="Y86" s="2" cm="1">
        <f t="array" ref="Y86">IFERROR(SUM(VALUE(Transform!DE87:DL87)),"N/A")</f>
        <v>9</v>
      </c>
      <c r="Z86" s="2" cm="1">
        <f t="array" ref="Z86">IFERROR(SUM(VALUE(Transform!DM87:DT87)),"N/A")</f>
        <v>36</v>
      </c>
      <c r="AA86" s="2" cm="1">
        <f t="array" ref="AA86">IFERROR(SUM(VALUE(Transform!DU87:DZ87)),"N/A")</f>
        <v>16</v>
      </c>
      <c r="AB86" s="2" cm="1">
        <f t="array" ref="AB86">IFERROR(((SUM(VALUE(Transform!EA87:EZ87))-26)/(156-26))*100,"N/A")</f>
        <v>63.84615384615384</v>
      </c>
      <c r="AC86" s="2" cm="1">
        <f t="array" ref="AC86">IFERROR(((SUM(VALUE(Transform!EA87:EB87))-2)/(10-2))*100,"N/A")</f>
        <v>87.5</v>
      </c>
      <c r="AD86" s="2" cm="1">
        <f t="array" ref="AD86">IFERROR(((SUM(VALUE(Transform!EC87:ED87), Transform!EJ87, Transform!EO87:ER87)-7)/(35-7))*100,"N/A")</f>
        <v>78.571428571428569</v>
      </c>
      <c r="AE86" s="2" cm="1">
        <f t="array" ref="AE86">IFERROR(((SUM(VALUE(Transform!EE87:EG87), Transform!EK87, Transform!ES87, Transform!EZ87)-6)/(30-6))*100,"N/A")</f>
        <v>87.5</v>
      </c>
      <c r="AF86" s="2" cm="1">
        <f t="array" ref="AF86">IFERROR(((SUM(VALUE(Transform!ET87:EV87))-3)/(15-3))*100,"N/A")</f>
        <v>58.333333333333336</v>
      </c>
      <c r="AG86" s="3" cm="1">
        <f t="array" ref="AG86">IFERROR(((SUM(VALUE(Transform!EH87:EI87), Transform!EL87:EN87, Transform!EW87:EY87)-8)/(40-8))*100,"N/A")</f>
        <v>81.25</v>
      </c>
      <c r="AH86" s="3">
        <f>IFERROR(AVERAGE(Transform!FA87, Transform!FC87, Transform!FE87, Transform!FG87, Transform!FI87, Transform!FK87, Transform!FM87, Transform!FO87, Transform!FQ87, Transform!FS87, Transform!FU87, Transform!FW87, Transform!FY87, Transform!GA87, Transform!GC87, Transform!GE87, Transform!GG87, Transform!GI87, Transform!GK87, Transform!GM87, Transform!GO87, Transform!GQ87, Transform!GS87, Transform!GU87, Transform!GW87),"N/A")</f>
        <v>4.24</v>
      </c>
      <c r="AI86" s="3">
        <f>IFERROR(AVERAGE(Transform!FB87, Transform!FD87, Transform!FF87, Transform!FH87, Transform!FJ87, Transform!FL87, Transform!FN87, Transform!FP87, Transform!FR87, Transform!FT87, Transform!FV87, Transform!FX87, Transform!FZ87, Transform!GB87, Transform!GD87, Transform!GF87, Transform!GH87, Transform!GJ87, Transform!GL87, Transform!GN87, Transform!GP87, Transform!GR87, Transform!GT87, Transform!GV87, Transform!GX87),"N/A")</f>
        <v>3.88</v>
      </c>
      <c r="AJ86" s="3">
        <f>IFERROR(AVERAGE(Transform!FA87, Transform!FM87, Transform!FS87, Transform!FU87, Transform!FW87, Transform!GI87),"N/A")</f>
        <v>4.833333333333333</v>
      </c>
      <c r="AK86" s="3">
        <f>IFERROR(AVERAGE(Transform!FB87, Transform!FN87, Transform!FT87, Transform!FV87, Transform!FX87, Transform!GJ87),"N/A")</f>
        <v>4.333333333333333</v>
      </c>
      <c r="AL86" s="3">
        <f>IFERROR(AVERAGE(Transform!FC87, Transform!FI87, Transform!FO87, Transform!GA87, Transform!GG87, Transform!GK87),"N/A")</f>
        <v>3.8333333333333335</v>
      </c>
      <c r="AM86" s="3">
        <f>IFERROR(AVERAGE(Transform!FD87, Transform!FJ87, Transform!FP87, Transform!GB87, Transform!GH87, Transform!GL87),"N/A")</f>
        <v>3.5</v>
      </c>
      <c r="AN86">
        <f>IFERROR(AVERAGE(Transform!FE87, Transform!FG87, Transform!FQ87, Transform!FY87),"N/A")</f>
        <v>3.75</v>
      </c>
      <c r="AO86">
        <f>IFERROR(AVERAGE(Transform!FF87, Transform!FH87, Transform!FR87, Transform!FZ87),"N/A")</f>
        <v>2.75</v>
      </c>
      <c r="AP86">
        <f>IFERROR(AVERAGE(Transform!FK87, Transform!GC87, Transform!GE87, Transform!GM87, Transform!GO87),"N/A")</f>
        <v>4.2</v>
      </c>
      <c r="AQ86">
        <f>IFERROR(AVERAGE(Transform!FL87, Transform!GD87, Transform!GF87, Transform!GN87, Transform!GP87),"N/A")</f>
        <v>4.2</v>
      </c>
      <c r="AR86">
        <f>IFERROR(AVERAGE(Transform!GQ87, Transform!GS87, Transform!GU87, Transform!GW87),"N/A")</f>
        <v>4.5</v>
      </c>
      <c r="AS86">
        <f>IFERROR(AVERAGE(Transform!GR87, Transform!GT87, Transform!GV87, Transform!GX87),"N/A")</f>
        <v>4.5</v>
      </c>
      <c r="AT86" s="2" cm="1">
        <f t="array" ref="AT86">IFERROR(SUM(VALUE(Transform!GY87:HM87))*100/90,"N/A")</f>
        <v>93.333333333333329</v>
      </c>
      <c r="AU86" s="2" cm="1">
        <f t="array" ref="AU86">IFERROR(SUM(VALUE(Transform!GY87:HK87))*100/78,"N/A")</f>
        <v>94.871794871794876</v>
      </c>
      <c r="AV86" s="2" cm="1">
        <f t="array" ref="AV86">IFERROR(SUM(VALUE(Transform!HL87:HM87))*100/12,"N/A")</f>
        <v>83.333333333333329</v>
      </c>
      <c r="AW86" s="2">
        <f>IFERROR(AVERAGE(Transform!HN87:IE87),"N/A")</f>
        <v>4.2222222222222223</v>
      </c>
      <c r="AX86" s="2">
        <f>IFERROR(AVERAGE(Transform!HN87:HR87, Transform!HZ87:IA87),"N/A")</f>
        <v>4.8571428571428568</v>
      </c>
      <c r="AY86" s="2">
        <f>IFERROR(AVERAGE(Transform!HS87:HU87, Transform!HX87:HY87),"N/A")</f>
        <v>3.4</v>
      </c>
      <c r="AZ86" s="2">
        <f>IFERROR(AVERAGE(Transform!HV87:HW87,Transform!IC87,Transform!IE87),"N/A")</f>
        <v>4</v>
      </c>
      <c r="BA86" s="2">
        <f>IFERROR(AVERAGE(Transform!IB87,Transform!ID87),"N/A")</f>
        <v>4.5</v>
      </c>
      <c r="BB86" s="2">
        <f>IFERROR(AVERAGE(Transform!IF87:IJ87),"N/A")</f>
        <v>4.2</v>
      </c>
      <c r="BC86" s="2" cm="1">
        <f t="array" ref="BC86">IFERROR(SUM(VALUE(Transform!IK87:IQ87)),"N/A")</f>
        <v>35</v>
      </c>
      <c r="BD86" s="2" cm="1">
        <f t="array" ref="BD86">IFERROR(SUM(VALUE(Transform!IR87:IX87)),"N/A")</f>
        <v>35</v>
      </c>
      <c r="BE86" s="2">
        <f t="shared" si="1"/>
        <v>35</v>
      </c>
      <c r="BF86" t="str">
        <f>IFERROR(AVERAGE(Transform!IY87:JO87),"N/A")</f>
        <v>N/A</v>
      </c>
      <c r="BG86" t="str">
        <f>IFERROR(AVERAGE(Transform!JP87:JW87),"N/A")</f>
        <v>N/A</v>
      </c>
      <c r="BH86" t="str">
        <f>IFERROR(AVERAGE(Transform!JP87:JS87),"N/A")</f>
        <v>N/A</v>
      </c>
      <c r="BI86" t="str">
        <f>IFERROR(AVERAGE(Transform!JT87:JW87),"N/A")</f>
        <v>N/A</v>
      </c>
      <c r="BJ86" t="str">
        <f>IFERROR(AVERAGE(Transform!JX87:KI87),"N/A")</f>
        <v>N/A</v>
      </c>
      <c r="BK86" t="str">
        <f>IFERROR(AVERAGE(Transform!JX87:KA87),"N/A")</f>
        <v>N/A</v>
      </c>
      <c r="BL86" t="str">
        <f>IFERROR(AVERAGE(Transform!KB87:KE87),"N/A")</f>
        <v>N/A</v>
      </c>
      <c r="BM86" t="str">
        <f>IFERROR(AVERAGE(Transform!KF87:KI87),"N/A")</f>
        <v>N/A</v>
      </c>
      <c r="BN86" t="str">
        <f>IFERROR(AVERAGE(Transform!KJ87:KX87),"N/A")</f>
        <v>N/A</v>
      </c>
      <c r="BO86" t="str">
        <f>IFERROR(AVERAGE(Transform!KJ87:KN87),"N/A")</f>
        <v>N/A</v>
      </c>
      <c r="BP86" t="str">
        <f>IFERROR(AVERAGE(Transform!KO87:KS87),"N/A")</f>
        <v>N/A</v>
      </c>
      <c r="BQ86" t="str">
        <f>IFERROR(AVERAGE(Transform!KT87:KX87),"N/A")</f>
        <v>N/A</v>
      </c>
    </row>
    <row r="87" spans="1:69" x14ac:dyDescent="0.25">
      <c r="A87">
        <f>Transform!A88</f>
        <v>17</v>
      </c>
      <c r="B87" t="str">
        <f>Transform!B88</f>
        <v>T4</v>
      </c>
      <c r="C87">
        <f>Transform!C88</f>
        <v>0</v>
      </c>
      <c r="D87" t="str">
        <f>Transform!D88</f>
        <v>710-210</v>
      </c>
      <c r="E87" t="str">
        <f>Transform!E88</f>
        <v>110-115</v>
      </c>
      <c r="F87" s="2">
        <f>IFERROR(AVERAGE(Transform!F88:AB88),"N/A")</f>
        <v>77.173913043478265</v>
      </c>
      <c r="G87" s="2">
        <f>IFERROR(AVERAGE(Transform!F88:J88,Transform!S88:AB88),"N/A")</f>
        <v>65</v>
      </c>
      <c r="H87" s="2">
        <f>IFERROR(AVERAGE(Transform!K88:R88),"N/A")</f>
        <v>100</v>
      </c>
      <c r="I87" s="2">
        <f>IFERROR(AVERAGE(Transform!F88:J88),"N/A")</f>
        <v>80</v>
      </c>
      <c r="J87" s="2">
        <f>IFERROR(AVERAGE(Transform!S88:W88),"N/A")</f>
        <v>50</v>
      </c>
      <c r="K87" s="2">
        <f>IFERROR(AVERAGE(Transform!X88:AB88),"N/A")</f>
        <v>65</v>
      </c>
      <c r="L87" s="2">
        <f>IFERROR(AVERAGE(Transform!AC88:AZ88),"N/A")</f>
        <v>4.083333333333333</v>
      </c>
      <c r="M87" s="2">
        <f>IFERROR(AVERAGE(Transform!AC88:AU88),"N/A")</f>
        <v>4.3684210526315788</v>
      </c>
      <c r="N87" s="2">
        <f>IFERROR(AVERAGE(Transform!AV88:AZ88),"N/A")</f>
        <v>3</v>
      </c>
      <c r="O87" s="2">
        <f>IFERROR(SUM(Transform!BA88:BL88),"N/A")</f>
        <v>6</v>
      </c>
      <c r="P87" s="2" t="str">
        <f>IFERROR(AVERAGE(Transform!BM88:CI88),"N/A")</f>
        <v>N/A</v>
      </c>
      <c r="Q87" s="2" t="str">
        <f>IFERROR(AVERAGE(Transform!BM88:BT88),"N/A")</f>
        <v>N/A</v>
      </c>
      <c r="R87" s="2" t="str">
        <f>IFERROR(AVERAGE(Transform!BU88:CA88),"N/A")</f>
        <v>N/A</v>
      </c>
      <c r="S87" s="2" t="str">
        <f>IFERROR(AVERAGE(Transform!CB88:CI88),"N/A")</f>
        <v>N/A</v>
      </c>
      <c r="T87" s="2" cm="1">
        <f t="array" ref="T87">IFERROR(SUM(VALUE(Transform!CJ88:DD88)),"N/A")</f>
        <v>28</v>
      </c>
      <c r="U87" s="2" cm="1">
        <f t="array" ref="U87">IFERROR(SUM(VALUE(Transform!CJ88:CT88)),"N/A")</f>
        <v>11</v>
      </c>
      <c r="V87" s="2">
        <f>IFERROR(SUM(VALUE(Transform!CU88), Transform!CY88:DA88,Transform!DC88:DD88),"N/A")</f>
        <v>13</v>
      </c>
      <c r="W87" s="2" cm="1">
        <f t="array" ref="W87">IFERROR(SUM(VALUE(Transform!CV88:CX88),Transform!DB88),"N/A")</f>
        <v>4</v>
      </c>
      <c r="X87" s="2" cm="1">
        <f t="array" ref="X87">IFERROR(SUM(VALUE(Transform!DE88:DZ88)),"N/A")</f>
        <v>14</v>
      </c>
      <c r="Y87" s="2" cm="1">
        <f t="array" ref="Y87">IFERROR(SUM(VALUE(Transform!DE88:DL88)),"N/A")</f>
        <v>5</v>
      </c>
      <c r="Z87" s="2" cm="1">
        <f t="array" ref="Z87">IFERROR(SUM(VALUE(Transform!DM88:DT88)),"N/A")</f>
        <v>0</v>
      </c>
      <c r="AA87" s="2" cm="1">
        <f t="array" ref="AA87">IFERROR(SUM(VALUE(Transform!DU88:DZ88)),"N/A")</f>
        <v>9</v>
      </c>
      <c r="AB87" s="2" t="str" cm="1">
        <f t="array" ref="AB87">IFERROR(((SUM(VALUE(Transform!EA88:EZ88))-26)/(156-26))*100,"N/A")</f>
        <v>N/A</v>
      </c>
      <c r="AC87" s="2" t="str" cm="1">
        <f t="array" ref="AC87">IFERROR(((SUM(VALUE(Transform!EA88:EB88))-2)/(10-2))*100,"N/A")</f>
        <v>N/A</v>
      </c>
      <c r="AD87" s="2" t="str" cm="1">
        <f t="array" ref="AD87">IFERROR(((SUM(VALUE(Transform!EC88:ED88), Transform!EJ88, Transform!EO88:ER88)-7)/(35-7))*100,"N/A")</f>
        <v>N/A</v>
      </c>
      <c r="AE87" s="2" t="str" cm="1">
        <f t="array" ref="AE87">IFERROR(((SUM(VALUE(Transform!EE88:EG88), Transform!EK88, Transform!ES88, Transform!EZ88)-6)/(30-6))*100,"N/A")</f>
        <v>N/A</v>
      </c>
      <c r="AF87" s="2" t="str" cm="1">
        <f t="array" ref="AF87">IFERROR(((SUM(VALUE(Transform!ET88:EV88))-3)/(15-3))*100,"N/A")</f>
        <v>N/A</v>
      </c>
      <c r="AG87" s="3" t="str" cm="1">
        <f t="array" ref="AG87">IFERROR(((SUM(VALUE(Transform!EH88:EI88), Transform!EL88:EN88, Transform!EW88:EY88)-8)/(40-8))*100,"N/A")</f>
        <v>N/A</v>
      </c>
      <c r="AH87" s="3" t="str">
        <f>IFERROR(AVERAGE(Transform!FA88, Transform!FC88, Transform!FE88, Transform!FG88, Transform!FI88, Transform!FK88, Transform!FM88, Transform!FO88, Transform!FQ88, Transform!FS88, Transform!FU88, Transform!FW88, Transform!FY88, Transform!GA88, Transform!GC88, Transform!GE88, Transform!GG88, Transform!GI88, Transform!GK88, Transform!GM88, Transform!GO88, Transform!GQ88, Transform!GS88, Transform!GU88, Transform!GW88),"N/A")</f>
        <v>N/A</v>
      </c>
      <c r="AI87" s="3" t="str">
        <f>IFERROR(AVERAGE(Transform!FB88, Transform!FD88, Transform!FF88, Transform!FH88, Transform!FJ88, Transform!FL88, Transform!FN88, Transform!FP88, Transform!FR88, Transform!FT88, Transform!FV88, Transform!FX88, Transform!FZ88, Transform!GB88, Transform!GD88, Transform!GF88, Transform!GH88, Transform!GJ88, Transform!GL88, Transform!GN88, Transform!GP88, Transform!GR88, Transform!GT88, Transform!GV88, Transform!GX88),"N/A")</f>
        <v>N/A</v>
      </c>
      <c r="AJ87" s="3" t="str">
        <f>IFERROR(AVERAGE(Transform!FA88, Transform!FM88, Transform!FS88, Transform!FU88, Transform!FW88, Transform!GI88),"N/A")</f>
        <v>N/A</v>
      </c>
      <c r="AK87" s="3" t="str">
        <f>IFERROR(AVERAGE(Transform!FB88, Transform!FN88, Transform!FT88, Transform!FV88, Transform!FX88, Transform!GJ88),"N/A")</f>
        <v>N/A</v>
      </c>
      <c r="AL87" s="3" t="str">
        <f>IFERROR(AVERAGE(Transform!FC88, Transform!FI88, Transform!FO88, Transform!GA88, Transform!GG88, Transform!GK88),"N/A")</f>
        <v>N/A</v>
      </c>
      <c r="AM87" s="3" t="str">
        <f>IFERROR(AVERAGE(Transform!FD88, Transform!FJ88, Transform!FP88, Transform!GB88, Transform!GH88, Transform!GL88),"N/A")</f>
        <v>N/A</v>
      </c>
      <c r="AN87" t="str">
        <f>IFERROR(AVERAGE(Transform!FE88, Transform!FG88, Transform!FQ88, Transform!FY88),"N/A")</f>
        <v>N/A</v>
      </c>
      <c r="AO87" t="str">
        <f>IFERROR(AVERAGE(Transform!FF88, Transform!FH88, Transform!FR88, Transform!FZ88),"N/A")</f>
        <v>N/A</v>
      </c>
      <c r="AP87" t="str">
        <f>IFERROR(AVERAGE(Transform!FK88, Transform!GC88, Transform!GE88, Transform!GM88, Transform!GO88),"N/A")</f>
        <v>N/A</v>
      </c>
      <c r="AQ87" t="str">
        <f>IFERROR(AVERAGE(Transform!FL88, Transform!GD88, Transform!GF88, Transform!GN88, Transform!GP88),"N/A")</f>
        <v>N/A</v>
      </c>
      <c r="AR87" t="str">
        <f>IFERROR(AVERAGE(Transform!GQ88, Transform!GS88, Transform!GU88, Transform!GW88),"N/A")</f>
        <v>N/A</v>
      </c>
      <c r="AS87" t="str">
        <f>IFERROR(AVERAGE(Transform!GR88, Transform!GT88, Transform!GV88, Transform!GX88),"N/A")</f>
        <v>N/A</v>
      </c>
      <c r="AT87" s="2" t="str" cm="1">
        <f t="array" ref="AT87">IFERROR(SUM(VALUE(Transform!GY88:HM88))*100/90,"N/A")</f>
        <v>N/A</v>
      </c>
      <c r="AU87" s="2" t="str" cm="1">
        <f t="array" ref="AU87">IFERROR(SUM(VALUE(Transform!GY88:HK88))*100/78,"N/A")</f>
        <v>N/A</v>
      </c>
      <c r="AV87" s="2" t="str" cm="1">
        <f t="array" ref="AV87">IFERROR(SUM(VALUE(Transform!HL88:HM88))*100/12,"N/A")</f>
        <v>N/A</v>
      </c>
      <c r="AW87" s="2" t="str">
        <f>IFERROR(AVERAGE(Transform!HN88:IE88),"N/A")</f>
        <v>N/A</v>
      </c>
      <c r="AX87" s="2" t="str">
        <f>IFERROR(AVERAGE(Transform!HN88:HR88, Transform!HZ88:IA88),"N/A")</f>
        <v>N/A</v>
      </c>
      <c r="AY87" s="2" t="str">
        <f>IFERROR(AVERAGE(Transform!HS88:HU88, Transform!HX88:HY88),"N/A")</f>
        <v>N/A</v>
      </c>
      <c r="AZ87" s="2" t="str">
        <f>IFERROR(AVERAGE(Transform!HV88:HW88,Transform!IC88,Transform!IE88),"N/A")</f>
        <v>N/A</v>
      </c>
      <c r="BA87" s="2" t="str">
        <f>IFERROR(AVERAGE(Transform!IB88,Transform!ID88),"N/A")</f>
        <v>N/A</v>
      </c>
      <c r="BB87" s="2">
        <f>IFERROR(AVERAGE(Transform!IF88:IJ88),"N/A")</f>
        <v>1</v>
      </c>
      <c r="BC87" s="2" cm="1">
        <f t="array" ref="BC87">IFERROR(SUM(VALUE(Transform!IK88:IQ88)),"N/A")</f>
        <v>25</v>
      </c>
      <c r="BD87" s="2" cm="1">
        <f t="array" ref="BD87">IFERROR(SUM(VALUE(Transform!IR88:IX88)),"N/A")</f>
        <v>26</v>
      </c>
      <c r="BE87" s="2">
        <f t="shared" si="1"/>
        <v>25.5</v>
      </c>
      <c r="BF87" t="str">
        <f>IFERROR(AVERAGE(Transform!IY88:JO88),"N/A")</f>
        <v>N/A</v>
      </c>
      <c r="BG87">
        <f>IFERROR(AVERAGE(Transform!JP88:JW88),"N/A")</f>
        <v>0.5714285714285714</v>
      </c>
      <c r="BH87">
        <f>IFERROR(AVERAGE(Transform!JP88:JS88),"N/A")</f>
        <v>-0.66666666666666663</v>
      </c>
      <c r="BI87">
        <f>IFERROR(AVERAGE(Transform!JT88:JW88),"N/A")</f>
        <v>1.5</v>
      </c>
      <c r="BJ87" t="str">
        <f>IFERROR(AVERAGE(Transform!JX88:KI88),"N/A")</f>
        <v>N/A</v>
      </c>
      <c r="BK87" t="str">
        <f>IFERROR(AVERAGE(Transform!JX88:KA88),"N/A")</f>
        <v>N/A</v>
      </c>
      <c r="BL87" t="str">
        <f>IFERROR(AVERAGE(Transform!KB88:KE88),"N/A")</f>
        <v>N/A</v>
      </c>
      <c r="BM87" t="str">
        <f>IFERROR(AVERAGE(Transform!KF88:KI88),"N/A")</f>
        <v>N/A</v>
      </c>
      <c r="BN87">
        <f>IFERROR(AVERAGE(Transform!KJ88:KX88),"N/A")</f>
        <v>3.3846153846153846</v>
      </c>
      <c r="BO87">
        <f>IFERROR(AVERAGE(Transform!KJ88:KN88),"N/A")</f>
        <v>3.6</v>
      </c>
      <c r="BP87">
        <f>IFERROR(AVERAGE(Transform!KO88:KS88),"N/A")</f>
        <v>3.5</v>
      </c>
      <c r="BQ87">
        <f>IFERROR(AVERAGE(Transform!KT88:KX88),"N/A")</f>
        <v>3</v>
      </c>
    </row>
    <row r="88" spans="1:69" x14ac:dyDescent="0.25">
      <c r="A88">
        <f>Transform!A89</f>
        <v>18</v>
      </c>
      <c r="B88" t="str">
        <f>Transform!B89</f>
        <v>T4</v>
      </c>
      <c r="C88" t="str">
        <f>Transform!C89</f>
        <v>2023-05-17 14:12:11</v>
      </c>
      <c r="D88" t="str">
        <f>Transform!D89</f>
        <v>703-203</v>
      </c>
      <c r="E88" t="str">
        <f>Transform!E89</f>
        <v>103-105</v>
      </c>
      <c r="F88" s="2">
        <f>IFERROR(AVERAGE(Transform!F89:AB89),"N/A")</f>
        <v>66.304347826086953</v>
      </c>
      <c r="G88" s="2">
        <f>IFERROR(AVERAGE(Transform!F89:J89,Transform!S89:AB89),"N/A")</f>
        <v>60</v>
      </c>
      <c r="H88" s="2">
        <f>IFERROR(AVERAGE(Transform!K89:R89),"N/A")</f>
        <v>78.125</v>
      </c>
      <c r="I88" s="2">
        <f>IFERROR(AVERAGE(Transform!F89:J89),"N/A")</f>
        <v>85</v>
      </c>
      <c r="J88" s="2">
        <f>IFERROR(AVERAGE(Transform!S89:W89),"N/A")</f>
        <v>25</v>
      </c>
      <c r="K88" s="2">
        <f>IFERROR(AVERAGE(Transform!X89:AB89),"N/A")</f>
        <v>70</v>
      </c>
      <c r="L88" s="2">
        <f>IFERROR(AVERAGE(Transform!AC89:AZ89),"N/A")</f>
        <v>3.625</v>
      </c>
      <c r="M88" s="2">
        <f>IFERROR(AVERAGE(Transform!AC89:AU89),"N/A")</f>
        <v>3.9473684210526314</v>
      </c>
      <c r="N88" s="2">
        <f>IFERROR(AVERAGE(Transform!AV89:AZ89),"N/A")</f>
        <v>2.4</v>
      </c>
      <c r="O88" s="2">
        <f>IFERROR(SUM(Transform!BA89:BL89),"N/A")</f>
        <v>29</v>
      </c>
      <c r="P88" s="2">
        <f>IFERROR(AVERAGE(Transform!BM89:CI89),"N/A")</f>
        <v>3.4347826086956523</v>
      </c>
      <c r="Q88" s="2">
        <f>IFERROR(AVERAGE(Transform!BM89:BT89),"N/A")</f>
        <v>2.375</v>
      </c>
      <c r="R88" s="2">
        <f>IFERROR(AVERAGE(Transform!BU89:CA89),"N/A")</f>
        <v>4</v>
      </c>
      <c r="S88" s="2">
        <f>IFERROR(AVERAGE(Transform!CB89:CI89),"N/A")</f>
        <v>4</v>
      </c>
      <c r="T88" s="2" cm="1">
        <f t="array" ref="T88">IFERROR(SUM(VALUE(Transform!CJ89:DD89)),"N/A")</f>
        <v>59</v>
      </c>
      <c r="U88" s="2" cm="1">
        <f t="array" ref="U88">IFERROR(SUM(VALUE(Transform!CJ89:CT89)),"N/A")</f>
        <v>29</v>
      </c>
      <c r="V88" s="2">
        <f>IFERROR(SUM(VALUE(Transform!CU89), Transform!CY89:DA89,Transform!DC89:DD89),"N/A")</f>
        <v>19</v>
      </c>
      <c r="W88" s="2" cm="1">
        <f t="array" ref="W88">IFERROR(SUM(VALUE(Transform!CV89:CX89),Transform!DB89),"N/A")</f>
        <v>11</v>
      </c>
      <c r="X88" s="2" cm="1">
        <f t="array" ref="X88">IFERROR(SUM(VALUE(Transform!DE89:DZ89)),"N/A")</f>
        <v>59</v>
      </c>
      <c r="Y88" s="2" cm="1">
        <f t="array" ref="Y88">IFERROR(SUM(VALUE(Transform!DE89:DL89)),"N/A")</f>
        <v>20</v>
      </c>
      <c r="Z88" s="2" cm="1">
        <f t="array" ref="Z88">IFERROR(SUM(VALUE(Transform!DM89:DT89)),"N/A")</f>
        <v>24</v>
      </c>
      <c r="AA88" s="2" cm="1">
        <f t="array" ref="AA88">IFERROR(SUM(VALUE(Transform!DU89:DZ89)),"N/A")</f>
        <v>15</v>
      </c>
      <c r="AB88" s="2" cm="1">
        <f t="array" ref="AB88">IFERROR(((SUM(VALUE(Transform!EA89:EZ89))-26)/(156-26))*100,"N/A")</f>
        <v>50.769230769230766</v>
      </c>
      <c r="AC88" s="2" cm="1">
        <f t="array" ref="AC88">IFERROR(((SUM(VALUE(Transform!EA89:EB89))-2)/(10-2))*100,"N/A")</f>
        <v>50</v>
      </c>
      <c r="AD88" s="2" cm="1">
        <f t="array" ref="AD88">IFERROR(((SUM(VALUE(Transform!EC89:ED89), Transform!EJ89, Transform!EO89:ER89)-7)/(35-7))*100,"N/A")</f>
        <v>71.428571428571431</v>
      </c>
      <c r="AE88" s="2" cm="1">
        <f t="array" ref="AE88">IFERROR(((SUM(VALUE(Transform!EE89:EG89), Transform!EK89, Transform!ES89, Transform!EZ89)-6)/(30-6))*100,"N/A")</f>
        <v>50</v>
      </c>
      <c r="AF88" s="2" cm="1">
        <f t="array" ref="AF88">IFERROR(((SUM(VALUE(Transform!ET89:EV89))-3)/(15-3))*100,"N/A")</f>
        <v>66.666666666666657</v>
      </c>
      <c r="AG88" s="3" cm="1">
        <f t="array" ref="AG88">IFERROR(((SUM(VALUE(Transform!EH89:EI89), Transform!EL89:EN89, Transform!EW89:EY89)-8)/(40-8))*100,"N/A")</f>
        <v>68.75</v>
      </c>
      <c r="AH88" s="3">
        <f>IFERROR(AVERAGE(Transform!FA89, Transform!FC89, Transform!FE89, Transform!FG89, Transform!FI89, Transform!FK89, Transform!FM89, Transform!FO89, Transform!FQ89, Transform!FS89, Transform!FU89, Transform!FW89, Transform!FY89, Transform!GA89, Transform!GC89, Transform!GE89, Transform!GG89, Transform!GI89, Transform!GK89, Transform!GM89, Transform!GO89, Transform!GQ89, Transform!GS89, Transform!GU89, Transform!GW89),"N/A")</f>
        <v>4.32</v>
      </c>
      <c r="AI88" s="3">
        <f>IFERROR(AVERAGE(Transform!FB89, Transform!FD89, Transform!FF89, Transform!FH89, Transform!FJ89, Transform!FL89, Transform!FN89, Transform!FP89, Transform!FR89, Transform!FT89, Transform!FV89, Transform!FX89, Transform!FZ89, Transform!GB89, Transform!GD89, Transform!GF89, Transform!GH89, Transform!GJ89, Transform!GL89, Transform!GN89, Transform!GP89, Transform!GR89, Transform!GT89, Transform!GV89, Transform!GX89),"N/A")</f>
        <v>3.36</v>
      </c>
      <c r="AJ88" s="3">
        <f>IFERROR(AVERAGE(Transform!FA89, Transform!FM89, Transform!FS89, Transform!FU89, Transform!FW89, Transform!GI89),"N/A")</f>
        <v>4</v>
      </c>
      <c r="AK88" s="3">
        <f>IFERROR(AVERAGE(Transform!FB89, Transform!FN89, Transform!FT89, Transform!FV89, Transform!FX89, Transform!GJ89),"N/A")</f>
        <v>3</v>
      </c>
      <c r="AL88" s="3">
        <f>IFERROR(AVERAGE(Transform!FC89, Transform!FI89, Transform!FO89, Transform!GA89, Transform!GG89, Transform!GK89),"N/A")</f>
        <v>4</v>
      </c>
      <c r="AM88" s="3">
        <f>IFERROR(AVERAGE(Transform!FD89, Transform!FJ89, Transform!FP89, Transform!GB89, Transform!GH89, Transform!GL89),"N/A")</f>
        <v>3.3333333333333335</v>
      </c>
      <c r="AN88">
        <f>IFERROR(AVERAGE(Transform!FE89, Transform!FG89, Transform!FQ89, Transform!FY89),"N/A")</f>
        <v>4.25</v>
      </c>
      <c r="AO88">
        <f>IFERROR(AVERAGE(Transform!FF89, Transform!FH89, Transform!FR89, Transform!FZ89),"N/A")</f>
        <v>2.25</v>
      </c>
      <c r="AP88">
        <f>IFERROR(AVERAGE(Transform!FK89, Transform!GC89, Transform!GE89, Transform!GM89, Transform!GO89),"N/A")</f>
        <v>5</v>
      </c>
      <c r="AQ88">
        <f>IFERROR(AVERAGE(Transform!FL89, Transform!GD89, Transform!GF89, Transform!GN89, Transform!GP89),"N/A")</f>
        <v>4.5999999999999996</v>
      </c>
      <c r="AR88">
        <f>IFERROR(AVERAGE(Transform!GQ89, Transform!GS89, Transform!GU89, Transform!GW89),"N/A")</f>
        <v>4.5</v>
      </c>
      <c r="AS88">
        <f>IFERROR(AVERAGE(Transform!GR89, Transform!GT89, Transform!GV89, Transform!GX89),"N/A")</f>
        <v>3.5</v>
      </c>
      <c r="AT88" s="2" cm="1">
        <f t="array" ref="AT88">IFERROR(SUM(VALUE(Transform!GY89:HM89))*100/90,"N/A")</f>
        <v>74.444444444444443</v>
      </c>
      <c r="AU88" s="2" cm="1">
        <f t="array" ref="AU88">IFERROR(SUM(VALUE(Transform!GY89:HK89))*100/78,"N/A")</f>
        <v>74.358974358974365</v>
      </c>
      <c r="AV88" s="2" cm="1">
        <f t="array" ref="AV88">IFERROR(SUM(VALUE(Transform!HL89:HM89))*100/12,"N/A")</f>
        <v>75</v>
      </c>
      <c r="AW88" s="2">
        <f>IFERROR(AVERAGE(Transform!HN89:IE89),"N/A")</f>
        <v>3.1666666666666665</v>
      </c>
      <c r="AX88" s="2">
        <f>IFERROR(AVERAGE(Transform!HN89:HR89, Transform!HZ89:IA89),"N/A")</f>
        <v>3.7142857142857144</v>
      </c>
      <c r="AY88" s="2">
        <f>IFERROR(AVERAGE(Transform!HS89:HU89, Transform!HX89:HY89),"N/A")</f>
        <v>2.2000000000000002</v>
      </c>
      <c r="AZ88" s="2">
        <f>IFERROR(AVERAGE(Transform!HV89:HW89,Transform!IC89,Transform!IE89),"N/A")</f>
        <v>3.25</v>
      </c>
      <c r="BA88" s="2">
        <f>IFERROR(AVERAGE(Transform!IB89,Transform!ID89),"N/A")</f>
        <v>3.5</v>
      </c>
      <c r="BB88" s="2">
        <f>IFERROR(AVERAGE(Transform!IF89:IJ89),"N/A")</f>
        <v>3.2</v>
      </c>
      <c r="BC88" s="2" cm="1">
        <f t="array" ref="BC88">IFERROR(SUM(VALUE(Transform!IK89:IQ89)),"N/A")</f>
        <v>27</v>
      </c>
      <c r="BD88" s="2" cm="1">
        <f t="array" ref="BD88">IFERROR(SUM(VALUE(Transform!IR89:IX89)),"N/A")</f>
        <v>26</v>
      </c>
      <c r="BE88" s="2">
        <f t="shared" si="1"/>
        <v>26.5</v>
      </c>
      <c r="BF88" t="str">
        <f>IFERROR(AVERAGE(Transform!IY89:JO89),"N/A")</f>
        <v>N/A</v>
      </c>
      <c r="BG88" t="str">
        <f>IFERROR(AVERAGE(Transform!JP89:JW89),"N/A")</f>
        <v>N/A</v>
      </c>
      <c r="BH88" t="str">
        <f>IFERROR(AVERAGE(Transform!JP89:JS89),"N/A")</f>
        <v>N/A</v>
      </c>
      <c r="BI88" t="str">
        <f>IFERROR(AVERAGE(Transform!JT89:JW89),"N/A")</f>
        <v>N/A</v>
      </c>
      <c r="BJ88" t="str">
        <f>IFERROR(AVERAGE(Transform!JX89:KI89),"N/A")</f>
        <v>N/A</v>
      </c>
      <c r="BK88" t="str">
        <f>IFERROR(AVERAGE(Transform!JX89:KA89),"N/A")</f>
        <v>N/A</v>
      </c>
      <c r="BL88" t="str">
        <f>IFERROR(AVERAGE(Transform!KB89:KE89),"N/A")</f>
        <v>N/A</v>
      </c>
      <c r="BM88" t="str">
        <f>IFERROR(AVERAGE(Transform!KF89:KI89),"N/A")</f>
        <v>N/A</v>
      </c>
      <c r="BN88" t="str">
        <f>IFERROR(AVERAGE(Transform!KJ89:KX89),"N/A")</f>
        <v>N/A</v>
      </c>
      <c r="BO88" t="str">
        <f>IFERROR(AVERAGE(Transform!KJ89:KN89),"N/A")</f>
        <v>N/A</v>
      </c>
      <c r="BP88" t="str">
        <f>IFERROR(AVERAGE(Transform!KO89:KS89),"N/A")</f>
        <v>N/A</v>
      </c>
      <c r="BQ88" t="str">
        <f>IFERROR(AVERAGE(Transform!KT89:KX89),"N/A")</f>
        <v>N/A</v>
      </c>
    </row>
    <row r="89" spans="1:69" x14ac:dyDescent="0.25">
      <c r="A89">
        <f>Transform!A90</f>
        <v>19</v>
      </c>
      <c r="B89" t="str">
        <f>Transform!B90</f>
        <v>T4</v>
      </c>
      <c r="C89" t="str">
        <f>Transform!C90</f>
        <v>2023-06-05 12:21:07</v>
      </c>
      <c r="D89" t="str">
        <f>Transform!D90</f>
        <v>704-201</v>
      </c>
      <c r="E89" t="str">
        <f>Transform!E90</f>
        <v>104-106</v>
      </c>
      <c r="F89" s="2">
        <f>IFERROR(AVERAGE(Transform!F90:AB90),"N/A")</f>
        <v>44.565217391304351</v>
      </c>
      <c r="G89" s="2">
        <f>IFERROR(AVERAGE(Transform!F90:J90,Transform!S90:AB90),"N/A")</f>
        <v>50</v>
      </c>
      <c r="H89" s="2">
        <f>IFERROR(AVERAGE(Transform!K90:R90),"N/A")</f>
        <v>34.375</v>
      </c>
      <c r="I89" s="2">
        <f>IFERROR(AVERAGE(Transform!F90:J90),"N/A")</f>
        <v>45</v>
      </c>
      <c r="J89" s="2">
        <f>IFERROR(AVERAGE(Transform!S90:W90),"N/A")</f>
        <v>45</v>
      </c>
      <c r="K89" s="2">
        <f>IFERROR(AVERAGE(Transform!X90:AB90),"N/A")</f>
        <v>60</v>
      </c>
      <c r="L89" s="2">
        <f>IFERROR(AVERAGE(Transform!AC90:AZ90),"N/A")</f>
        <v>3.7083333333333335</v>
      </c>
      <c r="M89" s="2">
        <f>IFERROR(AVERAGE(Transform!AC90:AU90),"N/A")</f>
        <v>3.6842105263157894</v>
      </c>
      <c r="N89" s="2">
        <f>IFERROR(AVERAGE(Transform!AV90:AZ90),"N/A")</f>
        <v>3.8</v>
      </c>
      <c r="O89" s="2">
        <f>IFERROR(SUM(Transform!BA90:BL90),"N/A")</f>
        <v>17</v>
      </c>
      <c r="P89" s="2">
        <f>IFERROR(AVERAGE(Transform!BM90:CI90),"N/A")</f>
        <v>3.2173913043478262</v>
      </c>
      <c r="Q89" s="2">
        <f>IFERROR(AVERAGE(Transform!BM90:BT90),"N/A")</f>
        <v>3.625</v>
      </c>
      <c r="R89" s="2">
        <f>IFERROR(AVERAGE(Transform!BU90:CA90),"N/A")</f>
        <v>3.2857142857142856</v>
      </c>
      <c r="S89" s="2">
        <f>IFERROR(AVERAGE(Transform!CB90:CI90),"N/A")</f>
        <v>2.75</v>
      </c>
      <c r="T89" s="2" cm="1">
        <f t="array" ref="T89">IFERROR(SUM(VALUE(Transform!CJ90:DD90)),"N/A")</f>
        <v>51</v>
      </c>
      <c r="U89" s="2" cm="1">
        <f t="array" ref="U89">IFERROR(SUM(VALUE(Transform!CJ90:CT90)),"N/A")</f>
        <v>27</v>
      </c>
      <c r="V89" s="2">
        <f>IFERROR(SUM(VALUE(Transform!CU90), Transform!CY90:DA90,Transform!DC90:DD90),"N/A")</f>
        <v>16</v>
      </c>
      <c r="W89" s="2" cm="1">
        <f t="array" ref="W89">IFERROR(SUM(VALUE(Transform!CV90:CX90),Transform!DB90),"N/A")</f>
        <v>8</v>
      </c>
      <c r="X89" s="2" cm="1">
        <f t="array" ref="X89">IFERROR(SUM(VALUE(Transform!DE90:DZ90)),"N/A")</f>
        <v>34</v>
      </c>
      <c r="Y89" s="2" cm="1">
        <f t="array" ref="Y89">IFERROR(SUM(VALUE(Transform!DE90:DL90)),"N/A")</f>
        <v>11</v>
      </c>
      <c r="Z89" s="2" cm="1">
        <f t="array" ref="Z89">IFERROR(SUM(VALUE(Transform!DM90:DT90)),"N/A")</f>
        <v>15</v>
      </c>
      <c r="AA89" s="2" cm="1">
        <f t="array" ref="AA89">IFERROR(SUM(VALUE(Transform!DU90:DZ90)),"N/A")</f>
        <v>8</v>
      </c>
      <c r="AB89" s="2" cm="1">
        <f t="array" ref="AB89">IFERROR(((SUM(VALUE(Transform!EA90:EZ90))-26)/(156-26))*100,"N/A")</f>
        <v>52.307692307692314</v>
      </c>
      <c r="AC89" s="2" cm="1">
        <f t="array" ref="AC89">IFERROR(((SUM(VALUE(Transform!EA90:EB90))-2)/(10-2))*100,"N/A")</f>
        <v>62.5</v>
      </c>
      <c r="AD89" s="2" cm="1">
        <f t="array" ref="AD89">IFERROR(((SUM(VALUE(Transform!EC90:ED90), Transform!EJ90, Transform!EO90:ER90)-7)/(35-7))*100,"N/A")</f>
        <v>60.714285714285708</v>
      </c>
      <c r="AE89" s="2" cm="1">
        <f t="array" ref="AE89">IFERROR(((SUM(VALUE(Transform!EE90:EG90), Transform!EK90, Transform!ES90, Transform!EZ90)-6)/(30-6))*100,"N/A")</f>
        <v>75</v>
      </c>
      <c r="AF89" s="2" cm="1">
        <f t="array" ref="AF89">IFERROR(((SUM(VALUE(Transform!ET90:EV90))-3)/(15-3))*100,"N/A")</f>
        <v>75</v>
      </c>
      <c r="AG89" s="3" cm="1">
        <f t="array" ref="AG89">IFERROR(((SUM(VALUE(Transform!EH90:EI90), Transform!EL90:EN90, Transform!EW90:EY90)-8)/(40-8))*100,"N/A")</f>
        <v>59.375</v>
      </c>
      <c r="AH89" s="3">
        <f>IFERROR(AVERAGE(Transform!FA90, Transform!FC90, Transform!FE90, Transform!FG90, Transform!FI90, Transform!FK90, Transform!FM90, Transform!FO90, Transform!FQ90, Transform!FS90, Transform!FU90, Transform!FW90, Transform!FY90, Transform!GA90, Transform!GC90, Transform!GE90, Transform!GG90, Transform!GI90, Transform!GK90, Transform!GM90, Transform!GO90, Transform!GQ90, Transform!GS90, Transform!GU90, Transform!GW90),"N/A")</f>
        <v>4.32</v>
      </c>
      <c r="AI89" s="3">
        <f>IFERROR(AVERAGE(Transform!FB90, Transform!FD90, Transform!FF90, Transform!FH90, Transform!FJ90, Transform!FL90, Transform!FN90, Transform!FP90, Transform!FR90, Transform!FT90, Transform!FV90, Transform!FX90, Transform!FZ90, Transform!GB90, Transform!GD90, Transform!GF90, Transform!GH90, Transform!GJ90, Transform!GL90, Transform!GN90, Transform!GP90, Transform!GR90, Transform!GT90, Transform!GV90, Transform!GX90),"N/A")</f>
        <v>4.04</v>
      </c>
      <c r="AJ89" s="3">
        <f>IFERROR(AVERAGE(Transform!FA90, Transform!FM90, Transform!FS90, Transform!FU90, Transform!FW90, Transform!GI90),"N/A")</f>
        <v>4.166666666666667</v>
      </c>
      <c r="AK89" s="3">
        <f>IFERROR(AVERAGE(Transform!FB90, Transform!FN90, Transform!FT90, Transform!FV90, Transform!FX90, Transform!GJ90),"N/A")</f>
        <v>4.166666666666667</v>
      </c>
      <c r="AL89" s="3">
        <f>IFERROR(AVERAGE(Transform!FC90, Transform!FI90, Transform!FO90, Transform!GA90, Transform!GG90, Transform!GK90),"N/A")</f>
        <v>4.166666666666667</v>
      </c>
      <c r="AM89" s="3">
        <f>IFERROR(AVERAGE(Transform!FD90, Transform!FJ90, Transform!FP90, Transform!GB90, Transform!GH90, Transform!GL90),"N/A")</f>
        <v>4</v>
      </c>
      <c r="AN89">
        <f>IFERROR(AVERAGE(Transform!FE90, Transform!FG90, Transform!FQ90, Transform!FY90),"N/A")</f>
        <v>4</v>
      </c>
      <c r="AO89">
        <f>IFERROR(AVERAGE(Transform!FF90, Transform!FH90, Transform!FR90, Transform!FZ90),"N/A")</f>
        <v>3.75</v>
      </c>
      <c r="AP89">
        <f>IFERROR(AVERAGE(Transform!FK90, Transform!GC90, Transform!GE90, Transform!GM90, Transform!GO90),"N/A")</f>
        <v>4.5999999999999996</v>
      </c>
      <c r="AQ89">
        <f>IFERROR(AVERAGE(Transform!FL90, Transform!GD90, Transform!GF90, Transform!GN90, Transform!GP90),"N/A")</f>
        <v>4</v>
      </c>
      <c r="AR89">
        <f>IFERROR(AVERAGE(Transform!GQ90, Transform!GS90, Transform!GU90, Transform!GW90),"N/A")</f>
        <v>4.75</v>
      </c>
      <c r="AS89">
        <f>IFERROR(AVERAGE(Transform!GR90, Transform!GT90, Transform!GV90, Transform!GX90),"N/A")</f>
        <v>4.25</v>
      </c>
      <c r="AT89" s="2" cm="1">
        <f t="array" ref="AT89">IFERROR(SUM(VALUE(Transform!GY90:HM90))*100/90,"N/A")</f>
        <v>76.666666666666671</v>
      </c>
      <c r="AU89" s="2" cm="1">
        <f t="array" ref="AU89">IFERROR(SUM(VALUE(Transform!GY90:HK90))*100/78,"N/A")</f>
        <v>78.205128205128204</v>
      </c>
      <c r="AV89" s="2" cm="1">
        <f t="array" ref="AV89">IFERROR(SUM(VALUE(Transform!HL90:HM90))*100/12,"N/A")</f>
        <v>66.666666666666671</v>
      </c>
      <c r="AW89" s="2">
        <f>IFERROR(AVERAGE(Transform!HN90:IE90),"N/A")</f>
        <v>3.1666666666666665</v>
      </c>
      <c r="AX89" s="2">
        <f>IFERROR(AVERAGE(Transform!HN90:HR90, Transform!HZ90:IA90),"N/A")</f>
        <v>3.1428571428571428</v>
      </c>
      <c r="AY89" s="2">
        <f>IFERROR(AVERAGE(Transform!HS90:HU90, Transform!HX90:HY90),"N/A")</f>
        <v>3.2</v>
      </c>
      <c r="AZ89" s="2">
        <f>IFERROR(AVERAGE(Transform!HV90:HW90,Transform!IC90,Transform!IE90),"N/A")</f>
        <v>2.75</v>
      </c>
      <c r="BA89" s="2">
        <f>IFERROR(AVERAGE(Transform!IB90,Transform!ID90),"N/A")</f>
        <v>4</v>
      </c>
      <c r="BB89" s="2">
        <f>IFERROR(AVERAGE(Transform!IF90:IJ90),"N/A")</f>
        <v>6.2</v>
      </c>
      <c r="BC89" s="2" cm="1">
        <f t="array" ref="BC89">IFERROR(SUM(VALUE(Transform!IK90:IQ90)),"N/A")</f>
        <v>33</v>
      </c>
      <c r="BD89" s="2" cm="1">
        <f t="array" ref="BD89">IFERROR(SUM(VALUE(Transform!IR90:IX90)),"N/A")</f>
        <v>33</v>
      </c>
      <c r="BE89" s="2">
        <f t="shared" si="1"/>
        <v>33</v>
      </c>
      <c r="BF89" t="str">
        <f>IFERROR(AVERAGE(Transform!IY90:JO90),"N/A")</f>
        <v>N/A</v>
      </c>
      <c r="BG89">
        <f>IFERROR(AVERAGE(Transform!JP90:JW90),"N/A")</f>
        <v>0</v>
      </c>
      <c r="BH89">
        <f>IFERROR(AVERAGE(Transform!JP90:JS90),"N/A")</f>
        <v>0.25</v>
      </c>
      <c r="BI89">
        <f>IFERROR(AVERAGE(Transform!JT90:JW90),"N/A")</f>
        <v>-0.25</v>
      </c>
      <c r="BJ89" t="str">
        <f>IFERROR(AVERAGE(Transform!JX90:KI90),"N/A")</f>
        <v>N/A</v>
      </c>
      <c r="BK89" t="str">
        <f>IFERROR(AVERAGE(Transform!JX90:KA90),"N/A")</f>
        <v>N/A</v>
      </c>
      <c r="BL89" t="str">
        <f>IFERROR(AVERAGE(Transform!KB90:KE90),"N/A")</f>
        <v>N/A</v>
      </c>
      <c r="BM89" t="str">
        <f>IFERROR(AVERAGE(Transform!KF90:KI90),"N/A")</f>
        <v>N/A</v>
      </c>
      <c r="BN89">
        <f>IFERROR(AVERAGE(Transform!KJ90:KX90),"N/A")</f>
        <v>2.6666666666666665</v>
      </c>
      <c r="BO89">
        <f>IFERROR(AVERAGE(Transform!KJ90:KN90),"N/A")</f>
        <v>3</v>
      </c>
      <c r="BP89">
        <f>IFERROR(AVERAGE(Transform!KO90:KS90),"N/A")</f>
        <v>2</v>
      </c>
      <c r="BQ89">
        <f>IFERROR(AVERAGE(Transform!KT90:KX90),"N/A")</f>
        <v>3</v>
      </c>
    </row>
    <row r="90" spans="1:69" x14ac:dyDescent="0.25">
      <c r="A90">
        <f>Transform!A91</f>
        <v>20</v>
      </c>
      <c r="B90" t="str">
        <f>Transform!B91</f>
        <v>T4</v>
      </c>
      <c r="C90" t="str">
        <f>Transform!C91</f>
        <v>2023-10-02 16:11:48</v>
      </c>
      <c r="D90" t="str">
        <f>Transform!D91</f>
        <v>806-215</v>
      </c>
      <c r="E90" t="str">
        <f>Transform!E91</f>
        <v>101-103</v>
      </c>
      <c r="F90" s="2">
        <f>IFERROR(AVERAGE(Transform!F91:AB91),"N/A")</f>
        <v>56.521739130434781</v>
      </c>
      <c r="G90" s="2">
        <f>IFERROR(AVERAGE(Transform!F91:J91,Transform!S91:AB91),"N/A")</f>
        <v>33.333333333333336</v>
      </c>
      <c r="H90" s="2">
        <f>IFERROR(AVERAGE(Transform!K91:R91),"N/A")</f>
        <v>100</v>
      </c>
      <c r="I90" s="2">
        <f>IFERROR(AVERAGE(Transform!F91:J91),"N/A")</f>
        <v>35</v>
      </c>
      <c r="J90" s="2">
        <f>IFERROR(AVERAGE(Transform!S91:W91),"N/A")</f>
        <v>25</v>
      </c>
      <c r="K90" s="2">
        <f>IFERROR(AVERAGE(Transform!X91:AB91),"N/A")</f>
        <v>40</v>
      </c>
      <c r="L90" s="2">
        <f>IFERROR(AVERAGE(Transform!AC91:AZ91),"N/A")</f>
        <v>2.7916666666666665</v>
      </c>
      <c r="M90" s="2">
        <f>IFERROR(AVERAGE(Transform!AC91:AU91),"N/A")</f>
        <v>2.4210526315789473</v>
      </c>
      <c r="N90" s="2">
        <f>IFERROR(AVERAGE(Transform!AV91:AZ91),"N/A")</f>
        <v>4.2</v>
      </c>
      <c r="O90" s="2">
        <f>IFERROR(SUM(Transform!BA91:BL91),"N/A")</f>
        <v>21</v>
      </c>
      <c r="P90" s="2">
        <f>IFERROR(AVERAGE(Transform!BM91:CI91),"N/A")</f>
        <v>3.5652173913043477</v>
      </c>
      <c r="Q90" s="2">
        <f>IFERROR(AVERAGE(Transform!BM91:BT91),"N/A")</f>
        <v>3.25</v>
      </c>
      <c r="R90" s="2">
        <f>IFERROR(AVERAGE(Transform!BU91:CA91),"N/A")</f>
        <v>3.7142857142857144</v>
      </c>
      <c r="S90" s="2">
        <f>IFERROR(AVERAGE(Transform!CB91:CI91),"N/A")</f>
        <v>3.75</v>
      </c>
      <c r="T90" s="2" cm="1">
        <f t="array" ref="T90">IFERROR(SUM(VALUE(Transform!CJ91:DD91)),"N/A")</f>
        <v>44</v>
      </c>
      <c r="U90" s="2" cm="1">
        <f t="array" ref="U90">IFERROR(SUM(VALUE(Transform!CJ91:CT91)),"N/A")</f>
        <v>15</v>
      </c>
      <c r="V90" s="2">
        <f>IFERROR(SUM(VALUE(Transform!CU91), Transform!CY91:DA91,Transform!DC91:DD91),"N/A")</f>
        <v>19</v>
      </c>
      <c r="W90" s="2" cm="1">
        <f t="array" ref="W90">IFERROR(SUM(VALUE(Transform!CV91:CX91),Transform!DB91),"N/A")</f>
        <v>10</v>
      </c>
      <c r="X90" s="2" cm="1">
        <f t="array" ref="X90">IFERROR(SUM(VALUE(Transform!DE91:DZ91)),"N/A")</f>
        <v>56</v>
      </c>
      <c r="Y90" s="2" cm="1">
        <f t="array" ref="Y90">IFERROR(SUM(VALUE(Transform!DE91:DL91)),"N/A")</f>
        <v>19</v>
      </c>
      <c r="Z90" s="2" cm="1">
        <f t="array" ref="Z90">IFERROR(SUM(VALUE(Transform!DM91:DT91)),"N/A")</f>
        <v>15</v>
      </c>
      <c r="AA90" s="2" cm="1">
        <f t="array" ref="AA90">IFERROR(SUM(VALUE(Transform!DU91:DZ91)),"N/A")</f>
        <v>22</v>
      </c>
      <c r="AB90" s="2" cm="1">
        <f t="array" ref="AB90">IFERROR(((SUM(VALUE(Transform!EA91:EZ91))-26)/(156-26))*100,"N/A")</f>
        <v>40.769230769230766</v>
      </c>
      <c r="AC90" s="2" cm="1">
        <f t="array" ref="AC90">IFERROR(((SUM(VALUE(Transform!EA91:EB91))-2)/(10-2))*100,"N/A")</f>
        <v>50</v>
      </c>
      <c r="AD90" s="2" cm="1">
        <f t="array" ref="AD90">IFERROR(((SUM(VALUE(Transform!EC91:ED91), Transform!EJ91, Transform!EO91:ER91)-7)/(35-7))*100,"N/A")</f>
        <v>50</v>
      </c>
      <c r="AE90" s="2" cm="1">
        <f t="array" ref="AE90">IFERROR(((SUM(VALUE(Transform!EE91:EG91), Transform!EK91, Transform!ES91, Transform!EZ91)-6)/(30-6))*100,"N/A")</f>
        <v>50</v>
      </c>
      <c r="AF90" s="2" cm="1">
        <f t="array" ref="AF90">IFERROR(((SUM(VALUE(Transform!ET91:EV91))-3)/(15-3))*100,"N/A")</f>
        <v>50</v>
      </c>
      <c r="AG90" s="3" cm="1">
        <f t="array" ref="AG90">IFERROR(((SUM(VALUE(Transform!EH91:EI91), Transform!EL91:EN91, Transform!EW91:EY91)-8)/(40-8))*100,"N/A")</f>
        <v>53.125</v>
      </c>
      <c r="AH90" s="3">
        <f>IFERROR(AVERAGE(Transform!FA91, Transform!FC91, Transform!FE91, Transform!FG91, Transform!FI91, Transform!FK91, Transform!FM91, Transform!FO91, Transform!FQ91, Transform!FS91, Transform!FU91, Transform!FW91, Transform!FY91, Transform!GA91, Transform!GC91, Transform!GE91, Transform!GG91, Transform!GI91, Transform!GK91, Transform!GM91, Transform!GO91, Transform!GQ91, Transform!GS91, Transform!GU91, Transform!GW91),"N/A")</f>
        <v>3.04</v>
      </c>
      <c r="AI90" s="3">
        <f>IFERROR(AVERAGE(Transform!FB91, Transform!FD91, Transform!FF91, Transform!FH91, Transform!FJ91, Transform!FL91, Transform!FN91, Transform!FP91, Transform!FR91, Transform!FT91, Transform!FV91, Transform!FX91, Transform!FZ91, Transform!GB91, Transform!GD91, Transform!GF91, Transform!GH91, Transform!GJ91, Transform!GL91, Transform!GN91, Transform!GP91, Transform!GR91, Transform!GT91, Transform!GV91, Transform!GX91),"N/A")</f>
        <v>3.56</v>
      </c>
      <c r="AJ90" s="3">
        <f>IFERROR(AVERAGE(Transform!FA91, Transform!FM91, Transform!FS91, Transform!FU91, Transform!FW91, Transform!GI91),"N/A")</f>
        <v>2.5</v>
      </c>
      <c r="AK90" s="3">
        <f>IFERROR(AVERAGE(Transform!FB91, Transform!FN91, Transform!FT91, Transform!FV91, Transform!FX91, Transform!GJ91),"N/A")</f>
        <v>3.6666666666666665</v>
      </c>
      <c r="AL90" s="3">
        <f>IFERROR(AVERAGE(Transform!FC91, Transform!FI91, Transform!FO91, Transform!GA91, Transform!GG91, Transform!GK91),"N/A")</f>
        <v>2.8333333333333335</v>
      </c>
      <c r="AM90" s="3">
        <f>IFERROR(AVERAGE(Transform!FD91, Transform!FJ91, Transform!FP91, Transform!GB91, Transform!GH91, Transform!GL91),"N/A")</f>
        <v>3.6666666666666665</v>
      </c>
      <c r="AN90">
        <f>IFERROR(AVERAGE(Transform!FE91, Transform!FG91, Transform!FQ91, Transform!FY91),"N/A")</f>
        <v>3.25</v>
      </c>
      <c r="AO90">
        <f>IFERROR(AVERAGE(Transform!FF91, Transform!FH91, Transform!FR91, Transform!FZ91),"N/A")</f>
        <v>2.25</v>
      </c>
      <c r="AP90">
        <f>IFERROR(AVERAGE(Transform!FK91, Transform!GC91, Transform!GE91, Transform!GM91, Transform!GO91),"N/A")</f>
        <v>3.6</v>
      </c>
      <c r="AQ90">
        <f>IFERROR(AVERAGE(Transform!FL91, Transform!GD91, Transform!GF91, Transform!GN91, Transform!GP91),"N/A")</f>
        <v>4.2</v>
      </c>
      <c r="AR90">
        <f>IFERROR(AVERAGE(Transform!GQ91, Transform!GS91, Transform!GU91, Transform!GW91),"N/A")</f>
        <v>3.25</v>
      </c>
      <c r="AS90">
        <f>IFERROR(AVERAGE(Transform!GR91, Transform!GT91, Transform!GV91, Transform!GX91),"N/A")</f>
        <v>3.75</v>
      </c>
      <c r="AT90" s="2" cm="1">
        <f t="array" ref="AT90">IFERROR(SUM(VALUE(Transform!GY91:HM91))*100/90,"N/A")</f>
        <v>73.333333333333329</v>
      </c>
      <c r="AU90" s="2" cm="1">
        <f t="array" ref="AU90">IFERROR(SUM(VALUE(Transform!GY91:HK91))*100/78,"N/A")</f>
        <v>76.92307692307692</v>
      </c>
      <c r="AV90" s="2" cm="1">
        <f t="array" ref="AV90">IFERROR(SUM(VALUE(Transform!HL91:HM91))*100/12,"N/A")</f>
        <v>50</v>
      </c>
      <c r="AW90" s="2">
        <f>IFERROR(AVERAGE(Transform!HN91:IE91),"N/A")</f>
        <v>3.6666666666666665</v>
      </c>
      <c r="AX90" s="2">
        <f>IFERROR(AVERAGE(Transform!HN91:HR91, Transform!HZ91:IA91),"N/A")</f>
        <v>4.5714285714285712</v>
      </c>
      <c r="AY90" s="2">
        <f>IFERROR(AVERAGE(Transform!HS91:HU91, Transform!HX91:HY91),"N/A")</f>
        <v>3</v>
      </c>
      <c r="AZ90" s="2">
        <f>IFERROR(AVERAGE(Transform!HV91:HW91,Transform!IC91,Transform!IE91),"N/A")</f>
        <v>2.5</v>
      </c>
      <c r="BA90" s="2">
        <f>IFERROR(AVERAGE(Transform!IB91,Transform!ID91),"N/A")</f>
        <v>4.5</v>
      </c>
      <c r="BB90" s="2">
        <f>IFERROR(AVERAGE(Transform!IF91:IJ91),"N/A")</f>
        <v>4.8</v>
      </c>
      <c r="BC90" s="2" cm="1">
        <f t="array" ref="BC90">IFERROR(SUM(VALUE(Transform!IK91:IQ91)),"N/A")</f>
        <v>27</v>
      </c>
      <c r="BD90" s="2" cm="1">
        <f t="array" ref="BD90">IFERROR(SUM(VALUE(Transform!IR91:IX91)),"N/A")</f>
        <v>16</v>
      </c>
      <c r="BE90" s="2">
        <f t="shared" si="1"/>
        <v>21.5</v>
      </c>
      <c r="BF90" t="str">
        <f>IFERROR(AVERAGE(Transform!IY91:JO91),"N/A")</f>
        <v>N/A</v>
      </c>
      <c r="BG90" t="str">
        <f>IFERROR(AVERAGE(Transform!JP91:JW91),"N/A")</f>
        <v>N/A</v>
      </c>
      <c r="BH90" t="str">
        <f>IFERROR(AVERAGE(Transform!JP91:JS91),"N/A")</f>
        <v>N/A</v>
      </c>
      <c r="BI90" t="str">
        <f>IFERROR(AVERAGE(Transform!JT91:JW91),"N/A")</f>
        <v>N/A</v>
      </c>
      <c r="BJ90" t="str">
        <f>IFERROR(AVERAGE(Transform!JX91:KI91),"N/A")</f>
        <v>N/A</v>
      </c>
      <c r="BK90" t="str">
        <f>IFERROR(AVERAGE(Transform!JX91:KA91),"N/A")</f>
        <v>N/A</v>
      </c>
      <c r="BL90" t="str">
        <f>IFERROR(AVERAGE(Transform!KB91:KE91),"N/A")</f>
        <v>N/A</v>
      </c>
      <c r="BM90" t="str">
        <f>IFERROR(AVERAGE(Transform!KF91:KI91),"N/A")</f>
        <v>N/A</v>
      </c>
      <c r="BN90" t="str">
        <f>IFERROR(AVERAGE(Transform!KJ91:KX91),"N/A")</f>
        <v>N/A</v>
      </c>
      <c r="BO90" t="str">
        <f>IFERROR(AVERAGE(Transform!KJ91:KN91),"N/A")</f>
        <v>N/A</v>
      </c>
      <c r="BP90" t="str">
        <f>IFERROR(AVERAGE(Transform!KO91:KS91),"N/A")</f>
        <v>N/A</v>
      </c>
      <c r="BQ90" t="str">
        <f>IFERROR(AVERAGE(Transform!KT91:KX91),"N/A")</f>
        <v>N/A</v>
      </c>
    </row>
    <row r="91" spans="1:69" x14ac:dyDescent="0.25">
      <c r="A91">
        <f>Transform!A92</f>
        <v>5</v>
      </c>
      <c r="B91" t="str">
        <f>Transform!B92</f>
        <v>T5</v>
      </c>
      <c r="C91" t="str">
        <f>Transform!C92</f>
        <v>2023-06-20 23:44:24</v>
      </c>
      <c r="D91" t="str">
        <f>Transform!D92</f>
        <v>753-207</v>
      </c>
      <c r="E91" t="str">
        <f>Transform!E92</f>
        <v/>
      </c>
      <c r="F91" s="2">
        <f>IFERROR(AVERAGE(Transform!F92:AB92),"N/A")</f>
        <v>38.043478260869563</v>
      </c>
      <c r="G91" s="2">
        <f>IFERROR(AVERAGE(Transform!F92:J92,Transform!S92:AB92),"N/A")</f>
        <v>45</v>
      </c>
      <c r="H91" s="2">
        <f>IFERROR(AVERAGE(Transform!K92:R92),"N/A")</f>
        <v>25</v>
      </c>
      <c r="I91" s="2">
        <f>IFERROR(AVERAGE(Transform!F92:J92),"N/A")</f>
        <v>45</v>
      </c>
      <c r="J91" s="2">
        <f>IFERROR(AVERAGE(Transform!S92:W92),"N/A")</f>
        <v>40</v>
      </c>
      <c r="K91" s="2">
        <f>IFERROR(AVERAGE(Transform!X92:AB92),"N/A")</f>
        <v>50</v>
      </c>
      <c r="L91" s="2">
        <f>IFERROR(AVERAGE(Transform!AC92:AZ92),"N/A")</f>
        <v>2.7916666666666665</v>
      </c>
      <c r="M91" s="2">
        <f>IFERROR(AVERAGE(Transform!AC92:AU92),"N/A")</f>
        <v>3</v>
      </c>
      <c r="N91" s="2">
        <f>IFERROR(AVERAGE(Transform!AV92:AZ92),"N/A")</f>
        <v>2</v>
      </c>
      <c r="O91" s="2">
        <f>IFERROR(SUM(Transform!BA92:BL92),"N/A")</f>
        <v>18</v>
      </c>
      <c r="P91" s="2">
        <f>IFERROR(AVERAGE(Transform!BM92:CI92),"N/A")</f>
        <v>4.5217391304347823</v>
      </c>
      <c r="Q91" s="2">
        <f>IFERROR(AVERAGE(Transform!BM92:BT92),"N/A")</f>
        <v>4.125</v>
      </c>
      <c r="R91" s="2">
        <f>IFERROR(AVERAGE(Transform!BU92:CA92),"N/A")</f>
        <v>4.7142857142857144</v>
      </c>
      <c r="S91" s="2">
        <f>IFERROR(AVERAGE(Transform!CB92:CI92),"N/A")</f>
        <v>4.75</v>
      </c>
      <c r="T91" s="2" cm="1">
        <f t="array" ref="T91">IFERROR(SUM(VALUE(Transform!CJ92:DD92)),"N/A")</f>
        <v>48</v>
      </c>
      <c r="U91" s="2" cm="1">
        <f t="array" ref="U91">IFERROR(SUM(VALUE(Transform!CJ92:CT92)),"N/A")</f>
        <v>28</v>
      </c>
      <c r="V91" s="2">
        <f>IFERROR(SUM(VALUE(Transform!CU92), Transform!CY92:DA92,Transform!DC92:DD92),"N/A")</f>
        <v>16</v>
      </c>
      <c r="W91" s="2" cm="1">
        <f t="array" ref="W91">IFERROR(SUM(VALUE(Transform!CV92:CX92),Transform!DB92),"N/A")</f>
        <v>4</v>
      </c>
      <c r="X91" s="2" cm="1">
        <f t="array" ref="X91">IFERROR(SUM(VALUE(Transform!DE92:DZ92)),"N/A")</f>
        <v>40</v>
      </c>
      <c r="Y91" s="2" cm="1">
        <f t="array" ref="Y91">IFERROR(SUM(VALUE(Transform!DE92:DL92)),"N/A")</f>
        <v>1</v>
      </c>
      <c r="Z91" s="2" cm="1">
        <f t="array" ref="Z91">IFERROR(SUM(VALUE(Transform!DM92:DT92)),"N/A")</f>
        <v>30</v>
      </c>
      <c r="AA91" s="2" cm="1">
        <f t="array" ref="AA91">IFERROR(SUM(VALUE(Transform!DU92:DZ92)),"N/A")</f>
        <v>9</v>
      </c>
      <c r="AB91" s="2" cm="1">
        <f t="array" ref="AB91">IFERROR(((SUM(VALUE(Transform!EA92:EZ92))-26)/(156-26))*100,"N/A")</f>
        <v>54.615384615384613</v>
      </c>
      <c r="AC91" s="2" cm="1">
        <f t="array" ref="AC91">IFERROR(((SUM(VALUE(Transform!EA92:EB92))-2)/(10-2))*100,"N/A")</f>
        <v>75</v>
      </c>
      <c r="AD91" s="2" cm="1">
        <f t="array" ref="AD91">IFERROR(((SUM(VALUE(Transform!EC92:ED92), Transform!EJ92, Transform!EO92:ER92)-7)/(35-7))*100,"N/A")</f>
        <v>60.714285714285708</v>
      </c>
      <c r="AE91" s="2" cm="1">
        <f t="array" ref="AE91">IFERROR(((SUM(VALUE(Transform!EE92:EG92), Transform!EK92, Transform!ES92, Transform!EZ92)-6)/(30-6))*100,"N/A")</f>
        <v>75</v>
      </c>
      <c r="AF91" s="2" cm="1">
        <f t="array" ref="AF91">IFERROR(((SUM(VALUE(Transform!ET92:EV92))-3)/(15-3))*100,"N/A")</f>
        <v>41.666666666666671</v>
      </c>
      <c r="AG91" s="3" cm="1">
        <f t="array" ref="AG91">IFERROR(((SUM(VALUE(Transform!EH92:EI92), Transform!EL92:EN92, Transform!EW92:EY92)-8)/(40-8))*100,"N/A")</f>
        <v>78.125</v>
      </c>
      <c r="AH91" s="3">
        <f>IFERROR(AVERAGE(Transform!FA92, Transform!FC92, Transform!FE92, Transform!FG92, Transform!FI92, Transform!FK92, Transform!FM92, Transform!FO92, Transform!FQ92, Transform!FS92, Transform!FU92, Transform!FW92, Transform!FY92, Transform!GA92, Transform!GC92, Transform!GE92, Transform!GG92, Transform!GI92, Transform!GK92, Transform!GM92, Transform!GO92, Transform!GQ92, Transform!GS92, Transform!GU92, Transform!GW92),"N/A")</f>
        <v>4.32</v>
      </c>
      <c r="AI91" s="3">
        <f>IFERROR(AVERAGE(Transform!FB92, Transform!FD92, Transform!FF92, Transform!FH92, Transform!FJ92, Transform!FL92, Transform!FN92, Transform!FP92, Transform!FR92, Transform!FT92, Transform!FV92, Transform!FX92, Transform!FZ92, Transform!GB92, Transform!GD92, Transform!GF92, Transform!GH92, Transform!GJ92, Transform!GL92, Transform!GN92, Transform!GP92, Transform!GR92, Transform!GT92, Transform!GV92, Transform!GX92),"N/A")</f>
        <v>4.6399999999999997</v>
      </c>
      <c r="AJ91" s="3">
        <f>IFERROR(AVERAGE(Transform!FA92, Transform!FM92, Transform!FS92, Transform!FU92, Transform!FW92, Transform!GI92),"N/A")</f>
        <v>4.666666666666667</v>
      </c>
      <c r="AK91" s="3">
        <f>IFERROR(AVERAGE(Transform!FB92, Transform!FN92, Transform!FT92, Transform!FV92, Transform!FX92, Transform!GJ92),"N/A")</f>
        <v>4.833333333333333</v>
      </c>
      <c r="AL91" s="3">
        <f>IFERROR(AVERAGE(Transform!FC92, Transform!FI92, Transform!FO92, Transform!GA92, Transform!GG92, Transform!GK92),"N/A")</f>
        <v>3.8333333333333335</v>
      </c>
      <c r="AM91" s="3">
        <f>IFERROR(AVERAGE(Transform!FD92, Transform!FJ92, Transform!FP92, Transform!GB92, Transform!GH92, Transform!GL92),"N/A")</f>
        <v>4.666666666666667</v>
      </c>
      <c r="AN91">
        <f>IFERROR(AVERAGE(Transform!FE92, Transform!FG92, Transform!FQ92, Transform!FY92),"N/A")</f>
        <v>4.5</v>
      </c>
      <c r="AO91">
        <f>IFERROR(AVERAGE(Transform!FF92, Transform!FH92, Transform!FR92, Transform!FZ92),"N/A")</f>
        <v>4.5</v>
      </c>
      <c r="AP91">
        <f>IFERROR(AVERAGE(Transform!FK92, Transform!GC92, Transform!GE92, Transform!GM92, Transform!GO92),"N/A")</f>
        <v>3.8</v>
      </c>
      <c r="AQ91">
        <f>IFERROR(AVERAGE(Transform!FL92, Transform!GD92, Transform!GF92, Transform!GN92, Transform!GP92),"N/A")</f>
        <v>4.5999999999999996</v>
      </c>
      <c r="AR91">
        <f>IFERROR(AVERAGE(Transform!GQ92, Transform!GS92, Transform!GU92, Transform!GW92),"N/A")</f>
        <v>5</v>
      </c>
      <c r="AS91">
        <f>IFERROR(AVERAGE(Transform!GR92, Transform!GT92, Transform!GV92, Transform!GX92),"N/A")</f>
        <v>4.5</v>
      </c>
      <c r="AT91" s="2" cm="1">
        <f t="array" ref="AT91">IFERROR(SUM(VALUE(Transform!GY92:HM92))*100/90,"N/A")</f>
        <v>91.111111111111114</v>
      </c>
      <c r="AU91" s="2" cm="1">
        <f t="array" ref="AU91">IFERROR(SUM(VALUE(Transform!GY92:HK92))*100/78,"N/A")</f>
        <v>92.307692307692307</v>
      </c>
      <c r="AV91" s="2" cm="1">
        <f t="array" ref="AV91">IFERROR(SUM(VALUE(Transform!HL92:HM92))*100/12,"N/A")</f>
        <v>83.333333333333329</v>
      </c>
      <c r="AW91" s="2">
        <f>IFERROR(AVERAGE(Transform!HN92:IE92),"N/A")</f>
        <v>3.4444444444444446</v>
      </c>
      <c r="AX91" s="2">
        <f>IFERROR(AVERAGE(Transform!HN92:HR92, Transform!HZ92:IA92),"N/A")</f>
        <v>4.4285714285714288</v>
      </c>
      <c r="AY91" s="2">
        <f>IFERROR(AVERAGE(Transform!HS92:HU92, Transform!HX92:HY92),"N/A")</f>
        <v>2</v>
      </c>
      <c r="AZ91" s="2">
        <f>IFERROR(AVERAGE(Transform!HV92:HW92,Transform!IC92,Transform!IE92),"N/A")</f>
        <v>2.75</v>
      </c>
      <c r="BA91" s="2">
        <f>IFERROR(AVERAGE(Transform!IB92,Transform!ID92),"N/A")</f>
        <v>5</v>
      </c>
      <c r="BB91" s="2">
        <f>IFERROR(AVERAGE(Transform!IF92:IJ92),"N/A")</f>
        <v>6.4</v>
      </c>
      <c r="BC91" s="2" cm="1">
        <f t="array" ref="BC91">IFERROR(SUM(VALUE(Transform!IK92:IQ92)),"N/A")</f>
        <v>35</v>
      </c>
      <c r="BD91" s="2" cm="1">
        <f t="array" ref="BD91">IFERROR(SUM(VALUE(Transform!IR92:IX92)),"N/A")</f>
        <v>11</v>
      </c>
      <c r="BE91" s="2">
        <f t="shared" si="1"/>
        <v>23</v>
      </c>
      <c r="BF91" t="str">
        <f>IFERROR(AVERAGE(Transform!IY92:JO92),"N/A")</f>
        <v>N/A</v>
      </c>
      <c r="BG91">
        <f>IFERROR(AVERAGE(Transform!JP92:JW92),"N/A")</f>
        <v>1.125</v>
      </c>
      <c r="BH91">
        <f>IFERROR(AVERAGE(Transform!JP92:JS92),"N/A")</f>
        <v>1</v>
      </c>
      <c r="BI91">
        <f>IFERROR(AVERAGE(Transform!JT92:JW92),"N/A")</f>
        <v>1.25</v>
      </c>
      <c r="BJ91" t="str">
        <f>IFERROR(AVERAGE(Transform!JX92:KI92),"N/A")</f>
        <v>N/A</v>
      </c>
      <c r="BK91" t="str">
        <f>IFERROR(AVERAGE(Transform!JX92:KA92),"N/A")</f>
        <v>N/A</v>
      </c>
      <c r="BL91" t="str">
        <f>IFERROR(AVERAGE(Transform!KB92:KE92),"N/A")</f>
        <v>N/A</v>
      </c>
      <c r="BM91" t="str">
        <f>IFERROR(AVERAGE(Transform!KF92:KI92),"N/A")</f>
        <v>N/A</v>
      </c>
      <c r="BN91">
        <f>IFERROR(AVERAGE(Transform!KJ92:KX92),"N/A")</f>
        <v>3.3333333333333335</v>
      </c>
      <c r="BO91">
        <f>IFERROR(AVERAGE(Transform!KJ92:KN92),"N/A")</f>
        <v>3</v>
      </c>
      <c r="BP91">
        <f>IFERROR(AVERAGE(Transform!KO92:KS92),"N/A")</f>
        <v>2.8</v>
      </c>
      <c r="BQ91">
        <f>IFERROR(AVERAGE(Transform!KT92:KX92),"N/A")</f>
        <v>4.2</v>
      </c>
    </row>
    <row r="92" spans="1:69" x14ac:dyDescent="0.25">
      <c r="A92">
        <f>Transform!A93</f>
        <v>7</v>
      </c>
      <c r="B92" t="str">
        <f>Transform!B93</f>
        <v>T5</v>
      </c>
      <c r="C92">
        <f>Transform!C93</f>
        <v>0</v>
      </c>
      <c r="D92" t="str">
        <f>Transform!D93</f>
        <v>758-287</v>
      </c>
      <c r="E92" t="str">
        <f>Transform!E93</f>
        <v/>
      </c>
      <c r="F92" s="2">
        <f>IFERROR(AVERAGE(Transform!F93:AB93),"N/A")</f>
        <v>30.434782608695652</v>
      </c>
      <c r="G92" s="2">
        <f>IFERROR(AVERAGE(Transform!F93:J93,Transform!S93:AB93),"N/A")</f>
        <v>40</v>
      </c>
      <c r="H92" s="2">
        <f>IFERROR(AVERAGE(Transform!K93:R93),"N/A")</f>
        <v>12.5</v>
      </c>
      <c r="I92" s="2">
        <f>IFERROR(AVERAGE(Transform!F93:J93),"N/A")</f>
        <v>45</v>
      </c>
      <c r="J92" s="2">
        <f>IFERROR(AVERAGE(Transform!S93:W93),"N/A")</f>
        <v>35</v>
      </c>
      <c r="K92" s="2">
        <f>IFERROR(AVERAGE(Transform!X93:AB93),"N/A")</f>
        <v>40</v>
      </c>
      <c r="L92" s="2">
        <f>IFERROR(AVERAGE(Transform!AC93:AZ93),"N/A")</f>
        <v>4.958333333333333</v>
      </c>
      <c r="M92" s="2">
        <f>IFERROR(AVERAGE(Transform!AC93:AU93),"N/A")</f>
        <v>4.9473684210526319</v>
      </c>
      <c r="N92" s="2">
        <f>IFERROR(AVERAGE(Transform!AV93:AZ93),"N/A")</f>
        <v>5</v>
      </c>
      <c r="O92" s="2">
        <f>IFERROR(SUM(Transform!BA93:BL93),"N/A")</f>
        <v>24</v>
      </c>
      <c r="P92" s="2" t="str">
        <f>IFERROR(AVERAGE(Transform!BM93:CI93),"N/A")</f>
        <v>N/A</v>
      </c>
      <c r="Q92" s="2" t="str">
        <f>IFERROR(AVERAGE(Transform!BM93:BT93),"N/A")</f>
        <v>N/A</v>
      </c>
      <c r="R92" s="2" t="str">
        <f>IFERROR(AVERAGE(Transform!BU93:CA93),"N/A")</f>
        <v>N/A</v>
      </c>
      <c r="S92" s="2" t="str">
        <f>IFERROR(AVERAGE(Transform!CB93:CI93),"N/A")</f>
        <v>N/A</v>
      </c>
      <c r="T92" s="2" t="str" cm="1">
        <f t="array" ref="T92">IFERROR(SUM(VALUE(Transform!CJ93:DD93)),"N/A")</f>
        <v>N/A</v>
      </c>
      <c r="U92" s="2" t="str" cm="1">
        <f t="array" ref="U92">IFERROR(SUM(VALUE(Transform!CJ93:CT93)),"N/A")</f>
        <v>N/A</v>
      </c>
      <c r="V92" s="2" t="str">
        <f>IFERROR(SUM(VALUE(Transform!CU93), Transform!CY93:DA93,Transform!DC93:DD93),"N/A")</f>
        <v>N/A</v>
      </c>
      <c r="W92" s="2" t="str" cm="1">
        <f t="array" ref="W92">IFERROR(SUM(VALUE(Transform!CV93:CX93),Transform!DB93),"N/A")</f>
        <v>N/A</v>
      </c>
      <c r="X92" s="2" t="str" cm="1">
        <f t="array" ref="X92">IFERROR(SUM(VALUE(Transform!DE93:DZ93)),"N/A")</f>
        <v>N/A</v>
      </c>
      <c r="Y92" s="2" t="str" cm="1">
        <f t="array" ref="Y92">IFERROR(SUM(VALUE(Transform!DE93:DL93)),"N/A")</f>
        <v>N/A</v>
      </c>
      <c r="Z92" s="2" t="str" cm="1">
        <f t="array" ref="Z92">IFERROR(SUM(VALUE(Transform!DM93:DT93)),"N/A")</f>
        <v>N/A</v>
      </c>
      <c r="AA92" s="2" t="str" cm="1">
        <f t="array" ref="AA92">IFERROR(SUM(VALUE(Transform!DU93:DZ93)),"N/A")</f>
        <v>N/A</v>
      </c>
      <c r="AB92" s="2" t="str" cm="1">
        <f t="array" ref="AB92">IFERROR(((SUM(VALUE(Transform!EA93:EZ93))-26)/(156-26))*100,"N/A")</f>
        <v>N/A</v>
      </c>
      <c r="AC92" s="2" t="str" cm="1">
        <f t="array" ref="AC92">IFERROR(((SUM(VALUE(Transform!EA93:EB93))-2)/(10-2))*100,"N/A")</f>
        <v>N/A</v>
      </c>
      <c r="AD92" s="2" t="str" cm="1">
        <f t="array" ref="AD92">IFERROR(((SUM(VALUE(Transform!EC93:ED93), Transform!EJ93, Transform!EO93:ER93)-7)/(35-7))*100,"N/A")</f>
        <v>N/A</v>
      </c>
      <c r="AE92" s="2" t="str" cm="1">
        <f t="array" ref="AE92">IFERROR(((SUM(VALUE(Transform!EE93:EG93), Transform!EK93, Transform!ES93, Transform!EZ93)-6)/(30-6))*100,"N/A")</f>
        <v>N/A</v>
      </c>
      <c r="AF92" s="2" t="str" cm="1">
        <f t="array" ref="AF92">IFERROR(((SUM(VALUE(Transform!ET93:EV93))-3)/(15-3))*100,"N/A")</f>
        <v>N/A</v>
      </c>
      <c r="AG92" s="3" t="str" cm="1">
        <f t="array" ref="AG92">IFERROR(((SUM(VALUE(Transform!EH93:EI93), Transform!EL93:EN93, Transform!EW93:EY93)-8)/(40-8))*100,"N/A")</f>
        <v>N/A</v>
      </c>
      <c r="AH92" s="3" t="str">
        <f>IFERROR(AVERAGE(Transform!FA93, Transform!FC93, Transform!FE93, Transform!FG93, Transform!FI93, Transform!FK93, Transform!FM93, Transform!FO93, Transform!FQ93, Transform!FS93, Transform!FU93, Transform!FW93, Transform!FY93, Transform!GA93, Transform!GC93, Transform!GE93, Transform!GG93, Transform!GI93, Transform!GK93, Transform!GM93, Transform!GO93, Transform!GQ93, Transform!GS93, Transform!GU93, Transform!GW93),"N/A")</f>
        <v>N/A</v>
      </c>
      <c r="AI92" s="3" t="str">
        <f>IFERROR(AVERAGE(Transform!FB93, Transform!FD93, Transform!FF93, Transform!FH93, Transform!FJ93, Transform!FL93, Transform!FN93, Transform!FP93, Transform!FR93, Transform!FT93, Transform!FV93, Transform!FX93, Transform!FZ93, Transform!GB93, Transform!GD93, Transform!GF93, Transform!GH93, Transform!GJ93, Transform!GL93, Transform!GN93, Transform!GP93, Transform!GR93, Transform!GT93, Transform!GV93, Transform!GX93),"N/A")</f>
        <v>N/A</v>
      </c>
      <c r="AJ92" s="3" t="str">
        <f>IFERROR(AVERAGE(Transform!FA93, Transform!FM93, Transform!FS93, Transform!FU93, Transform!FW93, Transform!GI93),"N/A")</f>
        <v>N/A</v>
      </c>
      <c r="AK92" s="3" t="str">
        <f>IFERROR(AVERAGE(Transform!FB93, Transform!FN93, Transform!FT93, Transform!FV93, Transform!FX93, Transform!GJ93),"N/A")</f>
        <v>N/A</v>
      </c>
      <c r="AL92" s="3" t="str">
        <f>IFERROR(AVERAGE(Transform!FC93, Transform!FI93, Transform!FO93, Transform!GA93, Transform!GG93, Transform!GK93),"N/A")</f>
        <v>N/A</v>
      </c>
      <c r="AM92" s="3" t="str">
        <f>IFERROR(AVERAGE(Transform!FD93, Transform!FJ93, Transform!FP93, Transform!GB93, Transform!GH93, Transform!GL93),"N/A")</f>
        <v>N/A</v>
      </c>
      <c r="AN92" t="str">
        <f>IFERROR(AVERAGE(Transform!FE93, Transform!FG93, Transform!FQ93, Transform!FY93),"N/A")</f>
        <v>N/A</v>
      </c>
      <c r="AO92" t="str">
        <f>IFERROR(AVERAGE(Transform!FF93, Transform!FH93, Transform!FR93, Transform!FZ93),"N/A")</f>
        <v>N/A</v>
      </c>
      <c r="AP92" t="str">
        <f>IFERROR(AVERAGE(Transform!FK93, Transform!GC93, Transform!GE93, Transform!GM93, Transform!GO93),"N/A")</f>
        <v>N/A</v>
      </c>
      <c r="AQ92" t="str">
        <f>IFERROR(AVERAGE(Transform!FL93, Transform!GD93, Transform!GF93, Transform!GN93, Transform!GP93),"N/A")</f>
        <v>N/A</v>
      </c>
      <c r="AR92" t="str">
        <f>IFERROR(AVERAGE(Transform!GQ93, Transform!GS93, Transform!GU93, Transform!GW93),"N/A")</f>
        <v>N/A</v>
      </c>
      <c r="AS92" t="str">
        <f>IFERROR(AVERAGE(Transform!GR93, Transform!GT93, Transform!GV93, Transform!GX93),"N/A")</f>
        <v>N/A</v>
      </c>
      <c r="AT92" s="2" t="str" cm="1">
        <f t="array" ref="AT92">IFERROR(SUM(VALUE(Transform!GY93:HM93))*100/90,"N/A")</f>
        <v>N/A</v>
      </c>
      <c r="AU92" s="2" t="str" cm="1">
        <f t="array" ref="AU92">IFERROR(SUM(VALUE(Transform!GY93:HK93))*100/78,"N/A")</f>
        <v>N/A</v>
      </c>
      <c r="AV92" s="2" t="str" cm="1">
        <f t="array" ref="AV92">IFERROR(SUM(VALUE(Transform!HL93:HM93))*100/12,"N/A")</f>
        <v>N/A</v>
      </c>
      <c r="AW92" s="2" t="str">
        <f>IFERROR(AVERAGE(Transform!HN93:IE93),"N/A")</f>
        <v>N/A</v>
      </c>
      <c r="AX92" s="2" t="str">
        <f>IFERROR(AVERAGE(Transform!HN93:HR93, Transform!HZ93:IA93),"N/A")</f>
        <v>N/A</v>
      </c>
      <c r="AY92" s="2" t="str">
        <f>IFERROR(AVERAGE(Transform!HS93:HU93, Transform!HX93:HY93),"N/A")</f>
        <v>N/A</v>
      </c>
      <c r="AZ92" s="2" t="str">
        <f>IFERROR(AVERAGE(Transform!HV93:HW93,Transform!IC93,Transform!IE93),"N/A")</f>
        <v>N/A</v>
      </c>
      <c r="BA92" s="2" t="str">
        <f>IFERROR(AVERAGE(Transform!IB93,Transform!ID93),"N/A")</f>
        <v>N/A</v>
      </c>
      <c r="BB92" s="2">
        <f>IFERROR(AVERAGE(Transform!IF93:IJ93),"N/A")</f>
        <v>5.8</v>
      </c>
      <c r="BC92" s="2" t="str" cm="1">
        <f t="array" ref="BC92">IFERROR(SUM(VALUE(Transform!IK93:IQ93)),"N/A")</f>
        <v>N/A</v>
      </c>
      <c r="BD92" s="2" t="str" cm="1">
        <f t="array" ref="BD92">IFERROR(SUM(VALUE(Transform!IR93:IX93)),"N/A")</f>
        <v>N/A</v>
      </c>
      <c r="BE92" s="2" t="str">
        <f t="shared" si="1"/>
        <v>N/A</v>
      </c>
      <c r="BF92" t="str">
        <f>IFERROR(AVERAGE(Transform!IY93:JO93),"N/A")</f>
        <v>N/A</v>
      </c>
      <c r="BG92">
        <f>IFERROR(AVERAGE(Transform!JP93:JW93),"N/A")</f>
        <v>-0.875</v>
      </c>
      <c r="BH92">
        <f>IFERROR(AVERAGE(Transform!JP93:JS93),"N/A")</f>
        <v>-0.75</v>
      </c>
      <c r="BI92">
        <f>IFERROR(AVERAGE(Transform!JT93:JW93),"N/A")</f>
        <v>-1</v>
      </c>
      <c r="BJ92" t="str">
        <f>IFERROR(AVERAGE(Transform!JX93:KI93),"N/A")</f>
        <v>N/A</v>
      </c>
      <c r="BK92" t="str">
        <f>IFERROR(AVERAGE(Transform!JX93:KA93),"N/A")</f>
        <v>N/A</v>
      </c>
      <c r="BL92" t="str">
        <f>IFERROR(AVERAGE(Transform!KB93:KE93),"N/A")</f>
        <v>N/A</v>
      </c>
      <c r="BM92" t="str">
        <f>IFERROR(AVERAGE(Transform!KF93:KI93),"N/A")</f>
        <v>N/A</v>
      </c>
      <c r="BN92">
        <f>IFERROR(AVERAGE(Transform!KJ93:KX93),"N/A")</f>
        <v>2.9333333333333331</v>
      </c>
      <c r="BO92">
        <f>IFERROR(AVERAGE(Transform!KJ93:KN93),"N/A")</f>
        <v>2.8</v>
      </c>
      <c r="BP92">
        <f>IFERROR(AVERAGE(Transform!KO93:KS93),"N/A")</f>
        <v>2.8</v>
      </c>
      <c r="BQ92">
        <f>IFERROR(AVERAGE(Transform!KT93:KX93),"N/A")</f>
        <v>3.2</v>
      </c>
    </row>
    <row r="93" spans="1:69" x14ac:dyDescent="0.25">
      <c r="A93">
        <f>Transform!A94</f>
        <v>8</v>
      </c>
      <c r="B93" t="str">
        <f>Transform!B94</f>
        <v>T5</v>
      </c>
      <c r="C93" t="str">
        <f>Transform!C94</f>
        <v>2023-06-21 10:02:10</v>
      </c>
      <c r="D93" t="str">
        <f>Transform!D94</f>
        <v>757-288</v>
      </c>
      <c r="E93" t="str">
        <f>Transform!E94</f>
        <v/>
      </c>
      <c r="F93" s="2">
        <f>IFERROR(AVERAGE(Transform!F94:AB94),"N/A")</f>
        <v>78.260869565217391</v>
      </c>
      <c r="G93" s="2">
        <f>IFERROR(AVERAGE(Transform!F94:J94,Transform!S94:AB94),"N/A")</f>
        <v>66.666666666666671</v>
      </c>
      <c r="H93" s="2">
        <f>IFERROR(AVERAGE(Transform!K94:R94),"N/A")</f>
        <v>100</v>
      </c>
      <c r="I93" s="2">
        <f>IFERROR(AVERAGE(Transform!F94:J94),"N/A")</f>
        <v>100</v>
      </c>
      <c r="J93" s="2">
        <f>IFERROR(AVERAGE(Transform!S94:W94),"N/A")</f>
        <v>50</v>
      </c>
      <c r="K93" s="2">
        <f>IFERROR(AVERAGE(Transform!X94:AB94),"N/A")</f>
        <v>50</v>
      </c>
      <c r="L93" s="2">
        <f>IFERROR(AVERAGE(Transform!AC94:AZ94),"N/A")</f>
        <v>2.5</v>
      </c>
      <c r="M93" s="2">
        <f>IFERROR(AVERAGE(Transform!AC94:AU94),"N/A")</f>
        <v>2.8947368421052633</v>
      </c>
      <c r="N93" s="2">
        <f>IFERROR(AVERAGE(Transform!AV94:AZ94),"N/A")</f>
        <v>1</v>
      </c>
      <c r="O93" s="2">
        <f>IFERROR(SUM(Transform!BA94:BL94),"N/A")</f>
        <v>28</v>
      </c>
      <c r="P93" s="2">
        <f>IFERROR(AVERAGE(Transform!BM94:CI94),"N/A")</f>
        <v>3.0869565217391304</v>
      </c>
      <c r="Q93" s="2">
        <f>IFERROR(AVERAGE(Transform!BM94:BT94),"N/A")</f>
        <v>2.5</v>
      </c>
      <c r="R93" s="2">
        <f>IFERROR(AVERAGE(Transform!BU94:CA94),"N/A")</f>
        <v>3.4285714285714284</v>
      </c>
      <c r="S93" s="2">
        <f>IFERROR(AVERAGE(Transform!CB94:CI94),"N/A")</f>
        <v>3.375</v>
      </c>
      <c r="T93" s="2" cm="1">
        <f t="array" ref="T93">IFERROR(SUM(VALUE(Transform!CJ94:DD94)),"N/A")</f>
        <v>45</v>
      </c>
      <c r="U93" s="2" cm="1">
        <f t="array" ref="U93">IFERROR(SUM(VALUE(Transform!CJ94:CT94)),"N/A")</f>
        <v>22</v>
      </c>
      <c r="V93" s="2">
        <f>IFERROR(SUM(VALUE(Transform!CU94), Transform!CY94:DA94,Transform!DC94:DD94),"N/A")</f>
        <v>14</v>
      </c>
      <c r="W93" s="2" cm="1">
        <f t="array" ref="W93">IFERROR(SUM(VALUE(Transform!CV94:CX94),Transform!DB94),"N/A")</f>
        <v>9</v>
      </c>
      <c r="X93" s="2" cm="1">
        <f t="array" ref="X93">IFERROR(SUM(VALUE(Transform!DE94:DZ94)),"N/A")</f>
        <v>31</v>
      </c>
      <c r="Y93" s="2" cm="1">
        <f t="array" ref="Y93">IFERROR(SUM(VALUE(Transform!DE94:DL94)),"N/A")</f>
        <v>13</v>
      </c>
      <c r="Z93" s="2" cm="1">
        <f t="array" ref="Z93">IFERROR(SUM(VALUE(Transform!DM94:DT94)),"N/A")</f>
        <v>4</v>
      </c>
      <c r="AA93" s="2" cm="1">
        <f t="array" ref="AA93">IFERROR(SUM(VALUE(Transform!DU94:DZ94)),"N/A")</f>
        <v>14</v>
      </c>
      <c r="AB93" s="2" cm="1">
        <f t="array" ref="AB93">IFERROR(((SUM(VALUE(Transform!EA94:EZ94))-26)/(156-26))*100,"N/A")</f>
        <v>36.923076923076927</v>
      </c>
      <c r="AC93" s="2" cm="1">
        <f t="array" ref="AC93">IFERROR(((SUM(VALUE(Transform!EA94:EB94))-2)/(10-2))*100,"N/A")</f>
        <v>50</v>
      </c>
      <c r="AD93" s="2" cm="1">
        <f t="array" ref="AD93">IFERROR(((SUM(VALUE(Transform!EC94:ED94), Transform!EJ94, Transform!EO94:ER94)-7)/(35-7))*100,"N/A")</f>
        <v>46.428571428571431</v>
      </c>
      <c r="AE93" s="2" cm="1">
        <f t="array" ref="AE93">IFERROR(((SUM(VALUE(Transform!EE94:EG94), Transform!EK94, Transform!ES94, Transform!EZ94)-6)/(30-6))*100,"N/A")</f>
        <v>33.333333333333329</v>
      </c>
      <c r="AF93" s="2" cm="1">
        <f t="array" ref="AF93">IFERROR(((SUM(VALUE(Transform!ET94:EV94))-3)/(15-3))*100,"N/A")</f>
        <v>25</v>
      </c>
      <c r="AG93" s="3" cm="1">
        <f t="array" ref="AG93">IFERROR(((SUM(VALUE(Transform!EH94:EI94), Transform!EL94:EN94, Transform!EW94:EY94)-8)/(40-8))*100,"N/A")</f>
        <v>62.5</v>
      </c>
      <c r="AH93" s="3">
        <f>IFERROR(AVERAGE(Transform!FA94, Transform!FC94, Transform!FE94, Transform!FG94, Transform!FI94, Transform!FK94, Transform!FM94, Transform!FO94, Transform!FQ94, Transform!FS94, Transform!FU94, Transform!FW94, Transform!FY94, Transform!GA94, Transform!GC94, Transform!GE94, Transform!GG94, Transform!GI94, Transform!GK94, Transform!GM94, Transform!GO94, Transform!GQ94, Transform!GS94, Transform!GU94, Transform!GW94),"N/A")</f>
        <v>4.84</v>
      </c>
      <c r="AI93" s="3">
        <f>IFERROR(AVERAGE(Transform!FB94, Transform!FD94, Transform!FF94, Transform!FH94, Transform!FJ94, Transform!FL94, Transform!FN94, Transform!FP94, Transform!FR94, Transform!FT94, Transform!FV94, Transform!FX94, Transform!FZ94, Transform!GB94, Transform!GD94, Transform!GF94, Transform!GH94, Transform!GJ94, Transform!GL94, Transform!GN94, Transform!GP94, Transform!GR94, Transform!GT94, Transform!GV94, Transform!GX94),"N/A")</f>
        <v>3.16</v>
      </c>
      <c r="AJ93" s="3">
        <f>IFERROR(AVERAGE(Transform!FA94, Transform!FM94, Transform!FS94, Transform!FU94, Transform!FW94, Transform!GI94),"N/A")</f>
        <v>5</v>
      </c>
      <c r="AK93" s="3">
        <f>IFERROR(AVERAGE(Transform!FB94, Transform!FN94, Transform!FT94, Transform!FV94, Transform!FX94, Transform!GJ94),"N/A")</f>
        <v>3</v>
      </c>
      <c r="AL93" s="3">
        <f>IFERROR(AVERAGE(Transform!FC94, Transform!FI94, Transform!FO94, Transform!GA94, Transform!GG94, Transform!GK94),"N/A")</f>
        <v>4.666666666666667</v>
      </c>
      <c r="AM93" s="3">
        <f>IFERROR(AVERAGE(Transform!FD94, Transform!FJ94, Transform!FP94, Transform!GB94, Transform!GH94, Transform!GL94),"N/A")</f>
        <v>3.1666666666666665</v>
      </c>
      <c r="AN93">
        <f>IFERROR(AVERAGE(Transform!FE94, Transform!FG94, Transform!FQ94, Transform!FY94),"N/A")</f>
        <v>4.5</v>
      </c>
      <c r="AO93">
        <f>IFERROR(AVERAGE(Transform!FF94, Transform!FH94, Transform!FR94, Transform!FZ94),"N/A")</f>
        <v>2.5</v>
      </c>
      <c r="AP93">
        <f>IFERROR(AVERAGE(Transform!FK94, Transform!GC94, Transform!GE94, Transform!GM94, Transform!GO94),"N/A")</f>
        <v>5</v>
      </c>
      <c r="AQ93">
        <f>IFERROR(AVERAGE(Transform!FL94, Transform!GD94, Transform!GF94, Transform!GN94, Transform!GP94),"N/A")</f>
        <v>4.4000000000000004</v>
      </c>
      <c r="AR93">
        <f>IFERROR(AVERAGE(Transform!GQ94, Transform!GS94, Transform!GU94, Transform!GW94),"N/A")</f>
        <v>5</v>
      </c>
      <c r="AS93">
        <f>IFERROR(AVERAGE(Transform!GR94, Transform!GT94, Transform!GV94, Transform!GX94),"N/A")</f>
        <v>2.5</v>
      </c>
      <c r="AT93" s="2" cm="1">
        <f t="array" ref="AT93">IFERROR(SUM(VALUE(Transform!GY94:HM94))*100/90,"N/A")</f>
        <v>41.111111111111114</v>
      </c>
      <c r="AU93" s="2" cm="1">
        <f t="array" ref="AU93">IFERROR(SUM(VALUE(Transform!GY94:HK94))*100/78,"N/A")</f>
        <v>38.46153846153846</v>
      </c>
      <c r="AV93" s="2" cm="1">
        <f t="array" ref="AV93">IFERROR(SUM(VALUE(Transform!HL94:HM94))*100/12,"N/A")</f>
        <v>58.333333333333336</v>
      </c>
      <c r="AW93" s="2">
        <f>IFERROR(AVERAGE(Transform!HN94:IE94),"N/A")</f>
        <v>3</v>
      </c>
      <c r="AX93" s="2">
        <f>IFERROR(AVERAGE(Transform!HN94:HR94, Transform!HZ94:IA94),"N/A")</f>
        <v>3</v>
      </c>
      <c r="AY93" s="2">
        <f>IFERROR(AVERAGE(Transform!HS94:HU94, Transform!HX94:HY94),"N/A")</f>
        <v>3</v>
      </c>
      <c r="AZ93" s="2">
        <f>IFERROR(AVERAGE(Transform!HV94:HW94,Transform!IC94,Transform!IE94),"N/A")</f>
        <v>3</v>
      </c>
      <c r="BA93" s="2">
        <f>IFERROR(AVERAGE(Transform!IB94,Transform!ID94),"N/A")</f>
        <v>3</v>
      </c>
      <c r="BB93" s="2">
        <f>IFERROR(AVERAGE(Transform!IF94:IJ94),"N/A")</f>
        <v>4</v>
      </c>
      <c r="BC93" s="2" cm="1">
        <f t="array" ref="BC93">IFERROR(SUM(VALUE(Transform!IK94:IQ94)),"N/A")</f>
        <v>7</v>
      </c>
      <c r="BD93" s="2" cm="1">
        <f t="array" ref="BD93">IFERROR(SUM(VALUE(Transform!IR94:IX94)),"N/A")</f>
        <v>15</v>
      </c>
      <c r="BE93" s="2">
        <f t="shared" si="1"/>
        <v>11</v>
      </c>
      <c r="BF93" t="str">
        <f>IFERROR(AVERAGE(Transform!IY94:JO94),"N/A")</f>
        <v>N/A</v>
      </c>
      <c r="BG93">
        <f>IFERROR(AVERAGE(Transform!JP94:JW94),"N/A")</f>
        <v>-0.875</v>
      </c>
      <c r="BH93">
        <f>IFERROR(AVERAGE(Transform!JP94:JS94),"N/A")</f>
        <v>-1.75</v>
      </c>
      <c r="BI93">
        <f>IFERROR(AVERAGE(Transform!JT94:JW94),"N/A")</f>
        <v>0</v>
      </c>
      <c r="BJ93" t="str">
        <f>IFERROR(AVERAGE(Transform!JX94:KI94),"N/A")</f>
        <v>N/A</v>
      </c>
      <c r="BK93" t="str">
        <f>IFERROR(AVERAGE(Transform!JX94:KA94),"N/A")</f>
        <v>N/A</v>
      </c>
      <c r="BL93" t="str">
        <f>IFERROR(AVERAGE(Transform!KB94:KE94),"N/A")</f>
        <v>N/A</v>
      </c>
      <c r="BM93" t="str">
        <f>IFERROR(AVERAGE(Transform!KF94:KI94),"N/A")</f>
        <v>N/A</v>
      </c>
      <c r="BN93">
        <f>IFERROR(AVERAGE(Transform!KJ94:KX94),"N/A")</f>
        <v>1.8</v>
      </c>
      <c r="BO93">
        <f>IFERROR(AVERAGE(Transform!KJ94:KN94),"N/A")</f>
        <v>1.8</v>
      </c>
      <c r="BP93">
        <f>IFERROR(AVERAGE(Transform!KO94:KS94),"N/A")</f>
        <v>2.2000000000000002</v>
      </c>
      <c r="BQ93">
        <f>IFERROR(AVERAGE(Transform!KT94:KX94),"N/A")</f>
        <v>1.4</v>
      </c>
    </row>
    <row r="94" spans="1:69" x14ac:dyDescent="0.25">
      <c r="A94">
        <f>Transform!A95</f>
        <v>11</v>
      </c>
      <c r="B94" t="str">
        <f>Transform!B95</f>
        <v>T5</v>
      </c>
      <c r="C94" t="str">
        <f>Transform!C95</f>
        <v>2023-06-29 21:58:05</v>
      </c>
      <c r="D94" t="str">
        <f>Transform!D95</f>
        <v>852-297</v>
      </c>
      <c r="E94" t="str">
        <f>Transform!E95</f>
        <v/>
      </c>
      <c r="F94" s="2">
        <f>IFERROR(AVERAGE(Transform!F95:AB95),"N/A")</f>
        <v>68.478260869565219</v>
      </c>
      <c r="G94" s="2">
        <f>IFERROR(AVERAGE(Transform!F95:J95,Transform!S95:AB95),"N/A")</f>
        <v>58.333333333333336</v>
      </c>
      <c r="H94" s="2">
        <f>IFERROR(AVERAGE(Transform!K95:R95),"N/A")</f>
        <v>87.5</v>
      </c>
      <c r="I94" s="2">
        <f>IFERROR(AVERAGE(Transform!F95:J95),"N/A")</f>
        <v>60</v>
      </c>
      <c r="J94" s="2">
        <f>IFERROR(AVERAGE(Transform!S95:W95),"N/A")</f>
        <v>55</v>
      </c>
      <c r="K94" s="2">
        <f>IFERROR(AVERAGE(Transform!X95:AB95),"N/A")</f>
        <v>60</v>
      </c>
      <c r="L94" s="2">
        <f>IFERROR(AVERAGE(Transform!AC95:AZ95),"N/A")</f>
        <v>4.458333333333333</v>
      </c>
      <c r="M94" s="2">
        <f>IFERROR(AVERAGE(Transform!AC95:AU95),"N/A")</f>
        <v>4.7894736842105265</v>
      </c>
      <c r="N94" s="2">
        <f>IFERROR(AVERAGE(Transform!AV95:AZ95),"N/A")</f>
        <v>3.2</v>
      </c>
      <c r="O94" s="2">
        <f>IFERROR(SUM(Transform!BA95:BL95),"N/A")</f>
        <v>20</v>
      </c>
      <c r="P94" s="2">
        <f>IFERROR(AVERAGE(Transform!BM95:CI95),"N/A")</f>
        <v>3.5217391304347827</v>
      </c>
      <c r="Q94" s="2">
        <f>IFERROR(AVERAGE(Transform!BM95:BT95),"N/A")</f>
        <v>3.125</v>
      </c>
      <c r="R94" s="2">
        <f>IFERROR(AVERAGE(Transform!BU95:CA95),"N/A")</f>
        <v>3.8571428571428572</v>
      </c>
      <c r="S94" s="2">
        <f>IFERROR(AVERAGE(Transform!CB95:CI95),"N/A")</f>
        <v>3.625</v>
      </c>
      <c r="T94" s="2" cm="1">
        <f t="array" ref="T94">IFERROR(SUM(VALUE(Transform!CJ95:DD95)),"N/A")</f>
        <v>38</v>
      </c>
      <c r="U94" s="2" cm="1">
        <f t="array" ref="U94">IFERROR(SUM(VALUE(Transform!CJ95:CT95)),"N/A")</f>
        <v>19</v>
      </c>
      <c r="V94" s="2">
        <f>IFERROR(SUM(VALUE(Transform!CU95), Transform!CY95:DA95,Transform!DC95:DD95),"N/A")</f>
        <v>12</v>
      </c>
      <c r="W94" s="2" cm="1">
        <f t="array" ref="W94">IFERROR(SUM(VALUE(Transform!CV95:CX95),Transform!DB95),"N/A")</f>
        <v>7</v>
      </c>
      <c r="X94" s="2" cm="1">
        <f t="array" ref="X94">IFERROR(SUM(VALUE(Transform!DE95:DZ95)),"N/A")</f>
        <v>32</v>
      </c>
      <c r="Y94" s="2" cm="1">
        <f t="array" ref="Y94">IFERROR(SUM(VALUE(Transform!DE95:DL95)),"N/A")</f>
        <v>12</v>
      </c>
      <c r="Z94" s="2" cm="1">
        <f t="array" ref="Z94">IFERROR(SUM(VALUE(Transform!DM95:DT95)),"N/A")</f>
        <v>10</v>
      </c>
      <c r="AA94" s="2" cm="1">
        <f t="array" ref="AA94">IFERROR(SUM(VALUE(Transform!DU95:DZ95)),"N/A")</f>
        <v>10</v>
      </c>
      <c r="AB94" s="2" cm="1">
        <f t="array" ref="AB94">IFERROR(((SUM(VALUE(Transform!EA95:EZ95))-26)/(156-26))*100,"N/A")</f>
        <v>57.692307692307686</v>
      </c>
      <c r="AC94" s="2" cm="1">
        <f t="array" ref="AC94">IFERROR(((SUM(VALUE(Transform!EA95:EB95))-2)/(10-2))*100,"N/A")</f>
        <v>75</v>
      </c>
      <c r="AD94" s="2" cm="1">
        <f t="array" ref="AD94">IFERROR(((SUM(VALUE(Transform!EC95:ED95), Transform!EJ95, Transform!EO95:ER95)-7)/(35-7))*100,"N/A")</f>
        <v>75</v>
      </c>
      <c r="AE94" s="2" cm="1">
        <f t="array" ref="AE94">IFERROR(((SUM(VALUE(Transform!EE95:EG95), Transform!EK95, Transform!ES95, Transform!EZ95)-6)/(30-6))*100,"N/A")</f>
        <v>58.333333333333336</v>
      </c>
      <c r="AF94" s="2" cm="1">
        <f t="array" ref="AF94">IFERROR(((SUM(VALUE(Transform!ET95:EV95))-3)/(15-3))*100,"N/A")</f>
        <v>58.333333333333336</v>
      </c>
      <c r="AG94" s="3" cm="1">
        <f t="array" ref="AG94">IFERROR(((SUM(VALUE(Transform!EH95:EI95), Transform!EL95:EN95, Transform!EW95:EY95)-8)/(40-8))*100,"N/A")</f>
        <v>84.375</v>
      </c>
      <c r="AH94" s="3">
        <f>IFERROR(AVERAGE(Transform!FA95, Transform!FC95, Transform!FE95, Transform!FG95, Transform!FI95, Transform!FK95, Transform!FM95, Transform!FO95, Transform!FQ95, Transform!FS95, Transform!FU95, Transform!FW95, Transform!FY95, Transform!GA95, Transform!GC95, Transform!GE95, Transform!GG95, Transform!GI95, Transform!GK95, Transform!GM95, Transform!GO95, Transform!GQ95, Transform!GS95, Transform!GU95, Transform!GW95),"N/A")</f>
        <v>4.08</v>
      </c>
      <c r="AI94" s="3">
        <f>IFERROR(AVERAGE(Transform!FB95, Transform!FD95, Transform!FF95, Transform!FH95, Transform!FJ95, Transform!FL95, Transform!FN95, Transform!FP95, Transform!FR95, Transform!FT95, Transform!FV95, Transform!FX95, Transform!FZ95, Transform!GB95, Transform!GD95, Transform!GF95, Transform!GH95, Transform!GJ95, Transform!GL95, Transform!GN95, Transform!GP95, Transform!GR95, Transform!GT95, Transform!GV95, Transform!GX95),"N/A")</f>
        <v>4.3600000000000003</v>
      </c>
      <c r="AJ94" s="3">
        <f>IFERROR(AVERAGE(Transform!FA95, Transform!FM95, Transform!FS95, Transform!FU95, Transform!FW95, Transform!GI95),"N/A")</f>
        <v>3.8333333333333335</v>
      </c>
      <c r="AK94" s="3">
        <f>IFERROR(AVERAGE(Transform!FB95, Transform!FN95, Transform!FT95, Transform!FV95, Transform!FX95, Transform!GJ95),"N/A")</f>
        <v>4.333333333333333</v>
      </c>
      <c r="AL94" s="3">
        <f>IFERROR(AVERAGE(Transform!FC95, Transform!FI95, Transform!FO95, Transform!GA95, Transform!GG95, Transform!GK95),"N/A")</f>
        <v>4.333333333333333</v>
      </c>
      <c r="AM94" s="3">
        <f>IFERROR(AVERAGE(Transform!FD95, Transform!FJ95, Transform!FP95, Transform!GB95, Transform!GH95, Transform!GL95),"N/A")</f>
        <v>4.5</v>
      </c>
      <c r="AN94">
        <f>IFERROR(AVERAGE(Transform!FE95, Transform!FG95, Transform!FQ95, Transform!FY95),"N/A")</f>
        <v>3</v>
      </c>
      <c r="AO94">
        <f>IFERROR(AVERAGE(Transform!FF95, Transform!FH95, Transform!FR95, Transform!FZ95),"N/A")</f>
        <v>4.25</v>
      </c>
      <c r="AP94">
        <f>IFERROR(AVERAGE(Transform!FK95, Transform!GC95, Transform!GE95, Transform!GM95, Transform!GO95),"N/A")</f>
        <v>5</v>
      </c>
      <c r="AQ94">
        <f>IFERROR(AVERAGE(Transform!FL95, Transform!GD95, Transform!GF95, Transform!GN95, Transform!GP95),"N/A")</f>
        <v>5</v>
      </c>
      <c r="AR94">
        <f>IFERROR(AVERAGE(Transform!GQ95, Transform!GS95, Transform!GU95, Transform!GW95),"N/A")</f>
        <v>4</v>
      </c>
      <c r="AS94">
        <f>IFERROR(AVERAGE(Transform!GR95, Transform!GT95, Transform!GV95, Transform!GX95),"N/A")</f>
        <v>3.5</v>
      </c>
      <c r="AT94" s="2" cm="1">
        <f t="array" ref="AT94">IFERROR(SUM(VALUE(Transform!GY95:HM95))*100/90,"N/A")</f>
        <v>87.777777777777771</v>
      </c>
      <c r="AU94" s="2" cm="1">
        <f t="array" ref="AU94">IFERROR(SUM(VALUE(Transform!GY95:HK95))*100/78,"N/A")</f>
        <v>89.743589743589737</v>
      </c>
      <c r="AV94" s="2" cm="1">
        <f t="array" ref="AV94">IFERROR(SUM(VALUE(Transform!HL95:HM95))*100/12,"N/A")</f>
        <v>75</v>
      </c>
      <c r="AW94" s="2">
        <f>IFERROR(AVERAGE(Transform!HN95:IE95),"N/A")</f>
        <v>3.3888888888888888</v>
      </c>
      <c r="AX94" s="2">
        <f>IFERROR(AVERAGE(Transform!HN95:HR95, Transform!HZ95:IA95),"N/A")</f>
        <v>3.8571428571428572</v>
      </c>
      <c r="AY94" s="2">
        <f>IFERROR(AVERAGE(Transform!HS95:HU95, Transform!HX95:HY95),"N/A")</f>
        <v>2.2000000000000002</v>
      </c>
      <c r="AZ94" s="2">
        <f>IFERROR(AVERAGE(Transform!HV95:HW95,Transform!IC95,Transform!IE95),"N/A")</f>
        <v>3.5</v>
      </c>
      <c r="BA94" s="2">
        <f>IFERROR(AVERAGE(Transform!IB95,Transform!ID95),"N/A")</f>
        <v>4.5</v>
      </c>
      <c r="BB94" s="2">
        <f>IFERROR(AVERAGE(Transform!IF95:IJ95),"N/A")</f>
        <v>5.6</v>
      </c>
      <c r="BC94" s="2" cm="1">
        <f t="array" ref="BC94">IFERROR(SUM(VALUE(Transform!IK95:IQ95)),"N/A")</f>
        <v>30</v>
      </c>
      <c r="BD94" s="2" cm="1">
        <f t="array" ref="BD94">IFERROR(SUM(VALUE(Transform!IR95:IX95)),"N/A")</f>
        <v>29</v>
      </c>
      <c r="BE94" s="2">
        <f t="shared" si="1"/>
        <v>29.5</v>
      </c>
      <c r="BF94" t="str">
        <f>IFERROR(AVERAGE(Transform!IY95:JO95),"N/A")</f>
        <v>N/A</v>
      </c>
      <c r="BG94" t="str">
        <f>IFERROR(AVERAGE(Transform!JP95:JW95),"N/A")</f>
        <v>N/A</v>
      </c>
      <c r="BH94" t="str">
        <f>IFERROR(AVERAGE(Transform!JP95:JS95),"N/A")</f>
        <v>N/A</v>
      </c>
      <c r="BI94" t="str">
        <f>IFERROR(AVERAGE(Transform!JT95:JW95),"N/A")</f>
        <v>N/A</v>
      </c>
      <c r="BJ94" t="str">
        <f>IFERROR(AVERAGE(Transform!JX95:KI95),"N/A")</f>
        <v>N/A</v>
      </c>
      <c r="BK94" t="str">
        <f>IFERROR(AVERAGE(Transform!JX95:KA95),"N/A")</f>
        <v>N/A</v>
      </c>
      <c r="BL94" t="str">
        <f>IFERROR(AVERAGE(Transform!KB95:KE95),"N/A")</f>
        <v>N/A</v>
      </c>
      <c r="BM94" t="str">
        <f>IFERROR(AVERAGE(Transform!KF95:KI95),"N/A")</f>
        <v>N/A</v>
      </c>
      <c r="BN94" t="str">
        <f>IFERROR(AVERAGE(Transform!KJ95:KX95),"N/A")</f>
        <v>N/A</v>
      </c>
      <c r="BO94" t="str">
        <f>IFERROR(AVERAGE(Transform!KJ95:KN95),"N/A")</f>
        <v>N/A</v>
      </c>
      <c r="BP94" t="str">
        <f>IFERROR(AVERAGE(Transform!KO95:KS95),"N/A")</f>
        <v>N/A</v>
      </c>
      <c r="BQ94" t="str">
        <f>IFERROR(AVERAGE(Transform!KT95:KX95),"N/A")</f>
        <v>N/A</v>
      </c>
    </row>
    <row r="95" spans="1:69" x14ac:dyDescent="0.25">
      <c r="A95">
        <f>Transform!A96</f>
        <v>13</v>
      </c>
      <c r="B95" t="str">
        <f>Transform!B96</f>
        <v>T5</v>
      </c>
      <c r="C95" t="str">
        <f>Transform!C96</f>
        <v>2023-07-03 10:55:55</v>
      </c>
      <c r="D95" t="str">
        <f>Transform!D96</f>
        <v>755-292</v>
      </c>
      <c r="E95" t="str">
        <f>Transform!E96</f>
        <v/>
      </c>
      <c r="F95" s="2">
        <f>IFERROR(AVERAGE(Transform!F96:AB96),"N/A")</f>
        <v>60.869565217391305</v>
      </c>
      <c r="G95" s="2">
        <f>IFERROR(AVERAGE(Transform!F96:J96,Transform!S96:AB96),"N/A")</f>
        <v>60</v>
      </c>
      <c r="H95" s="2">
        <f>IFERROR(AVERAGE(Transform!K96:R96),"N/A")</f>
        <v>62.5</v>
      </c>
      <c r="I95" s="2">
        <f>IFERROR(AVERAGE(Transform!F96:J96),"N/A")</f>
        <v>60</v>
      </c>
      <c r="J95" s="2">
        <f>IFERROR(AVERAGE(Transform!S96:W96),"N/A")</f>
        <v>55</v>
      </c>
      <c r="K95" s="2">
        <f>IFERROR(AVERAGE(Transform!X96:AB96),"N/A")</f>
        <v>65</v>
      </c>
      <c r="L95" s="2">
        <f>IFERROR(AVERAGE(Transform!AC96:AZ96),"N/A")</f>
        <v>4.583333333333333</v>
      </c>
      <c r="M95" s="2">
        <f>IFERROR(AVERAGE(Transform!AC96:AU96),"N/A")</f>
        <v>4.6842105263157894</v>
      </c>
      <c r="N95" s="2">
        <f>IFERROR(AVERAGE(Transform!AV96:AZ96),"N/A")</f>
        <v>4.2</v>
      </c>
      <c r="O95" s="2">
        <f>IFERROR(SUM(Transform!BA96:BL96),"N/A")</f>
        <v>30</v>
      </c>
      <c r="P95" s="2">
        <f>IFERROR(AVERAGE(Transform!BM96:CI96),"N/A")</f>
        <v>2.8695652173913042</v>
      </c>
      <c r="Q95" s="2">
        <f>IFERROR(AVERAGE(Transform!BM96:BT96),"N/A")</f>
        <v>3.25</v>
      </c>
      <c r="R95" s="2">
        <f>IFERROR(AVERAGE(Transform!BU96:CA96),"N/A")</f>
        <v>2.5714285714285716</v>
      </c>
      <c r="S95" s="2">
        <f>IFERROR(AVERAGE(Transform!CB96:CI96),"N/A")</f>
        <v>2.75</v>
      </c>
      <c r="T95" s="2" cm="1">
        <f t="array" ref="T95">IFERROR(SUM(VALUE(Transform!CJ96:DD96)),"N/A")</f>
        <v>68</v>
      </c>
      <c r="U95" s="2" cm="1">
        <f t="array" ref="U95">IFERROR(SUM(VALUE(Transform!CJ96:CT96)),"N/A")</f>
        <v>36</v>
      </c>
      <c r="V95" s="2">
        <f>IFERROR(SUM(VALUE(Transform!CU96), Transform!CY96:DA96,Transform!DC96:DD96),"N/A")</f>
        <v>24</v>
      </c>
      <c r="W95" s="2" cm="1">
        <f t="array" ref="W95">IFERROR(SUM(VALUE(Transform!CV96:CX96),Transform!DB96),"N/A")</f>
        <v>8</v>
      </c>
      <c r="X95" s="2" cm="1">
        <f t="array" ref="X95">IFERROR(SUM(VALUE(Transform!DE96:DZ96)),"N/A")</f>
        <v>69</v>
      </c>
      <c r="Y95" s="2" cm="1">
        <f t="array" ref="Y95">IFERROR(SUM(VALUE(Transform!DE96:DL96)),"N/A")</f>
        <v>22</v>
      </c>
      <c r="Z95" s="2" cm="1">
        <f t="array" ref="Z95">IFERROR(SUM(VALUE(Transform!DM96:DT96)),"N/A")</f>
        <v>25</v>
      </c>
      <c r="AA95" s="2" cm="1">
        <f t="array" ref="AA95">IFERROR(SUM(VALUE(Transform!DU96:DZ96)),"N/A")</f>
        <v>22</v>
      </c>
      <c r="AB95" s="2" cm="1">
        <f t="array" ref="AB95">IFERROR(((SUM(VALUE(Transform!EA96:EZ96))-26)/(156-26))*100,"N/A")</f>
        <v>40.769230769230766</v>
      </c>
      <c r="AC95" s="2" cm="1">
        <f t="array" ref="AC95">IFERROR(((SUM(VALUE(Transform!EA96:EB96))-2)/(10-2))*100,"N/A")</f>
        <v>50</v>
      </c>
      <c r="AD95" s="2" cm="1">
        <f t="array" ref="AD95">IFERROR(((SUM(VALUE(Transform!EC96:ED96), Transform!EJ96, Transform!EO96:ER96)-7)/(35-7))*100,"N/A")</f>
        <v>57.142857142857139</v>
      </c>
      <c r="AE95" s="2" cm="1">
        <f t="array" ref="AE95">IFERROR(((SUM(VALUE(Transform!EE96:EG96), Transform!EK96, Transform!ES96, Transform!EZ96)-6)/(30-6))*100,"N/A")</f>
        <v>45.833333333333329</v>
      </c>
      <c r="AF95" s="2" cm="1">
        <f t="array" ref="AF95">IFERROR(((SUM(VALUE(Transform!ET96:EV96))-3)/(15-3))*100,"N/A")</f>
        <v>58.333333333333336</v>
      </c>
      <c r="AG95" s="3" cm="1">
        <f t="array" ref="AG95">IFERROR(((SUM(VALUE(Transform!EH96:EI96), Transform!EL96:EN96, Transform!EW96:EY96)-8)/(40-8))*100,"N/A")</f>
        <v>46.875</v>
      </c>
      <c r="AH95" s="3">
        <f>IFERROR(AVERAGE(Transform!FA96, Transform!FC96, Transform!FE96, Transform!FG96, Transform!FI96, Transform!FK96, Transform!FM96, Transform!FO96, Transform!FQ96, Transform!FS96, Transform!FU96, Transform!FW96, Transform!FY96, Transform!GA96, Transform!GC96, Transform!GE96, Transform!GG96, Transform!GI96, Transform!GK96, Transform!GM96, Transform!GO96, Transform!GQ96, Transform!GS96, Transform!GU96, Transform!GW96),"N/A")</f>
        <v>2.68</v>
      </c>
      <c r="AI95" s="3">
        <f>IFERROR(AVERAGE(Transform!FB96, Transform!FD96, Transform!FF96, Transform!FH96, Transform!FJ96, Transform!FL96, Transform!FN96, Transform!FP96, Transform!FR96, Transform!FT96, Transform!FV96, Transform!FX96, Transform!FZ96, Transform!GB96, Transform!GD96, Transform!GF96, Transform!GH96, Transform!GJ96, Transform!GL96, Transform!GN96, Transform!GP96, Transform!GR96, Transform!GT96, Transform!GV96, Transform!GX96),"N/A")</f>
        <v>3.08</v>
      </c>
      <c r="AJ95" s="3">
        <f>IFERROR(AVERAGE(Transform!FA96, Transform!FM96, Transform!FS96, Transform!FU96, Transform!FW96, Transform!GI96),"N/A")</f>
        <v>2.3333333333333335</v>
      </c>
      <c r="AK95" s="3">
        <f>IFERROR(AVERAGE(Transform!FB96, Transform!FN96, Transform!FT96, Transform!FV96, Transform!FX96, Transform!GJ96),"N/A")</f>
        <v>3.1666666666666665</v>
      </c>
      <c r="AL95" s="3">
        <f>IFERROR(AVERAGE(Transform!FC96, Transform!FI96, Transform!FO96, Transform!GA96, Transform!GG96, Transform!GK96),"N/A")</f>
        <v>3</v>
      </c>
      <c r="AM95" s="3">
        <f>IFERROR(AVERAGE(Transform!FD96, Transform!FJ96, Transform!FP96, Transform!GB96, Transform!GH96, Transform!GL96),"N/A")</f>
        <v>2.8333333333333335</v>
      </c>
      <c r="AN95">
        <f>IFERROR(AVERAGE(Transform!FE96, Transform!FG96, Transform!FQ96, Transform!FY96),"N/A")</f>
        <v>2.5</v>
      </c>
      <c r="AO95">
        <f>IFERROR(AVERAGE(Transform!FF96, Transform!FH96, Transform!FR96, Transform!FZ96),"N/A")</f>
        <v>3.25</v>
      </c>
      <c r="AP95">
        <f>IFERROR(AVERAGE(Transform!FK96, Transform!GC96, Transform!GE96, Transform!GM96, Transform!GO96),"N/A")</f>
        <v>2.6</v>
      </c>
      <c r="AQ95">
        <f>IFERROR(AVERAGE(Transform!FL96, Transform!GD96, Transform!GF96, Transform!GN96, Transform!GP96),"N/A")</f>
        <v>3.2</v>
      </c>
      <c r="AR95">
        <f>IFERROR(AVERAGE(Transform!GQ96, Transform!GS96, Transform!GU96, Transform!GW96),"N/A")</f>
        <v>3</v>
      </c>
      <c r="AS95">
        <f>IFERROR(AVERAGE(Transform!GR96, Transform!GT96, Transform!GV96, Transform!GX96),"N/A")</f>
        <v>3</v>
      </c>
      <c r="AT95" s="2" cm="1">
        <f t="array" ref="AT95">IFERROR(SUM(VALUE(Transform!GY96:HM96))*100/90,"N/A")</f>
        <v>71.111111111111114</v>
      </c>
      <c r="AU95" s="2" cm="1">
        <f t="array" ref="AU95">IFERROR(SUM(VALUE(Transform!GY96:HK96))*100/78,"N/A")</f>
        <v>70.512820512820511</v>
      </c>
      <c r="AV95" s="2" cm="1">
        <f t="array" ref="AV95">IFERROR(SUM(VALUE(Transform!HL96:HM96))*100/12,"N/A")</f>
        <v>75</v>
      </c>
      <c r="AW95" s="2">
        <f>IFERROR(AVERAGE(Transform!HN96:IE96),"N/A")</f>
        <v>3.8333333333333335</v>
      </c>
      <c r="AX95" s="2">
        <f>IFERROR(AVERAGE(Transform!HN96:HR96, Transform!HZ96:IA96),"N/A")</f>
        <v>4.2857142857142856</v>
      </c>
      <c r="AY95" s="2">
        <f>IFERROR(AVERAGE(Transform!HS96:HU96, Transform!HX96:HY96),"N/A")</f>
        <v>2.8</v>
      </c>
      <c r="AZ95" s="2">
        <f>IFERROR(AVERAGE(Transform!HV96:HW96,Transform!IC96,Transform!IE96),"N/A")</f>
        <v>4</v>
      </c>
      <c r="BA95" s="2">
        <f>IFERROR(AVERAGE(Transform!IB96,Transform!ID96),"N/A")</f>
        <v>4.5</v>
      </c>
      <c r="BB95" s="2">
        <f>IFERROR(AVERAGE(Transform!IF96:IJ96),"N/A")</f>
        <v>4.8</v>
      </c>
      <c r="BC95" s="2" cm="1">
        <f t="array" ref="BC95">IFERROR(SUM(VALUE(Transform!IK96:IQ96)),"N/A")</f>
        <v>25</v>
      </c>
      <c r="BD95" s="2" cm="1">
        <f t="array" ref="BD95">IFERROR(SUM(VALUE(Transform!IR96:IX96)),"N/A")</f>
        <v>22</v>
      </c>
      <c r="BE95" s="2">
        <f t="shared" si="1"/>
        <v>23.5</v>
      </c>
      <c r="BF95" t="str">
        <f>IFERROR(AVERAGE(Transform!IY96:JO96),"N/A")</f>
        <v>N/A</v>
      </c>
      <c r="BG95">
        <f>IFERROR(AVERAGE(Transform!JP96:JW96),"N/A")</f>
        <v>1.125</v>
      </c>
      <c r="BH95">
        <f>IFERROR(AVERAGE(Transform!JP96:JS96),"N/A")</f>
        <v>0.75</v>
      </c>
      <c r="BI95">
        <f>IFERROR(AVERAGE(Transform!JT96:JW96),"N/A")</f>
        <v>1.5</v>
      </c>
      <c r="BJ95" t="str">
        <f>IFERROR(AVERAGE(Transform!JX96:KI96),"N/A")</f>
        <v>N/A</v>
      </c>
      <c r="BK95" t="str">
        <f>IFERROR(AVERAGE(Transform!JX96:KA96),"N/A")</f>
        <v>N/A</v>
      </c>
      <c r="BL95" t="str">
        <f>IFERROR(AVERAGE(Transform!KB96:KE96),"N/A")</f>
        <v>N/A</v>
      </c>
      <c r="BM95" t="str">
        <f>IFERROR(AVERAGE(Transform!KF96:KI96),"N/A")</f>
        <v>N/A</v>
      </c>
      <c r="BN95">
        <f>IFERROR(AVERAGE(Transform!KJ96:KX96),"N/A")</f>
        <v>3.1333333333333333</v>
      </c>
      <c r="BO95">
        <f>IFERROR(AVERAGE(Transform!KJ96:KN96),"N/A")</f>
        <v>3</v>
      </c>
      <c r="BP95">
        <f>IFERROR(AVERAGE(Transform!KO96:KS96),"N/A")</f>
        <v>3.2</v>
      </c>
      <c r="BQ95">
        <f>IFERROR(AVERAGE(Transform!KT96:KX96),"N/A")</f>
        <v>3.2</v>
      </c>
    </row>
    <row r="96" spans="1:69" x14ac:dyDescent="0.25">
      <c r="A96">
        <f>Transform!A97</f>
        <v>14</v>
      </c>
      <c r="B96" t="str">
        <f>Transform!B97</f>
        <v>T5</v>
      </c>
      <c r="C96" t="str">
        <f>Transform!C97</f>
        <v>2023-07-11 17:37:45</v>
      </c>
      <c r="D96" t="str">
        <f>Transform!D97</f>
        <v>758-287</v>
      </c>
      <c r="E96" t="str">
        <f>Transform!E97</f>
        <v/>
      </c>
      <c r="F96" s="2">
        <f>IFERROR(AVERAGE(Transform!F97:AB97),"N/A")</f>
        <v>33.695652173913047</v>
      </c>
      <c r="G96" s="2">
        <f>IFERROR(AVERAGE(Transform!F97:J97,Transform!S97:AB97),"N/A")</f>
        <v>46.666666666666664</v>
      </c>
      <c r="H96" s="2">
        <f>IFERROR(AVERAGE(Transform!K97:R97),"N/A")</f>
        <v>9.375</v>
      </c>
      <c r="I96" s="2">
        <f>IFERROR(AVERAGE(Transform!F97:J97),"N/A")</f>
        <v>65</v>
      </c>
      <c r="J96" s="2">
        <f>IFERROR(AVERAGE(Transform!S97:W97),"N/A")</f>
        <v>35</v>
      </c>
      <c r="K96" s="2">
        <f>IFERROR(AVERAGE(Transform!X97:AB97),"N/A")</f>
        <v>40</v>
      </c>
      <c r="L96" s="2">
        <f>IFERROR(AVERAGE(Transform!AC97:AZ97),"N/A")</f>
        <v>4.666666666666667</v>
      </c>
      <c r="M96" s="2">
        <f>IFERROR(AVERAGE(Transform!AC97:AU97),"N/A")</f>
        <v>4.5789473684210522</v>
      </c>
      <c r="N96" s="2">
        <f>IFERROR(AVERAGE(Transform!AV97:AZ97),"N/A")</f>
        <v>5</v>
      </c>
      <c r="O96" s="2">
        <f>IFERROR(SUM(Transform!BA97:BL97),"N/A")</f>
        <v>30</v>
      </c>
      <c r="P96" s="2">
        <f>IFERROR(AVERAGE(Transform!BM97:CI97),"N/A")</f>
        <v>3.347826086956522</v>
      </c>
      <c r="Q96" s="2">
        <f>IFERROR(AVERAGE(Transform!BM97:BT97),"N/A")</f>
        <v>2.875</v>
      </c>
      <c r="R96" s="2">
        <f>IFERROR(AVERAGE(Transform!BU97:CA97),"N/A")</f>
        <v>3.2857142857142856</v>
      </c>
      <c r="S96" s="2">
        <f>IFERROR(AVERAGE(Transform!CB97:CI97),"N/A")</f>
        <v>3.875</v>
      </c>
      <c r="T96" s="2" cm="1">
        <f t="array" ref="T96">IFERROR(SUM(VALUE(Transform!CJ97:DD97)),"N/A")</f>
        <v>66</v>
      </c>
      <c r="U96" s="2" cm="1">
        <f t="array" ref="U96">IFERROR(SUM(VALUE(Transform!CJ97:CT97)),"N/A")</f>
        <v>32</v>
      </c>
      <c r="V96" s="2">
        <f>IFERROR(SUM(VALUE(Transform!CU97), Transform!CY97:DA97,Transform!DC97:DD97),"N/A")</f>
        <v>24</v>
      </c>
      <c r="W96" s="2" cm="1">
        <f t="array" ref="W96">IFERROR(SUM(VALUE(Transform!CV97:CX97),Transform!DB97),"N/A")</f>
        <v>10</v>
      </c>
      <c r="X96" s="2" cm="1">
        <f t="array" ref="X96">IFERROR(SUM(VALUE(Transform!DE97:DZ97)),"N/A")</f>
        <v>23</v>
      </c>
      <c r="Y96" s="2" cm="1">
        <f t="array" ref="Y96">IFERROR(SUM(VALUE(Transform!DE97:DL97)),"N/A")</f>
        <v>11</v>
      </c>
      <c r="Z96" s="2" cm="1">
        <f t="array" ref="Z96">IFERROR(SUM(VALUE(Transform!DM97:DT97)),"N/A")</f>
        <v>4</v>
      </c>
      <c r="AA96" s="2" cm="1">
        <f t="array" ref="AA96">IFERROR(SUM(VALUE(Transform!DU97:DZ97)),"N/A")</f>
        <v>8</v>
      </c>
      <c r="AB96" s="2" cm="1">
        <f t="array" ref="AB96">IFERROR(((SUM(VALUE(Transform!EA97:EZ97))-26)/(156-26))*100,"N/A")</f>
        <v>48.46153846153846</v>
      </c>
      <c r="AC96" s="2" cm="1">
        <f t="array" ref="AC96">IFERROR(((SUM(VALUE(Transform!EA97:EB97))-2)/(10-2))*100,"N/A")</f>
        <v>37.5</v>
      </c>
      <c r="AD96" s="2" cm="1">
        <f t="array" ref="AD96">IFERROR(((SUM(VALUE(Transform!EC97:ED97), Transform!EJ97, Transform!EO97:ER97)-7)/(35-7))*100,"N/A")</f>
        <v>67.857142857142861</v>
      </c>
      <c r="AE96" s="2" cm="1">
        <f t="array" ref="AE96">IFERROR(((SUM(VALUE(Transform!EE97:EG97), Transform!EK97, Transform!ES97, Transform!EZ97)-6)/(30-6))*100,"N/A")</f>
        <v>54.166666666666664</v>
      </c>
      <c r="AF96" s="2" cm="1">
        <f t="array" ref="AF96">IFERROR(((SUM(VALUE(Transform!ET97:EV97))-3)/(15-3))*100,"N/A")</f>
        <v>50</v>
      </c>
      <c r="AG96" s="3" cm="1">
        <f t="array" ref="AG96">IFERROR(((SUM(VALUE(Transform!EH97:EI97), Transform!EL97:EN97, Transform!EW97:EY97)-8)/(40-8))*100,"N/A")</f>
        <v>68.75</v>
      </c>
      <c r="AH96" s="3">
        <f>IFERROR(AVERAGE(Transform!FA97, Transform!FC97, Transform!FE97, Transform!FG97, Transform!FI97, Transform!FK97, Transform!FM97, Transform!FO97, Transform!FQ97, Transform!FS97, Transform!FU97, Transform!FW97, Transform!FY97, Transform!GA97, Transform!GC97, Transform!GE97, Transform!GG97, Transform!GI97, Transform!GK97, Transform!GM97, Transform!GO97, Transform!GQ97, Transform!GS97, Transform!GU97, Transform!GW97),"N/A")</f>
        <v>3.64</v>
      </c>
      <c r="AI96" s="3">
        <f>IFERROR(AVERAGE(Transform!FB97, Transform!FD97, Transform!FF97, Transform!FH97, Transform!FJ97, Transform!FL97, Transform!FN97, Transform!FP97, Transform!FR97, Transform!FT97, Transform!FV97, Transform!FX97, Transform!FZ97, Transform!GB97, Transform!GD97, Transform!GF97, Transform!GH97, Transform!GJ97, Transform!GL97, Transform!GN97, Transform!GP97, Transform!GR97, Transform!GT97, Transform!GV97, Transform!GX97),"N/A")</f>
        <v>3.08</v>
      </c>
      <c r="AJ96" s="3">
        <f>IFERROR(AVERAGE(Transform!FA97, Transform!FM97, Transform!FS97, Transform!FU97, Transform!FW97, Transform!GI97),"N/A")</f>
        <v>3.5</v>
      </c>
      <c r="AK96" s="3">
        <f>IFERROR(AVERAGE(Transform!FB97, Transform!FN97, Transform!FT97, Transform!FV97, Transform!FX97, Transform!GJ97),"N/A")</f>
        <v>3</v>
      </c>
      <c r="AL96" s="3">
        <f>IFERROR(AVERAGE(Transform!FC97, Transform!FI97, Transform!FO97, Transform!GA97, Transform!GG97, Transform!GK97),"N/A")</f>
        <v>3.5</v>
      </c>
      <c r="AM96" s="3">
        <f>IFERROR(AVERAGE(Transform!FD97, Transform!FJ97, Transform!FP97, Transform!GB97, Transform!GH97, Transform!GL97),"N/A")</f>
        <v>3</v>
      </c>
      <c r="AN96">
        <f>IFERROR(AVERAGE(Transform!FE97, Transform!FG97, Transform!FQ97, Transform!FY97),"N/A")</f>
        <v>4</v>
      </c>
      <c r="AO96">
        <f>IFERROR(AVERAGE(Transform!FF97, Transform!FH97, Transform!FR97, Transform!FZ97),"N/A")</f>
        <v>2.25</v>
      </c>
      <c r="AP96">
        <f>IFERROR(AVERAGE(Transform!FK97, Transform!GC97, Transform!GE97, Transform!GM97, Transform!GO97),"N/A")</f>
        <v>3.8</v>
      </c>
      <c r="AQ96">
        <f>IFERROR(AVERAGE(Transform!FL97, Transform!GD97, Transform!GF97, Transform!GN97, Transform!GP97),"N/A")</f>
        <v>3.6</v>
      </c>
      <c r="AR96">
        <f>IFERROR(AVERAGE(Transform!GQ97, Transform!GS97, Transform!GU97, Transform!GW97),"N/A")</f>
        <v>3.5</v>
      </c>
      <c r="AS96">
        <f>IFERROR(AVERAGE(Transform!GR97, Transform!GT97, Transform!GV97, Transform!GX97),"N/A")</f>
        <v>3.5</v>
      </c>
      <c r="AT96" s="2" cm="1">
        <f t="array" ref="AT96">IFERROR(SUM(VALUE(Transform!GY97:HM97))*100/90,"N/A")</f>
        <v>83.333333333333329</v>
      </c>
      <c r="AU96" s="2" cm="1">
        <f t="array" ref="AU96">IFERROR(SUM(VALUE(Transform!GY97:HK97))*100/78,"N/A")</f>
        <v>84.615384615384613</v>
      </c>
      <c r="AV96" s="2" cm="1">
        <f t="array" ref="AV96">IFERROR(SUM(VALUE(Transform!HL97:HM97))*100/12,"N/A")</f>
        <v>75</v>
      </c>
      <c r="AW96" s="2">
        <f>IFERROR(AVERAGE(Transform!HN97:IE97),"N/A")</f>
        <v>3.2222222222222223</v>
      </c>
      <c r="AX96" s="2">
        <f>IFERROR(AVERAGE(Transform!HN97:HR97, Transform!HZ97:IA97),"N/A")</f>
        <v>3.8571428571428572</v>
      </c>
      <c r="AY96" s="2">
        <f>IFERROR(AVERAGE(Transform!HS97:HU97, Transform!HX97:HY97),"N/A")</f>
        <v>2.6</v>
      </c>
      <c r="AZ96" s="2">
        <f>IFERROR(AVERAGE(Transform!HV97:HW97,Transform!IC97,Transform!IE97),"N/A")</f>
        <v>2.25</v>
      </c>
      <c r="BA96" s="2">
        <f>IFERROR(AVERAGE(Transform!IB97,Transform!ID97),"N/A")</f>
        <v>4.5</v>
      </c>
      <c r="BB96" s="2">
        <f>IFERROR(AVERAGE(Transform!IF97:IJ97),"N/A")</f>
        <v>5.8</v>
      </c>
      <c r="BC96" s="2" cm="1">
        <f t="array" ref="BC96">IFERROR(SUM(VALUE(Transform!IK97:IQ97)),"N/A")</f>
        <v>30</v>
      </c>
      <c r="BD96" s="2" cm="1">
        <f t="array" ref="BD96">IFERROR(SUM(VALUE(Transform!IR97:IX97)),"N/A")</f>
        <v>35</v>
      </c>
      <c r="BE96" s="2">
        <f t="shared" si="1"/>
        <v>32.5</v>
      </c>
      <c r="BF96" t="str">
        <f>IFERROR(AVERAGE(Transform!IY97:JO97),"N/A")</f>
        <v>N/A</v>
      </c>
      <c r="BG96">
        <f>IFERROR(AVERAGE(Transform!JP97:JW97),"N/A")</f>
        <v>-0.75</v>
      </c>
      <c r="BH96">
        <f>IFERROR(AVERAGE(Transform!JP97:JS97),"N/A")</f>
        <v>-1.25</v>
      </c>
      <c r="BI96">
        <f>IFERROR(AVERAGE(Transform!JT97:JW97),"N/A")</f>
        <v>-0.25</v>
      </c>
      <c r="BJ96" t="str">
        <f>IFERROR(AVERAGE(Transform!JX97:KI97),"N/A")</f>
        <v>N/A</v>
      </c>
      <c r="BK96" t="str">
        <f>IFERROR(AVERAGE(Transform!JX97:KA97),"N/A")</f>
        <v>N/A</v>
      </c>
      <c r="BL96" t="str">
        <f>IFERROR(AVERAGE(Transform!KB97:KE97),"N/A")</f>
        <v>N/A</v>
      </c>
      <c r="BM96" t="str">
        <f>IFERROR(AVERAGE(Transform!KF97:KI97),"N/A")</f>
        <v>N/A</v>
      </c>
      <c r="BN96">
        <f>IFERROR(AVERAGE(Transform!KJ97:KX97),"N/A")</f>
        <v>3.0666666666666669</v>
      </c>
      <c r="BO96">
        <f>IFERROR(AVERAGE(Transform!KJ97:KN97),"N/A")</f>
        <v>3.2</v>
      </c>
      <c r="BP96">
        <f>IFERROR(AVERAGE(Transform!KO97:KS97),"N/A")</f>
        <v>2.2000000000000002</v>
      </c>
      <c r="BQ96">
        <f>IFERROR(AVERAGE(Transform!KT97:KX97),"N/A")</f>
        <v>3.8</v>
      </c>
    </row>
    <row r="97" spans="1:69" x14ac:dyDescent="0.25">
      <c r="A97">
        <f>Transform!A98</f>
        <v>15</v>
      </c>
      <c r="B97" t="str">
        <f>Transform!B98</f>
        <v>T5</v>
      </c>
      <c r="C97" t="str">
        <f>Transform!C98</f>
        <v>2023-07-13 21:26:51</v>
      </c>
      <c r="D97" t="str">
        <f>Transform!D98</f>
        <v>751-295</v>
      </c>
      <c r="E97" t="str">
        <f>Transform!E98</f>
        <v/>
      </c>
      <c r="F97" s="2">
        <f>IFERROR(AVERAGE(Transform!F98:AB98),"N/A")</f>
        <v>65.217391304347828</v>
      </c>
      <c r="G97" s="2">
        <f>IFERROR(AVERAGE(Transform!F98:J98,Transform!S98:AB98),"N/A")</f>
        <v>51.666666666666664</v>
      </c>
      <c r="H97" s="2">
        <f>IFERROR(AVERAGE(Transform!K98:R98),"N/A")</f>
        <v>90.625</v>
      </c>
      <c r="I97" s="2">
        <f>IFERROR(AVERAGE(Transform!F98:J98),"N/A")</f>
        <v>50</v>
      </c>
      <c r="J97" s="2">
        <f>IFERROR(AVERAGE(Transform!S98:W98),"N/A")</f>
        <v>30</v>
      </c>
      <c r="K97" s="2">
        <f>IFERROR(AVERAGE(Transform!X98:AB98),"N/A")</f>
        <v>75</v>
      </c>
      <c r="L97" s="2">
        <f>IFERROR(AVERAGE(Transform!AC98:AZ98),"N/A")</f>
        <v>4.708333333333333</v>
      </c>
      <c r="M97" s="2">
        <f>IFERROR(AVERAGE(Transform!AC98:AU98),"N/A")</f>
        <v>4.8947368421052628</v>
      </c>
      <c r="N97" s="2">
        <f>IFERROR(AVERAGE(Transform!AV98:AZ98),"N/A")</f>
        <v>4</v>
      </c>
      <c r="O97" s="2">
        <f>IFERROR(SUM(Transform!BA98:BL98),"N/A")</f>
        <v>18</v>
      </c>
      <c r="P97" s="2">
        <f>IFERROR(AVERAGE(Transform!BM98:CI98),"N/A")</f>
        <v>3.3913043478260869</v>
      </c>
      <c r="Q97" s="2">
        <f>IFERROR(AVERAGE(Transform!BM98:BT98),"N/A")</f>
        <v>2.625</v>
      </c>
      <c r="R97" s="2">
        <f>IFERROR(AVERAGE(Transform!BU98:CA98),"N/A")</f>
        <v>3.4285714285714284</v>
      </c>
      <c r="S97" s="2">
        <f>IFERROR(AVERAGE(Transform!CB98:CI98),"N/A")</f>
        <v>4.125</v>
      </c>
      <c r="T97" s="2" cm="1">
        <f t="array" ref="T97">IFERROR(SUM(VALUE(Transform!CJ98:DD98)),"N/A")</f>
        <v>66</v>
      </c>
      <c r="U97" s="2" cm="1">
        <f t="array" ref="U97">IFERROR(SUM(VALUE(Transform!CJ98:CT98)),"N/A")</f>
        <v>32</v>
      </c>
      <c r="V97" s="2">
        <f>IFERROR(SUM(VALUE(Transform!CU98), Transform!CY98:DA98,Transform!DC98:DD98),"N/A")</f>
        <v>21</v>
      </c>
      <c r="W97" s="2" cm="1">
        <f t="array" ref="W97">IFERROR(SUM(VALUE(Transform!CV98:CX98),Transform!DB98),"N/A")</f>
        <v>13</v>
      </c>
      <c r="X97" s="2" cm="1">
        <f t="array" ref="X97">IFERROR(SUM(VALUE(Transform!DE98:DZ98)),"N/A")</f>
        <v>43</v>
      </c>
      <c r="Y97" s="2" cm="1">
        <f t="array" ref="Y97">IFERROR(SUM(VALUE(Transform!DE98:DL98)),"N/A")</f>
        <v>12</v>
      </c>
      <c r="Z97" s="2" cm="1">
        <f t="array" ref="Z97">IFERROR(SUM(VALUE(Transform!DM98:DT98)),"N/A")</f>
        <v>15</v>
      </c>
      <c r="AA97" s="2" cm="1">
        <f t="array" ref="AA97">IFERROR(SUM(VALUE(Transform!DU98:DZ98)),"N/A")</f>
        <v>16</v>
      </c>
      <c r="AB97" s="2" cm="1">
        <f t="array" ref="AB97">IFERROR(((SUM(VALUE(Transform!EA98:EZ98))-26)/(156-26))*100,"N/A")</f>
        <v>42.307692307692307</v>
      </c>
      <c r="AC97" s="2" cm="1">
        <f t="array" ref="AC97">IFERROR(((SUM(VALUE(Transform!EA98:EB98))-2)/(10-2))*100,"N/A")</f>
        <v>37.5</v>
      </c>
      <c r="AD97" s="2" cm="1">
        <f t="array" ref="AD97">IFERROR(((SUM(VALUE(Transform!EC98:ED98), Transform!EJ98, Transform!EO98:ER98)-7)/(35-7))*100,"N/A")</f>
        <v>53.571428571428569</v>
      </c>
      <c r="AE97" s="2" cm="1">
        <f t="array" ref="AE97">IFERROR(((SUM(VALUE(Transform!EE98:EG98), Transform!EK98, Transform!ES98, Transform!EZ98)-6)/(30-6))*100,"N/A")</f>
        <v>58.333333333333336</v>
      </c>
      <c r="AF97" s="2" cm="1">
        <f t="array" ref="AF97">IFERROR(((SUM(VALUE(Transform!ET98:EV98))-3)/(15-3))*100,"N/A")</f>
        <v>16.666666666666664</v>
      </c>
      <c r="AG97" s="3" cm="1">
        <f t="array" ref="AG97">IFERROR(((SUM(VALUE(Transform!EH98:EI98), Transform!EL98:EN98, Transform!EW98:EY98)-8)/(40-8))*100,"N/A")</f>
        <v>65.625</v>
      </c>
      <c r="AH97" s="3">
        <f>IFERROR(AVERAGE(Transform!FA98, Transform!FC98, Transform!FE98, Transform!FG98, Transform!FI98, Transform!FK98, Transform!FM98, Transform!FO98, Transform!FQ98, Transform!FS98, Transform!FU98, Transform!FW98, Transform!FY98, Transform!GA98, Transform!GC98, Transform!GE98, Transform!GG98, Transform!GI98, Transform!GK98, Transform!GM98, Transform!GO98, Transform!GQ98, Transform!GS98, Transform!GU98, Transform!GW98),"N/A")</f>
        <v>3.76</v>
      </c>
      <c r="AI97" s="3">
        <f>IFERROR(AVERAGE(Transform!FB98, Transform!FD98, Transform!FF98, Transform!FH98, Transform!FJ98, Transform!FL98, Transform!FN98, Transform!FP98, Transform!FR98, Transform!FT98, Transform!FV98, Transform!FX98, Transform!FZ98, Transform!GB98, Transform!GD98, Transform!GF98, Transform!GH98, Transform!GJ98, Transform!GL98, Transform!GN98, Transform!GP98, Transform!GR98, Transform!GT98, Transform!GV98, Transform!GX98),"N/A")</f>
        <v>3.76</v>
      </c>
      <c r="AJ97" s="3">
        <f>IFERROR(AVERAGE(Transform!FA98, Transform!FM98, Transform!FS98, Transform!FU98, Transform!FW98, Transform!GI98),"N/A")</f>
        <v>3.6666666666666665</v>
      </c>
      <c r="AK97" s="3">
        <f>IFERROR(AVERAGE(Transform!FB98, Transform!FN98, Transform!FT98, Transform!FV98, Transform!FX98, Transform!GJ98),"N/A")</f>
        <v>4.166666666666667</v>
      </c>
      <c r="AL97" s="3">
        <f>IFERROR(AVERAGE(Transform!FC98, Transform!FI98, Transform!FO98, Transform!GA98, Transform!GG98, Transform!GK98),"N/A")</f>
        <v>3.5</v>
      </c>
      <c r="AM97" s="3">
        <f>IFERROR(AVERAGE(Transform!FD98, Transform!FJ98, Transform!FP98, Transform!GB98, Transform!GH98, Transform!GL98),"N/A")</f>
        <v>3.5</v>
      </c>
      <c r="AN97">
        <f>IFERROR(AVERAGE(Transform!FE98, Transform!FG98, Transform!FQ98, Transform!FY98),"N/A")</f>
        <v>3.5</v>
      </c>
      <c r="AO97">
        <f>IFERROR(AVERAGE(Transform!FF98, Transform!FH98, Transform!FR98, Transform!FZ98),"N/A")</f>
        <v>3.25</v>
      </c>
      <c r="AP97">
        <f>IFERROR(AVERAGE(Transform!FK98, Transform!GC98, Transform!GE98, Transform!GM98, Transform!GO98),"N/A")</f>
        <v>4.5999999999999996</v>
      </c>
      <c r="AQ97">
        <f>IFERROR(AVERAGE(Transform!FL98, Transform!GD98, Transform!GF98, Transform!GN98, Transform!GP98),"N/A")</f>
        <v>4</v>
      </c>
      <c r="AR97">
        <f>IFERROR(AVERAGE(Transform!GQ98, Transform!GS98, Transform!GU98, Transform!GW98),"N/A")</f>
        <v>3.5</v>
      </c>
      <c r="AS97">
        <f>IFERROR(AVERAGE(Transform!GR98, Transform!GT98, Transform!GV98, Transform!GX98),"N/A")</f>
        <v>3.75</v>
      </c>
      <c r="AT97" s="2" cm="1">
        <f t="array" ref="AT97">IFERROR(SUM(VALUE(Transform!GY98:HM98))*100/90,"N/A")</f>
        <v>75.555555555555557</v>
      </c>
      <c r="AU97" s="2" cm="1">
        <f t="array" ref="AU97">IFERROR(SUM(VALUE(Transform!GY98:HK98))*100/78,"N/A")</f>
        <v>79.487179487179489</v>
      </c>
      <c r="AV97" s="2" cm="1">
        <f t="array" ref="AV97">IFERROR(SUM(VALUE(Transform!HL98:HM98))*100/12,"N/A")</f>
        <v>50</v>
      </c>
      <c r="AW97" s="2">
        <f>IFERROR(AVERAGE(Transform!HN98:IE98),"N/A")</f>
        <v>3.8333333333333335</v>
      </c>
      <c r="AX97" s="2">
        <f>IFERROR(AVERAGE(Transform!HN98:HR98, Transform!HZ98:IA98),"N/A")</f>
        <v>4.2857142857142856</v>
      </c>
      <c r="AY97" s="2">
        <f>IFERROR(AVERAGE(Transform!HS98:HU98, Transform!HX98:HY98),"N/A")</f>
        <v>2.2000000000000002</v>
      </c>
      <c r="AZ97" s="2">
        <f>IFERROR(AVERAGE(Transform!HV98:HW98,Transform!IC98,Transform!IE98),"N/A")</f>
        <v>4.5</v>
      </c>
      <c r="BA97" s="2">
        <f>IFERROR(AVERAGE(Transform!IB98,Transform!ID98),"N/A")</f>
        <v>5</v>
      </c>
      <c r="BB97" s="2">
        <f>IFERROR(AVERAGE(Transform!IF98:IJ98),"N/A")</f>
        <v>7</v>
      </c>
      <c r="BC97" s="2" cm="1">
        <f t="array" ref="BC97">IFERROR(SUM(VALUE(Transform!IK98:IQ98)),"N/A")</f>
        <v>26</v>
      </c>
      <c r="BD97" s="2" cm="1">
        <f t="array" ref="BD97">IFERROR(SUM(VALUE(Transform!IR98:IX98)),"N/A")</f>
        <v>26</v>
      </c>
      <c r="BE97" s="2">
        <f t="shared" si="1"/>
        <v>26</v>
      </c>
      <c r="BF97" t="str">
        <f>IFERROR(AVERAGE(Transform!IY98:JO98),"N/A")</f>
        <v>N/A</v>
      </c>
      <c r="BG97">
        <f>IFERROR(AVERAGE(Transform!JP98:JW98),"N/A")</f>
        <v>2.25</v>
      </c>
      <c r="BH97">
        <f>IFERROR(AVERAGE(Transform!JP98:JS98),"N/A")</f>
        <v>1.5</v>
      </c>
      <c r="BI97">
        <f>IFERROR(AVERAGE(Transform!JT98:JW98),"N/A")</f>
        <v>3</v>
      </c>
      <c r="BJ97" t="str">
        <f>IFERROR(AVERAGE(Transform!JX98:KI98),"N/A")</f>
        <v>N/A</v>
      </c>
      <c r="BK97" t="str">
        <f>IFERROR(AVERAGE(Transform!JX98:KA98),"N/A")</f>
        <v>N/A</v>
      </c>
      <c r="BL97" t="str">
        <f>IFERROR(AVERAGE(Transform!KB98:KE98),"N/A")</f>
        <v>N/A</v>
      </c>
      <c r="BM97" t="str">
        <f>IFERROR(AVERAGE(Transform!KF98:KI98),"N/A")</f>
        <v>N/A</v>
      </c>
      <c r="BN97">
        <f>IFERROR(AVERAGE(Transform!KJ98:KX98),"N/A")</f>
        <v>3.8666666666666667</v>
      </c>
      <c r="BO97">
        <f>IFERROR(AVERAGE(Transform!KJ98:KN98),"N/A")</f>
        <v>4.2</v>
      </c>
      <c r="BP97">
        <f>IFERROR(AVERAGE(Transform!KO98:KS98),"N/A")</f>
        <v>3.6</v>
      </c>
      <c r="BQ97">
        <f>IFERROR(AVERAGE(Transform!KT98:KX98),"N/A")</f>
        <v>3.8</v>
      </c>
    </row>
    <row r="98" spans="1:69" x14ac:dyDescent="0.25">
      <c r="A98">
        <f>Transform!A99</f>
        <v>16</v>
      </c>
      <c r="B98" t="str">
        <f>Transform!B99</f>
        <v>T5</v>
      </c>
      <c r="C98" t="str">
        <f>Transform!C99</f>
        <v>2023-07-16 14:54:19</v>
      </c>
      <c r="D98" t="str">
        <f>Transform!D99</f>
        <v>754-298</v>
      </c>
      <c r="E98" t="str">
        <f>Transform!E99</f>
        <v/>
      </c>
      <c r="F98" s="2">
        <f>IFERROR(AVERAGE(Transform!F99:AB99),"N/A")</f>
        <v>54.347826086956523</v>
      </c>
      <c r="G98" s="2">
        <f>IFERROR(AVERAGE(Transform!F99:J99,Transform!S99:AB99),"N/A")</f>
        <v>38.333333333333336</v>
      </c>
      <c r="H98" s="2">
        <f>IFERROR(AVERAGE(Transform!K99:R99),"N/A")</f>
        <v>84.375</v>
      </c>
      <c r="I98" s="2">
        <f>IFERROR(AVERAGE(Transform!F99:J99),"N/A")</f>
        <v>40</v>
      </c>
      <c r="J98" s="2">
        <f>IFERROR(AVERAGE(Transform!S99:W99),"N/A")</f>
        <v>45</v>
      </c>
      <c r="K98" s="2">
        <f>IFERROR(AVERAGE(Transform!X99:AB99),"N/A")</f>
        <v>30</v>
      </c>
      <c r="L98" s="2">
        <f>IFERROR(AVERAGE(Transform!AC99:AZ99),"N/A")</f>
        <v>3.25</v>
      </c>
      <c r="M98" s="2">
        <f>IFERROR(AVERAGE(Transform!AC99:AU99),"N/A")</f>
        <v>3.2105263157894739</v>
      </c>
      <c r="N98" s="2">
        <f>IFERROR(AVERAGE(Transform!AV99:AZ99),"N/A")</f>
        <v>3.4</v>
      </c>
      <c r="O98" s="2">
        <f>IFERROR(SUM(Transform!BA99:BL99),"N/A")</f>
        <v>29</v>
      </c>
      <c r="P98" s="2">
        <f>IFERROR(AVERAGE(Transform!BM99:CI99),"N/A")</f>
        <v>4</v>
      </c>
      <c r="Q98" s="2">
        <f>IFERROR(AVERAGE(Transform!BM99:BT99),"N/A")</f>
        <v>3.375</v>
      </c>
      <c r="R98" s="2">
        <f>IFERROR(AVERAGE(Transform!BU99:CA99),"N/A")</f>
        <v>4.1428571428571432</v>
      </c>
      <c r="S98" s="2">
        <f>IFERROR(AVERAGE(Transform!CB99:CI99),"N/A")</f>
        <v>4.5</v>
      </c>
      <c r="T98" s="2" cm="1">
        <f t="array" ref="T98">IFERROR(SUM(VALUE(Transform!CJ99:DD99)),"N/A")</f>
        <v>76</v>
      </c>
      <c r="U98" s="2" cm="1">
        <f t="array" ref="U98">IFERROR(SUM(VALUE(Transform!CJ99:CT99)),"N/A")</f>
        <v>36</v>
      </c>
      <c r="V98" s="2">
        <f>IFERROR(SUM(VALUE(Transform!CU99), Transform!CY99:DA99,Transform!DC99:DD99),"N/A")</f>
        <v>27</v>
      </c>
      <c r="W98" s="2" cm="1">
        <f t="array" ref="W98">IFERROR(SUM(VALUE(Transform!CV99:CX99),Transform!DB99),"N/A")</f>
        <v>13</v>
      </c>
      <c r="X98" s="2" cm="1">
        <f t="array" ref="X98">IFERROR(SUM(VALUE(Transform!DE99:DZ99)),"N/A")</f>
        <v>54</v>
      </c>
      <c r="Y98" s="2" cm="1">
        <f t="array" ref="Y98">IFERROR(SUM(VALUE(Transform!DE99:DL99)),"N/A")</f>
        <v>20</v>
      </c>
      <c r="Z98" s="2" cm="1">
        <f t="array" ref="Z98">IFERROR(SUM(VALUE(Transform!DM99:DT99)),"N/A")</f>
        <v>25</v>
      </c>
      <c r="AA98" s="2" cm="1">
        <f t="array" ref="AA98">IFERROR(SUM(VALUE(Transform!DU99:DZ99)),"N/A")</f>
        <v>9</v>
      </c>
      <c r="AB98" s="2" cm="1">
        <f t="array" ref="AB98">IFERROR(((SUM(VALUE(Transform!EA99:EZ99))-26)/(156-26))*100,"N/A")</f>
        <v>53.846153846153847</v>
      </c>
      <c r="AC98" s="2" cm="1">
        <f t="array" ref="AC98">IFERROR(((SUM(VALUE(Transform!EA99:EB99))-2)/(10-2))*100,"N/A")</f>
        <v>62.5</v>
      </c>
      <c r="AD98" s="2" cm="1">
        <f t="array" ref="AD98">IFERROR(((SUM(VALUE(Transform!EC99:ED99), Transform!EJ99, Transform!EO99:ER99)-7)/(35-7))*100,"N/A")</f>
        <v>57.142857142857139</v>
      </c>
      <c r="AE98" s="2" cm="1">
        <f t="array" ref="AE98">IFERROR(((SUM(VALUE(Transform!EE99:EG99), Transform!EK99, Transform!ES99, Transform!EZ99)-6)/(30-6))*100,"N/A")</f>
        <v>58.333333333333336</v>
      </c>
      <c r="AF98" s="2" cm="1">
        <f t="array" ref="AF98">IFERROR(((SUM(VALUE(Transform!ET99:EV99))-3)/(15-3))*100,"N/A")</f>
        <v>58.333333333333336</v>
      </c>
      <c r="AG98" s="3" cm="1">
        <f t="array" ref="AG98">IFERROR(((SUM(VALUE(Transform!EH99:EI99), Transform!EL99:EN99, Transform!EW99:EY99)-8)/(40-8))*100,"N/A")</f>
        <v>87.5</v>
      </c>
      <c r="AH98" s="3">
        <f>IFERROR(AVERAGE(Transform!FA99, Transform!FC99, Transform!FE99, Transform!FG99, Transform!FI99, Transform!FK99, Transform!FM99, Transform!FO99, Transform!FQ99, Transform!FS99, Transform!FU99, Transform!FW99, Transform!FY99, Transform!GA99, Transform!GC99, Transform!GE99, Transform!GG99, Transform!GI99, Transform!GK99, Transform!GM99, Transform!GO99, Transform!GQ99, Transform!GS99, Transform!GU99, Transform!GW99),"N/A")</f>
        <v>4.8</v>
      </c>
      <c r="AI98" s="3">
        <f>IFERROR(AVERAGE(Transform!FB99, Transform!FD99, Transform!FF99, Transform!FH99, Transform!FJ99, Transform!FL99, Transform!FN99, Transform!FP99, Transform!FR99, Transform!FT99, Transform!FV99, Transform!FX99, Transform!FZ99, Transform!GB99, Transform!GD99, Transform!GF99, Transform!GH99, Transform!GJ99, Transform!GL99, Transform!GN99, Transform!GP99, Transform!GR99, Transform!GT99, Transform!GV99, Transform!GX99),"N/A")</f>
        <v>3.24</v>
      </c>
      <c r="AJ98" s="3">
        <f>IFERROR(AVERAGE(Transform!FA99, Transform!FM99, Transform!FS99, Transform!FU99, Transform!FW99, Transform!GI99),"N/A")</f>
        <v>4.833333333333333</v>
      </c>
      <c r="AK98" s="3">
        <f>IFERROR(AVERAGE(Transform!FB99, Transform!FN99, Transform!FT99, Transform!FV99, Transform!FX99, Transform!GJ99),"N/A")</f>
        <v>3</v>
      </c>
      <c r="AL98" s="3">
        <f>IFERROR(AVERAGE(Transform!FC99, Transform!FI99, Transform!FO99, Transform!GA99, Transform!GG99, Transform!GK99),"N/A")</f>
        <v>4.5</v>
      </c>
      <c r="AM98" s="3">
        <f>IFERROR(AVERAGE(Transform!FD99, Transform!FJ99, Transform!FP99, Transform!GB99, Transform!GH99, Transform!GL99),"N/A")</f>
        <v>2.5</v>
      </c>
      <c r="AN98">
        <f>IFERROR(AVERAGE(Transform!FE99, Transform!FG99, Transform!FQ99, Transform!FY99),"N/A")</f>
        <v>4.75</v>
      </c>
      <c r="AO98">
        <f>IFERROR(AVERAGE(Transform!FF99, Transform!FH99, Transform!FR99, Transform!FZ99),"N/A")</f>
        <v>3</v>
      </c>
      <c r="AP98">
        <f>IFERROR(AVERAGE(Transform!FK99, Transform!GC99, Transform!GE99, Transform!GM99, Transform!GO99),"N/A")</f>
        <v>5</v>
      </c>
      <c r="AQ98">
        <f>IFERROR(AVERAGE(Transform!FL99, Transform!GD99, Transform!GF99, Transform!GN99, Transform!GP99),"N/A")</f>
        <v>4.8</v>
      </c>
      <c r="AR98">
        <f>IFERROR(AVERAGE(Transform!GQ99, Transform!GS99, Transform!GU99, Transform!GW99),"N/A")</f>
        <v>5</v>
      </c>
      <c r="AS98">
        <f>IFERROR(AVERAGE(Transform!GR99, Transform!GT99, Transform!GV99, Transform!GX99),"N/A")</f>
        <v>3</v>
      </c>
      <c r="AT98" s="2" cm="1">
        <f t="array" ref="AT98">IFERROR(SUM(VALUE(Transform!GY99:HM99))*100/90,"N/A")</f>
        <v>45.555555555555557</v>
      </c>
      <c r="AU98" s="2" cm="1">
        <f t="array" ref="AU98">IFERROR(SUM(VALUE(Transform!GY99:HK99))*100/78,"N/A")</f>
        <v>47.435897435897438</v>
      </c>
      <c r="AV98" s="2" cm="1">
        <f t="array" ref="AV98">IFERROR(SUM(VALUE(Transform!HL99:HM99))*100/12,"N/A")</f>
        <v>33.333333333333336</v>
      </c>
      <c r="AW98" s="2">
        <f>IFERROR(AVERAGE(Transform!HN99:IE99),"N/A")</f>
        <v>3.7222222222222223</v>
      </c>
      <c r="AX98" s="2">
        <f>IFERROR(AVERAGE(Transform!HN99:HR99, Transform!HZ99:IA99),"N/A")</f>
        <v>4.4285714285714288</v>
      </c>
      <c r="AY98" s="2">
        <f>IFERROR(AVERAGE(Transform!HS99:HU99, Transform!HX99:HY99),"N/A")</f>
        <v>4</v>
      </c>
      <c r="AZ98" s="2">
        <f>IFERROR(AVERAGE(Transform!HV99:HW99,Transform!IC99,Transform!IE99),"N/A")</f>
        <v>1.5</v>
      </c>
      <c r="BA98" s="2">
        <f>IFERROR(AVERAGE(Transform!IB99,Transform!ID99),"N/A")</f>
        <v>5</v>
      </c>
      <c r="BB98" s="2">
        <f>IFERROR(AVERAGE(Transform!IF99:IJ99),"N/A")</f>
        <v>2</v>
      </c>
      <c r="BC98" s="2" cm="1">
        <f t="array" ref="BC98">IFERROR(SUM(VALUE(Transform!IK99:IQ99)),"N/A")</f>
        <v>15</v>
      </c>
      <c r="BD98" s="2" cm="1">
        <f t="array" ref="BD98">IFERROR(SUM(VALUE(Transform!IR99:IX99)),"N/A")</f>
        <v>20</v>
      </c>
      <c r="BE98" s="2">
        <f t="shared" si="1"/>
        <v>17.5</v>
      </c>
      <c r="BF98" t="str">
        <f>IFERROR(AVERAGE(Transform!IY99:JO99),"N/A")</f>
        <v>N/A</v>
      </c>
      <c r="BG98">
        <f>IFERROR(AVERAGE(Transform!JP99:JW99),"N/A")</f>
        <v>-1.125</v>
      </c>
      <c r="BH98">
        <f>IFERROR(AVERAGE(Transform!JP99:JS99),"N/A")</f>
        <v>-0.5</v>
      </c>
      <c r="BI98">
        <f>IFERROR(AVERAGE(Transform!JT99:JW99),"N/A")</f>
        <v>-1.75</v>
      </c>
      <c r="BJ98" t="str">
        <f>IFERROR(AVERAGE(Transform!JX99:KI99),"N/A")</f>
        <v>N/A</v>
      </c>
      <c r="BK98" t="str">
        <f>IFERROR(AVERAGE(Transform!JX99:KA99),"N/A")</f>
        <v>N/A</v>
      </c>
      <c r="BL98" t="str">
        <f>IFERROR(AVERAGE(Transform!KB99:KE99),"N/A")</f>
        <v>N/A</v>
      </c>
      <c r="BM98" t="str">
        <f>IFERROR(AVERAGE(Transform!KF99:KI99),"N/A")</f>
        <v>N/A</v>
      </c>
      <c r="BN98">
        <f>IFERROR(AVERAGE(Transform!KJ99:KX99),"N/A")</f>
        <v>1.4666666666666666</v>
      </c>
      <c r="BO98">
        <f>IFERROR(AVERAGE(Transform!KJ99:KN99),"N/A")</f>
        <v>1.4</v>
      </c>
      <c r="BP98">
        <f>IFERROR(AVERAGE(Transform!KO99:KS99),"N/A")</f>
        <v>1.6</v>
      </c>
      <c r="BQ98">
        <f>IFERROR(AVERAGE(Transform!KT99:KX99),"N/A")</f>
        <v>1.4</v>
      </c>
    </row>
    <row r="99" spans="1:69" x14ac:dyDescent="0.25">
      <c r="A99">
        <f>Transform!A100</f>
        <v>17</v>
      </c>
      <c r="B99" t="str">
        <f>Transform!B100</f>
        <v>T5</v>
      </c>
      <c r="C99">
        <f>Transform!C100</f>
        <v>0</v>
      </c>
      <c r="D99" t="str">
        <f>Transform!D100</f>
        <v>770-278</v>
      </c>
      <c r="E99" t="str">
        <f>Transform!E100</f>
        <v/>
      </c>
      <c r="F99" s="2">
        <f>IFERROR(AVERAGE(Transform!F100:AB100),"N/A")</f>
        <v>65.217391304347828</v>
      </c>
      <c r="G99" s="2">
        <f>IFERROR(AVERAGE(Transform!F100:J100,Transform!S100:AB100),"N/A")</f>
        <v>56.666666666666664</v>
      </c>
      <c r="H99" s="2">
        <f>IFERROR(AVERAGE(Transform!K100:R100),"N/A")</f>
        <v>81.25</v>
      </c>
      <c r="I99" s="2">
        <f>IFERROR(AVERAGE(Transform!F100:J100),"N/A")</f>
        <v>60</v>
      </c>
      <c r="J99" s="2">
        <f>IFERROR(AVERAGE(Transform!S100:W100),"N/A")</f>
        <v>65</v>
      </c>
      <c r="K99" s="2">
        <f>IFERROR(AVERAGE(Transform!X100:AB100),"N/A")</f>
        <v>45</v>
      </c>
      <c r="L99" s="2">
        <f>IFERROR(AVERAGE(Transform!AC100:AZ100),"N/A")</f>
        <v>3.1666666666666665</v>
      </c>
      <c r="M99" s="2">
        <f>IFERROR(AVERAGE(Transform!AC100:AU100),"N/A")</f>
        <v>3.3684210526315788</v>
      </c>
      <c r="N99" s="2">
        <f>IFERROR(AVERAGE(Transform!AV100:AZ100),"N/A")</f>
        <v>2.4</v>
      </c>
      <c r="O99" s="2">
        <f>IFERROR(SUM(Transform!BA100:BL100),"N/A")</f>
        <v>11</v>
      </c>
      <c r="P99" s="2" t="str">
        <f>IFERROR(AVERAGE(Transform!BM100:CI100),"N/A")</f>
        <v>N/A</v>
      </c>
      <c r="Q99" s="2" t="str">
        <f>IFERROR(AVERAGE(Transform!BM100:BT100),"N/A")</f>
        <v>N/A</v>
      </c>
      <c r="R99" s="2" t="str">
        <f>IFERROR(AVERAGE(Transform!BU100:CA100),"N/A")</f>
        <v>N/A</v>
      </c>
      <c r="S99" s="2" t="str">
        <f>IFERROR(AVERAGE(Transform!CB100:CI100),"N/A")</f>
        <v>N/A</v>
      </c>
      <c r="T99" s="2" cm="1">
        <f t="array" ref="T99">IFERROR(SUM(VALUE(Transform!CJ100:DD100)),"N/A")</f>
        <v>34</v>
      </c>
      <c r="U99" s="2" cm="1">
        <f t="array" ref="U99">IFERROR(SUM(VALUE(Transform!CJ100:CT100)),"N/A")</f>
        <v>12</v>
      </c>
      <c r="V99" s="2">
        <f>IFERROR(SUM(VALUE(Transform!CU100), Transform!CY100:DA100,Transform!DC100:DD100),"N/A")</f>
        <v>13</v>
      </c>
      <c r="W99" s="2" cm="1">
        <f t="array" ref="W99">IFERROR(SUM(VALUE(Transform!CV100:CX100),Transform!DB100),"N/A")</f>
        <v>9</v>
      </c>
      <c r="X99" s="2" cm="1">
        <f t="array" ref="X99">IFERROR(SUM(VALUE(Transform!DE100:DZ100)),"N/A")</f>
        <v>39</v>
      </c>
      <c r="Y99" s="2" cm="1">
        <f t="array" ref="Y99">IFERROR(SUM(VALUE(Transform!DE100:DL100)),"N/A")</f>
        <v>10</v>
      </c>
      <c r="Z99" s="2" cm="1">
        <f t="array" ref="Z99">IFERROR(SUM(VALUE(Transform!DM100:DT100)),"N/A")</f>
        <v>22</v>
      </c>
      <c r="AA99" s="2" cm="1">
        <f t="array" ref="AA99">IFERROR(SUM(VALUE(Transform!DU100:DZ100)),"N/A")</f>
        <v>7</v>
      </c>
      <c r="AB99" s="2" t="str" cm="1">
        <f t="array" ref="AB99">IFERROR(((SUM(VALUE(Transform!EA100:EZ100))-26)/(156-26))*100,"N/A")</f>
        <v>N/A</v>
      </c>
      <c r="AC99" s="2" t="str" cm="1">
        <f t="array" ref="AC99">IFERROR(((SUM(VALUE(Transform!EA100:EB100))-2)/(10-2))*100,"N/A")</f>
        <v>N/A</v>
      </c>
      <c r="AD99" s="2" t="str" cm="1">
        <f t="array" ref="AD99">IFERROR(((SUM(VALUE(Transform!EC100:ED100), Transform!EJ100, Transform!EO100:ER100)-7)/(35-7))*100,"N/A")</f>
        <v>N/A</v>
      </c>
      <c r="AE99" s="2" t="str" cm="1">
        <f t="array" ref="AE99">IFERROR(((SUM(VALUE(Transform!EE100:EG100), Transform!EK100, Transform!ES100, Transform!EZ100)-6)/(30-6))*100,"N/A")</f>
        <v>N/A</v>
      </c>
      <c r="AF99" s="2" t="str" cm="1">
        <f t="array" ref="AF99">IFERROR(((SUM(VALUE(Transform!ET100:EV100))-3)/(15-3))*100,"N/A")</f>
        <v>N/A</v>
      </c>
      <c r="AG99" s="3" t="str" cm="1">
        <f t="array" ref="AG99">IFERROR(((SUM(VALUE(Transform!EH100:EI100), Transform!EL100:EN100, Transform!EW100:EY100)-8)/(40-8))*100,"N/A")</f>
        <v>N/A</v>
      </c>
      <c r="AH99" s="3" t="str">
        <f>IFERROR(AVERAGE(Transform!FA100, Transform!FC100, Transform!FE100, Transform!FG100, Transform!FI100, Transform!FK100, Transform!FM100, Transform!FO100, Transform!FQ100, Transform!FS100, Transform!FU100, Transform!FW100, Transform!FY100, Transform!GA100, Transform!GC100, Transform!GE100, Transform!GG100, Transform!GI100, Transform!GK100, Transform!GM100, Transform!GO100, Transform!GQ100, Transform!GS100, Transform!GU100, Transform!GW100),"N/A")</f>
        <v>N/A</v>
      </c>
      <c r="AI99" s="3" t="str">
        <f>IFERROR(AVERAGE(Transform!FB100, Transform!FD100, Transform!FF100, Transform!FH100, Transform!FJ100, Transform!FL100, Transform!FN100, Transform!FP100, Transform!FR100, Transform!FT100, Transform!FV100, Transform!FX100, Transform!FZ100, Transform!GB100, Transform!GD100, Transform!GF100, Transform!GH100, Transform!GJ100, Transform!GL100, Transform!GN100, Transform!GP100, Transform!GR100, Transform!GT100, Transform!GV100, Transform!GX100),"N/A")</f>
        <v>N/A</v>
      </c>
      <c r="AJ99" s="3" t="str">
        <f>IFERROR(AVERAGE(Transform!FA100, Transform!FM100, Transform!FS100, Transform!FU100, Transform!FW100, Transform!GI100),"N/A")</f>
        <v>N/A</v>
      </c>
      <c r="AK99" s="3" t="str">
        <f>IFERROR(AVERAGE(Transform!FB100, Transform!FN100, Transform!FT100, Transform!FV100, Transform!FX100, Transform!GJ100),"N/A")</f>
        <v>N/A</v>
      </c>
      <c r="AL99" s="3" t="str">
        <f>IFERROR(AVERAGE(Transform!FC100, Transform!FI100, Transform!FO100, Transform!GA100, Transform!GG100, Transform!GK100),"N/A")</f>
        <v>N/A</v>
      </c>
      <c r="AM99" s="3" t="str">
        <f>IFERROR(AVERAGE(Transform!FD100, Transform!FJ100, Transform!FP100, Transform!GB100, Transform!GH100, Transform!GL100),"N/A")</f>
        <v>N/A</v>
      </c>
      <c r="AN99" t="str">
        <f>IFERROR(AVERAGE(Transform!FE100, Transform!FG100, Transform!FQ100, Transform!FY100),"N/A")</f>
        <v>N/A</v>
      </c>
      <c r="AO99" t="str">
        <f>IFERROR(AVERAGE(Transform!FF100, Transform!FH100, Transform!FR100, Transform!FZ100),"N/A")</f>
        <v>N/A</v>
      </c>
      <c r="AP99" t="str">
        <f>IFERROR(AVERAGE(Transform!FK100, Transform!GC100, Transform!GE100, Transform!GM100, Transform!GO100),"N/A")</f>
        <v>N/A</v>
      </c>
      <c r="AQ99" t="str">
        <f>IFERROR(AVERAGE(Transform!FL100, Transform!GD100, Transform!GF100, Transform!GN100, Transform!GP100),"N/A")</f>
        <v>N/A</v>
      </c>
      <c r="AR99" t="str">
        <f>IFERROR(AVERAGE(Transform!GQ100, Transform!GS100, Transform!GU100, Transform!GW100),"N/A")</f>
        <v>N/A</v>
      </c>
      <c r="AS99" t="str">
        <f>IFERROR(AVERAGE(Transform!GR100, Transform!GT100, Transform!GV100, Transform!GX100),"N/A")</f>
        <v>N/A</v>
      </c>
      <c r="AT99" s="2" t="str" cm="1">
        <f t="array" ref="AT99">IFERROR(SUM(VALUE(Transform!GY100:HM100))*100/90,"N/A")</f>
        <v>N/A</v>
      </c>
      <c r="AU99" s="2" t="str" cm="1">
        <f t="array" ref="AU99">IFERROR(SUM(VALUE(Transform!GY100:HK100))*100/78,"N/A")</f>
        <v>N/A</v>
      </c>
      <c r="AV99" s="2" t="str" cm="1">
        <f t="array" ref="AV99">IFERROR(SUM(VALUE(Transform!HL100:HM100))*100/12,"N/A")</f>
        <v>N/A</v>
      </c>
      <c r="AW99" s="2" t="str">
        <f>IFERROR(AVERAGE(Transform!HN100:IE100),"N/A")</f>
        <v>N/A</v>
      </c>
      <c r="AX99" s="2" t="str">
        <f>IFERROR(AVERAGE(Transform!HN100:HR100, Transform!HZ100:IA100),"N/A")</f>
        <v>N/A</v>
      </c>
      <c r="AY99" s="2" t="str">
        <f>IFERROR(AVERAGE(Transform!HS100:HU100, Transform!HX100:HY100),"N/A")</f>
        <v>N/A</v>
      </c>
      <c r="AZ99" s="2" t="str">
        <f>IFERROR(AVERAGE(Transform!HV100:HW100,Transform!IC100,Transform!IE100),"N/A")</f>
        <v>N/A</v>
      </c>
      <c r="BA99" s="2" t="str">
        <f>IFERROR(AVERAGE(Transform!IB100,Transform!ID100),"N/A")</f>
        <v>N/A</v>
      </c>
      <c r="BB99" s="2">
        <f>IFERROR(AVERAGE(Transform!IF100:IJ100),"N/A")</f>
        <v>1</v>
      </c>
      <c r="BC99" s="2" cm="1">
        <f t="array" ref="BC99">IFERROR(SUM(VALUE(Transform!IK100:IQ100)),"N/A")</f>
        <v>18</v>
      </c>
      <c r="BD99" s="2" cm="1">
        <f t="array" ref="BD99">IFERROR(SUM(VALUE(Transform!IR100:IX100)),"N/A")</f>
        <v>16</v>
      </c>
      <c r="BE99" s="2">
        <f t="shared" si="1"/>
        <v>17</v>
      </c>
      <c r="BF99" t="str">
        <f>IFERROR(AVERAGE(Transform!IY100:JO100),"N/A")</f>
        <v>N/A</v>
      </c>
      <c r="BG99">
        <f>IFERROR(AVERAGE(Transform!JP100:JW100),"N/A")</f>
        <v>-0.625</v>
      </c>
      <c r="BH99">
        <f>IFERROR(AVERAGE(Transform!JP100:JS100),"N/A")</f>
        <v>-1.25</v>
      </c>
      <c r="BI99">
        <f>IFERROR(AVERAGE(Transform!JT100:JW100),"N/A")</f>
        <v>0</v>
      </c>
      <c r="BJ99" t="str">
        <f>IFERROR(AVERAGE(Transform!JX100:KI100),"N/A")</f>
        <v>N/A</v>
      </c>
      <c r="BK99" t="str">
        <f>IFERROR(AVERAGE(Transform!JX100:KA100),"N/A")</f>
        <v>N/A</v>
      </c>
      <c r="BL99" t="str">
        <f>IFERROR(AVERAGE(Transform!KB100:KE100),"N/A")</f>
        <v>N/A</v>
      </c>
      <c r="BM99" t="str">
        <f>IFERROR(AVERAGE(Transform!KF100:KI100),"N/A")</f>
        <v>N/A</v>
      </c>
      <c r="BN99">
        <f>IFERROR(AVERAGE(Transform!KJ100:KX100),"N/A")</f>
        <v>2.2666666666666666</v>
      </c>
      <c r="BO99">
        <f>IFERROR(AVERAGE(Transform!KJ100:KN100),"N/A")</f>
        <v>3</v>
      </c>
      <c r="BP99">
        <f>IFERROR(AVERAGE(Transform!KO100:KS100),"N/A")</f>
        <v>2.8</v>
      </c>
      <c r="BQ99">
        <f>IFERROR(AVERAGE(Transform!KT100:KX100),"N/A")</f>
        <v>1</v>
      </c>
    </row>
    <row r="100" spans="1:69" x14ac:dyDescent="0.25">
      <c r="A100">
        <f>Transform!A101</f>
        <v>20</v>
      </c>
      <c r="B100" t="str">
        <f>Transform!B101</f>
        <v>T5</v>
      </c>
      <c r="C100" t="str">
        <f>Transform!C101</f>
        <v>2023-09-24 21:23:03</v>
      </c>
      <c r="D100" t="str">
        <f>Transform!D101</f>
        <v>768-281</v>
      </c>
      <c r="E100" t="str">
        <f>Transform!E101</f>
        <v/>
      </c>
      <c r="F100" s="2">
        <f>IFERROR(AVERAGE(Transform!F101:AB101),"N/A")</f>
        <v>67.391304347826093</v>
      </c>
      <c r="G100" s="2">
        <f>IFERROR(AVERAGE(Transform!F101:J101,Transform!S101:AB101),"N/A")</f>
        <v>53.333333333333336</v>
      </c>
      <c r="H100" s="2">
        <f>IFERROR(AVERAGE(Transform!K101:R101),"N/A")</f>
        <v>93.75</v>
      </c>
      <c r="I100" s="2">
        <f>IFERROR(AVERAGE(Transform!F101:J101),"N/A")</f>
        <v>50</v>
      </c>
      <c r="J100" s="2">
        <f>IFERROR(AVERAGE(Transform!S101:W101),"N/A")</f>
        <v>60</v>
      </c>
      <c r="K100" s="2">
        <f>IFERROR(AVERAGE(Transform!X101:AB101),"N/A")</f>
        <v>50</v>
      </c>
      <c r="L100" s="2">
        <f>IFERROR(AVERAGE(Transform!AC101:AZ101),"N/A")</f>
        <v>4.583333333333333</v>
      </c>
      <c r="M100" s="2">
        <f>IFERROR(AVERAGE(Transform!AC101:AU101),"N/A")</f>
        <v>4.4736842105263159</v>
      </c>
      <c r="N100" s="2">
        <f>IFERROR(AVERAGE(Transform!AV101:AZ101),"N/A")</f>
        <v>5</v>
      </c>
      <c r="O100" s="2">
        <f>IFERROR(SUM(Transform!BA101:BL101),"N/A")</f>
        <v>14</v>
      </c>
      <c r="P100" s="2">
        <f>IFERROR(AVERAGE(Transform!BM101:CI101),"N/A")</f>
        <v>3.652173913043478</v>
      </c>
      <c r="Q100" s="2">
        <f>IFERROR(AVERAGE(Transform!BM101:BT101),"N/A")</f>
        <v>3.375</v>
      </c>
      <c r="R100" s="2">
        <f>IFERROR(AVERAGE(Transform!BU101:CA101),"N/A")</f>
        <v>3.7142857142857144</v>
      </c>
      <c r="S100" s="2">
        <f>IFERROR(AVERAGE(Transform!CB101:CI101),"N/A")</f>
        <v>3.875</v>
      </c>
      <c r="T100" s="2" cm="1">
        <f t="array" ref="T100">IFERROR(SUM(VALUE(Transform!CJ101:DD101)),"N/A")</f>
        <v>47</v>
      </c>
      <c r="U100" s="2" cm="1">
        <f t="array" ref="U100">IFERROR(SUM(VALUE(Transform!CJ101:CT101)),"N/A")</f>
        <v>21</v>
      </c>
      <c r="V100" s="2">
        <f>IFERROR(SUM(VALUE(Transform!CU101), Transform!CY101:DA101,Transform!DC101:DD101),"N/A")</f>
        <v>21</v>
      </c>
      <c r="W100" s="2" cm="1">
        <f t="array" ref="W100">IFERROR(SUM(VALUE(Transform!CV101:CX101),Transform!DB101),"N/A")</f>
        <v>5</v>
      </c>
      <c r="X100" s="2" cm="1">
        <f t="array" ref="X100">IFERROR(SUM(VALUE(Transform!DE101:DZ101)),"N/A")</f>
        <v>9</v>
      </c>
      <c r="Y100" s="2" cm="1">
        <f t="array" ref="Y100">IFERROR(SUM(VALUE(Transform!DE101:DL101)),"N/A")</f>
        <v>2</v>
      </c>
      <c r="Z100" s="2" cm="1">
        <f t="array" ref="Z100">IFERROR(SUM(VALUE(Transform!DM101:DT101)),"N/A")</f>
        <v>3</v>
      </c>
      <c r="AA100" s="2" cm="1">
        <f t="array" ref="AA100">IFERROR(SUM(VALUE(Transform!DU101:DZ101)),"N/A")</f>
        <v>4</v>
      </c>
      <c r="AB100" s="2" cm="1">
        <f t="array" ref="AB100">IFERROR(((SUM(VALUE(Transform!EA101:EZ101))-26)/(156-26))*100,"N/A")</f>
        <v>56.153846153846153</v>
      </c>
      <c r="AC100" s="2" cm="1">
        <f t="array" ref="AC100">IFERROR(((SUM(VALUE(Transform!EA101:EB101))-2)/(10-2))*100,"N/A")</f>
        <v>62.5</v>
      </c>
      <c r="AD100" s="2" cm="1">
        <f t="array" ref="AD100">IFERROR(((SUM(VALUE(Transform!EC101:ED101), Transform!EJ101, Transform!EO101:ER101)-7)/(35-7))*100,"N/A")</f>
        <v>75</v>
      </c>
      <c r="AE100" s="2" cm="1">
        <f t="array" ref="AE100">IFERROR(((SUM(VALUE(Transform!EE101:EG101), Transform!EK101, Transform!ES101, Transform!EZ101)-6)/(30-6))*100,"N/A")</f>
        <v>70.833333333333343</v>
      </c>
      <c r="AF100" s="2" cm="1">
        <f t="array" ref="AF100">IFERROR(((SUM(VALUE(Transform!ET101:EV101))-3)/(15-3))*100,"N/A")</f>
        <v>75</v>
      </c>
      <c r="AG100" s="3" cm="1">
        <f t="array" ref="AG100">IFERROR(((SUM(VALUE(Transform!EH101:EI101), Transform!EL101:EN101, Transform!EW101:EY101)-8)/(40-8))*100,"N/A")</f>
        <v>65.625</v>
      </c>
      <c r="AH100" s="3">
        <f>IFERROR(AVERAGE(Transform!FA101, Transform!FC101, Transform!FE101, Transform!FG101, Transform!FI101, Transform!FK101, Transform!FM101, Transform!FO101, Transform!FQ101, Transform!FS101, Transform!FU101, Transform!FW101, Transform!FY101, Transform!GA101, Transform!GC101, Transform!GE101, Transform!GG101, Transform!GI101, Transform!GK101, Transform!GM101, Transform!GO101, Transform!GQ101, Transform!GS101, Transform!GU101, Transform!GW101),"N/A")</f>
        <v>4.8</v>
      </c>
      <c r="AI100" s="3">
        <f>IFERROR(AVERAGE(Transform!FB101, Transform!FD101, Transform!FF101, Transform!FH101, Transform!FJ101, Transform!FL101, Transform!FN101, Transform!FP101, Transform!FR101, Transform!FT101, Transform!FV101, Transform!FX101, Transform!FZ101, Transform!GB101, Transform!GD101, Transform!GF101, Transform!GH101, Transform!GJ101, Transform!GL101, Transform!GN101, Transform!GP101, Transform!GR101, Transform!GT101, Transform!GV101, Transform!GX101),"N/A")</f>
        <v>4.5199999999999996</v>
      </c>
      <c r="AJ100" s="3">
        <f>IFERROR(AVERAGE(Transform!FA101, Transform!FM101, Transform!FS101, Transform!FU101, Transform!FW101, Transform!GI101),"N/A")</f>
        <v>5</v>
      </c>
      <c r="AK100" s="3">
        <f>IFERROR(AVERAGE(Transform!FB101, Transform!FN101, Transform!FT101, Transform!FV101, Transform!FX101, Transform!GJ101),"N/A")</f>
        <v>4.833333333333333</v>
      </c>
      <c r="AL100" s="3">
        <f>IFERROR(AVERAGE(Transform!FC101, Transform!FI101, Transform!FO101, Transform!GA101, Transform!GG101, Transform!GK101),"N/A")</f>
        <v>4.833333333333333</v>
      </c>
      <c r="AM100" s="3">
        <f>IFERROR(AVERAGE(Transform!FD101, Transform!FJ101, Transform!FP101, Transform!GB101, Transform!GH101, Transform!GL101),"N/A")</f>
        <v>4.833333333333333</v>
      </c>
      <c r="AN100">
        <f>IFERROR(AVERAGE(Transform!FE101, Transform!FG101, Transform!FQ101, Transform!FY101),"N/A")</f>
        <v>4</v>
      </c>
      <c r="AO100">
        <f>IFERROR(AVERAGE(Transform!FF101, Transform!FH101, Transform!FR101, Transform!FZ101),"N/A")</f>
        <v>3.5</v>
      </c>
      <c r="AP100">
        <f>IFERROR(AVERAGE(Transform!FK101, Transform!GC101, Transform!GE101, Transform!GM101, Transform!GO101),"N/A")</f>
        <v>5</v>
      </c>
      <c r="AQ100">
        <f>IFERROR(AVERAGE(Transform!FL101, Transform!GD101, Transform!GF101, Transform!GN101, Transform!GP101),"N/A")</f>
        <v>4.4000000000000004</v>
      </c>
      <c r="AR100">
        <f>IFERROR(AVERAGE(Transform!GQ101, Transform!GS101, Transform!GU101, Transform!GW101),"N/A")</f>
        <v>5</v>
      </c>
      <c r="AS100">
        <f>IFERROR(AVERAGE(Transform!GR101, Transform!GT101, Transform!GV101, Transform!GX101),"N/A")</f>
        <v>4.75</v>
      </c>
      <c r="AT100" s="2" cm="1">
        <f t="array" ref="AT100">IFERROR(SUM(VALUE(Transform!GY101:HM101))*100/90,"N/A")</f>
        <v>74.444444444444443</v>
      </c>
      <c r="AU100" s="2" cm="1">
        <f t="array" ref="AU100">IFERROR(SUM(VALUE(Transform!GY101:HK101))*100/78,"N/A")</f>
        <v>74.358974358974365</v>
      </c>
      <c r="AV100" s="2" cm="1">
        <f t="array" ref="AV100">IFERROR(SUM(VALUE(Transform!HL101:HM101))*100/12,"N/A")</f>
        <v>75</v>
      </c>
      <c r="AW100" s="2">
        <f>IFERROR(AVERAGE(Transform!HN101:IE101),"N/A")</f>
        <v>4.0555555555555554</v>
      </c>
      <c r="AX100" s="2">
        <f>IFERROR(AVERAGE(Transform!HN101:HR101, Transform!HZ101:IA101),"N/A")</f>
        <v>4.5714285714285712</v>
      </c>
      <c r="AY100" s="2">
        <f>IFERROR(AVERAGE(Transform!HS101:HU101, Transform!HX101:HY101),"N/A")</f>
        <v>3.4</v>
      </c>
      <c r="AZ100" s="2">
        <f>IFERROR(AVERAGE(Transform!HV101:HW101,Transform!IC101,Transform!IE101),"N/A")</f>
        <v>3.5</v>
      </c>
      <c r="BA100" s="2">
        <f>IFERROR(AVERAGE(Transform!IB101,Transform!ID101),"N/A")</f>
        <v>5</v>
      </c>
      <c r="BB100" s="2">
        <f>IFERROR(AVERAGE(Transform!IF101:IJ101),"N/A")</f>
        <v>5.4</v>
      </c>
      <c r="BC100" s="2" cm="1">
        <f t="array" ref="BC100">IFERROR(SUM(VALUE(Transform!IK101:IQ101)),"N/A")</f>
        <v>27</v>
      </c>
      <c r="BD100" s="2" cm="1">
        <f t="array" ref="BD100">IFERROR(SUM(VALUE(Transform!IR101:IX101)),"N/A")</f>
        <v>29</v>
      </c>
      <c r="BE100" s="2">
        <f t="shared" si="1"/>
        <v>28</v>
      </c>
      <c r="BF100" t="str">
        <f>IFERROR(AVERAGE(Transform!IY101:JO101),"N/A")</f>
        <v>N/A</v>
      </c>
      <c r="BG100">
        <f>IFERROR(AVERAGE(Transform!JP101:JW101),"N/A")</f>
        <v>0.625</v>
      </c>
      <c r="BH100">
        <f>IFERROR(AVERAGE(Transform!JP101:JS101),"N/A")</f>
        <v>2.5</v>
      </c>
      <c r="BI100">
        <f>IFERROR(AVERAGE(Transform!JT101:JW101),"N/A")</f>
        <v>-1.25</v>
      </c>
      <c r="BJ100" t="str">
        <f>IFERROR(AVERAGE(Transform!JX101:KI101),"N/A")</f>
        <v>N/A</v>
      </c>
      <c r="BK100" t="str">
        <f>IFERROR(AVERAGE(Transform!JX101:KA101),"N/A")</f>
        <v>N/A</v>
      </c>
      <c r="BL100" t="str">
        <f>IFERROR(AVERAGE(Transform!KB101:KE101),"N/A")</f>
        <v>N/A</v>
      </c>
      <c r="BM100" t="str">
        <f>IFERROR(AVERAGE(Transform!KF101:KI101),"N/A")</f>
        <v>N/A</v>
      </c>
      <c r="BN100">
        <f>IFERROR(AVERAGE(Transform!KJ101:KX101),"N/A")</f>
        <v>2.8666666666666667</v>
      </c>
      <c r="BO100">
        <f>IFERROR(AVERAGE(Transform!KJ101:KN101),"N/A")</f>
        <v>2.2000000000000002</v>
      </c>
      <c r="BP100">
        <f>IFERROR(AVERAGE(Transform!KO101:KS101),"N/A")</f>
        <v>3.4</v>
      </c>
      <c r="BQ100">
        <f>IFERROR(AVERAGE(Transform!KT101:KX101),"N/A")</f>
        <v>3</v>
      </c>
    </row>
    <row r="101" spans="1:69" x14ac:dyDescent="0.25">
      <c r="A101">
        <f>Transform!A102</f>
        <v>21</v>
      </c>
      <c r="B101" t="str">
        <f>Transform!B102</f>
        <v>T5</v>
      </c>
      <c r="C101" t="str">
        <f>Transform!C102</f>
        <v>2023-10-14 10:53:06</v>
      </c>
      <c r="D101" t="str">
        <f>Transform!D102</f>
        <v>770-278</v>
      </c>
      <c r="E101" t="str">
        <f>Transform!E102</f>
        <v/>
      </c>
      <c r="F101" s="2">
        <f>IFERROR(AVERAGE(Transform!F102:AB102),"N/A")</f>
        <v>65.217391304347828</v>
      </c>
      <c r="G101" s="2">
        <f>IFERROR(AVERAGE(Transform!F102:J102,Transform!S102:AB102),"N/A")</f>
        <v>55</v>
      </c>
      <c r="H101" s="2">
        <f>IFERROR(AVERAGE(Transform!K102:R102),"N/A")</f>
        <v>84.375</v>
      </c>
      <c r="I101" s="2">
        <f>IFERROR(AVERAGE(Transform!F102:J102),"N/A")</f>
        <v>45</v>
      </c>
      <c r="J101" s="2">
        <f>IFERROR(AVERAGE(Transform!S102:W102),"N/A")</f>
        <v>65</v>
      </c>
      <c r="K101" s="2">
        <f>IFERROR(AVERAGE(Transform!X102:AB102),"N/A")</f>
        <v>55</v>
      </c>
      <c r="L101" s="2">
        <f>IFERROR(AVERAGE(Transform!AC102:AZ102),"N/A")</f>
        <v>2.4166666666666665</v>
      </c>
      <c r="M101" s="2">
        <f>IFERROR(AVERAGE(Transform!AC102:AU102),"N/A")</f>
        <v>2.736842105263158</v>
      </c>
      <c r="N101" s="2">
        <f>IFERROR(AVERAGE(Transform!AV102:AZ102),"N/A")</f>
        <v>1.2</v>
      </c>
      <c r="O101" s="2">
        <f>IFERROR(SUM(Transform!BA102:BL102),"N/A")</f>
        <v>14</v>
      </c>
      <c r="P101" s="2">
        <f>IFERROR(AVERAGE(Transform!BM102:CI102),"N/A")</f>
        <v>3.5652173913043477</v>
      </c>
      <c r="Q101" s="2">
        <f>IFERROR(AVERAGE(Transform!BM102:BT102),"N/A")</f>
        <v>3.125</v>
      </c>
      <c r="R101" s="2">
        <f>IFERROR(AVERAGE(Transform!BU102:CA102),"N/A")</f>
        <v>4</v>
      </c>
      <c r="S101" s="2">
        <f>IFERROR(AVERAGE(Transform!CB102:CI102),"N/A")</f>
        <v>3.625</v>
      </c>
      <c r="T101" s="2" cm="1">
        <f t="array" ref="T101">IFERROR(SUM(VALUE(Transform!CJ102:DD102)),"N/A")</f>
        <v>37</v>
      </c>
      <c r="U101" s="2" cm="1">
        <f t="array" ref="U101">IFERROR(SUM(VALUE(Transform!CJ102:CT102)),"N/A")</f>
        <v>13</v>
      </c>
      <c r="V101" s="2">
        <f>IFERROR(SUM(VALUE(Transform!CU102), Transform!CY102:DA102,Transform!DC102:DD102),"N/A")</f>
        <v>13</v>
      </c>
      <c r="W101" s="2" cm="1">
        <f t="array" ref="W101">IFERROR(SUM(VALUE(Transform!CV102:CX102),Transform!DB102),"N/A")</f>
        <v>11</v>
      </c>
      <c r="X101" s="2" cm="1">
        <f t="array" ref="X101">IFERROR(SUM(VALUE(Transform!DE102:DZ102)),"N/A")</f>
        <v>35</v>
      </c>
      <c r="Y101" s="2" cm="1">
        <f t="array" ref="Y101">IFERROR(SUM(VALUE(Transform!DE102:DL102)),"N/A")</f>
        <v>9</v>
      </c>
      <c r="Z101" s="2" cm="1">
        <f t="array" ref="Z101">IFERROR(SUM(VALUE(Transform!DM102:DT102)),"N/A")</f>
        <v>13</v>
      </c>
      <c r="AA101" s="2" cm="1">
        <f t="array" ref="AA101">IFERROR(SUM(VALUE(Transform!DU102:DZ102)),"N/A")</f>
        <v>13</v>
      </c>
      <c r="AB101" s="2" cm="1">
        <f t="array" ref="AB101">IFERROR(((SUM(VALUE(Transform!EA102:EZ102))-26)/(156-26))*100,"N/A")</f>
        <v>44.61538461538462</v>
      </c>
      <c r="AC101" s="2" cm="1">
        <f t="array" ref="AC101">IFERROR(((SUM(VALUE(Transform!EA102:EB102))-2)/(10-2))*100,"N/A")</f>
        <v>62.5</v>
      </c>
      <c r="AD101" s="2" cm="1">
        <f t="array" ref="AD101">IFERROR(((SUM(VALUE(Transform!EC102:ED102), Transform!EJ102, Transform!EO102:ER102)-7)/(35-7))*100,"N/A")</f>
        <v>53.571428571428569</v>
      </c>
      <c r="AE101" s="2" cm="1">
        <f t="array" ref="AE101">IFERROR(((SUM(VALUE(Transform!EE102:EG102), Transform!EK102, Transform!ES102, Transform!EZ102)-6)/(30-6))*100,"N/A")</f>
        <v>50</v>
      </c>
      <c r="AF101" s="2" cm="1">
        <f t="array" ref="AF101">IFERROR(((SUM(VALUE(Transform!ET102:EV102))-3)/(15-3))*100,"N/A")</f>
        <v>50</v>
      </c>
      <c r="AG101" s="3" cm="1">
        <f t="array" ref="AG101">IFERROR(((SUM(VALUE(Transform!EH102:EI102), Transform!EL102:EN102, Transform!EW102:EY102)-8)/(40-8))*100,"N/A")</f>
        <v>62.5</v>
      </c>
      <c r="AH101" s="3">
        <f>IFERROR(AVERAGE(Transform!FA102, Transform!FC102, Transform!FE102, Transform!FG102, Transform!FI102, Transform!FK102, Transform!FM102, Transform!FO102, Transform!FQ102, Transform!FS102, Transform!FU102, Transform!FW102, Transform!FY102, Transform!GA102, Transform!GC102, Transform!GE102, Transform!GG102, Transform!GI102, Transform!GK102, Transform!GM102, Transform!GO102, Transform!GQ102, Transform!GS102, Transform!GU102, Transform!GW102),"N/A")</f>
        <v>4.88</v>
      </c>
      <c r="AI101" s="3">
        <f>IFERROR(AVERAGE(Transform!FB102, Transform!FD102, Transform!FF102, Transform!FH102, Transform!FJ102, Transform!FL102, Transform!FN102, Transform!FP102, Transform!FR102, Transform!FT102, Transform!FV102, Transform!FX102, Transform!FZ102, Transform!GB102, Transform!GD102, Transform!GF102, Transform!GH102, Transform!GJ102, Transform!GL102, Transform!GN102, Transform!GP102, Transform!GR102, Transform!GT102, Transform!GV102, Transform!GX102),"N/A")</f>
        <v>4.88</v>
      </c>
      <c r="AJ101" s="3">
        <f>IFERROR(AVERAGE(Transform!FA102, Transform!FM102, Transform!FS102, Transform!FU102, Transform!FW102, Transform!GI102),"N/A")</f>
        <v>4.833333333333333</v>
      </c>
      <c r="AK101" s="3">
        <f>IFERROR(AVERAGE(Transform!FB102, Transform!FN102, Transform!FT102, Transform!FV102, Transform!FX102, Transform!GJ102),"N/A")</f>
        <v>4.833333333333333</v>
      </c>
      <c r="AL101" s="3">
        <f>IFERROR(AVERAGE(Transform!FC102, Transform!FI102, Transform!FO102, Transform!GA102, Transform!GG102, Transform!GK102),"N/A")</f>
        <v>5</v>
      </c>
      <c r="AM101" s="3">
        <f>IFERROR(AVERAGE(Transform!FD102, Transform!FJ102, Transform!FP102, Transform!GB102, Transform!GH102, Transform!GL102),"N/A")</f>
        <v>5</v>
      </c>
      <c r="AN101">
        <f>IFERROR(AVERAGE(Transform!FE102, Transform!FG102, Transform!FQ102, Transform!FY102),"N/A")</f>
        <v>4.5</v>
      </c>
      <c r="AO101">
        <f>IFERROR(AVERAGE(Transform!FF102, Transform!FH102, Transform!FR102, Transform!FZ102),"N/A")</f>
        <v>4.5</v>
      </c>
      <c r="AP101">
        <f>IFERROR(AVERAGE(Transform!FK102, Transform!GC102, Transform!GE102, Transform!GM102, Transform!GO102),"N/A")</f>
        <v>5</v>
      </c>
      <c r="AQ101">
        <f>IFERROR(AVERAGE(Transform!FL102, Transform!GD102, Transform!GF102, Transform!GN102, Transform!GP102),"N/A")</f>
        <v>5</v>
      </c>
      <c r="AR101">
        <f>IFERROR(AVERAGE(Transform!GQ102, Transform!GS102, Transform!GU102, Transform!GW102),"N/A")</f>
        <v>5</v>
      </c>
      <c r="AS101">
        <f>IFERROR(AVERAGE(Transform!GR102, Transform!GT102, Transform!GV102, Transform!GX102),"N/A")</f>
        <v>5</v>
      </c>
      <c r="AT101" s="2" cm="1">
        <f t="array" ref="AT101">IFERROR(SUM(VALUE(Transform!GY102:HM102))*100/90,"N/A")</f>
        <v>72.222222222222229</v>
      </c>
      <c r="AU101" s="2" cm="1">
        <f t="array" ref="AU101">IFERROR(SUM(VALUE(Transform!GY102:HK102))*100/78,"N/A")</f>
        <v>75.641025641025635</v>
      </c>
      <c r="AV101" s="2" cm="1">
        <f t="array" ref="AV101">IFERROR(SUM(VALUE(Transform!HL102:HM102))*100/12,"N/A")</f>
        <v>50</v>
      </c>
      <c r="AW101" s="2">
        <f>IFERROR(AVERAGE(Transform!HN102:IE102),"N/A")</f>
        <v>2.9444444444444446</v>
      </c>
      <c r="AX101" s="2">
        <f>IFERROR(AVERAGE(Transform!HN102:HR102, Transform!HZ102:IA102),"N/A")</f>
        <v>3.2857142857142856</v>
      </c>
      <c r="AY101" s="2">
        <f>IFERROR(AVERAGE(Transform!HS102:HU102, Transform!HX102:HY102),"N/A")</f>
        <v>2.4</v>
      </c>
      <c r="AZ101" s="2">
        <f>IFERROR(AVERAGE(Transform!HV102:HW102,Transform!IC102,Transform!IE102),"N/A")</f>
        <v>3</v>
      </c>
      <c r="BA101" s="2">
        <f>IFERROR(AVERAGE(Transform!IB102,Transform!ID102),"N/A")</f>
        <v>3</v>
      </c>
      <c r="BB101" s="2">
        <f>IFERROR(AVERAGE(Transform!IF102:IJ102),"N/A")</f>
        <v>1</v>
      </c>
      <c r="BC101" s="2" cm="1">
        <f t="array" ref="BC101">IFERROR(SUM(VALUE(Transform!IK102:IQ102)),"N/A")</f>
        <v>14</v>
      </c>
      <c r="BD101" s="2" cm="1">
        <f t="array" ref="BD101">IFERROR(SUM(VALUE(Transform!IR102:IX102)),"N/A")</f>
        <v>14</v>
      </c>
      <c r="BE101" s="2">
        <f t="shared" si="1"/>
        <v>14</v>
      </c>
      <c r="BF101" t="str">
        <f>IFERROR(AVERAGE(Transform!IY102:JO102),"N/A")</f>
        <v>N/A</v>
      </c>
      <c r="BG101">
        <f>IFERROR(AVERAGE(Transform!JP102:JW102),"N/A")</f>
        <v>0.25</v>
      </c>
      <c r="BH101">
        <f>IFERROR(AVERAGE(Transform!JP102:JS102),"N/A")</f>
        <v>0.5</v>
      </c>
      <c r="BI101">
        <f>IFERROR(AVERAGE(Transform!JT102:JW102),"N/A")</f>
        <v>0</v>
      </c>
      <c r="BJ101" t="str">
        <f>IFERROR(AVERAGE(Transform!JX102:KI102),"N/A")</f>
        <v>N/A</v>
      </c>
      <c r="BK101" t="str">
        <f>IFERROR(AVERAGE(Transform!JX102:KA102),"N/A")</f>
        <v>N/A</v>
      </c>
      <c r="BL101" t="str">
        <f>IFERROR(AVERAGE(Transform!KB102:KE102),"N/A")</f>
        <v>N/A</v>
      </c>
      <c r="BM101" t="str">
        <f>IFERROR(AVERAGE(Transform!KF102:KI102),"N/A")</f>
        <v>N/A</v>
      </c>
      <c r="BN101">
        <f>IFERROR(AVERAGE(Transform!KJ102:KX102),"N/A")</f>
        <v>2.7333333333333334</v>
      </c>
      <c r="BO101">
        <f>IFERROR(AVERAGE(Transform!KJ102:KN102),"N/A")</f>
        <v>3.8</v>
      </c>
      <c r="BP101">
        <f>IFERROR(AVERAGE(Transform!KO102:KS102),"N/A")</f>
        <v>1.8</v>
      </c>
      <c r="BQ101">
        <f>IFERROR(AVERAGE(Transform!KT102:KX102),"N/A")</f>
        <v>2.6</v>
      </c>
    </row>
    <row r="102" spans="1:69" x14ac:dyDescent="0.25">
      <c r="A102">
        <f>Transform!A103</f>
        <v>22</v>
      </c>
      <c r="B102" t="str">
        <f>Transform!B103</f>
        <v>T5</v>
      </c>
      <c r="C102" t="str">
        <f>Transform!C103</f>
        <v>2023-10-20 09:51:35</v>
      </c>
      <c r="D102" t="str">
        <f>Transform!D103</f>
        <v>770-278</v>
      </c>
      <c r="E102" t="str">
        <f>Transform!E103</f>
        <v/>
      </c>
      <c r="F102" s="2">
        <f>IFERROR(AVERAGE(Transform!F103:AB103),"N/A")</f>
        <v>54.347826086956523</v>
      </c>
      <c r="G102" s="2">
        <f>IFERROR(AVERAGE(Transform!F103:J103,Transform!S103:AB103),"N/A")</f>
        <v>50</v>
      </c>
      <c r="H102" s="2">
        <f>IFERROR(AVERAGE(Transform!K103:R103),"N/A")</f>
        <v>62.5</v>
      </c>
      <c r="I102" s="2">
        <f>IFERROR(AVERAGE(Transform!F103:J103),"N/A")</f>
        <v>40</v>
      </c>
      <c r="J102" s="2">
        <f>IFERROR(AVERAGE(Transform!S103:W103),"N/A")</f>
        <v>70</v>
      </c>
      <c r="K102" s="2">
        <f>IFERROR(AVERAGE(Transform!X103:AB103),"N/A")</f>
        <v>40</v>
      </c>
      <c r="L102" s="2">
        <f>IFERROR(AVERAGE(Transform!AC103:AZ103),"N/A")</f>
        <v>2.5416666666666665</v>
      </c>
      <c r="M102" s="2">
        <f>IFERROR(AVERAGE(Transform!AC103:AU103),"N/A")</f>
        <v>2.6315789473684212</v>
      </c>
      <c r="N102" s="2">
        <f>IFERROR(AVERAGE(Transform!AV103:AZ103),"N/A")</f>
        <v>2.2000000000000002</v>
      </c>
      <c r="O102" s="2">
        <f>IFERROR(SUM(Transform!BA103:BL103),"N/A")</f>
        <v>19</v>
      </c>
      <c r="P102" s="2">
        <f>IFERROR(AVERAGE(Transform!BM103:CI103),"N/A")</f>
        <v>3.8695652173913042</v>
      </c>
      <c r="Q102" s="2">
        <f>IFERROR(AVERAGE(Transform!BM103:BT103),"N/A")</f>
        <v>3.875</v>
      </c>
      <c r="R102" s="2">
        <f>IFERROR(AVERAGE(Transform!BU103:CA103),"N/A")</f>
        <v>4.1428571428571432</v>
      </c>
      <c r="S102" s="2">
        <f>IFERROR(AVERAGE(Transform!CB103:CI103),"N/A")</f>
        <v>3.625</v>
      </c>
      <c r="T102" s="2" cm="1">
        <f t="array" ref="T102">IFERROR(SUM(VALUE(Transform!CJ103:DD103)),"N/A")</f>
        <v>47</v>
      </c>
      <c r="U102" s="2" cm="1">
        <f t="array" ref="U102">IFERROR(SUM(VALUE(Transform!CJ103:CT103)),"N/A")</f>
        <v>15</v>
      </c>
      <c r="V102" s="2">
        <f>IFERROR(SUM(VALUE(Transform!CU103), Transform!CY103:DA103,Transform!DC103:DD103),"N/A")</f>
        <v>19</v>
      </c>
      <c r="W102" s="2" cm="1">
        <f t="array" ref="W102">IFERROR(SUM(VALUE(Transform!CV103:CX103),Transform!DB103),"N/A")</f>
        <v>13</v>
      </c>
      <c r="X102" s="2" cm="1">
        <f t="array" ref="X102">IFERROR(SUM(VALUE(Transform!DE103:DZ103)),"N/A")</f>
        <v>40</v>
      </c>
      <c r="Y102" s="2" cm="1">
        <f t="array" ref="Y102">IFERROR(SUM(VALUE(Transform!DE103:DL103)),"N/A")</f>
        <v>17</v>
      </c>
      <c r="Z102" s="2" cm="1">
        <f t="array" ref="Z102">IFERROR(SUM(VALUE(Transform!DM103:DT103)),"N/A")</f>
        <v>20</v>
      </c>
      <c r="AA102" s="2" cm="1">
        <f t="array" ref="AA102">IFERROR(SUM(VALUE(Transform!DU103:DZ103)),"N/A")</f>
        <v>3</v>
      </c>
      <c r="AB102" s="2" cm="1">
        <f t="array" ref="AB102">IFERROR(((SUM(VALUE(Transform!EA103:EZ103))-26)/(156-26))*100,"N/A")</f>
        <v>53.846153846153847</v>
      </c>
      <c r="AC102" s="2" cm="1">
        <f t="array" ref="AC102">IFERROR(((SUM(VALUE(Transform!EA103:EB103))-2)/(10-2))*100,"N/A")</f>
        <v>50</v>
      </c>
      <c r="AD102" s="2" cm="1">
        <f t="array" ref="AD102">IFERROR(((SUM(VALUE(Transform!EC103:ED103), Transform!EJ103, Transform!EO103:ER103)-7)/(35-7))*100,"N/A")</f>
        <v>64.285714285714292</v>
      </c>
      <c r="AE102" s="2" cm="1">
        <f t="array" ref="AE102">IFERROR(((SUM(VALUE(Transform!EE103:EG103), Transform!EK103, Transform!ES103, Transform!EZ103)-6)/(30-6))*100,"N/A")</f>
        <v>70.833333333333343</v>
      </c>
      <c r="AF102" s="2" cm="1">
        <f t="array" ref="AF102">IFERROR(((SUM(VALUE(Transform!ET103:EV103))-3)/(15-3))*100,"N/A")</f>
        <v>58.333333333333336</v>
      </c>
      <c r="AG102" s="3" cm="1">
        <f t="array" ref="AG102">IFERROR(((SUM(VALUE(Transform!EH103:EI103), Transform!EL103:EN103, Transform!EW103:EY103)-8)/(40-8))*100,"N/A")</f>
        <v>75</v>
      </c>
      <c r="AH102" s="3">
        <f>IFERROR(AVERAGE(Transform!FA103, Transform!FC103, Transform!FE103, Transform!FG103, Transform!FI103, Transform!FK103, Transform!FM103, Transform!FO103, Transform!FQ103, Transform!FS103, Transform!FU103, Transform!FW103, Transform!FY103, Transform!GA103, Transform!GC103, Transform!GE103, Transform!GG103, Transform!GI103, Transform!GK103, Transform!GM103, Transform!GO103, Transform!GQ103, Transform!GS103, Transform!GU103, Transform!GW103),"N/A")</f>
        <v>4.84</v>
      </c>
      <c r="AI102" s="3">
        <f>IFERROR(AVERAGE(Transform!FB103, Transform!FD103, Transform!FF103, Transform!FH103, Transform!FJ103, Transform!FL103, Transform!FN103, Transform!FP103, Transform!FR103, Transform!FT103, Transform!FV103, Transform!FX103, Transform!FZ103, Transform!GB103, Transform!GD103, Transform!GF103, Transform!GH103, Transform!GJ103, Transform!GL103, Transform!GN103, Transform!GP103, Transform!GR103, Transform!GT103, Transform!GV103, Transform!GX103),"N/A")</f>
        <v>4.88</v>
      </c>
      <c r="AJ102" s="3">
        <f>IFERROR(AVERAGE(Transform!FA103, Transform!FM103, Transform!FS103, Transform!FU103, Transform!FW103, Transform!GI103),"N/A")</f>
        <v>4.833333333333333</v>
      </c>
      <c r="AK102" s="3">
        <f>IFERROR(AVERAGE(Transform!FB103, Transform!FN103, Transform!FT103, Transform!FV103, Transform!FX103, Transform!GJ103),"N/A")</f>
        <v>4.833333333333333</v>
      </c>
      <c r="AL102" s="3">
        <f>IFERROR(AVERAGE(Transform!FC103, Transform!FI103, Transform!FO103, Transform!GA103, Transform!GG103, Transform!GK103),"N/A")</f>
        <v>5</v>
      </c>
      <c r="AM102" s="3">
        <f>IFERROR(AVERAGE(Transform!FD103, Transform!FJ103, Transform!FP103, Transform!GB103, Transform!GH103, Transform!GL103),"N/A")</f>
        <v>5</v>
      </c>
      <c r="AN102">
        <f>IFERROR(AVERAGE(Transform!FE103, Transform!FG103, Transform!FQ103, Transform!FY103),"N/A")</f>
        <v>4.25</v>
      </c>
      <c r="AO102">
        <f>IFERROR(AVERAGE(Transform!FF103, Transform!FH103, Transform!FR103, Transform!FZ103),"N/A")</f>
        <v>4.5</v>
      </c>
      <c r="AP102">
        <f>IFERROR(AVERAGE(Transform!FK103, Transform!GC103, Transform!GE103, Transform!GM103, Transform!GO103),"N/A")</f>
        <v>5</v>
      </c>
      <c r="AQ102">
        <f>IFERROR(AVERAGE(Transform!FL103, Transform!GD103, Transform!GF103, Transform!GN103, Transform!GP103),"N/A")</f>
        <v>5</v>
      </c>
      <c r="AR102">
        <f>IFERROR(AVERAGE(Transform!GQ103, Transform!GS103, Transform!GU103, Transform!GW103),"N/A")</f>
        <v>5</v>
      </c>
      <c r="AS102">
        <f>IFERROR(AVERAGE(Transform!GR103, Transform!GT103, Transform!GV103, Transform!GX103),"N/A")</f>
        <v>5</v>
      </c>
      <c r="AT102" s="2" cm="1">
        <f t="array" ref="AT102">IFERROR(SUM(VALUE(Transform!GY103:HM103))*100/90,"N/A")</f>
        <v>86.666666666666671</v>
      </c>
      <c r="AU102" s="2" cm="1">
        <f t="array" ref="AU102">IFERROR(SUM(VALUE(Transform!GY103:HK103))*100/78,"N/A")</f>
        <v>91.025641025641022</v>
      </c>
      <c r="AV102" s="2" cm="1">
        <f t="array" ref="AV102">IFERROR(SUM(VALUE(Transform!HL103:HM103))*100/12,"N/A")</f>
        <v>58.333333333333336</v>
      </c>
      <c r="AW102" s="2">
        <f>IFERROR(AVERAGE(Transform!HN103:IE103),"N/A")</f>
        <v>3.8333333333333335</v>
      </c>
      <c r="AX102" s="2">
        <f>IFERROR(AVERAGE(Transform!HN103:HR103, Transform!HZ103:IA103),"N/A")</f>
        <v>4.4285714285714288</v>
      </c>
      <c r="AY102" s="2">
        <f>IFERROR(AVERAGE(Transform!HS103:HU103, Transform!HX103:HY103),"N/A")</f>
        <v>3.8</v>
      </c>
      <c r="AZ102" s="2">
        <f>IFERROR(AVERAGE(Transform!HV103:HW103,Transform!IC103,Transform!IE103),"N/A")</f>
        <v>3</v>
      </c>
      <c r="BA102" s="2">
        <f>IFERROR(AVERAGE(Transform!IB103,Transform!ID103),"N/A")</f>
        <v>3.5</v>
      </c>
      <c r="BB102" s="2">
        <f>IFERROR(AVERAGE(Transform!IF103:IJ103),"N/A")</f>
        <v>2.2000000000000002</v>
      </c>
      <c r="BC102" s="2" cm="1">
        <f t="array" ref="BC102">IFERROR(SUM(VALUE(Transform!IK103:IQ103)),"N/A")</f>
        <v>35</v>
      </c>
      <c r="BD102" s="2" cm="1">
        <f t="array" ref="BD102">IFERROR(SUM(VALUE(Transform!IR103:IX103)),"N/A")</f>
        <v>31</v>
      </c>
      <c r="BE102" s="2">
        <f t="shared" si="1"/>
        <v>33</v>
      </c>
      <c r="BF102" t="str">
        <f>IFERROR(AVERAGE(Transform!IY103:JO103),"N/A")</f>
        <v>N/A</v>
      </c>
      <c r="BG102">
        <f>IFERROR(AVERAGE(Transform!JP103:JW103),"N/A")</f>
        <v>0.625</v>
      </c>
      <c r="BH102">
        <f>IFERROR(AVERAGE(Transform!JP103:JS103),"N/A")</f>
        <v>1</v>
      </c>
      <c r="BI102">
        <f>IFERROR(AVERAGE(Transform!JT103:JW103),"N/A")</f>
        <v>0.25</v>
      </c>
      <c r="BJ102" t="str">
        <f>IFERROR(AVERAGE(Transform!JX103:KI103),"N/A")</f>
        <v>N/A</v>
      </c>
      <c r="BK102" t="str">
        <f>IFERROR(AVERAGE(Transform!JX103:KA103),"N/A")</f>
        <v>N/A</v>
      </c>
      <c r="BL102" t="str">
        <f>IFERROR(AVERAGE(Transform!KB103:KE103),"N/A")</f>
        <v>N/A</v>
      </c>
      <c r="BM102" t="str">
        <f>IFERROR(AVERAGE(Transform!KF103:KI103),"N/A")</f>
        <v>N/A</v>
      </c>
      <c r="BN102">
        <f>IFERROR(AVERAGE(Transform!KJ103:KX103),"N/A")</f>
        <v>3.1333333333333333</v>
      </c>
      <c r="BO102">
        <f>IFERROR(AVERAGE(Transform!KJ103:KN103),"N/A")</f>
        <v>3</v>
      </c>
      <c r="BP102">
        <f>IFERROR(AVERAGE(Transform!KO103:KS103),"N/A")</f>
        <v>2.4</v>
      </c>
      <c r="BQ102">
        <f>IFERROR(AVERAGE(Transform!KT103:KX103),"N/A")</f>
        <v>4</v>
      </c>
    </row>
    <row r="103" spans="1:69" x14ac:dyDescent="0.25">
      <c r="A103">
        <f>Transform!A104</f>
        <v>1</v>
      </c>
      <c r="B103" t="str">
        <f>Transform!B104</f>
        <v>T3</v>
      </c>
      <c r="C103" t="str">
        <f>Transform!C104</f>
        <v>2022-12-05 15:17:36</v>
      </c>
      <c r="D103" t="str">
        <f>Transform!D104</f>
        <v>854-279</v>
      </c>
      <c r="E103" t="str">
        <f>Transform!E104</f>
        <v/>
      </c>
      <c r="F103" s="2">
        <f>IFERROR(AVERAGE(Transform!F104:AB104),"N/A")</f>
        <v>28.260869565217391</v>
      </c>
      <c r="G103" s="2">
        <f>IFERROR(AVERAGE(Transform!F104:J104,Transform!S104:AB104),"N/A")</f>
        <v>30</v>
      </c>
      <c r="H103" s="2">
        <f>IFERROR(AVERAGE(Transform!K104:R104),"N/A")</f>
        <v>25</v>
      </c>
      <c r="I103" s="2">
        <f>IFERROR(AVERAGE(Transform!F104:J104),"N/A")</f>
        <v>25</v>
      </c>
      <c r="J103" s="2">
        <f>IFERROR(AVERAGE(Transform!S104:W104),"N/A")</f>
        <v>15</v>
      </c>
      <c r="K103" s="2">
        <f>IFERROR(AVERAGE(Transform!X104:AB104),"N/A")</f>
        <v>50</v>
      </c>
      <c r="L103" s="2">
        <f>IFERROR(AVERAGE(Transform!AC104:AZ104),"N/A")</f>
        <v>2.7916666666666665</v>
      </c>
      <c r="M103" s="2">
        <f>IFERROR(AVERAGE(Transform!AC104:AU104),"N/A")</f>
        <v>2.3684210526315788</v>
      </c>
      <c r="N103" s="2">
        <f>IFERROR(AVERAGE(Transform!AV104:AZ104),"N/A")</f>
        <v>4.4000000000000004</v>
      </c>
      <c r="O103" s="2">
        <f>IFERROR(SUM(Transform!BA104:BL104),"N/A")</f>
        <v>42</v>
      </c>
      <c r="P103" s="2">
        <f>IFERROR(AVERAGE(Transform!BM104:CI104),"N/A")</f>
        <v>2.4347826086956523</v>
      </c>
      <c r="Q103" s="2">
        <f>IFERROR(AVERAGE(Transform!BM104:BT104),"N/A")</f>
        <v>1</v>
      </c>
      <c r="R103" s="2">
        <f>IFERROR(AVERAGE(Transform!BU104:CA104),"N/A")</f>
        <v>3.4285714285714284</v>
      </c>
      <c r="S103" s="2">
        <f>IFERROR(AVERAGE(Transform!CB104:CI104),"N/A")</f>
        <v>3</v>
      </c>
      <c r="T103" s="2" cm="1">
        <f t="array" ref="T103">IFERROR(SUM(VALUE(Transform!CJ104:DD104)),"N/A")</f>
        <v>87</v>
      </c>
      <c r="U103" s="2" cm="1">
        <f t="array" ref="U103">IFERROR(SUM(VALUE(Transform!CJ104:CT104)),"N/A")</f>
        <v>48</v>
      </c>
      <c r="V103" s="2">
        <f>IFERROR(SUM(VALUE(Transform!CU104), Transform!CY104:DA104,Transform!DC104:DD104),"N/A")</f>
        <v>25</v>
      </c>
      <c r="W103" s="2" cm="1">
        <f t="array" ref="W103">IFERROR(SUM(VALUE(Transform!CV104:CX104),Transform!DB104),"N/A")</f>
        <v>14</v>
      </c>
      <c r="X103" s="2" cm="1">
        <f t="array" ref="X103">IFERROR(SUM(VALUE(Transform!DE104:DZ104)),"N/A")</f>
        <v>109</v>
      </c>
      <c r="Y103" s="2" cm="1">
        <f t="array" ref="Y103">IFERROR(SUM(VALUE(Transform!DE104:DL104)),"N/A")</f>
        <v>40</v>
      </c>
      <c r="Z103" s="2" cm="1">
        <f t="array" ref="Z103">IFERROR(SUM(VALUE(Transform!DM104:DT104)),"N/A")</f>
        <v>46</v>
      </c>
      <c r="AA103" s="2" cm="1">
        <f t="array" ref="AA103">IFERROR(SUM(VALUE(Transform!DU104:DZ104)),"N/A")</f>
        <v>23</v>
      </c>
      <c r="AB103" s="2" cm="1">
        <f t="array" ref="AB103">IFERROR(((SUM(VALUE(Transform!EA104:EZ104))-26)/(156-26))*100,"N/A")</f>
        <v>23.076923076923077</v>
      </c>
      <c r="AC103" s="2" cm="1">
        <f t="array" ref="AC103">IFERROR(((SUM(VALUE(Transform!EA104:EB104))-2)/(10-2))*100,"N/A")</f>
        <v>50</v>
      </c>
      <c r="AD103" s="2" cm="1">
        <f t="array" ref="AD103">IFERROR(((SUM(VALUE(Transform!EC104:ED104), Transform!EJ104, Transform!EO104:ER104)-7)/(35-7))*100,"N/A")</f>
        <v>14.285714285714285</v>
      </c>
      <c r="AE103" s="2" cm="1">
        <f t="array" ref="AE103">IFERROR(((SUM(VALUE(Transform!EE104:EG104), Transform!EK104, Transform!ES104, Transform!EZ104)-6)/(30-6))*100,"N/A")</f>
        <v>16.666666666666664</v>
      </c>
      <c r="AF103" s="2" cm="1">
        <f t="array" ref="AF103">IFERROR(((SUM(VALUE(Transform!ET104:EV104))-3)/(15-3))*100,"N/A")</f>
        <v>0</v>
      </c>
      <c r="AG103" s="3" cm="1">
        <f t="array" ref="AG103">IFERROR(((SUM(VALUE(Transform!EH104:EI104), Transform!EL104:EN104, Transform!EW104:EY104)-8)/(40-8))*100,"N/A")</f>
        <v>56.25</v>
      </c>
      <c r="AH103" s="3">
        <f>IFERROR(AVERAGE(Transform!FA104, Transform!FC104, Transform!FE104, Transform!FG104, Transform!FI104, Transform!FK104, Transform!FM104, Transform!FO104, Transform!FQ104, Transform!FS104, Transform!FU104, Transform!FW104, Transform!FY104, Transform!GA104, Transform!GC104, Transform!GE104, Transform!GG104, Transform!GI104, Transform!GK104, Transform!GM104, Transform!GO104, Transform!GQ104, Transform!GS104, Transform!GU104, Transform!GW104),"N/A")</f>
        <v>4.4800000000000004</v>
      </c>
      <c r="AI103" s="3">
        <f>IFERROR(AVERAGE(Transform!FB104, Transform!FD104, Transform!FF104, Transform!FH104, Transform!FJ104, Transform!FL104, Transform!FN104, Transform!FP104, Transform!FR104, Transform!FT104, Transform!FV104, Transform!FX104, Transform!FZ104, Transform!GB104, Transform!GD104, Transform!GF104, Transform!GH104, Transform!GJ104, Transform!GL104, Transform!GN104, Transform!GP104, Transform!GR104, Transform!GT104, Transform!GV104, Transform!GX104),"N/A")</f>
        <v>2.44</v>
      </c>
      <c r="AJ103" s="3">
        <f>IFERROR(AVERAGE(Transform!FA104, Transform!FM104, Transform!FS104, Transform!FU104, Transform!FW104, Transform!GI104),"N/A")</f>
        <v>4.666666666666667</v>
      </c>
      <c r="AK103" s="3">
        <f>IFERROR(AVERAGE(Transform!FB104, Transform!FN104, Transform!FT104, Transform!FV104, Transform!FX104, Transform!GJ104),"N/A")</f>
        <v>2</v>
      </c>
      <c r="AL103" s="3">
        <f>IFERROR(AVERAGE(Transform!FC104, Transform!FI104, Transform!FO104, Transform!GA104, Transform!GG104, Transform!GK104),"N/A")</f>
        <v>4.166666666666667</v>
      </c>
      <c r="AM103" s="3">
        <f>IFERROR(AVERAGE(Transform!FD104, Transform!FJ104, Transform!FP104, Transform!GB104, Transform!GH104, Transform!GL104),"N/A")</f>
        <v>2.1666666666666665</v>
      </c>
      <c r="AN103">
        <f>IFERROR(AVERAGE(Transform!FE104, Transform!FG104, Transform!FQ104, Transform!FY104),"N/A")</f>
        <v>4.25</v>
      </c>
      <c r="AO103">
        <f>IFERROR(AVERAGE(Transform!FF104, Transform!FH104, Transform!FR104, Transform!FZ104),"N/A")</f>
        <v>3.25</v>
      </c>
      <c r="AP103">
        <f>IFERROR(AVERAGE(Transform!FK104, Transform!GC104, Transform!GE104, Transform!GM104, Transform!GO104),"N/A")</f>
        <v>4.5999999999999996</v>
      </c>
      <c r="AQ103">
        <f>IFERROR(AVERAGE(Transform!FL104, Transform!GD104, Transform!GF104, Transform!GN104, Transform!GP104),"N/A")</f>
        <v>3</v>
      </c>
      <c r="AR103">
        <f>IFERROR(AVERAGE(Transform!GQ104, Transform!GS104, Transform!GU104, Transform!GW104),"N/A")</f>
        <v>4.75</v>
      </c>
      <c r="AS103">
        <f>IFERROR(AVERAGE(Transform!GR104, Transform!GT104, Transform!GV104, Transform!GX104),"N/A")</f>
        <v>2</v>
      </c>
      <c r="AT103" s="2" cm="1">
        <f t="array" ref="AT103">IFERROR(SUM(VALUE(Transform!GY104:HM104))*100/90,"N/A")</f>
        <v>77.777777777777771</v>
      </c>
      <c r="AU103" s="2" cm="1">
        <f t="array" ref="AU103">IFERROR(SUM(VALUE(Transform!GY104:HK104))*100/78,"N/A")</f>
        <v>83.333333333333329</v>
      </c>
      <c r="AV103" s="2" cm="1">
        <f t="array" ref="AV103">IFERROR(SUM(VALUE(Transform!HL104:HM104))*100/12,"N/A")</f>
        <v>41.666666666666664</v>
      </c>
      <c r="AW103" s="2">
        <f>IFERROR(AVERAGE(Transform!HN104:IE104),"N/A")</f>
        <v>3.4444444444444446</v>
      </c>
      <c r="AX103" s="2">
        <f>IFERROR(AVERAGE(Transform!HN104:HR104, Transform!HZ104:IA104),"N/A")</f>
        <v>3.5714285714285716</v>
      </c>
      <c r="AY103" s="2">
        <f>IFERROR(AVERAGE(Transform!HS104:HU104, Transform!HX104:HY104),"N/A")</f>
        <v>3.8</v>
      </c>
      <c r="AZ103" s="2">
        <f>IFERROR(AVERAGE(Transform!HV104:HW104,Transform!IC104,Transform!IE104),"N/A")</f>
        <v>3</v>
      </c>
      <c r="BA103" s="2">
        <f>IFERROR(AVERAGE(Transform!IB104,Transform!ID104),"N/A")</f>
        <v>3</v>
      </c>
      <c r="BB103" s="2">
        <f>IFERROR(AVERAGE(Transform!IF104:IJ104),"N/A")</f>
        <v>4.8</v>
      </c>
      <c r="BC103" s="2" cm="1">
        <f t="array" ref="BC103">IFERROR(SUM(VALUE(Transform!IK104:IQ104)),"N/A")</f>
        <v>30</v>
      </c>
      <c r="BD103" s="2" cm="1">
        <f t="array" ref="BD103">IFERROR(SUM(VALUE(Transform!IR104:IX104)),"N/A")</f>
        <v>14</v>
      </c>
      <c r="BE103" s="2">
        <f t="shared" si="1"/>
        <v>22</v>
      </c>
      <c r="BF103">
        <f>IFERROR(AVERAGE(Transform!IY104:JO104),"N/A")</f>
        <v>3.3529411764705883</v>
      </c>
      <c r="BG103" t="str">
        <f>IFERROR(AVERAGE(Transform!JP104:JW104),"N/A")</f>
        <v>N/A</v>
      </c>
      <c r="BH103" t="str">
        <f>IFERROR(AVERAGE(Transform!JP104:JS104),"N/A")</f>
        <v>N/A</v>
      </c>
      <c r="BI103" t="str">
        <f>IFERROR(AVERAGE(Transform!JT104:JW104),"N/A")</f>
        <v>N/A</v>
      </c>
      <c r="BJ103" t="str">
        <f>IFERROR(AVERAGE(Transform!JX104:KI104),"N/A")</f>
        <v>N/A</v>
      </c>
      <c r="BK103" t="str">
        <f>IFERROR(AVERAGE(Transform!JX104:KA104),"N/A")</f>
        <v>N/A</v>
      </c>
      <c r="BL103" t="str">
        <f>IFERROR(AVERAGE(Transform!KB104:KE104),"N/A")</f>
        <v>N/A</v>
      </c>
      <c r="BM103" t="str">
        <f>IFERROR(AVERAGE(Transform!KF104:KI104),"N/A")</f>
        <v>N/A</v>
      </c>
      <c r="BN103" t="str">
        <f>IFERROR(AVERAGE(Transform!KJ104:KX104),"N/A")</f>
        <v>N/A</v>
      </c>
      <c r="BO103" t="str">
        <f>IFERROR(AVERAGE(Transform!KJ104:KN104),"N/A")</f>
        <v>N/A</v>
      </c>
      <c r="BP103" t="str">
        <f>IFERROR(AVERAGE(Transform!KO104:KS104),"N/A")</f>
        <v>N/A</v>
      </c>
      <c r="BQ103" t="str">
        <f>IFERROR(AVERAGE(Transform!KT104:KX104),"N/A")</f>
        <v>N/A</v>
      </c>
    </row>
    <row r="104" spans="1:69" x14ac:dyDescent="0.25">
      <c r="A104">
        <f>Transform!A105</f>
        <v>2</v>
      </c>
      <c r="B104" t="str">
        <f>Transform!B105</f>
        <v>T3</v>
      </c>
      <c r="C104" t="str">
        <f>Transform!C105</f>
        <v>2022-12-06 18:36:34</v>
      </c>
      <c r="D104" t="str">
        <f>Transform!D105</f>
        <v>850-291</v>
      </c>
      <c r="E104" t="str">
        <f>Transform!E105</f>
        <v/>
      </c>
      <c r="F104" s="2">
        <f>IFERROR(AVERAGE(Transform!F105:AB105),"N/A")</f>
        <v>52.173913043478258</v>
      </c>
      <c r="G104" s="2">
        <f>IFERROR(AVERAGE(Transform!F105:J105,Transform!S105:AB105),"N/A")</f>
        <v>43.333333333333336</v>
      </c>
      <c r="H104" s="2">
        <f>IFERROR(AVERAGE(Transform!K105:R105),"N/A")</f>
        <v>68.75</v>
      </c>
      <c r="I104" s="2">
        <f>IFERROR(AVERAGE(Transform!F105:J105),"N/A")</f>
        <v>50</v>
      </c>
      <c r="J104" s="2">
        <f>IFERROR(AVERAGE(Transform!S105:W105),"N/A")</f>
        <v>35</v>
      </c>
      <c r="K104" s="2">
        <f>IFERROR(AVERAGE(Transform!X105:AB105),"N/A")</f>
        <v>45</v>
      </c>
      <c r="L104" s="2">
        <f>IFERROR(AVERAGE(Transform!AC105:AZ105),"N/A")</f>
        <v>3.9583333333333335</v>
      </c>
      <c r="M104" s="2">
        <f>IFERROR(AVERAGE(Transform!AC105:AU105),"N/A")</f>
        <v>3.6842105263157894</v>
      </c>
      <c r="N104" s="2">
        <f>IFERROR(AVERAGE(Transform!AV105:AZ105),"N/A")</f>
        <v>5</v>
      </c>
      <c r="O104" s="2">
        <f>IFERROR(SUM(Transform!BA105:BL105),"N/A")</f>
        <v>23</v>
      </c>
      <c r="P104" s="2">
        <f>IFERROR(AVERAGE(Transform!BM105:CI105),"N/A")</f>
        <v>2.9130434782608696</v>
      </c>
      <c r="Q104" s="2">
        <f>IFERROR(AVERAGE(Transform!BM105:BT105),"N/A")</f>
        <v>3.25</v>
      </c>
      <c r="R104" s="2">
        <f>IFERROR(AVERAGE(Transform!BU105:CA105),"N/A")</f>
        <v>4.1428571428571432</v>
      </c>
      <c r="S104" s="2">
        <f>IFERROR(AVERAGE(Transform!CB105:CI105),"N/A")</f>
        <v>1.5</v>
      </c>
      <c r="T104" s="2" cm="1">
        <f t="array" ref="T104">IFERROR(SUM(VALUE(Transform!CJ105:DD105)),"N/A")</f>
        <v>65</v>
      </c>
      <c r="U104" s="2" cm="1">
        <f t="array" ref="U104">IFERROR(SUM(VALUE(Transform!CJ105:CT105)),"N/A")</f>
        <v>38</v>
      </c>
      <c r="V104" s="2">
        <f>IFERROR(SUM(VALUE(Transform!CU105), Transform!CY105:DA105,Transform!DC105:DD105),"N/A")</f>
        <v>21</v>
      </c>
      <c r="W104" s="2" cm="1">
        <f t="array" ref="W104">IFERROR(SUM(VALUE(Transform!CV105:CX105),Transform!DB105),"N/A")</f>
        <v>6</v>
      </c>
      <c r="X104" s="2" cm="1">
        <f t="array" ref="X104">IFERROR(SUM(VALUE(Transform!DE105:DZ105)),"N/A")</f>
        <v>30</v>
      </c>
      <c r="Y104" s="2" cm="1">
        <f t="array" ref="Y104">IFERROR(SUM(VALUE(Transform!DE105:DL105)),"N/A")</f>
        <v>6</v>
      </c>
      <c r="Z104" s="2" cm="1">
        <f t="array" ref="Z104">IFERROR(SUM(VALUE(Transform!DM105:DT105)),"N/A")</f>
        <v>23</v>
      </c>
      <c r="AA104" s="2" cm="1">
        <f t="array" ref="AA104">IFERROR(SUM(VALUE(Transform!DU105:DZ105)),"N/A")</f>
        <v>1</v>
      </c>
      <c r="AB104" s="2" cm="1">
        <f t="array" ref="AB104">IFERROR(((SUM(VALUE(Transform!EA105:EZ105))-26)/(156-26))*100,"N/A")</f>
        <v>45.384615384615387</v>
      </c>
      <c r="AC104" s="2" cm="1">
        <f t="array" ref="AC104">IFERROR(((SUM(VALUE(Transform!EA105:EB105))-2)/(10-2))*100,"N/A")</f>
        <v>75</v>
      </c>
      <c r="AD104" s="2" cm="1">
        <f t="array" ref="AD104">IFERROR(((SUM(VALUE(Transform!EC105:ED105), Transform!EJ105, Transform!EO105:ER105)-7)/(35-7))*100,"N/A")</f>
        <v>42.857142857142854</v>
      </c>
      <c r="AE104" s="2" cm="1">
        <f t="array" ref="AE104">IFERROR(((SUM(VALUE(Transform!EE105:EG105), Transform!EK105, Transform!ES105, Transform!EZ105)-6)/(30-6))*100,"N/A")</f>
        <v>58.333333333333336</v>
      </c>
      <c r="AF104" s="2" cm="1">
        <f t="array" ref="AF104">IFERROR(((SUM(VALUE(Transform!ET105:EV105))-3)/(15-3))*100,"N/A")</f>
        <v>41.666666666666671</v>
      </c>
      <c r="AG104" s="3" cm="1">
        <f t="array" ref="AG104">IFERROR(((SUM(VALUE(Transform!EH105:EI105), Transform!EL105:EN105, Transform!EW105:EY105)-8)/(40-8))*100,"N/A")</f>
        <v>68.75</v>
      </c>
      <c r="AH104" s="3">
        <f>IFERROR(AVERAGE(Transform!FA105, Transform!FC105, Transform!FE105, Transform!FG105, Transform!FI105, Transform!FK105, Transform!FM105, Transform!FO105, Transform!FQ105, Transform!FS105, Transform!FU105, Transform!FW105, Transform!FY105, Transform!GA105, Transform!GC105, Transform!GE105, Transform!GG105, Transform!GI105, Transform!GK105, Transform!GM105, Transform!GO105, Transform!GQ105, Transform!GS105, Transform!GU105, Transform!GW105),"N/A")</f>
        <v>4.16</v>
      </c>
      <c r="AI104" s="3">
        <f>IFERROR(AVERAGE(Transform!FB105, Transform!FD105, Transform!FF105, Transform!FH105, Transform!FJ105, Transform!FL105, Transform!FN105, Transform!FP105, Transform!FR105, Transform!FT105, Transform!FV105, Transform!FX105, Transform!FZ105, Transform!GB105, Transform!GD105, Transform!GF105, Transform!GH105, Transform!GJ105, Transform!GL105, Transform!GN105, Transform!GP105, Transform!GR105, Transform!GT105, Transform!GV105, Transform!GX105),"N/A")</f>
        <v>4.2</v>
      </c>
      <c r="AJ104" s="3">
        <f>IFERROR(AVERAGE(Transform!FA105, Transform!FM105, Transform!FS105, Transform!FU105, Transform!FW105, Transform!GI105),"N/A")</f>
        <v>4.5</v>
      </c>
      <c r="AK104" s="3">
        <f>IFERROR(AVERAGE(Transform!FB105, Transform!FN105, Transform!FT105, Transform!FV105, Transform!FX105, Transform!GJ105),"N/A")</f>
        <v>4.5</v>
      </c>
      <c r="AL104" s="3">
        <f>IFERROR(AVERAGE(Transform!FC105, Transform!FI105, Transform!FO105, Transform!GA105, Transform!GG105, Transform!GK105),"N/A")</f>
        <v>4.833333333333333</v>
      </c>
      <c r="AM104" s="3">
        <f>IFERROR(AVERAGE(Transform!FD105, Transform!FJ105, Transform!FP105, Transform!GB105, Transform!GH105, Transform!GL105),"N/A")</f>
        <v>4.666666666666667</v>
      </c>
      <c r="AN104">
        <f>IFERROR(AVERAGE(Transform!FE105, Transform!FG105, Transform!FQ105, Transform!FY105),"N/A")</f>
        <v>1.75</v>
      </c>
      <c r="AO104">
        <f>IFERROR(AVERAGE(Transform!FF105, Transform!FH105, Transform!FR105, Transform!FZ105),"N/A")</f>
        <v>2.75</v>
      </c>
      <c r="AP104">
        <f>IFERROR(AVERAGE(Transform!FK105, Transform!GC105, Transform!GE105, Transform!GM105, Transform!GO105),"N/A")</f>
        <v>4.2</v>
      </c>
      <c r="AQ104">
        <f>IFERROR(AVERAGE(Transform!FL105, Transform!GD105, Transform!GF105, Transform!GN105, Transform!GP105),"N/A")</f>
        <v>4.4000000000000004</v>
      </c>
      <c r="AR104">
        <f>IFERROR(AVERAGE(Transform!GQ105, Transform!GS105, Transform!GU105, Transform!GW105),"N/A")</f>
        <v>5</v>
      </c>
      <c r="AS104">
        <f>IFERROR(AVERAGE(Transform!GR105, Transform!GT105, Transform!GV105, Transform!GX105),"N/A")</f>
        <v>4.25</v>
      </c>
      <c r="AT104" s="2" cm="1">
        <f t="array" ref="AT104">IFERROR(SUM(VALUE(Transform!GY105:HM105))*100/90,"N/A")</f>
        <v>73.333333333333329</v>
      </c>
      <c r="AU104" s="2" cm="1">
        <f t="array" ref="AU104">IFERROR(SUM(VALUE(Transform!GY105:HK105))*100/78,"N/A")</f>
        <v>79.487179487179489</v>
      </c>
      <c r="AV104" s="2" cm="1">
        <f t="array" ref="AV104">IFERROR(SUM(VALUE(Transform!HL105:HM105))*100/12,"N/A")</f>
        <v>33.333333333333336</v>
      </c>
      <c r="AW104" s="2">
        <f>IFERROR(AVERAGE(Transform!HN105:IE105),"N/A")</f>
        <v>2.6666666666666665</v>
      </c>
      <c r="AX104" s="2">
        <f>IFERROR(AVERAGE(Transform!HN105:HR105, Transform!HZ105:IA105),"N/A")</f>
        <v>3.8571428571428572</v>
      </c>
      <c r="AY104" s="2">
        <f>IFERROR(AVERAGE(Transform!HS105:HU105, Transform!HX105:HY105),"N/A")</f>
        <v>1</v>
      </c>
      <c r="AZ104" s="2">
        <f>IFERROR(AVERAGE(Transform!HV105:HW105,Transform!IC105,Transform!IE105),"N/A")</f>
        <v>2</v>
      </c>
      <c r="BA104" s="2">
        <f>IFERROR(AVERAGE(Transform!IB105,Transform!ID105),"N/A")</f>
        <v>4</v>
      </c>
      <c r="BB104" s="2">
        <f>IFERROR(AVERAGE(Transform!IF105:IJ105),"N/A")</f>
        <v>6.4</v>
      </c>
      <c r="BC104" s="2" cm="1">
        <f t="array" ref="BC104">IFERROR(SUM(VALUE(Transform!IK105:IQ105)),"N/A")</f>
        <v>35</v>
      </c>
      <c r="BD104" s="2" cm="1">
        <f t="array" ref="BD104">IFERROR(SUM(VALUE(Transform!IR105:IX105)),"N/A")</f>
        <v>35</v>
      </c>
      <c r="BE104" s="2">
        <f t="shared" si="1"/>
        <v>35</v>
      </c>
      <c r="BF104">
        <f>IFERROR(AVERAGE(Transform!IY105:JO105),"N/A")</f>
        <v>3.1764705882352939</v>
      </c>
      <c r="BG104" t="str">
        <f>IFERROR(AVERAGE(Transform!JP105:JW105),"N/A")</f>
        <v>N/A</v>
      </c>
      <c r="BH104" t="str">
        <f>IFERROR(AVERAGE(Transform!JP105:JS105),"N/A")</f>
        <v>N/A</v>
      </c>
      <c r="BI104" t="str">
        <f>IFERROR(AVERAGE(Transform!JT105:JW105),"N/A")</f>
        <v>N/A</v>
      </c>
      <c r="BJ104" t="str">
        <f>IFERROR(AVERAGE(Transform!JX105:KI105),"N/A")</f>
        <v>N/A</v>
      </c>
      <c r="BK104" t="str">
        <f>IFERROR(AVERAGE(Transform!JX105:KA105),"N/A")</f>
        <v>N/A</v>
      </c>
      <c r="BL104" t="str">
        <f>IFERROR(AVERAGE(Transform!KB105:KE105),"N/A")</f>
        <v>N/A</v>
      </c>
      <c r="BM104" t="str">
        <f>IFERROR(AVERAGE(Transform!KF105:KI105),"N/A")</f>
        <v>N/A</v>
      </c>
      <c r="BN104" t="str">
        <f>IFERROR(AVERAGE(Transform!KJ105:KX105),"N/A")</f>
        <v>N/A</v>
      </c>
      <c r="BO104" t="str">
        <f>IFERROR(AVERAGE(Transform!KJ105:KN105),"N/A")</f>
        <v>N/A</v>
      </c>
      <c r="BP104" t="str">
        <f>IFERROR(AVERAGE(Transform!KO105:KS105),"N/A")</f>
        <v>N/A</v>
      </c>
      <c r="BQ104" t="str">
        <f>IFERROR(AVERAGE(Transform!KT105:KX105),"N/A")</f>
        <v>N/A</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Table</vt:lpstr>
      <vt:lpstr>Rawdata</vt:lpstr>
      <vt:lpstr>Transform</vt:lpstr>
      <vt:lpstr>Tidydata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Isabeau Saint-Supery</cp:lastModifiedBy>
  <cp:revision>0</cp:revision>
  <dcterms:created xsi:type="dcterms:W3CDTF">2024-04-15T10:46:29Z</dcterms:created>
  <dcterms:modified xsi:type="dcterms:W3CDTF">2025-06-02T13:52:16Z</dcterms:modified>
</cp:coreProperties>
</file>