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fai\kuliah\semester 6\os\pertemuan 3\"/>
    </mc:Choice>
  </mc:AlternateContent>
  <xr:revisionPtr revIDLastSave="0" documentId="13_ncr:1_{F5B12284-0A92-45C3-9F42-56248D24974E}" xr6:coauthVersionLast="47" xr6:coauthVersionMax="47" xr10:uidLastSave="{00000000-0000-0000-0000-000000000000}"/>
  <bookViews>
    <workbookView xWindow="-105" yWindow="0" windowWidth="10455" windowHeight="10905" firstSheet="5" activeTab="5" xr2:uid="{7E616C33-7253-1446-AD82-D4CBB5617774}"/>
  </bookViews>
  <sheets>
    <sheet name="bisection" sheetId="2" r:id="rId1"/>
    <sheet name="newton raphson" sheetId="4" r:id="rId2"/>
    <sheet name="newton raphson (2)" sheetId="5" r:id="rId3"/>
    <sheet name="secant" sheetId="3" r:id="rId4"/>
    <sheet name="golden section" sheetId="1" r:id="rId5"/>
    <sheet name="golden section (2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/>
  <c r="B10" i="5"/>
  <c r="C10" i="5" s="1"/>
  <c r="B9" i="5"/>
  <c r="C9" i="5" s="1"/>
  <c r="B9" i="4"/>
  <c r="C16" i="5"/>
  <c r="D16" i="5" s="1"/>
  <c r="E16" i="5" s="1"/>
  <c r="C17" i="5"/>
  <c r="D17" i="5"/>
  <c r="E17" i="5" s="1"/>
  <c r="C18" i="5"/>
  <c r="D18" i="5"/>
  <c r="E18" i="5" s="1"/>
  <c r="C19" i="5"/>
  <c r="D19" i="5" s="1"/>
  <c r="E19" i="5" s="1"/>
  <c r="C20" i="5"/>
  <c r="D20" i="5"/>
  <c r="E20" i="5" s="1"/>
  <c r="C15" i="5"/>
  <c r="D15" i="5"/>
  <c r="E15" i="5" s="1"/>
  <c r="C8" i="5"/>
  <c r="D8" i="5" s="1"/>
  <c r="E8" i="5" s="1"/>
  <c r="C21" i="5"/>
  <c r="D21" i="5"/>
  <c r="E21" i="5" s="1"/>
  <c r="C22" i="5"/>
  <c r="D22" i="5" s="1"/>
  <c r="E22" i="5" s="1"/>
  <c r="C23" i="5"/>
  <c r="D23" i="5"/>
  <c r="E23" i="5" s="1"/>
  <c r="C24" i="5"/>
  <c r="D24" i="5" s="1"/>
  <c r="E24" i="5" s="1"/>
  <c r="C25" i="5"/>
  <c r="D25" i="5"/>
  <c r="E25" i="5"/>
  <c r="C26" i="5"/>
  <c r="D26" i="5" s="1"/>
  <c r="E26" i="5" s="1"/>
  <c r="A11" i="5"/>
  <c r="A12" i="5" s="1"/>
  <c r="A13" i="5" s="1"/>
  <c r="A14" i="5" s="1"/>
  <c r="A10" i="5"/>
  <c r="A9" i="5"/>
  <c r="C8" i="4"/>
  <c r="D8" i="4" s="1"/>
  <c r="E8" i="4" s="1"/>
  <c r="G8" i="2"/>
  <c r="H8" i="2" s="1"/>
  <c r="F8" i="2"/>
  <c r="E8" i="2"/>
  <c r="A9" i="4"/>
  <c r="A10" i="4" s="1"/>
  <c r="A11" i="4" s="1"/>
  <c r="A12" i="4" s="1"/>
  <c r="A13" i="4" s="1"/>
  <c r="A14" i="4" s="1"/>
  <c r="E5" i="3"/>
  <c r="F5" i="3" s="1"/>
  <c r="G5" i="3" s="1"/>
  <c r="B6" i="3"/>
  <c r="D6" i="3" s="1"/>
  <c r="D5" i="3"/>
  <c r="I8" i="2"/>
  <c r="B1" i="1"/>
  <c r="D5" i="6" l="1"/>
  <c r="D10" i="5"/>
  <c r="E10" i="5" s="1"/>
  <c r="B11" i="5" s="1"/>
  <c r="D9" i="5"/>
  <c r="E9" i="5" s="1"/>
  <c r="C9" i="4"/>
  <c r="D9" i="4" s="1"/>
  <c r="E9" i="4" s="1"/>
  <c r="B10" i="4" s="1"/>
  <c r="C10" i="4" s="1"/>
  <c r="D10" i="4" s="1"/>
  <c r="E10" i="4" s="1"/>
  <c r="B11" i="4" s="1"/>
  <c r="C11" i="4" s="1"/>
  <c r="D11" i="4" s="1"/>
  <c r="E11" i="4" s="1"/>
  <c r="B12" i="4" s="1"/>
  <c r="D9" i="2"/>
  <c r="F9" i="2" s="1"/>
  <c r="C9" i="2"/>
  <c r="C6" i="3"/>
  <c r="D5" i="1"/>
  <c r="F5" i="6" l="1"/>
  <c r="H5" i="6" s="1"/>
  <c r="E5" i="6"/>
  <c r="G5" i="6" s="1"/>
  <c r="C11" i="5"/>
  <c r="D11" i="5" s="1"/>
  <c r="E11" i="5" s="1"/>
  <c r="B12" i="5" s="1"/>
  <c r="I9" i="2"/>
  <c r="G9" i="2"/>
  <c r="H9" i="2" s="1"/>
  <c r="E9" i="2"/>
  <c r="C12" i="4"/>
  <c r="D12" i="4" s="1"/>
  <c r="E12" i="4" s="1"/>
  <c r="B13" i="4" s="1"/>
  <c r="B7" i="3"/>
  <c r="D7" i="3" s="1"/>
  <c r="E6" i="3"/>
  <c r="F6" i="3" s="1"/>
  <c r="E5" i="1"/>
  <c r="G5" i="1" s="1"/>
  <c r="F5" i="1"/>
  <c r="H5" i="1" s="1"/>
  <c r="C6" i="6" l="1"/>
  <c r="B6" i="6"/>
  <c r="C12" i="5"/>
  <c r="D12" i="5" s="1"/>
  <c r="E12" i="5" s="1"/>
  <c r="B13" i="5" s="1"/>
  <c r="D10" i="2"/>
  <c r="F10" i="2" s="1"/>
  <c r="C10" i="2"/>
  <c r="C13" i="4"/>
  <c r="D13" i="4" s="1"/>
  <c r="E13" i="4" s="1"/>
  <c r="B14" i="4" s="1"/>
  <c r="G6" i="3"/>
  <c r="C7" i="3"/>
  <c r="B6" i="1"/>
  <c r="C6" i="1"/>
  <c r="D6" i="6" l="1"/>
  <c r="E6" i="6" s="1"/>
  <c r="G6" i="6" s="1"/>
  <c r="C13" i="5"/>
  <c r="D13" i="5" s="1"/>
  <c r="E13" i="5" s="1"/>
  <c r="B14" i="5" s="1"/>
  <c r="E10" i="2"/>
  <c r="D11" i="2" s="1"/>
  <c r="F11" i="2" s="1"/>
  <c r="G10" i="2"/>
  <c r="H10" i="2" s="1"/>
  <c r="C11" i="2" s="1"/>
  <c r="I10" i="2"/>
  <c r="C14" i="4"/>
  <c r="D14" i="4" s="1"/>
  <c r="E14" i="4" s="1"/>
  <c r="E7" i="3"/>
  <c r="F7" i="3" s="1"/>
  <c r="B8" i="3"/>
  <c r="D8" i="3" s="1"/>
  <c r="D6" i="1"/>
  <c r="F6" i="1" s="1"/>
  <c r="H6" i="1" s="1"/>
  <c r="F6" i="6" l="1"/>
  <c r="H6" i="6" s="1"/>
  <c r="C7" i="6" s="1"/>
  <c r="C14" i="5"/>
  <c r="D14" i="5"/>
  <c r="E14" i="5" s="1"/>
  <c r="E6" i="1"/>
  <c r="G6" i="1" s="1"/>
  <c r="E11" i="2"/>
  <c r="D12" i="2" s="1"/>
  <c r="F12" i="2" s="1"/>
  <c r="G11" i="2"/>
  <c r="H11" i="2" s="1"/>
  <c r="I11" i="2"/>
  <c r="G7" i="3"/>
  <c r="C8" i="3"/>
  <c r="B7" i="1"/>
  <c r="C7" i="1"/>
  <c r="B7" i="6" l="1"/>
  <c r="D7" i="6" s="1"/>
  <c r="F7" i="6" s="1"/>
  <c r="H7" i="6" s="1"/>
  <c r="C12" i="2"/>
  <c r="E8" i="3"/>
  <c r="F8" i="3" s="1"/>
  <c r="B9" i="3"/>
  <c r="D9" i="3" s="1"/>
  <c r="D7" i="1"/>
  <c r="F7" i="1" s="1"/>
  <c r="H7" i="1" s="1"/>
  <c r="E7" i="6" l="1"/>
  <c r="G7" i="6" s="1"/>
  <c r="E12" i="2"/>
  <c r="G12" i="2"/>
  <c r="H12" i="2" s="1"/>
  <c r="I12" i="2"/>
  <c r="G8" i="3"/>
  <c r="C9" i="3"/>
  <c r="E7" i="1"/>
  <c r="G7" i="1" s="1"/>
  <c r="C8" i="1" s="1"/>
  <c r="B8" i="6" l="1"/>
  <c r="C8" i="6"/>
  <c r="B8" i="1"/>
  <c r="C13" i="2"/>
  <c r="D13" i="2"/>
  <c r="F13" i="2" s="1"/>
  <c r="E9" i="3"/>
  <c r="F9" i="3" s="1"/>
  <c r="B10" i="3"/>
  <c r="D10" i="3" s="1"/>
  <c r="D8" i="1"/>
  <c r="E8" i="1" s="1"/>
  <c r="G8" i="1" s="1"/>
  <c r="F8" i="6" l="1"/>
  <c r="H8" i="6" s="1"/>
  <c r="D8" i="6"/>
  <c r="E8" i="6"/>
  <c r="G8" i="6" s="1"/>
  <c r="G13" i="2"/>
  <c r="H13" i="2" s="1"/>
  <c r="I13" i="2"/>
  <c r="E13" i="2"/>
  <c r="F8" i="1"/>
  <c r="H8" i="1" s="1"/>
  <c r="B9" i="1" s="1"/>
  <c r="G9" i="3"/>
  <c r="C10" i="3"/>
  <c r="C9" i="6" l="1"/>
  <c r="B9" i="6"/>
  <c r="C9" i="1"/>
  <c r="C14" i="2"/>
  <c r="D14" i="2"/>
  <c r="F14" i="2" s="1"/>
  <c r="B11" i="3"/>
  <c r="D11" i="3" s="1"/>
  <c r="E10" i="3"/>
  <c r="F10" i="3" s="1"/>
  <c r="D9" i="1"/>
  <c r="E9" i="1" s="1"/>
  <c r="G9" i="1" s="1"/>
  <c r="F9" i="6" l="1"/>
  <c r="H9" i="6" s="1"/>
  <c r="D9" i="6"/>
  <c r="E9" i="6"/>
  <c r="G9" i="6" s="1"/>
  <c r="G14" i="2"/>
  <c r="H14" i="2" s="1"/>
  <c r="I14" i="2"/>
  <c r="E14" i="2"/>
  <c r="C11" i="3"/>
  <c r="G10" i="3"/>
  <c r="F9" i="1"/>
  <c r="H9" i="1" s="1"/>
  <c r="B10" i="1" s="1"/>
  <c r="C10" i="6" l="1"/>
  <c r="B10" i="6"/>
  <c r="C15" i="2"/>
  <c r="D15" i="2"/>
  <c r="F15" i="2" s="1"/>
  <c r="B12" i="3"/>
  <c r="D12" i="3" s="1"/>
  <c r="E11" i="3"/>
  <c r="F11" i="3" s="1"/>
  <c r="C10" i="1"/>
  <c r="D10" i="1" s="1"/>
  <c r="F10" i="1" s="1"/>
  <c r="H10" i="1" s="1"/>
  <c r="D10" i="6" l="1"/>
  <c r="F10" i="6" s="1"/>
  <c r="H10" i="6" s="1"/>
  <c r="I15" i="2"/>
  <c r="G15" i="2"/>
  <c r="H15" i="2" s="1"/>
  <c r="E15" i="2"/>
  <c r="C12" i="3"/>
  <c r="G11" i="3"/>
  <c r="E10" i="1"/>
  <c r="G10" i="1" s="1"/>
  <c r="E10" i="6" l="1"/>
  <c r="G10" i="6" s="1"/>
  <c r="C16" i="2"/>
  <c r="D16" i="2"/>
  <c r="F16" i="2" s="1"/>
  <c r="B13" i="3"/>
  <c r="D13" i="3" s="1"/>
  <c r="E12" i="3"/>
  <c r="F12" i="3" s="1"/>
  <c r="C11" i="1"/>
  <c r="B11" i="1"/>
  <c r="C11" i="6" l="1"/>
  <c r="B11" i="6"/>
  <c r="I16" i="2"/>
  <c r="E16" i="2"/>
  <c r="G16" i="2"/>
  <c r="H16" i="2" s="1"/>
  <c r="C13" i="3"/>
  <c r="G12" i="3"/>
  <c r="D11" i="1"/>
  <c r="E11" i="1" s="1"/>
  <c r="G11" i="1" s="1"/>
  <c r="F11" i="1"/>
  <c r="H11" i="1" s="1"/>
  <c r="B12" i="1" s="1"/>
  <c r="D11" i="6" l="1"/>
  <c r="E11" i="6" s="1"/>
  <c r="G11" i="6" s="1"/>
  <c r="C17" i="2"/>
  <c r="D17" i="2"/>
  <c r="F17" i="2" s="1"/>
  <c r="E13" i="3"/>
  <c r="F13" i="3" s="1"/>
  <c r="G13" i="3" s="1"/>
  <c r="C12" i="1"/>
  <c r="F11" i="6" l="1"/>
  <c r="H11" i="6" s="1"/>
  <c r="B12" i="6" s="1"/>
  <c r="E17" i="2"/>
  <c r="I17" i="2"/>
  <c r="G17" i="2"/>
  <c r="H17" i="2" s="1"/>
  <c r="D12" i="1"/>
  <c r="E12" i="1" s="1"/>
  <c r="G12" i="1" s="1"/>
  <c r="C12" i="6" l="1"/>
  <c r="F12" i="1"/>
  <c r="H12" i="1" s="1"/>
  <c r="D18" i="2"/>
  <c r="F18" i="2" s="1"/>
  <c r="C18" i="2"/>
  <c r="B13" i="1"/>
  <c r="C13" i="1"/>
  <c r="D12" i="6" l="1"/>
  <c r="E12" i="6" s="1"/>
  <c r="G12" i="6" s="1"/>
  <c r="E18" i="2"/>
  <c r="G18" i="2"/>
  <c r="H18" i="2" s="1"/>
  <c r="I18" i="2"/>
  <c r="D13" i="1"/>
  <c r="E13" i="1" s="1"/>
  <c r="G13" i="1" s="1"/>
  <c r="F12" i="6" l="1"/>
  <c r="H12" i="6" s="1"/>
  <c r="C13" i="6" s="1"/>
  <c r="C19" i="2"/>
  <c r="D19" i="2"/>
  <c r="F19" i="2" s="1"/>
  <c r="F13" i="1"/>
  <c r="H13" i="1" s="1"/>
  <c r="B14" i="1" s="1"/>
  <c r="C14" i="1"/>
  <c r="B13" i="6" l="1"/>
  <c r="I19" i="2"/>
  <c r="G19" i="2"/>
  <c r="H19" i="2" s="1"/>
  <c r="E19" i="2"/>
  <c r="D14" i="1"/>
  <c r="E14" i="1" s="1"/>
  <c r="D13" i="6" l="1"/>
  <c r="F13" i="6" s="1"/>
  <c r="H13" i="6" s="1"/>
  <c r="F14" i="1"/>
  <c r="H14" i="1" s="1"/>
  <c r="D20" i="2"/>
  <c r="F20" i="2" s="1"/>
  <c r="C20" i="2"/>
  <c r="G14" i="1"/>
  <c r="E18" i="1"/>
  <c r="E13" i="6" l="1"/>
  <c r="G13" i="6" s="1"/>
  <c r="G20" i="2"/>
  <c r="H20" i="2" s="1"/>
  <c r="I20" i="2"/>
  <c r="E20" i="2"/>
  <c r="C14" i="6" l="1"/>
  <c r="B14" i="6"/>
  <c r="C21" i="2"/>
  <c r="D21" i="2"/>
  <c r="F21" i="2" s="1"/>
  <c r="D14" i="6" l="1"/>
  <c r="E14" i="6" s="1"/>
  <c r="E21" i="2"/>
  <c r="G21" i="2"/>
  <c r="H21" i="2" s="1"/>
  <c r="C22" i="2" s="1"/>
  <c r="I21" i="2"/>
  <c r="E18" i="6" l="1"/>
  <c r="G14" i="6"/>
  <c r="F14" i="6"/>
  <c r="H14" i="6" s="1"/>
  <c r="E22" i="2"/>
  <c r="D22" i="2"/>
  <c r="F22" i="2" s="1"/>
  <c r="I22" i="2" l="1"/>
  <c r="G22" i="2"/>
  <c r="H22" i="2" s="1"/>
</calcChain>
</file>

<file path=xl/sharedStrings.xml><?xml version="1.0" encoding="utf-8"?>
<sst xmlns="http://schemas.openxmlformats.org/spreadsheetml/2006/main" count="77" uniqueCount="43">
  <si>
    <t>GR</t>
  </si>
  <si>
    <t>iteration</t>
  </si>
  <si>
    <t>a</t>
  </si>
  <si>
    <t>b</t>
  </si>
  <si>
    <t>d</t>
  </si>
  <si>
    <t>x1</t>
  </si>
  <si>
    <t>x2</t>
  </si>
  <si>
    <t>fx1</t>
  </si>
  <si>
    <t>fx2</t>
  </si>
  <si>
    <t>f(x)= x^2-6x +15</t>
  </si>
  <si>
    <t>x*</t>
  </si>
  <si>
    <t>Algoritma metode biseksi</t>
  </si>
  <si>
    <t>f(a).f(b) &lt; 0, maka terdapat akar</t>
  </si>
  <si>
    <t>f(a).f(x) &lt; 0, maka x = b dan a tetap</t>
  </si>
  <si>
    <t>f(a).f(x) &gt; 0, maka x = a dan b tetap</t>
  </si>
  <si>
    <t>iterasi</t>
  </si>
  <si>
    <t>f(x)</t>
  </si>
  <si>
    <t>f(a)</t>
  </si>
  <si>
    <t>f(b)</t>
  </si>
  <si>
    <t>x</t>
  </si>
  <si>
    <t>toleransi = 0.0001</t>
  </si>
  <si>
    <t xml:space="preserve">dengan menggunakan range x = [-2, 0] dan toleransi </t>
  </si>
  <si>
    <t>e = abs(a-b)</t>
  </si>
  <si>
    <t>x =(a+b)/2</t>
  </si>
  <si>
    <t>BISECTION</t>
  </si>
  <si>
    <t>Selesaikan persamaan x^4 - x^3 + 2x^2 -2x -12 = 0</t>
  </si>
  <si>
    <t>x2 = x1 - f(x1){(x1-x0)/(fx1 - fx0)}</t>
  </si>
  <si>
    <t>f(x) = x^3 +x^2 -3x - 3</t>
  </si>
  <si>
    <t>e = 0.0001</t>
  </si>
  <si>
    <t>Iterasi</t>
  </si>
  <si>
    <t>x0</t>
  </si>
  <si>
    <t>f(x0)</t>
  </si>
  <si>
    <t>f(x1)</t>
  </si>
  <si>
    <t>f(x2)</t>
  </si>
  <si>
    <t>f'(x) = 3x^2 + 2x - 3</t>
  </si>
  <si>
    <t>abs(f(xt)) &lt;= e</t>
  </si>
  <si>
    <t>x2 = x1 - (f(x1)/f'(x1))</t>
  </si>
  <si>
    <t>nilai dugaan awal</t>
  </si>
  <si>
    <t>dugaan baru untuk iterasi setelahnya</t>
  </si>
  <si>
    <t>rumus newton raphson</t>
  </si>
  <si>
    <t>ini akar persamaannya</t>
  </si>
  <si>
    <t>f(x) = 4x^2 - 3x -7</t>
  </si>
  <si>
    <t>f'(x) = 8x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</si>
</sst>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787400</xdr:colOff>
      <xdr:row>0</xdr:row>
      <xdr:rowOff>88900</xdr:rowOff>
    </xdr:from>
    <xdr:to>
      <xdr:col>10</xdr:col>
      <xdr:colOff>495300</xdr:colOff>
      <xdr:row>3</xdr:row>
      <xdr:rowOff>84369</xdr:rowOff>
    </xdr:to>
    <xdr:pic>
      <xdr:nvPicPr>
        <xdr:cNvPr id="6" name="Picture 5" descr="Metode Secant Dengan Python - Aoi Droid">
          <a:extLst>
            <a:ext uri="{FF2B5EF4-FFF2-40B4-BE49-F238E27FC236}">
              <a16:creationId xmlns:a16="http://schemas.microsoft.com/office/drawing/2014/main" id="{30CF6299-6098-424C-9111-FCE83A15A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5900" y="88900"/>
          <a:ext cx="2184400" cy="605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C87-B92B-224D-831E-0B4FF8EF6528}">
  <dimension ref="B1:K22"/>
  <sheetViews>
    <sheetView workbookViewId="0">
      <selection activeCell="G11" sqref="G11"/>
    </sheetView>
  </sheetViews>
  <sheetFormatPr defaultColWidth="11" defaultRowHeight="15.75" x14ac:dyDescent="0.25"/>
  <sheetData>
    <row r="1" spans="2:11" x14ac:dyDescent="0.25">
      <c r="B1" t="s">
        <v>11</v>
      </c>
      <c r="F1" t="s">
        <v>25</v>
      </c>
    </row>
    <row r="2" spans="2:11" x14ac:dyDescent="0.25">
      <c r="B2" t="s">
        <v>12</v>
      </c>
      <c r="F2" t="s">
        <v>21</v>
      </c>
    </row>
    <row r="3" spans="2:11" x14ac:dyDescent="0.25">
      <c r="B3" t="s">
        <v>13</v>
      </c>
      <c r="F3" s="2">
        <v>1E-4</v>
      </c>
    </row>
    <row r="4" spans="2:11" x14ac:dyDescent="0.25">
      <c r="B4" t="s">
        <v>14</v>
      </c>
      <c r="J4" t="s">
        <v>24</v>
      </c>
      <c r="K4" t="s">
        <v>23</v>
      </c>
    </row>
    <row r="6" spans="2:11" x14ac:dyDescent="0.25">
      <c r="I6" t="s">
        <v>22</v>
      </c>
    </row>
    <row r="7" spans="2:11" x14ac:dyDescent="0.25">
      <c r="B7" t="s">
        <v>15</v>
      </c>
      <c r="C7" t="s">
        <v>2</v>
      </c>
      <c r="D7" t="s">
        <v>3</v>
      </c>
      <c r="E7" t="s">
        <v>17</v>
      </c>
      <c r="F7" t="s">
        <v>18</v>
      </c>
      <c r="G7" t="s">
        <v>19</v>
      </c>
      <c r="H7" t="s">
        <v>16</v>
      </c>
      <c r="I7" t="s">
        <v>20</v>
      </c>
    </row>
    <row r="8" spans="2:11" x14ac:dyDescent="0.25">
      <c r="B8">
        <v>1</v>
      </c>
      <c r="C8">
        <v>-2</v>
      </c>
      <c r="D8">
        <v>0</v>
      </c>
      <c r="E8">
        <f>(C8^4) - (C8^3) +(2*(C8^2))-(2*C8)-12</f>
        <v>24</v>
      </c>
      <c r="F8">
        <f>(D8^4) - (D8^3) +(2*(D8^2))-(2*D8)-12</f>
        <v>-12</v>
      </c>
      <c r="G8">
        <f>(C8+D8)/2</f>
        <v>-1</v>
      </c>
      <c r="H8">
        <f>(G8^4) - (G8^3) +(2*(G8^2))-(2*G8)-12</f>
        <v>-6</v>
      </c>
      <c r="I8">
        <f>ABS(C8-D8)</f>
        <v>2</v>
      </c>
    </row>
    <row r="9" spans="2:11" x14ac:dyDescent="0.25">
      <c r="B9">
        <v>2</v>
      </c>
      <c r="C9">
        <f>IF(E8*H8 &gt;0, G8,C8)</f>
        <v>-2</v>
      </c>
      <c r="D9">
        <f>IF(E8*H8 &lt; 0,G8,D8)</f>
        <v>-1</v>
      </c>
      <c r="E9">
        <f>(C9^4) - (C9^3) +(2*(C9^2))-(2*C9)-12</f>
        <v>24</v>
      </c>
      <c r="F9">
        <f>(D9^4) - (D9^3) +(2*(D9^2))-(2*D9)-12</f>
        <v>-6</v>
      </c>
      <c r="G9">
        <f>(C9+D9)/2</f>
        <v>-1.5</v>
      </c>
      <c r="H9">
        <f>(G9^4) - (G9^3) +(2*(G9^2))-(2*G9)-12</f>
        <v>3.9375</v>
      </c>
      <c r="I9">
        <f>ABS(C9-D9)</f>
        <v>1</v>
      </c>
    </row>
    <row r="10" spans="2:11" x14ac:dyDescent="0.25">
      <c r="B10">
        <v>3</v>
      </c>
      <c r="C10">
        <f t="shared" ref="C10:C20" si="0">IF(E9*H9 &gt;0, G9,C9)</f>
        <v>-1.5</v>
      </c>
      <c r="D10">
        <f t="shared" ref="D10:D20" si="1">IF(E9*H9 &lt; 0,G9,D9)</f>
        <v>-1</v>
      </c>
      <c r="E10">
        <f t="shared" ref="E10:E20" si="2">(C10^4) - (C10^3) +(2*(C10^2))-(2*C10)-12</f>
        <v>3.9375</v>
      </c>
      <c r="F10">
        <f t="shared" ref="F10:F20" si="3">(D10^4) - (D10^3) +(2*(D10^2))-(2*D10)-12</f>
        <v>-6</v>
      </c>
      <c r="G10">
        <f t="shared" ref="G10:G20" si="4">(C10+D10)/2</f>
        <v>-1.25</v>
      </c>
      <c r="H10">
        <f t="shared" ref="H10:H20" si="5">(G10^4) - (G10^3) +(2*(G10^2))-(2*G10)-12</f>
        <v>-1.98046875</v>
      </c>
      <c r="I10">
        <f t="shared" ref="I10:I20" si="6">ABS(C10-D10)</f>
        <v>0.5</v>
      </c>
    </row>
    <row r="11" spans="2:11" x14ac:dyDescent="0.25">
      <c r="B11">
        <v>4</v>
      </c>
      <c r="C11">
        <f t="shared" si="0"/>
        <v>-1.5</v>
      </c>
      <c r="D11">
        <f t="shared" si="1"/>
        <v>-1.25</v>
      </c>
      <c r="E11">
        <f t="shared" si="2"/>
        <v>3.9375</v>
      </c>
      <c r="F11">
        <f t="shared" si="3"/>
        <v>-1.98046875</v>
      </c>
      <c r="G11">
        <f t="shared" si="4"/>
        <v>-1.375</v>
      </c>
      <c r="H11">
        <f t="shared" si="5"/>
        <v>0.705322265625</v>
      </c>
      <c r="I11">
        <f t="shared" si="6"/>
        <v>0.25</v>
      </c>
    </row>
    <row r="12" spans="2:11" x14ac:dyDescent="0.25">
      <c r="B12">
        <v>5</v>
      </c>
      <c r="C12">
        <f t="shared" si="0"/>
        <v>-1.375</v>
      </c>
      <c r="D12">
        <f t="shared" si="1"/>
        <v>-1.25</v>
      </c>
      <c r="E12">
        <f t="shared" si="2"/>
        <v>0.705322265625</v>
      </c>
      <c r="F12">
        <f t="shared" si="3"/>
        <v>-1.98046875</v>
      </c>
      <c r="G12">
        <f t="shared" si="4"/>
        <v>-1.3125</v>
      </c>
      <c r="H12">
        <f t="shared" si="5"/>
        <v>-0.7011566162109375</v>
      </c>
      <c r="I12">
        <f t="shared" si="6"/>
        <v>0.125</v>
      </c>
    </row>
    <row r="13" spans="2:11" x14ac:dyDescent="0.25">
      <c r="B13">
        <v>6</v>
      </c>
      <c r="C13">
        <f t="shared" si="0"/>
        <v>-1.375</v>
      </c>
      <c r="D13">
        <f t="shared" si="1"/>
        <v>-1.3125</v>
      </c>
      <c r="E13">
        <f t="shared" si="2"/>
        <v>0.705322265625</v>
      </c>
      <c r="F13">
        <f t="shared" si="3"/>
        <v>-0.7011566162109375</v>
      </c>
      <c r="G13">
        <f t="shared" si="4"/>
        <v>-1.34375</v>
      </c>
      <c r="H13">
        <f t="shared" si="5"/>
        <v>-1.4388084411621094E-2</v>
      </c>
      <c r="I13">
        <f t="shared" si="6"/>
        <v>6.25E-2</v>
      </c>
    </row>
    <row r="14" spans="2:11" x14ac:dyDescent="0.25">
      <c r="B14">
        <v>7</v>
      </c>
      <c r="C14">
        <f t="shared" si="0"/>
        <v>-1.375</v>
      </c>
      <c r="D14">
        <f t="shared" si="1"/>
        <v>-1.34375</v>
      </c>
      <c r="E14">
        <f t="shared" si="2"/>
        <v>0.705322265625</v>
      </c>
      <c r="F14">
        <f t="shared" si="3"/>
        <v>-1.4388084411621094E-2</v>
      </c>
      <c r="G14">
        <f t="shared" si="4"/>
        <v>-1.359375</v>
      </c>
      <c r="H14">
        <f t="shared" si="5"/>
        <v>0.34127622842788696</v>
      </c>
      <c r="I14">
        <f t="shared" si="6"/>
        <v>3.125E-2</v>
      </c>
    </row>
    <row r="15" spans="2:11" x14ac:dyDescent="0.25">
      <c r="B15">
        <v>8</v>
      </c>
      <c r="C15">
        <f t="shared" si="0"/>
        <v>-1.359375</v>
      </c>
      <c r="D15">
        <f t="shared" si="1"/>
        <v>-1.34375</v>
      </c>
      <c r="E15">
        <f t="shared" si="2"/>
        <v>0.34127622842788696</v>
      </c>
      <c r="F15">
        <f t="shared" si="3"/>
        <v>-1.4388084411621094E-2</v>
      </c>
      <c r="G15">
        <f t="shared" si="4"/>
        <v>-1.3515625</v>
      </c>
      <c r="H15">
        <f t="shared" si="5"/>
        <v>0.16240555420517921</v>
      </c>
      <c r="I15">
        <f t="shared" si="6"/>
        <v>1.5625E-2</v>
      </c>
    </row>
    <row r="16" spans="2:11" x14ac:dyDescent="0.25">
      <c r="B16">
        <v>9</v>
      </c>
      <c r="C16">
        <f t="shared" si="0"/>
        <v>-1.3515625</v>
      </c>
      <c r="D16">
        <f t="shared" si="1"/>
        <v>-1.34375</v>
      </c>
      <c r="E16">
        <f t="shared" si="2"/>
        <v>0.16240555420517921</v>
      </c>
      <c r="F16">
        <f t="shared" si="3"/>
        <v>-1.4388084411621094E-2</v>
      </c>
      <c r="G16">
        <f t="shared" si="4"/>
        <v>-1.34765625</v>
      </c>
      <c r="H16">
        <f t="shared" si="5"/>
        <v>7.3750250274315476E-2</v>
      </c>
      <c r="I16">
        <f t="shared" si="6"/>
        <v>7.8125E-3</v>
      </c>
    </row>
    <row r="17" spans="2:9" x14ac:dyDescent="0.25">
      <c r="B17">
        <v>10</v>
      </c>
      <c r="C17">
        <f t="shared" si="0"/>
        <v>-1.34765625</v>
      </c>
      <c r="D17">
        <f t="shared" si="1"/>
        <v>-1.34375</v>
      </c>
      <c r="E17">
        <f t="shared" si="2"/>
        <v>7.3750250274315476E-2</v>
      </c>
      <c r="F17">
        <f t="shared" si="3"/>
        <v>-1.4388084411621094E-2</v>
      </c>
      <c r="G17">
        <f t="shared" si="4"/>
        <v>-1.345703125</v>
      </c>
      <c r="H17">
        <f t="shared" si="5"/>
        <v>2.9616604573675431E-2</v>
      </c>
      <c r="I17">
        <f t="shared" si="6"/>
        <v>3.90625E-3</v>
      </c>
    </row>
    <row r="18" spans="2:9" x14ac:dyDescent="0.25">
      <c r="B18">
        <v>11</v>
      </c>
      <c r="C18">
        <f t="shared" si="0"/>
        <v>-1.345703125</v>
      </c>
      <c r="D18">
        <f t="shared" si="1"/>
        <v>-1.34375</v>
      </c>
      <c r="E18">
        <f t="shared" si="2"/>
        <v>2.9616604573675431E-2</v>
      </c>
      <c r="F18">
        <f t="shared" si="3"/>
        <v>-1.4388084411621094E-2</v>
      </c>
      <c r="G18">
        <f t="shared" si="4"/>
        <v>-1.3447265625</v>
      </c>
      <c r="H18">
        <f t="shared" si="5"/>
        <v>7.598158322252857E-3</v>
      </c>
      <c r="I18">
        <f t="shared" si="6"/>
        <v>1.953125E-3</v>
      </c>
    </row>
    <row r="19" spans="2:9" x14ac:dyDescent="0.25">
      <c r="B19">
        <v>12</v>
      </c>
      <c r="C19">
        <f t="shared" si="0"/>
        <v>-1.3447265625</v>
      </c>
      <c r="D19">
        <f t="shared" si="1"/>
        <v>-1.34375</v>
      </c>
      <c r="E19">
        <f t="shared" si="2"/>
        <v>7.598158322252857E-3</v>
      </c>
      <c r="F19">
        <f t="shared" si="3"/>
        <v>-1.4388084411621094E-2</v>
      </c>
      <c r="G19">
        <f t="shared" si="4"/>
        <v>-1.34423828125</v>
      </c>
      <c r="H19">
        <f t="shared" si="5"/>
        <v>-3.3989862567409546E-3</v>
      </c>
      <c r="I19">
        <f t="shared" si="6"/>
        <v>9.765625E-4</v>
      </c>
    </row>
    <row r="20" spans="2:9" x14ac:dyDescent="0.25">
      <c r="B20">
        <v>13</v>
      </c>
      <c r="C20">
        <f t="shared" si="0"/>
        <v>-1.3447265625</v>
      </c>
      <c r="D20">
        <f t="shared" si="1"/>
        <v>-1.34423828125</v>
      </c>
      <c r="E20">
        <f t="shared" si="2"/>
        <v>7.598158322252857E-3</v>
      </c>
      <c r="F20">
        <f t="shared" si="3"/>
        <v>-3.3989862567409546E-3</v>
      </c>
      <c r="G20">
        <f t="shared" si="4"/>
        <v>-1.344482421875</v>
      </c>
      <c r="H20">
        <f t="shared" si="5"/>
        <v>2.0985799513404402E-3</v>
      </c>
      <c r="I20">
        <f t="shared" si="6"/>
        <v>4.8828125E-4</v>
      </c>
    </row>
    <row r="21" spans="2:9" x14ac:dyDescent="0.25">
      <c r="B21">
        <v>14</v>
      </c>
      <c r="C21">
        <f t="shared" ref="C21" si="7">IF(E20*H20 &gt;0, G20,C20)</f>
        <v>-1.344482421875</v>
      </c>
      <c r="D21">
        <f t="shared" ref="D21" si="8">IF(E20*H20 &lt; 0,G20,D20)</f>
        <v>-1.34423828125</v>
      </c>
      <c r="E21">
        <f t="shared" ref="E21" si="9">(C21^4) - (C21^3) +(2*(C21^2))-(2*C21)-12</f>
        <v>2.0985799513404402E-3</v>
      </c>
      <c r="F21">
        <f t="shared" ref="F21" si="10">(D21^4) - (D21^3) +(2*(D21^2))-(2*D21)-12</f>
        <v>-3.3989862567409546E-3</v>
      </c>
      <c r="G21">
        <f t="shared" ref="G21" si="11">(C21+D21)/2</f>
        <v>-1.3443603515625</v>
      </c>
      <c r="H21">
        <f t="shared" ref="H21" si="12">(G21^4) - (G21^3) +(2*(G21^2))-(2*G21)-12</f>
        <v>-6.5045463825086358E-4</v>
      </c>
      <c r="I21">
        <f t="shared" ref="I21" si="13">ABS(C21-D21)</f>
        <v>2.44140625E-4</v>
      </c>
    </row>
    <row r="22" spans="2:9" x14ac:dyDescent="0.25">
      <c r="B22">
        <v>15</v>
      </c>
      <c r="C22">
        <f>IF(E21*H21 &gt;0, G21,C21)</f>
        <v>-1.344482421875</v>
      </c>
      <c r="D22">
        <f>IF(E21*H21 &lt; 0,G21,D21)</f>
        <v>-1.3443603515625</v>
      </c>
      <c r="E22">
        <f>(C22^4) - (C22^3) +(2*(C22^2))-(2*C22)-12</f>
        <v>2.0985799513404402E-3</v>
      </c>
      <c r="F22">
        <f>(D22^4) - (D22^3) +(2*(D22^2))-(2*D22)-12</f>
        <v>-6.5045463825086358E-4</v>
      </c>
      <c r="G22" s="3">
        <f>(C22+D22)/2</f>
        <v>-1.34442138671875</v>
      </c>
      <c r="H22">
        <f>(G22^4) - (G22^3) +(2*(G22^2))-(2*G22)-12</f>
        <v>7.2399978080639471E-4</v>
      </c>
      <c r="I22">
        <f>ABS(C22-D22)</f>
        <v>1.220703125E-4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5646-361A-5B4F-864B-066EF280905D}">
  <dimension ref="A2:F15"/>
  <sheetViews>
    <sheetView workbookViewId="0">
      <selection activeCell="B10" sqref="B10"/>
    </sheetView>
  </sheetViews>
  <sheetFormatPr defaultColWidth="11" defaultRowHeight="15.75" x14ac:dyDescent="0.25"/>
  <cols>
    <col min="2" max="2" width="15.375" bestFit="1" customWidth="1"/>
  </cols>
  <sheetData>
    <row r="2" spans="1:6" x14ac:dyDescent="0.25">
      <c r="A2" t="s">
        <v>27</v>
      </c>
      <c r="D2" t="s">
        <v>34</v>
      </c>
    </row>
    <row r="3" spans="1:6" x14ac:dyDescent="0.25">
      <c r="A3" t="s">
        <v>28</v>
      </c>
      <c r="C3" t="s">
        <v>35</v>
      </c>
    </row>
    <row r="4" spans="1:6" x14ac:dyDescent="0.25">
      <c r="F4" t="s">
        <v>36</v>
      </c>
    </row>
    <row r="5" spans="1:6" x14ac:dyDescent="0.25">
      <c r="D5" t="s">
        <v>39</v>
      </c>
    </row>
    <row r="6" spans="1:6" x14ac:dyDescent="0.25">
      <c r="B6" t="s">
        <v>37</v>
      </c>
      <c r="D6" t="s">
        <v>38</v>
      </c>
    </row>
    <row r="7" spans="1:6" x14ac:dyDescent="0.25">
      <c r="A7" t="s">
        <v>29</v>
      </c>
      <c r="B7" t="s">
        <v>5</v>
      </c>
      <c r="C7" t="s">
        <v>32</v>
      </c>
      <c r="D7" t="s">
        <v>6</v>
      </c>
      <c r="E7" t="s">
        <v>33</v>
      </c>
    </row>
    <row r="8" spans="1:6" x14ac:dyDescent="0.25">
      <c r="A8">
        <v>1</v>
      </c>
      <c r="B8">
        <v>1</v>
      </c>
      <c r="C8">
        <f>B8^3 +B8^2 -3*B8-3</f>
        <v>-4</v>
      </c>
      <c r="D8">
        <f t="shared" ref="D8:D14" si="0">B8-((C8)/(3*(B8^2) +(2*B8)-3))</f>
        <v>3</v>
      </c>
      <c r="E8">
        <f>D8^3 +D8^2 -3*D8-3</f>
        <v>24</v>
      </c>
    </row>
    <row r="9" spans="1:6" x14ac:dyDescent="0.25">
      <c r="A9">
        <f>A8+1</f>
        <v>2</v>
      </c>
      <c r="B9">
        <f t="shared" ref="B9:B14" si="1">IF(E8&gt;0,D8,B8)</f>
        <v>3</v>
      </c>
      <c r="C9">
        <f>B9^3 +B9^2 -3*B9-3</f>
        <v>24</v>
      </c>
      <c r="D9">
        <f t="shared" si="0"/>
        <v>2.2000000000000002</v>
      </c>
      <c r="E9">
        <f>D9^3 +D9^2 -3*D9-3</f>
        <v>5.8880000000000017</v>
      </c>
    </row>
    <row r="10" spans="1:6" x14ac:dyDescent="0.25">
      <c r="A10">
        <f t="shared" ref="A10:A14" si="2">A9+1</f>
        <v>3</v>
      </c>
      <c r="B10">
        <f t="shared" si="1"/>
        <v>2.2000000000000002</v>
      </c>
      <c r="C10">
        <f t="shared" ref="C10:C14" si="3">B10^3 +B10^2 -3*B10-3</f>
        <v>5.8880000000000017</v>
      </c>
      <c r="D10">
        <f t="shared" si="0"/>
        <v>1.8301507537688444</v>
      </c>
      <c r="E10">
        <f t="shared" ref="E10:E14" si="4">D10^3 +D10^2 -3*D10-3</f>
        <v>0.98900122287658832</v>
      </c>
    </row>
    <row r="11" spans="1:6" x14ac:dyDescent="0.25">
      <c r="A11">
        <f t="shared" si="2"/>
        <v>4</v>
      </c>
      <c r="B11">
        <f t="shared" si="1"/>
        <v>1.8301507537688444</v>
      </c>
      <c r="C11">
        <f t="shared" si="3"/>
        <v>0.98900122287658832</v>
      </c>
      <c r="D11">
        <f t="shared" si="0"/>
        <v>1.7377954531428215</v>
      </c>
      <c r="E11">
        <f t="shared" si="4"/>
        <v>5.4572577966996327E-2</v>
      </c>
    </row>
    <row r="12" spans="1:6" x14ac:dyDescent="0.25">
      <c r="A12">
        <f t="shared" si="2"/>
        <v>5</v>
      </c>
      <c r="B12">
        <f t="shared" si="1"/>
        <v>1.7377954531428215</v>
      </c>
      <c r="C12">
        <f t="shared" si="3"/>
        <v>5.4572577966996327E-2</v>
      </c>
      <c r="D12">
        <f t="shared" si="0"/>
        <v>1.7320722915449542</v>
      </c>
      <c r="E12">
        <f t="shared" si="4"/>
        <v>2.0332939260203631E-4</v>
      </c>
    </row>
    <row r="13" spans="1:6" x14ac:dyDescent="0.25">
      <c r="A13">
        <f t="shared" si="2"/>
        <v>6</v>
      </c>
      <c r="B13">
        <f t="shared" si="1"/>
        <v>1.7320722915449542</v>
      </c>
      <c r="C13">
        <f t="shared" si="3"/>
        <v>2.0332939260203631E-4</v>
      </c>
      <c r="D13">
        <f t="shared" si="0"/>
        <v>1.7320508078710555</v>
      </c>
      <c r="E13">
        <f t="shared" si="4"/>
        <v>2.8598448054140135E-9</v>
      </c>
    </row>
    <row r="14" spans="1:6" x14ac:dyDescent="0.25">
      <c r="A14">
        <f t="shared" si="2"/>
        <v>7</v>
      </c>
      <c r="B14">
        <f t="shared" si="1"/>
        <v>1.7320508078710555</v>
      </c>
      <c r="C14">
        <f t="shared" si="3"/>
        <v>2.8598448054140135E-9</v>
      </c>
      <c r="D14" s="3">
        <f t="shared" si="0"/>
        <v>1.7320508075688774</v>
      </c>
      <c r="E14">
        <f t="shared" si="4"/>
        <v>0</v>
      </c>
    </row>
    <row r="15" spans="1:6" x14ac:dyDescent="0.25">
      <c r="D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D59E-2B7D-4E2B-B52C-D7A0623C372A}">
  <dimension ref="A2:F26"/>
  <sheetViews>
    <sheetView workbookViewId="0">
      <selection activeCell="D13" sqref="D13"/>
    </sheetView>
  </sheetViews>
  <sheetFormatPr defaultColWidth="11" defaultRowHeight="15.75" x14ac:dyDescent="0.25"/>
  <cols>
    <col min="2" max="2" width="15.375" bestFit="1" customWidth="1"/>
  </cols>
  <sheetData>
    <row r="2" spans="1:6" x14ac:dyDescent="0.25">
      <c r="A2" t="s">
        <v>41</v>
      </c>
      <c r="D2" t="s">
        <v>42</v>
      </c>
    </row>
    <row r="3" spans="1:6" x14ac:dyDescent="0.25">
      <c r="A3" t="s">
        <v>28</v>
      </c>
      <c r="C3" t="s">
        <v>35</v>
      </c>
    </row>
    <row r="4" spans="1:6" x14ac:dyDescent="0.25">
      <c r="F4" t="s">
        <v>36</v>
      </c>
    </row>
    <row r="5" spans="1:6" x14ac:dyDescent="0.25">
      <c r="D5" t="s">
        <v>39</v>
      </c>
    </row>
    <row r="6" spans="1:6" x14ac:dyDescent="0.25">
      <c r="B6" t="s">
        <v>37</v>
      </c>
      <c r="D6" t="s">
        <v>38</v>
      </c>
    </row>
    <row r="7" spans="1:6" x14ac:dyDescent="0.25">
      <c r="A7" t="s">
        <v>29</v>
      </c>
      <c r="B7" t="s">
        <v>5</v>
      </c>
      <c r="C7" t="s">
        <v>32</v>
      </c>
      <c r="D7" t="s">
        <v>6</v>
      </c>
      <c r="E7" t="s">
        <v>33</v>
      </c>
    </row>
    <row r="8" spans="1:6" x14ac:dyDescent="0.25">
      <c r="A8">
        <v>1</v>
      </c>
      <c r="B8">
        <v>1</v>
      </c>
      <c r="C8">
        <f>(4*B8^2)-(3*B8)-7</f>
        <v>-6</v>
      </c>
      <c r="D8">
        <f>B8-((C8)/(8*B8-3))</f>
        <v>2.2000000000000002</v>
      </c>
      <c r="E8">
        <f>4*D8^2 - 3*D8-7</f>
        <v>5.7600000000000016</v>
      </c>
    </row>
    <row r="9" spans="1:6" x14ac:dyDescent="0.25">
      <c r="A9">
        <f>A8+1</f>
        <v>2</v>
      </c>
      <c r="B9">
        <f>IF(E8&gt;0,D8,B8)</f>
        <v>2.2000000000000002</v>
      </c>
      <c r="C9">
        <f t="shared" ref="C9:C20" si="0">(4*B9^2)-(3*B9)-7</f>
        <v>5.7600000000000016</v>
      </c>
      <c r="D9">
        <f t="shared" ref="D9:D15" si="1">B9-((C9)/(8*B9-3))</f>
        <v>1.8054794520547945</v>
      </c>
      <c r="E9">
        <f t="shared" ref="E9:E20" si="2">4*D9^2 - 3*D9-7</f>
        <v>0.62258585100394104</v>
      </c>
    </row>
    <row r="10" spans="1:6" x14ac:dyDescent="0.25">
      <c r="A10">
        <f t="shared" ref="A10:A14" si="3">A9+1</f>
        <v>3</v>
      </c>
      <c r="B10">
        <f t="shared" ref="B10:B14" si="4">IF(E9&gt;0,D9,B9)</f>
        <v>1.8054794520547945</v>
      </c>
      <c r="C10">
        <f t="shared" si="0"/>
        <v>0.62258585100394104</v>
      </c>
      <c r="D10">
        <f t="shared" ref="D10:D14" si="5">B10-((C10)/(8*B10-3))</f>
        <v>1.7510758524339092</v>
      </c>
      <c r="E10">
        <f t="shared" si="2"/>
        <v>1.1839006606839675E-2</v>
      </c>
    </row>
    <row r="11" spans="1:6" x14ac:dyDescent="0.25">
      <c r="A11">
        <f t="shared" si="3"/>
        <v>4</v>
      </c>
      <c r="B11">
        <f t="shared" si="4"/>
        <v>1.7510758524339092</v>
      </c>
      <c r="C11">
        <f t="shared" si="0"/>
        <v>1.1839006606839675E-2</v>
      </c>
      <c r="D11">
        <f t="shared" si="5"/>
        <v>1.7500004205649191</v>
      </c>
      <c r="E11">
        <f t="shared" si="2"/>
        <v>4.6262148174491813E-6</v>
      </c>
    </row>
    <row r="12" spans="1:6" x14ac:dyDescent="0.25">
      <c r="A12">
        <f t="shared" si="3"/>
        <v>5</v>
      </c>
      <c r="B12">
        <f t="shared" si="4"/>
        <v>1.7500004205649191</v>
      </c>
      <c r="C12">
        <f t="shared" si="0"/>
        <v>4.6262148174491813E-6</v>
      </c>
      <c r="D12">
        <f t="shared" si="5"/>
        <v>1.7500000000000644</v>
      </c>
      <c r="E12">
        <f t="shared" si="2"/>
        <v>7.0876637892069994E-13</v>
      </c>
    </row>
    <row r="13" spans="1:6" x14ac:dyDescent="0.25">
      <c r="A13">
        <f t="shared" si="3"/>
        <v>6</v>
      </c>
      <c r="B13">
        <f t="shared" si="4"/>
        <v>1.7500000000000644</v>
      </c>
      <c r="C13">
        <f t="shared" si="0"/>
        <v>7.0876637892069994E-13</v>
      </c>
      <c r="D13">
        <f t="shared" si="5"/>
        <v>1.75</v>
      </c>
      <c r="E13">
        <f t="shared" si="2"/>
        <v>0</v>
      </c>
    </row>
    <row r="14" spans="1:6" x14ac:dyDescent="0.25">
      <c r="A14">
        <f t="shared" si="3"/>
        <v>7</v>
      </c>
      <c r="B14">
        <f t="shared" si="4"/>
        <v>1.7500000000000644</v>
      </c>
      <c r="C14">
        <f t="shared" si="0"/>
        <v>7.0876637892069994E-13</v>
      </c>
      <c r="D14">
        <f t="shared" si="5"/>
        <v>1.75</v>
      </c>
      <c r="E14">
        <f t="shared" si="2"/>
        <v>0</v>
      </c>
    </row>
    <row r="15" spans="1:6" x14ac:dyDescent="0.25">
      <c r="B15">
        <v>8</v>
      </c>
      <c r="C15">
        <f t="shared" si="0"/>
        <v>225</v>
      </c>
      <c r="D15">
        <f t="shared" si="1"/>
        <v>4.3114754098360653</v>
      </c>
      <c r="E15">
        <f t="shared" si="2"/>
        <v>54.420854608976065</v>
      </c>
    </row>
    <row r="16" spans="1:6" x14ac:dyDescent="0.25">
      <c r="B16">
        <v>9</v>
      </c>
      <c r="C16">
        <f>(4*B16^2)-(3*B16)-7</f>
        <v>290</v>
      </c>
      <c r="D16">
        <f>B16-((C16)/(8*B16-3))</f>
        <v>4.7971014492753623</v>
      </c>
      <c r="E16">
        <f>4*D16^2 - 3*D16-7</f>
        <v>70.657424910733027</v>
      </c>
    </row>
    <row r="17" spans="2:5" x14ac:dyDescent="0.25">
      <c r="B17">
        <v>10</v>
      </c>
      <c r="C17">
        <f t="shared" si="0"/>
        <v>363</v>
      </c>
      <c r="D17">
        <f t="shared" ref="D17:D20" si="6">B17-((C17)/(8*B17-3))</f>
        <v>5.2857142857142856</v>
      </c>
      <c r="E17">
        <f t="shared" si="2"/>
        <v>88.897959183673464</v>
      </c>
    </row>
    <row r="18" spans="2:5" x14ac:dyDescent="0.25">
      <c r="B18">
        <v>11</v>
      </c>
      <c r="C18">
        <f t="shared" si="0"/>
        <v>444</v>
      </c>
      <c r="D18">
        <f t="shared" si="6"/>
        <v>5.776470588235294</v>
      </c>
      <c r="E18">
        <f t="shared" si="2"/>
        <v>109.14103806228373</v>
      </c>
    </row>
    <row r="19" spans="2:5" x14ac:dyDescent="0.25">
      <c r="B19">
        <v>12</v>
      </c>
      <c r="C19">
        <f t="shared" si="0"/>
        <v>533</v>
      </c>
      <c r="D19">
        <f t="shared" si="6"/>
        <v>6.268817204301075</v>
      </c>
      <c r="E19">
        <f t="shared" si="2"/>
        <v>131.38582495086135</v>
      </c>
    </row>
    <row r="20" spans="2:5" x14ac:dyDescent="0.25">
      <c r="B20">
        <v>13</v>
      </c>
      <c r="C20">
        <f t="shared" si="0"/>
        <v>630</v>
      </c>
      <c r="D20">
        <f t="shared" si="6"/>
        <v>6.7623762376237622</v>
      </c>
      <c r="E20">
        <f t="shared" si="2"/>
        <v>155.63180080384274</v>
      </c>
    </row>
    <row r="21" spans="2:5" x14ac:dyDescent="0.25">
      <c r="B21">
        <v>14</v>
      </c>
      <c r="C21">
        <f t="shared" ref="C21:C25" si="7">(B21^2)-(3*B21)-7</f>
        <v>147</v>
      </c>
      <c r="D21">
        <f t="shared" ref="D21:D25" si="8">B21-((C21)/(8*B21-3))</f>
        <v>12.651376146788991</v>
      </c>
      <c r="E21">
        <f t="shared" ref="E21:E25" si="9">4*D21^2 - 3*D21-7</f>
        <v>595.27514518979888</v>
      </c>
    </row>
    <row r="22" spans="2:5" x14ac:dyDescent="0.25">
      <c r="B22">
        <v>15</v>
      </c>
      <c r="C22">
        <f t="shared" si="7"/>
        <v>173</v>
      </c>
      <c r="D22">
        <f t="shared" si="8"/>
        <v>13.521367521367521</v>
      </c>
      <c r="E22">
        <f t="shared" si="9"/>
        <v>683.74541602746729</v>
      </c>
    </row>
    <row r="23" spans="2:5" x14ac:dyDescent="0.25">
      <c r="B23">
        <v>16</v>
      </c>
      <c r="C23">
        <f t="shared" si="7"/>
        <v>201</v>
      </c>
      <c r="D23">
        <f t="shared" si="8"/>
        <v>14.391999999999999</v>
      </c>
      <c r="E23">
        <f t="shared" si="9"/>
        <v>778.34265599999992</v>
      </c>
    </row>
    <row r="24" spans="2:5" x14ac:dyDescent="0.25">
      <c r="B24">
        <v>17</v>
      </c>
      <c r="C24">
        <f t="shared" si="7"/>
        <v>231</v>
      </c>
      <c r="D24">
        <f t="shared" si="8"/>
        <v>15.263157894736842</v>
      </c>
      <c r="E24">
        <f t="shared" si="9"/>
        <v>879.06648199445988</v>
      </c>
    </row>
    <row r="25" spans="2:5" x14ac:dyDescent="0.25">
      <c r="B25">
        <v>18</v>
      </c>
      <c r="C25">
        <f t="shared" si="7"/>
        <v>263</v>
      </c>
      <c r="D25">
        <f t="shared" si="8"/>
        <v>16.134751773049647</v>
      </c>
      <c r="E25">
        <f t="shared" si="9"/>
        <v>985.91660379256609</v>
      </c>
    </row>
    <row r="26" spans="2:5" x14ac:dyDescent="0.25">
      <c r="B26">
        <v>19</v>
      </c>
      <c r="C26">
        <f>(B26^2)-(3*B26)-7</f>
        <v>297</v>
      </c>
      <c r="D26">
        <f>B26-((C26)/(8*B26-3))</f>
        <v>17.006711409395972</v>
      </c>
      <c r="E26">
        <f>4*D26^2 - 3*D26-7</f>
        <v>1098.8927976217285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9F43-0FF4-DC47-AE8B-D19AB343D34F}">
  <dimension ref="A1:G13"/>
  <sheetViews>
    <sheetView workbookViewId="0">
      <selection activeCell="E5" sqref="E5"/>
    </sheetView>
  </sheetViews>
  <sheetFormatPr defaultColWidth="11" defaultRowHeight="15.75" x14ac:dyDescent="0.25"/>
  <sheetData>
    <row r="1" spans="1:7" x14ac:dyDescent="0.25">
      <c r="A1" t="s">
        <v>26</v>
      </c>
    </row>
    <row r="2" spans="1:7" x14ac:dyDescent="0.25">
      <c r="A2" t="s">
        <v>27</v>
      </c>
    </row>
    <row r="3" spans="1:7" x14ac:dyDescent="0.25">
      <c r="A3" t="s">
        <v>28</v>
      </c>
      <c r="C3" t="s">
        <v>35</v>
      </c>
    </row>
    <row r="4" spans="1:7" x14ac:dyDescent="0.25">
      <c r="A4" t="s">
        <v>29</v>
      </c>
      <c r="B4" t="s">
        <v>30</v>
      </c>
      <c r="C4" t="s">
        <v>5</v>
      </c>
      <c r="D4" t="s">
        <v>31</v>
      </c>
      <c r="E4" t="s">
        <v>32</v>
      </c>
      <c r="F4" t="s">
        <v>6</v>
      </c>
      <c r="G4" t="s">
        <v>33</v>
      </c>
    </row>
    <row r="5" spans="1:7" x14ac:dyDescent="0.25">
      <c r="A5">
        <v>1</v>
      </c>
      <c r="B5">
        <v>1</v>
      </c>
      <c r="C5">
        <v>2</v>
      </c>
      <c r="D5">
        <f>B5^3 +B5^2 -3*B5-3</f>
        <v>-4</v>
      </c>
      <c r="E5">
        <f>C5^3 +C5^2 -3*C5-3</f>
        <v>3</v>
      </c>
      <c r="F5">
        <f>C5-((E5)*(C5-B5)/(E5-D5))</f>
        <v>1.5714285714285714</v>
      </c>
      <c r="G5">
        <f>F5^3 +F5^2 -3*F5-3</f>
        <v>-1.3644314868804672</v>
      </c>
    </row>
    <row r="6" spans="1:7" x14ac:dyDescent="0.25">
      <c r="A6">
        <v>2</v>
      </c>
      <c r="B6">
        <f>C5</f>
        <v>2</v>
      </c>
      <c r="C6">
        <f>F5</f>
        <v>1.5714285714285714</v>
      </c>
      <c r="D6">
        <f>B6^3 +B6^2 -3*B6-3</f>
        <v>3</v>
      </c>
      <c r="E6">
        <f>C6^3 +C6^2 -3*C6-3</f>
        <v>-1.3644314868804672</v>
      </c>
      <c r="F6">
        <f>C6-((E6)*(C6-B6)/(E6-D6))</f>
        <v>1.7054108216432866</v>
      </c>
      <c r="G6">
        <f>F6^3 +F6^2 -3*F6-3</f>
        <v>-0.24774509963859614</v>
      </c>
    </row>
    <row r="7" spans="1:7" x14ac:dyDescent="0.25">
      <c r="A7">
        <v>3</v>
      </c>
      <c r="B7">
        <f t="shared" ref="B7:B13" si="0">C6</f>
        <v>1.5714285714285714</v>
      </c>
      <c r="C7">
        <f t="shared" ref="C7:C11" si="1">F6</f>
        <v>1.7054108216432866</v>
      </c>
      <c r="D7">
        <f t="shared" ref="D7:D11" si="2">B7^3 +B7^2 -3*B7-3</f>
        <v>-1.3644314868804672</v>
      </c>
      <c r="E7">
        <f t="shared" ref="E7:E11" si="3">C7^3 +C7^2 -3*C7-3</f>
        <v>-0.24774509963859614</v>
      </c>
      <c r="F7">
        <f t="shared" ref="F7:F11" si="4">C7-((E7)*(C7-B7)/(E7-D7))</f>
        <v>1.7351357706607391</v>
      </c>
      <c r="G7">
        <f t="shared" ref="G7:G13" si="5">F7^3 +F7^2 -3*F7-3</f>
        <v>2.9255402305658151E-2</v>
      </c>
    </row>
    <row r="8" spans="1:7" x14ac:dyDescent="0.25">
      <c r="A8">
        <v>4</v>
      </c>
      <c r="B8">
        <f t="shared" si="0"/>
        <v>1.7054108216432866</v>
      </c>
      <c r="C8">
        <f t="shared" si="1"/>
        <v>1.7351357706607391</v>
      </c>
      <c r="D8">
        <f t="shared" si="2"/>
        <v>-0.24774509963859614</v>
      </c>
      <c r="E8">
        <f t="shared" si="3"/>
        <v>2.9255402305658151E-2</v>
      </c>
      <c r="F8">
        <f t="shared" si="4"/>
        <v>1.7319963707826993</v>
      </c>
      <c r="G8">
        <f t="shared" si="5"/>
        <v>-5.1517691469804561E-4</v>
      </c>
    </row>
    <row r="9" spans="1:7" x14ac:dyDescent="0.25">
      <c r="A9">
        <v>5</v>
      </c>
      <c r="B9">
        <f t="shared" si="0"/>
        <v>1.7351357706607391</v>
      </c>
      <c r="C9">
        <f t="shared" si="1"/>
        <v>1.7319963707826993</v>
      </c>
      <c r="D9">
        <f t="shared" si="2"/>
        <v>2.9255402305658151E-2</v>
      </c>
      <c r="E9">
        <f t="shared" si="3"/>
        <v>-5.1517691469804561E-4</v>
      </c>
      <c r="F9">
        <f t="shared" si="4"/>
        <v>1.7320506977855836</v>
      </c>
      <c r="G9">
        <f t="shared" si="5"/>
        <v>-1.0390001730087306E-6</v>
      </c>
    </row>
    <row r="10" spans="1:7" x14ac:dyDescent="0.25">
      <c r="A10">
        <v>6</v>
      </c>
      <c r="B10">
        <f t="shared" si="0"/>
        <v>1.7319963707826993</v>
      </c>
      <c r="C10">
        <f t="shared" si="1"/>
        <v>1.7320506977855836</v>
      </c>
      <c r="D10">
        <f t="shared" si="2"/>
        <v>-5.1517691469804561E-4</v>
      </c>
      <c r="E10">
        <f t="shared" si="3"/>
        <v>-1.0390001730087306E-6</v>
      </c>
      <c r="F10">
        <f t="shared" si="4"/>
        <v>1.7320508075727901</v>
      </c>
      <c r="G10">
        <f t="shared" si="5"/>
        <v>3.7029934674137621E-11</v>
      </c>
    </row>
    <row r="11" spans="1:7" x14ac:dyDescent="0.25">
      <c r="A11">
        <v>7</v>
      </c>
      <c r="B11">
        <f t="shared" si="0"/>
        <v>1.7320506977855836</v>
      </c>
      <c r="C11">
        <f t="shared" si="1"/>
        <v>1.7320508075727901</v>
      </c>
      <c r="D11">
        <f t="shared" si="2"/>
        <v>-1.0390001730087306E-6</v>
      </c>
      <c r="E11">
        <f t="shared" si="3"/>
        <v>3.7029934674137621E-11</v>
      </c>
      <c r="F11" s="3">
        <f t="shared" si="4"/>
        <v>1.7320508075688774</v>
      </c>
      <c r="G11" s="1">
        <f t="shared" si="5"/>
        <v>0</v>
      </c>
    </row>
    <row r="12" spans="1:7" x14ac:dyDescent="0.25">
      <c r="A12">
        <v>8</v>
      </c>
      <c r="B12">
        <f t="shared" si="0"/>
        <v>1.7320508075727901</v>
      </c>
      <c r="C12">
        <f t="shared" ref="C12:C13" si="6">F11</f>
        <v>1.7320508075688774</v>
      </c>
      <c r="D12">
        <f t="shared" ref="D12:D13" si="7">B12^3 +B12^2 -3*B12-3</f>
        <v>3.7029934674137621E-11</v>
      </c>
      <c r="E12">
        <f t="shared" ref="E12:E13" si="8">C12^3 +C12^2 -3*C12-3</f>
        <v>0</v>
      </c>
      <c r="F12" s="3">
        <f t="shared" ref="F12:F13" si="9">C12-((E12)*(C12-B12)/(E12-D12))</f>
        <v>1.7320508075688774</v>
      </c>
      <c r="G12" s="1">
        <f t="shared" si="5"/>
        <v>0</v>
      </c>
    </row>
    <row r="13" spans="1:7" x14ac:dyDescent="0.25">
      <c r="A13">
        <v>9</v>
      </c>
      <c r="B13">
        <f t="shared" si="0"/>
        <v>1.7320508075688774</v>
      </c>
      <c r="C13">
        <f t="shared" si="6"/>
        <v>1.7320508075688774</v>
      </c>
      <c r="D13">
        <f t="shared" si="7"/>
        <v>0</v>
      </c>
      <c r="E13">
        <f t="shared" si="8"/>
        <v>0</v>
      </c>
      <c r="F13" s="3" t="e">
        <f t="shared" si="9"/>
        <v>#DIV/0!</v>
      </c>
      <c r="G13" s="1" t="e">
        <f t="shared" si="5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247-80CF-3A45-8351-4584CD1CFC1E}">
  <dimension ref="A1:H18"/>
  <sheetViews>
    <sheetView workbookViewId="0">
      <selection activeCell="E1" sqref="E1"/>
    </sheetView>
  </sheetViews>
  <sheetFormatPr defaultColWidth="11" defaultRowHeight="15.75" x14ac:dyDescent="0.25"/>
  <cols>
    <col min="7" max="7" width="11.125" bestFit="1" customWidth="1"/>
  </cols>
  <sheetData>
    <row r="1" spans="1:8" x14ac:dyDescent="0.25">
      <c r="A1" t="s">
        <v>0</v>
      </c>
      <c r="B1">
        <f>(SQRT(5)-1)/2</f>
        <v>0.6180339887498949</v>
      </c>
      <c r="E1" t="s">
        <v>9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>
        <v>1</v>
      </c>
      <c r="B5">
        <v>0</v>
      </c>
      <c r="C5">
        <v>4</v>
      </c>
      <c r="D5">
        <f>$B$1*(C5-B5)</f>
        <v>2.4721359549995796</v>
      </c>
      <c r="E5">
        <f>B5+D5</f>
        <v>2.4721359549995796</v>
      </c>
      <c r="F5">
        <f>C5-D5</f>
        <v>1.5278640450004204</v>
      </c>
      <c r="G5">
        <f>E5^2-6*E5+15</f>
        <v>6.2786404500042057</v>
      </c>
      <c r="H5">
        <f>F5^2-6*F5+15</f>
        <v>8.1671842700025241</v>
      </c>
    </row>
    <row r="6" spans="1:8" x14ac:dyDescent="0.25">
      <c r="A6">
        <v>2</v>
      </c>
      <c r="B6">
        <f>IF(G5 &lt;H5,F5,B5)</f>
        <v>1.5278640450004204</v>
      </c>
      <c r="C6">
        <f>IF(G5 &lt;H5,C5,E5)</f>
        <v>4</v>
      </c>
      <c r="D6">
        <f>$B$1*(C6-B6)</f>
        <v>1.5278640450004208</v>
      </c>
      <c r="E6">
        <f>B6+D6</f>
        <v>3.0557280900008412</v>
      </c>
      <c r="F6">
        <f>C6-D6</f>
        <v>2.4721359549995792</v>
      </c>
      <c r="G6">
        <f>E6^2-6*E6+15</f>
        <v>6.0031056200151411</v>
      </c>
      <c r="H6">
        <f>F6^2-6*F6+15</f>
        <v>6.2786404500042075</v>
      </c>
    </row>
    <row r="7" spans="1:8" x14ac:dyDescent="0.25">
      <c r="A7">
        <v>3</v>
      </c>
      <c r="B7">
        <f t="shared" ref="B7:B14" si="0">IF(G6 &lt;H6,F6,B6)</f>
        <v>2.4721359549995792</v>
      </c>
      <c r="C7">
        <f t="shared" ref="C7:C14" si="1">IF(G6 &lt;H6,C6,E6)</f>
        <v>4</v>
      </c>
      <c r="D7">
        <f t="shared" ref="D7:D14" si="2">$B$1*(C7-B7)</f>
        <v>0.944271909999159</v>
      </c>
      <c r="E7">
        <f t="shared" ref="E7:E14" si="3">B7+D7</f>
        <v>3.4164078649987379</v>
      </c>
      <c r="F7">
        <f t="shared" ref="F7:F14" si="4">C7-D7</f>
        <v>3.0557280900008408</v>
      </c>
      <c r="G7">
        <f t="shared" ref="G7:G14" si="5">E7^2-6*E7+15</f>
        <v>6.1733955100328082</v>
      </c>
      <c r="H7">
        <f t="shared" ref="H7:H14" si="6">F7^2-6*F7+15</f>
        <v>6.0031056200151411</v>
      </c>
    </row>
    <row r="8" spans="1:8" x14ac:dyDescent="0.25">
      <c r="A8">
        <v>4</v>
      </c>
      <c r="B8">
        <f t="shared" si="0"/>
        <v>2.4721359549995792</v>
      </c>
      <c r="C8">
        <f t="shared" si="1"/>
        <v>3.4164078649987379</v>
      </c>
      <c r="D8">
        <f t="shared" si="2"/>
        <v>0.58359213500126184</v>
      </c>
      <c r="E8">
        <f t="shared" si="3"/>
        <v>3.0557280900008408</v>
      </c>
      <c r="F8">
        <f t="shared" si="4"/>
        <v>2.8328157299974759</v>
      </c>
      <c r="G8">
        <f t="shared" si="5"/>
        <v>6.0031056200151411</v>
      </c>
      <c r="H8">
        <f t="shared" si="6"/>
        <v>6.0279505801362774</v>
      </c>
    </row>
    <row r="9" spans="1:8" x14ac:dyDescent="0.25">
      <c r="A9">
        <v>5</v>
      </c>
      <c r="B9">
        <f t="shared" si="0"/>
        <v>2.8328157299974759</v>
      </c>
      <c r="C9">
        <f t="shared" si="1"/>
        <v>3.4164078649987379</v>
      </c>
      <c r="D9">
        <f t="shared" si="2"/>
        <v>0.36067977499789716</v>
      </c>
      <c r="E9">
        <f t="shared" si="3"/>
        <v>3.193495504995373</v>
      </c>
      <c r="F9">
        <f t="shared" si="4"/>
        <v>3.0557280900008408</v>
      </c>
      <c r="G9">
        <f t="shared" si="5"/>
        <v>6.037440510453413</v>
      </c>
      <c r="H9">
        <f t="shared" si="6"/>
        <v>6.0031056200151411</v>
      </c>
    </row>
    <row r="10" spans="1:8" x14ac:dyDescent="0.25">
      <c r="A10">
        <v>6</v>
      </c>
      <c r="B10">
        <f t="shared" si="0"/>
        <v>2.8328157299974759</v>
      </c>
      <c r="C10">
        <f t="shared" si="1"/>
        <v>3.193495504995373</v>
      </c>
      <c r="D10">
        <f t="shared" si="2"/>
        <v>0.22291236000336501</v>
      </c>
      <c r="E10">
        <f t="shared" si="3"/>
        <v>3.0557280900008408</v>
      </c>
      <c r="F10">
        <f t="shared" si="4"/>
        <v>2.9705831449920082</v>
      </c>
      <c r="G10">
        <f t="shared" si="5"/>
        <v>6.0031056200151411</v>
      </c>
      <c r="H10">
        <f t="shared" si="6"/>
        <v>6.0008653513585628</v>
      </c>
    </row>
    <row r="11" spans="1:8" x14ac:dyDescent="0.25">
      <c r="A11">
        <v>7</v>
      </c>
      <c r="B11">
        <f t="shared" si="0"/>
        <v>2.8328157299974759</v>
      </c>
      <c r="C11">
        <f t="shared" si="1"/>
        <v>3.0557280900008408</v>
      </c>
      <c r="D11">
        <f t="shared" si="2"/>
        <v>0.13776741499453216</v>
      </c>
      <c r="E11">
        <f t="shared" si="3"/>
        <v>2.9705831449920082</v>
      </c>
      <c r="F11">
        <f t="shared" si="4"/>
        <v>2.9179606750063085</v>
      </c>
      <c r="G11">
        <f t="shared" si="5"/>
        <v>6.0008653513585628</v>
      </c>
      <c r="H11">
        <f t="shared" si="6"/>
        <v>6.0067304508454225</v>
      </c>
    </row>
    <row r="12" spans="1:8" x14ac:dyDescent="0.25">
      <c r="A12">
        <v>8</v>
      </c>
      <c r="B12">
        <f t="shared" si="0"/>
        <v>2.9179606750063085</v>
      </c>
      <c r="C12">
        <f t="shared" si="1"/>
        <v>3.0557280900008408</v>
      </c>
      <c r="D12">
        <f t="shared" si="2"/>
        <v>8.5144945008832851E-2</v>
      </c>
      <c r="E12">
        <f t="shared" si="3"/>
        <v>3.0031056200151411</v>
      </c>
      <c r="F12">
        <f t="shared" si="4"/>
        <v>2.9705831449920082</v>
      </c>
      <c r="G12">
        <f t="shared" si="5"/>
        <v>6.0000096448756786</v>
      </c>
      <c r="H12">
        <f t="shared" si="6"/>
        <v>6.0008653513585628</v>
      </c>
    </row>
    <row r="13" spans="1:8" x14ac:dyDescent="0.25">
      <c r="A13">
        <v>9</v>
      </c>
      <c r="B13">
        <f t="shared" si="0"/>
        <v>2.9705831449920082</v>
      </c>
      <c r="C13">
        <f t="shared" si="1"/>
        <v>3.0557280900008408</v>
      </c>
      <c r="D13">
        <f t="shared" si="2"/>
        <v>5.2622469985699284E-2</v>
      </c>
      <c r="E13">
        <f t="shared" si="3"/>
        <v>3.0232056149777073</v>
      </c>
      <c r="F13">
        <f t="shared" si="4"/>
        <v>3.0031056200151416</v>
      </c>
      <c r="G13">
        <f t="shared" si="5"/>
        <v>6.000538500566492</v>
      </c>
      <c r="H13">
        <f t="shared" si="6"/>
        <v>6.0000096448756768</v>
      </c>
    </row>
    <row r="14" spans="1:8" x14ac:dyDescent="0.25">
      <c r="A14">
        <v>10</v>
      </c>
      <c r="B14">
        <f t="shared" si="0"/>
        <v>2.9705831449920082</v>
      </c>
      <c r="C14">
        <f t="shared" si="1"/>
        <v>3.0232056149777073</v>
      </c>
      <c r="D14">
        <f t="shared" si="2"/>
        <v>3.2522475023133296E-2</v>
      </c>
      <c r="E14" s="1">
        <f t="shared" si="3"/>
        <v>3.0031056200151416</v>
      </c>
      <c r="F14" s="1">
        <f t="shared" si="4"/>
        <v>2.9906831399545739</v>
      </c>
      <c r="G14">
        <f t="shared" si="5"/>
        <v>6.0000096448756768</v>
      </c>
      <c r="H14">
        <f t="shared" si="6"/>
        <v>6.0000868038811035</v>
      </c>
    </row>
    <row r="18" spans="4:5" x14ac:dyDescent="0.25">
      <c r="D18" t="s">
        <v>10</v>
      </c>
      <c r="E18">
        <f>AVERAGE(E14:F14)</f>
        <v>2.996894379984858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6928-6CD1-4D0E-8395-E33BEFE417FC}">
  <dimension ref="A1:H18"/>
  <sheetViews>
    <sheetView tabSelected="1" topLeftCell="B1" workbookViewId="0">
      <selection activeCell="H5" sqref="H5"/>
    </sheetView>
  </sheetViews>
  <sheetFormatPr defaultColWidth="11" defaultRowHeight="15.75" x14ac:dyDescent="0.25"/>
  <cols>
    <col min="7" max="7" width="11.125" bestFit="1" customWidth="1"/>
  </cols>
  <sheetData>
    <row r="1" spans="1:8" x14ac:dyDescent="0.25">
      <c r="A1" t="s">
        <v>0</v>
      </c>
      <c r="B1">
        <f>(SQRT(5)-1)/2</f>
        <v>0.6180339887498949</v>
      </c>
      <c r="E1" t="s">
        <v>9</v>
      </c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>
        <v>1</v>
      </c>
      <c r="B5">
        <v>0</v>
      </c>
      <c r="C5">
        <v>4</v>
      </c>
      <c r="D5">
        <f>$B$1*(C5-B5)</f>
        <v>2.4721359549995796</v>
      </c>
      <c r="E5">
        <f>B5+D5</f>
        <v>2.4721359549995796</v>
      </c>
      <c r="F5">
        <f>C5-D5</f>
        <v>1.5278640450004204</v>
      </c>
      <c r="G5">
        <f>E5^2-6*E5+15</f>
        <v>6.2786404500042057</v>
      </c>
      <c r="H5">
        <f>F5^2-6*F5+15</f>
        <v>8.1671842700025241</v>
      </c>
    </row>
    <row r="6" spans="1:8" x14ac:dyDescent="0.25">
      <c r="A6">
        <v>2</v>
      </c>
      <c r="B6">
        <f>IF(G5 &lt;H5,F5,B5)</f>
        <v>1.5278640450004204</v>
      </c>
      <c r="C6">
        <f>IF(G5 &lt;H5,C5,E5)</f>
        <v>4</v>
      </c>
      <c r="D6">
        <f>$B$1*(C6-B6)</f>
        <v>1.5278640450004208</v>
      </c>
      <c r="E6">
        <f>B6+D6</f>
        <v>3.0557280900008412</v>
      </c>
      <c r="F6">
        <f>C6-D6</f>
        <v>2.4721359549995792</v>
      </c>
      <c r="G6">
        <f>E6^2-6*E6+15</f>
        <v>6.0031056200151411</v>
      </c>
      <c r="H6">
        <f>F6^2-6*F6+15</f>
        <v>6.2786404500042075</v>
      </c>
    </row>
    <row r="7" spans="1:8" x14ac:dyDescent="0.25">
      <c r="A7">
        <v>3</v>
      </c>
      <c r="B7">
        <f t="shared" ref="B7:B14" si="0">IF(G6 &lt;H6,F6,B6)</f>
        <v>2.4721359549995792</v>
      </c>
      <c r="C7">
        <f t="shared" ref="C7:C14" si="1">IF(G6 &lt;H6,C6,E6)</f>
        <v>4</v>
      </c>
      <c r="D7">
        <f t="shared" ref="D7:D14" si="2">$B$1*(C7-B7)</f>
        <v>0.944271909999159</v>
      </c>
      <c r="E7">
        <f t="shared" ref="E7:E14" si="3">B7+D7</f>
        <v>3.4164078649987379</v>
      </c>
      <c r="F7">
        <f t="shared" ref="F7:F14" si="4">C7-D7</f>
        <v>3.0557280900008408</v>
      </c>
      <c r="G7">
        <f t="shared" ref="G7:H14" si="5">E7^2-6*E7+15</f>
        <v>6.1733955100328082</v>
      </c>
      <c r="H7">
        <f t="shared" si="5"/>
        <v>6.0031056200151411</v>
      </c>
    </row>
    <row r="8" spans="1:8" x14ac:dyDescent="0.25">
      <c r="A8">
        <v>4</v>
      </c>
      <c r="B8">
        <f t="shared" si="0"/>
        <v>2.4721359549995792</v>
      </c>
      <c r="C8">
        <f t="shared" si="1"/>
        <v>3.4164078649987379</v>
      </c>
      <c r="D8">
        <f t="shared" si="2"/>
        <v>0.58359213500126184</v>
      </c>
      <c r="E8">
        <f t="shared" si="3"/>
        <v>3.0557280900008408</v>
      </c>
      <c r="F8">
        <f t="shared" si="4"/>
        <v>2.8328157299974759</v>
      </c>
      <c r="G8">
        <f t="shared" si="5"/>
        <v>6.0031056200151411</v>
      </c>
      <c r="H8">
        <f t="shared" si="5"/>
        <v>6.0279505801362774</v>
      </c>
    </row>
    <row r="9" spans="1:8" x14ac:dyDescent="0.25">
      <c r="A9">
        <v>5</v>
      </c>
      <c r="B9">
        <f t="shared" si="0"/>
        <v>2.8328157299974759</v>
      </c>
      <c r="C9">
        <f t="shared" si="1"/>
        <v>3.4164078649987379</v>
      </c>
      <c r="D9">
        <f t="shared" si="2"/>
        <v>0.36067977499789716</v>
      </c>
      <c r="E9">
        <f t="shared" si="3"/>
        <v>3.193495504995373</v>
      </c>
      <c r="F9">
        <f t="shared" si="4"/>
        <v>3.0557280900008408</v>
      </c>
      <c r="G9">
        <f t="shared" si="5"/>
        <v>6.037440510453413</v>
      </c>
      <c r="H9">
        <f t="shared" si="5"/>
        <v>6.0031056200151411</v>
      </c>
    </row>
    <row r="10" spans="1:8" x14ac:dyDescent="0.25">
      <c r="A10">
        <v>6</v>
      </c>
      <c r="B10">
        <f t="shared" si="0"/>
        <v>2.8328157299974759</v>
      </c>
      <c r="C10">
        <f t="shared" si="1"/>
        <v>3.193495504995373</v>
      </c>
      <c r="D10">
        <f t="shared" si="2"/>
        <v>0.22291236000336501</v>
      </c>
      <c r="E10">
        <f t="shared" si="3"/>
        <v>3.0557280900008408</v>
      </c>
      <c r="F10">
        <f t="shared" si="4"/>
        <v>2.9705831449920082</v>
      </c>
      <c r="G10">
        <f t="shared" si="5"/>
        <v>6.0031056200151411</v>
      </c>
      <c r="H10">
        <f t="shared" si="5"/>
        <v>6.0008653513585628</v>
      </c>
    </row>
    <row r="11" spans="1:8" x14ac:dyDescent="0.25">
      <c r="A11">
        <v>7</v>
      </c>
      <c r="B11">
        <f t="shared" si="0"/>
        <v>2.8328157299974759</v>
      </c>
      <c r="C11">
        <f t="shared" si="1"/>
        <v>3.0557280900008408</v>
      </c>
      <c r="D11">
        <f t="shared" si="2"/>
        <v>0.13776741499453216</v>
      </c>
      <c r="E11">
        <f t="shared" si="3"/>
        <v>2.9705831449920082</v>
      </c>
      <c r="F11">
        <f t="shared" si="4"/>
        <v>2.9179606750063085</v>
      </c>
      <c r="G11">
        <f t="shared" si="5"/>
        <v>6.0008653513585628</v>
      </c>
      <c r="H11">
        <f t="shared" si="5"/>
        <v>6.0067304508454225</v>
      </c>
    </row>
    <row r="12" spans="1:8" x14ac:dyDescent="0.25">
      <c r="A12">
        <v>8</v>
      </c>
      <c r="B12">
        <f t="shared" si="0"/>
        <v>2.9179606750063085</v>
      </c>
      <c r="C12">
        <f t="shared" si="1"/>
        <v>3.0557280900008408</v>
      </c>
      <c r="D12">
        <f t="shared" si="2"/>
        <v>8.5144945008832851E-2</v>
      </c>
      <c r="E12">
        <f t="shared" si="3"/>
        <v>3.0031056200151411</v>
      </c>
      <c r="F12">
        <f t="shared" si="4"/>
        <v>2.9705831449920082</v>
      </c>
      <c r="G12">
        <f t="shared" si="5"/>
        <v>6.0000096448756786</v>
      </c>
      <c r="H12">
        <f t="shared" si="5"/>
        <v>6.0008653513585628</v>
      </c>
    </row>
    <row r="13" spans="1:8" x14ac:dyDescent="0.25">
      <c r="A13">
        <v>9</v>
      </c>
      <c r="B13">
        <f t="shared" si="0"/>
        <v>2.9705831449920082</v>
      </c>
      <c r="C13">
        <f t="shared" si="1"/>
        <v>3.0557280900008408</v>
      </c>
      <c r="D13">
        <f t="shared" si="2"/>
        <v>5.2622469985699284E-2</v>
      </c>
      <c r="E13">
        <f t="shared" si="3"/>
        <v>3.0232056149777073</v>
      </c>
      <c r="F13">
        <f t="shared" si="4"/>
        <v>3.0031056200151416</v>
      </c>
      <c r="G13">
        <f t="shared" si="5"/>
        <v>6.000538500566492</v>
      </c>
      <c r="H13">
        <f t="shared" si="5"/>
        <v>6.0000096448756768</v>
      </c>
    </row>
    <row r="14" spans="1:8" x14ac:dyDescent="0.25">
      <c r="A14">
        <v>10</v>
      </c>
      <c r="B14">
        <f t="shared" si="0"/>
        <v>2.9705831449920082</v>
      </c>
      <c r="C14">
        <f t="shared" si="1"/>
        <v>3.0232056149777073</v>
      </c>
      <c r="D14">
        <f t="shared" si="2"/>
        <v>3.2522475023133296E-2</v>
      </c>
      <c r="E14" s="1">
        <f t="shared" si="3"/>
        <v>3.0031056200151416</v>
      </c>
      <c r="F14" s="1">
        <f t="shared" si="4"/>
        <v>2.9906831399545739</v>
      </c>
      <c r="G14">
        <f t="shared" si="5"/>
        <v>6.0000096448756768</v>
      </c>
      <c r="H14">
        <f t="shared" si="5"/>
        <v>6.0000868038811035</v>
      </c>
    </row>
    <row r="18" spans="4:5" x14ac:dyDescent="0.25">
      <c r="D18" t="s">
        <v>10</v>
      </c>
      <c r="E18">
        <f>AVERAGE(E14:F14)</f>
        <v>2.996894379984858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bisection</vt:lpstr>
      <vt:lpstr>newton raphson</vt:lpstr>
      <vt:lpstr>newton raphson (2)</vt:lpstr>
      <vt:lpstr>secant</vt:lpstr>
      <vt:lpstr>golden section</vt:lpstr>
      <vt:lpstr>golden section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2023-02-09T07:05:21Z</dcterms:created>
  <dcterms:modified xsi:type="dcterms:W3CDTF">2023-02-10T04:06:14Z</dcterms:modified>
</cp:coreProperties>
</file>