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_BTO\MCSE@BTO\FUTUREFACTORY\twozone_housemodel-git\"/>
    </mc:Choice>
  </mc:AlternateContent>
  <xr:revisionPtr revIDLastSave="0" documentId="13_ncr:1_{9ED157E5-E748-4D3A-AE78-1D79DD0AC35D}" xr6:coauthVersionLast="46" xr6:coauthVersionMax="46" xr10:uidLastSave="{00000000-0000-0000-0000-000000000000}"/>
  <bookViews>
    <workbookView xWindow="28680" yWindow="-120" windowWidth="29040" windowHeight="15840" tabRatio="544" firstSheet="1" activeTab="5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46" l="1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D35" i="46" s="1"/>
  <c r="B28" i="47"/>
  <c r="B22" i="47" s="1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<sst xmlns="http://schemas.openxmlformats.org/spreadsheetml/2006/main" count="50907" uniqueCount="2493">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</sst>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9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7" t="s">
        <v>7</v>
      </c>
      <c r="C11" s="237" t="s">
        <v>8</v>
      </c>
      <c r="D11" s="237" t="s">
        <v>9</v>
      </c>
      <c r="E11" s="238" t="s">
        <v>10</v>
      </c>
      <c r="F11" s="237" t="s">
        <v>11</v>
      </c>
      <c r="G11" s="140" t="s">
        <v>12</v>
      </c>
      <c r="H11" s="140" t="s">
        <v>13</v>
      </c>
    </row>
    <row r="12" spans="2:8" x14ac:dyDescent="0.2">
      <c r="B12" s="237"/>
      <c r="C12" s="237"/>
      <c r="D12" s="237"/>
      <c r="E12" s="238"/>
      <c r="F12" s="237"/>
      <c r="G12" s="236" t="s">
        <v>14</v>
      </c>
      <c r="H12" s="236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7" t="s">
        <v>7</v>
      </c>
      <c r="C31" s="237" t="s">
        <v>8</v>
      </c>
      <c r="D31" s="237" t="s">
        <v>9</v>
      </c>
      <c r="E31" s="238" t="s">
        <v>10</v>
      </c>
      <c r="F31" s="237" t="s">
        <v>11</v>
      </c>
      <c r="G31" s="140" t="s">
        <v>12</v>
      </c>
      <c r="H31" s="140" t="s">
        <v>13</v>
      </c>
    </row>
    <row r="32" spans="2:8" x14ac:dyDescent="0.2">
      <c r="B32" s="237"/>
      <c r="C32" s="237"/>
      <c r="D32" s="237"/>
      <c r="E32" s="238"/>
      <c r="F32" s="237"/>
      <c r="G32" s="236" t="s">
        <v>14</v>
      </c>
      <c r="H32" s="236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4" t="s">
        <v>8</v>
      </c>
      <c r="D79" s="234" t="s">
        <v>9</v>
      </c>
      <c r="E79" s="235" t="s">
        <v>10</v>
      </c>
      <c r="F79" s="234" t="s">
        <v>11</v>
      </c>
      <c r="G79" s="233" t="s">
        <v>14</v>
      </c>
      <c r="H79" s="233"/>
      <c r="I79" s="46"/>
    </row>
    <row r="80" spans="2:9" x14ac:dyDescent="0.2">
      <c r="C80" s="234"/>
      <c r="D80" s="234"/>
      <c r="E80" s="235"/>
      <c r="F80" s="234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4" t="s">
        <v>8</v>
      </c>
      <c r="D100" s="234" t="s">
        <v>9</v>
      </c>
      <c r="E100" s="235" t="s">
        <v>10</v>
      </c>
      <c r="F100" s="234" t="s">
        <v>11</v>
      </c>
      <c r="G100" s="233" t="s">
        <v>14</v>
      </c>
      <c r="H100" s="233"/>
      <c r="I100" s="46"/>
    </row>
    <row r="101" spans="2:9" x14ac:dyDescent="0.2">
      <c r="C101" s="234"/>
      <c r="D101" s="234"/>
      <c r="E101" s="235"/>
      <c r="F101" s="234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19"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topLeftCell="A49" zoomScaleNormal="100" workbookViewId="0">
      <selection activeCell="F99" sqref="F99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29" t="s">
        <v>2267</v>
      </c>
      <c r="B7" s="193">
        <v>19.3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1.8</v>
      </c>
      <c r="C8" s="179" t="s">
        <v>96</v>
      </c>
    </row>
    <row r="9" spans="1:5" ht="16.5" thickTop="1" thickBot="1" x14ac:dyDescent="0.3">
      <c r="A9" s="229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2364</v>
      </c>
    </row>
    <row r="10" spans="1:5" ht="16.5" thickTop="1" thickBot="1" x14ac:dyDescent="0.3">
      <c r="A10" s="229" t="s">
        <v>2242</v>
      </c>
      <c r="B10" s="192">
        <v>40.6</v>
      </c>
      <c r="C10" s="179" t="s">
        <v>17</v>
      </c>
      <c r="D10" t="s">
        <v>2408</v>
      </c>
    </row>
    <row r="11" spans="1:5" ht="16.5" thickTop="1" thickBot="1" x14ac:dyDescent="0.3">
      <c r="A11" s="229" t="s">
        <v>2251</v>
      </c>
      <c r="B11" s="192">
        <v>2.5</v>
      </c>
      <c r="C11" s="179" t="s">
        <v>459</v>
      </c>
    </row>
    <row r="12" spans="1:5" ht="16.5" thickTop="1" thickBot="1" x14ac:dyDescent="0.3">
      <c r="A12" s="229" t="s">
        <v>2248</v>
      </c>
      <c r="B12" s="193">
        <v>68.599999999999994</v>
      </c>
      <c r="C12" s="179" t="s">
        <v>17</v>
      </c>
    </row>
    <row r="13" spans="1:5" ht="16.5" thickTop="1" thickBot="1" x14ac:dyDescent="0.3">
      <c r="A13" s="229" t="s">
        <v>2252</v>
      </c>
      <c r="B13" s="193">
        <v>2.5</v>
      </c>
      <c r="C13" s="179" t="s">
        <v>459</v>
      </c>
    </row>
    <row r="14" spans="1:5" ht="16.5" thickTop="1" thickBot="1" x14ac:dyDescent="0.3">
      <c r="A14" s="229" t="s">
        <v>2249</v>
      </c>
      <c r="B14" s="193">
        <v>51</v>
      </c>
      <c r="C14" s="179" t="s">
        <v>17</v>
      </c>
    </row>
    <row r="15" spans="1:5" ht="16.5" thickTop="1" thickBot="1" x14ac:dyDescent="0.3">
      <c r="A15" s="229" t="s">
        <v>2250</v>
      </c>
      <c r="B15" s="193">
        <v>2.5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6.5" thickTop="1" thickBot="1" x14ac:dyDescent="0.3">
      <c r="A17" s="229" t="s">
        <v>2208</v>
      </c>
      <c r="B17">
        <f>B16/3600*Referentie_data!B2</f>
        <v>3.3333333333333333E-2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29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29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4.9514465334118442E-3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29" t="s">
        <v>2243</v>
      </c>
      <c r="B26" s="192">
        <v>45</v>
      </c>
      <c r="C26" s="179" t="s">
        <v>17</v>
      </c>
      <c r="D26" s="143" t="s">
        <v>2387</v>
      </c>
    </row>
    <row r="27" spans="1:5" ht="16.5" thickTop="1" thickBot="1" x14ac:dyDescent="0.3">
      <c r="A27" s="229" t="s">
        <v>2244</v>
      </c>
      <c r="B27" s="192">
        <v>20</v>
      </c>
      <c r="C27" s="179" t="s">
        <v>17</v>
      </c>
    </row>
    <row r="28" spans="1:5" ht="16.5" thickTop="1" thickBot="1" x14ac:dyDescent="0.3">
      <c r="A28" s="229" t="s">
        <v>2258</v>
      </c>
      <c r="B28" s="193">
        <f>B7+B10+B12+B14</f>
        <v>179.5</v>
      </c>
      <c r="C28" s="179" t="s">
        <v>17</v>
      </c>
      <c r="D28" s="143" t="s">
        <v>2390</v>
      </c>
    </row>
    <row r="29" spans="1:5" ht="16.5" thickTop="1" thickBot="1" x14ac:dyDescent="0.3">
      <c r="A29" s="229" t="s">
        <v>2245</v>
      </c>
      <c r="B29" s="192">
        <f>B10 + B26*2+B27*2</f>
        <v>170.6</v>
      </c>
      <c r="C29" s="179" t="s">
        <v>17</v>
      </c>
    </row>
    <row r="30" spans="1:5" ht="16.5" thickTop="1" thickBot="1" x14ac:dyDescent="0.3">
      <c r="A30" s="229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8585104.3200000003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42508.685024243052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11.807968062289737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29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29" t="s">
        <v>2221</v>
      </c>
      <c r="B37" s="192">
        <v>51</v>
      </c>
      <c r="C37" s="179" t="s">
        <v>17</v>
      </c>
    </row>
    <row r="38" spans="1:5" ht="16.5" thickTop="1" thickBot="1" x14ac:dyDescent="0.3">
      <c r="A38" s="229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29" t="s">
        <v>2223</v>
      </c>
      <c r="B39" s="192">
        <f>B37</f>
        <v>51</v>
      </c>
      <c r="C39" s="179" t="s">
        <v>17</v>
      </c>
    </row>
    <row r="40" spans="1:5" ht="16.5" thickTop="1" thickBot="1" x14ac:dyDescent="0.3">
      <c r="A40" s="229" t="s">
        <v>2224</v>
      </c>
      <c r="B40" s="192">
        <v>0.15</v>
      </c>
      <c r="C40" s="179" t="s">
        <v>117</v>
      </c>
    </row>
    <row r="41" spans="1:5" ht="16.5" thickTop="1" thickBot="1" x14ac:dyDescent="0.3">
      <c r="A41" s="229" t="s">
        <v>2226</v>
      </c>
      <c r="B41" s="192">
        <f>B37</f>
        <v>51</v>
      </c>
      <c r="C41" s="179" t="s">
        <v>17</v>
      </c>
    </row>
    <row r="42" spans="1:5" ht="16.5" thickTop="1" thickBot="1" x14ac:dyDescent="0.3">
      <c r="A42" s="229" t="s">
        <v>2363</v>
      </c>
      <c r="B42" s="192">
        <v>0.15</v>
      </c>
      <c r="C42" s="179" t="s">
        <v>117</v>
      </c>
    </row>
    <row r="43" spans="1:5" ht="16.5" thickTop="1" thickBot="1" x14ac:dyDescent="0.3">
      <c r="A43" s="229" t="s">
        <v>2227</v>
      </c>
      <c r="B43" s="192">
        <v>50</v>
      </c>
      <c r="C43" s="179" t="s">
        <v>17</v>
      </c>
      <c r="D43" s="143" t="s">
        <v>2228</v>
      </c>
    </row>
    <row r="44" spans="1:5" ht="16.5" thickTop="1" thickBot="1" x14ac:dyDescent="0.3">
      <c r="A44" s="229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253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G378*B43*B44</f>
        <v>22.95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9.0711462450592889E-2</v>
      </c>
      <c r="C47" s="179" t="s">
        <v>117</v>
      </c>
    </row>
    <row r="48" spans="1:5" ht="16.5" thickTop="1" thickBot="1" x14ac:dyDescent="0.3">
      <c r="A48" s="229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29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46818000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">
      <c r="A53" s="143"/>
      <c r="B53" s="188">
        <f>B52/3600</f>
        <v>6.4253952569169952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29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9.65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6058.8354933377814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2460.6518242959137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29" t="s">
        <v>2441</v>
      </c>
      <c r="B87">
        <v>9.5</v>
      </c>
      <c r="C87" s="179" t="s">
        <v>17</v>
      </c>
    </row>
    <row r="88" spans="1:3" ht="16.5" thickTop="1" thickBot="1" x14ac:dyDescent="0.3">
      <c r="A88" s="229" t="s">
        <v>2440</v>
      </c>
      <c r="B88">
        <v>0</v>
      </c>
      <c r="C88" s="179" t="s">
        <v>17</v>
      </c>
    </row>
    <row r="89" spans="1:3" ht="16.5" thickTop="1" thickBot="1" x14ac:dyDescent="0.3">
      <c r="A89" s="229" t="s">
        <v>2442</v>
      </c>
      <c r="B89">
        <v>0</v>
      </c>
      <c r="C89" s="179" t="s">
        <v>17</v>
      </c>
    </row>
    <row r="90" spans="1:3" ht="16.5" thickTop="1" thickBot="1" x14ac:dyDescent="0.3">
      <c r="A90" s="229" t="s">
        <v>2443</v>
      </c>
      <c r="B90">
        <v>0</v>
      </c>
      <c r="C90" s="179" t="s">
        <v>17</v>
      </c>
    </row>
    <row r="91" spans="1:3" ht="16.5" thickTop="1" thickBot="1" x14ac:dyDescent="0.3">
      <c r="A91" s="229" t="s">
        <v>2444</v>
      </c>
      <c r="B91">
        <v>9.5</v>
      </c>
      <c r="C91" s="179" t="s">
        <v>17</v>
      </c>
    </row>
    <row r="92" spans="1:3" ht="16.5" thickTop="1" thickBot="1" x14ac:dyDescent="0.3">
      <c r="A92" s="229" t="s">
        <v>2445</v>
      </c>
      <c r="B92">
        <v>0</v>
      </c>
      <c r="C92" s="179" t="s">
        <v>17</v>
      </c>
    </row>
    <row r="93" spans="1:3" ht="16.5" thickTop="1" thickBot="1" x14ac:dyDescent="0.3">
      <c r="A93" s="229" t="s">
        <v>2445</v>
      </c>
      <c r="B93">
        <v>0</v>
      </c>
      <c r="C93" s="179" t="s">
        <v>17</v>
      </c>
    </row>
    <row r="94" spans="1:3" ht="16.5" thickTop="1" thickBot="1" x14ac:dyDescent="0.3">
      <c r="A94" s="229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2470</v>
      </c>
    </row>
    <row r="97" spans="1:3" ht="16.5" thickTop="1" thickBot="1" x14ac:dyDescent="0.3">
      <c r="A97" s="229" t="s">
        <v>2482</v>
      </c>
      <c r="B97">
        <v>10</v>
      </c>
      <c r="C97" s="179" t="s">
        <v>2471</v>
      </c>
    </row>
    <row r="98" spans="1:3" ht="13.5" thickTop="1" x14ac:dyDescent="0.2"/>
    <row r="99" spans="1:3" ht="13.5" thickBot="1" x14ac:dyDescent="0.25">
      <c r="A99" s="99" t="s">
        <v>2474</v>
      </c>
    </row>
    <row r="100" spans="1:3" ht="16.5" thickTop="1" thickBot="1" x14ac:dyDescent="0.3">
      <c r="A100" s="229" t="s">
        <v>2475</v>
      </c>
      <c r="B100">
        <v>4999</v>
      </c>
      <c r="C100" s="179" t="s">
        <v>2479</v>
      </c>
    </row>
    <row r="101" spans="1:3" ht="16.5" thickTop="1" thickBot="1" x14ac:dyDescent="0.3">
      <c r="A101" s="229" t="s">
        <v>2476</v>
      </c>
      <c r="B101">
        <v>99</v>
      </c>
      <c r="C101" s="179" t="s">
        <v>2480</v>
      </c>
    </row>
    <row r="102" spans="1:3" ht="16.5" thickTop="1" thickBot="1" x14ac:dyDescent="0.3">
      <c r="A102" s="229" t="s">
        <v>243</v>
      </c>
      <c r="B102">
        <v>0</v>
      </c>
      <c r="C102" s="179" t="s">
        <v>2481</v>
      </c>
    </row>
    <row r="103" spans="1:3" ht="13.5" thickTop="1" x14ac:dyDescent="0.2"/>
    <row r="104" spans="1:3" ht="15" x14ac:dyDescent="0.25">
      <c r="A104" s="231" t="s">
        <v>2492</v>
      </c>
    </row>
    <row r="105" spans="1:3" ht="15" x14ac:dyDescent="0.25">
      <c r="A105" s="232" t="s">
        <v>2483</v>
      </c>
    </row>
    <row r="106" spans="1:3" ht="15" x14ac:dyDescent="0.25">
      <c r="A106" s="230" t="s">
        <v>2484</v>
      </c>
    </row>
    <row r="107" spans="1:3" ht="15" x14ac:dyDescent="0.25">
      <c r="A107" s="230" t="s">
        <v>2485</v>
      </c>
    </row>
    <row r="108" spans="1:3" ht="15" x14ac:dyDescent="0.25">
      <c r="A108" s="230" t="s">
        <v>2486</v>
      </c>
    </row>
    <row r="109" spans="1:3" ht="15" x14ac:dyDescent="0.25">
      <c r="A109" s="230" t="s">
        <v>2487</v>
      </c>
    </row>
    <row r="110" spans="1:3" ht="15" x14ac:dyDescent="0.25">
      <c r="A110" s="232" t="s">
        <v>2491</v>
      </c>
    </row>
    <row r="111" spans="1:3" ht="15" x14ac:dyDescent="0.25">
      <c r="A111" s="230" t="s">
        <v>2484</v>
      </c>
    </row>
    <row r="112" spans="1:3" ht="15" x14ac:dyDescent="0.25">
      <c r="A112" s="230" t="s">
        <v>2485</v>
      </c>
    </row>
    <row r="113" spans="1:3" ht="15" x14ac:dyDescent="0.25">
      <c r="A113" s="230" t="s">
        <v>2486</v>
      </c>
    </row>
    <row r="114" spans="1:3" ht="15" x14ac:dyDescent="0.25">
      <c r="A114" s="230" t="s">
        <v>2487</v>
      </c>
    </row>
    <row r="115" spans="1:3" ht="15" x14ac:dyDescent="0.25">
      <c r="A115" s="230" t="s">
        <v>2488</v>
      </c>
      <c r="B115">
        <v>0.5</v>
      </c>
      <c r="C115" s="179" t="s">
        <v>2335</v>
      </c>
    </row>
    <row r="116" spans="1:3" ht="15" x14ac:dyDescent="0.25">
      <c r="A116" s="230" t="s">
        <v>2489</v>
      </c>
      <c r="B116">
        <v>0.7</v>
      </c>
    </row>
    <row r="117" spans="1:3" ht="15" x14ac:dyDescent="0.25">
      <c r="A117" s="230" t="s">
        <v>2490</v>
      </c>
      <c r="B117">
        <v>20</v>
      </c>
      <c r="C117" s="179" t="s">
        <v>2335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opLeftCell="A7" zoomScale="120" zoomScaleNormal="120" workbookViewId="0">
      <selection activeCell="C58" sqref="C58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44518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2472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2477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2466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201.9611831112594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8585104.3200000003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2024.0000000000002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46818000</v>
      </c>
      <c r="E36" s="215" t="s">
        <v>2383</v>
      </c>
      <c r="F36" s="215"/>
      <c r="G36" s="215"/>
      <c r="H36" s="215"/>
    </row>
    <row r="37" spans="1:8" x14ac:dyDescent="0.25">
      <c r="A37" s="215"/>
      <c r="B37" s="226" t="s">
        <v>92</v>
      </c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 t="s">
        <v>2374</v>
      </c>
      <c r="D38" s="215" t="s">
        <v>2447</v>
      </c>
      <c r="E38" s="215"/>
      <c r="F38" s="215"/>
      <c r="G38" s="215"/>
      <c r="H38" s="215"/>
    </row>
    <row r="39" spans="1:8" x14ac:dyDescent="0.25">
      <c r="A39" s="215"/>
      <c r="B39" s="220"/>
      <c r="C39" s="215" t="s">
        <v>2372</v>
      </c>
      <c r="D39" s="215">
        <v>300</v>
      </c>
      <c r="E39" s="215" t="s">
        <v>2382</v>
      </c>
      <c r="F39" s="215"/>
      <c r="G39" s="215"/>
      <c r="H39" s="215"/>
    </row>
    <row r="40" spans="1:8" x14ac:dyDescent="0.25">
      <c r="A40" s="215"/>
      <c r="B40" s="215"/>
      <c r="C40" s="215" t="s">
        <v>2373</v>
      </c>
      <c r="D40" s="215">
        <v>209000</v>
      </c>
      <c r="E40" s="215" t="s">
        <v>2383</v>
      </c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2449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2473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2450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2453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2451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2454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2455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2456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2457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2452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2458</v>
      </c>
      <c r="C56" s="215">
        <f>'Prepare_Data '!B100</f>
        <v>4999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2459</v>
      </c>
      <c r="C57" s="215">
        <f>'Prepare_Data '!B101</f>
        <v>99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2460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tabSelected="1"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2470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PaulvanKan</cp:lastModifiedBy>
  <cp:revision/>
  <dcterms:created xsi:type="dcterms:W3CDTF">2010-02-12T09:46:01Z</dcterms:created>
  <dcterms:modified xsi:type="dcterms:W3CDTF">2021-11-18T08:55:45Z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