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"/>
    </mc:Choice>
  </mc:AlternateContent>
  <xr:revisionPtr revIDLastSave="0" documentId="13_ncr:1_{A051C5C0-A37D-4D52-8C7E-C2AE69DE7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그림8" sheetId="9" r:id="rId1"/>
    <sheet name="Sheet1" sheetId="11" r:id="rId2"/>
    <sheet name="Sheet2" sheetId="12" r:id="rId3"/>
    <sheet name="Sheet3" sheetId="13" r:id="rId4"/>
    <sheet name="ModelRiskDSN" sheetId="10" state="hidden" r:id="rId5"/>
  </sheets>
  <definedNames>
    <definedName name="cum._prob." localSheetId="0">그림8!$D$6:$E$10</definedName>
    <definedName name="cum._prob.">#REF!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5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tatFunctionsUpdateFreq">1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table" localSheetId="0">그림8!$D$6:$E$10</definedName>
    <definedName name="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13" l="1"/>
  <c r="F214" i="13"/>
  <c r="F213" i="13"/>
  <c r="F206" i="13"/>
  <c r="F205" i="13"/>
  <c r="F198" i="13"/>
  <c r="F197" i="13"/>
  <c r="F190" i="13"/>
  <c r="F189" i="13"/>
  <c r="F182" i="13"/>
  <c r="F181" i="13"/>
  <c r="F174" i="13"/>
  <c r="F173" i="13"/>
  <c r="F166" i="13"/>
  <c r="F165" i="13"/>
  <c r="F158" i="13"/>
  <c r="F157" i="13"/>
  <c r="F150" i="13"/>
  <c r="F149" i="13"/>
  <c r="F142" i="13"/>
  <c r="F141" i="13"/>
  <c r="F134" i="13"/>
  <c r="F133" i="13"/>
  <c r="F127" i="13"/>
  <c r="F126" i="13"/>
  <c r="F125" i="13"/>
  <c r="F121" i="13"/>
  <c r="F122" i="13"/>
  <c r="F123" i="13"/>
  <c r="F124" i="13"/>
  <c r="F128" i="13"/>
  <c r="F129" i="13"/>
  <c r="F130" i="13"/>
  <c r="F131" i="13"/>
  <c r="F132" i="13"/>
  <c r="F135" i="13"/>
  <c r="F136" i="13"/>
  <c r="F137" i="13"/>
  <c r="F138" i="13"/>
  <c r="F139" i="13"/>
  <c r="F140" i="13"/>
  <c r="F143" i="13"/>
  <c r="F144" i="13"/>
  <c r="F145" i="13"/>
  <c r="F146" i="13"/>
  <c r="F147" i="13"/>
  <c r="F148" i="13"/>
  <c r="F151" i="13"/>
  <c r="F152" i="13"/>
  <c r="F153" i="13"/>
  <c r="F154" i="13"/>
  <c r="F155" i="13"/>
  <c r="F156" i="13"/>
  <c r="F159" i="13"/>
  <c r="F160" i="13"/>
  <c r="F161" i="13"/>
  <c r="F162" i="13"/>
  <c r="F163" i="13"/>
  <c r="F164" i="13"/>
  <c r="F167" i="13"/>
  <c r="F168" i="13"/>
  <c r="F169" i="13"/>
  <c r="F170" i="13"/>
  <c r="F171" i="13"/>
  <c r="F172" i="13"/>
  <c r="F175" i="13"/>
  <c r="F176" i="13"/>
  <c r="F177" i="13"/>
  <c r="F178" i="13"/>
  <c r="F179" i="13"/>
  <c r="F180" i="13"/>
  <c r="F183" i="13"/>
  <c r="F184" i="13"/>
  <c r="F185" i="13"/>
  <c r="F186" i="13"/>
  <c r="F187" i="13"/>
  <c r="F188" i="13"/>
  <c r="F191" i="13"/>
  <c r="F192" i="13"/>
  <c r="F193" i="13"/>
  <c r="F194" i="13"/>
  <c r="F195" i="13"/>
  <c r="F196" i="13"/>
  <c r="F199" i="13"/>
  <c r="F200" i="13"/>
  <c r="F201" i="13"/>
  <c r="F202" i="13"/>
  <c r="F203" i="13"/>
  <c r="F204" i="13"/>
  <c r="F207" i="13"/>
  <c r="F208" i="13"/>
  <c r="F209" i="13"/>
  <c r="F210" i="13"/>
  <c r="F211" i="13"/>
  <c r="F212" i="13"/>
  <c r="F215" i="13"/>
  <c r="F216" i="13"/>
  <c r="F217" i="13"/>
  <c r="F218" i="13"/>
  <c r="F219" i="13"/>
  <c r="F120" i="13"/>
  <c r="B14" i="13"/>
  <c r="C14" i="13" s="1"/>
  <c r="B15" i="13"/>
  <c r="C15" i="13" s="1"/>
  <c r="B16" i="13"/>
  <c r="C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C27" i="13" s="1"/>
  <c r="B28" i="13"/>
  <c r="C28" i="13" s="1"/>
  <c r="B29" i="13"/>
  <c r="C29" i="13" s="1"/>
  <c r="B30" i="13"/>
  <c r="C30" i="13" s="1"/>
  <c r="B31" i="13"/>
  <c r="C31" i="13" s="1"/>
  <c r="B32" i="13"/>
  <c r="C32" i="13" s="1"/>
  <c r="B33" i="13"/>
  <c r="C33" i="13" s="1"/>
  <c r="B34" i="13"/>
  <c r="C34" i="13" s="1"/>
  <c r="B35" i="13"/>
  <c r="C35" i="13" s="1"/>
  <c r="B36" i="13"/>
  <c r="C36" i="13" s="1"/>
  <c r="B37" i="13"/>
  <c r="C37" i="13" s="1"/>
  <c r="B38" i="13"/>
  <c r="C38" i="13" s="1"/>
  <c r="B39" i="13"/>
  <c r="C39" i="13" s="1"/>
  <c r="B40" i="13"/>
  <c r="C40" i="13" s="1"/>
  <c r="B41" i="13"/>
  <c r="C41" i="13" s="1"/>
  <c r="B42" i="13"/>
  <c r="C42" i="13" s="1"/>
  <c r="B43" i="13"/>
  <c r="C43" i="13" s="1"/>
  <c r="B44" i="13"/>
  <c r="C44" i="13" s="1"/>
  <c r="B45" i="13"/>
  <c r="C45" i="13" s="1"/>
  <c r="B46" i="13"/>
  <c r="C46" i="13" s="1"/>
  <c r="B47" i="13"/>
  <c r="C47" i="13" s="1"/>
  <c r="B48" i="13"/>
  <c r="C48" i="13" s="1"/>
  <c r="B49" i="13"/>
  <c r="C49" i="13" s="1"/>
  <c r="B50" i="13"/>
  <c r="C50" i="13" s="1"/>
  <c r="B51" i="13"/>
  <c r="C51" i="13" s="1"/>
  <c r="B52" i="13"/>
  <c r="C52" i="13" s="1"/>
  <c r="B53" i="13"/>
  <c r="C53" i="13" s="1"/>
  <c r="B54" i="13"/>
  <c r="C54" i="13" s="1"/>
  <c r="B55" i="13"/>
  <c r="C55" i="13" s="1"/>
  <c r="B56" i="13"/>
  <c r="C56" i="13" s="1"/>
  <c r="B57" i="13"/>
  <c r="C57" i="13" s="1"/>
  <c r="B58" i="13"/>
  <c r="C58" i="13" s="1"/>
  <c r="B59" i="13"/>
  <c r="C59" i="13" s="1"/>
  <c r="B60" i="13"/>
  <c r="C60" i="13" s="1"/>
  <c r="B61" i="13"/>
  <c r="C61" i="13" s="1"/>
  <c r="B62" i="13"/>
  <c r="C62" i="13" s="1"/>
  <c r="B63" i="13"/>
  <c r="C63" i="13" s="1"/>
  <c r="B64" i="13"/>
  <c r="C64" i="13" s="1"/>
  <c r="B65" i="13"/>
  <c r="C65" i="13" s="1"/>
  <c r="B66" i="13"/>
  <c r="C66" i="13" s="1"/>
  <c r="B67" i="13"/>
  <c r="C67" i="13" s="1"/>
  <c r="B68" i="13"/>
  <c r="C68" i="13" s="1"/>
  <c r="B69" i="13"/>
  <c r="C69" i="13" s="1"/>
  <c r="B70" i="13"/>
  <c r="C70" i="13" s="1"/>
  <c r="B71" i="13"/>
  <c r="C71" i="13" s="1"/>
  <c r="B72" i="13"/>
  <c r="C72" i="13" s="1"/>
  <c r="B73" i="13"/>
  <c r="C73" i="13" s="1"/>
  <c r="B74" i="13"/>
  <c r="C74" i="13" s="1"/>
  <c r="B75" i="13"/>
  <c r="C75" i="13" s="1"/>
  <c r="B76" i="13"/>
  <c r="C76" i="13" s="1"/>
  <c r="B77" i="13"/>
  <c r="C77" i="13" s="1"/>
  <c r="B78" i="13"/>
  <c r="C78" i="13" s="1"/>
  <c r="B79" i="13"/>
  <c r="C79" i="13" s="1"/>
  <c r="B80" i="13"/>
  <c r="C80" i="13" s="1"/>
  <c r="B81" i="13"/>
  <c r="C81" i="13" s="1"/>
  <c r="B82" i="13"/>
  <c r="C82" i="13" s="1"/>
  <c r="B83" i="13"/>
  <c r="C83" i="13" s="1"/>
  <c r="B84" i="13"/>
  <c r="C84" i="13" s="1"/>
  <c r="B85" i="13"/>
  <c r="C85" i="13" s="1"/>
  <c r="B86" i="13"/>
  <c r="C86" i="13" s="1"/>
  <c r="B87" i="13"/>
  <c r="C87" i="13" s="1"/>
  <c r="B88" i="13"/>
  <c r="C88" i="13" s="1"/>
  <c r="B89" i="13"/>
  <c r="C89" i="13" s="1"/>
  <c r="B90" i="13"/>
  <c r="C90" i="13" s="1"/>
  <c r="B91" i="13"/>
  <c r="C91" i="13" s="1"/>
  <c r="B92" i="13"/>
  <c r="C92" i="13" s="1"/>
  <c r="B93" i="13"/>
  <c r="C93" i="13" s="1"/>
  <c r="B94" i="13"/>
  <c r="C94" i="13" s="1"/>
  <c r="B95" i="13"/>
  <c r="C95" i="13" s="1"/>
  <c r="B96" i="13"/>
  <c r="C96" i="13" s="1"/>
  <c r="B97" i="13"/>
  <c r="C97" i="13" s="1"/>
  <c r="B98" i="13"/>
  <c r="C98" i="13" s="1"/>
  <c r="B99" i="13"/>
  <c r="C99" i="13" s="1"/>
  <c r="B100" i="13"/>
  <c r="C100" i="13" s="1"/>
  <c r="B101" i="13"/>
  <c r="C101" i="13" s="1"/>
  <c r="B102" i="13"/>
  <c r="C102" i="13" s="1"/>
  <c r="B103" i="13"/>
  <c r="C103" i="13" s="1"/>
  <c r="B104" i="13"/>
  <c r="C104" i="13" s="1"/>
  <c r="B105" i="13"/>
  <c r="C105" i="13" s="1"/>
  <c r="B106" i="13"/>
  <c r="C106" i="13" s="1"/>
  <c r="B107" i="13"/>
  <c r="C107" i="13" s="1"/>
  <c r="B108" i="13"/>
  <c r="C108" i="13" s="1"/>
  <c r="B109" i="13"/>
  <c r="C109" i="13" s="1"/>
  <c r="B110" i="13"/>
  <c r="C110" i="13" s="1"/>
  <c r="B111" i="13"/>
  <c r="C111" i="13" s="1"/>
  <c r="B112" i="13"/>
  <c r="C112" i="13" s="1"/>
  <c r="B13" i="13"/>
  <c r="E112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3" i="12"/>
  <c r="C14" i="12"/>
  <c r="C15" i="12"/>
  <c r="D15" i="12" s="1"/>
  <c r="C16" i="12"/>
  <c r="D16" i="12" s="1"/>
  <c r="C17" i="12"/>
  <c r="D17" i="12" s="1"/>
  <c r="C18" i="12"/>
  <c r="C19" i="12"/>
  <c r="D19" i="12" s="1"/>
  <c r="C20" i="12"/>
  <c r="D20" i="12" s="1"/>
  <c r="C21" i="12"/>
  <c r="D21" i="12" s="1"/>
  <c r="C22" i="12"/>
  <c r="C23" i="12"/>
  <c r="D23" i="12" s="1"/>
  <c r="C24" i="12"/>
  <c r="D24" i="12" s="1"/>
  <c r="C25" i="12"/>
  <c r="D25" i="12" s="1"/>
  <c r="C26" i="12"/>
  <c r="C27" i="12"/>
  <c r="D27" i="12" s="1"/>
  <c r="C28" i="12"/>
  <c r="D28" i="12" s="1"/>
  <c r="C29" i="12"/>
  <c r="D29" i="12" s="1"/>
  <c r="C30" i="12"/>
  <c r="C31" i="12"/>
  <c r="D31" i="12" s="1"/>
  <c r="C32" i="12"/>
  <c r="D32" i="12" s="1"/>
  <c r="C33" i="12"/>
  <c r="D33" i="12" s="1"/>
  <c r="C34" i="12"/>
  <c r="C35" i="12"/>
  <c r="D35" i="12" s="1"/>
  <c r="C36" i="12"/>
  <c r="D36" i="12" s="1"/>
  <c r="C37" i="12"/>
  <c r="D37" i="12" s="1"/>
  <c r="C38" i="12"/>
  <c r="D38" i="12" s="1"/>
  <c r="C39" i="12"/>
  <c r="D39" i="12" s="1"/>
  <c r="C40" i="12"/>
  <c r="D40" i="12" s="1"/>
  <c r="C41" i="12"/>
  <c r="D41" i="12" s="1"/>
  <c r="C42" i="12"/>
  <c r="D42" i="12" s="1"/>
  <c r="C43" i="12"/>
  <c r="D43" i="12" s="1"/>
  <c r="C44" i="12"/>
  <c r="D44" i="12" s="1"/>
  <c r="C45" i="12"/>
  <c r="D45" i="12" s="1"/>
  <c r="C46" i="12"/>
  <c r="D46" i="12" s="1"/>
  <c r="C47" i="12"/>
  <c r="D47" i="12" s="1"/>
  <c r="C48" i="12"/>
  <c r="D48" i="12" s="1"/>
  <c r="C49" i="12"/>
  <c r="D49" i="12" s="1"/>
  <c r="C50" i="12"/>
  <c r="D50" i="12" s="1"/>
  <c r="C51" i="12"/>
  <c r="D51" i="12" s="1"/>
  <c r="C52" i="12"/>
  <c r="D52" i="12" s="1"/>
  <c r="C53" i="12"/>
  <c r="D53" i="12" s="1"/>
  <c r="C54" i="12"/>
  <c r="D54" i="12" s="1"/>
  <c r="C55" i="12"/>
  <c r="D55" i="12" s="1"/>
  <c r="C56" i="12"/>
  <c r="D56" i="12" s="1"/>
  <c r="C57" i="12"/>
  <c r="D57" i="12" s="1"/>
  <c r="C58" i="12"/>
  <c r="D58" i="12" s="1"/>
  <c r="C59" i="12"/>
  <c r="D59" i="12" s="1"/>
  <c r="C60" i="12"/>
  <c r="D60" i="12" s="1"/>
  <c r="C61" i="12"/>
  <c r="D61" i="12" s="1"/>
  <c r="C62" i="12"/>
  <c r="D62" i="12" s="1"/>
  <c r="C63" i="12"/>
  <c r="D63" i="12" s="1"/>
  <c r="C64" i="12"/>
  <c r="F64" i="12" s="1"/>
  <c r="C65" i="12"/>
  <c r="D65" i="12" s="1"/>
  <c r="C66" i="12"/>
  <c r="D66" i="12" s="1"/>
  <c r="C67" i="12"/>
  <c r="D67" i="12" s="1"/>
  <c r="C68" i="12"/>
  <c r="F68" i="12" s="1"/>
  <c r="C69" i="12"/>
  <c r="D69" i="12" s="1"/>
  <c r="C70" i="12"/>
  <c r="F70" i="12" s="1"/>
  <c r="C71" i="12"/>
  <c r="D71" i="12" s="1"/>
  <c r="C72" i="12"/>
  <c r="D72" i="12" s="1"/>
  <c r="C73" i="12"/>
  <c r="D73" i="12" s="1"/>
  <c r="C74" i="12"/>
  <c r="D74" i="12" s="1"/>
  <c r="C75" i="12"/>
  <c r="D75" i="12" s="1"/>
  <c r="C76" i="12"/>
  <c r="F76" i="12" s="1"/>
  <c r="C77" i="12"/>
  <c r="D77" i="12" s="1"/>
  <c r="C78" i="12"/>
  <c r="D78" i="12" s="1"/>
  <c r="C79" i="12"/>
  <c r="D79" i="12" s="1"/>
  <c r="C80" i="12"/>
  <c r="F80" i="12" s="1"/>
  <c r="C81" i="12"/>
  <c r="D81" i="12" s="1"/>
  <c r="C82" i="12"/>
  <c r="F82" i="12" s="1"/>
  <c r="C83" i="12"/>
  <c r="D83" i="12" s="1"/>
  <c r="C84" i="12"/>
  <c r="F84" i="12" s="1"/>
  <c r="C85" i="12"/>
  <c r="D85" i="12" s="1"/>
  <c r="C86" i="12"/>
  <c r="D86" i="12" s="1"/>
  <c r="C87" i="12"/>
  <c r="D87" i="12" s="1"/>
  <c r="C88" i="12"/>
  <c r="D88" i="12" s="1"/>
  <c r="C89" i="12"/>
  <c r="D89" i="12" s="1"/>
  <c r="C90" i="12"/>
  <c r="F90" i="12" s="1"/>
  <c r="C91" i="12"/>
  <c r="F91" i="12" s="1"/>
  <c r="C92" i="12"/>
  <c r="F92" i="12" s="1"/>
  <c r="C93" i="12"/>
  <c r="D93" i="12" s="1"/>
  <c r="C94" i="12"/>
  <c r="D94" i="12" s="1"/>
  <c r="C95" i="12"/>
  <c r="D95" i="12" s="1"/>
  <c r="C96" i="12"/>
  <c r="D96" i="12" s="1"/>
  <c r="C97" i="12"/>
  <c r="D97" i="12" s="1"/>
  <c r="C98" i="12"/>
  <c r="F98" i="12" s="1"/>
  <c r="C99" i="12"/>
  <c r="F99" i="12" s="1"/>
  <c r="C100" i="12"/>
  <c r="F100" i="12" s="1"/>
  <c r="C101" i="12"/>
  <c r="D101" i="12" s="1"/>
  <c r="C102" i="12"/>
  <c r="D102" i="12" s="1"/>
  <c r="C103" i="12"/>
  <c r="D103" i="12" s="1"/>
  <c r="C104" i="12"/>
  <c r="D104" i="12" s="1"/>
  <c r="C105" i="12"/>
  <c r="D105" i="12" s="1"/>
  <c r="C106" i="12"/>
  <c r="F106" i="12" s="1"/>
  <c r="C107" i="12"/>
  <c r="F107" i="12" s="1"/>
  <c r="C108" i="12"/>
  <c r="F108" i="12" s="1"/>
  <c r="C109" i="12"/>
  <c r="D109" i="12" s="1"/>
  <c r="C110" i="12"/>
  <c r="D110" i="12" s="1"/>
  <c r="C111" i="12"/>
  <c r="D111" i="12" s="1"/>
  <c r="C112" i="12"/>
  <c r="D112" i="12" s="1"/>
  <c r="C13" i="12"/>
  <c r="D13" i="12" s="1"/>
  <c r="E229" i="11"/>
  <c r="E228" i="11"/>
  <c r="B14" i="11"/>
  <c r="C14" i="11" s="1"/>
  <c r="E14" i="11"/>
  <c r="B15" i="11"/>
  <c r="C15" i="11" s="1"/>
  <c r="B16" i="11"/>
  <c r="C16" i="11" s="1"/>
  <c r="B17" i="11"/>
  <c r="C17" i="11" s="1"/>
  <c r="B18" i="11"/>
  <c r="C18" i="11" s="1"/>
  <c r="B19" i="11"/>
  <c r="C19" i="11" s="1"/>
  <c r="B20" i="11"/>
  <c r="C20" i="11" s="1"/>
  <c r="B21" i="11"/>
  <c r="C21" i="11" s="1"/>
  <c r="B22" i="11"/>
  <c r="C22" i="11" s="1"/>
  <c r="B23" i="11"/>
  <c r="C23" i="11" s="1"/>
  <c r="B24" i="11"/>
  <c r="C24" i="11" s="1"/>
  <c r="B25" i="11"/>
  <c r="C25" i="11" s="1"/>
  <c r="B26" i="11"/>
  <c r="C26" i="11" s="1"/>
  <c r="B27" i="11"/>
  <c r="C27" i="11" s="1"/>
  <c r="B28" i="11"/>
  <c r="C28" i="11" s="1"/>
  <c r="B29" i="11"/>
  <c r="C29" i="11" s="1"/>
  <c r="B30" i="11"/>
  <c r="C30" i="11" s="1"/>
  <c r="B31" i="11"/>
  <c r="C31" i="11" s="1"/>
  <c r="B32" i="11"/>
  <c r="C32" i="11" s="1"/>
  <c r="B33" i="11"/>
  <c r="C33" i="11" s="1"/>
  <c r="B34" i="11"/>
  <c r="C34" i="11" s="1"/>
  <c r="B35" i="11"/>
  <c r="C35" i="11" s="1"/>
  <c r="B36" i="11"/>
  <c r="C36" i="11" s="1"/>
  <c r="B37" i="11"/>
  <c r="C37" i="11" s="1"/>
  <c r="B38" i="11"/>
  <c r="C38" i="11" s="1"/>
  <c r="B39" i="11"/>
  <c r="C39" i="11" s="1"/>
  <c r="B40" i="11"/>
  <c r="C40" i="11" s="1"/>
  <c r="B41" i="11"/>
  <c r="C41" i="11" s="1"/>
  <c r="B42" i="11"/>
  <c r="C42" i="11" s="1"/>
  <c r="B43" i="11"/>
  <c r="C43" i="11" s="1"/>
  <c r="B44" i="11"/>
  <c r="C44" i="11" s="1"/>
  <c r="B45" i="11"/>
  <c r="C45" i="11" s="1"/>
  <c r="B46" i="11"/>
  <c r="C46" i="11" s="1"/>
  <c r="B47" i="11"/>
  <c r="C47" i="11" s="1"/>
  <c r="B48" i="11"/>
  <c r="C48" i="11" s="1"/>
  <c r="B49" i="11"/>
  <c r="C49" i="11" s="1"/>
  <c r="B50" i="11"/>
  <c r="C50" i="11" s="1"/>
  <c r="B51" i="11"/>
  <c r="C51" i="11" s="1"/>
  <c r="B52" i="11"/>
  <c r="C52" i="11" s="1"/>
  <c r="B53" i="11"/>
  <c r="C53" i="11" s="1"/>
  <c r="B54" i="11"/>
  <c r="C54" i="11" s="1"/>
  <c r="B55" i="11"/>
  <c r="C55" i="11" s="1"/>
  <c r="B56" i="11"/>
  <c r="C56" i="11" s="1"/>
  <c r="B57" i="11"/>
  <c r="C57" i="11" s="1"/>
  <c r="B58" i="11"/>
  <c r="C58" i="11" s="1"/>
  <c r="B59" i="11"/>
  <c r="C59" i="11" s="1"/>
  <c r="B60" i="11"/>
  <c r="C60" i="11" s="1"/>
  <c r="B61" i="11"/>
  <c r="C61" i="11" s="1"/>
  <c r="B62" i="11"/>
  <c r="C62" i="11" s="1"/>
  <c r="B63" i="11"/>
  <c r="C63" i="11" s="1"/>
  <c r="B64" i="11"/>
  <c r="C64" i="11" s="1"/>
  <c r="B65" i="11"/>
  <c r="C65" i="11" s="1"/>
  <c r="B66" i="11"/>
  <c r="C66" i="11" s="1"/>
  <c r="B67" i="11"/>
  <c r="C67" i="11" s="1"/>
  <c r="B68" i="11"/>
  <c r="C68" i="11" s="1"/>
  <c r="B69" i="11"/>
  <c r="C69" i="11" s="1"/>
  <c r="B70" i="11"/>
  <c r="C70" i="11" s="1"/>
  <c r="B71" i="11"/>
  <c r="C71" i="11" s="1"/>
  <c r="B72" i="11"/>
  <c r="C72" i="11" s="1"/>
  <c r="B73" i="11"/>
  <c r="C73" i="11" s="1"/>
  <c r="B74" i="11"/>
  <c r="C74" i="11" s="1"/>
  <c r="B75" i="11"/>
  <c r="C75" i="11" s="1"/>
  <c r="B76" i="11"/>
  <c r="C76" i="11" s="1"/>
  <c r="B77" i="11"/>
  <c r="C77" i="11" s="1"/>
  <c r="B78" i="11"/>
  <c r="C78" i="11" s="1"/>
  <c r="B79" i="11"/>
  <c r="C79" i="11" s="1"/>
  <c r="B80" i="11"/>
  <c r="C80" i="11" s="1"/>
  <c r="B81" i="11"/>
  <c r="C81" i="11" s="1"/>
  <c r="B82" i="11"/>
  <c r="C82" i="11" s="1"/>
  <c r="B83" i="11"/>
  <c r="C83" i="11" s="1"/>
  <c r="B84" i="11"/>
  <c r="C84" i="11" s="1"/>
  <c r="B85" i="11"/>
  <c r="C85" i="11" s="1"/>
  <c r="B86" i="11"/>
  <c r="C86" i="11" s="1"/>
  <c r="B87" i="11"/>
  <c r="C87" i="11" s="1"/>
  <c r="B88" i="11"/>
  <c r="C88" i="11" s="1"/>
  <c r="B89" i="11"/>
  <c r="C89" i="11" s="1"/>
  <c r="B90" i="11"/>
  <c r="C90" i="11" s="1"/>
  <c r="B91" i="11"/>
  <c r="C91" i="11" s="1"/>
  <c r="B92" i="11"/>
  <c r="C92" i="11" s="1"/>
  <c r="B93" i="11"/>
  <c r="C93" i="11" s="1"/>
  <c r="B94" i="11"/>
  <c r="C94" i="11" s="1"/>
  <c r="B95" i="11"/>
  <c r="C95" i="11" s="1"/>
  <c r="B96" i="11"/>
  <c r="C96" i="11" s="1"/>
  <c r="B97" i="11"/>
  <c r="C97" i="11" s="1"/>
  <c r="B98" i="11"/>
  <c r="C98" i="11" s="1"/>
  <c r="B99" i="11"/>
  <c r="C99" i="11" s="1"/>
  <c r="B100" i="11"/>
  <c r="C100" i="11" s="1"/>
  <c r="B101" i="11"/>
  <c r="C101" i="11" s="1"/>
  <c r="B102" i="11"/>
  <c r="C102" i="11" s="1"/>
  <c r="B103" i="11"/>
  <c r="C103" i="11" s="1"/>
  <c r="B104" i="11"/>
  <c r="C104" i="11" s="1"/>
  <c r="B105" i="11"/>
  <c r="C105" i="11" s="1"/>
  <c r="B106" i="11"/>
  <c r="C106" i="11" s="1"/>
  <c r="B107" i="11"/>
  <c r="C107" i="11" s="1"/>
  <c r="B108" i="11"/>
  <c r="C108" i="11" s="1"/>
  <c r="B109" i="11"/>
  <c r="C109" i="11" s="1"/>
  <c r="B110" i="11"/>
  <c r="C110" i="11" s="1"/>
  <c r="B111" i="11"/>
  <c r="C111" i="11" s="1"/>
  <c r="B112" i="11"/>
  <c r="C112" i="11" s="1"/>
  <c r="B113" i="11"/>
  <c r="C113" i="11" s="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3" i="9"/>
  <c r="B113" i="9"/>
  <c r="C113" i="9" s="1"/>
  <c r="E112" i="9"/>
  <c r="B112" i="9"/>
  <c r="C112" i="9" s="1"/>
  <c r="D112" i="9" s="1"/>
  <c r="E111" i="9"/>
  <c r="B111" i="9"/>
  <c r="C111" i="9" s="1"/>
  <c r="F111" i="9" s="1"/>
  <c r="E110" i="9"/>
  <c r="B110" i="9"/>
  <c r="C110" i="9" s="1"/>
  <c r="D110" i="9" s="1"/>
  <c r="E109" i="9"/>
  <c r="B109" i="9"/>
  <c r="C109" i="9" s="1"/>
  <c r="E108" i="9"/>
  <c r="B108" i="9"/>
  <c r="C108" i="9" s="1"/>
  <c r="D108" i="9" s="1"/>
  <c r="E107" i="9"/>
  <c r="B107" i="9"/>
  <c r="C107" i="9" s="1"/>
  <c r="E106" i="9"/>
  <c r="B106" i="9"/>
  <c r="C106" i="9" s="1"/>
  <c r="E105" i="9"/>
  <c r="B105" i="9"/>
  <c r="C105" i="9" s="1"/>
  <c r="E104" i="9"/>
  <c r="B104" i="9"/>
  <c r="C104" i="9" s="1"/>
  <c r="D104" i="9" s="1"/>
  <c r="E103" i="9"/>
  <c r="B103" i="9"/>
  <c r="C103" i="9" s="1"/>
  <c r="E102" i="9"/>
  <c r="B102" i="9"/>
  <c r="C102" i="9" s="1"/>
  <c r="E101" i="9"/>
  <c r="B101" i="9"/>
  <c r="C101" i="9" s="1"/>
  <c r="E100" i="9"/>
  <c r="B100" i="9"/>
  <c r="C100" i="9" s="1"/>
  <c r="D100" i="9" s="1"/>
  <c r="E99" i="9"/>
  <c r="B99" i="9"/>
  <c r="C99" i="9" s="1"/>
  <c r="E98" i="9"/>
  <c r="B98" i="9"/>
  <c r="C98" i="9" s="1"/>
  <c r="E97" i="9"/>
  <c r="B97" i="9"/>
  <c r="C97" i="9" s="1"/>
  <c r="E96" i="9"/>
  <c r="B96" i="9"/>
  <c r="C96" i="9" s="1"/>
  <c r="D96" i="9" s="1"/>
  <c r="E95" i="9"/>
  <c r="B95" i="9"/>
  <c r="C95" i="9" s="1"/>
  <c r="E94" i="9"/>
  <c r="B94" i="9"/>
  <c r="C94" i="9" s="1"/>
  <c r="E93" i="9"/>
  <c r="B93" i="9"/>
  <c r="C93" i="9" s="1"/>
  <c r="E92" i="9"/>
  <c r="B92" i="9"/>
  <c r="C92" i="9" s="1"/>
  <c r="D92" i="9" s="1"/>
  <c r="E91" i="9"/>
  <c r="B91" i="9"/>
  <c r="C91" i="9" s="1"/>
  <c r="E90" i="9"/>
  <c r="B90" i="9"/>
  <c r="C90" i="9" s="1"/>
  <c r="E89" i="9"/>
  <c r="B89" i="9"/>
  <c r="C89" i="9" s="1"/>
  <c r="E88" i="9"/>
  <c r="B88" i="9"/>
  <c r="C88" i="9" s="1"/>
  <c r="D88" i="9" s="1"/>
  <c r="E87" i="9"/>
  <c r="B87" i="9"/>
  <c r="C87" i="9" s="1"/>
  <c r="E86" i="9"/>
  <c r="B86" i="9"/>
  <c r="C86" i="9" s="1"/>
  <c r="E85" i="9"/>
  <c r="B85" i="9"/>
  <c r="C85" i="9" s="1"/>
  <c r="E84" i="9"/>
  <c r="B84" i="9"/>
  <c r="C84" i="9" s="1"/>
  <c r="D84" i="9" s="1"/>
  <c r="E83" i="9"/>
  <c r="B83" i="9"/>
  <c r="C83" i="9" s="1"/>
  <c r="E82" i="9"/>
  <c r="B82" i="9"/>
  <c r="C82" i="9" s="1"/>
  <c r="E81" i="9"/>
  <c r="B81" i="9"/>
  <c r="C81" i="9" s="1"/>
  <c r="E80" i="9"/>
  <c r="B80" i="9"/>
  <c r="C80" i="9" s="1"/>
  <c r="D80" i="9" s="1"/>
  <c r="E79" i="9"/>
  <c r="B79" i="9"/>
  <c r="C79" i="9" s="1"/>
  <c r="E78" i="9"/>
  <c r="B78" i="9"/>
  <c r="C78" i="9" s="1"/>
  <c r="E77" i="9"/>
  <c r="B77" i="9"/>
  <c r="C77" i="9" s="1"/>
  <c r="E76" i="9"/>
  <c r="B76" i="9"/>
  <c r="C76" i="9" s="1"/>
  <c r="D76" i="9" s="1"/>
  <c r="E75" i="9"/>
  <c r="B75" i="9"/>
  <c r="C75" i="9" s="1"/>
  <c r="E74" i="9"/>
  <c r="B74" i="9"/>
  <c r="C74" i="9" s="1"/>
  <c r="E73" i="9"/>
  <c r="B73" i="9"/>
  <c r="C73" i="9" s="1"/>
  <c r="F73" i="9" s="1"/>
  <c r="E72" i="9"/>
  <c r="B72" i="9"/>
  <c r="C72" i="9" s="1"/>
  <c r="E71" i="9"/>
  <c r="B71" i="9"/>
  <c r="C71" i="9" s="1"/>
  <c r="F71" i="9" s="1"/>
  <c r="E70" i="9"/>
  <c r="B70" i="9"/>
  <c r="C70" i="9" s="1"/>
  <c r="F70" i="9" s="1"/>
  <c r="E69" i="9"/>
  <c r="B69" i="9"/>
  <c r="C69" i="9" s="1"/>
  <c r="F69" i="9" s="1"/>
  <c r="E68" i="9"/>
  <c r="B68" i="9"/>
  <c r="C68" i="9" s="1"/>
  <c r="E67" i="9"/>
  <c r="B67" i="9"/>
  <c r="C67" i="9" s="1"/>
  <c r="F67" i="9" s="1"/>
  <c r="E66" i="9"/>
  <c r="B66" i="9"/>
  <c r="C66" i="9" s="1"/>
  <c r="F66" i="9" s="1"/>
  <c r="E65" i="9"/>
  <c r="B65" i="9"/>
  <c r="C65" i="9" s="1"/>
  <c r="F65" i="9" s="1"/>
  <c r="E64" i="9"/>
  <c r="B64" i="9"/>
  <c r="C64" i="9" s="1"/>
  <c r="E63" i="9"/>
  <c r="B63" i="9"/>
  <c r="C63" i="9" s="1"/>
  <c r="F63" i="9" s="1"/>
  <c r="E62" i="9"/>
  <c r="B62" i="9"/>
  <c r="C62" i="9" s="1"/>
  <c r="F62" i="9" s="1"/>
  <c r="E61" i="9"/>
  <c r="B61" i="9"/>
  <c r="C61" i="9" s="1"/>
  <c r="F61" i="9" s="1"/>
  <c r="E60" i="9"/>
  <c r="B60" i="9"/>
  <c r="C60" i="9" s="1"/>
  <c r="E59" i="9"/>
  <c r="B59" i="9"/>
  <c r="C59" i="9" s="1"/>
  <c r="F59" i="9" s="1"/>
  <c r="E58" i="9"/>
  <c r="B58" i="9"/>
  <c r="C58" i="9" s="1"/>
  <c r="F58" i="9" s="1"/>
  <c r="E57" i="9"/>
  <c r="B57" i="9"/>
  <c r="C57" i="9" s="1"/>
  <c r="F57" i="9" s="1"/>
  <c r="E56" i="9"/>
  <c r="B56" i="9"/>
  <c r="C56" i="9" s="1"/>
  <c r="E55" i="9"/>
  <c r="B55" i="9"/>
  <c r="C55" i="9" s="1"/>
  <c r="E54" i="9"/>
  <c r="B54" i="9"/>
  <c r="C54" i="9" s="1"/>
  <c r="F54" i="9" s="1"/>
  <c r="E53" i="9"/>
  <c r="B53" i="9"/>
  <c r="C53" i="9" s="1"/>
  <c r="F53" i="9" s="1"/>
  <c r="E52" i="9"/>
  <c r="B52" i="9"/>
  <c r="C52" i="9" s="1"/>
  <c r="E51" i="9"/>
  <c r="B51" i="9"/>
  <c r="C51" i="9" s="1"/>
  <c r="F51" i="9" s="1"/>
  <c r="E50" i="9"/>
  <c r="B50" i="9"/>
  <c r="C50" i="9" s="1"/>
  <c r="F50" i="9" s="1"/>
  <c r="E49" i="9"/>
  <c r="B49" i="9"/>
  <c r="C49" i="9" s="1"/>
  <c r="F49" i="9" s="1"/>
  <c r="E48" i="9"/>
  <c r="B48" i="9"/>
  <c r="C48" i="9" s="1"/>
  <c r="E47" i="9"/>
  <c r="B47" i="9"/>
  <c r="C47" i="9" s="1"/>
  <c r="F47" i="9" s="1"/>
  <c r="E46" i="9"/>
  <c r="B46" i="9"/>
  <c r="C46" i="9" s="1"/>
  <c r="F46" i="9" s="1"/>
  <c r="E45" i="9"/>
  <c r="B45" i="9"/>
  <c r="C45" i="9" s="1"/>
  <c r="F45" i="9" s="1"/>
  <c r="E44" i="9"/>
  <c r="B44" i="9"/>
  <c r="C44" i="9" s="1"/>
  <c r="E43" i="9"/>
  <c r="B43" i="9"/>
  <c r="C43" i="9" s="1"/>
  <c r="F43" i="9" s="1"/>
  <c r="E42" i="9"/>
  <c r="B42" i="9"/>
  <c r="C42" i="9" s="1"/>
  <c r="F42" i="9" s="1"/>
  <c r="E41" i="9"/>
  <c r="B41" i="9"/>
  <c r="C41" i="9" s="1"/>
  <c r="F41" i="9" s="1"/>
  <c r="E40" i="9"/>
  <c r="B40" i="9"/>
  <c r="C40" i="9" s="1"/>
  <c r="E39" i="9"/>
  <c r="B39" i="9"/>
  <c r="C39" i="9" s="1"/>
  <c r="E38" i="9"/>
  <c r="B38" i="9"/>
  <c r="C38" i="9" s="1"/>
  <c r="F38" i="9" s="1"/>
  <c r="E37" i="9"/>
  <c r="B37" i="9"/>
  <c r="C37" i="9" s="1"/>
  <c r="F37" i="9" s="1"/>
  <c r="E36" i="9"/>
  <c r="B36" i="9"/>
  <c r="C36" i="9" s="1"/>
  <c r="E35" i="9"/>
  <c r="B35" i="9"/>
  <c r="C35" i="9" s="1"/>
  <c r="F35" i="9" s="1"/>
  <c r="E34" i="9"/>
  <c r="B34" i="9"/>
  <c r="C34" i="9" s="1"/>
  <c r="F34" i="9" s="1"/>
  <c r="E33" i="9"/>
  <c r="B33" i="9"/>
  <c r="C33" i="9" s="1"/>
  <c r="F33" i="9" s="1"/>
  <c r="E32" i="9"/>
  <c r="B32" i="9"/>
  <c r="C32" i="9" s="1"/>
  <c r="E31" i="9"/>
  <c r="B31" i="9"/>
  <c r="C31" i="9" s="1"/>
  <c r="F31" i="9" s="1"/>
  <c r="E30" i="9"/>
  <c r="B30" i="9"/>
  <c r="C30" i="9" s="1"/>
  <c r="F30" i="9" s="1"/>
  <c r="E29" i="9"/>
  <c r="B29" i="9"/>
  <c r="C29" i="9" s="1"/>
  <c r="F29" i="9" s="1"/>
  <c r="E28" i="9"/>
  <c r="B28" i="9"/>
  <c r="C28" i="9" s="1"/>
  <c r="E27" i="9"/>
  <c r="B27" i="9"/>
  <c r="C27" i="9" s="1"/>
  <c r="D27" i="9" s="1"/>
  <c r="E26" i="9"/>
  <c r="B26" i="9"/>
  <c r="C26" i="9" s="1"/>
  <c r="E25" i="9"/>
  <c r="B25" i="9"/>
  <c r="C25" i="9" s="1"/>
  <c r="F25" i="9" s="1"/>
  <c r="E24" i="9"/>
  <c r="B24" i="9"/>
  <c r="C24" i="9" s="1"/>
  <c r="D24" i="9" s="1"/>
  <c r="E23" i="9"/>
  <c r="B23" i="9"/>
  <c r="C23" i="9" s="1"/>
  <c r="F23" i="9" s="1"/>
  <c r="E22" i="9"/>
  <c r="B22" i="9"/>
  <c r="C22" i="9" s="1"/>
  <c r="D22" i="9" s="1"/>
  <c r="E21" i="9"/>
  <c r="B21" i="9"/>
  <c r="C21" i="9" s="1"/>
  <c r="F21" i="9" s="1"/>
  <c r="E20" i="9"/>
  <c r="B20" i="9"/>
  <c r="C20" i="9" s="1"/>
  <c r="D20" i="9" s="1"/>
  <c r="E19" i="9"/>
  <c r="B19" i="9"/>
  <c r="C19" i="9" s="1"/>
  <c r="F19" i="9" s="1"/>
  <c r="E18" i="9"/>
  <c r="B18" i="9"/>
  <c r="C18" i="9" s="1"/>
  <c r="D18" i="9" s="1"/>
  <c r="E17" i="9"/>
  <c r="B17" i="9"/>
  <c r="C17" i="9" s="1"/>
  <c r="F17" i="9" s="1"/>
  <c r="E16" i="9"/>
  <c r="B16" i="9"/>
  <c r="C16" i="9" s="1"/>
  <c r="D16" i="9" s="1"/>
  <c r="E15" i="9"/>
  <c r="B15" i="9"/>
  <c r="C15" i="9" s="1"/>
  <c r="F15" i="9" s="1"/>
  <c r="E14" i="9"/>
  <c r="B14" i="9"/>
  <c r="C14" i="9" s="1"/>
  <c r="D14" i="9" s="1"/>
  <c r="D10" i="9"/>
  <c r="D9" i="9"/>
  <c r="D8" i="9"/>
  <c r="D7" i="9"/>
  <c r="C13" i="13" l="1"/>
  <c r="D13" i="13" s="1"/>
  <c r="F222" i="13"/>
  <c r="F221" i="13"/>
  <c r="F105" i="13"/>
  <c r="F89" i="13"/>
  <c r="F81" i="13"/>
  <c r="F73" i="13"/>
  <c r="D57" i="13"/>
  <c r="F49" i="13"/>
  <c r="F41" i="13"/>
  <c r="F33" i="13"/>
  <c r="D25" i="13"/>
  <c r="D17" i="13"/>
  <c r="F55" i="13"/>
  <c r="F47" i="13"/>
  <c r="F39" i="13"/>
  <c r="F31" i="13"/>
  <c r="F23" i="13"/>
  <c r="F15" i="13"/>
  <c r="F109" i="13"/>
  <c r="F101" i="13"/>
  <c r="F93" i="13"/>
  <c r="F77" i="13"/>
  <c r="F69" i="13"/>
  <c r="F61" i="13"/>
  <c r="F53" i="13"/>
  <c r="F45" i="13"/>
  <c r="F37" i="13"/>
  <c r="F29" i="13"/>
  <c r="F21" i="13"/>
  <c r="F85" i="13"/>
  <c r="F112" i="13"/>
  <c r="F104" i="13"/>
  <c r="F96" i="13"/>
  <c r="F80" i="13"/>
  <c r="F72" i="13"/>
  <c r="F64" i="13"/>
  <c r="F48" i="13"/>
  <c r="F40" i="13"/>
  <c r="D32" i="13"/>
  <c r="F24" i="13"/>
  <c r="F16" i="13"/>
  <c r="F56" i="13"/>
  <c r="F107" i="13"/>
  <c r="F99" i="13"/>
  <c r="F91" i="13"/>
  <c r="F83" i="13"/>
  <c r="F75" i="13"/>
  <c r="F67" i="13"/>
  <c r="F59" i="13"/>
  <c r="D35" i="13"/>
  <c r="F19" i="13"/>
  <c r="F111" i="13"/>
  <c r="F103" i="13"/>
  <c r="F95" i="13"/>
  <c r="D87" i="13"/>
  <c r="F79" i="13"/>
  <c r="F71" i="13"/>
  <c r="F63" i="13"/>
  <c r="F88" i="13"/>
  <c r="F98" i="13"/>
  <c r="F90" i="13"/>
  <c r="F82" i="13"/>
  <c r="F66" i="13"/>
  <c r="F58" i="13"/>
  <c r="F50" i="13"/>
  <c r="F42" i="13"/>
  <c r="F34" i="13"/>
  <c r="F26" i="13"/>
  <c r="F18" i="13"/>
  <c r="D110" i="13"/>
  <c r="F102" i="13"/>
  <c r="D94" i="13"/>
  <c r="F78" i="13"/>
  <c r="F70" i="13"/>
  <c r="D46" i="13"/>
  <c r="D38" i="13"/>
  <c r="D14" i="13"/>
  <c r="D108" i="13"/>
  <c r="D100" i="13"/>
  <c r="D92" i="13"/>
  <c r="D84" i="13"/>
  <c r="D76" i="13"/>
  <c r="D68" i="13"/>
  <c r="D60" i="13"/>
  <c r="D52" i="13"/>
  <c r="D44" i="13"/>
  <c r="F20" i="13"/>
  <c r="D65" i="13"/>
  <c r="F65" i="13"/>
  <c r="F25" i="13"/>
  <c r="F57" i="13"/>
  <c r="F35" i="13"/>
  <c r="F17" i="13"/>
  <c r="D51" i="13"/>
  <c r="F51" i="13"/>
  <c r="D43" i="13"/>
  <c r="F43" i="13"/>
  <c r="F27" i="13"/>
  <c r="D27" i="13"/>
  <c r="D97" i="13"/>
  <c r="F97" i="13"/>
  <c r="D86" i="13"/>
  <c r="F86" i="13"/>
  <c r="D62" i="13"/>
  <c r="F62" i="13"/>
  <c r="D54" i="13"/>
  <c r="F54" i="13"/>
  <c r="D30" i="13"/>
  <c r="F30" i="13"/>
  <c r="F28" i="13"/>
  <c r="D28" i="13"/>
  <c r="D22" i="13"/>
  <c r="F22" i="13"/>
  <c r="F36" i="13"/>
  <c r="D36" i="13"/>
  <c r="F106" i="13"/>
  <c r="D106" i="13"/>
  <c r="F74" i="13"/>
  <c r="D74" i="13"/>
  <c r="D41" i="13"/>
  <c r="D75" i="13"/>
  <c r="D59" i="13"/>
  <c r="D73" i="13"/>
  <c r="D83" i="13"/>
  <c r="D105" i="13"/>
  <c r="D20" i="13"/>
  <c r="D49" i="13"/>
  <c r="D67" i="13"/>
  <c r="D82" i="13"/>
  <c r="D91" i="13"/>
  <c r="D89" i="13"/>
  <c r="D98" i="13"/>
  <c r="D107" i="13"/>
  <c r="F110" i="13"/>
  <c r="D19" i="13"/>
  <c r="D33" i="13"/>
  <c r="D81" i="13"/>
  <c r="D90" i="13"/>
  <c r="D99" i="13"/>
  <c r="F44" i="13"/>
  <c r="F52" i="13"/>
  <c r="F60" i="13"/>
  <c r="F68" i="13"/>
  <c r="F76" i="13"/>
  <c r="F84" i="13"/>
  <c r="F92" i="13"/>
  <c r="F100" i="13"/>
  <c r="F108" i="13"/>
  <c r="D56" i="13"/>
  <c r="D88" i="13"/>
  <c r="D21" i="13"/>
  <c r="D29" i="13"/>
  <c r="D37" i="13"/>
  <c r="D45" i="13"/>
  <c r="D53" i="13"/>
  <c r="D61" i="13"/>
  <c r="D69" i="13"/>
  <c r="D77" i="13"/>
  <c r="D85" i="13"/>
  <c r="D93" i="13"/>
  <c r="D101" i="13"/>
  <c r="D109" i="13"/>
  <c r="D18" i="13"/>
  <c r="D26" i="13"/>
  <c r="D34" i="13"/>
  <c r="D42" i="13"/>
  <c r="D50" i="13"/>
  <c r="D58" i="13"/>
  <c r="D66" i="13"/>
  <c r="D15" i="13"/>
  <c r="D23" i="13"/>
  <c r="D31" i="13"/>
  <c r="D39" i="13"/>
  <c r="D47" i="13"/>
  <c r="D55" i="13"/>
  <c r="D82" i="12"/>
  <c r="G82" i="12" s="1"/>
  <c r="F58" i="12"/>
  <c r="G58" i="12" s="1"/>
  <c r="F50" i="12"/>
  <c r="G50" i="12" s="1"/>
  <c r="D80" i="12"/>
  <c r="G80" i="12" s="1"/>
  <c r="F96" i="12"/>
  <c r="G96" i="12" s="1"/>
  <c r="D84" i="12"/>
  <c r="G84" i="12" s="1"/>
  <c r="F48" i="12"/>
  <c r="G48" i="12" s="1"/>
  <c r="D108" i="12"/>
  <c r="G108" i="12" s="1"/>
  <c r="F88" i="12"/>
  <c r="G88" i="12" s="1"/>
  <c r="F78" i="12"/>
  <c r="G78" i="12" s="1"/>
  <c r="F72" i="12"/>
  <c r="G72" i="12" s="1"/>
  <c r="F66" i="12"/>
  <c r="G66" i="12" s="1"/>
  <c r="F40" i="12"/>
  <c r="G40" i="12" s="1"/>
  <c r="F24" i="12"/>
  <c r="G24" i="12" s="1"/>
  <c r="F112" i="12"/>
  <c r="G112" i="12" s="1"/>
  <c r="D100" i="12"/>
  <c r="G100" i="12" s="1"/>
  <c r="F104" i="12"/>
  <c r="G104" i="12" s="1"/>
  <c r="D92" i="12"/>
  <c r="G92" i="12" s="1"/>
  <c r="D76" i="12"/>
  <c r="G76" i="12" s="1"/>
  <c r="D64" i="12"/>
  <c r="G64" i="12" s="1"/>
  <c r="D68" i="12"/>
  <c r="G68" i="12" s="1"/>
  <c r="F53" i="12"/>
  <c r="G53" i="12" s="1"/>
  <c r="F44" i="12"/>
  <c r="G44" i="12" s="1"/>
  <c r="F28" i="12"/>
  <c r="G28" i="12" s="1"/>
  <c r="F103" i="12"/>
  <c r="G103" i="12" s="1"/>
  <c r="F61" i="12"/>
  <c r="G61" i="12" s="1"/>
  <c r="F52" i="12"/>
  <c r="G52" i="12" s="1"/>
  <c r="F111" i="12"/>
  <c r="G111" i="12" s="1"/>
  <c r="F95" i="12"/>
  <c r="G95" i="12" s="1"/>
  <c r="F87" i="12"/>
  <c r="G87" i="12" s="1"/>
  <c r="F75" i="12"/>
  <c r="G75" i="12" s="1"/>
  <c r="F56" i="12"/>
  <c r="G56" i="12" s="1"/>
  <c r="F32" i="12"/>
  <c r="G32" i="12" s="1"/>
  <c r="F16" i="12"/>
  <c r="G16" i="12" s="1"/>
  <c r="F60" i="12"/>
  <c r="G60" i="12" s="1"/>
  <c r="F109" i="12"/>
  <c r="G109" i="12" s="1"/>
  <c r="D106" i="12"/>
  <c r="G106" i="12" s="1"/>
  <c r="F101" i="12"/>
  <c r="G101" i="12" s="1"/>
  <c r="D98" i="12"/>
  <c r="G98" i="12" s="1"/>
  <c r="F93" i="12"/>
  <c r="G93" i="12" s="1"/>
  <c r="D90" i="12"/>
  <c r="G90" i="12" s="1"/>
  <c r="F85" i="12"/>
  <c r="G85" i="12" s="1"/>
  <c r="F74" i="12"/>
  <c r="G74" i="12" s="1"/>
  <c r="F51" i="12"/>
  <c r="G51" i="12" s="1"/>
  <c r="F36" i="12"/>
  <c r="G36" i="12" s="1"/>
  <c r="F20" i="12"/>
  <c r="G20" i="12" s="1"/>
  <c r="F77" i="12"/>
  <c r="G77" i="12" s="1"/>
  <c r="F45" i="12"/>
  <c r="G45" i="12" s="1"/>
  <c r="D107" i="12"/>
  <c r="G107" i="12" s="1"/>
  <c r="D99" i="12"/>
  <c r="G99" i="12" s="1"/>
  <c r="D91" i="12"/>
  <c r="G91" i="12" s="1"/>
  <c r="F79" i="12"/>
  <c r="G79" i="12" s="1"/>
  <c r="D70" i="12"/>
  <c r="G70" i="12" s="1"/>
  <c r="F59" i="12"/>
  <c r="G59" i="12" s="1"/>
  <c r="F41" i="12"/>
  <c r="G41" i="12" s="1"/>
  <c r="F34" i="12"/>
  <c r="D34" i="12"/>
  <c r="F26" i="12"/>
  <c r="D26" i="12"/>
  <c r="F18" i="12"/>
  <c r="D18" i="12"/>
  <c r="F69" i="12"/>
  <c r="G69" i="12" s="1"/>
  <c r="F62" i="12"/>
  <c r="G62" i="12" s="1"/>
  <c r="F55" i="12"/>
  <c r="G55" i="12" s="1"/>
  <c r="F37" i="12"/>
  <c r="G37" i="12" s="1"/>
  <c r="F33" i="12"/>
  <c r="G33" i="12" s="1"/>
  <c r="F29" i="12"/>
  <c r="G29" i="12" s="1"/>
  <c r="F25" i="12"/>
  <c r="G25" i="12" s="1"/>
  <c r="F21" i="12"/>
  <c r="G21" i="12" s="1"/>
  <c r="F17" i="12"/>
  <c r="G17" i="12" s="1"/>
  <c r="F81" i="12"/>
  <c r="G81" i="12" s="1"/>
  <c r="F54" i="12"/>
  <c r="G54" i="12" s="1"/>
  <c r="F47" i="12"/>
  <c r="G47" i="12" s="1"/>
  <c r="F105" i="12"/>
  <c r="G105" i="12" s="1"/>
  <c r="F97" i="12"/>
  <c r="G97" i="12" s="1"/>
  <c r="F89" i="12"/>
  <c r="G89" i="12" s="1"/>
  <c r="F71" i="12"/>
  <c r="G71" i="12" s="1"/>
  <c r="F57" i="12"/>
  <c r="G57" i="12" s="1"/>
  <c r="F43" i="12"/>
  <c r="G43" i="12" s="1"/>
  <c r="F65" i="12"/>
  <c r="G65" i="12" s="1"/>
  <c r="F30" i="12"/>
  <c r="D30" i="12"/>
  <c r="F14" i="12"/>
  <c r="D14" i="12"/>
  <c r="F110" i="12"/>
  <c r="G110" i="12" s="1"/>
  <c r="F102" i="12"/>
  <c r="G102" i="12" s="1"/>
  <c r="F86" i="12"/>
  <c r="G86" i="12" s="1"/>
  <c r="F46" i="12"/>
  <c r="G46" i="12" s="1"/>
  <c r="F39" i="12"/>
  <c r="G39" i="12" s="1"/>
  <c r="F83" i="12"/>
  <c r="G83" i="12" s="1"/>
  <c r="F67" i="12"/>
  <c r="G67" i="12" s="1"/>
  <c r="F49" i="12"/>
  <c r="G49" i="12" s="1"/>
  <c r="F42" i="12"/>
  <c r="G42" i="12" s="1"/>
  <c r="F35" i="12"/>
  <c r="G35" i="12" s="1"/>
  <c r="F31" i="12"/>
  <c r="G31" i="12" s="1"/>
  <c r="F27" i="12"/>
  <c r="G27" i="12" s="1"/>
  <c r="F23" i="12"/>
  <c r="G23" i="12" s="1"/>
  <c r="F19" i="12"/>
  <c r="G19" i="12" s="1"/>
  <c r="F15" i="12"/>
  <c r="G15" i="12" s="1"/>
  <c r="F22" i="12"/>
  <c r="D22" i="12"/>
  <c r="F94" i="12"/>
  <c r="G94" i="12" s="1"/>
  <c r="F73" i="12"/>
  <c r="G73" i="12" s="1"/>
  <c r="F63" i="12"/>
  <c r="G63" i="12" s="1"/>
  <c r="F38" i="12"/>
  <c r="G38" i="12" s="1"/>
  <c r="F13" i="12"/>
  <c r="G13" i="12" s="1"/>
  <c r="D110" i="11"/>
  <c r="D102" i="11"/>
  <c r="D94" i="11"/>
  <c r="D86" i="11"/>
  <c r="D78" i="11"/>
  <c r="D70" i="11"/>
  <c r="D62" i="11"/>
  <c r="D54" i="11"/>
  <c r="D46" i="11"/>
  <c r="D38" i="11"/>
  <c r="D30" i="11"/>
  <c r="D22" i="11"/>
  <c r="D109" i="11"/>
  <c r="D101" i="11"/>
  <c r="D93" i="11"/>
  <c r="D85" i="11"/>
  <c r="D77" i="11"/>
  <c r="D69" i="11"/>
  <c r="D61" i="11"/>
  <c r="D53" i="11"/>
  <c r="D45" i="11"/>
  <c r="D37" i="11"/>
  <c r="D29" i="11"/>
  <c r="D21" i="11"/>
  <c r="D108" i="11"/>
  <c r="D92" i="11"/>
  <c r="D84" i="11"/>
  <c r="D60" i="11"/>
  <c r="D52" i="11"/>
  <c r="D20" i="11"/>
  <c r="D97" i="11"/>
  <c r="D89" i="11"/>
  <c r="D73" i="11"/>
  <c r="D57" i="11"/>
  <c r="D41" i="11"/>
  <c r="D25" i="11"/>
  <c r="D100" i="11"/>
  <c r="D68" i="11"/>
  <c r="D44" i="11"/>
  <c r="D36" i="11"/>
  <c r="D28" i="11"/>
  <c r="D113" i="11"/>
  <c r="D81" i="11"/>
  <c r="D49" i="11"/>
  <c r="D17" i="11"/>
  <c r="D107" i="11"/>
  <c r="D99" i="11"/>
  <c r="D91" i="11"/>
  <c r="D83" i="11"/>
  <c r="D75" i="11"/>
  <c r="D67" i="11"/>
  <c r="D59" i="11"/>
  <c r="D51" i="11"/>
  <c r="D43" i="11"/>
  <c r="D35" i="11"/>
  <c r="D27" i="11"/>
  <c r="D19" i="11"/>
  <c r="D112" i="11"/>
  <c r="D104" i="11"/>
  <c r="F96" i="11"/>
  <c r="D88" i="11"/>
  <c r="D80" i="11"/>
  <c r="F72" i="11"/>
  <c r="D64" i="11"/>
  <c r="D56" i="11"/>
  <c r="F48" i="11"/>
  <c r="D40" i="11"/>
  <c r="F32" i="11"/>
  <c r="D24" i="11"/>
  <c r="D16" i="11"/>
  <c r="D105" i="11"/>
  <c r="D65" i="11"/>
  <c r="D33" i="11"/>
  <c r="D76" i="11"/>
  <c r="D106" i="11"/>
  <c r="D98" i="11"/>
  <c r="D90" i="11"/>
  <c r="D82" i="11"/>
  <c r="D74" i="11"/>
  <c r="D66" i="11"/>
  <c r="D58" i="11"/>
  <c r="D50" i="11"/>
  <c r="D42" i="11"/>
  <c r="D34" i="11"/>
  <c r="D26" i="11"/>
  <c r="D18" i="11"/>
  <c r="D111" i="11"/>
  <c r="D103" i="11"/>
  <c r="D95" i="11"/>
  <c r="D87" i="11"/>
  <c r="D79" i="11"/>
  <c r="D71" i="11"/>
  <c r="D63" i="11"/>
  <c r="D55" i="11"/>
  <c r="D47" i="11"/>
  <c r="F39" i="11"/>
  <c r="D31" i="11"/>
  <c r="F23" i="11"/>
  <c r="D15" i="11"/>
  <c r="D14" i="11"/>
  <c r="E218" i="11"/>
  <c r="E210" i="11"/>
  <c r="E202" i="11"/>
  <c r="E194" i="11"/>
  <c r="E186" i="11"/>
  <c r="E178" i="11"/>
  <c r="E170" i="11"/>
  <c r="E162" i="11"/>
  <c r="E154" i="11"/>
  <c r="E146" i="11"/>
  <c r="E138" i="11"/>
  <c r="E130" i="11"/>
  <c r="E221" i="11"/>
  <c r="E217" i="11"/>
  <c r="E213" i="11"/>
  <c r="E209" i="11"/>
  <c r="E205" i="11"/>
  <c r="E201" i="11"/>
  <c r="E197" i="11"/>
  <c r="E193" i="11"/>
  <c r="E189" i="11"/>
  <c r="E185" i="11"/>
  <c r="E181" i="11"/>
  <c r="E177" i="11"/>
  <c r="E173" i="11"/>
  <c r="E169" i="11"/>
  <c r="E165" i="11"/>
  <c r="E161" i="11"/>
  <c r="E157" i="11"/>
  <c r="E153" i="11"/>
  <c r="E149" i="11"/>
  <c r="E145" i="11"/>
  <c r="E141" i="11"/>
  <c r="E137" i="11"/>
  <c r="E133" i="11"/>
  <c r="E129" i="11"/>
  <c r="E125" i="11"/>
  <c r="E223" i="11"/>
  <c r="E219" i="11"/>
  <c r="E215" i="11"/>
  <c r="E211" i="11"/>
  <c r="E207" i="11"/>
  <c r="E203" i="11"/>
  <c r="E199" i="11"/>
  <c r="E195" i="11"/>
  <c r="E191" i="11"/>
  <c r="E187" i="11"/>
  <c r="E183" i="11"/>
  <c r="E179" i="11"/>
  <c r="E175" i="11"/>
  <c r="E171" i="11"/>
  <c r="E167" i="11"/>
  <c r="E163" i="11"/>
  <c r="E159" i="11"/>
  <c r="E155" i="11"/>
  <c r="E151" i="11"/>
  <c r="E147" i="11"/>
  <c r="E143" i="11"/>
  <c r="E139" i="11"/>
  <c r="E135" i="11"/>
  <c r="E131" i="11"/>
  <c r="E127" i="11"/>
  <c r="E220" i="11"/>
  <c r="E216" i="11"/>
  <c r="E212" i="11"/>
  <c r="E208" i="11"/>
  <c r="E204" i="11"/>
  <c r="E200" i="11"/>
  <c r="E196" i="11"/>
  <c r="E192" i="11"/>
  <c r="E188" i="11"/>
  <c r="E184" i="11"/>
  <c r="E180" i="11"/>
  <c r="E176" i="11"/>
  <c r="E172" i="11"/>
  <c r="E168" i="11"/>
  <c r="E164" i="11"/>
  <c r="E160" i="11"/>
  <c r="E156" i="11"/>
  <c r="E152" i="11"/>
  <c r="E148" i="11"/>
  <c r="E144" i="11"/>
  <c r="E140" i="11"/>
  <c r="E136" i="11"/>
  <c r="E132" i="11"/>
  <c r="E128" i="11"/>
  <c r="E222" i="11"/>
  <c r="E214" i="11"/>
  <c r="E206" i="11"/>
  <c r="E198" i="11"/>
  <c r="E190" i="11"/>
  <c r="E182" i="11"/>
  <c r="E174" i="11"/>
  <c r="E166" i="11"/>
  <c r="E158" i="11"/>
  <c r="E150" i="11"/>
  <c r="E142" i="11"/>
  <c r="E134" i="11"/>
  <c r="E126" i="11"/>
  <c r="E124" i="11"/>
  <c r="F94" i="11"/>
  <c r="F54" i="11"/>
  <c r="F38" i="11"/>
  <c r="F22" i="11"/>
  <c r="F110" i="11"/>
  <c r="F67" i="11"/>
  <c r="F50" i="11"/>
  <c r="F34" i="11"/>
  <c r="F18" i="11"/>
  <c r="F107" i="11"/>
  <c r="F86" i="11"/>
  <c r="F83" i="11"/>
  <c r="F62" i="11"/>
  <c r="F46" i="11"/>
  <c r="F30" i="11"/>
  <c r="F102" i="11"/>
  <c r="F59" i="11"/>
  <c r="F43" i="11"/>
  <c r="F27" i="11"/>
  <c r="F99" i="11"/>
  <c r="F78" i="11"/>
  <c r="F58" i="11"/>
  <c r="F42" i="11"/>
  <c r="F26" i="11"/>
  <c r="F75" i="11"/>
  <c r="F91" i="11"/>
  <c r="F70" i="11"/>
  <c r="F51" i="11"/>
  <c r="F35" i="11"/>
  <c r="F19" i="11"/>
  <c r="F109" i="11"/>
  <c r="F101" i="11"/>
  <c r="F93" i="11"/>
  <c r="F85" i="11"/>
  <c r="F77" i="11"/>
  <c r="F69" i="11"/>
  <c r="F61" i="11"/>
  <c r="F53" i="11"/>
  <c r="F45" i="11"/>
  <c r="F37" i="11"/>
  <c r="F29" i="11"/>
  <c r="F21" i="11"/>
  <c r="F108" i="11"/>
  <c r="F100" i="11"/>
  <c r="F92" i="11"/>
  <c r="F84" i="11"/>
  <c r="F76" i="11"/>
  <c r="F68" i="11"/>
  <c r="F60" i="11"/>
  <c r="F52" i="11"/>
  <c r="F44" i="11"/>
  <c r="F36" i="11"/>
  <c r="F28" i="11"/>
  <c r="F20" i="11"/>
  <c r="F106" i="11"/>
  <c r="F98" i="11"/>
  <c r="F90" i="11"/>
  <c r="F82" i="11"/>
  <c r="F74" i="11"/>
  <c r="F66" i="11"/>
  <c r="F105" i="11"/>
  <c r="F65" i="11"/>
  <c r="F33" i="11"/>
  <c r="F20" i="9"/>
  <c r="G20" i="9" s="1"/>
  <c r="F27" i="9"/>
  <c r="G27" i="9" s="1"/>
  <c r="D33" i="9"/>
  <c r="G33" i="9" s="1"/>
  <c r="D38" i="9"/>
  <c r="G38" i="9" s="1"/>
  <c r="F16" i="9"/>
  <c r="G16" i="9" s="1"/>
  <c r="F24" i="9"/>
  <c r="G24" i="9" s="1"/>
  <c r="F39" i="9"/>
  <c r="D39" i="9"/>
  <c r="F109" i="9"/>
  <c r="D109" i="9"/>
  <c r="F55" i="9"/>
  <c r="D55" i="9"/>
  <c r="F113" i="9"/>
  <c r="D113" i="9"/>
  <c r="F28" i="9"/>
  <c r="D28" i="9"/>
  <c r="F14" i="9"/>
  <c r="G14" i="9" s="1"/>
  <c r="F18" i="9"/>
  <c r="G18" i="9" s="1"/>
  <c r="F22" i="9"/>
  <c r="G22" i="9" s="1"/>
  <c r="D65" i="9"/>
  <c r="G65" i="9" s="1"/>
  <c r="D70" i="9"/>
  <c r="G70" i="9" s="1"/>
  <c r="D71" i="9"/>
  <c r="G71" i="9" s="1"/>
  <c r="F110" i="9"/>
  <c r="G110" i="9" s="1"/>
  <c r="D49" i="9"/>
  <c r="G49" i="9" s="1"/>
  <c r="D54" i="9"/>
  <c r="G54" i="9" s="1"/>
  <c r="F108" i="9"/>
  <c r="G108" i="9" s="1"/>
  <c r="D26" i="9"/>
  <c r="F26" i="9"/>
  <c r="D44" i="9"/>
  <c r="F44" i="9"/>
  <c r="D60" i="9"/>
  <c r="F60" i="9"/>
  <c r="F77" i="9"/>
  <c r="D77" i="9"/>
  <c r="F85" i="9"/>
  <c r="D85" i="9"/>
  <c r="F93" i="9"/>
  <c r="D93" i="9"/>
  <c r="F101" i="9"/>
  <c r="D101" i="9"/>
  <c r="D32" i="9"/>
  <c r="F32" i="9"/>
  <c r="D37" i="9"/>
  <c r="G37" i="9" s="1"/>
  <c r="D42" i="9"/>
  <c r="G42" i="9" s="1"/>
  <c r="D43" i="9"/>
  <c r="G43" i="9" s="1"/>
  <c r="D59" i="9"/>
  <c r="G59" i="9" s="1"/>
  <c r="D64" i="9"/>
  <c r="F64" i="9"/>
  <c r="D69" i="9"/>
  <c r="G69" i="9" s="1"/>
  <c r="F87" i="9"/>
  <c r="D87" i="9"/>
  <c r="D30" i="9"/>
  <c r="G30" i="9" s="1"/>
  <c r="D31" i="9"/>
  <c r="G31" i="9" s="1"/>
  <c r="D36" i="9"/>
  <c r="F36" i="9"/>
  <c r="D41" i="9"/>
  <c r="G41" i="9" s="1"/>
  <c r="D46" i="9"/>
  <c r="G46" i="9" s="1"/>
  <c r="D47" i="9"/>
  <c r="G47" i="9" s="1"/>
  <c r="D52" i="9"/>
  <c r="F52" i="9"/>
  <c r="D57" i="9"/>
  <c r="G57" i="9" s="1"/>
  <c r="D62" i="9"/>
  <c r="G62" i="9" s="1"/>
  <c r="D63" i="9"/>
  <c r="G63" i="9" s="1"/>
  <c r="D68" i="9"/>
  <c r="F68" i="9"/>
  <c r="D73" i="9"/>
  <c r="G73" i="9" s="1"/>
  <c r="F78" i="9"/>
  <c r="D78" i="9"/>
  <c r="F81" i="9"/>
  <c r="D81" i="9"/>
  <c r="F86" i="9"/>
  <c r="D86" i="9"/>
  <c r="F89" i="9"/>
  <c r="D89" i="9"/>
  <c r="F94" i="9"/>
  <c r="D94" i="9"/>
  <c r="F97" i="9"/>
  <c r="D97" i="9"/>
  <c r="F102" i="9"/>
  <c r="D102" i="9"/>
  <c r="F105" i="9"/>
  <c r="D105" i="9"/>
  <c r="F74" i="9"/>
  <c r="D74" i="9"/>
  <c r="F82" i="9"/>
  <c r="D82" i="9"/>
  <c r="F90" i="9"/>
  <c r="D90" i="9"/>
  <c r="F98" i="9"/>
  <c r="D98" i="9"/>
  <c r="D106" i="9"/>
  <c r="F106" i="9"/>
  <c r="D48" i="9"/>
  <c r="F48" i="9"/>
  <c r="D53" i="9"/>
  <c r="G53" i="9" s="1"/>
  <c r="D58" i="9"/>
  <c r="G58" i="9" s="1"/>
  <c r="F79" i="9"/>
  <c r="D79" i="9"/>
  <c r="F95" i="9"/>
  <c r="D95" i="9"/>
  <c r="F103" i="9"/>
  <c r="D103" i="9"/>
  <c r="D15" i="9"/>
  <c r="G15" i="9" s="1"/>
  <c r="D17" i="9"/>
  <c r="G17" i="9" s="1"/>
  <c r="D19" i="9"/>
  <c r="G19" i="9" s="1"/>
  <c r="D21" i="9"/>
  <c r="G21" i="9" s="1"/>
  <c r="D23" i="9"/>
  <c r="G23" i="9" s="1"/>
  <c r="D25" i="9"/>
  <c r="G25" i="9" s="1"/>
  <c r="D29" i="9"/>
  <c r="G29" i="9" s="1"/>
  <c r="D34" i="9"/>
  <c r="G34" i="9" s="1"/>
  <c r="D35" i="9"/>
  <c r="G35" i="9" s="1"/>
  <c r="D40" i="9"/>
  <c r="F40" i="9"/>
  <c r="D45" i="9"/>
  <c r="G45" i="9" s="1"/>
  <c r="D50" i="9"/>
  <c r="G50" i="9" s="1"/>
  <c r="D51" i="9"/>
  <c r="G51" i="9" s="1"/>
  <c r="D56" i="9"/>
  <c r="F56" i="9"/>
  <c r="D61" i="9"/>
  <c r="G61" i="9" s="1"/>
  <c r="D66" i="9"/>
  <c r="G66" i="9" s="1"/>
  <c r="D67" i="9"/>
  <c r="G67" i="9" s="1"/>
  <c r="D72" i="9"/>
  <c r="F72" i="9"/>
  <c r="F75" i="9"/>
  <c r="D75" i="9"/>
  <c r="F83" i="9"/>
  <c r="D83" i="9"/>
  <c r="F91" i="9"/>
  <c r="D91" i="9"/>
  <c r="F99" i="9"/>
  <c r="D99" i="9"/>
  <c r="F107" i="9"/>
  <c r="D107" i="9"/>
  <c r="F76" i="9"/>
  <c r="G76" i="9" s="1"/>
  <c r="F80" i="9"/>
  <c r="G80" i="9" s="1"/>
  <c r="F84" i="9"/>
  <c r="G84" i="9" s="1"/>
  <c r="F88" i="9"/>
  <c r="G88" i="9" s="1"/>
  <c r="F92" i="9"/>
  <c r="G92" i="9" s="1"/>
  <c r="F96" i="9"/>
  <c r="G96" i="9" s="1"/>
  <c r="F100" i="9"/>
  <c r="G100" i="9" s="1"/>
  <c r="F104" i="9"/>
  <c r="G104" i="9" s="1"/>
  <c r="D111" i="9"/>
  <c r="G111" i="9" s="1"/>
  <c r="F112" i="9"/>
  <c r="G112" i="9" s="1"/>
  <c r="F13" i="13" l="1"/>
  <c r="G225" i="13"/>
  <c r="G224" i="13"/>
  <c r="F225" i="13"/>
  <c r="F224" i="13"/>
  <c r="G47" i="13"/>
  <c r="G13" i="13"/>
  <c r="G73" i="13"/>
  <c r="G29" i="13"/>
  <c r="G39" i="13"/>
  <c r="G85" i="13"/>
  <c r="G82" i="13"/>
  <c r="D40" i="13"/>
  <c r="G40" i="13" s="1"/>
  <c r="G15" i="13"/>
  <c r="G57" i="13"/>
  <c r="D103" i="13"/>
  <c r="G103" i="13" s="1"/>
  <c r="G21" i="13"/>
  <c r="G90" i="13"/>
  <c r="G91" i="13"/>
  <c r="G18" i="13"/>
  <c r="D48" i="13"/>
  <c r="G48" i="13" s="1"/>
  <c r="G52" i="13"/>
  <c r="F14" i="13"/>
  <c r="G14" i="13" s="1"/>
  <c r="G84" i="13"/>
  <c r="D16" i="13"/>
  <c r="G16" i="13" s="1"/>
  <c r="G31" i="13"/>
  <c r="G110" i="13"/>
  <c r="D95" i="13"/>
  <c r="G95" i="13" s="1"/>
  <c r="D78" i="13"/>
  <c r="G78" i="13" s="1"/>
  <c r="D111" i="13"/>
  <c r="G111" i="13" s="1"/>
  <c r="G56" i="13"/>
  <c r="G41" i="13"/>
  <c r="D71" i="13"/>
  <c r="G71" i="13" s="1"/>
  <c r="G66" i="13"/>
  <c r="G109" i="13"/>
  <c r="D63" i="13"/>
  <c r="G63" i="13" s="1"/>
  <c r="G37" i="13"/>
  <c r="G105" i="13"/>
  <c r="G35" i="13"/>
  <c r="G69" i="13"/>
  <c r="G33" i="13"/>
  <c r="D104" i="13"/>
  <c r="G104" i="13" s="1"/>
  <c r="G99" i="13"/>
  <c r="G89" i="13"/>
  <c r="F94" i="13"/>
  <c r="G94" i="13" s="1"/>
  <c r="D79" i="13"/>
  <c r="G79" i="13" s="1"/>
  <c r="D24" i="13"/>
  <c r="G24" i="13" s="1"/>
  <c r="G61" i="13"/>
  <c r="D96" i="13"/>
  <c r="G96" i="13" s="1"/>
  <c r="G83" i="13"/>
  <c r="G53" i="13"/>
  <c r="G81" i="13"/>
  <c r="G58" i="13"/>
  <c r="D64" i="13"/>
  <c r="G64" i="13" s="1"/>
  <c r="G67" i="13"/>
  <c r="G59" i="13"/>
  <c r="G50" i="13"/>
  <c r="G101" i="13"/>
  <c r="G19" i="13"/>
  <c r="G25" i="13"/>
  <c r="G34" i="13"/>
  <c r="G93" i="13"/>
  <c r="D72" i="13"/>
  <c r="G72" i="13" s="1"/>
  <c r="F46" i="13"/>
  <c r="G46" i="13" s="1"/>
  <c r="D70" i="13"/>
  <c r="G70" i="13" s="1"/>
  <c r="F87" i="13"/>
  <c r="G87" i="13" s="1"/>
  <c r="G26" i="13"/>
  <c r="F38" i="13"/>
  <c r="G38" i="13" s="1"/>
  <c r="G23" i="13"/>
  <c r="G77" i="13"/>
  <c r="G68" i="13"/>
  <c r="F32" i="13"/>
  <c r="G32" i="13" s="1"/>
  <c r="D112" i="13"/>
  <c r="G112" i="13" s="1"/>
  <c r="G60" i="13"/>
  <c r="G17" i="13"/>
  <c r="D102" i="13"/>
  <c r="G102" i="13" s="1"/>
  <c r="G55" i="13"/>
  <c r="G45" i="13"/>
  <c r="G88" i="13"/>
  <c r="G100" i="13"/>
  <c r="G107" i="13"/>
  <c r="G49" i="13"/>
  <c r="G42" i="13"/>
  <c r="D80" i="13"/>
  <c r="G80" i="13" s="1"/>
  <c r="G98" i="13"/>
  <c r="G20" i="13"/>
  <c r="G75" i="13"/>
  <c r="G108" i="13"/>
  <c r="G44" i="13"/>
  <c r="G92" i="13"/>
  <c r="G76" i="13"/>
  <c r="G30" i="13"/>
  <c r="G86" i="13"/>
  <c r="G28" i="13"/>
  <c r="G74" i="13"/>
  <c r="G51" i="13"/>
  <c r="G22" i="13"/>
  <c r="G62" i="13"/>
  <c r="G43" i="13"/>
  <c r="G65" i="13"/>
  <c r="G36" i="13"/>
  <c r="G54" i="13"/>
  <c r="G27" i="13"/>
  <c r="G106" i="13"/>
  <c r="G97" i="13"/>
  <c r="G18" i="12"/>
  <c r="G26" i="12"/>
  <c r="G22" i="12"/>
  <c r="G14" i="12"/>
  <c r="G30" i="12"/>
  <c r="G34" i="12"/>
  <c r="E226" i="11"/>
  <c r="E225" i="11"/>
  <c r="F112" i="11"/>
  <c r="G112" i="11" s="1"/>
  <c r="G84" i="11"/>
  <c r="F41" i="11"/>
  <c r="G41" i="11" s="1"/>
  <c r="F104" i="11"/>
  <c r="G104" i="11" s="1"/>
  <c r="F57" i="11"/>
  <c r="G57" i="11" s="1"/>
  <c r="G52" i="11"/>
  <c r="G45" i="11"/>
  <c r="G109" i="11"/>
  <c r="G53" i="11"/>
  <c r="F63" i="11"/>
  <c r="G63" i="11" s="1"/>
  <c r="G33" i="11"/>
  <c r="G27" i="11"/>
  <c r="G91" i="11"/>
  <c r="G43" i="11"/>
  <c r="F16" i="11"/>
  <c r="G16" i="11" s="1"/>
  <c r="G20" i="11"/>
  <c r="G94" i="11"/>
  <c r="G50" i="11"/>
  <c r="G90" i="11"/>
  <c r="F24" i="11"/>
  <c r="G24" i="11" s="1"/>
  <c r="G65" i="11"/>
  <c r="F89" i="11"/>
  <c r="G89" i="11" s="1"/>
  <c r="F88" i="11"/>
  <c r="G88" i="11" s="1"/>
  <c r="F79" i="11"/>
  <c r="G79" i="11" s="1"/>
  <c r="G29" i="11"/>
  <c r="G93" i="11"/>
  <c r="G106" i="11"/>
  <c r="F15" i="11"/>
  <c r="G15" i="11" s="1"/>
  <c r="G61" i="11"/>
  <c r="G110" i="11"/>
  <c r="F47" i="11"/>
  <c r="G47" i="11" s="1"/>
  <c r="F55" i="11"/>
  <c r="G55" i="11" s="1"/>
  <c r="G107" i="11"/>
  <c r="G54" i="11"/>
  <c r="F97" i="11"/>
  <c r="G97" i="11" s="1"/>
  <c r="F80" i="11"/>
  <c r="G80" i="11" s="1"/>
  <c r="G46" i="11"/>
  <c r="F17" i="11"/>
  <c r="G17" i="11" s="1"/>
  <c r="G66" i="11"/>
  <c r="G36" i="11"/>
  <c r="G100" i="11"/>
  <c r="G51" i="11"/>
  <c r="F111" i="11"/>
  <c r="G111" i="11" s="1"/>
  <c r="G105" i="11"/>
  <c r="G35" i="11"/>
  <c r="G62" i="11"/>
  <c r="F14" i="11"/>
  <c r="G14" i="11" s="1"/>
  <c r="G74" i="11"/>
  <c r="G44" i="11"/>
  <c r="D23" i="11"/>
  <c r="G23" i="11" s="1"/>
  <c r="D39" i="11"/>
  <c r="G39" i="11" s="1"/>
  <c r="F56" i="11"/>
  <c r="G56" i="11" s="1"/>
  <c r="F31" i="11"/>
  <c r="G31" i="11" s="1"/>
  <c r="F103" i="11"/>
  <c r="G103" i="11" s="1"/>
  <c r="G76" i="11"/>
  <c r="G75" i="11"/>
  <c r="F64" i="11"/>
  <c r="G64" i="11" s="1"/>
  <c r="F87" i="11"/>
  <c r="G87" i="11" s="1"/>
  <c r="F95" i="11"/>
  <c r="G95" i="11" s="1"/>
  <c r="G19" i="11"/>
  <c r="G26" i="11"/>
  <c r="G102" i="11"/>
  <c r="G38" i="11"/>
  <c r="F113" i="11"/>
  <c r="G113" i="11" s="1"/>
  <c r="G28" i="11"/>
  <c r="G92" i="11"/>
  <c r="G69" i="11"/>
  <c r="D72" i="11"/>
  <c r="G72" i="11" s="1"/>
  <c r="G77" i="11"/>
  <c r="G67" i="11"/>
  <c r="D96" i="11"/>
  <c r="G96" i="11" s="1"/>
  <c r="G34" i="11"/>
  <c r="F49" i="11"/>
  <c r="G49" i="11" s="1"/>
  <c r="G59" i="11"/>
  <c r="F71" i="11"/>
  <c r="G71" i="11" s="1"/>
  <c r="D48" i="11"/>
  <c r="G48" i="11" s="1"/>
  <c r="G108" i="11"/>
  <c r="G70" i="11"/>
  <c r="G42" i="11"/>
  <c r="G30" i="11"/>
  <c r="G22" i="11"/>
  <c r="F73" i="11"/>
  <c r="G73" i="11" s="1"/>
  <c r="G82" i="11"/>
  <c r="G21" i="11"/>
  <c r="G85" i="11"/>
  <c r="G58" i="11"/>
  <c r="G86" i="11"/>
  <c r="D32" i="11"/>
  <c r="G32" i="11" s="1"/>
  <c r="F81" i="11"/>
  <c r="G81" i="11" s="1"/>
  <c r="G60" i="11"/>
  <c r="G78" i="11"/>
  <c r="F25" i="11"/>
  <c r="G25" i="11" s="1"/>
  <c r="G98" i="11"/>
  <c r="G68" i="11"/>
  <c r="G37" i="11"/>
  <c r="G101" i="11"/>
  <c r="F40" i="11"/>
  <c r="G40" i="11" s="1"/>
  <c r="G99" i="11"/>
  <c r="G83" i="11"/>
  <c r="G18" i="11"/>
  <c r="G93" i="9"/>
  <c r="G77" i="9"/>
  <c r="G28" i="9"/>
  <c r="G55" i="9"/>
  <c r="G39" i="9"/>
  <c r="G103" i="9"/>
  <c r="G79" i="9"/>
  <c r="G98" i="9"/>
  <c r="G82" i="9"/>
  <c r="G105" i="9"/>
  <c r="G97" i="9"/>
  <c r="G89" i="9"/>
  <c r="G81" i="9"/>
  <c r="G113" i="9"/>
  <c r="G40" i="9"/>
  <c r="G95" i="9"/>
  <c r="G90" i="9"/>
  <c r="G74" i="9"/>
  <c r="G102" i="9"/>
  <c r="G94" i="9"/>
  <c r="G86" i="9"/>
  <c r="G78" i="9"/>
  <c r="G101" i="9"/>
  <c r="G85" i="9"/>
  <c r="G109" i="9"/>
  <c r="G36" i="9"/>
  <c r="G99" i="9"/>
  <c r="G83" i="9"/>
  <c r="G48" i="9"/>
  <c r="G68" i="9"/>
  <c r="G32" i="9"/>
  <c r="G44" i="9"/>
  <c r="G72" i="9"/>
  <c r="G107" i="9"/>
  <c r="G91" i="9"/>
  <c r="G75" i="9"/>
  <c r="G56" i="9"/>
  <c r="G106" i="9"/>
  <c r="G52" i="9"/>
  <c r="G87" i="9"/>
  <c r="G64" i="9"/>
  <c r="G60" i="9"/>
  <c r="G26" i="9"/>
  <c r="G115" i="13" l="1"/>
  <c r="L6" i="13" s="1"/>
  <c r="G114" i="13"/>
  <c r="K6" i="13" s="1"/>
  <c r="G114" i="12"/>
  <c r="G115" i="12"/>
  <c r="G116" i="11"/>
  <c r="K6" i="11" s="1"/>
  <c r="G115" i="11"/>
  <c r="G116" i="9"/>
  <c r="K5" i="9" s="1"/>
  <c r="G115" i="9"/>
  <c r="G118" i="12" l="1"/>
  <c r="G117" i="12"/>
  <c r="K4" i="12"/>
  <c r="P3" i="12"/>
  <c r="J4" i="12"/>
  <c r="O3" i="12"/>
  <c r="O4" i="11"/>
  <c r="G118" i="11"/>
  <c r="N4" i="11"/>
  <c r="G119" i="11"/>
  <c r="J6" i="11"/>
  <c r="G119" i="9"/>
  <c r="G118" i="9"/>
  <c r="J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Eunseong</author>
  </authors>
  <commentList>
    <comment ref="B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=RAND()</t>
        </r>
      </text>
    </comment>
    <comment ref="C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=VLOOKUP(B14,table,2)</t>
        </r>
      </text>
    </comment>
    <comment ref="D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=$B$6*MIN(C14,$B$10)</t>
        </r>
      </text>
    </comment>
    <comment ref="E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=$B$5*$B$10</t>
        </r>
      </text>
    </comment>
    <comment ref="F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=$B$7*MAX($B$10-C14,0)</t>
        </r>
      </text>
    </comment>
    <comment ref="G1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=D14-E14+F14</t>
        </r>
      </text>
    </comment>
    <comment ref="G11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=AVERAGE(G14:G113)</t>
        </r>
      </text>
    </comment>
    <comment ref="G1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=STDEV.S
(G14:G113)</t>
        </r>
      </text>
    </comment>
    <comment ref="G11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=$G$115+NORM.S.INV(0.975)*$G$116/SQRT(100)</t>
        </r>
      </text>
    </comment>
    <comment ref="G1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=$G$115-NORM.S.
INV(0.975)*$G$116/SQRT(100)</t>
        </r>
      </text>
    </comment>
  </commentList>
</comments>
</file>

<file path=xl/sharedStrings.xml><?xml version="1.0" encoding="utf-8"?>
<sst xmlns="http://schemas.openxmlformats.org/spreadsheetml/2006/main" count="129" uniqueCount="61">
  <si>
    <r>
      <rPr>
        <b/>
        <sz val="14"/>
        <rFont val="돋움"/>
        <family val="3"/>
        <charset val="129"/>
      </rPr>
      <t>서강서점</t>
    </r>
    <r>
      <rPr>
        <b/>
        <sz val="14"/>
        <rFont val="Arial"/>
        <family val="2"/>
      </rPr>
      <t xml:space="preserve"> </t>
    </r>
    <r>
      <rPr>
        <b/>
        <sz val="14"/>
        <rFont val="돋움"/>
        <family val="3"/>
        <charset val="129"/>
      </rPr>
      <t>문제</t>
    </r>
    <phoneticPr fontId="1" type="noConversion"/>
  </si>
  <si>
    <r>
      <rPr>
        <sz val="11"/>
        <rFont val="돋움"/>
        <family val="3"/>
        <charset val="129"/>
      </rPr>
      <t>구입단가</t>
    </r>
    <phoneticPr fontId="1" type="noConversion"/>
  </si>
  <si>
    <r>
      <rPr>
        <sz val="11"/>
        <rFont val="돋움"/>
        <family val="3"/>
        <charset val="129"/>
      </rPr>
      <t>판매단가</t>
    </r>
    <phoneticPr fontId="1" type="noConversion"/>
  </si>
  <si>
    <r>
      <rPr>
        <sz val="11"/>
        <rFont val="돋움"/>
        <family val="3"/>
        <charset val="129"/>
      </rPr>
      <t>반품단가</t>
    </r>
    <phoneticPr fontId="1" type="noConversion"/>
  </si>
  <si>
    <r>
      <rPr>
        <sz val="11"/>
        <rFont val="돋움"/>
        <family val="3"/>
        <charset val="129"/>
      </rPr>
      <t>주문량</t>
    </r>
    <phoneticPr fontId="1" type="noConversion"/>
  </si>
  <si>
    <r>
      <rPr>
        <b/>
        <sz val="11"/>
        <rFont val="돋움"/>
        <family val="3"/>
        <charset val="129"/>
      </rPr>
      <t>자료</t>
    </r>
    <phoneticPr fontId="1" type="noConversion"/>
  </si>
  <si>
    <r>
      <rPr>
        <b/>
        <sz val="11"/>
        <rFont val="돋움"/>
        <family val="3"/>
        <charset val="129"/>
      </rPr>
      <t>의사결정</t>
    </r>
    <phoneticPr fontId="1" type="noConversion"/>
  </si>
  <si>
    <r>
      <rPr>
        <b/>
        <sz val="11"/>
        <rFont val="돋움"/>
        <family val="3"/>
        <charset val="129"/>
      </rPr>
      <t>시뮬레이션</t>
    </r>
    <r>
      <rPr>
        <b/>
        <sz val="11"/>
        <rFont val="Arial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</si>
  <si>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대안의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성과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비교</t>
    </r>
    <r>
      <rPr>
        <b/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</si>
  <si>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반복활동</t>
    </r>
    <phoneticPr fontId="1" type="noConversion"/>
  </si>
  <si>
    <r>
      <rPr>
        <sz val="11"/>
        <rFont val="돋움"/>
        <family val="3"/>
        <charset val="129"/>
      </rPr>
      <t>난수</t>
    </r>
    <phoneticPr fontId="1" type="noConversion"/>
  </si>
  <si>
    <r>
      <rPr>
        <sz val="11"/>
        <rFont val="돋움"/>
        <family val="3"/>
        <charset val="129"/>
      </rPr>
      <t>수요량</t>
    </r>
    <phoneticPr fontId="1" type="noConversion"/>
  </si>
  <si>
    <r>
      <rPr>
        <sz val="11"/>
        <rFont val="돋움"/>
        <family val="3"/>
        <charset val="129"/>
      </rPr>
      <t>판매수입</t>
    </r>
    <phoneticPr fontId="1" type="noConversion"/>
  </si>
  <si>
    <r>
      <rPr>
        <sz val="11"/>
        <rFont val="돋움"/>
        <family val="3"/>
        <charset val="129"/>
      </rPr>
      <t>비용</t>
    </r>
    <phoneticPr fontId="1" type="noConversion"/>
  </si>
  <si>
    <r>
      <rPr>
        <sz val="11"/>
        <rFont val="돋움"/>
        <family val="3"/>
        <charset val="129"/>
      </rPr>
      <t>반품수입</t>
    </r>
    <phoneticPr fontId="1" type="noConversion"/>
  </si>
  <si>
    <r>
      <rPr>
        <sz val="11"/>
        <rFont val="돋움"/>
        <family val="3"/>
        <charset val="129"/>
      </rPr>
      <t>이윤</t>
    </r>
    <phoneticPr fontId="1" type="noConversion"/>
  </si>
  <si>
    <r>
      <rPr>
        <sz val="11"/>
        <rFont val="돋움"/>
        <family val="3"/>
        <charset val="129"/>
      </rPr>
      <t>평균이윤</t>
    </r>
    <phoneticPr fontId="1" type="noConversion"/>
  </si>
  <si>
    <r>
      <rPr>
        <sz val="11"/>
        <rFont val="돋움"/>
        <family val="3"/>
        <charset val="129"/>
      </rPr>
      <t>표준편차</t>
    </r>
    <phoneticPr fontId="1" type="noConversion"/>
  </si>
  <si>
    <r>
      <rPr>
        <sz val="11"/>
        <rFont val="돋움"/>
        <family val="3"/>
        <charset val="129"/>
      </rPr>
      <t>신뢰구간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상한값</t>
    </r>
    <r>
      <rPr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</si>
  <si>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신뢰구간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하한값</t>
    </r>
    <r>
      <rPr>
        <sz val="11"/>
        <rFont val="Arial"/>
        <family val="2"/>
      </rPr>
      <t xml:space="preserve"> </t>
    </r>
    <phoneticPr fontId="1" type="noConversion"/>
  </si>
  <si>
    <r>
      <rPr>
        <sz val="11"/>
        <rFont val="돋움"/>
        <family val="3"/>
        <charset val="129"/>
      </rPr>
      <t>수요량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분포</t>
    </r>
    <phoneticPr fontId="1" type="noConversion"/>
  </si>
  <si>
    <r>
      <rPr>
        <sz val="11"/>
        <rFont val="돋움"/>
        <family val="3"/>
        <charset val="129"/>
      </rPr>
      <t>누적확률</t>
    </r>
    <phoneticPr fontId="1" type="noConversion"/>
  </si>
  <si>
    <r>
      <rPr>
        <sz val="11"/>
        <rFont val="돋움"/>
        <family val="3"/>
        <charset val="129"/>
      </rPr>
      <t>확률</t>
    </r>
    <phoneticPr fontId="1" type="noConversion"/>
  </si>
  <si>
    <t>DSN Files Count:</t>
  </si>
  <si>
    <t>서강서점 문제</t>
    <phoneticPr fontId="1" type="noConversion"/>
  </si>
  <si>
    <t>자료</t>
    <phoneticPr fontId="1" type="noConversion"/>
  </si>
  <si>
    <t>판매수입</t>
    <phoneticPr fontId="1" type="noConversion"/>
  </si>
  <si>
    <t>구입단가</t>
    <phoneticPr fontId="1" type="noConversion"/>
  </si>
  <si>
    <t>판매단가</t>
    <phoneticPr fontId="1" type="noConversion"/>
  </si>
  <si>
    <t>반품단가</t>
    <phoneticPr fontId="1" type="noConversion"/>
  </si>
  <si>
    <t>의사결정</t>
    <phoneticPr fontId="1" type="noConversion"/>
  </si>
  <si>
    <t xml:space="preserve">주문량 </t>
    <phoneticPr fontId="1" type="noConversion"/>
  </si>
  <si>
    <t>수요량 분포</t>
    <phoneticPr fontId="1" type="noConversion"/>
  </si>
  <si>
    <t>수요량</t>
    <phoneticPr fontId="1" type="noConversion"/>
  </si>
  <si>
    <t>확률</t>
    <phoneticPr fontId="1" type="noConversion"/>
  </si>
  <si>
    <t>누적확률</t>
    <phoneticPr fontId="1" type="noConversion"/>
  </si>
  <si>
    <t>시뮬레이션</t>
    <phoneticPr fontId="1" type="noConversion"/>
  </si>
  <si>
    <t>반복활동</t>
    <phoneticPr fontId="1" type="noConversion"/>
  </si>
  <si>
    <t>난수</t>
    <phoneticPr fontId="1" type="noConversion"/>
  </si>
  <si>
    <t>반품수입</t>
    <phoneticPr fontId="1" type="noConversion"/>
  </si>
  <si>
    <t>비용</t>
    <phoneticPr fontId="1" type="noConversion"/>
  </si>
  <si>
    <t>이윤</t>
    <phoneticPr fontId="1" type="noConversion"/>
  </si>
  <si>
    <t>평균이윤</t>
    <phoneticPr fontId="1" type="noConversion"/>
  </si>
  <si>
    <t>표준오차</t>
    <phoneticPr fontId="1" type="noConversion"/>
  </si>
  <si>
    <t>신뢰구간 상한값</t>
    <phoneticPr fontId="1" type="noConversion"/>
  </si>
  <si>
    <t>신뢰구간 하한값</t>
    <phoneticPr fontId="1" type="noConversion"/>
  </si>
  <si>
    <t>대안의 성과 비교</t>
    <phoneticPr fontId="1" type="noConversion"/>
  </si>
  <si>
    <t>주문량</t>
    <phoneticPr fontId="1" type="noConversion"/>
  </si>
  <si>
    <t>대안의 성과비교 심화</t>
    <phoneticPr fontId="1" type="noConversion"/>
  </si>
  <si>
    <t>주문량=125</t>
    <phoneticPr fontId="1" type="noConversion"/>
  </si>
  <si>
    <t>주문량=150</t>
    <phoneticPr fontId="1" type="noConversion"/>
  </si>
  <si>
    <t>차이자료</t>
    <phoneticPr fontId="1" type="noConversion"/>
  </si>
  <si>
    <t>차이평균</t>
    <phoneticPr fontId="1" type="noConversion"/>
  </si>
  <si>
    <t>표준편차</t>
    <phoneticPr fontId="1" type="noConversion"/>
  </si>
  <si>
    <t>주문비용</t>
    <phoneticPr fontId="1" type="noConversion"/>
  </si>
  <si>
    <t>주문단가</t>
    <phoneticPr fontId="1" type="noConversion"/>
  </si>
  <si>
    <t>누적 확률</t>
    <phoneticPr fontId="1" type="noConversion"/>
  </si>
  <si>
    <t>반복횟수</t>
    <phoneticPr fontId="1" type="noConversion"/>
  </si>
  <si>
    <t>대안의 성과 비교 심화</t>
    <phoneticPr fontId="1" type="noConversion"/>
  </si>
  <si>
    <t>신뢰구간 상한가</t>
    <phoneticPr fontId="1" type="noConversion"/>
  </si>
  <si>
    <t>신뢰구간 하한가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</si>
</sst>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6" formatCode="\$#,##0.00_);[Red]\(\$#,##0.00\)"/>
    <numFmt numFmtId="176" formatCode="&quot;₩&quot;#,##0"/>
    <numFmt numFmtId="177" formatCode="&quot;₩&quot;#,##0_);[Red]\(&quot;₩&quot;#,##0\)"/>
    <numFmt numFmtId="178" formatCode="&quot;₩&quot;#,##0.00"/>
  </numFmts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b/>
      <sz val="14"/>
      <name val="Arial"/>
      <family val="2"/>
    </font>
    <font>
      <b/>
      <sz val="14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26" fontId="0" fillId="0" borderId="0" xfId="0" applyNumberFormat="1"/>
    <xf numFmtId="0" fontId="3" fillId="0" borderId="0" xfId="0" applyFont="1" applyAlignment="1">
      <alignment horizontal="center"/>
    </xf>
    <xf numFmtId="176" fontId="2" fillId="0" borderId="0" xfId="0" applyNumberFormat="1" applyFont="1"/>
    <xf numFmtId="0" fontId="2" fillId="0" borderId="0" xfId="0" applyFont="1" applyAlignment="1">
      <alignment horizontal="right"/>
    </xf>
    <xf numFmtId="177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/>
    <xf numFmtId="176" fontId="0" fillId="0" borderId="0" xfId="0" applyNumberFormat="1"/>
    <xf numFmtId="178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그림8!$J$6:$J$14</c:f>
              <c:numCache>
                <c:formatCode>"₩"#,##0</c:formatCode>
                <c:ptCount val="9"/>
                <c:pt idx="0">
                  <c:v>250000</c:v>
                </c:pt>
                <c:pt idx="1">
                  <c:v>254375</c:v>
                </c:pt>
                <c:pt idx="2">
                  <c:v>296250</c:v>
                </c:pt>
                <c:pt idx="3">
                  <c:v>244375</c:v>
                </c:pt>
                <c:pt idx="4">
                  <c:v>230000</c:v>
                </c:pt>
                <c:pt idx="5">
                  <c:v>125625</c:v>
                </c:pt>
                <c:pt idx="6">
                  <c:v>17500</c:v>
                </c:pt>
                <c:pt idx="7">
                  <c:v>-51250</c:v>
                </c:pt>
                <c:pt idx="8">
                  <c:v>-191250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0-46BC-B31C-8EEA955FC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107760"/>
        <c:axId val="302108320"/>
      </c:barChart>
      <c:catAx>
        <c:axId val="30210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108320"/>
        <c:crosses val="autoZero"/>
        <c:auto val="1"/>
        <c:lblAlgn val="ctr"/>
        <c:lblOffset val="100"/>
        <c:noMultiLvlLbl val="0"/>
      </c:catAx>
      <c:valAx>
        <c:axId val="302108320"/>
        <c:scaling>
          <c:orientation val="minMax"/>
        </c:scaling>
        <c:delete val="0"/>
        <c:axPos val="l"/>
        <c:majorGridlines/>
        <c:numFmt formatCode="&quot;₩&quot;#,##0" sourceLinked="1"/>
        <c:majorTickMark val="out"/>
        <c:minorTickMark val="none"/>
        <c:tickLblPos val="nextTo"/>
        <c:crossAx val="30210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평균이윤</c:v>
          </c:tx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그림8!$J$6:$J$14</c:f>
              <c:numCache>
                <c:formatCode>"₩"#,##0</c:formatCode>
                <c:ptCount val="9"/>
                <c:pt idx="0">
                  <c:v>250000</c:v>
                </c:pt>
                <c:pt idx="1">
                  <c:v>254375</c:v>
                </c:pt>
                <c:pt idx="2">
                  <c:v>296250</c:v>
                </c:pt>
                <c:pt idx="3">
                  <c:v>244375</c:v>
                </c:pt>
                <c:pt idx="4">
                  <c:v>230000</c:v>
                </c:pt>
                <c:pt idx="5">
                  <c:v>125625</c:v>
                </c:pt>
                <c:pt idx="6">
                  <c:v>17500</c:v>
                </c:pt>
                <c:pt idx="7">
                  <c:v>-51250</c:v>
                </c:pt>
                <c:pt idx="8">
                  <c:v>-191250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C-494B-A74B-7BDA02F7DC9A}"/>
            </c:ext>
          </c:extLst>
        </c:ser>
        <c:ser>
          <c:idx val="2"/>
          <c:order val="1"/>
          <c:tx>
            <c:v>표준편차</c:v>
          </c:tx>
          <c:invertIfNegative val="0"/>
          <c:cat>
            <c:numRef>
              <c:f>그림8!$I$6:$I$14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그림8!$K$6:$K$14</c:f>
              <c:numCache>
                <c:formatCode>"₩"#,##0</c:formatCode>
                <c:ptCount val="9"/>
                <c:pt idx="0">
                  <c:v>0</c:v>
                </c:pt>
                <c:pt idx="1">
                  <c:v>87154.349758449709</c:v>
                </c:pt>
                <c:pt idx="2">
                  <c:v>153510.06777762464</c:v>
                </c:pt>
                <c:pt idx="3">
                  <c:v>250645.47354598469</c:v>
                </c:pt>
                <c:pt idx="4">
                  <c:v>315688.28123497224</c:v>
                </c:pt>
                <c:pt idx="5">
                  <c:v>363512.49665901822</c:v>
                </c:pt>
                <c:pt idx="6">
                  <c:v>432290.41164476459</c:v>
                </c:pt>
                <c:pt idx="7">
                  <c:v>416134.129381818</c:v>
                </c:pt>
                <c:pt idx="8">
                  <c:v>489941.4389867055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C-494B-A74B-7BDA02F7D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111120"/>
        <c:axId val="302111680"/>
      </c:barChart>
      <c:catAx>
        <c:axId val="30211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111680"/>
        <c:crosses val="autoZero"/>
        <c:auto val="1"/>
        <c:lblAlgn val="ctr"/>
        <c:lblOffset val="100"/>
        <c:noMultiLvlLbl val="0"/>
      </c:catAx>
      <c:valAx>
        <c:axId val="302111680"/>
        <c:scaling>
          <c:orientation val="minMax"/>
        </c:scaling>
        <c:delete val="0"/>
        <c:axPos val="l"/>
        <c:majorGridlines/>
        <c:numFmt formatCode="&quot;₩&quot;#,##0" sourceLinked="1"/>
        <c:majorTickMark val="out"/>
        <c:minorTickMark val="none"/>
        <c:tickLblPos val="nextTo"/>
        <c:crossAx val="30211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Sheet1!$I$7:$I$15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Sheet1!$J$7:$J$15</c:f>
              <c:numCache>
                <c:formatCode>General</c:formatCode>
                <c:ptCount val="9"/>
                <c:pt idx="0">
                  <c:v>250000</c:v>
                </c:pt>
                <c:pt idx="1">
                  <c:v>312500</c:v>
                </c:pt>
                <c:pt idx="2">
                  <c:v>371625</c:v>
                </c:pt>
                <c:pt idx="3">
                  <c:v>415750</c:v>
                </c:pt>
                <c:pt idx="4">
                  <c:v>399725</c:v>
                </c:pt>
                <c:pt idx="5">
                  <c:v>323700</c:v>
                </c:pt>
                <c:pt idx="6">
                  <c:v>254125</c:v>
                </c:pt>
                <c:pt idx="7">
                  <c:v>97475</c:v>
                </c:pt>
                <c:pt idx="8">
                  <c:v>-34500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C-4FCD-A592-D08759DD4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9612928"/>
        <c:axId val="952740912"/>
      </c:barChart>
      <c:catAx>
        <c:axId val="95961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2740912"/>
        <c:crosses val="autoZero"/>
        <c:auto val="1"/>
        <c:lblAlgn val="ctr"/>
        <c:lblOffset val="100"/>
        <c:noMultiLvlLbl val="0"/>
      </c:catAx>
      <c:valAx>
        <c:axId val="9527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96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평균이윤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Sheet1!$I$7:$I$15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Sheet1!$J$7:$J$15</c:f>
              <c:numCache>
                <c:formatCode>General</c:formatCode>
                <c:ptCount val="9"/>
                <c:pt idx="0">
                  <c:v>250000</c:v>
                </c:pt>
                <c:pt idx="1">
                  <c:v>312500</c:v>
                </c:pt>
                <c:pt idx="2">
                  <c:v>371625</c:v>
                </c:pt>
                <c:pt idx="3">
                  <c:v>415750</c:v>
                </c:pt>
                <c:pt idx="4">
                  <c:v>399725</c:v>
                </c:pt>
                <c:pt idx="5">
                  <c:v>323700</c:v>
                </c:pt>
                <c:pt idx="6">
                  <c:v>254125</c:v>
                </c:pt>
                <c:pt idx="7">
                  <c:v>97475</c:v>
                </c:pt>
                <c:pt idx="8">
                  <c:v>-34500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5-4616-81F5-AEBE6467D617}"/>
            </c:ext>
          </c:extLst>
        </c:ser>
        <c:ser>
          <c:idx val="1"/>
          <c:order val="1"/>
          <c:tx>
            <c:v>표준편차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Sheet1!$I$7:$I$15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Sheet1!$K$7:$K$15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23144.187371582288</c:v>
                </c:pt>
                <c:pt idx="3">
                  <c:v>62463.625778964713</c:v>
                </c:pt>
                <c:pt idx="4">
                  <c:v>138972.09906373947</c:v>
                </c:pt>
                <c:pt idx="5">
                  <c:v>192969.38051976488</c:v>
                </c:pt>
                <c:pt idx="6">
                  <c:v>193482.95379461962</c:v>
                </c:pt>
                <c:pt idx="7">
                  <c:v>213932.48457058935</c:v>
                </c:pt>
                <c:pt idx="8">
                  <c:v>224572.82681895097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5-4616-81F5-AEBE6467D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760896"/>
        <c:axId val="952626224"/>
      </c:barChart>
      <c:catAx>
        <c:axId val="77476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2626224"/>
        <c:crosses val="autoZero"/>
        <c:auto val="1"/>
        <c:lblAlgn val="ctr"/>
        <c:lblOffset val="100"/>
        <c:noMultiLvlLbl val="0"/>
      </c:catAx>
      <c:valAx>
        <c:axId val="9526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476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평균이윤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Sheet1!$M$5:$M$15</c:f>
              <c:numCache>
                <c:formatCode>General</c:formatCode>
                <c:ptCount val="11"/>
                <c:pt idx="0">
                  <c:v>125</c:v>
                </c:pt>
                <c:pt idx="1">
                  <c:v>130</c:v>
                </c:pt>
                <c:pt idx="2">
                  <c:v>135</c:v>
                </c:pt>
                <c:pt idx="3">
                  <c:v>140</c:v>
                </c:pt>
                <c:pt idx="4">
                  <c:v>145</c:v>
                </c:pt>
                <c:pt idx="5">
                  <c:v>150</c:v>
                </c:pt>
                <c:pt idx="6">
                  <c:v>155</c:v>
                </c:pt>
                <c:pt idx="7">
                  <c:v>160</c:v>
                </c:pt>
                <c:pt idx="8">
                  <c:v>165</c:v>
                </c:pt>
                <c:pt idx="9">
                  <c:v>170</c:v>
                </c:pt>
                <c:pt idx="10">
                  <c:v>175</c:v>
                </c:pt>
              </c:numCache>
            </c:numRef>
          </c:cat>
          <c:val>
            <c:numRef>
              <c:f>Sheet1!$N$5:$N$15</c:f>
              <c:numCache>
                <c:formatCode>General</c:formatCode>
                <c:ptCount val="11"/>
                <c:pt idx="0">
                  <c:v>312500</c:v>
                </c:pt>
                <c:pt idx="1">
                  <c:v>323950</c:v>
                </c:pt>
                <c:pt idx="2">
                  <c:v>336600</c:v>
                </c:pt>
                <c:pt idx="3">
                  <c:v>349400</c:v>
                </c:pt>
                <c:pt idx="4">
                  <c:v>360625</c:v>
                </c:pt>
                <c:pt idx="5">
                  <c:v>374775</c:v>
                </c:pt>
                <c:pt idx="6">
                  <c:v>377825</c:v>
                </c:pt>
                <c:pt idx="7">
                  <c:v>384325</c:v>
                </c:pt>
                <c:pt idx="8">
                  <c:v>393300</c:v>
                </c:pt>
                <c:pt idx="9">
                  <c:v>396200</c:v>
                </c:pt>
                <c:pt idx="10">
                  <c:v>415450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7-43C8-9F47-20CF2AFD0884}"/>
            </c:ext>
          </c:extLst>
        </c:ser>
        <c:ser>
          <c:idx val="1"/>
          <c:order val="1"/>
          <c:tx>
            <c:v>표준편차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Sheet1!$M$5:$M$15</c:f>
              <c:numCache>
                <c:formatCode>General</c:formatCode>
                <c:ptCount val="11"/>
                <c:pt idx="0">
                  <c:v>125</c:v>
                </c:pt>
                <c:pt idx="1">
                  <c:v>130</c:v>
                </c:pt>
                <c:pt idx="2">
                  <c:v>135</c:v>
                </c:pt>
                <c:pt idx="3">
                  <c:v>140</c:v>
                </c:pt>
                <c:pt idx="4">
                  <c:v>145</c:v>
                </c:pt>
                <c:pt idx="5">
                  <c:v>150</c:v>
                </c:pt>
                <c:pt idx="6">
                  <c:v>155</c:v>
                </c:pt>
                <c:pt idx="7">
                  <c:v>160</c:v>
                </c:pt>
                <c:pt idx="8">
                  <c:v>165</c:v>
                </c:pt>
                <c:pt idx="9">
                  <c:v>170</c:v>
                </c:pt>
                <c:pt idx="10">
                  <c:v>175</c:v>
                </c:pt>
              </c:numCache>
            </c:numRef>
          </c:cat>
          <c:val>
            <c:numRef>
              <c:f>Sheet1!$O$5:$O$15</c:f>
              <c:numCache>
                <c:formatCode>General</c:formatCode>
                <c:ptCount val="11"/>
                <c:pt idx="0">
                  <c:v>0</c:v>
                </c:pt>
                <c:pt idx="1">
                  <c:v>10500</c:v>
                </c:pt>
                <c:pt idx="2">
                  <c:v>9000</c:v>
                </c:pt>
                <c:pt idx="3">
                  <c:v>5295.7959312509902</c:v>
                </c:pt>
                <c:pt idx="4">
                  <c:v>10785.8809224248</c:v>
                </c:pt>
                <c:pt idx="5">
                  <c:v>2250</c:v>
                </c:pt>
                <c:pt idx="6">
                  <c:v>37024.178218122179</c:v>
                </c:pt>
                <c:pt idx="7">
                  <c:v>58212.922261142485</c:v>
                </c:pt>
                <c:pt idx="8">
                  <c:v>63660.320165990081</c:v>
                </c:pt>
                <c:pt idx="9">
                  <c:v>78231.300408700641</c:v>
                </c:pt>
                <c:pt idx="10">
                  <c:v>69264.151819485429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7-43C8-9F47-20CF2AFD0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540496"/>
        <c:axId val="775825888"/>
      </c:barChart>
      <c:catAx>
        <c:axId val="95554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5825888"/>
        <c:crosses val="autoZero"/>
        <c:auto val="1"/>
        <c:lblAlgn val="ctr"/>
        <c:lblOffset val="100"/>
        <c:noMultiLvlLbl val="0"/>
      </c:catAx>
      <c:valAx>
        <c:axId val="7758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5554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Sheet2!$I$5:$I$13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Sheet2!$J$5:$J$13</c:f>
              <c:numCache>
                <c:formatCode>General</c:formatCode>
                <c:ptCount val="9"/>
                <c:pt idx="0">
                  <c:v>250000</c:v>
                </c:pt>
                <c:pt idx="1">
                  <c:v>254375</c:v>
                </c:pt>
                <c:pt idx="2">
                  <c:v>258750</c:v>
                </c:pt>
                <c:pt idx="3">
                  <c:v>227500</c:v>
                </c:pt>
                <c:pt idx="4">
                  <c:v>196250</c:v>
                </c:pt>
                <c:pt idx="5">
                  <c:v>103125</c:v>
                </c:pt>
                <c:pt idx="6">
                  <c:v>10000</c:v>
                </c:pt>
                <c:pt idx="7">
                  <c:v>-103750</c:v>
                </c:pt>
                <c:pt idx="8">
                  <c:v>-217500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2-452E-BAEE-A161255F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369183"/>
        <c:axId val="1522982783"/>
      </c:barChart>
      <c:catAx>
        <c:axId val="152636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2982783"/>
        <c:crosses val="autoZero"/>
        <c:auto val="1"/>
        <c:lblAlgn val="ctr"/>
        <c:lblOffset val="100"/>
        <c:noMultiLvlLbl val="0"/>
      </c:catAx>
      <c:valAx>
        <c:axId val="152298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636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평균이윤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Sheet2!$I$5:$I$13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Sheet2!$J$5:$J$13</c:f>
              <c:numCache>
                <c:formatCode>General</c:formatCode>
                <c:ptCount val="9"/>
                <c:pt idx="0">
                  <c:v>250000</c:v>
                </c:pt>
                <c:pt idx="1">
                  <c:v>254375</c:v>
                </c:pt>
                <c:pt idx="2">
                  <c:v>258750</c:v>
                </c:pt>
                <c:pt idx="3">
                  <c:v>227500</c:v>
                </c:pt>
                <c:pt idx="4">
                  <c:v>196250</c:v>
                </c:pt>
                <c:pt idx="5">
                  <c:v>103125</c:v>
                </c:pt>
                <c:pt idx="6">
                  <c:v>10000</c:v>
                </c:pt>
                <c:pt idx="7">
                  <c:v>-103750</c:v>
                </c:pt>
                <c:pt idx="8">
                  <c:v>-217500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F-43A6-97CE-2A9D8E92DD44}"/>
            </c:ext>
          </c:extLst>
        </c:ser>
        <c:ser>
          <c:idx val="1"/>
          <c:order val="1"/>
          <c:tx>
            <c:v>표준편차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Sheet2!$I$5:$I$13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Sheet2!$K$5:$K$13</c:f>
              <c:numCache>
                <c:formatCode>General</c:formatCode>
                <c:ptCount val="9"/>
                <c:pt idx="0">
                  <c:v>0</c:v>
                </c:pt>
                <c:pt idx="1">
                  <c:v>87154.349758449709</c:v>
                </c:pt>
                <c:pt idx="2">
                  <c:v>174308.69951689942</c:v>
                </c:pt>
                <c:pt idx="3">
                  <c:v>247544.76179250711</c:v>
                </c:pt>
                <c:pt idx="4">
                  <c:v>331555.3909571179</c:v>
                </c:pt>
                <c:pt idx="5">
                  <c:v>366741.44812487077</c:v>
                </c:pt>
                <c:pt idx="6">
                  <c:v>411206.65010540513</c:v>
                </c:pt>
                <c:pt idx="7">
                  <c:v>430198.81767302979</c:v>
                </c:pt>
                <c:pt idx="8">
                  <c:v>452831.99774509994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FF-43A6-97CE-2A9D8E92D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106655"/>
        <c:axId val="1534212031"/>
      </c:barChart>
      <c:catAx>
        <c:axId val="153110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4212031"/>
        <c:crosses val="autoZero"/>
        <c:auto val="1"/>
        <c:lblAlgn val="ctr"/>
        <c:lblOffset val="100"/>
        <c:noMultiLvlLbl val="0"/>
      </c:catAx>
      <c:valAx>
        <c:axId val="153421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₩&quot;* #,##0_-;\-&quot;₩&quot;* #,##0_-;_-&quot;₩&quot;* &quot;0&quot;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110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평균이윤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Sheet2!$N$4:$N$14</c:f>
              <c:numCache>
                <c:formatCode>General</c:formatCode>
                <c:ptCount val="11"/>
                <c:pt idx="0">
                  <c:v>125</c:v>
                </c:pt>
                <c:pt idx="1">
                  <c:v>130</c:v>
                </c:pt>
                <c:pt idx="2">
                  <c:v>135</c:v>
                </c:pt>
                <c:pt idx="3">
                  <c:v>140</c:v>
                </c:pt>
                <c:pt idx="4">
                  <c:v>145</c:v>
                </c:pt>
                <c:pt idx="5">
                  <c:v>150</c:v>
                </c:pt>
                <c:pt idx="6">
                  <c:v>155</c:v>
                </c:pt>
                <c:pt idx="7">
                  <c:v>160</c:v>
                </c:pt>
                <c:pt idx="8">
                  <c:v>165</c:v>
                </c:pt>
                <c:pt idx="9">
                  <c:v>170</c:v>
                </c:pt>
                <c:pt idx="10">
                  <c:v>175</c:v>
                </c:pt>
              </c:numCache>
            </c:numRef>
          </c:cat>
          <c:val>
            <c:numRef>
              <c:f>Sheet2!$O$4:$O$14</c:f>
              <c:numCache>
                <c:formatCode>General</c:formatCode>
                <c:ptCount val="11"/>
                <c:pt idx="0">
                  <c:v>254375</c:v>
                </c:pt>
                <c:pt idx="1">
                  <c:v>255250</c:v>
                </c:pt>
                <c:pt idx="2">
                  <c:v>256125</c:v>
                </c:pt>
                <c:pt idx="3">
                  <c:v>257000</c:v>
                </c:pt>
                <c:pt idx="4">
                  <c:v>257875</c:v>
                </c:pt>
                <c:pt idx="5">
                  <c:v>258750</c:v>
                </c:pt>
                <c:pt idx="6">
                  <c:v>252500</c:v>
                </c:pt>
                <c:pt idx="7">
                  <c:v>246250</c:v>
                </c:pt>
                <c:pt idx="8">
                  <c:v>240000</c:v>
                </c:pt>
                <c:pt idx="9">
                  <c:v>233750</c:v>
                </c:pt>
                <c:pt idx="10">
                  <c:v>227500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3-4557-8F99-CD0BAFCB34AF}"/>
            </c:ext>
          </c:extLst>
        </c:ser>
        <c:ser>
          <c:idx val="1"/>
          <c:order val="1"/>
          <c:tx>
            <c:v>표준편차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Sheet2!$N$4:$N$14</c:f>
              <c:numCache>
                <c:formatCode>General</c:formatCode>
                <c:ptCount val="11"/>
                <c:pt idx="0">
                  <c:v>125</c:v>
                </c:pt>
                <c:pt idx="1">
                  <c:v>130</c:v>
                </c:pt>
                <c:pt idx="2">
                  <c:v>135</c:v>
                </c:pt>
                <c:pt idx="3">
                  <c:v>140</c:v>
                </c:pt>
                <c:pt idx="4">
                  <c:v>145</c:v>
                </c:pt>
                <c:pt idx="5">
                  <c:v>150</c:v>
                </c:pt>
                <c:pt idx="6">
                  <c:v>155</c:v>
                </c:pt>
                <c:pt idx="7">
                  <c:v>160</c:v>
                </c:pt>
                <c:pt idx="8">
                  <c:v>165</c:v>
                </c:pt>
                <c:pt idx="9">
                  <c:v>170</c:v>
                </c:pt>
                <c:pt idx="10">
                  <c:v>175</c:v>
                </c:pt>
              </c:numCache>
            </c:numRef>
          </c:cat>
          <c:val>
            <c:numRef>
              <c:f>Sheet2!$P$4:$P$14</c:f>
              <c:numCache>
                <c:formatCode>General</c:formatCode>
                <c:ptCount val="11"/>
                <c:pt idx="0">
                  <c:v>87154.349758449709</c:v>
                </c:pt>
                <c:pt idx="1">
                  <c:v>104585.21971013965</c:v>
                </c:pt>
                <c:pt idx="2">
                  <c:v>122016.08966182958</c:v>
                </c:pt>
                <c:pt idx="3">
                  <c:v>139446.95961351952</c:v>
                </c:pt>
                <c:pt idx="4">
                  <c:v>156877.82956520945</c:v>
                </c:pt>
                <c:pt idx="5">
                  <c:v>174308.69951689942</c:v>
                </c:pt>
                <c:pt idx="6">
                  <c:v>187462.11738520788</c:v>
                </c:pt>
                <c:pt idx="7">
                  <c:v>201521.20348624722</c:v>
                </c:pt>
                <c:pt idx="8">
                  <c:v>216309.43744384509</c:v>
                </c:pt>
                <c:pt idx="9">
                  <c:v>231687.24020266475</c:v>
                </c:pt>
                <c:pt idx="10">
                  <c:v>247544.76179250711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3-4557-8F99-CD0BAFCB3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382831"/>
        <c:axId val="1669113295"/>
      </c:barChart>
      <c:catAx>
        <c:axId val="152638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9113295"/>
        <c:crosses val="autoZero"/>
        <c:auto val="1"/>
        <c:lblAlgn val="ctr"/>
        <c:lblOffset val="100"/>
        <c:noMultiLvlLbl val="0"/>
      </c:catAx>
      <c:valAx>
        <c:axId val="166911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638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07137875108191"/>
          <c:y val="0.39346516344547838"/>
          <c:w val="0.18458390406642072"/>
          <c:h val="0.21938280442217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평균이윤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Sheet3!$J$7:$J$15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Sheet3!$K$7:$K$15</c:f>
              <c:numCache>
                <c:formatCode>"₩"#,##0</c:formatCode>
                <c:ptCount val="9"/>
                <c:pt idx="0">
                  <c:v>250000</c:v>
                </c:pt>
                <c:pt idx="1">
                  <c:v>310025</c:v>
                </c:pt>
                <c:pt idx="2">
                  <c:v>366375</c:v>
                </c:pt>
                <c:pt idx="3">
                  <c:v>413125</c:v>
                </c:pt>
                <c:pt idx="4">
                  <c:v>410525</c:v>
                </c:pt>
                <c:pt idx="5">
                  <c:v>332400</c:v>
                </c:pt>
                <c:pt idx="6">
                  <c:v>247825</c:v>
                </c:pt>
                <c:pt idx="7">
                  <c:v>131825</c:v>
                </c:pt>
                <c:pt idx="8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4-445B-A0E3-7A81412AF0A7}"/>
            </c:ext>
          </c:extLst>
        </c:ser>
        <c:ser>
          <c:idx val="1"/>
          <c:order val="1"/>
          <c:tx>
            <c:v>표준편차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Sheet3!$J$7:$J$15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Sheet3!$L$7:$L$15</c:f>
              <c:numCache>
                <c:formatCode>"₩"#,##0</c:formatCode>
                <c:ptCount val="9"/>
                <c:pt idx="0">
                  <c:v>0</c:v>
                </c:pt>
                <c:pt idx="1">
                  <c:v>18740.300521506149</c:v>
                </c:pt>
                <c:pt idx="2">
                  <c:v>37604.022391228311</c:v>
                </c:pt>
                <c:pt idx="3">
                  <c:v>67136.013570823648</c:v>
                </c:pt>
                <c:pt idx="4">
                  <c:v>121782.47653463569</c:v>
                </c:pt>
                <c:pt idx="5">
                  <c:v>190626.59835395479</c:v>
                </c:pt>
                <c:pt idx="6">
                  <c:v>229042.70889945395</c:v>
                </c:pt>
                <c:pt idx="7">
                  <c:v>223396.03795216975</c:v>
                </c:pt>
                <c:pt idx="8">
                  <c:v>214538.35215516723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4-445B-A0E3-7A81412AF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429071"/>
        <c:axId val="1523660831"/>
      </c:barChart>
      <c:catAx>
        <c:axId val="166842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3660831"/>
        <c:crosses val="autoZero"/>
        <c:auto val="1"/>
        <c:lblAlgn val="ctr"/>
        <c:lblOffset val="100"/>
        <c:noMultiLvlLbl val="0"/>
      </c:catAx>
      <c:valAx>
        <c:axId val="15236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842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1181100</xdr:colOff>
      <xdr:row>15</xdr:row>
      <xdr:rowOff>38100</xdr:rowOff>
    </xdr:from>
    <xdr:to>
      <xdr:col>14</xdr:col>
      <xdr:colOff>314325</xdr:colOff>
      <xdr:row>121</xdr:row>
      <xdr:rowOff>38100</xdr:rowOff>
    </xdr:to>
    <xdr:graphicFrame macro="">
      <xdr:nvGraphicFramePr>
        <xdr:cNvPr id="50249" name="차트 1">
          <a:extLst>
            <a:ext uri="{FF2B5EF4-FFF2-40B4-BE49-F238E27FC236}">
              <a16:creationId xmlns:a16="http://schemas.microsoft.com/office/drawing/2014/main" id="{E6799F7A-8E78-4CDD-86DA-D19140A2C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1190625</xdr:colOff>
      <xdr:row>121</xdr:row>
      <xdr:rowOff>161925</xdr:rowOff>
    </xdr:from>
    <xdr:to>
      <xdr:col>14</xdr:col>
      <xdr:colOff>571500</xdr:colOff>
      <xdr:row>137</xdr:row>
      <xdr:rowOff>161925</xdr:rowOff>
    </xdr:to>
    <xdr:graphicFrame macro="">
      <xdr:nvGraphicFramePr>
        <xdr:cNvPr id="50250" name="차트 2">
          <a:extLst>
            <a:ext uri="{FF2B5EF4-FFF2-40B4-BE49-F238E27FC236}">
              <a16:creationId xmlns:a16="http://schemas.microsoft.com/office/drawing/2014/main" id="{A25AD440-0D9B-4D30-A05E-CD0E14AA6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651510</xdr:colOff>
      <xdr:row>16</xdr:row>
      <xdr:rowOff>125730</xdr:rowOff>
    </xdr:from>
    <xdr:to>
      <xdr:col>13</xdr:col>
      <xdr:colOff>365760</xdr:colOff>
      <xdr:row>120</xdr:row>
      <xdr:rowOff>53340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EB6263E-E800-B10C-0DB5-8456FEC82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</xdr:colOff>
      <xdr:row>121</xdr:row>
      <xdr:rowOff>80010</xdr:rowOff>
    </xdr:from>
    <xdr:to>
      <xdr:col>13</xdr:col>
      <xdr:colOff>365760</xdr:colOff>
      <xdr:row>134</xdr:row>
      <xdr:rowOff>160020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657EA8CA-96DA-C530-D9E4-54EB3A396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</xdr:colOff>
      <xdr:row>16</xdr:row>
      <xdr:rowOff>140970</xdr:rowOff>
    </xdr:from>
    <xdr:to>
      <xdr:col>19</xdr:col>
      <xdr:colOff>419100</xdr:colOff>
      <xdr:row>116</xdr:row>
      <xdr:rowOff>137160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187A390-565B-30E7-5F07-3936E27D8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636270</xdr:colOff>
      <xdr:row>14</xdr:row>
      <xdr:rowOff>19050</xdr:rowOff>
    </xdr:from>
    <xdr:to>
      <xdr:col>13</xdr:col>
      <xdr:colOff>15240</xdr:colOff>
      <xdr:row>117</xdr:row>
      <xdr:rowOff>83820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37D6E72-E54A-5DBC-6095-655F20530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666750</xdr:colOff>
      <xdr:row>118</xdr:row>
      <xdr:rowOff>57150</xdr:rowOff>
    </xdr:from>
    <xdr:to>
      <xdr:col>13</xdr:col>
      <xdr:colOff>160020</xdr:colOff>
      <xdr:row>131</xdr:row>
      <xdr:rowOff>144780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B2FA798-EDD6-34E5-4E54-47C590360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278130</xdr:colOff>
      <xdr:row>14</xdr:row>
      <xdr:rowOff>175260</xdr:rowOff>
    </xdr:from>
    <xdr:to>
      <xdr:col>18</xdr:col>
      <xdr:colOff>495300</xdr:colOff>
      <xdr:row>115</xdr:row>
      <xdr:rowOff>175260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958DD24-CDFE-93E4-B6B3-1C169B9D2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15</xdr:row>
      <xdr:rowOff>163830</xdr:rowOff>
    </xdr:from>
    <xdr:to>
      <xdr:col>13</xdr:col>
      <xdr:colOff>655320</xdr:colOff>
      <xdr:row>119</xdr:row>
      <xdr:rowOff>7620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29FFF79-33A0-9958-6C3E-59D86075F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120"/>
  <sheetViews>
    <sheetView tabSelected="1" zoomScaleNormal="100" workbookViewId="0">
      <selection activeCell="I16" sqref="I16"/>
    </sheetView>
  </sheetViews>
  <sheetFormatPr defaultRowHeight="14.4" x14ac:dyDescent="0.25"/>
  <cols>
    <col min="1" max="1" width="13.296875" customWidth="1"/>
    <col min="2" max="2" width="13.19921875" customWidth="1"/>
    <col min="3" max="3" width="11.09765625" customWidth="1"/>
    <col min="4" max="4" width="15.796875" customWidth="1"/>
    <col min="5" max="5" width="15.3984375" customWidth="1"/>
    <col min="6" max="6" width="16.796875" customWidth="1"/>
    <col min="7" max="8" width="17.59765625" customWidth="1"/>
    <col min="9" max="9" width="18.09765625" customWidth="1"/>
    <col min="10" max="10" width="11.19921875" bestFit="1" customWidth="1"/>
    <col min="11" max="11" width="10.296875" bestFit="1" customWidth="1"/>
    <col min="12" max="12" width="8.796875" customWidth="1"/>
  </cols>
  <sheetData>
    <row r="1" spans="1:11" ht="18" x14ac:dyDescent="0.3">
      <c r="A1" s="5" t="s">
        <v>0</v>
      </c>
      <c r="B1" s="5"/>
      <c r="C1" s="1"/>
      <c r="D1" s="1"/>
      <c r="E1" s="1"/>
      <c r="F1" s="1"/>
      <c r="G1" s="1"/>
      <c r="H1" s="1"/>
    </row>
    <row r="2" spans="1:11" x14ac:dyDescent="0.25">
      <c r="A2" s="1"/>
      <c r="B2" s="1"/>
      <c r="C2" s="1"/>
      <c r="D2" s="1"/>
      <c r="E2" s="1"/>
      <c r="F2" s="1"/>
      <c r="G2" s="1"/>
      <c r="H2" s="1"/>
    </row>
    <row r="3" spans="1:11" x14ac:dyDescent="0.25">
      <c r="A3" s="7" t="s">
        <v>5</v>
      </c>
      <c r="B3" s="1"/>
      <c r="C3" s="1"/>
      <c r="G3" s="1"/>
      <c r="H3" s="1"/>
      <c r="I3" s="15" t="s">
        <v>8</v>
      </c>
      <c r="J3" s="15"/>
      <c r="K3" s="15"/>
    </row>
    <row r="4" spans="1:11" x14ac:dyDescent="0.25">
      <c r="A4" s="3"/>
      <c r="B4" s="1"/>
      <c r="C4" s="1"/>
      <c r="D4" s="16" t="s">
        <v>20</v>
      </c>
      <c r="E4" s="16"/>
      <c r="F4" s="16"/>
      <c r="G4" s="1"/>
      <c r="H4" s="1"/>
      <c r="I4" s="9" t="s">
        <v>4</v>
      </c>
      <c r="J4" s="9" t="s">
        <v>16</v>
      </c>
      <c r="K4" s="9" t="s">
        <v>17</v>
      </c>
    </row>
    <row r="5" spans="1:11" x14ac:dyDescent="0.25">
      <c r="A5" s="3" t="s">
        <v>1</v>
      </c>
      <c r="B5" s="8">
        <v>7500</v>
      </c>
      <c r="C5" s="1"/>
      <c r="D5" s="3" t="s">
        <v>21</v>
      </c>
      <c r="E5" s="3" t="s">
        <v>11</v>
      </c>
      <c r="F5" s="3" t="s">
        <v>22</v>
      </c>
      <c r="G5" s="1"/>
      <c r="H5" s="1"/>
      <c r="I5" s="1"/>
      <c r="J5" s="8">
        <f ca="1">G115</f>
        <v>252500</v>
      </c>
      <c r="K5" s="8">
        <f ca="1">G116</f>
        <v>316317.59069299034</v>
      </c>
    </row>
    <row r="6" spans="1:11" x14ac:dyDescent="0.25">
      <c r="A6" s="3" t="s">
        <v>2</v>
      </c>
      <c r="B6" s="8">
        <v>10000</v>
      </c>
      <c r="C6" s="1"/>
      <c r="D6" s="1">
        <v>0</v>
      </c>
      <c r="E6" s="1">
        <v>100</v>
      </c>
      <c r="F6" s="1">
        <v>0.3</v>
      </c>
      <c r="G6" s="1"/>
      <c r="H6" s="1"/>
      <c r="I6" s="9">
        <v>100</v>
      </c>
      <c r="J6" s="8">
        <f t="dataTable" ref="J6:K14" dt2D="0" dtr="0" r1="B10" ca="1"/>
        <v>250000</v>
      </c>
      <c r="K6" s="8">
        <v>0</v>
      </c>
    </row>
    <row r="7" spans="1:11" x14ac:dyDescent="0.25">
      <c r="A7" s="3" t="s">
        <v>3</v>
      </c>
      <c r="B7" s="8">
        <v>2500</v>
      </c>
      <c r="C7" s="1"/>
      <c r="D7" s="1">
        <f>D6+F6</f>
        <v>0.3</v>
      </c>
      <c r="E7" s="1">
        <v>150</v>
      </c>
      <c r="F7" s="1">
        <v>0.2</v>
      </c>
      <c r="G7" s="1"/>
      <c r="H7" s="1"/>
      <c r="I7" s="9">
        <v>125</v>
      </c>
      <c r="J7" s="8">
        <v>254375</v>
      </c>
      <c r="K7" s="8">
        <v>87154.349758449709</v>
      </c>
    </row>
    <row r="8" spans="1:11" x14ac:dyDescent="0.25">
      <c r="A8" s="3"/>
      <c r="B8" s="1"/>
      <c r="C8" s="1"/>
      <c r="D8" s="1">
        <f>D7+F7</f>
        <v>0.5</v>
      </c>
      <c r="E8" s="1">
        <v>200</v>
      </c>
      <c r="F8" s="1">
        <v>0.3</v>
      </c>
      <c r="G8" s="1"/>
      <c r="H8" s="1"/>
      <c r="I8" s="9">
        <v>150</v>
      </c>
      <c r="J8" s="8">
        <v>296250</v>
      </c>
      <c r="K8" s="8">
        <v>153510.06777762464</v>
      </c>
    </row>
    <row r="9" spans="1:11" x14ac:dyDescent="0.25">
      <c r="A9" s="7" t="s">
        <v>6</v>
      </c>
      <c r="B9" s="1"/>
      <c r="C9" s="1"/>
      <c r="D9" s="1">
        <f>D8+F8</f>
        <v>0.8</v>
      </c>
      <c r="E9" s="1">
        <v>250</v>
      </c>
      <c r="F9" s="1">
        <v>0.15</v>
      </c>
      <c r="G9" s="1"/>
      <c r="H9" s="1"/>
      <c r="I9" s="9">
        <v>175</v>
      </c>
      <c r="J9" s="8">
        <v>244375</v>
      </c>
      <c r="K9" s="8">
        <v>250645.47354598469</v>
      </c>
    </row>
    <row r="10" spans="1:11" x14ac:dyDescent="0.25">
      <c r="A10" s="3" t="s">
        <v>4</v>
      </c>
      <c r="B10" s="1">
        <v>200</v>
      </c>
      <c r="C10" s="1"/>
      <c r="D10" s="1">
        <f>D9+F9</f>
        <v>0.95000000000000007</v>
      </c>
      <c r="E10" s="1">
        <v>300</v>
      </c>
      <c r="F10" s="1">
        <v>0.05</v>
      </c>
      <c r="G10" s="1"/>
      <c r="H10" s="1"/>
      <c r="I10" s="9">
        <v>200</v>
      </c>
      <c r="J10" s="8">
        <v>230000</v>
      </c>
      <c r="K10" s="8">
        <v>315688.28123497224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9">
        <v>225</v>
      </c>
      <c r="J11" s="8">
        <v>125625</v>
      </c>
      <c r="K11" s="8">
        <v>363512.49665901822</v>
      </c>
    </row>
    <row r="12" spans="1:11" x14ac:dyDescent="0.25">
      <c r="A12" s="2" t="s">
        <v>7</v>
      </c>
      <c r="B12" s="1"/>
      <c r="C12" s="1"/>
      <c r="D12" s="1"/>
      <c r="E12" s="1"/>
      <c r="F12" s="1"/>
      <c r="G12" s="1"/>
      <c r="H12" s="1"/>
      <c r="I12" s="9">
        <v>250</v>
      </c>
      <c r="J12" s="8">
        <v>17500</v>
      </c>
      <c r="K12" s="8">
        <v>432290.41164476459</v>
      </c>
    </row>
    <row r="13" spans="1:11" x14ac:dyDescent="0.25">
      <c r="A13" s="3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/>
      <c r="I13" s="9">
        <v>275</v>
      </c>
      <c r="J13" s="8">
        <v>-51250</v>
      </c>
      <c r="K13" s="8">
        <v>416134.129381818</v>
      </c>
    </row>
    <row r="14" spans="1:11" x14ac:dyDescent="0.25">
      <c r="A14" s="3">
        <v>1</v>
      </c>
      <c r="B14" s="9">
        <f ca="1">RAND()</f>
        <v>0.89267194772409597</v>
      </c>
      <c r="C14" s="9">
        <f ca="1">VLOOKUP(B14,table,2)</f>
        <v>250</v>
      </c>
      <c r="D14" s="10">
        <f ca="1">$B$6*MIN(C14,$B$10)</f>
        <v>2000000</v>
      </c>
      <c r="E14" s="10">
        <f>$B$5*$B$10</f>
        <v>1500000</v>
      </c>
      <c r="F14" s="10">
        <f ca="1">$B$7*MAX($B$10-C14,0)</f>
        <v>0</v>
      </c>
      <c r="G14" s="11">
        <f ca="1">D14-E14+F14</f>
        <v>500000</v>
      </c>
      <c r="H14" s="11"/>
      <c r="I14" s="9">
        <v>300</v>
      </c>
      <c r="J14" s="8">
        <v>-191250</v>
      </c>
      <c r="K14" s="8">
        <v>489941.4389867055</v>
      </c>
    </row>
    <row r="15" spans="1:11" x14ac:dyDescent="0.25">
      <c r="A15" s="3">
        <v>2</v>
      </c>
      <c r="B15" s="9">
        <f t="shared" ref="B15:B78" ca="1" si="0">RAND()</f>
        <v>0.82979660009498513</v>
      </c>
      <c r="C15" s="9">
        <f t="shared" ref="C15:C78" ca="1" si="1">VLOOKUP(B15,table,2)</f>
        <v>250</v>
      </c>
      <c r="D15" s="10">
        <f t="shared" ref="D15:D78" ca="1" si="2">$B$6*MIN(C15,$B$10)</f>
        <v>2000000</v>
      </c>
      <c r="E15" s="10">
        <f t="shared" ref="E15:E78" si="3">$B$5*$B$10</f>
        <v>1500000</v>
      </c>
      <c r="F15" s="10">
        <f t="shared" ref="F15:F78" ca="1" si="4">$B$7*MAX($B$10-C15,0)</f>
        <v>0</v>
      </c>
      <c r="G15" s="11">
        <f t="shared" ref="G15:G78" ca="1" si="5">D15-E15+F15</f>
        <v>500000</v>
      </c>
      <c r="H15" s="11"/>
      <c r="J15" s="6"/>
    </row>
    <row r="16" spans="1:11" x14ac:dyDescent="0.25">
      <c r="A16" s="3">
        <v>3</v>
      </c>
      <c r="B16" s="9">
        <f t="shared" ca="1" si="0"/>
        <v>0.62863469007348738</v>
      </c>
      <c r="C16" s="9">
        <f t="shared" ca="1" si="1"/>
        <v>200</v>
      </c>
      <c r="D16" s="10">
        <f t="shared" ca="1" si="2"/>
        <v>2000000</v>
      </c>
      <c r="E16" s="10">
        <f t="shared" si="3"/>
        <v>1500000</v>
      </c>
      <c r="F16" s="10">
        <f t="shared" ca="1" si="4"/>
        <v>0</v>
      </c>
      <c r="G16" s="11">
        <f t="shared" ca="1" si="5"/>
        <v>500000</v>
      </c>
      <c r="H16" s="11"/>
      <c r="J16" s="6"/>
    </row>
    <row r="17" spans="1:11" x14ac:dyDescent="0.25">
      <c r="A17" s="3">
        <v>4</v>
      </c>
      <c r="B17" s="9">
        <f t="shared" ca="1" si="0"/>
        <v>2.8504106561271114E-2</v>
      </c>
      <c r="C17" s="9">
        <f t="shared" ca="1" si="1"/>
        <v>100</v>
      </c>
      <c r="D17" s="10">
        <f t="shared" ca="1" si="2"/>
        <v>1000000</v>
      </c>
      <c r="E17" s="10">
        <f t="shared" si="3"/>
        <v>1500000</v>
      </c>
      <c r="F17" s="10">
        <f t="shared" ca="1" si="4"/>
        <v>250000</v>
      </c>
      <c r="G17" s="11">
        <f t="shared" ca="1" si="5"/>
        <v>-250000</v>
      </c>
      <c r="H17" s="11"/>
      <c r="J17" s="6"/>
    </row>
    <row r="18" spans="1:11" x14ac:dyDescent="0.25">
      <c r="A18" s="3">
        <v>5</v>
      </c>
      <c r="B18" s="9">
        <f t="shared" ca="1" si="0"/>
        <v>4.668695914228238E-2</v>
      </c>
      <c r="C18" s="9">
        <f t="shared" ca="1" si="1"/>
        <v>100</v>
      </c>
      <c r="D18" s="10">
        <f t="shared" ca="1" si="2"/>
        <v>1000000</v>
      </c>
      <c r="E18" s="10">
        <f t="shared" si="3"/>
        <v>1500000</v>
      </c>
      <c r="F18" s="10">
        <f t="shared" ca="1" si="4"/>
        <v>250000</v>
      </c>
      <c r="G18" s="11">
        <f t="shared" ca="1" si="5"/>
        <v>-250000</v>
      </c>
      <c r="H18" s="11"/>
      <c r="J18" s="6"/>
    </row>
    <row r="19" spans="1:11" hidden="1" x14ac:dyDescent="0.25">
      <c r="A19" s="3">
        <v>6</v>
      </c>
      <c r="B19" s="9">
        <f t="shared" ca="1" si="0"/>
        <v>0.58554402529096761</v>
      </c>
      <c r="C19" s="9">
        <f t="shared" ca="1" si="1"/>
        <v>200</v>
      </c>
      <c r="D19" s="10">
        <f t="shared" ca="1" si="2"/>
        <v>2000000</v>
      </c>
      <c r="E19" s="10">
        <f t="shared" si="3"/>
        <v>1500000</v>
      </c>
      <c r="F19" s="10">
        <f t="shared" ca="1" si="4"/>
        <v>0</v>
      </c>
      <c r="G19" s="11">
        <f t="shared" ca="1" si="5"/>
        <v>500000</v>
      </c>
      <c r="H19" s="11"/>
      <c r="J19" s="6"/>
    </row>
    <row r="20" spans="1:11" hidden="1" x14ac:dyDescent="0.25">
      <c r="A20" s="3">
        <v>7</v>
      </c>
      <c r="B20" s="9">
        <f t="shared" ca="1" si="0"/>
        <v>0.97729755992460665</v>
      </c>
      <c r="C20" s="9">
        <f t="shared" ca="1" si="1"/>
        <v>300</v>
      </c>
      <c r="D20" s="10">
        <f t="shared" ca="1" si="2"/>
        <v>2000000</v>
      </c>
      <c r="E20" s="10">
        <f t="shared" si="3"/>
        <v>1500000</v>
      </c>
      <c r="F20" s="10">
        <f t="shared" ca="1" si="4"/>
        <v>0</v>
      </c>
      <c r="G20" s="11">
        <f t="shared" ca="1" si="5"/>
        <v>500000</v>
      </c>
      <c r="H20" s="11"/>
      <c r="J20" s="6"/>
    </row>
    <row r="21" spans="1:11" hidden="1" x14ac:dyDescent="0.25">
      <c r="A21" s="3">
        <v>8</v>
      </c>
      <c r="B21" s="9">
        <f t="shared" ca="1" si="0"/>
        <v>0.87049443653109226</v>
      </c>
      <c r="C21" s="9">
        <f t="shared" ca="1" si="1"/>
        <v>250</v>
      </c>
      <c r="D21" s="10">
        <f t="shared" ca="1" si="2"/>
        <v>2000000</v>
      </c>
      <c r="E21" s="10">
        <f t="shared" si="3"/>
        <v>1500000</v>
      </c>
      <c r="F21" s="10">
        <f t="shared" ca="1" si="4"/>
        <v>0</v>
      </c>
      <c r="G21" s="11">
        <f t="shared" ca="1" si="5"/>
        <v>500000</v>
      </c>
      <c r="H21" s="11"/>
      <c r="J21" s="6"/>
    </row>
    <row r="22" spans="1:11" hidden="1" x14ac:dyDescent="0.25">
      <c r="A22" s="3">
        <v>9</v>
      </c>
      <c r="B22" s="9">
        <f t="shared" ca="1" si="0"/>
        <v>0.2645041730040022</v>
      </c>
      <c r="C22" s="9">
        <f t="shared" ca="1" si="1"/>
        <v>100</v>
      </c>
      <c r="D22" s="10">
        <f t="shared" ca="1" si="2"/>
        <v>1000000</v>
      </c>
      <c r="E22" s="10">
        <f t="shared" si="3"/>
        <v>1500000</v>
      </c>
      <c r="F22" s="10">
        <f t="shared" ca="1" si="4"/>
        <v>250000</v>
      </c>
      <c r="G22" s="11">
        <f t="shared" ca="1" si="5"/>
        <v>-250000</v>
      </c>
      <c r="H22" s="11"/>
      <c r="J22" s="6"/>
    </row>
    <row r="23" spans="1:11" hidden="1" x14ac:dyDescent="0.25">
      <c r="A23" s="3">
        <v>10</v>
      </c>
      <c r="B23" s="9">
        <f t="shared" ca="1" si="0"/>
        <v>0.70175467497474742</v>
      </c>
      <c r="C23" s="9">
        <f t="shared" ca="1" si="1"/>
        <v>200</v>
      </c>
      <c r="D23" s="10">
        <f t="shared" ca="1" si="2"/>
        <v>2000000</v>
      </c>
      <c r="E23" s="10">
        <f t="shared" si="3"/>
        <v>1500000</v>
      </c>
      <c r="F23" s="10">
        <f t="shared" ca="1" si="4"/>
        <v>0</v>
      </c>
      <c r="G23" s="11">
        <f t="shared" ca="1" si="5"/>
        <v>500000</v>
      </c>
      <c r="H23" s="11"/>
      <c r="J23" s="6"/>
    </row>
    <row r="24" spans="1:11" hidden="1" x14ac:dyDescent="0.25">
      <c r="A24" s="3">
        <v>11</v>
      </c>
      <c r="B24" s="9">
        <f t="shared" ca="1" si="0"/>
        <v>0.28303848800276454</v>
      </c>
      <c r="C24" s="9">
        <f t="shared" ca="1" si="1"/>
        <v>100</v>
      </c>
      <c r="D24" s="10">
        <f t="shared" ca="1" si="2"/>
        <v>1000000</v>
      </c>
      <c r="E24" s="10">
        <f t="shared" si="3"/>
        <v>1500000</v>
      </c>
      <c r="F24" s="10">
        <f t="shared" ca="1" si="4"/>
        <v>250000</v>
      </c>
      <c r="G24" s="11">
        <f t="shared" ca="1" si="5"/>
        <v>-250000</v>
      </c>
      <c r="H24" s="11"/>
    </row>
    <row r="25" spans="1:11" hidden="1" x14ac:dyDescent="0.25">
      <c r="A25" s="3">
        <v>12</v>
      </c>
      <c r="B25" s="9">
        <f t="shared" ca="1" si="0"/>
        <v>0.89925442729073113</v>
      </c>
      <c r="C25" s="9">
        <f t="shared" ca="1" si="1"/>
        <v>250</v>
      </c>
      <c r="D25" s="10">
        <f t="shared" ca="1" si="2"/>
        <v>2000000</v>
      </c>
      <c r="E25" s="10">
        <f t="shared" si="3"/>
        <v>1500000</v>
      </c>
      <c r="F25" s="10">
        <f t="shared" ca="1" si="4"/>
        <v>0</v>
      </c>
      <c r="G25" s="11">
        <f t="shared" ca="1" si="5"/>
        <v>500000</v>
      </c>
      <c r="H25" s="11"/>
      <c r="J25" s="4"/>
      <c r="K25" s="4"/>
    </row>
    <row r="26" spans="1:11" hidden="1" x14ac:dyDescent="0.25">
      <c r="A26" s="3">
        <v>13</v>
      </c>
      <c r="B26" s="9">
        <f t="shared" ca="1" si="0"/>
        <v>0.66023705091119045</v>
      </c>
      <c r="C26" s="9">
        <f t="shared" ca="1" si="1"/>
        <v>200</v>
      </c>
      <c r="D26" s="10">
        <f t="shared" ca="1" si="2"/>
        <v>2000000</v>
      </c>
      <c r="E26" s="10">
        <f t="shared" si="3"/>
        <v>1500000</v>
      </c>
      <c r="F26" s="10">
        <f t="shared" ca="1" si="4"/>
        <v>0</v>
      </c>
      <c r="G26" s="11">
        <f t="shared" ca="1" si="5"/>
        <v>500000</v>
      </c>
      <c r="H26" s="11"/>
      <c r="J26" s="4"/>
      <c r="K26" s="4"/>
    </row>
    <row r="27" spans="1:11" hidden="1" x14ac:dyDescent="0.25">
      <c r="A27" s="3">
        <v>14</v>
      </c>
      <c r="B27" s="9">
        <f t="shared" ca="1" si="0"/>
        <v>0.22498460197250769</v>
      </c>
      <c r="C27" s="9">
        <f t="shared" ca="1" si="1"/>
        <v>100</v>
      </c>
      <c r="D27" s="10">
        <f t="shared" ca="1" si="2"/>
        <v>1000000</v>
      </c>
      <c r="E27" s="10">
        <f t="shared" si="3"/>
        <v>1500000</v>
      </c>
      <c r="F27" s="10">
        <f t="shared" ca="1" si="4"/>
        <v>250000</v>
      </c>
      <c r="G27" s="11">
        <f t="shared" ca="1" si="5"/>
        <v>-250000</v>
      </c>
      <c r="H27" s="11"/>
      <c r="J27" s="4"/>
      <c r="K27" s="4"/>
    </row>
    <row r="28" spans="1:11" hidden="1" x14ac:dyDescent="0.25">
      <c r="A28" s="3">
        <v>15</v>
      </c>
      <c r="B28" s="9">
        <f t="shared" ca="1" si="0"/>
        <v>0.96613427250910455</v>
      </c>
      <c r="C28" s="9">
        <f t="shared" ca="1" si="1"/>
        <v>300</v>
      </c>
      <c r="D28" s="10">
        <f t="shared" ca="1" si="2"/>
        <v>2000000</v>
      </c>
      <c r="E28" s="10">
        <f t="shared" si="3"/>
        <v>1500000</v>
      </c>
      <c r="F28" s="10">
        <f t="shared" ca="1" si="4"/>
        <v>0</v>
      </c>
      <c r="G28" s="11">
        <f t="shared" ca="1" si="5"/>
        <v>500000</v>
      </c>
      <c r="H28" s="11"/>
      <c r="J28" s="4"/>
      <c r="K28" s="4"/>
    </row>
    <row r="29" spans="1:11" hidden="1" x14ac:dyDescent="0.25">
      <c r="A29" s="3">
        <v>16</v>
      </c>
      <c r="B29" s="9">
        <f t="shared" ca="1" si="0"/>
        <v>0.49108504344345938</v>
      </c>
      <c r="C29" s="9">
        <f t="shared" ca="1" si="1"/>
        <v>150</v>
      </c>
      <c r="D29" s="10">
        <f t="shared" ca="1" si="2"/>
        <v>1500000</v>
      </c>
      <c r="E29" s="10">
        <f t="shared" si="3"/>
        <v>1500000</v>
      </c>
      <c r="F29" s="10">
        <f t="shared" ca="1" si="4"/>
        <v>125000</v>
      </c>
      <c r="G29" s="11">
        <f t="shared" ca="1" si="5"/>
        <v>125000</v>
      </c>
      <c r="H29" s="11"/>
    </row>
    <row r="30" spans="1:11" hidden="1" x14ac:dyDescent="0.25">
      <c r="A30" s="3">
        <v>17</v>
      </c>
      <c r="B30" s="9">
        <f t="shared" ca="1" si="0"/>
        <v>0.64101115407680698</v>
      </c>
      <c r="C30" s="9">
        <f t="shared" ca="1" si="1"/>
        <v>200</v>
      </c>
      <c r="D30" s="10">
        <f t="shared" ca="1" si="2"/>
        <v>2000000</v>
      </c>
      <c r="E30" s="10">
        <f t="shared" si="3"/>
        <v>1500000</v>
      </c>
      <c r="F30" s="10">
        <f t="shared" ca="1" si="4"/>
        <v>0</v>
      </c>
      <c r="G30" s="11">
        <f t="shared" ca="1" si="5"/>
        <v>500000</v>
      </c>
      <c r="H30" s="11"/>
    </row>
    <row r="31" spans="1:11" hidden="1" x14ac:dyDescent="0.25">
      <c r="A31" s="3">
        <v>18</v>
      </c>
      <c r="B31" s="9">
        <f t="shared" ca="1" si="0"/>
        <v>0.11208487975294279</v>
      </c>
      <c r="C31" s="9">
        <f t="shared" ca="1" si="1"/>
        <v>100</v>
      </c>
      <c r="D31" s="10">
        <f t="shared" ca="1" si="2"/>
        <v>1000000</v>
      </c>
      <c r="E31" s="10">
        <f t="shared" si="3"/>
        <v>1500000</v>
      </c>
      <c r="F31" s="10">
        <f t="shared" ca="1" si="4"/>
        <v>250000</v>
      </c>
      <c r="G31" s="11">
        <f t="shared" ca="1" si="5"/>
        <v>-250000</v>
      </c>
      <c r="H31" s="11"/>
    </row>
    <row r="32" spans="1:11" hidden="1" x14ac:dyDescent="0.25">
      <c r="A32" s="3">
        <v>19</v>
      </c>
      <c r="B32" s="9">
        <f t="shared" ca="1" si="0"/>
        <v>0.64528826522745608</v>
      </c>
      <c r="C32" s="9">
        <f t="shared" ca="1" si="1"/>
        <v>200</v>
      </c>
      <c r="D32" s="10">
        <f t="shared" ca="1" si="2"/>
        <v>2000000</v>
      </c>
      <c r="E32" s="10">
        <f t="shared" si="3"/>
        <v>1500000</v>
      </c>
      <c r="F32" s="10">
        <f t="shared" ca="1" si="4"/>
        <v>0</v>
      </c>
      <c r="G32" s="11">
        <f t="shared" ca="1" si="5"/>
        <v>500000</v>
      </c>
      <c r="H32" s="11"/>
    </row>
    <row r="33" spans="1:8" hidden="1" x14ac:dyDescent="0.25">
      <c r="A33" s="3">
        <v>20</v>
      </c>
      <c r="B33" s="9">
        <f t="shared" ca="1" si="0"/>
        <v>0.53087043944330581</v>
      </c>
      <c r="C33" s="9">
        <f t="shared" ca="1" si="1"/>
        <v>200</v>
      </c>
      <c r="D33" s="10">
        <f t="shared" ca="1" si="2"/>
        <v>2000000</v>
      </c>
      <c r="E33" s="10">
        <f t="shared" si="3"/>
        <v>1500000</v>
      </c>
      <c r="F33" s="10">
        <f t="shared" ca="1" si="4"/>
        <v>0</v>
      </c>
      <c r="G33" s="11">
        <f t="shared" ca="1" si="5"/>
        <v>500000</v>
      </c>
      <c r="H33" s="11"/>
    </row>
    <row r="34" spans="1:8" hidden="1" x14ac:dyDescent="0.25">
      <c r="A34" s="3">
        <v>21</v>
      </c>
      <c r="B34" s="9">
        <f t="shared" ca="1" si="0"/>
        <v>0.29674666220099677</v>
      </c>
      <c r="C34" s="9">
        <f t="shared" ca="1" si="1"/>
        <v>100</v>
      </c>
      <c r="D34" s="10">
        <f t="shared" ca="1" si="2"/>
        <v>1000000</v>
      </c>
      <c r="E34" s="10">
        <f t="shared" si="3"/>
        <v>1500000</v>
      </c>
      <c r="F34" s="10">
        <f t="shared" ca="1" si="4"/>
        <v>250000</v>
      </c>
      <c r="G34" s="11">
        <f t="shared" ca="1" si="5"/>
        <v>-250000</v>
      </c>
      <c r="H34" s="11"/>
    </row>
    <row r="35" spans="1:8" hidden="1" x14ac:dyDescent="0.25">
      <c r="A35" s="3">
        <v>22</v>
      </c>
      <c r="B35" s="9">
        <f t="shared" ca="1" si="0"/>
        <v>0.79008536976123989</v>
      </c>
      <c r="C35" s="9">
        <f t="shared" ca="1" si="1"/>
        <v>200</v>
      </c>
      <c r="D35" s="10">
        <f t="shared" ca="1" si="2"/>
        <v>2000000</v>
      </c>
      <c r="E35" s="10">
        <f t="shared" si="3"/>
        <v>1500000</v>
      </c>
      <c r="F35" s="10">
        <f t="shared" ca="1" si="4"/>
        <v>0</v>
      </c>
      <c r="G35" s="11">
        <f t="shared" ca="1" si="5"/>
        <v>500000</v>
      </c>
      <c r="H35" s="11"/>
    </row>
    <row r="36" spans="1:8" hidden="1" x14ac:dyDescent="0.25">
      <c r="A36" s="3">
        <v>23</v>
      </c>
      <c r="B36" s="9">
        <f t="shared" ca="1" si="0"/>
        <v>0.82509239405979184</v>
      </c>
      <c r="C36" s="9">
        <f t="shared" ca="1" si="1"/>
        <v>250</v>
      </c>
      <c r="D36" s="10">
        <f t="shared" ca="1" si="2"/>
        <v>2000000</v>
      </c>
      <c r="E36" s="10">
        <f t="shared" si="3"/>
        <v>1500000</v>
      </c>
      <c r="F36" s="10">
        <f t="shared" ca="1" si="4"/>
        <v>0</v>
      </c>
      <c r="G36" s="11">
        <f t="shared" ca="1" si="5"/>
        <v>500000</v>
      </c>
      <c r="H36" s="11"/>
    </row>
    <row r="37" spans="1:8" hidden="1" x14ac:dyDescent="0.25">
      <c r="A37" s="3">
        <v>24</v>
      </c>
      <c r="B37" s="9">
        <f t="shared" ca="1" si="0"/>
        <v>0.75182337650839648</v>
      </c>
      <c r="C37" s="9">
        <f t="shared" ca="1" si="1"/>
        <v>200</v>
      </c>
      <c r="D37" s="10">
        <f t="shared" ca="1" si="2"/>
        <v>2000000</v>
      </c>
      <c r="E37" s="10">
        <f t="shared" si="3"/>
        <v>1500000</v>
      </c>
      <c r="F37" s="10">
        <f t="shared" ca="1" si="4"/>
        <v>0</v>
      </c>
      <c r="G37" s="11">
        <f t="shared" ca="1" si="5"/>
        <v>500000</v>
      </c>
      <c r="H37" s="11"/>
    </row>
    <row r="38" spans="1:8" hidden="1" x14ac:dyDescent="0.25">
      <c r="A38" s="3">
        <v>25</v>
      </c>
      <c r="B38" s="9">
        <f t="shared" ca="1" si="0"/>
        <v>2.4228337789383714E-2</v>
      </c>
      <c r="C38" s="9">
        <f t="shared" ca="1" si="1"/>
        <v>100</v>
      </c>
      <c r="D38" s="10">
        <f t="shared" ca="1" si="2"/>
        <v>1000000</v>
      </c>
      <c r="E38" s="10">
        <f t="shared" si="3"/>
        <v>1500000</v>
      </c>
      <c r="F38" s="10">
        <f t="shared" ca="1" si="4"/>
        <v>250000</v>
      </c>
      <c r="G38" s="11">
        <f t="shared" ca="1" si="5"/>
        <v>-250000</v>
      </c>
      <c r="H38" s="11"/>
    </row>
    <row r="39" spans="1:8" hidden="1" x14ac:dyDescent="0.25">
      <c r="A39" s="3">
        <v>26</v>
      </c>
      <c r="B39" s="9">
        <f t="shared" ca="1" si="0"/>
        <v>0.97981279846770053</v>
      </c>
      <c r="C39" s="9">
        <f t="shared" ca="1" si="1"/>
        <v>300</v>
      </c>
      <c r="D39" s="10">
        <f t="shared" ca="1" si="2"/>
        <v>2000000</v>
      </c>
      <c r="E39" s="10">
        <f t="shared" si="3"/>
        <v>1500000</v>
      </c>
      <c r="F39" s="10">
        <f t="shared" ca="1" si="4"/>
        <v>0</v>
      </c>
      <c r="G39" s="11">
        <f t="shared" ca="1" si="5"/>
        <v>500000</v>
      </c>
      <c r="H39" s="11"/>
    </row>
    <row r="40" spans="1:8" hidden="1" x14ac:dyDescent="0.25">
      <c r="A40" s="3">
        <v>27</v>
      </c>
      <c r="B40" s="9">
        <f t="shared" ca="1" si="0"/>
        <v>0.70341751307047518</v>
      </c>
      <c r="C40" s="9">
        <f t="shared" ca="1" si="1"/>
        <v>200</v>
      </c>
      <c r="D40" s="10">
        <f t="shared" ca="1" si="2"/>
        <v>2000000</v>
      </c>
      <c r="E40" s="10">
        <f t="shared" si="3"/>
        <v>1500000</v>
      </c>
      <c r="F40" s="10">
        <f t="shared" ca="1" si="4"/>
        <v>0</v>
      </c>
      <c r="G40" s="11">
        <f t="shared" ca="1" si="5"/>
        <v>500000</v>
      </c>
      <c r="H40" s="11"/>
    </row>
    <row r="41" spans="1:8" hidden="1" x14ac:dyDescent="0.25">
      <c r="A41" s="3">
        <v>28</v>
      </c>
      <c r="B41" s="9">
        <f t="shared" ca="1" si="0"/>
        <v>0.91498557581667028</v>
      </c>
      <c r="C41" s="9">
        <f t="shared" ca="1" si="1"/>
        <v>250</v>
      </c>
      <c r="D41" s="10">
        <f t="shared" ca="1" si="2"/>
        <v>2000000</v>
      </c>
      <c r="E41" s="10">
        <f t="shared" si="3"/>
        <v>1500000</v>
      </c>
      <c r="F41" s="10">
        <f t="shared" ca="1" si="4"/>
        <v>0</v>
      </c>
      <c r="G41" s="11">
        <f t="shared" ca="1" si="5"/>
        <v>500000</v>
      </c>
      <c r="H41" s="11"/>
    </row>
    <row r="42" spans="1:8" hidden="1" x14ac:dyDescent="0.25">
      <c r="A42" s="3">
        <v>29</v>
      </c>
      <c r="B42" s="9">
        <f t="shared" ca="1" si="0"/>
        <v>0.88617902451166963</v>
      </c>
      <c r="C42" s="9">
        <f t="shared" ca="1" si="1"/>
        <v>250</v>
      </c>
      <c r="D42" s="10">
        <f t="shared" ca="1" si="2"/>
        <v>2000000</v>
      </c>
      <c r="E42" s="10">
        <f t="shared" si="3"/>
        <v>1500000</v>
      </c>
      <c r="F42" s="10">
        <f t="shared" ca="1" si="4"/>
        <v>0</v>
      </c>
      <c r="G42" s="11">
        <f t="shared" ca="1" si="5"/>
        <v>500000</v>
      </c>
      <c r="H42" s="11"/>
    </row>
    <row r="43" spans="1:8" hidden="1" x14ac:dyDescent="0.25">
      <c r="A43" s="3">
        <v>30</v>
      </c>
      <c r="B43" s="9">
        <f t="shared" ca="1" si="0"/>
        <v>9.3225351121576261E-2</v>
      </c>
      <c r="C43" s="9">
        <f t="shared" ca="1" si="1"/>
        <v>100</v>
      </c>
      <c r="D43" s="10">
        <f t="shared" ca="1" si="2"/>
        <v>1000000</v>
      </c>
      <c r="E43" s="10">
        <f t="shared" si="3"/>
        <v>1500000</v>
      </c>
      <c r="F43" s="10">
        <f t="shared" ca="1" si="4"/>
        <v>250000</v>
      </c>
      <c r="G43" s="11">
        <f t="shared" ca="1" si="5"/>
        <v>-250000</v>
      </c>
      <c r="H43" s="11"/>
    </row>
    <row r="44" spans="1:8" hidden="1" x14ac:dyDescent="0.25">
      <c r="A44" s="3">
        <v>31</v>
      </c>
      <c r="B44" s="9">
        <f t="shared" ca="1" si="0"/>
        <v>0.63818218940173221</v>
      </c>
      <c r="C44" s="9">
        <f t="shared" ca="1" si="1"/>
        <v>200</v>
      </c>
      <c r="D44" s="10">
        <f t="shared" ca="1" si="2"/>
        <v>2000000</v>
      </c>
      <c r="E44" s="10">
        <f t="shared" si="3"/>
        <v>1500000</v>
      </c>
      <c r="F44" s="10">
        <f t="shared" ca="1" si="4"/>
        <v>0</v>
      </c>
      <c r="G44" s="11">
        <f t="shared" ca="1" si="5"/>
        <v>500000</v>
      </c>
      <c r="H44" s="11"/>
    </row>
    <row r="45" spans="1:8" hidden="1" x14ac:dyDescent="0.25">
      <c r="A45" s="3">
        <v>32</v>
      </c>
      <c r="B45" s="9">
        <f t="shared" ca="1" si="0"/>
        <v>0.61831442480951604</v>
      </c>
      <c r="C45" s="9">
        <f t="shared" ca="1" si="1"/>
        <v>200</v>
      </c>
      <c r="D45" s="10">
        <f t="shared" ca="1" si="2"/>
        <v>2000000</v>
      </c>
      <c r="E45" s="10">
        <f t="shared" si="3"/>
        <v>1500000</v>
      </c>
      <c r="F45" s="10">
        <f t="shared" ca="1" si="4"/>
        <v>0</v>
      </c>
      <c r="G45" s="11">
        <f t="shared" ca="1" si="5"/>
        <v>500000</v>
      </c>
      <c r="H45" s="11"/>
    </row>
    <row r="46" spans="1:8" hidden="1" x14ac:dyDescent="0.25">
      <c r="A46" s="3">
        <v>33</v>
      </c>
      <c r="B46" s="9">
        <f t="shared" ca="1" si="0"/>
        <v>0.26540450019709461</v>
      </c>
      <c r="C46" s="9">
        <f t="shared" ca="1" si="1"/>
        <v>100</v>
      </c>
      <c r="D46" s="10">
        <f t="shared" ca="1" si="2"/>
        <v>1000000</v>
      </c>
      <c r="E46" s="10">
        <f t="shared" si="3"/>
        <v>1500000</v>
      </c>
      <c r="F46" s="10">
        <f t="shared" ca="1" si="4"/>
        <v>250000</v>
      </c>
      <c r="G46" s="11">
        <f t="shared" ca="1" si="5"/>
        <v>-250000</v>
      </c>
      <c r="H46" s="11"/>
    </row>
    <row r="47" spans="1:8" hidden="1" x14ac:dyDescent="0.25">
      <c r="A47" s="3">
        <v>34</v>
      </c>
      <c r="B47" s="9">
        <f t="shared" ca="1" si="0"/>
        <v>0.54492289776853031</v>
      </c>
      <c r="C47" s="9">
        <f t="shared" ca="1" si="1"/>
        <v>200</v>
      </c>
      <c r="D47" s="10">
        <f t="shared" ca="1" si="2"/>
        <v>2000000</v>
      </c>
      <c r="E47" s="10">
        <f t="shared" si="3"/>
        <v>1500000</v>
      </c>
      <c r="F47" s="10">
        <f t="shared" ca="1" si="4"/>
        <v>0</v>
      </c>
      <c r="G47" s="11">
        <f t="shared" ca="1" si="5"/>
        <v>500000</v>
      </c>
      <c r="H47" s="11"/>
    </row>
    <row r="48" spans="1:8" hidden="1" x14ac:dyDescent="0.25">
      <c r="A48" s="3">
        <v>35</v>
      </c>
      <c r="B48" s="9">
        <f t="shared" ca="1" si="0"/>
        <v>0.31279589358940363</v>
      </c>
      <c r="C48" s="9">
        <f t="shared" ca="1" si="1"/>
        <v>150</v>
      </c>
      <c r="D48" s="10">
        <f t="shared" ca="1" si="2"/>
        <v>1500000</v>
      </c>
      <c r="E48" s="10">
        <f t="shared" si="3"/>
        <v>1500000</v>
      </c>
      <c r="F48" s="10">
        <f t="shared" ca="1" si="4"/>
        <v>125000</v>
      </c>
      <c r="G48" s="11">
        <f t="shared" ca="1" si="5"/>
        <v>125000</v>
      </c>
      <c r="H48" s="11"/>
    </row>
    <row r="49" spans="1:8" hidden="1" x14ac:dyDescent="0.25">
      <c r="A49" s="3">
        <v>36</v>
      </c>
      <c r="B49" s="9">
        <f t="shared" ca="1" si="0"/>
        <v>9.065380689499658E-2</v>
      </c>
      <c r="C49" s="9">
        <f t="shared" ca="1" si="1"/>
        <v>100</v>
      </c>
      <c r="D49" s="10">
        <f t="shared" ca="1" si="2"/>
        <v>1000000</v>
      </c>
      <c r="E49" s="10">
        <f t="shared" si="3"/>
        <v>1500000</v>
      </c>
      <c r="F49" s="10">
        <f t="shared" ca="1" si="4"/>
        <v>250000</v>
      </c>
      <c r="G49" s="11">
        <f t="shared" ca="1" si="5"/>
        <v>-250000</v>
      </c>
      <c r="H49" s="11"/>
    </row>
    <row r="50" spans="1:8" hidden="1" x14ac:dyDescent="0.25">
      <c r="A50" s="3">
        <v>37</v>
      </c>
      <c r="B50" s="9">
        <f t="shared" ca="1" si="0"/>
        <v>0.89020602176389008</v>
      </c>
      <c r="C50" s="9">
        <f t="shared" ca="1" si="1"/>
        <v>250</v>
      </c>
      <c r="D50" s="10">
        <f t="shared" ca="1" si="2"/>
        <v>2000000</v>
      </c>
      <c r="E50" s="10">
        <f t="shared" si="3"/>
        <v>1500000</v>
      </c>
      <c r="F50" s="10">
        <f t="shared" ca="1" si="4"/>
        <v>0</v>
      </c>
      <c r="G50" s="11">
        <f t="shared" ca="1" si="5"/>
        <v>500000</v>
      </c>
      <c r="H50" s="11"/>
    </row>
    <row r="51" spans="1:8" hidden="1" x14ac:dyDescent="0.25">
      <c r="A51" s="3">
        <v>38</v>
      </c>
      <c r="B51" s="9">
        <f t="shared" ca="1" si="0"/>
        <v>0.21069904603102041</v>
      </c>
      <c r="C51" s="9">
        <f t="shared" ca="1" si="1"/>
        <v>100</v>
      </c>
      <c r="D51" s="10">
        <f t="shared" ca="1" si="2"/>
        <v>1000000</v>
      </c>
      <c r="E51" s="10">
        <f t="shared" si="3"/>
        <v>1500000</v>
      </c>
      <c r="F51" s="10">
        <f t="shared" ca="1" si="4"/>
        <v>250000</v>
      </c>
      <c r="G51" s="11">
        <f t="shared" ca="1" si="5"/>
        <v>-250000</v>
      </c>
      <c r="H51" s="11"/>
    </row>
    <row r="52" spans="1:8" hidden="1" x14ac:dyDescent="0.25">
      <c r="A52" s="3">
        <v>39</v>
      </c>
      <c r="B52" s="9">
        <f t="shared" ca="1" si="0"/>
        <v>0.17236025095548191</v>
      </c>
      <c r="C52" s="9">
        <f t="shared" ca="1" si="1"/>
        <v>100</v>
      </c>
      <c r="D52" s="10">
        <f t="shared" ca="1" si="2"/>
        <v>1000000</v>
      </c>
      <c r="E52" s="10">
        <f t="shared" si="3"/>
        <v>1500000</v>
      </c>
      <c r="F52" s="10">
        <f t="shared" ca="1" si="4"/>
        <v>250000</v>
      </c>
      <c r="G52" s="11">
        <f t="shared" ca="1" si="5"/>
        <v>-250000</v>
      </c>
      <c r="H52" s="11"/>
    </row>
    <row r="53" spans="1:8" hidden="1" x14ac:dyDescent="0.25">
      <c r="A53" s="3">
        <v>40</v>
      </c>
      <c r="B53" s="9">
        <f t="shared" ca="1" si="0"/>
        <v>0.41984642251958582</v>
      </c>
      <c r="C53" s="9">
        <f t="shared" ca="1" si="1"/>
        <v>150</v>
      </c>
      <c r="D53" s="10">
        <f t="shared" ca="1" si="2"/>
        <v>1500000</v>
      </c>
      <c r="E53" s="10">
        <f t="shared" si="3"/>
        <v>1500000</v>
      </c>
      <c r="F53" s="10">
        <f t="shared" ca="1" si="4"/>
        <v>125000</v>
      </c>
      <c r="G53" s="11">
        <f t="shared" ca="1" si="5"/>
        <v>125000</v>
      </c>
      <c r="H53" s="11"/>
    </row>
    <row r="54" spans="1:8" hidden="1" x14ac:dyDescent="0.25">
      <c r="A54" s="3">
        <v>41</v>
      </c>
      <c r="B54" s="9">
        <f t="shared" ca="1" si="0"/>
        <v>0.70905067150175749</v>
      </c>
      <c r="C54" s="9">
        <f t="shared" ca="1" si="1"/>
        <v>200</v>
      </c>
      <c r="D54" s="10">
        <f t="shared" ca="1" si="2"/>
        <v>2000000</v>
      </c>
      <c r="E54" s="10">
        <f t="shared" si="3"/>
        <v>1500000</v>
      </c>
      <c r="F54" s="10">
        <f t="shared" ca="1" si="4"/>
        <v>0</v>
      </c>
      <c r="G54" s="11">
        <f t="shared" ca="1" si="5"/>
        <v>500000</v>
      </c>
      <c r="H54" s="11"/>
    </row>
    <row r="55" spans="1:8" hidden="1" x14ac:dyDescent="0.25">
      <c r="A55" s="3">
        <v>42</v>
      </c>
      <c r="B55" s="9">
        <f t="shared" ca="1" si="0"/>
        <v>0.45291497530319103</v>
      </c>
      <c r="C55" s="9">
        <f t="shared" ca="1" si="1"/>
        <v>150</v>
      </c>
      <c r="D55" s="10">
        <f t="shared" ca="1" si="2"/>
        <v>1500000</v>
      </c>
      <c r="E55" s="10">
        <f t="shared" si="3"/>
        <v>1500000</v>
      </c>
      <c r="F55" s="10">
        <f t="shared" ca="1" si="4"/>
        <v>125000</v>
      </c>
      <c r="G55" s="11">
        <f t="shared" ca="1" si="5"/>
        <v>125000</v>
      </c>
      <c r="H55" s="11"/>
    </row>
    <row r="56" spans="1:8" hidden="1" x14ac:dyDescent="0.25">
      <c r="A56" s="3">
        <v>43</v>
      </c>
      <c r="B56" s="9">
        <f t="shared" ca="1" si="0"/>
        <v>0.45543741983643493</v>
      </c>
      <c r="C56" s="9">
        <f t="shared" ca="1" si="1"/>
        <v>150</v>
      </c>
      <c r="D56" s="10">
        <f t="shared" ca="1" si="2"/>
        <v>1500000</v>
      </c>
      <c r="E56" s="10">
        <f t="shared" si="3"/>
        <v>1500000</v>
      </c>
      <c r="F56" s="10">
        <f t="shared" ca="1" si="4"/>
        <v>125000</v>
      </c>
      <c r="G56" s="11">
        <f t="shared" ca="1" si="5"/>
        <v>125000</v>
      </c>
      <c r="H56" s="11"/>
    </row>
    <row r="57" spans="1:8" hidden="1" x14ac:dyDescent="0.25">
      <c r="A57" s="3">
        <v>44</v>
      </c>
      <c r="B57" s="9">
        <f t="shared" ca="1" si="0"/>
        <v>0.59452619596583234</v>
      </c>
      <c r="C57" s="9">
        <f t="shared" ca="1" si="1"/>
        <v>200</v>
      </c>
      <c r="D57" s="10">
        <f t="shared" ca="1" si="2"/>
        <v>2000000</v>
      </c>
      <c r="E57" s="10">
        <f t="shared" si="3"/>
        <v>1500000</v>
      </c>
      <c r="F57" s="10">
        <f t="shared" ca="1" si="4"/>
        <v>0</v>
      </c>
      <c r="G57" s="11">
        <f t="shared" ca="1" si="5"/>
        <v>500000</v>
      </c>
      <c r="H57" s="11"/>
    </row>
    <row r="58" spans="1:8" hidden="1" x14ac:dyDescent="0.25">
      <c r="A58" s="3">
        <v>45</v>
      </c>
      <c r="B58" s="9">
        <f t="shared" ca="1" si="0"/>
        <v>0.72338546017975591</v>
      </c>
      <c r="C58" s="9">
        <f t="shared" ca="1" si="1"/>
        <v>200</v>
      </c>
      <c r="D58" s="10">
        <f t="shared" ca="1" si="2"/>
        <v>2000000</v>
      </c>
      <c r="E58" s="10">
        <f t="shared" si="3"/>
        <v>1500000</v>
      </c>
      <c r="F58" s="10">
        <f t="shared" ca="1" si="4"/>
        <v>0</v>
      </c>
      <c r="G58" s="11">
        <f t="shared" ca="1" si="5"/>
        <v>500000</v>
      </c>
      <c r="H58" s="11"/>
    </row>
    <row r="59" spans="1:8" hidden="1" x14ac:dyDescent="0.25">
      <c r="A59" s="3">
        <v>46</v>
      </c>
      <c r="B59" s="9">
        <f t="shared" ca="1" si="0"/>
        <v>0.31495379488084851</v>
      </c>
      <c r="C59" s="9">
        <f t="shared" ca="1" si="1"/>
        <v>150</v>
      </c>
      <c r="D59" s="10">
        <f t="shared" ca="1" si="2"/>
        <v>1500000</v>
      </c>
      <c r="E59" s="10">
        <f t="shared" si="3"/>
        <v>1500000</v>
      </c>
      <c r="F59" s="10">
        <f t="shared" ca="1" si="4"/>
        <v>125000</v>
      </c>
      <c r="G59" s="11">
        <f t="shared" ca="1" si="5"/>
        <v>125000</v>
      </c>
      <c r="H59" s="11"/>
    </row>
    <row r="60" spans="1:8" hidden="1" x14ac:dyDescent="0.25">
      <c r="A60" s="3">
        <v>47</v>
      </c>
      <c r="B60" s="9">
        <f t="shared" ca="1" si="0"/>
        <v>0.22904892842879065</v>
      </c>
      <c r="C60" s="9">
        <f t="shared" ca="1" si="1"/>
        <v>100</v>
      </c>
      <c r="D60" s="10">
        <f t="shared" ca="1" si="2"/>
        <v>1000000</v>
      </c>
      <c r="E60" s="10">
        <f t="shared" si="3"/>
        <v>1500000</v>
      </c>
      <c r="F60" s="10">
        <f t="shared" ca="1" si="4"/>
        <v>250000</v>
      </c>
      <c r="G60" s="11">
        <f t="shared" ca="1" si="5"/>
        <v>-250000</v>
      </c>
      <c r="H60" s="11"/>
    </row>
    <row r="61" spans="1:8" hidden="1" x14ac:dyDescent="0.25">
      <c r="A61" s="3">
        <v>48</v>
      </c>
      <c r="B61" s="9">
        <f t="shared" ca="1" si="0"/>
        <v>0.93104703690695412</v>
      </c>
      <c r="C61" s="9">
        <f t="shared" ca="1" si="1"/>
        <v>250</v>
      </c>
      <c r="D61" s="10">
        <f t="shared" ca="1" si="2"/>
        <v>2000000</v>
      </c>
      <c r="E61" s="10">
        <f t="shared" si="3"/>
        <v>1500000</v>
      </c>
      <c r="F61" s="10">
        <f t="shared" ca="1" si="4"/>
        <v>0</v>
      </c>
      <c r="G61" s="11">
        <f t="shared" ca="1" si="5"/>
        <v>500000</v>
      </c>
      <c r="H61" s="11"/>
    </row>
    <row r="62" spans="1:8" hidden="1" x14ac:dyDescent="0.25">
      <c r="A62" s="3">
        <v>49</v>
      </c>
      <c r="B62" s="9">
        <f t="shared" ca="1" si="0"/>
        <v>0.54631585686305395</v>
      </c>
      <c r="C62" s="9">
        <f t="shared" ca="1" si="1"/>
        <v>200</v>
      </c>
      <c r="D62" s="10">
        <f t="shared" ca="1" si="2"/>
        <v>2000000</v>
      </c>
      <c r="E62" s="10">
        <f t="shared" si="3"/>
        <v>1500000</v>
      </c>
      <c r="F62" s="10">
        <f t="shared" ca="1" si="4"/>
        <v>0</v>
      </c>
      <c r="G62" s="11">
        <f t="shared" ca="1" si="5"/>
        <v>500000</v>
      </c>
      <c r="H62" s="11"/>
    </row>
    <row r="63" spans="1:8" hidden="1" x14ac:dyDescent="0.25">
      <c r="A63" s="3">
        <v>50</v>
      </c>
      <c r="B63" s="9">
        <f t="shared" ca="1" si="0"/>
        <v>0.80478721914561357</v>
      </c>
      <c r="C63" s="9">
        <f t="shared" ca="1" si="1"/>
        <v>250</v>
      </c>
      <c r="D63" s="10">
        <f t="shared" ca="1" si="2"/>
        <v>2000000</v>
      </c>
      <c r="E63" s="10">
        <f t="shared" si="3"/>
        <v>1500000</v>
      </c>
      <c r="F63" s="10">
        <f t="shared" ca="1" si="4"/>
        <v>0</v>
      </c>
      <c r="G63" s="11">
        <f t="shared" ca="1" si="5"/>
        <v>500000</v>
      </c>
      <c r="H63" s="11"/>
    </row>
    <row r="64" spans="1:8" hidden="1" x14ac:dyDescent="0.25">
      <c r="A64" s="3">
        <v>51</v>
      </c>
      <c r="B64" s="9">
        <f t="shared" ca="1" si="0"/>
        <v>0.36831931610601087</v>
      </c>
      <c r="C64" s="9">
        <f t="shared" ca="1" si="1"/>
        <v>150</v>
      </c>
      <c r="D64" s="10">
        <f t="shared" ca="1" si="2"/>
        <v>1500000</v>
      </c>
      <c r="E64" s="10">
        <f t="shared" si="3"/>
        <v>1500000</v>
      </c>
      <c r="F64" s="10">
        <f t="shared" ca="1" si="4"/>
        <v>125000</v>
      </c>
      <c r="G64" s="11">
        <f t="shared" ca="1" si="5"/>
        <v>125000</v>
      </c>
      <c r="H64" s="11"/>
    </row>
    <row r="65" spans="1:8" hidden="1" x14ac:dyDescent="0.25">
      <c r="A65" s="3">
        <v>52</v>
      </c>
      <c r="B65" s="9">
        <f t="shared" ca="1" si="0"/>
        <v>0.46255464680087099</v>
      </c>
      <c r="C65" s="9">
        <f t="shared" ca="1" si="1"/>
        <v>150</v>
      </c>
      <c r="D65" s="10">
        <f t="shared" ca="1" si="2"/>
        <v>1500000</v>
      </c>
      <c r="E65" s="10">
        <f t="shared" si="3"/>
        <v>1500000</v>
      </c>
      <c r="F65" s="10">
        <f t="shared" ca="1" si="4"/>
        <v>125000</v>
      </c>
      <c r="G65" s="11">
        <f t="shared" ca="1" si="5"/>
        <v>125000</v>
      </c>
      <c r="H65" s="11"/>
    </row>
    <row r="66" spans="1:8" hidden="1" x14ac:dyDescent="0.25">
      <c r="A66" s="3">
        <v>53</v>
      </c>
      <c r="B66" s="9">
        <f t="shared" ca="1" si="0"/>
        <v>0.95444203131349226</v>
      </c>
      <c r="C66" s="9">
        <f t="shared" ca="1" si="1"/>
        <v>300</v>
      </c>
      <c r="D66" s="10">
        <f t="shared" ca="1" si="2"/>
        <v>2000000</v>
      </c>
      <c r="E66" s="10">
        <f t="shared" si="3"/>
        <v>1500000</v>
      </c>
      <c r="F66" s="10">
        <f t="shared" ca="1" si="4"/>
        <v>0</v>
      </c>
      <c r="G66" s="11">
        <f t="shared" ca="1" si="5"/>
        <v>500000</v>
      </c>
      <c r="H66" s="11"/>
    </row>
    <row r="67" spans="1:8" hidden="1" x14ac:dyDescent="0.25">
      <c r="A67" s="3">
        <v>54</v>
      </c>
      <c r="B67" s="9">
        <f t="shared" ca="1" si="0"/>
        <v>0.48195438213240593</v>
      </c>
      <c r="C67" s="9">
        <f t="shared" ca="1" si="1"/>
        <v>150</v>
      </c>
      <c r="D67" s="10">
        <f t="shared" ca="1" si="2"/>
        <v>1500000</v>
      </c>
      <c r="E67" s="10">
        <f t="shared" si="3"/>
        <v>1500000</v>
      </c>
      <c r="F67" s="10">
        <f t="shared" ca="1" si="4"/>
        <v>125000</v>
      </c>
      <c r="G67" s="11">
        <f t="shared" ca="1" si="5"/>
        <v>125000</v>
      </c>
      <c r="H67" s="11"/>
    </row>
    <row r="68" spans="1:8" hidden="1" x14ac:dyDescent="0.25">
      <c r="A68" s="3">
        <v>55</v>
      </c>
      <c r="B68" s="9">
        <f t="shared" ca="1" si="0"/>
        <v>0.49298050877266164</v>
      </c>
      <c r="C68" s="9">
        <f t="shared" ca="1" si="1"/>
        <v>150</v>
      </c>
      <c r="D68" s="10">
        <f t="shared" ca="1" si="2"/>
        <v>1500000</v>
      </c>
      <c r="E68" s="10">
        <f t="shared" si="3"/>
        <v>1500000</v>
      </c>
      <c r="F68" s="10">
        <f t="shared" ca="1" si="4"/>
        <v>125000</v>
      </c>
      <c r="G68" s="11">
        <f t="shared" ca="1" si="5"/>
        <v>125000</v>
      </c>
      <c r="H68" s="11"/>
    </row>
    <row r="69" spans="1:8" hidden="1" x14ac:dyDescent="0.25">
      <c r="A69" s="3">
        <v>56</v>
      </c>
      <c r="B69" s="9">
        <f t="shared" ca="1" si="0"/>
        <v>0.72874002437942065</v>
      </c>
      <c r="C69" s="9">
        <f t="shared" ca="1" si="1"/>
        <v>200</v>
      </c>
      <c r="D69" s="10">
        <f t="shared" ca="1" si="2"/>
        <v>2000000</v>
      </c>
      <c r="E69" s="10">
        <f t="shared" si="3"/>
        <v>1500000</v>
      </c>
      <c r="F69" s="10">
        <f t="shared" ca="1" si="4"/>
        <v>0</v>
      </c>
      <c r="G69" s="11">
        <f t="shared" ca="1" si="5"/>
        <v>500000</v>
      </c>
      <c r="H69" s="11"/>
    </row>
    <row r="70" spans="1:8" hidden="1" x14ac:dyDescent="0.25">
      <c r="A70" s="3">
        <v>57</v>
      </c>
      <c r="B70" s="9">
        <f t="shared" ca="1" si="0"/>
        <v>0.73620228103323082</v>
      </c>
      <c r="C70" s="9">
        <f t="shared" ca="1" si="1"/>
        <v>200</v>
      </c>
      <c r="D70" s="10">
        <f t="shared" ca="1" si="2"/>
        <v>2000000</v>
      </c>
      <c r="E70" s="10">
        <f t="shared" si="3"/>
        <v>1500000</v>
      </c>
      <c r="F70" s="10">
        <f t="shared" ca="1" si="4"/>
        <v>0</v>
      </c>
      <c r="G70" s="11">
        <f t="shared" ca="1" si="5"/>
        <v>500000</v>
      </c>
      <c r="H70" s="11"/>
    </row>
    <row r="71" spans="1:8" hidden="1" x14ac:dyDescent="0.25">
      <c r="A71" s="3">
        <v>58</v>
      </c>
      <c r="B71" s="9">
        <f t="shared" ca="1" si="0"/>
        <v>0.97436080997025731</v>
      </c>
      <c r="C71" s="9">
        <f t="shared" ca="1" si="1"/>
        <v>300</v>
      </c>
      <c r="D71" s="10">
        <f t="shared" ca="1" si="2"/>
        <v>2000000</v>
      </c>
      <c r="E71" s="10">
        <f t="shared" si="3"/>
        <v>1500000</v>
      </c>
      <c r="F71" s="10">
        <f t="shared" ca="1" si="4"/>
        <v>0</v>
      </c>
      <c r="G71" s="11">
        <f t="shared" ca="1" si="5"/>
        <v>500000</v>
      </c>
      <c r="H71" s="11"/>
    </row>
    <row r="72" spans="1:8" hidden="1" x14ac:dyDescent="0.25">
      <c r="A72" s="3">
        <v>59</v>
      </c>
      <c r="B72" s="9">
        <f t="shared" ca="1" si="0"/>
        <v>0.31829433897459125</v>
      </c>
      <c r="C72" s="9">
        <f t="shared" ca="1" si="1"/>
        <v>150</v>
      </c>
      <c r="D72" s="10">
        <f t="shared" ca="1" si="2"/>
        <v>1500000</v>
      </c>
      <c r="E72" s="10">
        <f t="shared" si="3"/>
        <v>1500000</v>
      </c>
      <c r="F72" s="10">
        <f t="shared" ca="1" si="4"/>
        <v>125000</v>
      </c>
      <c r="G72" s="11">
        <f t="shared" ca="1" si="5"/>
        <v>125000</v>
      </c>
      <c r="H72" s="11"/>
    </row>
    <row r="73" spans="1:8" hidden="1" x14ac:dyDescent="0.25">
      <c r="A73" s="3">
        <v>60</v>
      </c>
      <c r="B73" s="9">
        <f t="shared" ca="1" si="0"/>
        <v>0.26526380884633849</v>
      </c>
      <c r="C73" s="9">
        <f t="shared" ca="1" si="1"/>
        <v>100</v>
      </c>
      <c r="D73" s="10">
        <f t="shared" ca="1" si="2"/>
        <v>1000000</v>
      </c>
      <c r="E73" s="10">
        <f t="shared" si="3"/>
        <v>1500000</v>
      </c>
      <c r="F73" s="10">
        <f t="shared" ca="1" si="4"/>
        <v>250000</v>
      </c>
      <c r="G73" s="11">
        <f t="shared" ca="1" si="5"/>
        <v>-250000</v>
      </c>
      <c r="H73" s="11"/>
    </row>
    <row r="74" spans="1:8" hidden="1" x14ac:dyDescent="0.25">
      <c r="A74" s="3">
        <v>61</v>
      </c>
      <c r="B74" s="9">
        <f t="shared" ca="1" si="0"/>
        <v>0.97344561903025639</v>
      </c>
      <c r="C74" s="9">
        <f t="shared" ca="1" si="1"/>
        <v>300</v>
      </c>
      <c r="D74" s="10">
        <f t="shared" ca="1" si="2"/>
        <v>2000000</v>
      </c>
      <c r="E74" s="10">
        <f t="shared" si="3"/>
        <v>1500000</v>
      </c>
      <c r="F74" s="10">
        <f t="shared" ca="1" si="4"/>
        <v>0</v>
      </c>
      <c r="G74" s="11">
        <f t="shared" ca="1" si="5"/>
        <v>500000</v>
      </c>
      <c r="H74" s="11"/>
    </row>
    <row r="75" spans="1:8" hidden="1" x14ac:dyDescent="0.25">
      <c r="A75" s="3">
        <v>62</v>
      </c>
      <c r="B75" s="9">
        <f t="shared" ca="1" si="0"/>
        <v>0.95915396643003448</v>
      </c>
      <c r="C75" s="9">
        <f t="shared" ca="1" si="1"/>
        <v>300</v>
      </c>
      <c r="D75" s="10">
        <f t="shared" ca="1" si="2"/>
        <v>2000000</v>
      </c>
      <c r="E75" s="10">
        <f t="shared" si="3"/>
        <v>1500000</v>
      </c>
      <c r="F75" s="10">
        <f t="shared" ca="1" si="4"/>
        <v>0</v>
      </c>
      <c r="G75" s="11">
        <f t="shared" ca="1" si="5"/>
        <v>500000</v>
      </c>
      <c r="H75" s="11"/>
    </row>
    <row r="76" spans="1:8" hidden="1" x14ac:dyDescent="0.25">
      <c r="A76" s="3">
        <v>63</v>
      </c>
      <c r="B76" s="9">
        <f t="shared" ca="1" si="0"/>
        <v>0.49795532899916373</v>
      </c>
      <c r="C76" s="9">
        <f t="shared" ca="1" si="1"/>
        <v>150</v>
      </c>
      <c r="D76" s="10">
        <f t="shared" ca="1" si="2"/>
        <v>1500000</v>
      </c>
      <c r="E76" s="10">
        <f t="shared" si="3"/>
        <v>1500000</v>
      </c>
      <c r="F76" s="10">
        <f t="shared" ca="1" si="4"/>
        <v>125000</v>
      </c>
      <c r="G76" s="11">
        <f t="shared" ca="1" si="5"/>
        <v>125000</v>
      </c>
      <c r="H76" s="11"/>
    </row>
    <row r="77" spans="1:8" hidden="1" x14ac:dyDescent="0.25">
      <c r="A77" s="3">
        <v>64</v>
      </c>
      <c r="B77" s="9">
        <f t="shared" ca="1" si="0"/>
        <v>0.28010915473139186</v>
      </c>
      <c r="C77" s="9">
        <f t="shared" ca="1" si="1"/>
        <v>100</v>
      </c>
      <c r="D77" s="10">
        <f t="shared" ca="1" si="2"/>
        <v>1000000</v>
      </c>
      <c r="E77" s="10">
        <f t="shared" si="3"/>
        <v>1500000</v>
      </c>
      <c r="F77" s="10">
        <f t="shared" ca="1" si="4"/>
        <v>250000</v>
      </c>
      <c r="G77" s="11">
        <f t="shared" ca="1" si="5"/>
        <v>-250000</v>
      </c>
      <c r="H77" s="11"/>
    </row>
    <row r="78" spans="1:8" hidden="1" x14ac:dyDescent="0.25">
      <c r="A78" s="3">
        <v>65</v>
      </c>
      <c r="B78" s="9">
        <f t="shared" ca="1" si="0"/>
        <v>6.2912821234613059E-2</v>
      </c>
      <c r="C78" s="9">
        <f t="shared" ca="1" si="1"/>
        <v>100</v>
      </c>
      <c r="D78" s="10">
        <f t="shared" ca="1" si="2"/>
        <v>1000000</v>
      </c>
      <c r="E78" s="10">
        <f t="shared" si="3"/>
        <v>1500000</v>
      </c>
      <c r="F78" s="10">
        <f t="shared" ca="1" si="4"/>
        <v>250000</v>
      </c>
      <c r="G78" s="11">
        <f t="shared" ca="1" si="5"/>
        <v>-250000</v>
      </c>
      <c r="H78" s="11"/>
    </row>
    <row r="79" spans="1:8" hidden="1" x14ac:dyDescent="0.25">
      <c r="A79" s="3">
        <v>66</v>
      </c>
      <c r="B79" s="9">
        <f t="shared" ref="B79:B113" ca="1" si="6">RAND()</f>
        <v>0.85457713133738999</v>
      </c>
      <c r="C79" s="9">
        <f t="shared" ref="C79:C113" ca="1" si="7">VLOOKUP(B79,table,2)</f>
        <v>250</v>
      </c>
      <c r="D79" s="10">
        <f t="shared" ref="D79:D112" ca="1" si="8">$B$6*MIN(C79,$B$10)</f>
        <v>2000000</v>
      </c>
      <c r="E79" s="10">
        <f t="shared" ref="E79:E112" si="9">$B$5*$B$10</f>
        <v>1500000</v>
      </c>
      <c r="F79" s="10">
        <f t="shared" ref="F79:F113" ca="1" si="10">$B$7*MAX($B$10-C79,0)</f>
        <v>0</v>
      </c>
      <c r="G79" s="11">
        <f t="shared" ref="G79:G113" ca="1" si="11">D79-E79+F79</f>
        <v>500000</v>
      </c>
      <c r="H79" s="11"/>
    </row>
    <row r="80" spans="1:8" hidden="1" x14ac:dyDescent="0.25">
      <c r="A80" s="3">
        <v>67</v>
      </c>
      <c r="B80" s="9">
        <f t="shared" ca="1" si="6"/>
        <v>0.81475429480482897</v>
      </c>
      <c r="C80" s="9">
        <f t="shared" ca="1" si="7"/>
        <v>250</v>
      </c>
      <c r="D80" s="10">
        <f t="shared" ca="1" si="8"/>
        <v>2000000</v>
      </c>
      <c r="E80" s="10">
        <f t="shared" si="9"/>
        <v>1500000</v>
      </c>
      <c r="F80" s="10">
        <f t="shared" ca="1" si="10"/>
        <v>0</v>
      </c>
      <c r="G80" s="11">
        <f t="shared" ca="1" si="11"/>
        <v>500000</v>
      </c>
      <c r="H80" s="11"/>
    </row>
    <row r="81" spans="1:8" hidden="1" x14ac:dyDescent="0.25">
      <c r="A81" s="3">
        <v>68</v>
      </c>
      <c r="B81" s="9">
        <f t="shared" ca="1" si="6"/>
        <v>0.78437542683553174</v>
      </c>
      <c r="C81" s="9">
        <f t="shared" ca="1" si="7"/>
        <v>200</v>
      </c>
      <c r="D81" s="10">
        <f t="shared" ca="1" si="8"/>
        <v>2000000</v>
      </c>
      <c r="E81" s="10">
        <f t="shared" si="9"/>
        <v>1500000</v>
      </c>
      <c r="F81" s="10">
        <f t="shared" ca="1" si="10"/>
        <v>0</v>
      </c>
      <c r="G81" s="11">
        <f t="shared" ca="1" si="11"/>
        <v>500000</v>
      </c>
      <c r="H81" s="11"/>
    </row>
    <row r="82" spans="1:8" hidden="1" x14ac:dyDescent="0.25">
      <c r="A82" s="3">
        <v>69</v>
      </c>
      <c r="B82" s="9">
        <f t="shared" ca="1" si="6"/>
        <v>7.276697746867955E-2</v>
      </c>
      <c r="C82" s="9">
        <f t="shared" ca="1" si="7"/>
        <v>100</v>
      </c>
      <c r="D82" s="10">
        <f t="shared" ca="1" si="8"/>
        <v>1000000</v>
      </c>
      <c r="E82" s="10">
        <f t="shared" si="9"/>
        <v>1500000</v>
      </c>
      <c r="F82" s="10">
        <f t="shared" ca="1" si="10"/>
        <v>250000</v>
      </c>
      <c r="G82" s="11">
        <f t="shared" ca="1" si="11"/>
        <v>-250000</v>
      </c>
      <c r="H82" s="11"/>
    </row>
    <row r="83" spans="1:8" hidden="1" x14ac:dyDescent="0.25">
      <c r="A83" s="3">
        <v>70</v>
      </c>
      <c r="B83" s="9">
        <f t="shared" ca="1" si="6"/>
        <v>0.44054449676522989</v>
      </c>
      <c r="C83" s="9">
        <f t="shared" ca="1" si="7"/>
        <v>150</v>
      </c>
      <c r="D83" s="10">
        <f t="shared" ca="1" si="8"/>
        <v>1500000</v>
      </c>
      <c r="E83" s="10">
        <f t="shared" si="9"/>
        <v>1500000</v>
      </c>
      <c r="F83" s="10">
        <f t="shared" ca="1" si="10"/>
        <v>125000</v>
      </c>
      <c r="G83" s="11">
        <f t="shared" ca="1" si="11"/>
        <v>125000</v>
      </c>
      <c r="H83" s="11"/>
    </row>
    <row r="84" spans="1:8" hidden="1" x14ac:dyDescent="0.25">
      <c r="A84" s="3">
        <v>71</v>
      </c>
      <c r="B84" s="9">
        <f t="shared" ca="1" si="6"/>
        <v>0.23131469132429427</v>
      </c>
      <c r="C84" s="9">
        <f t="shared" ca="1" si="7"/>
        <v>100</v>
      </c>
      <c r="D84" s="10">
        <f t="shared" ca="1" si="8"/>
        <v>1000000</v>
      </c>
      <c r="E84" s="10">
        <f t="shared" si="9"/>
        <v>1500000</v>
      </c>
      <c r="F84" s="10">
        <f t="shared" ca="1" si="10"/>
        <v>250000</v>
      </c>
      <c r="G84" s="11">
        <f t="shared" ca="1" si="11"/>
        <v>-250000</v>
      </c>
      <c r="H84" s="11"/>
    </row>
    <row r="85" spans="1:8" hidden="1" x14ac:dyDescent="0.25">
      <c r="A85" s="3">
        <v>72</v>
      </c>
      <c r="B85" s="9">
        <f t="shared" ca="1" si="6"/>
        <v>0.14598193666715453</v>
      </c>
      <c r="C85" s="9">
        <f t="shared" ca="1" si="7"/>
        <v>100</v>
      </c>
      <c r="D85" s="10">
        <f t="shared" ca="1" si="8"/>
        <v>1000000</v>
      </c>
      <c r="E85" s="10">
        <f t="shared" si="9"/>
        <v>1500000</v>
      </c>
      <c r="F85" s="10">
        <f t="shared" ca="1" si="10"/>
        <v>250000</v>
      </c>
      <c r="G85" s="11">
        <f t="shared" ca="1" si="11"/>
        <v>-250000</v>
      </c>
      <c r="H85" s="11"/>
    </row>
    <row r="86" spans="1:8" hidden="1" x14ac:dyDescent="0.25">
      <c r="A86" s="3">
        <v>73</v>
      </c>
      <c r="B86" s="9">
        <f t="shared" ca="1" si="6"/>
        <v>0.63911457315332143</v>
      </c>
      <c r="C86" s="9">
        <f t="shared" ca="1" si="7"/>
        <v>200</v>
      </c>
      <c r="D86" s="10">
        <f t="shared" ca="1" si="8"/>
        <v>2000000</v>
      </c>
      <c r="E86" s="10">
        <f t="shared" si="9"/>
        <v>1500000</v>
      </c>
      <c r="F86" s="10">
        <f t="shared" ca="1" si="10"/>
        <v>0</v>
      </c>
      <c r="G86" s="11">
        <f t="shared" ca="1" si="11"/>
        <v>500000</v>
      </c>
      <c r="H86" s="11"/>
    </row>
    <row r="87" spans="1:8" hidden="1" x14ac:dyDescent="0.25">
      <c r="A87" s="3">
        <v>74</v>
      </c>
      <c r="B87" s="9">
        <f t="shared" ca="1" si="6"/>
        <v>0.8506208798382312</v>
      </c>
      <c r="C87" s="9">
        <f t="shared" ca="1" si="7"/>
        <v>250</v>
      </c>
      <c r="D87" s="10">
        <f t="shared" ca="1" si="8"/>
        <v>2000000</v>
      </c>
      <c r="E87" s="10">
        <f t="shared" si="9"/>
        <v>1500000</v>
      </c>
      <c r="F87" s="10">
        <f t="shared" ca="1" si="10"/>
        <v>0</v>
      </c>
      <c r="G87" s="11">
        <f t="shared" ca="1" si="11"/>
        <v>500000</v>
      </c>
      <c r="H87" s="11"/>
    </row>
    <row r="88" spans="1:8" hidden="1" x14ac:dyDescent="0.25">
      <c r="A88" s="3">
        <v>75</v>
      </c>
      <c r="B88" s="9">
        <f t="shared" ca="1" si="6"/>
        <v>0.67444220067312421</v>
      </c>
      <c r="C88" s="9">
        <f t="shared" ca="1" si="7"/>
        <v>200</v>
      </c>
      <c r="D88" s="10">
        <f t="shared" ca="1" si="8"/>
        <v>2000000</v>
      </c>
      <c r="E88" s="10">
        <f t="shared" si="9"/>
        <v>1500000</v>
      </c>
      <c r="F88" s="10">
        <f t="shared" ca="1" si="10"/>
        <v>0</v>
      </c>
      <c r="G88" s="11">
        <f t="shared" ca="1" si="11"/>
        <v>500000</v>
      </c>
      <c r="H88" s="11"/>
    </row>
    <row r="89" spans="1:8" hidden="1" x14ac:dyDescent="0.25">
      <c r="A89" s="3">
        <v>76</v>
      </c>
      <c r="B89" s="9">
        <f t="shared" ca="1" si="6"/>
        <v>0.56515406682747626</v>
      </c>
      <c r="C89" s="9">
        <f t="shared" ca="1" si="7"/>
        <v>200</v>
      </c>
      <c r="D89" s="10">
        <f t="shared" ca="1" si="8"/>
        <v>2000000</v>
      </c>
      <c r="E89" s="10">
        <f t="shared" si="9"/>
        <v>1500000</v>
      </c>
      <c r="F89" s="10">
        <f t="shared" ca="1" si="10"/>
        <v>0</v>
      </c>
      <c r="G89" s="11">
        <f t="shared" ca="1" si="11"/>
        <v>500000</v>
      </c>
      <c r="H89" s="11"/>
    </row>
    <row r="90" spans="1:8" hidden="1" x14ac:dyDescent="0.25">
      <c r="A90" s="3">
        <v>77</v>
      </c>
      <c r="B90" s="9">
        <f t="shared" ca="1" si="6"/>
        <v>0.54896730498938029</v>
      </c>
      <c r="C90" s="9">
        <f t="shared" ca="1" si="7"/>
        <v>200</v>
      </c>
      <c r="D90" s="10">
        <f t="shared" ca="1" si="8"/>
        <v>2000000</v>
      </c>
      <c r="E90" s="10">
        <f t="shared" si="9"/>
        <v>1500000</v>
      </c>
      <c r="F90" s="10">
        <f t="shared" ca="1" si="10"/>
        <v>0</v>
      </c>
      <c r="G90" s="11">
        <f t="shared" ca="1" si="11"/>
        <v>500000</v>
      </c>
      <c r="H90" s="11"/>
    </row>
    <row r="91" spans="1:8" hidden="1" x14ac:dyDescent="0.25">
      <c r="A91" s="3">
        <v>78</v>
      </c>
      <c r="B91" s="9">
        <f t="shared" ca="1" si="6"/>
        <v>2.2526791927746093E-3</v>
      </c>
      <c r="C91" s="9">
        <f t="shared" ca="1" si="7"/>
        <v>100</v>
      </c>
      <c r="D91" s="10">
        <f t="shared" ca="1" si="8"/>
        <v>1000000</v>
      </c>
      <c r="E91" s="10">
        <f t="shared" si="9"/>
        <v>1500000</v>
      </c>
      <c r="F91" s="10">
        <f t="shared" ca="1" si="10"/>
        <v>250000</v>
      </c>
      <c r="G91" s="11">
        <f t="shared" ca="1" si="11"/>
        <v>-250000</v>
      </c>
      <c r="H91" s="11"/>
    </row>
    <row r="92" spans="1:8" hidden="1" x14ac:dyDescent="0.25">
      <c r="A92" s="3">
        <v>79</v>
      </c>
      <c r="B92" s="9">
        <f t="shared" ca="1" si="6"/>
        <v>0.65128354827463686</v>
      </c>
      <c r="C92" s="9">
        <f t="shared" ca="1" si="7"/>
        <v>200</v>
      </c>
      <c r="D92" s="10">
        <f t="shared" ca="1" si="8"/>
        <v>2000000</v>
      </c>
      <c r="E92" s="10">
        <f t="shared" si="9"/>
        <v>1500000</v>
      </c>
      <c r="F92" s="10">
        <f t="shared" ca="1" si="10"/>
        <v>0</v>
      </c>
      <c r="G92" s="11">
        <f t="shared" ca="1" si="11"/>
        <v>500000</v>
      </c>
      <c r="H92" s="11"/>
    </row>
    <row r="93" spans="1:8" hidden="1" x14ac:dyDescent="0.25">
      <c r="A93" s="3">
        <v>80</v>
      </c>
      <c r="B93" s="9">
        <f t="shared" ca="1" si="6"/>
        <v>0.87357416287717038</v>
      </c>
      <c r="C93" s="9">
        <f t="shared" ca="1" si="7"/>
        <v>250</v>
      </c>
      <c r="D93" s="10">
        <f t="shared" ca="1" si="8"/>
        <v>2000000</v>
      </c>
      <c r="E93" s="10">
        <f t="shared" si="9"/>
        <v>1500000</v>
      </c>
      <c r="F93" s="10">
        <f t="shared" ca="1" si="10"/>
        <v>0</v>
      </c>
      <c r="G93" s="11">
        <f t="shared" ca="1" si="11"/>
        <v>500000</v>
      </c>
      <c r="H93" s="11"/>
    </row>
    <row r="94" spans="1:8" hidden="1" x14ac:dyDescent="0.25">
      <c r="A94" s="3">
        <v>81</v>
      </c>
      <c r="B94" s="9">
        <f t="shared" ca="1" si="6"/>
        <v>0.66169151599668319</v>
      </c>
      <c r="C94" s="9">
        <f t="shared" ca="1" si="7"/>
        <v>200</v>
      </c>
      <c r="D94" s="10">
        <f t="shared" ca="1" si="8"/>
        <v>2000000</v>
      </c>
      <c r="E94" s="10">
        <f t="shared" si="9"/>
        <v>1500000</v>
      </c>
      <c r="F94" s="10">
        <f t="shared" ca="1" si="10"/>
        <v>0</v>
      </c>
      <c r="G94" s="11">
        <f t="shared" ca="1" si="11"/>
        <v>500000</v>
      </c>
      <c r="H94" s="11"/>
    </row>
    <row r="95" spans="1:8" hidden="1" x14ac:dyDescent="0.25">
      <c r="A95" s="3">
        <v>82</v>
      </c>
      <c r="B95" s="9">
        <f t="shared" ca="1" si="6"/>
        <v>0.39844320954424095</v>
      </c>
      <c r="C95" s="9">
        <f t="shared" ca="1" si="7"/>
        <v>150</v>
      </c>
      <c r="D95" s="10">
        <f t="shared" ca="1" si="8"/>
        <v>1500000</v>
      </c>
      <c r="E95" s="10">
        <f t="shared" si="9"/>
        <v>1500000</v>
      </c>
      <c r="F95" s="10">
        <f t="shared" ca="1" si="10"/>
        <v>125000</v>
      </c>
      <c r="G95" s="11">
        <f t="shared" ca="1" si="11"/>
        <v>125000</v>
      </c>
      <c r="H95" s="11"/>
    </row>
    <row r="96" spans="1:8" hidden="1" x14ac:dyDescent="0.25">
      <c r="A96" s="3">
        <v>83</v>
      </c>
      <c r="B96" s="9">
        <f t="shared" ca="1" si="6"/>
        <v>0.86993035986941869</v>
      </c>
      <c r="C96" s="9">
        <f t="shared" ca="1" si="7"/>
        <v>250</v>
      </c>
      <c r="D96" s="10">
        <f t="shared" ca="1" si="8"/>
        <v>2000000</v>
      </c>
      <c r="E96" s="10">
        <f t="shared" si="9"/>
        <v>1500000</v>
      </c>
      <c r="F96" s="10">
        <f t="shared" ca="1" si="10"/>
        <v>0</v>
      </c>
      <c r="G96" s="11">
        <f t="shared" ca="1" si="11"/>
        <v>500000</v>
      </c>
      <c r="H96" s="11"/>
    </row>
    <row r="97" spans="1:8" hidden="1" x14ac:dyDescent="0.25">
      <c r="A97" s="3">
        <v>84</v>
      </c>
      <c r="B97" s="9">
        <f t="shared" ca="1" si="6"/>
        <v>0.19262032684052466</v>
      </c>
      <c r="C97" s="9">
        <f t="shared" ca="1" si="7"/>
        <v>100</v>
      </c>
      <c r="D97" s="10">
        <f t="shared" ca="1" si="8"/>
        <v>1000000</v>
      </c>
      <c r="E97" s="10">
        <f t="shared" si="9"/>
        <v>1500000</v>
      </c>
      <c r="F97" s="10">
        <f t="shared" ca="1" si="10"/>
        <v>250000</v>
      </c>
      <c r="G97" s="11">
        <f t="shared" ca="1" si="11"/>
        <v>-250000</v>
      </c>
      <c r="H97" s="11"/>
    </row>
    <row r="98" spans="1:8" hidden="1" x14ac:dyDescent="0.25">
      <c r="A98" s="3">
        <v>85</v>
      </c>
      <c r="B98" s="9">
        <f t="shared" ca="1" si="6"/>
        <v>0.67273886696373708</v>
      </c>
      <c r="C98" s="9">
        <f t="shared" ca="1" si="7"/>
        <v>200</v>
      </c>
      <c r="D98" s="10">
        <f t="shared" ca="1" si="8"/>
        <v>2000000</v>
      </c>
      <c r="E98" s="10">
        <f t="shared" si="9"/>
        <v>1500000</v>
      </c>
      <c r="F98" s="10">
        <f t="shared" ca="1" si="10"/>
        <v>0</v>
      </c>
      <c r="G98" s="11">
        <f t="shared" ca="1" si="11"/>
        <v>500000</v>
      </c>
      <c r="H98" s="11"/>
    </row>
    <row r="99" spans="1:8" hidden="1" x14ac:dyDescent="0.25">
      <c r="A99" s="3">
        <v>86</v>
      </c>
      <c r="B99" s="9">
        <f t="shared" ca="1" si="6"/>
        <v>0.13589036933644061</v>
      </c>
      <c r="C99" s="9">
        <f t="shared" ca="1" si="7"/>
        <v>100</v>
      </c>
      <c r="D99" s="10">
        <f t="shared" ca="1" si="8"/>
        <v>1000000</v>
      </c>
      <c r="E99" s="10">
        <f t="shared" si="9"/>
        <v>1500000</v>
      </c>
      <c r="F99" s="10">
        <f t="shared" ca="1" si="10"/>
        <v>250000</v>
      </c>
      <c r="G99" s="11">
        <f t="shared" ca="1" si="11"/>
        <v>-250000</v>
      </c>
      <c r="H99" s="11"/>
    </row>
    <row r="100" spans="1:8" hidden="1" x14ac:dyDescent="0.25">
      <c r="A100" s="3">
        <v>87</v>
      </c>
      <c r="B100" s="9">
        <f t="shared" ca="1" si="6"/>
        <v>0.59495523078882118</v>
      </c>
      <c r="C100" s="9">
        <f t="shared" ca="1" si="7"/>
        <v>200</v>
      </c>
      <c r="D100" s="10">
        <f t="shared" ca="1" si="8"/>
        <v>2000000</v>
      </c>
      <c r="E100" s="10">
        <f t="shared" si="9"/>
        <v>1500000</v>
      </c>
      <c r="F100" s="10">
        <f t="shared" ca="1" si="10"/>
        <v>0</v>
      </c>
      <c r="G100" s="11">
        <f t="shared" ca="1" si="11"/>
        <v>500000</v>
      </c>
      <c r="H100" s="11"/>
    </row>
    <row r="101" spans="1:8" hidden="1" x14ac:dyDescent="0.25">
      <c r="A101" s="3">
        <v>88</v>
      </c>
      <c r="B101" s="9">
        <f t="shared" ca="1" si="6"/>
        <v>0.54345230269211342</v>
      </c>
      <c r="C101" s="9">
        <f t="shared" ca="1" si="7"/>
        <v>200</v>
      </c>
      <c r="D101" s="10">
        <f t="shared" ca="1" si="8"/>
        <v>2000000</v>
      </c>
      <c r="E101" s="10">
        <f t="shared" si="9"/>
        <v>1500000</v>
      </c>
      <c r="F101" s="10">
        <f t="shared" ca="1" si="10"/>
        <v>0</v>
      </c>
      <c r="G101" s="11">
        <f t="shared" ca="1" si="11"/>
        <v>500000</v>
      </c>
      <c r="H101" s="11"/>
    </row>
    <row r="102" spans="1:8" hidden="1" x14ac:dyDescent="0.25">
      <c r="A102" s="3">
        <v>89</v>
      </c>
      <c r="B102" s="9">
        <f t="shared" ca="1" si="6"/>
        <v>0.75727956698626098</v>
      </c>
      <c r="C102" s="9">
        <f t="shared" ca="1" si="7"/>
        <v>200</v>
      </c>
      <c r="D102" s="10">
        <f t="shared" ca="1" si="8"/>
        <v>2000000</v>
      </c>
      <c r="E102" s="10">
        <f t="shared" si="9"/>
        <v>1500000</v>
      </c>
      <c r="F102" s="10">
        <f t="shared" ca="1" si="10"/>
        <v>0</v>
      </c>
      <c r="G102" s="11">
        <f t="shared" ca="1" si="11"/>
        <v>500000</v>
      </c>
      <c r="H102" s="11"/>
    </row>
    <row r="103" spans="1:8" hidden="1" x14ac:dyDescent="0.25">
      <c r="A103" s="3">
        <v>90</v>
      </c>
      <c r="B103" s="9">
        <f t="shared" ca="1" si="6"/>
        <v>0.75043963517843149</v>
      </c>
      <c r="C103" s="9">
        <f t="shared" ca="1" si="7"/>
        <v>200</v>
      </c>
      <c r="D103" s="10">
        <f t="shared" ca="1" si="8"/>
        <v>2000000</v>
      </c>
      <c r="E103" s="10">
        <f t="shared" si="9"/>
        <v>1500000</v>
      </c>
      <c r="F103" s="10">
        <f t="shared" ca="1" si="10"/>
        <v>0</v>
      </c>
      <c r="G103" s="11">
        <f t="shared" ca="1" si="11"/>
        <v>500000</v>
      </c>
      <c r="H103" s="11"/>
    </row>
    <row r="104" spans="1:8" hidden="1" x14ac:dyDescent="0.25">
      <c r="A104" s="3">
        <v>91</v>
      </c>
      <c r="B104" s="9">
        <f t="shared" ca="1" si="6"/>
        <v>0.73178181041435653</v>
      </c>
      <c r="C104" s="9">
        <f t="shared" ca="1" si="7"/>
        <v>200</v>
      </c>
      <c r="D104" s="10">
        <f t="shared" ca="1" si="8"/>
        <v>2000000</v>
      </c>
      <c r="E104" s="10">
        <f t="shared" si="9"/>
        <v>1500000</v>
      </c>
      <c r="F104" s="10">
        <f t="shared" ca="1" si="10"/>
        <v>0</v>
      </c>
      <c r="G104" s="11">
        <f t="shared" ca="1" si="11"/>
        <v>500000</v>
      </c>
      <c r="H104" s="11"/>
    </row>
    <row r="105" spans="1:8" hidden="1" x14ac:dyDescent="0.25">
      <c r="A105" s="3">
        <v>92</v>
      </c>
      <c r="B105" s="9">
        <f t="shared" ca="1" si="6"/>
        <v>0.90077564040137525</v>
      </c>
      <c r="C105" s="9">
        <f t="shared" ca="1" si="7"/>
        <v>250</v>
      </c>
      <c r="D105" s="10">
        <f t="shared" ca="1" si="8"/>
        <v>2000000</v>
      </c>
      <c r="E105" s="10">
        <f t="shared" si="9"/>
        <v>1500000</v>
      </c>
      <c r="F105" s="10">
        <f t="shared" ca="1" si="10"/>
        <v>0</v>
      </c>
      <c r="G105" s="11">
        <f t="shared" ca="1" si="11"/>
        <v>500000</v>
      </c>
      <c r="H105" s="11"/>
    </row>
    <row r="106" spans="1:8" hidden="1" x14ac:dyDescent="0.25">
      <c r="A106" s="3">
        <v>93</v>
      </c>
      <c r="B106" s="9">
        <f t="shared" ca="1" si="6"/>
        <v>0.466472549484517</v>
      </c>
      <c r="C106" s="9">
        <f t="shared" ca="1" si="7"/>
        <v>150</v>
      </c>
      <c r="D106" s="10">
        <f t="shared" ca="1" si="8"/>
        <v>1500000</v>
      </c>
      <c r="E106" s="10">
        <f t="shared" si="9"/>
        <v>1500000</v>
      </c>
      <c r="F106" s="10">
        <f t="shared" ca="1" si="10"/>
        <v>125000</v>
      </c>
      <c r="G106" s="11">
        <f t="shared" ca="1" si="11"/>
        <v>125000</v>
      </c>
      <c r="H106" s="11"/>
    </row>
    <row r="107" spans="1:8" hidden="1" x14ac:dyDescent="0.25">
      <c r="A107" s="3">
        <v>94</v>
      </c>
      <c r="B107" s="9">
        <f t="shared" ca="1" si="6"/>
        <v>0.32063082305555346</v>
      </c>
      <c r="C107" s="9">
        <f t="shared" ca="1" si="7"/>
        <v>150</v>
      </c>
      <c r="D107" s="10">
        <f t="shared" ca="1" si="8"/>
        <v>1500000</v>
      </c>
      <c r="E107" s="10">
        <f t="shared" si="9"/>
        <v>1500000</v>
      </c>
      <c r="F107" s="10">
        <f t="shared" ca="1" si="10"/>
        <v>125000</v>
      </c>
      <c r="G107" s="11">
        <f t="shared" ca="1" si="11"/>
        <v>125000</v>
      </c>
      <c r="H107" s="11"/>
    </row>
    <row r="108" spans="1:8" hidden="1" x14ac:dyDescent="0.25">
      <c r="A108" s="3">
        <v>95</v>
      </c>
      <c r="B108" s="9">
        <f t="shared" ca="1" si="6"/>
        <v>0.76212574259132404</v>
      </c>
      <c r="C108" s="9">
        <f t="shared" ca="1" si="7"/>
        <v>200</v>
      </c>
      <c r="D108" s="10">
        <f t="shared" ca="1" si="8"/>
        <v>2000000</v>
      </c>
      <c r="E108" s="10">
        <f t="shared" si="9"/>
        <v>1500000</v>
      </c>
      <c r="F108" s="10">
        <f t="shared" ca="1" si="10"/>
        <v>0</v>
      </c>
      <c r="G108" s="11">
        <f t="shared" ca="1" si="11"/>
        <v>500000</v>
      </c>
      <c r="H108" s="11"/>
    </row>
    <row r="109" spans="1:8" x14ac:dyDescent="0.25">
      <c r="A109" s="3">
        <v>96</v>
      </c>
      <c r="B109" s="9">
        <f t="shared" ca="1" si="6"/>
        <v>0.48785285502590958</v>
      </c>
      <c r="C109" s="9">
        <f t="shared" ca="1" si="7"/>
        <v>150</v>
      </c>
      <c r="D109" s="10">
        <f t="shared" ca="1" si="8"/>
        <v>1500000</v>
      </c>
      <c r="E109" s="10">
        <f t="shared" si="9"/>
        <v>1500000</v>
      </c>
      <c r="F109" s="10">
        <f t="shared" ca="1" si="10"/>
        <v>125000</v>
      </c>
      <c r="G109" s="11">
        <f t="shared" ca="1" si="11"/>
        <v>125000</v>
      </c>
      <c r="H109" s="11"/>
    </row>
    <row r="110" spans="1:8" x14ac:dyDescent="0.25">
      <c r="A110" s="3">
        <v>97</v>
      </c>
      <c r="B110" s="9">
        <f t="shared" ca="1" si="6"/>
        <v>3.4054726063952878E-2</v>
      </c>
      <c r="C110" s="9">
        <f t="shared" ca="1" si="7"/>
        <v>100</v>
      </c>
      <c r="D110" s="10">
        <f t="shared" ca="1" si="8"/>
        <v>1000000</v>
      </c>
      <c r="E110" s="10">
        <f t="shared" si="9"/>
        <v>1500000</v>
      </c>
      <c r="F110" s="10">
        <f t="shared" ca="1" si="10"/>
        <v>250000</v>
      </c>
      <c r="G110" s="11">
        <f t="shared" ca="1" si="11"/>
        <v>-250000</v>
      </c>
      <c r="H110" s="11"/>
    </row>
    <row r="111" spans="1:8" x14ac:dyDescent="0.25">
      <c r="A111" s="3">
        <v>98</v>
      </c>
      <c r="B111" s="9">
        <f t="shared" ca="1" si="6"/>
        <v>0.4400419381217654</v>
      </c>
      <c r="C111" s="9">
        <f t="shared" ca="1" si="7"/>
        <v>150</v>
      </c>
      <c r="D111" s="10">
        <f t="shared" ca="1" si="8"/>
        <v>1500000</v>
      </c>
      <c r="E111" s="10">
        <f t="shared" si="9"/>
        <v>1500000</v>
      </c>
      <c r="F111" s="10">
        <f t="shared" ca="1" si="10"/>
        <v>125000</v>
      </c>
      <c r="G111" s="11">
        <f t="shared" ca="1" si="11"/>
        <v>125000</v>
      </c>
      <c r="H111" s="11"/>
    </row>
    <row r="112" spans="1:8" x14ac:dyDescent="0.25">
      <c r="A112" s="3">
        <v>99</v>
      </c>
      <c r="B112" s="9">
        <f t="shared" ca="1" si="6"/>
        <v>0.50552072847988283</v>
      </c>
      <c r="C112" s="9">
        <f t="shared" ca="1" si="7"/>
        <v>200</v>
      </c>
      <c r="D112" s="10">
        <f t="shared" ca="1" si="8"/>
        <v>2000000</v>
      </c>
      <c r="E112" s="10">
        <f t="shared" si="9"/>
        <v>1500000</v>
      </c>
      <c r="F112" s="10">
        <f t="shared" ca="1" si="10"/>
        <v>0</v>
      </c>
      <c r="G112" s="11">
        <f t="shared" ca="1" si="11"/>
        <v>500000</v>
      </c>
      <c r="H112" s="11"/>
    </row>
    <row r="113" spans="1:8" x14ac:dyDescent="0.25">
      <c r="A113" s="3">
        <v>100</v>
      </c>
      <c r="B113" s="9">
        <f t="shared" ca="1" si="6"/>
        <v>0.55774605639482977</v>
      </c>
      <c r="C113" s="9">
        <f t="shared" ca="1" si="7"/>
        <v>200</v>
      </c>
      <c r="D113" s="10">
        <f ca="1">$B$6*MIN(C113,$B$10)</f>
        <v>2000000</v>
      </c>
      <c r="E113" s="10">
        <f>$B$5*$B$10</f>
        <v>1500000</v>
      </c>
      <c r="F113" s="10">
        <f t="shared" ca="1" si="10"/>
        <v>0</v>
      </c>
      <c r="G113" s="11">
        <f t="shared" ca="1" si="11"/>
        <v>500000</v>
      </c>
      <c r="H113" s="1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3" t="s">
        <v>16</v>
      </c>
      <c r="G115" s="12">
        <f ca="1">AVERAGE(G14:G113)</f>
        <v>252500</v>
      </c>
      <c r="H115" s="12"/>
    </row>
    <row r="116" spans="1:8" x14ac:dyDescent="0.25">
      <c r="A116" s="1"/>
      <c r="B116" s="1"/>
      <c r="C116" s="1"/>
      <c r="D116" s="1"/>
      <c r="E116" s="1"/>
      <c r="F116" s="3" t="s">
        <v>17</v>
      </c>
      <c r="G116" s="12">
        <f ca="1">_xlfn.STDEV.S(G14:G113)</f>
        <v>316317.59069299034</v>
      </c>
      <c r="H116" s="12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 t="s">
        <v>18</v>
      </c>
      <c r="G118" s="8">
        <f ca="1">$G$115+NORMSINV(0.975)*$G$116/SQRT(100)</f>
        <v>314497.10854347429</v>
      </c>
      <c r="H118" s="8"/>
    </row>
    <row r="119" spans="1:8" x14ac:dyDescent="0.25">
      <c r="A119" s="1"/>
      <c r="B119" s="1"/>
      <c r="C119" s="1"/>
      <c r="D119" s="1"/>
      <c r="E119" s="1"/>
      <c r="F119" s="1" t="s">
        <v>19</v>
      </c>
      <c r="G119" s="8">
        <f ca="1">$G$115-_xlfn.NORM.S.INV(0.975)*$G$116/SQRT(100)</f>
        <v>190502.89145652569</v>
      </c>
      <c r="H119" s="8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</sheetData>
  <mergeCells count="2">
    <mergeCell ref="I3:K3"/>
    <mergeCell ref="D4:F4"/>
  </mergeCells>
  <phoneticPr fontId="1" type="noConversion"/>
  <pageMargins left="0.75" right="0.75" top="1" bottom="1" header="0.5" footer="0.5"/>
  <pageSetup paperSize="9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7BCE-86AB-4279-B3EB-2EAF890799C4}">
  <dimension ref="A1:O229"/>
  <sheetViews>
    <sheetView zoomScale="85" zoomScaleNormal="85" workbookViewId="0">
      <selection activeCell="E229" sqref="E229"/>
    </sheetView>
  </sheetViews>
  <sheetFormatPr defaultRowHeight="14.4" x14ac:dyDescent="0.25"/>
  <cols>
    <col min="3" max="3" width="11.796875" customWidth="1"/>
    <col min="4" max="4" width="16.09765625" customWidth="1"/>
    <col min="6" max="6" width="14" customWidth="1"/>
    <col min="7" max="7" width="11" customWidth="1"/>
  </cols>
  <sheetData>
    <row r="1" spans="1:15" x14ac:dyDescent="0.25">
      <c r="A1" t="s">
        <v>24</v>
      </c>
    </row>
    <row r="2" spans="1:15" x14ac:dyDescent="0.25">
      <c r="M2" t="s">
        <v>48</v>
      </c>
    </row>
    <row r="3" spans="1:15" x14ac:dyDescent="0.25">
      <c r="A3" t="s">
        <v>25</v>
      </c>
      <c r="M3" t="s">
        <v>47</v>
      </c>
      <c r="N3" t="s">
        <v>42</v>
      </c>
      <c r="O3" t="s">
        <v>43</v>
      </c>
    </row>
    <row r="4" spans="1:15" x14ac:dyDescent="0.25">
      <c r="D4" t="s">
        <v>32</v>
      </c>
      <c r="I4" t="s">
        <v>46</v>
      </c>
      <c r="N4">
        <f ca="1">G115</f>
        <v>311450</v>
      </c>
      <c r="O4">
        <f ca="1">G116</f>
        <v>7688.5392867329729</v>
      </c>
    </row>
    <row r="5" spans="1:15" x14ac:dyDescent="0.25">
      <c r="A5" t="s">
        <v>27</v>
      </c>
      <c r="B5">
        <v>7500</v>
      </c>
      <c r="D5" t="s">
        <v>35</v>
      </c>
      <c r="E5" t="s">
        <v>33</v>
      </c>
      <c r="F5" t="s">
        <v>34</v>
      </c>
      <c r="I5" t="s">
        <v>47</v>
      </c>
      <c r="J5" t="s">
        <v>42</v>
      </c>
      <c r="K5" t="s">
        <v>43</v>
      </c>
      <c r="M5">
        <v>125</v>
      </c>
      <c r="N5">
        <f t="dataTable" ref="N5:O15" dt2D="0" dtr="0" r1="B10" ca="1"/>
        <v>312500</v>
      </c>
      <c r="O5">
        <v>0</v>
      </c>
    </row>
    <row r="6" spans="1:15" x14ac:dyDescent="0.25">
      <c r="A6" t="s">
        <v>28</v>
      </c>
      <c r="B6">
        <v>10000</v>
      </c>
      <c r="D6">
        <v>0</v>
      </c>
      <c r="E6">
        <v>100</v>
      </c>
      <c r="F6">
        <v>0.3</v>
      </c>
      <c r="J6">
        <f ca="1">G115</f>
        <v>311450</v>
      </c>
      <c r="K6">
        <f ca="1">G116</f>
        <v>7688.5392867329729</v>
      </c>
      <c r="M6">
        <v>130</v>
      </c>
      <c r="N6">
        <v>323950</v>
      </c>
      <c r="O6">
        <v>10500</v>
      </c>
    </row>
    <row r="7" spans="1:15" x14ac:dyDescent="0.25">
      <c r="A7" t="s">
        <v>29</v>
      </c>
      <c r="B7">
        <v>2500</v>
      </c>
      <c r="D7">
        <v>0.3</v>
      </c>
      <c r="E7">
        <v>150</v>
      </c>
      <c r="F7">
        <v>0.2</v>
      </c>
      <c r="I7">
        <v>100</v>
      </c>
      <c r="J7">
        <f t="dataTable" ref="J7:K15" dt2D="0" dtr="0" r1="B10" ca="1"/>
        <v>250000</v>
      </c>
      <c r="K7">
        <v>0</v>
      </c>
      <c r="M7">
        <v>135</v>
      </c>
      <c r="N7">
        <v>336600</v>
      </c>
      <c r="O7">
        <v>9000</v>
      </c>
    </row>
    <row r="8" spans="1:15" x14ac:dyDescent="0.25">
      <c r="D8">
        <v>0.5</v>
      </c>
      <c r="E8">
        <v>200</v>
      </c>
      <c r="F8">
        <v>0.3</v>
      </c>
      <c r="I8">
        <v>125</v>
      </c>
      <c r="J8">
        <v>312500</v>
      </c>
      <c r="K8">
        <v>0</v>
      </c>
      <c r="M8">
        <v>140</v>
      </c>
      <c r="N8">
        <v>349400</v>
      </c>
      <c r="O8">
        <v>5295.7959312509902</v>
      </c>
    </row>
    <row r="9" spans="1:15" x14ac:dyDescent="0.25">
      <c r="A9" t="s">
        <v>30</v>
      </c>
      <c r="D9">
        <v>0.8</v>
      </c>
      <c r="E9">
        <v>250</v>
      </c>
      <c r="F9">
        <v>0.15</v>
      </c>
      <c r="I9">
        <v>150</v>
      </c>
      <c r="J9">
        <v>371625</v>
      </c>
      <c r="K9">
        <v>23144.187371582288</v>
      </c>
      <c r="M9">
        <v>145</v>
      </c>
      <c r="N9">
        <v>360625</v>
      </c>
      <c r="O9">
        <v>10785.8809224248</v>
      </c>
    </row>
    <row r="10" spans="1:15" x14ac:dyDescent="0.25">
      <c r="A10" t="s">
        <v>31</v>
      </c>
      <c r="B10">
        <v>125</v>
      </c>
      <c r="D10">
        <v>0.95</v>
      </c>
      <c r="E10">
        <v>300</v>
      </c>
      <c r="F10">
        <v>0.05</v>
      </c>
      <c r="I10">
        <v>175</v>
      </c>
      <c r="J10">
        <v>415750</v>
      </c>
      <c r="K10">
        <v>62463.625778964713</v>
      </c>
      <c r="M10">
        <v>150</v>
      </c>
      <c r="N10">
        <v>374775</v>
      </c>
      <c r="O10">
        <v>2250</v>
      </c>
    </row>
    <row r="11" spans="1:15" x14ac:dyDescent="0.25">
      <c r="I11">
        <v>200</v>
      </c>
      <c r="J11">
        <v>399725</v>
      </c>
      <c r="K11">
        <v>138972.09906373947</v>
      </c>
      <c r="M11">
        <v>155</v>
      </c>
      <c r="N11">
        <v>377825</v>
      </c>
      <c r="O11">
        <v>37024.178218122179</v>
      </c>
    </row>
    <row r="12" spans="1:15" x14ac:dyDescent="0.25">
      <c r="A12" t="s">
        <v>36</v>
      </c>
      <c r="I12">
        <v>225</v>
      </c>
      <c r="J12">
        <v>323700</v>
      </c>
      <c r="K12">
        <v>192969.38051976488</v>
      </c>
      <c r="M12">
        <v>160</v>
      </c>
      <c r="N12">
        <v>384325</v>
      </c>
      <c r="O12">
        <v>58212.922261142485</v>
      </c>
    </row>
    <row r="13" spans="1:15" x14ac:dyDescent="0.25">
      <c r="A13" t="s">
        <v>37</v>
      </c>
      <c r="B13" t="s">
        <v>38</v>
      </c>
      <c r="C13" t="s">
        <v>33</v>
      </c>
      <c r="D13" t="s">
        <v>26</v>
      </c>
      <c r="E13" t="s">
        <v>40</v>
      </c>
      <c r="F13" t="s">
        <v>39</v>
      </c>
      <c r="G13" t="s">
        <v>41</v>
      </c>
      <c r="I13">
        <v>250</v>
      </c>
      <c r="J13">
        <v>254125</v>
      </c>
      <c r="K13">
        <v>193482.95379461962</v>
      </c>
      <c r="M13">
        <v>165</v>
      </c>
      <c r="N13">
        <v>393300</v>
      </c>
      <c r="O13">
        <v>63660.320165990081</v>
      </c>
    </row>
    <row r="14" spans="1:15" x14ac:dyDescent="0.25">
      <c r="A14">
        <v>1</v>
      </c>
      <c r="B14">
        <f ca="1">RAND()</f>
        <v>5.0848659832379184E-2</v>
      </c>
      <c r="C14">
        <f ca="1">INT(_xlfn.NORM.INV(B14, 200, 30))</f>
        <v>150</v>
      </c>
      <c r="D14">
        <f ca="1">MIN(C14, $B$10)*$B$6</f>
        <v>1250000</v>
      </c>
      <c r="E14">
        <f>$B$10*$B$5</f>
        <v>937500</v>
      </c>
      <c r="F14">
        <f ca="1">MAX($B$10-C14, 0)*$B$7</f>
        <v>0</v>
      </c>
      <c r="G14">
        <f ca="1">D14-E14+F14</f>
        <v>312500</v>
      </c>
      <c r="I14">
        <v>275</v>
      </c>
      <c r="J14">
        <v>97475</v>
      </c>
      <c r="K14">
        <v>213932.48457058935</v>
      </c>
      <c r="M14">
        <v>170</v>
      </c>
      <c r="N14">
        <v>396200</v>
      </c>
      <c r="O14">
        <v>78231.300408700641</v>
      </c>
    </row>
    <row r="15" spans="1:15" x14ac:dyDescent="0.25">
      <c r="A15">
        <v>2</v>
      </c>
      <c r="B15">
        <f t="shared" ref="B15:B78" ca="1" si="0">RAND()</f>
        <v>0.88090220774064165</v>
      </c>
      <c r="C15">
        <f t="shared" ref="C15:C78" ca="1" si="1">INT(_xlfn.NORM.INV(B15, 200, 30))</f>
        <v>235</v>
      </c>
      <c r="D15">
        <f t="shared" ref="D15:D78" ca="1" si="2">MIN(C15, $B$10)*$B$6</f>
        <v>1250000</v>
      </c>
      <c r="E15">
        <f t="shared" ref="E15:E78" si="3">$B$10*$B$5</f>
        <v>937500</v>
      </c>
      <c r="F15">
        <f t="shared" ref="F15:F78" ca="1" si="4">MAX($B$10-C15, 0)*$B$7</f>
        <v>0</v>
      </c>
      <c r="G15">
        <f t="shared" ref="G15:G78" ca="1" si="5">D15-E15+F15</f>
        <v>312500</v>
      </c>
      <c r="I15">
        <v>300</v>
      </c>
      <c r="J15">
        <v>-34500</v>
      </c>
      <c r="K15">
        <v>224572.82681895097</v>
      </c>
      <c r="M15">
        <v>175</v>
      </c>
      <c r="N15">
        <v>415450</v>
      </c>
      <c r="O15">
        <v>69264.151819485429</v>
      </c>
    </row>
    <row r="16" spans="1:15" x14ac:dyDescent="0.25">
      <c r="A16">
        <v>3</v>
      </c>
      <c r="B16">
        <f t="shared" ca="1" si="0"/>
        <v>0.47109200300996679</v>
      </c>
      <c r="C16">
        <f t="shared" ca="1" si="1"/>
        <v>197</v>
      </c>
      <c r="D16">
        <f t="shared" ca="1" si="2"/>
        <v>1250000</v>
      </c>
      <c r="E16">
        <f t="shared" si="3"/>
        <v>937500</v>
      </c>
      <c r="F16">
        <f t="shared" ca="1" si="4"/>
        <v>0</v>
      </c>
      <c r="G16">
        <f t="shared" ca="1" si="5"/>
        <v>312500</v>
      </c>
    </row>
    <row r="17" spans="1:7" x14ac:dyDescent="0.25">
      <c r="A17">
        <v>4</v>
      </c>
      <c r="B17">
        <f t="shared" ca="1" si="0"/>
        <v>0.43408936107692664</v>
      </c>
      <c r="C17">
        <f t="shared" ca="1" si="1"/>
        <v>195</v>
      </c>
      <c r="D17">
        <f t="shared" ca="1" si="2"/>
        <v>1250000</v>
      </c>
      <c r="E17">
        <f t="shared" si="3"/>
        <v>937500</v>
      </c>
      <c r="F17">
        <f t="shared" ca="1" si="4"/>
        <v>0</v>
      </c>
      <c r="G17">
        <f t="shared" ca="1" si="5"/>
        <v>312500</v>
      </c>
    </row>
    <row r="18" spans="1:7" x14ac:dyDescent="0.25">
      <c r="A18">
        <v>5</v>
      </c>
      <c r="B18">
        <f t="shared" ca="1" si="0"/>
        <v>0.99195553392369318</v>
      </c>
      <c r="C18">
        <f t="shared" ca="1" si="1"/>
        <v>272</v>
      </c>
      <c r="D18">
        <f t="shared" ca="1" si="2"/>
        <v>1250000</v>
      </c>
      <c r="E18">
        <f t="shared" si="3"/>
        <v>937500</v>
      </c>
      <c r="F18">
        <f t="shared" ca="1" si="4"/>
        <v>0</v>
      </c>
      <c r="G18">
        <f t="shared" ca="1" si="5"/>
        <v>312500</v>
      </c>
    </row>
    <row r="19" spans="1:7" hidden="1" x14ac:dyDescent="0.25">
      <c r="A19">
        <v>6</v>
      </c>
      <c r="B19">
        <f t="shared" ca="1" si="0"/>
        <v>0.56173692024808208</v>
      </c>
      <c r="C19">
        <f t="shared" ca="1" si="1"/>
        <v>204</v>
      </c>
      <c r="D19">
        <f t="shared" ca="1" si="2"/>
        <v>1250000</v>
      </c>
      <c r="E19">
        <f t="shared" si="3"/>
        <v>937500</v>
      </c>
      <c r="F19">
        <f t="shared" ca="1" si="4"/>
        <v>0</v>
      </c>
      <c r="G19">
        <f t="shared" ca="1" si="5"/>
        <v>312500</v>
      </c>
    </row>
    <row r="20" spans="1:7" hidden="1" x14ac:dyDescent="0.25">
      <c r="A20">
        <v>7</v>
      </c>
      <c r="B20">
        <f t="shared" ca="1" si="0"/>
        <v>0.93094732529929436</v>
      </c>
      <c r="C20">
        <f t="shared" ca="1" si="1"/>
        <v>244</v>
      </c>
      <c r="D20">
        <f t="shared" ca="1" si="2"/>
        <v>1250000</v>
      </c>
      <c r="E20">
        <f t="shared" si="3"/>
        <v>937500</v>
      </c>
      <c r="F20">
        <f t="shared" ca="1" si="4"/>
        <v>0</v>
      </c>
      <c r="G20">
        <f t="shared" ca="1" si="5"/>
        <v>312500</v>
      </c>
    </row>
    <row r="21" spans="1:7" hidden="1" x14ac:dyDescent="0.25">
      <c r="A21">
        <v>8</v>
      </c>
      <c r="B21">
        <f t="shared" ca="1" si="0"/>
        <v>2.7376509230727875E-2</v>
      </c>
      <c r="C21">
        <f t="shared" ca="1" si="1"/>
        <v>142</v>
      </c>
      <c r="D21">
        <f t="shared" ca="1" si="2"/>
        <v>1250000</v>
      </c>
      <c r="E21">
        <f t="shared" si="3"/>
        <v>937500</v>
      </c>
      <c r="F21">
        <f t="shared" ca="1" si="4"/>
        <v>0</v>
      </c>
      <c r="G21">
        <f t="shared" ca="1" si="5"/>
        <v>312500</v>
      </c>
    </row>
    <row r="22" spans="1:7" hidden="1" x14ac:dyDescent="0.25">
      <c r="A22">
        <v>9</v>
      </c>
      <c r="B22">
        <f t="shared" ca="1" si="0"/>
        <v>0.42392584705511938</v>
      </c>
      <c r="C22">
        <f t="shared" ca="1" si="1"/>
        <v>194</v>
      </c>
      <c r="D22">
        <f t="shared" ca="1" si="2"/>
        <v>1250000</v>
      </c>
      <c r="E22">
        <f t="shared" si="3"/>
        <v>937500</v>
      </c>
      <c r="F22">
        <f t="shared" ca="1" si="4"/>
        <v>0</v>
      </c>
      <c r="G22">
        <f t="shared" ca="1" si="5"/>
        <v>312500</v>
      </c>
    </row>
    <row r="23" spans="1:7" hidden="1" x14ac:dyDescent="0.25">
      <c r="A23">
        <v>10</v>
      </c>
      <c r="B23">
        <f t="shared" ca="1" si="0"/>
        <v>0.31057768178910883</v>
      </c>
      <c r="C23">
        <f t="shared" ca="1" si="1"/>
        <v>185</v>
      </c>
      <c r="D23">
        <f t="shared" ca="1" si="2"/>
        <v>1250000</v>
      </c>
      <c r="E23">
        <f t="shared" si="3"/>
        <v>937500</v>
      </c>
      <c r="F23">
        <f t="shared" ca="1" si="4"/>
        <v>0</v>
      </c>
      <c r="G23">
        <f t="shared" ca="1" si="5"/>
        <v>312500</v>
      </c>
    </row>
    <row r="24" spans="1:7" hidden="1" x14ac:dyDescent="0.25">
      <c r="A24">
        <v>11</v>
      </c>
      <c r="B24">
        <f t="shared" ca="1" si="0"/>
        <v>0.25514000657584268</v>
      </c>
      <c r="C24">
        <f t="shared" ca="1" si="1"/>
        <v>180</v>
      </c>
      <c r="D24">
        <f t="shared" ca="1" si="2"/>
        <v>1250000</v>
      </c>
      <c r="E24">
        <f t="shared" si="3"/>
        <v>937500</v>
      </c>
      <c r="F24">
        <f t="shared" ca="1" si="4"/>
        <v>0</v>
      </c>
      <c r="G24">
        <f t="shared" ca="1" si="5"/>
        <v>312500</v>
      </c>
    </row>
    <row r="25" spans="1:7" hidden="1" x14ac:dyDescent="0.25">
      <c r="A25">
        <v>12</v>
      </c>
      <c r="B25">
        <f t="shared" ca="1" si="0"/>
        <v>0.1401980616857792</v>
      </c>
      <c r="C25">
        <f t="shared" ca="1" si="1"/>
        <v>167</v>
      </c>
      <c r="D25">
        <f t="shared" ca="1" si="2"/>
        <v>1250000</v>
      </c>
      <c r="E25">
        <f t="shared" si="3"/>
        <v>937500</v>
      </c>
      <c r="F25">
        <f t="shared" ca="1" si="4"/>
        <v>0</v>
      </c>
      <c r="G25">
        <f t="shared" ca="1" si="5"/>
        <v>312500</v>
      </c>
    </row>
    <row r="26" spans="1:7" hidden="1" x14ac:dyDescent="0.25">
      <c r="A26">
        <v>13</v>
      </c>
      <c r="B26">
        <f t="shared" ca="1" si="0"/>
        <v>0.33689826397299516</v>
      </c>
      <c r="C26">
        <f t="shared" ca="1" si="1"/>
        <v>187</v>
      </c>
      <c r="D26">
        <f t="shared" ca="1" si="2"/>
        <v>1250000</v>
      </c>
      <c r="E26">
        <f t="shared" si="3"/>
        <v>937500</v>
      </c>
      <c r="F26">
        <f t="shared" ca="1" si="4"/>
        <v>0</v>
      </c>
      <c r="G26">
        <f t="shared" ca="1" si="5"/>
        <v>312500</v>
      </c>
    </row>
    <row r="27" spans="1:7" hidden="1" x14ac:dyDescent="0.25">
      <c r="A27">
        <v>14</v>
      </c>
      <c r="B27">
        <f t="shared" ca="1" si="0"/>
        <v>0.32552079162976189</v>
      </c>
      <c r="C27">
        <f t="shared" ca="1" si="1"/>
        <v>186</v>
      </c>
      <c r="D27">
        <f t="shared" ca="1" si="2"/>
        <v>1250000</v>
      </c>
      <c r="E27">
        <f t="shared" si="3"/>
        <v>937500</v>
      </c>
      <c r="F27">
        <f t="shared" ca="1" si="4"/>
        <v>0</v>
      </c>
      <c r="G27">
        <f t="shared" ca="1" si="5"/>
        <v>312500</v>
      </c>
    </row>
    <row r="28" spans="1:7" hidden="1" x14ac:dyDescent="0.25">
      <c r="A28">
        <v>15</v>
      </c>
      <c r="B28">
        <f t="shared" ca="1" si="0"/>
        <v>0.18680161974050769</v>
      </c>
      <c r="C28">
        <f t="shared" ca="1" si="1"/>
        <v>173</v>
      </c>
      <c r="D28">
        <f t="shared" ca="1" si="2"/>
        <v>1250000</v>
      </c>
      <c r="E28">
        <f t="shared" si="3"/>
        <v>937500</v>
      </c>
      <c r="F28">
        <f t="shared" ca="1" si="4"/>
        <v>0</v>
      </c>
      <c r="G28">
        <f t="shared" ca="1" si="5"/>
        <v>312500</v>
      </c>
    </row>
    <row r="29" spans="1:7" hidden="1" x14ac:dyDescent="0.25">
      <c r="A29">
        <v>16</v>
      </c>
      <c r="B29">
        <f t="shared" ca="1" si="0"/>
        <v>0.3263904895152282</v>
      </c>
      <c r="C29">
        <f t="shared" ca="1" si="1"/>
        <v>186</v>
      </c>
      <c r="D29">
        <f t="shared" ca="1" si="2"/>
        <v>1250000</v>
      </c>
      <c r="E29">
        <f t="shared" si="3"/>
        <v>937500</v>
      </c>
      <c r="F29">
        <f t="shared" ca="1" si="4"/>
        <v>0</v>
      </c>
      <c r="G29">
        <f t="shared" ca="1" si="5"/>
        <v>312500</v>
      </c>
    </row>
    <row r="30" spans="1:7" hidden="1" x14ac:dyDescent="0.25">
      <c r="A30">
        <v>17</v>
      </c>
      <c r="B30">
        <f t="shared" ca="1" si="0"/>
        <v>9.9059883098615464E-2</v>
      </c>
      <c r="C30">
        <f t="shared" ca="1" si="1"/>
        <v>161</v>
      </c>
      <c r="D30">
        <f t="shared" ca="1" si="2"/>
        <v>1250000</v>
      </c>
      <c r="E30">
        <f t="shared" si="3"/>
        <v>937500</v>
      </c>
      <c r="F30">
        <f t="shared" ca="1" si="4"/>
        <v>0</v>
      </c>
      <c r="G30">
        <f t="shared" ca="1" si="5"/>
        <v>312500</v>
      </c>
    </row>
    <row r="31" spans="1:7" hidden="1" x14ac:dyDescent="0.25">
      <c r="A31">
        <v>18</v>
      </c>
      <c r="B31">
        <f t="shared" ca="1" si="0"/>
        <v>0.72864941974536601</v>
      </c>
      <c r="C31">
        <f t="shared" ca="1" si="1"/>
        <v>218</v>
      </c>
      <c r="D31">
        <f t="shared" ca="1" si="2"/>
        <v>1250000</v>
      </c>
      <c r="E31">
        <f t="shared" si="3"/>
        <v>937500</v>
      </c>
      <c r="F31">
        <f t="shared" ca="1" si="4"/>
        <v>0</v>
      </c>
      <c r="G31">
        <f t="shared" ca="1" si="5"/>
        <v>312500</v>
      </c>
    </row>
    <row r="32" spans="1:7" hidden="1" x14ac:dyDescent="0.25">
      <c r="A32">
        <v>19</v>
      </c>
      <c r="B32">
        <f t="shared" ca="1" si="0"/>
        <v>0.41933750030701422</v>
      </c>
      <c r="C32">
        <f t="shared" ca="1" si="1"/>
        <v>193</v>
      </c>
      <c r="D32">
        <f t="shared" ca="1" si="2"/>
        <v>1250000</v>
      </c>
      <c r="E32">
        <f t="shared" si="3"/>
        <v>937500</v>
      </c>
      <c r="F32">
        <f t="shared" ca="1" si="4"/>
        <v>0</v>
      </c>
      <c r="G32">
        <f t="shared" ca="1" si="5"/>
        <v>312500</v>
      </c>
    </row>
    <row r="33" spans="1:7" hidden="1" x14ac:dyDescent="0.25">
      <c r="A33">
        <v>20</v>
      </c>
      <c r="B33">
        <f t="shared" ca="1" si="0"/>
        <v>0.19772648985609453</v>
      </c>
      <c r="C33">
        <f t="shared" ca="1" si="1"/>
        <v>174</v>
      </c>
      <c r="D33">
        <f t="shared" ca="1" si="2"/>
        <v>1250000</v>
      </c>
      <c r="E33">
        <f t="shared" si="3"/>
        <v>937500</v>
      </c>
      <c r="F33">
        <f t="shared" ca="1" si="4"/>
        <v>0</v>
      </c>
      <c r="G33">
        <f t="shared" ca="1" si="5"/>
        <v>312500</v>
      </c>
    </row>
    <row r="34" spans="1:7" hidden="1" x14ac:dyDescent="0.25">
      <c r="A34">
        <v>21</v>
      </c>
      <c r="B34">
        <f t="shared" ca="1" si="0"/>
        <v>0.81229695361406973</v>
      </c>
      <c r="C34">
        <f t="shared" ca="1" si="1"/>
        <v>226</v>
      </c>
      <c r="D34">
        <f t="shared" ca="1" si="2"/>
        <v>1250000</v>
      </c>
      <c r="E34">
        <f t="shared" si="3"/>
        <v>937500</v>
      </c>
      <c r="F34">
        <f t="shared" ca="1" si="4"/>
        <v>0</v>
      </c>
      <c r="G34">
        <f t="shared" ca="1" si="5"/>
        <v>312500</v>
      </c>
    </row>
    <row r="35" spans="1:7" hidden="1" x14ac:dyDescent="0.25">
      <c r="A35">
        <v>22</v>
      </c>
      <c r="B35">
        <f t="shared" ca="1" si="0"/>
        <v>0.29340781994923382</v>
      </c>
      <c r="C35">
        <f t="shared" ca="1" si="1"/>
        <v>183</v>
      </c>
      <c r="D35">
        <f t="shared" ca="1" si="2"/>
        <v>1250000</v>
      </c>
      <c r="E35">
        <f t="shared" si="3"/>
        <v>937500</v>
      </c>
      <c r="F35">
        <f t="shared" ca="1" si="4"/>
        <v>0</v>
      </c>
      <c r="G35">
        <f t="shared" ca="1" si="5"/>
        <v>312500</v>
      </c>
    </row>
    <row r="36" spans="1:7" hidden="1" x14ac:dyDescent="0.25">
      <c r="A36">
        <v>23</v>
      </c>
      <c r="B36">
        <f t="shared" ca="1" si="0"/>
        <v>0.72524340811118637</v>
      </c>
      <c r="C36">
        <f t="shared" ca="1" si="1"/>
        <v>217</v>
      </c>
      <c r="D36">
        <f t="shared" ca="1" si="2"/>
        <v>1250000</v>
      </c>
      <c r="E36">
        <f t="shared" si="3"/>
        <v>937500</v>
      </c>
      <c r="F36">
        <f t="shared" ca="1" si="4"/>
        <v>0</v>
      </c>
      <c r="G36">
        <f t="shared" ca="1" si="5"/>
        <v>312500</v>
      </c>
    </row>
    <row r="37" spans="1:7" hidden="1" x14ac:dyDescent="0.25">
      <c r="A37">
        <v>24</v>
      </c>
      <c r="B37">
        <f t="shared" ca="1" si="0"/>
        <v>0.27530070897427006</v>
      </c>
      <c r="C37">
        <f t="shared" ca="1" si="1"/>
        <v>182</v>
      </c>
      <c r="D37">
        <f t="shared" ca="1" si="2"/>
        <v>1250000</v>
      </c>
      <c r="E37">
        <f t="shared" si="3"/>
        <v>937500</v>
      </c>
      <c r="F37">
        <f t="shared" ca="1" si="4"/>
        <v>0</v>
      </c>
      <c r="G37">
        <f t="shared" ca="1" si="5"/>
        <v>312500</v>
      </c>
    </row>
    <row r="38" spans="1:7" hidden="1" x14ac:dyDescent="0.25">
      <c r="A38">
        <v>25</v>
      </c>
      <c r="B38">
        <f t="shared" ca="1" si="0"/>
        <v>0.26946481260417532</v>
      </c>
      <c r="C38">
        <f t="shared" ca="1" si="1"/>
        <v>181</v>
      </c>
      <c r="D38">
        <f t="shared" ca="1" si="2"/>
        <v>1250000</v>
      </c>
      <c r="E38">
        <f t="shared" si="3"/>
        <v>937500</v>
      </c>
      <c r="F38">
        <f t="shared" ca="1" si="4"/>
        <v>0</v>
      </c>
      <c r="G38">
        <f t="shared" ca="1" si="5"/>
        <v>312500</v>
      </c>
    </row>
    <row r="39" spans="1:7" hidden="1" x14ac:dyDescent="0.25">
      <c r="A39">
        <v>26</v>
      </c>
      <c r="B39">
        <f t="shared" ca="1" si="0"/>
        <v>0.99782491155573094</v>
      </c>
      <c r="C39">
        <f t="shared" ca="1" si="1"/>
        <v>285</v>
      </c>
      <c r="D39">
        <f t="shared" ca="1" si="2"/>
        <v>1250000</v>
      </c>
      <c r="E39">
        <f t="shared" si="3"/>
        <v>937500</v>
      </c>
      <c r="F39">
        <f t="shared" ca="1" si="4"/>
        <v>0</v>
      </c>
      <c r="G39">
        <f t="shared" ca="1" si="5"/>
        <v>312500</v>
      </c>
    </row>
    <row r="40" spans="1:7" hidden="1" x14ac:dyDescent="0.25">
      <c r="A40">
        <v>27</v>
      </c>
      <c r="B40">
        <f t="shared" ca="1" si="0"/>
        <v>2.6911771996930289E-3</v>
      </c>
      <c r="C40">
        <f t="shared" ca="1" si="1"/>
        <v>116</v>
      </c>
      <c r="D40">
        <f t="shared" ca="1" si="2"/>
        <v>1160000</v>
      </c>
      <c r="E40">
        <f t="shared" si="3"/>
        <v>937500</v>
      </c>
      <c r="F40">
        <f t="shared" ca="1" si="4"/>
        <v>22500</v>
      </c>
      <c r="G40">
        <f t="shared" ca="1" si="5"/>
        <v>245000</v>
      </c>
    </row>
    <row r="41" spans="1:7" hidden="1" x14ac:dyDescent="0.25">
      <c r="A41">
        <v>28</v>
      </c>
      <c r="B41">
        <f t="shared" ca="1" si="0"/>
        <v>0.584710312910103</v>
      </c>
      <c r="C41">
        <f t="shared" ca="1" si="1"/>
        <v>206</v>
      </c>
      <c r="D41">
        <f t="shared" ca="1" si="2"/>
        <v>1250000</v>
      </c>
      <c r="E41">
        <f t="shared" si="3"/>
        <v>937500</v>
      </c>
      <c r="F41">
        <f t="shared" ca="1" si="4"/>
        <v>0</v>
      </c>
      <c r="G41">
        <f t="shared" ca="1" si="5"/>
        <v>312500</v>
      </c>
    </row>
    <row r="42" spans="1:7" hidden="1" x14ac:dyDescent="0.25">
      <c r="A42">
        <v>29</v>
      </c>
      <c r="B42">
        <f t="shared" ca="1" si="0"/>
        <v>0.76005760419576718</v>
      </c>
      <c r="C42">
        <f t="shared" ca="1" si="1"/>
        <v>221</v>
      </c>
      <c r="D42">
        <f t="shared" ca="1" si="2"/>
        <v>1250000</v>
      </c>
      <c r="E42">
        <f t="shared" si="3"/>
        <v>937500</v>
      </c>
      <c r="F42">
        <f t="shared" ca="1" si="4"/>
        <v>0</v>
      </c>
      <c r="G42">
        <f t="shared" ca="1" si="5"/>
        <v>312500</v>
      </c>
    </row>
    <row r="43" spans="1:7" hidden="1" x14ac:dyDescent="0.25">
      <c r="A43">
        <v>30</v>
      </c>
      <c r="B43">
        <f t="shared" ca="1" si="0"/>
        <v>0.34985110303078948</v>
      </c>
      <c r="C43">
        <f t="shared" ca="1" si="1"/>
        <v>188</v>
      </c>
      <c r="D43">
        <f t="shared" ca="1" si="2"/>
        <v>1250000</v>
      </c>
      <c r="E43">
        <f t="shared" si="3"/>
        <v>937500</v>
      </c>
      <c r="F43">
        <f t="shared" ca="1" si="4"/>
        <v>0</v>
      </c>
      <c r="G43">
        <f t="shared" ca="1" si="5"/>
        <v>312500</v>
      </c>
    </row>
    <row r="44" spans="1:7" hidden="1" x14ac:dyDescent="0.25">
      <c r="A44">
        <v>31</v>
      </c>
      <c r="B44">
        <f t="shared" ca="1" si="0"/>
        <v>0.99290858066701271</v>
      </c>
      <c r="C44">
        <f t="shared" ca="1" si="1"/>
        <v>273</v>
      </c>
      <c r="D44">
        <f t="shared" ca="1" si="2"/>
        <v>1250000</v>
      </c>
      <c r="E44">
        <f t="shared" si="3"/>
        <v>937500</v>
      </c>
      <c r="F44">
        <f t="shared" ca="1" si="4"/>
        <v>0</v>
      </c>
      <c r="G44">
        <f t="shared" ca="1" si="5"/>
        <v>312500</v>
      </c>
    </row>
    <row r="45" spans="1:7" hidden="1" x14ac:dyDescent="0.25">
      <c r="A45">
        <v>32</v>
      </c>
      <c r="B45">
        <f t="shared" ca="1" si="0"/>
        <v>0.61295118919040981</v>
      </c>
      <c r="C45">
        <f t="shared" ca="1" si="1"/>
        <v>208</v>
      </c>
      <c r="D45">
        <f t="shared" ca="1" si="2"/>
        <v>1250000</v>
      </c>
      <c r="E45">
        <f t="shared" si="3"/>
        <v>937500</v>
      </c>
      <c r="F45">
        <f t="shared" ca="1" si="4"/>
        <v>0</v>
      </c>
      <c r="G45">
        <f t="shared" ca="1" si="5"/>
        <v>312500</v>
      </c>
    </row>
    <row r="46" spans="1:7" hidden="1" x14ac:dyDescent="0.25">
      <c r="A46">
        <v>33</v>
      </c>
      <c r="B46">
        <f t="shared" ca="1" si="0"/>
        <v>0.58336731599085467</v>
      </c>
      <c r="C46">
        <f t="shared" ca="1" si="1"/>
        <v>206</v>
      </c>
      <c r="D46">
        <f t="shared" ca="1" si="2"/>
        <v>1250000</v>
      </c>
      <c r="E46">
        <f t="shared" si="3"/>
        <v>937500</v>
      </c>
      <c r="F46">
        <f t="shared" ca="1" si="4"/>
        <v>0</v>
      </c>
      <c r="G46">
        <f t="shared" ca="1" si="5"/>
        <v>312500</v>
      </c>
    </row>
    <row r="47" spans="1:7" hidden="1" x14ac:dyDescent="0.25">
      <c r="A47">
        <v>34</v>
      </c>
      <c r="B47">
        <f t="shared" ca="1" si="0"/>
        <v>0.44265725785351406</v>
      </c>
      <c r="C47">
        <f t="shared" ca="1" si="1"/>
        <v>195</v>
      </c>
      <c r="D47">
        <f t="shared" ca="1" si="2"/>
        <v>1250000</v>
      </c>
      <c r="E47">
        <f t="shared" si="3"/>
        <v>937500</v>
      </c>
      <c r="F47">
        <f t="shared" ca="1" si="4"/>
        <v>0</v>
      </c>
      <c r="G47">
        <f t="shared" ca="1" si="5"/>
        <v>312500</v>
      </c>
    </row>
    <row r="48" spans="1:7" hidden="1" x14ac:dyDescent="0.25">
      <c r="A48">
        <v>35</v>
      </c>
      <c r="B48">
        <f t="shared" ca="1" si="0"/>
        <v>0.80342844849736872</v>
      </c>
      <c r="C48">
        <f t="shared" ca="1" si="1"/>
        <v>225</v>
      </c>
      <c r="D48">
        <f t="shared" ca="1" si="2"/>
        <v>1250000</v>
      </c>
      <c r="E48">
        <f t="shared" si="3"/>
        <v>937500</v>
      </c>
      <c r="F48">
        <f t="shared" ca="1" si="4"/>
        <v>0</v>
      </c>
      <c r="G48">
        <f t="shared" ca="1" si="5"/>
        <v>312500</v>
      </c>
    </row>
    <row r="49" spans="1:7" hidden="1" x14ac:dyDescent="0.25">
      <c r="A49">
        <v>36</v>
      </c>
      <c r="B49">
        <f t="shared" ca="1" si="0"/>
        <v>0.87308876330492169</v>
      </c>
      <c r="C49">
        <f t="shared" ca="1" si="1"/>
        <v>234</v>
      </c>
      <c r="D49">
        <f t="shared" ca="1" si="2"/>
        <v>1250000</v>
      </c>
      <c r="E49">
        <f t="shared" si="3"/>
        <v>937500</v>
      </c>
      <c r="F49">
        <f t="shared" ca="1" si="4"/>
        <v>0</v>
      </c>
      <c r="G49">
        <f t="shared" ca="1" si="5"/>
        <v>312500</v>
      </c>
    </row>
    <row r="50" spans="1:7" hidden="1" x14ac:dyDescent="0.25">
      <c r="A50">
        <v>37</v>
      </c>
      <c r="B50">
        <f t="shared" ca="1" si="0"/>
        <v>0.6201081843532632</v>
      </c>
      <c r="C50">
        <f t="shared" ca="1" si="1"/>
        <v>209</v>
      </c>
      <c r="D50">
        <f t="shared" ca="1" si="2"/>
        <v>1250000</v>
      </c>
      <c r="E50">
        <f t="shared" si="3"/>
        <v>937500</v>
      </c>
      <c r="F50">
        <f t="shared" ca="1" si="4"/>
        <v>0</v>
      </c>
      <c r="G50">
        <f t="shared" ca="1" si="5"/>
        <v>312500</v>
      </c>
    </row>
    <row r="51" spans="1:7" hidden="1" x14ac:dyDescent="0.25">
      <c r="A51">
        <v>38</v>
      </c>
      <c r="B51">
        <f t="shared" ca="1" si="0"/>
        <v>0.67358541204846267</v>
      </c>
      <c r="C51">
        <f t="shared" ca="1" si="1"/>
        <v>213</v>
      </c>
      <c r="D51">
        <f t="shared" ca="1" si="2"/>
        <v>1250000</v>
      </c>
      <c r="E51">
        <f t="shared" si="3"/>
        <v>937500</v>
      </c>
      <c r="F51">
        <f t="shared" ca="1" si="4"/>
        <v>0</v>
      </c>
      <c r="G51">
        <f t="shared" ca="1" si="5"/>
        <v>312500</v>
      </c>
    </row>
    <row r="52" spans="1:7" hidden="1" x14ac:dyDescent="0.25">
      <c r="A52">
        <v>39</v>
      </c>
      <c r="B52">
        <f t="shared" ca="1" si="0"/>
        <v>0.70558213282589077</v>
      </c>
      <c r="C52">
        <f t="shared" ca="1" si="1"/>
        <v>216</v>
      </c>
      <c r="D52">
        <f t="shared" ca="1" si="2"/>
        <v>1250000</v>
      </c>
      <c r="E52">
        <f t="shared" si="3"/>
        <v>937500</v>
      </c>
      <c r="F52">
        <f t="shared" ca="1" si="4"/>
        <v>0</v>
      </c>
      <c r="G52">
        <f t="shared" ca="1" si="5"/>
        <v>312500</v>
      </c>
    </row>
    <row r="53" spans="1:7" hidden="1" x14ac:dyDescent="0.25">
      <c r="A53">
        <v>40</v>
      </c>
      <c r="B53">
        <f t="shared" ca="1" si="0"/>
        <v>3.6849929753466903E-2</v>
      </c>
      <c r="C53">
        <f t="shared" ca="1" si="1"/>
        <v>146</v>
      </c>
      <c r="D53">
        <f t="shared" ca="1" si="2"/>
        <v>1250000</v>
      </c>
      <c r="E53">
        <f t="shared" si="3"/>
        <v>937500</v>
      </c>
      <c r="F53">
        <f t="shared" ca="1" si="4"/>
        <v>0</v>
      </c>
      <c r="G53">
        <f t="shared" ca="1" si="5"/>
        <v>312500</v>
      </c>
    </row>
    <row r="54" spans="1:7" hidden="1" x14ac:dyDescent="0.25">
      <c r="A54">
        <v>41</v>
      </c>
      <c r="B54">
        <f t="shared" ca="1" si="0"/>
        <v>0.92630412199150058</v>
      </c>
      <c r="C54">
        <f t="shared" ca="1" si="1"/>
        <v>243</v>
      </c>
      <c r="D54">
        <f t="shared" ca="1" si="2"/>
        <v>1250000</v>
      </c>
      <c r="E54">
        <f t="shared" si="3"/>
        <v>937500</v>
      </c>
      <c r="F54">
        <f t="shared" ca="1" si="4"/>
        <v>0</v>
      </c>
      <c r="G54">
        <f t="shared" ca="1" si="5"/>
        <v>312500</v>
      </c>
    </row>
    <row r="55" spans="1:7" hidden="1" x14ac:dyDescent="0.25">
      <c r="A55">
        <v>42</v>
      </c>
      <c r="B55">
        <f t="shared" ca="1" si="0"/>
        <v>0.87512115173024441</v>
      </c>
      <c r="C55">
        <f t="shared" ca="1" si="1"/>
        <v>234</v>
      </c>
      <c r="D55">
        <f t="shared" ca="1" si="2"/>
        <v>1250000</v>
      </c>
      <c r="E55">
        <f t="shared" si="3"/>
        <v>937500</v>
      </c>
      <c r="F55">
        <f t="shared" ca="1" si="4"/>
        <v>0</v>
      </c>
      <c r="G55">
        <f t="shared" ca="1" si="5"/>
        <v>312500</v>
      </c>
    </row>
    <row r="56" spans="1:7" hidden="1" x14ac:dyDescent="0.25">
      <c r="A56">
        <v>43</v>
      </c>
      <c r="B56">
        <f t="shared" ca="1" si="0"/>
        <v>0.2811364217450234</v>
      </c>
      <c r="C56">
        <f t="shared" ca="1" si="1"/>
        <v>182</v>
      </c>
      <c r="D56">
        <f t="shared" ca="1" si="2"/>
        <v>1250000</v>
      </c>
      <c r="E56">
        <f t="shared" si="3"/>
        <v>937500</v>
      </c>
      <c r="F56">
        <f t="shared" ca="1" si="4"/>
        <v>0</v>
      </c>
      <c r="G56">
        <f t="shared" ca="1" si="5"/>
        <v>312500</v>
      </c>
    </row>
    <row r="57" spans="1:7" hidden="1" x14ac:dyDescent="0.25">
      <c r="A57">
        <v>44</v>
      </c>
      <c r="B57">
        <f t="shared" ca="1" si="0"/>
        <v>0.73580700234449625</v>
      </c>
      <c r="C57">
        <f t="shared" ca="1" si="1"/>
        <v>218</v>
      </c>
      <c r="D57">
        <f t="shared" ca="1" si="2"/>
        <v>1250000</v>
      </c>
      <c r="E57">
        <f t="shared" si="3"/>
        <v>937500</v>
      </c>
      <c r="F57">
        <f t="shared" ca="1" si="4"/>
        <v>0</v>
      </c>
      <c r="G57">
        <f t="shared" ca="1" si="5"/>
        <v>312500</v>
      </c>
    </row>
    <row r="58" spans="1:7" hidden="1" x14ac:dyDescent="0.25">
      <c r="A58">
        <v>45</v>
      </c>
      <c r="B58">
        <f t="shared" ca="1" si="0"/>
        <v>0.42038111971515035</v>
      </c>
      <c r="C58">
        <f t="shared" ca="1" si="1"/>
        <v>193</v>
      </c>
      <c r="D58">
        <f t="shared" ca="1" si="2"/>
        <v>1250000</v>
      </c>
      <c r="E58">
        <f t="shared" si="3"/>
        <v>937500</v>
      </c>
      <c r="F58">
        <f t="shared" ca="1" si="4"/>
        <v>0</v>
      </c>
      <c r="G58">
        <f t="shared" ca="1" si="5"/>
        <v>312500</v>
      </c>
    </row>
    <row r="59" spans="1:7" hidden="1" x14ac:dyDescent="0.25">
      <c r="A59">
        <v>46</v>
      </c>
      <c r="B59">
        <f t="shared" ca="1" si="0"/>
        <v>0.24453235160637343</v>
      </c>
      <c r="C59">
        <f t="shared" ca="1" si="1"/>
        <v>179</v>
      </c>
      <c r="D59">
        <f t="shared" ca="1" si="2"/>
        <v>1250000</v>
      </c>
      <c r="E59">
        <f t="shared" si="3"/>
        <v>937500</v>
      </c>
      <c r="F59">
        <f t="shared" ca="1" si="4"/>
        <v>0</v>
      </c>
      <c r="G59">
        <f t="shared" ca="1" si="5"/>
        <v>312500</v>
      </c>
    </row>
    <row r="60" spans="1:7" hidden="1" x14ac:dyDescent="0.25">
      <c r="A60">
        <v>47</v>
      </c>
      <c r="B60">
        <f t="shared" ca="1" si="0"/>
        <v>0.99760788448845705</v>
      </c>
      <c r="C60">
        <f t="shared" ca="1" si="1"/>
        <v>284</v>
      </c>
      <c r="D60">
        <f t="shared" ca="1" si="2"/>
        <v>1250000</v>
      </c>
      <c r="E60">
        <f t="shared" si="3"/>
        <v>937500</v>
      </c>
      <c r="F60">
        <f t="shared" ca="1" si="4"/>
        <v>0</v>
      </c>
      <c r="G60">
        <f t="shared" ca="1" si="5"/>
        <v>312500</v>
      </c>
    </row>
    <row r="61" spans="1:7" hidden="1" x14ac:dyDescent="0.25">
      <c r="A61">
        <v>48</v>
      </c>
      <c r="B61">
        <f t="shared" ca="1" si="0"/>
        <v>0.66575878660046051</v>
      </c>
      <c r="C61">
        <f t="shared" ca="1" si="1"/>
        <v>212</v>
      </c>
      <c r="D61">
        <f t="shared" ca="1" si="2"/>
        <v>1250000</v>
      </c>
      <c r="E61">
        <f t="shared" si="3"/>
        <v>937500</v>
      </c>
      <c r="F61">
        <f t="shared" ca="1" si="4"/>
        <v>0</v>
      </c>
      <c r="G61">
        <f t="shared" ca="1" si="5"/>
        <v>312500</v>
      </c>
    </row>
    <row r="62" spans="1:7" hidden="1" x14ac:dyDescent="0.25">
      <c r="A62">
        <v>49</v>
      </c>
      <c r="B62">
        <f t="shared" ca="1" si="0"/>
        <v>0.29714839925389103</v>
      </c>
      <c r="C62">
        <f t="shared" ca="1" si="1"/>
        <v>184</v>
      </c>
      <c r="D62">
        <f t="shared" ca="1" si="2"/>
        <v>1250000</v>
      </c>
      <c r="E62">
        <f t="shared" si="3"/>
        <v>937500</v>
      </c>
      <c r="F62">
        <f t="shared" ca="1" si="4"/>
        <v>0</v>
      </c>
      <c r="G62">
        <f t="shared" ca="1" si="5"/>
        <v>312500</v>
      </c>
    </row>
    <row r="63" spans="1:7" hidden="1" x14ac:dyDescent="0.25">
      <c r="A63">
        <v>50</v>
      </c>
      <c r="B63">
        <f t="shared" ca="1" si="0"/>
        <v>0.55260372454305051</v>
      </c>
      <c r="C63">
        <f t="shared" ca="1" si="1"/>
        <v>203</v>
      </c>
      <c r="D63">
        <f t="shared" ca="1" si="2"/>
        <v>1250000</v>
      </c>
      <c r="E63">
        <f t="shared" si="3"/>
        <v>937500</v>
      </c>
      <c r="F63">
        <f t="shared" ca="1" si="4"/>
        <v>0</v>
      </c>
      <c r="G63">
        <f t="shared" ca="1" si="5"/>
        <v>312500</v>
      </c>
    </row>
    <row r="64" spans="1:7" hidden="1" x14ac:dyDescent="0.25">
      <c r="A64">
        <v>51</v>
      </c>
      <c r="B64">
        <f t="shared" ca="1" si="0"/>
        <v>0.99036912343014205</v>
      </c>
      <c r="C64">
        <f t="shared" ca="1" si="1"/>
        <v>270</v>
      </c>
      <c r="D64">
        <f t="shared" ca="1" si="2"/>
        <v>1250000</v>
      </c>
      <c r="E64">
        <f t="shared" si="3"/>
        <v>937500</v>
      </c>
      <c r="F64">
        <f t="shared" ca="1" si="4"/>
        <v>0</v>
      </c>
      <c r="G64">
        <f t="shared" ca="1" si="5"/>
        <v>312500</v>
      </c>
    </row>
    <row r="65" spans="1:7" hidden="1" x14ac:dyDescent="0.25">
      <c r="A65">
        <v>52</v>
      </c>
      <c r="B65">
        <f t="shared" ca="1" si="0"/>
        <v>0.73316974065903695</v>
      </c>
      <c r="C65">
        <f t="shared" ca="1" si="1"/>
        <v>218</v>
      </c>
      <c r="D65">
        <f t="shared" ca="1" si="2"/>
        <v>1250000</v>
      </c>
      <c r="E65">
        <f t="shared" si="3"/>
        <v>937500</v>
      </c>
      <c r="F65">
        <f t="shared" ca="1" si="4"/>
        <v>0</v>
      </c>
      <c r="G65">
        <f t="shared" ca="1" si="5"/>
        <v>312500</v>
      </c>
    </row>
    <row r="66" spans="1:7" hidden="1" x14ac:dyDescent="0.25">
      <c r="A66">
        <v>53</v>
      </c>
      <c r="B66">
        <f t="shared" ca="1" si="0"/>
        <v>8.1635060556452088E-2</v>
      </c>
      <c r="C66">
        <f t="shared" ca="1" si="1"/>
        <v>158</v>
      </c>
      <c r="D66">
        <f t="shared" ca="1" si="2"/>
        <v>1250000</v>
      </c>
      <c r="E66">
        <f t="shared" si="3"/>
        <v>937500</v>
      </c>
      <c r="F66">
        <f t="shared" ca="1" si="4"/>
        <v>0</v>
      </c>
      <c r="G66">
        <f t="shared" ca="1" si="5"/>
        <v>312500</v>
      </c>
    </row>
    <row r="67" spans="1:7" hidden="1" x14ac:dyDescent="0.25">
      <c r="A67">
        <v>54</v>
      </c>
      <c r="B67">
        <f t="shared" ca="1" si="0"/>
        <v>5.1388162673284832E-2</v>
      </c>
      <c r="C67">
        <f t="shared" ca="1" si="1"/>
        <v>151</v>
      </c>
      <c r="D67">
        <f t="shared" ca="1" si="2"/>
        <v>1250000</v>
      </c>
      <c r="E67">
        <f t="shared" si="3"/>
        <v>937500</v>
      </c>
      <c r="F67">
        <f t="shared" ca="1" si="4"/>
        <v>0</v>
      </c>
      <c r="G67">
        <f t="shared" ca="1" si="5"/>
        <v>312500</v>
      </c>
    </row>
    <row r="68" spans="1:7" hidden="1" x14ac:dyDescent="0.25">
      <c r="A68">
        <v>55</v>
      </c>
      <c r="B68">
        <f t="shared" ca="1" si="0"/>
        <v>0.63697652924231629</v>
      </c>
      <c r="C68">
        <f t="shared" ca="1" si="1"/>
        <v>210</v>
      </c>
      <c r="D68">
        <f t="shared" ca="1" si="2"/>
        <v>1250000</v>
      </c>
      <c r="E68">
        <f t="shared" si="3"/>
        <v>937500</v>
      </c>
      <c r="F68">
        <f t="shared" ca="1" si="4"/>
        <v>0</v>
      </c>
      <c r="G68">
        <f t="shared" ca="1" si="5"/>
        <v>312500</v>
      </c>
    </row>
    <row r="69" spans="1:7" hidden="1" x14ac:dyDescent="0.25">
      <c r="A69">
        <v>56</v>
      </c>
      <c r="B69">
        <f t="shared" ca="1" si="0"/>
        <v>0.36167903758406639</v>
      </c>
      <c r="C69">
        <f t="shared" ca="1" si="1"/>
        <v>189</v>
      </c>
      <c r="D69">
        <f t="shared" ca="1" si="2"/>
        <v>1250000</v>
      </c>
      <c r="E69">
        <f t="shared" si="3"/>
        <v>937500</v>
      </c>
      <c r="F69">
        <f t="shared" ca="1" si="4"/>
        <v>0</v>
      </c>
      <c r="G69">
        <f t="shared" ca="1" si="5"/>
        <v>312500</v>
      </c>
    </row>
    <row r="70" spans="1:7" hidden="1" x14ac:dyDescent="0.25">
      <c r="A70">
        <v>57</v>
      </c>
      <c r="B70">
        <f t="shared" ca="1" si="0"/>
        <v>0.94959553260925655</v>
      </c>
      <c r="C70">
        <f t="shared" ca="1" si="1"/>
        <v>249</v>
      </c>
      <c r="D70">
        <f t="shared" ca="1" si="2"/>
        <v>1250000</v>
      </c>
      <c r="E70">
        <f t="shared" si="3"/>
        <v>937500</v>
      </c>
      <c r="F70">
        <f t="shared" ca="1" si="4"/>
        <v>0</v>
      </c>
      <c r="G70">
        <f t="shared" ca="1" si="5"/>
        <v>312500</v>
      </c>
    </row>
    <row r="71" spans="1:7" hidden="1" x14ac:dyDescent="0.25">
      <c r="A71">
        <v>58</v>
      </c>
      <c r="B71">
        <f t="shared" ca="1" si="0"/>
        <v>0.4355218144756815</v>
      </c>
      <c r="C71">
        <f t="shared" ca="1" si="1"/>
        <v>195</v>
      </c>
      <c r="D71">
        <f t="shared" ca="1" si="2"/>
        <v>1250000</v>
      </c>
      <c r="E71">
        <f t="shared" si="3"/>
        <v>937500</v>
      </c>
      <c r="F71">
        <f t="shared" ca="1" si="4"/>
        <v>0</v>
      </c>
      <c r="G71">
        <f t="shared" ca="1" si="5"/>
        <v>312500</v>
      </c>
    </row>
    <row r="72" spans="1:7" hidden="1" x14ac:dyDescent="0.25">
      <c r="A72">
        <v>59</v>
      </c>
      <c r="B72">
        <f t="shared" ca="1" si="0"/>
        <v>3.0342461350606698E-2</v>
      </c>
      <c r="C72">
        <f t="shared" ca="1" si="1"/>
        <v>143</v>
      </c>
      <c r="D72">
        <f t="shared" ca="1" si="2"/>
        <v>1250000</v>
      </c>
      <c r="E72">
        <f t="shared" si="3"/>
        <v>937500</v>
      </c>
      <c r="F72">
        <f t="shared" ca="1" si="4"/>
        <v>0</v>
      </c>
      <c r="G72">
        <f t="shared" ca="1" si="5"/>
        <v>312500</v>
      </c>
    </row>
    <row r="73" spans="1:7" hidden="1" x14ac:dyDescent="0.25">
      <c r="A73">
        <v>60</v>
      </c>
      <c r="B73">
        <f t="shared" ca="1" si="0"/>
        <v>0.30080120890524353</v>
      </c>
      <c r="C73">
        <f t="shared" ca="1" si="1"/>
        <v>184</v>
      </c>
      <c r="D73">
        <f t="shared" ca="1" si="2"/>
        <v>1250000</v>
      </c>
      <c r="E73">
        <f t="shared" si="3"/>
        <v>937500</v>
      </c>
      <c r="F73">
        <f t="shared" ca="1" si="4"/>
        <v>0</v>
      </c>
      <c r="G73">
        <f t="shared" ca="1" si="5"/>
        <v>312500</v>
      </c>
    </row>
    <row r="74" spans="1:7" hidden="1" x14ac:dyDescent="0.25">
      <c r="A74">
        <v>61</v>
      </c>
      <c r="B74">
        <f t="shared" ca="1" si="0"/>
        <v>0.91468719060958281</v>
      </c>
      <c r="C74">
        <f t="shared" ca="1" si="1"/>
        <v>241</v>
      </c>
      <c r="D74">
        <f t="shared" ca="1" si="2"/>
        <v>1250000</v>
      </c>
      <c r="E74">
        <f t="shared" si="3"/>
        <v>937500</v>
      </c>
      <c r="F74">
        <f t="shared" ca="1" si="4"/>
        <v>0</v>
      </c>
      <c r="G74">
        <f t="shared" ca="1" si="5"/>
        <v>312500</v>
      </c>
    </row>
    <row r="75" spans="1:7" hidden="1" x14ac:dyDescent="0.25">
      <c r="A75">
        <v>62</v>
      </c>
      <c r="B75">
        <f t="shared" ca="1" si="0"/>
        <v>4.050761811091208E-3</v>
      </c>
      <c r="C75">
        <f t="shared" ca="1" si="1"/>
        <v>120</v>
      </c>
      <c r="D75">
        <f t="shared" ca="1" si="2"/>
        <v>1200000</v>
      </c>
      <c r="E75">
        <f t="shared" si="3"/>
        <v>937500</v>
      </c>
      <c r="F75">
        <f t="shared" ca="1" si="4"/>
        <v>12500</v>
      </c>
      <c r="G75">
        <f t="shared" ca="1" si="5"/>
        <v>275000</v>
      </c>
    </row>
    <row r="76" spans="1:7" hidden="1" x14ac:dyDescent="0.25">
      <c r="A76">
        <v>63</v>
      </c>
      <c r="B76">
        <f t="shared" ca="1" si="0"/>
        <v>0.12215535764859919</v>
      </c>
      <c r="C76">
        <f t="shared" ca="1" si="1"/>
        <v>165</v>
      </c>
      <c r="D76">
        <f t="shared" ca="1" si="2"/>
        <v>1250000</v>
      </c>
      <c r="E76">
        <f t="shared" si="3"/>
        <v>937500</v>
      </c>
      <c r="F76">
        <f t="shared" ca="1" si="4"/>
        <v>0</v>
      </c>
      <c r="G76">
        <f t="shared" ca="1" si="5"/>
        <v>312500</v>
      </c>
    </row>
    <row r="77" spans="1:7" hidden="1" x14ac:dyDescent="0.25">
      <c r="A77">
        <v>64</v>
      </c>
      <c r="B77">
        <f t="shared" ca="1" si="0"/>
        <v>0.21045873428148931</v>
      </c>
      <c r="C77">
        <f t="shared" ca="1" si="1"/>
        <v>175</v>
      </c>
      <c r="D77">
        <f t="shared" ca="1" si="2"/>
        <v>1250000</v>
      </c>
      <c r="E77">
        <f t="shared" si="3"/>
        <v>937500</v>
      </c>
      <c r="F77">
        <f t="shared" ca="1" si="4"/>
        <v>0</v>
      </c>
      <c r="G77">
        <f t="shared" ca="1" si="5"/>
        <v>312500</v>
      </c>
    </row>
    <row r="78" spans="1:7" hidden="1" x14ac:dyDescent="0.25">
      <c r="A78">
        <v>65</v>
      </c>
      <c r="B78">
        <f t="shared" ca="1" si="0"/>
        <v>0.58803273907775655</v>
      </c>
      <c r="C78">
        <f t="shared" ca="1" si="1"/>
        <v>206</v>
      </c>
      <c r="D78">
        <f t="shared" ca="1" si="2"/>
        <v>1250000</v>
      </c>
      <c r="E78">
        <f t="shared" si="3"/>
        <v>937500</v>
      </c>
      <c r="F78">
        <f t="shared" ca="1" si="4"/>
        <v>0</v>
      </c>
      <c r="G78">
        <f t="shared" ca="1" si="5"/>
        <v>312500</v>
      </c>
    </row>
    <row r="79" spans="1:7" hidden="1" x14ac:dyDescent="0.25">
      <c r="A79">
        <v>66</v>
      </c>
      <c r="B79">
        <f t="shared" ref="B79:B113" ca="1" si="6">RAND()</f>
        <v>0.3094908196440368</v>
      </c>
      <c r="C79">
        <f t="shared" ref="C79:C113" ca="1" si="7">INT(_xlfn.NORM.INV(B79, 200, 30))</f>
        <v>185</v>
      </c>
      <c r="D79">
        <f t="shared" ref="D79:D113" ca="1" si="8">MIN(C79, $B$10)*$B$6</f>
        <v>1250000</v>
      </c>
      <c r="E79">
        <f t="shared" ref="E79:E113" si="9">$B$10*$B$5</f>
        <v>937500</v>
      </c>
      <c r="F79">
        <f t="shared" ref="F79:F113" ca="1" si="10">MAX($B$10-C79, 0)*$B$7</f>
        <v>0</v>
      </c>
      <c r="G79">
        <f t="shared" ref="G79:G113" ca="1" si="11">D79-E79+F79</f>
        <v>312500</v>
      </c>
    </row>
    <row r="80" spans="1:7" hidden="1" x14ac:dyDescent="0.25">
      <c r="A80">
        <v>67</v>
      </c>
      <c r="B80">
        <f t="shared" ca="1" si="6"/>
        <v>0.74927855021256451</v>
      </c>
      <c r="C80">
        <f t="shared" ca="1" si="7"/>
        <v>220</v>
      </c>
      <c r="D80">
        <f t="shared" ca="1" si="8"/>
        <v>1250000</v>
      </c>
      <c r="E80">
        <f t="shared" si="9"/>
        <v>937500</v>
      </c>
      <c r="F80">
        <f t="shared" ca="1" si="10"/>
        <v>0</v>
      </c>
      <c r="G80">
        <f t="shared" ca="1" si="11"/>
        <v>312500</v>
      </c>
    </row>
    <row r="81" spans="1:7" hidden="1" x14ac:dyDescent="0.25">
      <c r="A81">
        <v>68</v>
      </c>
      <c r="B81">
        <f t="shared" ca="1" si="6"/>
        <v>0.23653369602994034</v>
      </c>
      <c r="C81">
        <f t="shared" ca="1" si="7"/>
        <v>178</v>
      </c>
      <c r="D81">
        <f t="shared" ca="1" si="8"/>
        <v>1250000</v>
      </c>
      <c r="E81">
        <f t="shared" si="9"/>
        <v>937500</v>
      </c>
      <c r="F81">
        <f t="shared" ca="1" si="10"/>
        <v>0</v>
      </c>
      <c r="G81">
        <f t="shared" ca="1" si="11"/>
        <v>312500</v>
      </c>
    </row>
    <row r="82" spans="1:7" hidden="1" x14ac:dyDescent="0.25">
      <c r="A82">
        <v>69</v>
      </c>
      <c r="B82">
        <f t="shared" ca="1" si="6"/>
        <v>0.74179868207230604</v>
      </c>
      <c r="C82">
        <f t="shared" ca="1" si="7"/>
        <v>219</v>
      </c>
      <c r="D82">
        <f t="shared" ca="1" si="8"/>
        <v>1250000</v>
      </c>
      <c r="E82">
        <f t="shared" si="9"/>
        <v>937500</v>
      </c>
      <c r="F82">
        <f t="shared" ca="1" si="10"/>
        <v>0</v>
      </c>
      <c r="G82">
        <f t="shared" ca="1" si="11"/>
        <v>312500</v>
      </c>
    </row>
    <row r="83" spans="1:7" hidden="1" x14ac:dyDescent="0.25">
      <c r="A83">
        <v>70</v>
      </c>
      <c r="B83">
        <f t="shared" ca="1" si="6"/>
        <v>0.47028154753387497</v>
      </c>
      <c r="C83">
        <f t="shared" ca="1" si="7"/>
        <v>197</v>
      </c>
      <c r="D83">
        <f t="shared" ca="1" si="8"/>
        <v>1250000</v>
      </c>
      <c r="E83">
        <f t="shared" si="9"/>
        <v>937500</v>
      </c>
      <c r="F83">
        <f t="shared" ca="1" si="10"/>
        <v>0</v>
      </c>
      <c r="G83">
        <f t="shared" ca="1" si="11"/>
        <v>312500</v>
      </c>
    </row>
    <row r="84" spans="1:7" hidden="1" x14ac:dyDescent="0.25">
      <c r="A84">
        <v>71</v>
      </c>
      <c r="B84">
        <f t="shared" ca="1" si="6"/>
        <v>0.54315225309530402</v>
      </c>
      <c r="C84">
        <f t="shared" ca="1" si="7"/>
        <v>203</v>
      </c>
      <c r="D84">
        <f t="shared" ca="1" si="8"/>
        <v>1250000</v>
      </c>
      <c r="E84">
        <f t="shared" si="9"/>
        <v>937500</v>
      </c>
      <c r="F84">
        <f t="shared" ca="1" si="10"/>
        <v>0</v>
      </c>
      <c r="G84">
        <f t="shared" ca="1" si="11"/>
        <v>312500</v>
      </c>
    </row>
    <row r="85" spans="1:7" hidden="1" x14ac:dyDescent="0.25">
      <c r="A85">
        <v>72</v>
      </c>
      <c r="B85">
        <f t="shared" ca="1" si="6"/>
        <v>0.74680204789918103</v>
      </c>
      <c r="C85">
        <f t="shared" ca="1" si="7"/>
        <v>219</v>
      </c>
      <c r="D85">
        <f t="shared" ca="1" si="8"/>
        <v>1250000</v>
      </c>
      <c r="E85">
        <f t="shared" si="9"/>
        <v>937500</v>
      </c>
      <c r="F85">
        <f t="shared" ca="1" si="10"/>
        <v>0</v>
      </c>
      <c r="G85">
        <f t="shared" ca="1" si="11"/>
        <v>312500</v>
      </c>
    </row>
    <row r="86" spans="1:7" hidden="1" x14ac:dyDescent="0.25">
      <c r="A86">
        <v>73</v>
      </c>
      <c r="B86">
        <f t="shared" ca="1" si="6"/>
        <v>0.66442096327810007</v>
      </c>
      <c r="C86">
        <f t="shared" ca="1" si="7"/>
        <v>212</v>
      </c>
      <c r="D86">
        <f t="shared" ca="1" si="8"/>
        <v>1250000</v>
      </c>
      <c r="E86">
        <f t="shared" si="9"/>
        <v>937500</v>
      </c>
      <c r="F86">
        <f t="shared" ca="1" si="10"/>
        <v>0</v>
      </c>
      <c r="G86">
        <f t="shared" ca="1" si="11"/>
        <v>312500</v>
      </c>
    </row>
    <row r="87" spans="1:7" hidden="1" x14ac:dyDescent="0.25">
      <c r="A87">
        <v>74</v>
      </c>
      <c r="B87">
        <f t="shared" ca="1" si="6"/>
        <v>0.89918949707619067</v>
      </c>
      <c r="C87">
        <f t="shared" ca="1" si="7"/>
        <v>238</v>
      </c>
      <c r="D87">
        <f t="shared" ca="1" si="8"/>
        <v>1250000</v>
      </c>
      <c r="E87">
        <f t="shared" si="9"/>
        <v>937500</v>
      </c>
      <c r="F87">
        <f t="shared" ca="1" si="10"/>
        <v>0</v>
      </c>
      <c r="G87">
        <f t="shared" ca="1" si="11"/>
        <v>312500</v>
      </c>
    </row>
    <row r="88" spans="1:7" hidden="1" x14ac:dyDescent="0.25">
      <c r="A88">
        <v>75</v>
      </c>
      <c r="B88">
        <f t="shared" ca="1" si="6"/>
        <v>0.67557913233751776</v>
      </c>
      <c r="C88">
        <f t="shared" ca="1" si="7"/>
        <v>213</v>
      </c>
      <c r="D88">
        <f t="shared" ca="1" si="8"/>
        <v>1250000</v>
      </c>
      <c r="E88">
        <f t="shared" si="9"/>
        <v>937500</v>
      </c>
      <c r="F88">
        <f t="shared" ca="1" si="10"/>
        <v>0</v>
      </c>
      <c r="G88">
        <f t="shared" ca="1" si="11"/>
        <v>312500</v>
      </c>
    </row>
    <row r="89" spans="1:7" hidden="1" x14ac:dyDescent="0.25">
      <c r="A89">
        <v>76</v>
      </c>
      <c r="B89">
        <f t="shared" ca="1" si="6"/>
        <v>0.30198182034794385</v>
      </c>
      <c r="C89">
        <f t="shared" ca="1" si="7"/>
        <v>184</v>
      </c>
      <c r="D89">
        <f t="shared" ca="1" si="8"/>
        <v>1250000</v>
      </c>
      <c r="E89">
        <f t="shared" si="9"/>
        <v>937500</v>
      </c>
      <c r="F89">
        <f t="shared" ca="1" si="10"/>
        <v>0</v>
      </c>
      <c r="G89">
        <f t="shared" ca="1" si="11"/>
        <v>312500</v>
      </c>
    </row>
    <row r="90" spans="1:7" hidden="1" x14ac:dyDescent="0.25">
      <c r="A90">
        <v>77</v>
      </c>
      <c r="B90">
        <f t="shared" ca="1" si="6"/>
        <v>0.94018000122893075</v>
      </c>
      <c r="C90">
        <f t="shared" ca="1" si="7"/>
        <v>246</v>
      </c>
      <c r="D90">
        <f t="shared" ca="1" si="8"/>
        <v>1250000</v>
      </c>
      <c r="E90">
        <f t="shared" si="9"/>
        <v>937500</v>
      </c>
      <c r="F90">
        <f t="shared" ca="1" si="10"/>
        <v>0</v>
      </c>
      <c r="G90">
        <f t="shared" ca="1" si="11"/>
        <v>312500</v>
      </c>
    </row>
    <row r="91" spans="1:7" hidden="1" x14ac:dyDescent="0.25">
      <c r="A91">
        <v>78</v>
      </c>
      <c r="B91">
        <f t="shared" ca="1" si="6"/>
        <v>0.73990238297704736</v>
      </c>
      <c r="C91">
        <f t="shared" ca="1" si="7"/>
        <v>219</v>
      </c>
      <c r="D91">
        <f t="shared" ca="1" si="8"/>
        <v>1250000</v>
      </c>
      <c r="E91">
        <f t="shared" si="9"/>
        <v>937500</v>
      </c>
      <c r="F91">
        <f t="shared" ca="1" si="10"/>
        <v>0</v>
      </c>
      <c r="G91">
        <f t="shared" ca="1" si="11"/>
        <v>312500</v>
      </c>
    </row>
    <row r="92" spans="1:7" hidden="1" x14ac:dyDescent="0.25">
      <c r="A92">
        <v>79</v>
      </c>
      <c r="B92">
        <f t="shared" ca="1" si="6"/>
        <v>0.24388991376878533</v>
      </c>
      <c r="C92">
        <f t="shared" ca="1" si="7"/>
        <v>179</v>
      </c>
      <c r="D92">
        <f t="shared" ca="1" si="8"/>
        <v>1250000</v>
      </c>
      <c r="E92">
        <f t="shared" si="9"/>
        <v>937500</v>
      </c>
      <c r="F92">
        <f t="shared" ca="1" si="10"/>
        <v>0</v>
      </c>
      <c r="G92">
        <f t="shared" ca="1" si="11"/>
        <v>312500</v>
      </c>
    </row>
    <row r="93" spans="1:7" hidden="1" x14ac:dyDescent="0.25">
      <c r="A93">
        <v>80</v>
      </c>
      <c r="B93">
        <f t="shared" ca="1" si="6"/>
        <v>0.96615963622977796</v>
      </c>
      <c r="C93">
        <f t="shared" ca="1" si="7"/>
        <v>254</v>
      </c>
      <c r="D93">
        <f t="shared" ca="1" si="8"/>
        <v>1250000</v>
      </c>
      <c r="E93">
        <f t="shared" si="9"/>
        <v>937500</v>
      </c>
      <c r="F93">
        <f t="shared" ca="1" si="10"/>
        <v>0</v>
      </c>
      <c r="G93">
        <f t="shared" ca="1" si="11"/>
        <v>312500</v>
      </c>
    </row>
    <row r="94" spans="1:7" hidden="1" x14ac:dyDescent="0.25">
      <c r="A94">
        <v>81</v>
      </c>
      <c r="B94">
        <f t="shared" ca="1" si="6"/>
        <v>0.49525500300976522</v>
      </c>
      <c r="C94">
        <f t="shared" ca="1" si="7"/>
        <v>199</v>
      </c>
      <c r="D94">
        <f t="shared" ca="1" si="8"/>
        <v>1250000</v>
      </c>
      <c r="E94">
        <f t="shared" si="9"/>
        <v>937500</v>
      </c>
      <c r="F94">
        <f t="shared" ca="1" si="10"/>
        <v>0</v>
      </c>
      <c r="G94">
        <f t="shared" ca="1" si="11"/>
        <v>312500</v>
      </c>
    </row>
    <row r="95" spans="1:7" hidden="1" x14ac:dyDescent="0.25">
      <c r="A95">
        <v>82</v>
      </c>
      <c r="B95">
        <f t="shared" ca="1" si="6"/>
        <v>0.96363106837001444</v>
      </c>
      <c r="C95">
        <f t="shared" ca="1" si="7"/>
        <v>253</v>
      </c>
      <c r="D95">
        <f t="shared" ca="1" si="8"/>
        <v>1250000</v>
      </c>
      <c r="E95">
        <f t="shared" si="9"/>
        <v>937500</v>
      </c>
      <c r="F95">
        <f t="shared" ca="1" si="10"/>
        <v>0</v>
      </c>
      <c r="G95">
        <f t="shared" ca="1" si="11"/>
        <v>312500</v>
      </c>
    </row>
    <row r="96" spans="1:7" hidden="1" x14ac:dyDescent="0.25">
      <c r="A96">
        <v>83</v>
      </c>
      <c r="B96">
        <f t="shared" ca="1" si="6"/>
        <v>0.7436939909321405</v>
      </c>
      <c r="C96">
        <f t="shared" ca="1" si="7"/>
        <v>219</v>
      </c>
      <c r="D96">
        <f t="shared" ca="1" si="8"/>
        <v>1250000</v>
      </c>
      <c r="E96">
        <f t="shared" si="9"/>
        <v>937500</v>
      </c>
      <c r="F96">
        <f t="shared" ca="1" si="10"/>
        <v>0</v>
      </c>
      <c r="G96">
        <f t="shared" ca="1" si="11"/>
        <v>312500</v>
      </c>
    </row>
    <row r="97" spans="1:7" hidden="1" x14ac:dyDescent="0.25">
      <c r="A97">
        <v>84</v>
      </c>
      <c r="B97">
        <f t="shared" ca="1" si="6"/>
        <v>0.91315010239842309</v>
      </c>
      <c r="C97">
        <f t="shared" ca="1" si="7"/>
        <v>240</v>
      </c>
      <c r="D97">
        <f t="shared" ca="1" si="8"/>
        <v>1250000</v>
      </c>
      <c r="E97">
        <f t="shared" si="9"/>
        <v>937500</v>
      </c>
      <c r="F97">
        <f t="shared" ca="1" si="10"/>
        <v>0</v>
      </c>
      <c r="G97">
        <f t="shared" ca="1" si="11"/>
        <v>312500</v>
      </c>
    </row>
    <row r="98" spans="1:7" hidden="1" x14ac:dyDescent="0.25">
      <c r="A98">
        <v>85</v>
      </c>
      <c r="B98">
        <f t="shared" ca="1" si="6"/>
        <v>9.0949420323340968E-2</v>
      </c>
      <c r="C98">
        <f t="shared" ca="1" si="7"/>
        <v>159</v>
      </c>
      <c r="D98">
        <f t="shared" ca="1" si="8"/>
        <v>1250000</v>
      </c>
      <c r="E98">
        <f t="shared" si="9"/>
        <v>937500</v>
      </c>
      <c r="F98">
        <f t="shared" ca="1" si="10"/>
        <v>0</v>
      </c>
      <c r="G98">
        <f t="shared" ca="1" si="11"/>
        <v>312500</v>
      </c>
    </row>
    <row r="99" spans="1:7" hidden="1" x14ac:dyDescent="0.25">
      <c r="A99">
        <v>86</v>
      </c>
      <c r="B99">
        <f t="shared" ca="1" si="6"/>
        <v>0.25076119499239136</v>
      </c>
      <c r="C99">
        <f t="shared" ca="1" si="7"/>
        <v>179</v>
      </c>
      <c r="D99">
        <f t="shared" ca="1" si="8"/>
        <v>1250000</v>
      </c>
      <c r="E99">
        <f t="shared" si="9"/>
        <v>937500</v>
      </c>
      <c r="F99">
        <f t="shared" ca="1" si="10"/>
        <v>0</v>
      </c>
      <c r="G99">
        <f t="shared" ca="1" si="11"/>
        <v>312500</v>
      </c>
    </row>
    <row r="100" spans="1:7" hidden="1" x14ac:dyDescent="0.25">
      <c r="A100">
        <v>87</v>
      </c>
      <c r="B100">
        <f t="shared" ca="1" si="6"/>
        <v>0.92802004901237056</v>
      </c>
      <c r="C100">
        <f t="shared" ca="1" si="7"/>
        <v>243</v>
      </c>
      <c r="D100">
        <f t="shared" ca="1" si="8"/>
        <v>1250000</v>
      </c>
      <c r="E100">
        <f t="shared" si="9"/>
        <v>937500</v>
      </c>
      <c r="F100">
        <f t="shared" ca="1" si="10"/>
        <v>0</v>
      </c>
      <c r="G100">
        <f t="shared" ca="1" si="11"/>
        <v>312500</v>
      </c>
    </row>
    <row r="101" spans="1:7" hidden="1" x14ac:dyDescent="0.25">
      <c r="A101">
        <v>88</v>
      </c>
      <c r="B101">
        <f t="shared" ca="1" si="6"/>
        <v>0.77471257106631719</v>
      </c>
      <c r="C101">
        <f t="shared" ca="1" si="7"/>
        <v>222</v>
      </c>
      <c r="D101">
        <f t="shared" ca="1" si="8"/>
        <v>1250000</v>
      </c>
      <c r="E101">
        <f t="shared" si="9"/>
        <v>937500</v>
      </c>
      <c r="F101">
        <f t="shared" ca="1" si="10"/>
        <v>0</v>
      </c>
      <c r="G101">
        <f t="shared" ca="1" si="11"/>
        <v>312500</v>
      </c>
    </row>
    <row r="102" spans="1:7" hidden="1" x14ac:dyDescent="0.25">
      <c r="A102">
        <v>89</v>
      </c>
      <c r="B102">
        <f t="shared" ca="1" si="6"/>
        <v>0.29542871254615088</v>
      </c>
      <c r="C102">
        <f t="shared" ca="1" si="7"/>
        <v>183</v>
      </c>
      <c r="D102">
        <f t="shared" ca="1" si="8"/>
        <v>1250000</v>
      </c>
      <c r="E102">
        <f t="shared" si="9"/>
        <v>937500</v>
      </c>
      <c r="F102">
        <f t="shared" ca="1" si="10"/>
        <v>0</v>
      </c>
      <c r="G102">
        <f t="shared" ca="1" si="11"/>
        <v>312500</v>
      </c>
    </row>
    <row r="103" spans="1:7" hidden="1" x14ac:dyDescent="0.25">
      <c r="A103">
        <v>90</v>
      </c>
      <c r="B103">
        <f t="shared" ca="1" si="6"/>
        <v>0.15176497293815416</v>
      </c>
      <c r="C103">
        <f t="shared" ca="1" si="7"/>
        <v>169</v>
      </c>
      <c r="D103">
        <f t="shared" ca="1" si="8"/>
        <v>1250000</v>
      </c>
      <c r="E103">
        <f t="shared" si="9"/>
        <v>937500</v>
      </c>
      <c r="F103">
        <f t="shared" ca="1" si="10"/>
        <v>0</v>
      </c>
      <c r="G103">
        <f t="shared" ca="1" si="11"/>
        <v>312500</v>
      </c>
    </row>
    <row r="104" spans="1:7" hidden="1" x14ac:dyDescent="0.25">
      <c r="A104">
        <v>91</v>
      </c>
      <c r="B104">
        <f t="shared" ca="1" si="6"/>
        <v>0.39264321906741051</v>
      </c>
      <c r="C104">
        <f t="shared" ca="1" si="7"/>
        <v>191</v>
      </c>
      <c r="D104">
        <f t="shared" ca="1" si="8"/>
        <v>1250000</v>
      </c>
      <c r="E104">
        <f t="shared" si="9"/>
        <v>937500</v>
      </c>
      <c r="F104">
        <f t="shared" ca="1" si="10"/>
        <v>0</v>
      </c>
      <c r="G104">
        <f t="shared" ca="1" si="11"/>
        <v>312500</v>
      </c>
    </row>
    <row r="105" spans="1:7" hidden="1" x14ac:dyDescent="0.25">
      <c r="A105">
        <v>92</v>
      </c>
      <c r="B105">
        <f t="shared" ca="1" si="6"/>
        <v>0.41690264273625499</v>
      </c>
      <c r="C105">
        <f t="shared" ca="1" si="7"/>
        <v>193</v>
      </c>
      <c r="D105">
        <f t="shared" ca="1" si="8"/>
        <v>1250000</v>
      </c>
      <c r="E105">
        <f t="shared" si="9"/>
        <v>937500</v>
      </c>
      <c r="F105">
        <f t="shared" ca="1" si="10"/>
        <v>0</v>
      </c>
      <c r="G105">
        <f t="shared" ca="1" si="11"/>
        <v>312500</v>
      </c>
    </row>
    <row r="106" spans="1:7" hidden="1" x14ac:dyDescent="0.25">
      <c r="A106">
        <v>93</v>
      </c>
      <c r="B106">
        <f t="shared" ca="1" si="6"/>
        <v>0.47030959357800317</v>
      </c>
      <c r="C106">
        <f t="shared" ca="1" si="7"/>
        <v>197</v>
      </c>
      <c r="D106">
        <f t="shared" ca="1" si="8"/>
        <v>1250000</v>
      </c>
      <c r="E106">
        <f t="shared" si="9"/>
        <v>937500</v>
      </c>
      <c r="F106">
        <f t="shared" ca="1" si="10"/>
        <v>0</v>
      </c>
      <c r="G106">
        <f t="shared" ca="1" si="11"/>
        <v>312500</v>
      </c>
    </row>
    <row r="107" spans="1:7" hidden="1" x14ac:dyDescent="0.25">
      <c r="A107">
        <v>94</v>
      </c>
      <c r="B107">
        <f t="shared" ca="1" si="6"/>
        <v>0.51139959011245451</v>
      </c>
      <c r="C107">
        <f t="shared" ca="1" si="7"/>
        <v>200</v>
      </c>
      <c r="D107">
        <f t="shared" ca="1" si="8"/>
        <v>1250000</v>
      </c>
      <c r="E107">
        <f t="shared" si="9"/>
        <v>937500</v>
      </c>
      <c r="F107">
        <f t="shared" ca="1" si="10"/>
        <v>0</v>
      </c>
      <c r="G107">
        <f t="shared" ca="1" si="11"/>
        <v>312500</v>
      </c>
    </row>
    <row r="108" spans="1:7" hidden="1" x14ac:dyDescent="0.25">
      <c r="A108">
        <v>95</v>
      </c>
      <c r="B108">
        <f t="shared" ca="1" si="6"/>
        <v>0.63820478643475331</v>
      </c>
      <c r="C108">
        <f t="shared" ca="1" si="7"/>
        <v>210</v>
      </c>
      <c r="D108">
        <f t="shared" ca="1" si="8"/>
        <v>1250000</v>
      </c>
      <c r="E108">
        <f t="shared" si="9"/>
        <v>937500</v>
      </c>
      <c r="F108">
        <f t="shared" ca="1" si="10"/>
        <v>0</v>
      </c>
      <c r="G108">
        <f t="shared" ca="1" si="11"/>
        <v>312500</v>
      </c>
    </row>
    <row r="109" spans="1:7" x14ac:dyDescent="0.25">
      <c r="A109">
        <v>96</v>
      </c>
      <c r="B109">
        <f t="shared" ca="1" si="6"/>
        <v>0.38441065590878665</v>
      </c>
      <c r="C109">
        <f t="shared" ca="1" si="7"/>
        <v>191</v>
      </c>
      <c r="D109">
        <f t="shared" ca="1" si="8"/>
        <v>1250000</v>
      </c>
      <c r="E109">
        <f t="shared" si="9"/>
        <v>937500</v>
      </c>
      <c r="F109">
        <f t="shared" ca="1" si="10"/>
        <v>0</v>
      </c>
      <c r="G109">
        <f t="shared" ca="1" si="11"/>
        <v>312500</v>
      </c>
    </row>
    <row r="110" spans="1:7" x14ac:dyDescent="0.25">
      <c r="A110">
        <v>97</v>
      </c>
      <c r="B110">
        <f t="shared" ca="1" si="6"/>
        <v>0.74709551347942615</v>
      </c>
      <c r="C110">
        <f t="shared" ca="1" si="7"/>
        <v>219</v>
      </c>
      <c r="D110">
        <f t="shared" ca="1" si="8"/>
        <v>1250000</v>
      </c>
      <c r="E110">
        <f t="shared" si="9"/>
        <v>937500</v>
      </c>
      <c r="F110">
        <f t="shared" ca="1" si="10"/>
        <v>0</v>
      </c>
      <c r="G110">
        <f t="shared" ca="1" si="11"/>
        <v>312500</v>
      </c>
    </row>
    <row r="111" spans="1:7" x14ac:dyDescent="0.25">
      <c r="A111">
        <v>98</v>
      </c>
      <c r="B111">
        <f t="shared" ca="1" si="6"/>
        <v>0.57448938348114653</v>
      </c>
      <c r="C111">
        <f t="shared" ca="1" si="7"/>
        <v>205</v>
      </c>
      <c r="D111">
        <f t="shared" ca="1" si="8"/>
        <v>1250000</v>
      </c>
      <c r="E111">
        <f t="shared" si="9"/>
        <v>937500</v>
      </c>
      <c r="F111">
        <f t="shared" ca="1" si="10"/>
        <v>0</v>
      </c>
      <c r="G111">
        <f t="shared" ca="1" si="11"/>
        <v>312500</v>
      </c>
    </row>
    <row r="112" spans="1:7" x14ac:dyDescent="0.25">
      <c r="A112">
        <v>99</v>
      </c>
      <c r="B112">
        <f t="shared" ca="1" si="6"/>
        <v>0.82494103837032962</v>
      </c>
      <c r="C112">
        <f t="shared" ca="1" si="7"/>
        <v>228</v>
      </c>
      <c r="D112">
        <f t="shared" ca="1" si="8"/>
        <v>1250000</v>
      </c>
      <c r="E112">
        <f t="shared" si="9"/>
        <v>937500</v>
      </c>
      <c r="F112">
        <f t="shared" ca="1" si="10"/>
        <v>0</v>
      </c>
      <c r="G112">
        <f t="shared" ca="1" si="11"/>
        <v>312500</v>
      </c>
    </row>
    <row r="113" spans="1:7" x14ac:dyDescent="0.25">
      <c r="A113">
        <v>100</v>
      </c>
      <c r="B113">
        <f t="shared" ca="1" si="6"/>
        <v>0.54755008112076065</v>
      </c>
      <c r="C113">
        <f t="shared" ca="1" si="7"/>
        <v>203</v>
      </c>
      <c r="D113">
        <f t="shared" ca="1" si="8"/>
        <v>1250000</v>
      </c>
      <c r="E113">
        <f t="shared" si="9"/>
        <v>937500</v>
      </c>
      <c r="F113">
        <f t="shared" ca="1" si="10"/>
        <v>0</v>
      </c>
      <c r="G113">
        <f t="shared" ca="1" si="11"/>
        <v>312500</v>
      </c>
    </row>
    <row r="115" spans="1:7" x14ac:dyDescent="0.25">
      <c r="F115" t="s">
        <v>42</v>
      </c>
      <c r="G115">
        <f ca="1">AVERAGE($G$14:$G$113)</f>
        <v>311450</v>
      </c>
    </row>
    <row r="116" spans="1:7" x14ac:dyDescent="0.25">
      <c r="F116" t="s">
        <v>43</v>
      </c>
      <c r="G116">
        <f ca="1">_xlfn.STDEV.S($G$14:$G$113)</f>
        <v>7688.5392867329729</v>
      </c>
    </row>
    <row r="118" spans="1:7" x14ac:dyDescent="0.25">
      <c r="F118" t="s">
        <v>44</v>
      </c>
      <c r="G118">
        <f ca="1">G115+_xlfn.NORM.S.INV(0.975)*G116/SQRT(100)</f>
        <v>312956.92600957176</v>
      </c>
    </row>
    <row r="119" spans="1:7" x14ac:dyDescent="0.25">
      <c r="F119" t="s">
        <v>45</v>
      </c>
      <c r="G119">
        <f ca="1">G115-_xlfn.NORM.S.INV(0.975)*G116/SQRT(100)</f>
        <v>309943.07399042824</v>
      </c>
    </row>
    <row r="122" spans="1:7" x14ac:dyDescent="0.25">
      <c r="B122" s="17" t="s">
        <v>37</v>
      </c>
      <c r="C122" s="18" t="s">
        <v>41</v>
      </c>
      <c r="D122" s="18"/>
      <c r="E122" s="18" t="s">
        <v>51</v>
      </c>
    </row>
    <row r="123" spans="1:7" x14ac:dyDescent="0.25">
      <c r="B123" s="17"/>
      <c r="C123" t="s">
        <v>49</v>
      </c>
      <c r="D123" t="s">
        <v>50</v>
      </c>
      <c r="E123" s="18"/>
    </row>
    <row r="124" spans="1:7" x14ac:dyDescent="0.25">
      <c r="B124">
        <v>1</v>
      </c>
      <c r="C124">
        <v>312500</v>
      </c>
      <c r="D124">
        <v>375000</v>
      </c>
      <c r="E124">
        <f>C124-D124</f>
        <v>-62500</v>
      </c>
    </row>
    <row r="125" spans="1:7" x14ac:dyDescent="0.25">
      <c r="B125">
        <v>2</v>
      </c>
      <c r="C125">
        <v>312500</v>
      </c>
      <c r="D125">
        <v>375000</v>
      </c>
      <c r="E125">
        <f t="shared" ref="E125:E188" si="12">C125-D125</f>
        <v>-62500</v>
      </c>
    </row>
    <row r="126" spans="1:7" x14ac:dyDescent="0.25">
      <c r="B126">
        <v>3</v>
      </c>
      <c r="C126">
        <v>312500</v>
      </c>
      <c r="D126">
        <v>375000</v>
      </c>
      <c r="E126">
        <f t="shared" si="12"/>
        <v>-62500</v>
      </c>
    </row>
    <row r="127" spans="1:7" x14ac:dyDescent="0.25">
      <c r="B127">
        <v>4</v>
      </c>
      <c r="C127">
        <v>312500</v>
      </c>
      <c r="D127">
        <v>375000</v>
      </c>
      <c r="E127">
        <f t="shared" si="12"/>
        <v>-62500</v>
      </c>
    </row>
    <row r="128" spans="1:7" x14ac:dyDescent="0.25">
      <c r="B128">
        <v>5</v>
      </c>
      <c r="C128">
        <v>312500</v>
      </c>
      <c r="D128">
        <v>375000</v>
      </c>
      <c r="E128">
        <f t="shared" si="12"/>
        <v>-62500</v>
      </c>
    </row>
    <row r="129" spans="2:5" hidden="1" x14ac:dyDescent="0.25">
      <c r="B129">
        <v>6</v>
      </c>
      <c r="C129">
        <v>312500</v>
      </c>
      <c r="D129">
        <v>375000</v>
      </c>
      <c r="E129">
        <f t="shared" si="12"/>
        <v>-62500</v>
      </c>
    </row>
    <row r="130" spans="2:5" hidden="1" x14ac:dyDescent="0.25">
      <c r="B130">
        <v>7</v>
      </c>
      <c r="C130">
        <v>312500</v>
      </c>
      <c r="D130">
        <v>375000</v>
      </c>
      <c r="E130">
        <f t="shared" si="12"/>
        <v>-62500</v>
      </c>
    </row>
    <row r="131" spans="2:5" hidden="1" x14ac:dyDescent="0.25">
      <c r="B131">
        <v>8</v>
      </c>
      <c r="C131">
        <v>312500</v>
      </c>
      <c r="D131">
        <v>375000</v>
      </c>
      <c r="E131">
        <f t="shared" si="12"/>
        <v>-62500</v>
      </c>
    </row>
    <row r="132" spans="2:5" hidden="1" x14ac:dyDescent="0.25">
      <c r="B132">
        <v>9</v>
      </c>
      <c r="C132">
        <v>312500</v>
      </c>
      <c r="D132">
        <v>375000</v>
      </c>
      <c r="E132">
        <f t="shared" si="12"/>
        <v>-62500</v>
      </c>
    </row>
    <row r="133" spans="2:5" hidden="1" x14ac:dyDescent="0.25">
      <c r="B133">
        <v>10</v>
      </c>
      <c r="C133">
        <v>312500</v>
      </c>
      <c r="D133">
        <v>210000</v>
      </c>
      <c r="E133">
        <f t="shared" si="12"/>
        <v>102500</v>
      </c>
    </row>
    <row r="134" spans="2:5" hidden="1" x14ac:dyDescent="0.25">
      <c r="B134">
        <v>11</v>
      </c>
      <c r="C134">
        <v>312500</v>
      </c>
      <c r="D134">
        <v>375000</v>
      </c>
      <c r="E134">
        <f t="shared" si="12"/>
        <v>-62500</v>
      </c>
    </row>
    <row r="135" spans="2:5" hidden="1" x14ac:dyDescent="0.25">
      <c r="B135">
        <v>12</v>
      </c>
      <c r="C135">
        <v>312500</v>
      </c>
      <c r="D135">
        <v>375000</v>
      </c>
      <c r="E135">
        <f t="shared" si="12"/>
        <v>-62500</v>
      </c>
    </row>
    <row r="136" spans="2:5" hidden="1" x14ac:dyDescent="0.25">
      <c r="B136">
        <v>13</v>
      </c>
      <c r="C136">
        <v>312500</v>
      </c>
      <c r="D136">
        <v>375000</v>
      </c>
      <c r="E136">
        <f t="shared" si="12"/>
        <v>-62500</v>
      </c>
    </row>
    <row r="137" spans="2:5" hidden="1" x14ac:dyDescent="0.25">
      <c r="B137">
        <v>14</v>
      </c>
      <c r="C137">
        <v>312500</v>
      </c>
      <c r="D137">
        <v>375000</v>
      </c>
      <c r="E137">
        <f t="shared" si="12"/>
        <v>-62500</v>
      </c>
    </row>
    <row r="138" spans="2:5" hidden="1" x14ac:dyDescent="0.25">
      <c r="B138">
        <v>15</v>
      </c>
      <c r="C138">
        <v>312500</v>
      </c>
      <c r="D138">
        <v>375000</v>
      </c>
      <c r="E138">
        <f t="shared" si="12"/>
        <v>-62500</v>
      </c>
    </row>
    <row r="139" spans="2:5" hidden="1" x14ac:dyDescent="0.25">
      <c r="B139">
        <v>16</v>
      </c>
      <c r="C139">
        <v>312500</v>
      </c>
      <c r="D139">
        <v>375000</v>
      </c>
      <c r="E139">
        <f t="shared" si="12"/>
        <v>-62500</v>
      </c>
    </row>
    <row r="140" spans="2:5" hidden="1" x14ac:dyDescent="0.25">
      <c r="B140">
        <v>17</v>
      </c>
      <c r="C140">
        <v>312500</v>
      </c>
      <c r="D140">
        <v>375000</v>
      </c>
      <c r="E140">
        <f t="shared" si="12"/>
        <v>-62500</v>
      </c>
    </row>
    <row r="141" spans="2:5" hidden="1" x14ac:dyDescent="0.25">
      <c r="B141">
        <v>18</v>
      </c>
      <c r="C141">
        <v>312500</v>
      </c>
      <c r="D141">
        <v>375000</v>
      </c>
      <c r="E141">
        <f t="shared" si="12"/>
        <v>-62500</v>
      </c>
    </row>
    <row r="142" spans="2:5" hidden="1" x14ac:dyDescent="0.25">
      <c r="B142">
        <v>19</v>
      </c>
      <c r="C142">
        <v>312500</v>
      </c>
      <c r="D142">
        <v>375000</v>
      </c>
      <c r="E142">
        <f t="shared" si="12"/>
        <v>-62500</v>
      </c>
    </row>
    <row r="143" spans="2:5" hidden="1" x14ac:dyDescent="0.25">
      <c r="B143">
        <v>20</v>
      </c>
      <c r="C143">
        <v>312500</v>
      </c>
      <c r="D143">
        <v>375000</v>
      </c>
      <c r="E143">
        <f t="shared" si="12"/>
        <v>-62500</v>
      </c>
    </row>
    <row r="144" spans="2:5" hidden="1" x14ac:dyDescent="0.25">
      <c r="B144">
        <v>21</v>
      </c>
      <c r="C144">
        <v>312500</v>
      </c>
      <c r="D144">
        <v>375000</v>
      </c>
      <c r="E144">
        <f t="shared" si="12"/>
        <v>-62500</v>
      </c>
    </row>
    <row r="145" spans="2:5" hidden="1" x14ac:dyDescent="0.25">
      <c r="B145">
        <v>22</v>
      </c>
      <c r="C145">
        <v>312500</v>
      </c>
      <c r="D145">
        <v>375000</v>
      </c>
      <c r="E145">
        <f t="shared" si="12"/>
        <v>-62500</v>
      </c>
    </row>
    <row r="146" spans="2:5" hidden="1" x14ac:dyDescent="0.25">
      <c r="B146">
        <v>23</v>
      </c>
      <c r="C146">
        <v>312500</v>
      </c>
      <c r="D146">
        <v>375000</v>
      </c>
      <c r="E146">
        <f t="shared" si="12"/>
        <v>-62500</v>
      </c>
    </row>
    <row r="147" spans="2:5" hidden="1" x14ac:dyDescent="0.25">
      <c r="B147">
        <v>24</v>
      </c>
      <c r="C147">
        <v>312500</v>
      </c>
      <c r="D147">
        <v>375000</v>
      </c>
      <c r="E147">
        <f t="shared" si="12"/>
        <v>-62500</v>
      </c>
    </row>
    <row r="148" spans="2:5" hidden="1" x14ac:dyDescent="0.25">
      <c r="B148">
        <v>25</v>
      </c>
      <c r="C148">
        <v>312500</v>
      </c>
      <c r="D148">
        <v>375000</v>
      </c>
      <c r="E148">
        <f t="shared" si="12"/>
        <v>-62500</v>
      </c>
    </row>
    <row r="149" spans="2:5" hidden="1" x14ac:dyDescent="0.25">
      <c r="B149">
        <v>26</v>
      </c>
      <c r="C149">
        <v>312500</v>
      </c>
      <c r="D149">
        <v>375000</v>
      </c>
      <c r="E149">
        <f t="shared" si="12"/>
        <v>-62500</v>
      </c>
    </row>
    <row r="150" spans="2:5" hidden="1" x14ac:dyDescent="0.25">
      <c r="B150">
        <v>27</v>
      </c>
      <c r="C150">
        <v>312500</v>
      </c>
      <c r="D150">
        <v>375000</v>
      </c>
      <c r="E150">
        <f t="shared" si="12"/>
        <v>-62500</v>
      </c>
    </row>
    <row r="151" spans="2:5" hidden="1" x14ac:dyDescent="0.25">
      <c r="B151">
        <v>28</v>
      </c>
      <c r="C151">
        <v>312500</v>
      </c>
      <c r="D151">
        <v>375000</v>
      </c>
      <c r="E151">
        <f t="shared" si="12"/>
        <v>-62500</v>
      </c>
    </row>
    <row r="152" spans="2:5" hidden="1" x14ac:dyDescent="0.25">
      <c r="B152">
        <v>29</v>
      </c>
      <c r="C152">
        <v>312500</v>
      </c>
      <c r="D152">
        <v>240000</v>
      </c>
      <c r="E152">
        <f t="shared" si="12"/>
        <v>72500</v>
      </c>
    </row>
    <row r="153" spans="2:5" hidden="1" x14ac:dyDescent="0.25">
      <c r="B153">
        <v>30</v>
      </c>
      <c r="C153">
        <v>312500</v>
      </c>
      <c r="D153">
        <v>300000</v>
      </c>
      <c r="E153">
        <f t="shared" si="12"/>
        <v>12500</v>
      </c>
    </row>
    <row r="154" spans="2:5" hidden="1" x14ac:dyDescent="0.25">
      <c r="B154">
        <v>31</v>
      </c>
      <c r="C154">
        <v>312500</v>
      </c>
      <c r="D154">
        <v>375000</v>
      </c>
      <c r="E154">
        <f t="shared" si="12"/>
        <v>-62500</v>
      </c>
    </row>
    <row r="155" spans="2:5" hidden="1" x14ac:dyDescent="0.25">
      <c r="B155">
        <v>32</v>
      </c>
      <c r="C155">
        <v>312500</v>
      </c>
      <c r="D155">
        <v>375000</v>
      </c>
      <c r="E155">
        <f t="shared" si="12"/>
        <v>-62500</v>
      </c>
    </row>
    <row r="156" spans="2:5" hidden="1" x14ac:dyDescent="0.25">
      <c r="B156">
        <v>33</v>
      </c>
      <c r="C156">
        <v>312500</v>
      </c>
      <c r="D156">
        <v>375000</v>
      </c>
      <c r="E156">
        <f t="shared" si="12"/>
        <v>-62500</v>
      </c>
    </row>
    <row r="157" spans="2:5" hidden="1" x14ac:dyDescent="0.25">
      <c r="B157">
        <v>34</v>
      </c>
      <c r="C157">
        <v>312500</v>
      </c>
      <c r="D157">
        <v>375000</v>
      </c>
      <c r="E157">
        <f t="shared" si="12"/>
        <v>-62500</v>
      </c>
    </row>
    <row r="158" spans="2:5" hidden="1" x14ac:dyDescent="0.25">
      <c r="B158">
        <v>35</v>
      </c>
      <c r="C158">
        <v>312500</v>
      </c>
      <c r="D158">
        <v>375000</v>
      </c>
      <c r="E158">
        <f t="shared" si="12"/>
        <v>-62500</v>
      </c>
    </row>
    <row r="159" spans="2:5" hidden="1" x14ac:dyDescent="0.25">
      <c r="B159">
        <v>36</v>
      </c>
      <c r="C159">
        <v>312500</v>
      </c>
      <c r="D159">
        <v>375000</v>
      </c>
      <c r="E159">
        <f t="shared" si="12"/>
        <v>-62500</v>
      </c>
    </row>
    <row r="160" spans="2:5" hidden="1" x14ac:dyDescent="0.25">
      <c r="B160">
        <v>37</v>
      </c>
      <c r="C160">
        <v>312500</v>
      </c>
      <c r="D160">
        <v>375000</v>
      </c>
      <c r="E160">
        <f t="shared" si="12"/>
        <v>-62500</v>
      </c>
    </row>
    <row r="161" spans="2:5" hidden="1" x14ac:dyDescent="0.25">
      <c r="B161">
        <v>38</v>
      </c>
      <c r="C161">
        <v>312500</v>
      </c>
      <c r="D161">
        <v>375000</v>
      </c>
      <c r="E161">
        <f t="shared" si="12"/>
        <v>-62500</v>
      </c>
    </row>
    <row r="162" spans="2:5" hidden="1" x14ac:dyDescent="0.25">
      <c r="B162">
        <v>39</v>
      </c>
      <c r="C162">
        <v>312500</v>
      </c>
      <c r="D162">
        <v>375000</v>
      </c>
      <c r="E162">
        <f t="shared" si="12"/>
        <v>-62500</v>
      </c>
    </row>
    <row r="163" spans="2:5" hidden="1" x14ac:dyDescent="0.25">
      <c r="B163">
        <v>40</v>
      </c>
      <c r="C163">
        <v>312500</v>
      </c>
      <c r="D163">
        <v>375000</v>
      </c>
      <c r="E163">
        <f t="shared" si="12"/>
        <v>-62500</v>
      </c>
    </row>
    <row r="164" spans="2:5" hidden="1" x14ac:dyDescent="0.25">
      <c r="B164">
        <v>41</v>
      </c>
      <c r="C164">
        <v>312500</v>
      </c>
      <c r="D164">
        <v>375000</v>
      </c>
      <c r="E164">
        <f t="shared" si="12"/>
        <v>-62500</v>
      </c>
    </row>
    <row r="165" spans="2:5" hidden="1" x14ac:dyDescent="0.25">
      <c r="B165">
        <v>42</v>
      </c>
      <c r="C165">
        <v>312500</v>
      </c>
      <c r="D165">
        <v>375000</v>
      </c>
      <c r="E165">
        <f t="shared" si="12"/>
        <v>-62500</v>
      </c>
    </row>
    <row r="166" spans="2:5" hidden="1" x14ac:dyDescent="0.25">
      <c r="B166">
        <v>43</v>
      </c>
      <c r="C166">
        <v>312500</v>
      </c>
      <c r="D166">
        <v>375000</v>
      </c>
      <c r="E166">
        <f t="shared" si="12"/>
        <v>-62500</v>
      </c>
    </row>
    <row r="167" spans="2:5" hidden="1" x14ac:dyDescent="0.25">
      <c r="B167">
        <v>44</v>
      </c>
      <c r="C167">
        <v>312500</v>
      </c>
      <c r="D167">
        <v>375000</v>
      </c>
      <c r="E167">
        <f t="shared" si="12"/>
        <v>-62500</v>
      </c>
    </row>
    <row r="168" spans="2:5" hidden="1" x14ac:dyDescent="0.25">
      <c r="B168">
        <v>45</v>
      </c>
      <c r="C168">
        <v>312500</v>
      </c>
      <c r="D168">
        <v>375000</v>
      </c>
      <c r="E168">
        <f t="shared" si="12"/>
        <v>-62500</v>
      </c>
    </row>
    <row r="169" spans="2:5" hidden="1" x14ac:dyDescent="0.25">
      <c r="B169">
        <v>46</v>
      </c>
      <c r="C169">
        <v>312500</v>
      </c>
      <c r="D169">
        <v>375000</v>
      </c>
      <c r="E169">
        <f t="shared" si="12"/>
        <v>-62500</v>
      </c>
    </row>
    <row r="170" spans="2:5" hidden="1" x14ac:dyDescent="0.25">
      <c r="B170">
        <v>47</v>
      </c>
      <c r="C170">
        <v>312500</v>
      </c>
      <c r="D170">
        <v>375000</v>
      </c>
      <c r="E170">
        <f t="shared" si="12"/>
        <v>-62500</v>
      </c>
    </row>
    <row r="171" spans="2:5" hidden="1" x14ac:dyDescent="0.25">
      <c r="B171">
        <v>48</v>
      </c>
      <c r="C171">
        <v>312500</v>
      </c>
      <c r="D171">
        <v>375000</v>
      </c>
      <c r="E171">
        <f t="shared" si="12"/>
        <v>-62500</v>
      </c>
    </row>
    <row r="172" spans="2:5" hidden="1" x14ac:dyDescent="0.25">
      <c r="B172">
        <v>49</v>
      </c>
      <c r="C172">
        <v>312500</v>
      </c>
      <c r="D172">
        <v>375000</v>
      </c>
      <c r="E172">
        <f t="shared" si="12"/>
        <v>-62500</v>
      </c>
    </row>
    <row r="173" spans="2:5" hidden="1" x14ac:dyDescent="0.25">
      <c r="B173">
        <v>50</v>
      </c>
      <c r="C173">
        <v>312500</v>
      </c>
      <c r="D173">
        <v>375000</v>
      </c>
      <c r="E173">
        <f t="shared" si="12"/>
        <v>-62500</v>
      </c>
    </row>
    <row r="174" spans="2:5" hidden="1" x14ac:dyDescent="0.25">
      <c r="B174">
        <v>51</v>
      </c>
      <c r="C174">
        <v>312500</v>
      </c>
      <c r="D174">
        <v>375000</v>
      </c>
      <c r="E174">
        <f t="shared" si="12"/>
        <v>-62500</v>
      </c>
    </row>
    <row r="175" spans="2:5" hidden="1" x14ac:dyDescent="0.25">
      <c r="B175">
        <v>52</v>
      </c>
      <c r="C175">
        <v>245000</v>
      </c>
      <c r="D175">
        <v>315000</v>
      </c>
      <c r="E175">
        <f t="shared" si="12"/>
        <v>-70000</v>
      </c>
    </row>
    <row r="176" spans="2:5" hidden="1" x14ac:dyDescent="0.25">
      <c r="B176">
        <v>53</v>
      </c>
      <c r="C176">
        <v>312500</v>
      </c>
      <c r="D176">
        <v>375000</v>
      </c>
      <c r="E176">
        <f t="shared" si="12"/>
        <v>-62500</v>
      </c>
    </row>
    <row r="177" spans="2:5" hidden="1" x14ac:dyDescent="0.25">
      <c r="B177">
        <v>54</v>
      </c>
      <c r="C177">
        <v>312500</v>
      </c>
      <c r="D177">
        <v>337500</v>
      </c>
      <c r="E177">
        <f t="shared" si="12"/>
        <v>-25000</v>
      </c>
    </row>
    <row r="178" spans="2:5" hidden="1" x14ac:dyDescent="0.25">
      <c r="B178">
        <v>55</v>
      </c>
      <c r="C178">
        <v>312500</v>
      </c>
      <c r="D178">
        <v>375000</v>
      </c>
      <c r="E178">
        <f t="shared" si="12"/>
        <v>-62500</v>
      </c>
    </row>
    <row r="179" spans="2:5" hidden="1" x14ac:dyDescent="0.25">
      <c r="B179">
        <v>56</v>
      </c>
      <c r="C179">
        <v>312500</v>
      </c>
      <c r="D179">
        <v>375000</v>
      </c>
      <c r="E179">
        <f t="shared" si="12"/>
        <v>-62500</v>
      </c>
    </row>
    <row r="180" spans="2:5" hidden="1" x14ac:dyDescent="0.25">
      <c r="B180">
        <v>57</v>
      </c>
      <c r="C180">
        <v>312500</v>
      </c>
      <c r="D180">
        <v>375000</v>
      </c>
      <c r="E180">
        <f t="shared" si="12"/>
        <v>-62500</v>
      </c>
    </row>
    <row r="181" spans="2:5" hidden="1" x14ac:dyDescent="0.25">
      <c r="B181">
        <v>58</v>
      </c>
      <c r="C181">
        <v>312500</v>
      </c>
      <c r="D181">
        <v>375000</v>
      </c>
      <c r="E181">
        <f t="shared" si="12"/>
        <v>-62500</v>
      </c>
    </row>
    <row r="182" spans="2:5" hidden="1" x14ac:dyDescent="0.25">
      <c r="B182">
        <v>59</v>
      </c>
      <c r="C182">
        <v>312500</v>
      </c>
      <c r="D182">
        <v>375000</v>
      </c>
      <c r="E182">
        <f t="shared" si="12"/>
        <v>-62500</v>
      </c>
    </row>
    <row r="183" spans="2:5" hidden="1" x14ac:dyDescent="0.25">
      <c r="B183">
        <v>60</v>
      </c>
      <c r="C183">
        <v>312500</v>
      </c>
      <c r="D183">
        <v>375000</v>
      </c>
      <c r="E183">
        <f t="shared" si="12"/>
        <v>-62500</v>
      </c>
    </row>
    <row r="184" spans="2:5" hidden="1" x14ac:dyDescent="0.25">
      <c r="B184">
        <v>61</v>
      </c>
      <c r="C184">
        <v>312500</v>
      </c>
      <c r="D184">
        <v>375000</v>
      </c>
      <c r="E184">
        <f t="shared" si="12"/>
        <v>-62500</v>
      </c>
    </row>
    <row r="185" spans="2:5" hidden="1" x14ac:dyDescent="0.25">
      <c r="B185">
        <v>62</v>
      </c>
      <c r="C185">
        <v>312500</v>
      </c>
      <c r="D185">
        <v>375000</v>
      </c>
      <c r="E185">
        <f t="shared" si="12"/>
        <v>-62500</v>
      </c>
    </row>
    <row r="186" spans="2:5" hidden="1" x14ac:dyDescent="0.25">
      <c r="B186">
        <v>63</v>
      </c>
      <c r="C186">
        <v>312500</v>
      </c>
      <c r="D186">
        <v>375000</v>
      </c>
      <c r="E186">
        <f t="shared" si="12"/>
        <v>-62500</v>
      </c>
    </row>
    <row r="187" spans="2:5" hidden="1" x14ac:dyDescent="0.25">
      <c r="B187">
        <v>64</v>
      </c>
      <c r="C187">
        <v>312500</v>
      </c>
      <c r="D187">
        <v>375000</v>
      </c>
      <c r="E187">
        <f t="shared" si="12"/>
        <v>-62500</v>
      </c>
    </row>
    <row r="188" spans="2:5" hidden="1" x14ac:dyDescent="0.25">
      <c r="B188">
        <v>65</v>
      </c>
      <c r="C188">
        <v>215000</v>
      </c>
      <c r="D188">
        <v>375000</v>
      </c>
      <c r="E188">
        <f t="shared" si="12"/>
        <v>-160000</v>
      </c>
    </row>
    <row r="189" spans="2:5" hidden="1" x14ac:dyDescent="0.25">
      <c r="B189">
        <v>66</v>
      </c>
      <c r="C189">
        <v>312500</v>
      </c>
      <c r="D189">
        <v>375000</v>
      </c>
      <c r="E189">
        <f t="shared" ref="E189:E223" si="13">C189-D189</f>
        <v>-62500</v>
      </c>
    </row>
    <row r="190" spans="2:5" hidden="1" x14ac:dyDescent="0.25">
      <c r="B190">
        <v>67</v>
      </c>
      <c r="C190">
        <v>312500</v>
      </c>
      <c r="D190">
        <v>375000</v>
      </c>
      <c r="E190">
        <f t="shared" si="13"/>
        <v>-62500</v>
      </c>
    </row>
    <row r="191" spans="2:5" hidden="1" x14ac:dyDescent="0.25">
      <c r="B191">
        <v>68</v>
      </c>
      <c r="C191">
        <v>312500</v>
      </c>
      <c r="D191">
        <v>375000</v>
      </c>
      <c r="E191">
        <f t="shared" si="13"/>
        <v>-62500</v>
      </c>
    </row>
    <row r="192" spans="2:5" hidden="1" x14ac:dyDescent="0.25">
      <c r="B192">
        <v>69</v>
      </c>
      <c r="C192">
        <v>312500</v>
      </c>
      <c r="D192">
        <v>375000</v>
      </c>
      <c r="E192">
        <f t="shared" si="13"/>
        <v>-62500</v>
      </c>
    </row>
    <row r="193" spans="2:5" hidden="1" x14ac:dyDescent="0.25">
      <c r="B193">
        <v>70</v>
      </c>
      <c r="C193">
        <v>312500</v>
      </c>
      <c r="D193">
        <v>375000</v>
      </c>
      <c r="E193">
        <f t="shared" si="13"/>
        <v>-62500</v>
      </c>
    </row>
    <row r="194" spans="2:5" hidden="1" x14ac:dyDescent="0.25">
      <c r="B194">
        <v>71</v>
      </c>
      <c r="C194">
        <v>312500</v>
      </c>
      <c r="D194">
        <v>375000</v>
      </c>
      <c r="E194">
        <f t="shared" si="13"/>
        <v>-62500</v>
      </c>
    </row>
    <row r="195" spans="2:5" hidden="1" x14ac:dyDescent="0.25">
      <c r="B195">
        <v>72</v>
      </c>
      <c r="C195">
        <v>312500</v>
      </c>
      <c r="D195">
        <v>375000</v>
      </c>
      <c r="E195">
        <f t="shared" si="13"/>
        <v>-62500</v>
      </c>
    </row>
    <row r="196" spans="2:5" hidden="1" x14ac:dyDescent="0.25">
      <c r="B196">
        <v>73</v>
      </c>
      <c r="C196">
        <v>312500</v>
      </c>
      <c r="D196">
        <v>375000</v>
      </c>
      <c r="E196">
        <f t="shared" si="13"/>
        <v>-62500</v>
      </c>
    </row>
    <row r="197" spans="2:5" hidden="1" x14ac:dyDescent="0.25">
      <c r="B197">
        <v>74</v>
      </c>
      <c r="C197">
        <v>312500</v>
      </c>
      <c r="D197">
        <v>375000</v>
      </c>
      <c r="E197">
        <f t="shared" si="13"/>
        <v>-62500</v>
      </c>
    </row>
    <row r="198" spans="2:5" hidden="1" x14ac:dyDescent="0.25">
      <c r="B198">
        <v>75</v>
      </c>
      <c r="C198">
        <v>312500</v>
      </c>
      <c r="D198">
        <v>375000</v>
      </c>
      <c r="E198">
        <f t="shared" si="13"/>
        <v>-62500</v>
      </c>
    </row>
    <row r="199" spans="2:5" hidden="1" x14ac:dyDescent="0.25">
      <c r="B199">
        <v>76</v>
      </c>
      <c r="C199">
        <v>312500</v>
      </c>
      <c r="D199">
        <v>375000</v>
      </c>
      <c r="E199">
        <f t="shared" si="13"/>
        <v>-62500</v>
      </c>
    </row>
    <row r="200" spans="2:5" hidden="1" x14ac:dyDescent="0.25">
      <c r="B200">
        <v>77</v>
      </c>
      <c r="C200">
        <v>312500</v>
      </c>
      <c r="D200">
        <v>375000</v>
      </c>
      <c r="E200">
        <f t="shared" si="13"/>
        <v>-62500</v>
      </c>
    </row>
    <row r="201" spans="2:5" hidden="1" x14ac:dyDescent="0.25">
      <c r="B201">
        <v>78</v>
      </c>
      <c r="C201">
        <v>312500</v>
      </c>
      <c r="D201">
        <v>375000</v>
      </c>
      <c r="E201">
        <f t="shared" si="13"/>
        <v>-62500</v>
      </c>
    </row>
    <row r="202" spans="2:5" hidden="1" x14ac:dyDescent="0.25">
      <c r="B202">
        <v>79</v>
      </c>
      <c r="C202">
        <v>312500</v>
      </c>
      <c r="D202">
        <v>375000</v>
      </c>
      <c r="E202">
        <f t="shared" si="13"/>
        <v>-62500</v>
      </c>
    </row>
    <row r="203" spans="2:5" hidden="1" x14ac:dyDescent="0.25">
      <c r="B203">
        <v>80</v>
      </c>
      <c r="C203">
        <v>312500</v>
      </c>
      <c r="D203">
        <v>375000</v>
      </c>
      <c r="E203">
        <f t="shared" si="13"/>
        <v>-62500</v>
      </c>
    </row>
    <row r="204" spans="2:5" hidden="1" x14ac:dyDescent="0.25">
      <c r="B204">
        <v>81</v>
      </c>
      <c r="C204">
        <v>312500</v>
      </c>
      <c r="D204">
        <v>375000</v>
      </c>
      <c r="E204">
        <f t="shared" si="13"/>
        <v>-62500</v>
      </c>
    </row>
    <row r="205" spans="2:5" hidden="1" x14ac:dyDescent="0.25">
      <c r="B205">
        <v>82</v>
      </c>
      <c r="C205">
        <v>312500</v>
      </c>
      <c r="D205">
        <v>375000</v>
      </c>
      <c r="E205">
        <f t="shared" si="13"/>
        <v>-62500</v>
      </c>
    </row>
    <row r="206" spans="2:5" hidden="1" x14ac:dyDescent="0.25">
      <c r="B206">
        <v>83</v>
      </c>
      <c r="C206">
        <v>312500</v>
      </c>
      <c r="D206">
        <v>375000</v>
      </c>
      <c r="E206">
        <f t="shared" si="13"/>
        <v>-62500</v>
      </c>
    </row>
    <row r="207" spans="2:5" hidden="1" x14ac:dyDescent="0.25">
      <c r="B207">
        <v>84</v>
      </c>
      <c r="C207">
        <v>312500</v>
      </c>
      <c r="D207">
        <v>375000</v>
      </c>
      <c r="E207">
        <f t="shared" si="13"/>
        <v>-62500</v>
      </c>
    </row>
    <row r="208" spans="2:5" hidden="1" x14ac:dyDescent="0.25">
      <c r="B208">
        <v>85</v>
      </c>
      <c r="C208">
        <v>312500</v>
      </c>
      <c r="D208">
        <v>375000</v>
      </c>
      <c r="E208">
        <f t="shared" si="13"/>
        <v>-62500</v>
      </c>
    </row>
    <row r="209" spans="2:5" hidden="1" x14ac:dyDescent="0.25">
      <c r="B209">
        <v>86</v>
      </c>
      <c r="C209">
        <v>312500</v>
      </c>
      <c r="D209">
        <v>375000</v>
      </c>
      <c r="E209">
        <f t="shared" si="13"/>
        <v>-62500</v>
      </c>
    </row>
    <row r="210" spans="2:5" hidden="1" x14ac:dyDescent="0.25">
      <c r="B210">
        <v>87</v>
      </c>
      <c r="C210">
        <v>312500</v>
      </c>
      <c r="D210">
        <v>375000</v>
      </c>
      <c r="E210">
        <f t="shared" si="13"/>
        <v>-62500</v>
      </c>
    </row>
    <row r="211" spans="2:5" hidden="1" x14ac:dyDescent="0.25">
      <c r="B211">
        <v>88</v>
      </c>
      <c r="C211">
        <v>312500</v>
      </c>
      <c r="D211">
        <v>375000</v>
      </c>
      <c r="E211">
        <f t="shared" si="13"/>
        <v>-62500</v>
      </c>
    </row>
    <row r="212" spans="2:5" hidden="1" x14ac:dyDescent="0.25">
      <c r="B212">
        <v>89</v>
      </c>
      <c r="C212">
        <v>312500</v>
      </c>
      <c r="D212">
        <v>375000</v>
      </c>
      <c r="E212">
        <f t="shared" si="13"/>
        <v>-62500</v>
      </c>
    </row>
    <row r="213" spans="2:5" hidden="1" x14ac:dyDescent="0.25">
      <c r="B213">
        <v>90</v>
      </c>
      <c r="C213">
        <v>312500</v>
      </c>
      <c r="D213">
        <v>375000</v>
      </c>
      <c r="E213">
        <f t="shared" si="13"/>
        <v>-62500</v>
      </c>
    </row>
    <row r="214" spans="2:5" hidden="1" x14ac:dyDescent="0.25">
      <c r="B214">
        <v>91</v>
      </c>
      <c r="C214">
        <v>312500</v>
      </c>
      <c r="D214">
        <v>375000</v>
      </c>
      <c r="E214">
        <f t="shared" si="13"/>
        <v>-62500</v>
      </c>
    </row>
    <row r="215" spans="2:5" hidden="1" x14ac:dyDescent="0.25">
      <c r="B215">
        <v>92</v>
      </c>
      <c r="C215">
        <v>215000</v>
      </c>
      <c r="D215">
        <v>375000</v>
      </c>
      <c r="E215">
        <f t="shared" si="13"/>
        <v>-160000</v>
      </c>
    </row>
    <row r="216" spans="2:5" hidden="1" x14ac:dyDescent="0.25">
      <c r="B216">
        <v>93</v>
      </c>
      <c r="C216">
        <v>312500</v>
      </c>
      <c r="D216">
        <v>375000</v>
      </c>
      <c r="E216">
        <f t="shared" si="13"/>
        <v>-62500</v>
      </c>
    </row>
    <row r="217" spans="2:5" hidden="1" x14ac:dyDescent="0.25">
      <c r="B217">
        <v>94</v>
      </c>
      <c r="C217">
        <v>312500</v>
      </c>
      <c r="D217">
        <v>375000</v>
      </c>
      <c r="E217">
        <f t="shared" si="13"/>
        <v>-62500</v>
      </c>
    </row>
    <row r="218" spans="2:5" hidden="1" x14ac:dyDescent="0.25">
      <c r="B218">
        <v>95</v>
      </c>
      <c r="C218">
        <v>312500</v>
      </c>
      <c r="D218">
        <v>307500</v>
      </c>
      <c r="E218">
        <f t="shared" si="13"/>
        <v>5000</v>
      </c>
    </row>
    <row r="219" spans="2:5" x14ac:dyDescent="0.25">
      <c r="B219">
        <v>96</v>
      </c>
      <c r="C219">
        <v>312500</v>
      </c>
      <c r="D219">
        <v>375000</v>
      </c>
      <c r="E219">
        <f t="shared" si="13"/>
        <v>-62500</v>
      </c>
    </row>
    <row r="220" spans="2:5" x14ac:dyDescent="0.25">
      <c r="B220">
        <v>97</v>
      </c>
      <c r="C220">
        <v>312500</v>
      </c>
      <c r="D220">
        <v>247500</v>
      </c>
      <c r="E220">
        <f t="shared" si="13"/>
        <v>65000</v>
      </c>
    </row>
    <row r="221" spans="2:5" x14ac:dyDescent="0.25">
      <c r="B221">
        <v>98</v>
      </c>
      <c r="C221">
        <v>312500</v>
      </c>
      <c r="D221">
        <v>375000</v>
      </c>
      <c r="E221">
        <f t="shared" si="13"/>
        <v>-62500</v>
      </c>
    </row>
    <row r="222" spans="2:5" x14ac:dyDescent="0.25">
      <c r="B222">
        <v>99</v>
      </c>
      <c r="C222">
        <v>312500</v>
      </c>
      <c r="D222">
        <v>375000</v>
      </c>
      <c r="E222">
        <f t="shared" si="13"/>
        <v>-62500</v>
      </c>
    </row>
    <row r="223" spans="2:5" x14ac:dyDescent="0.25">
      <c r="B223">
        <v>100</v>
      </c>
      <c r="C223">
        <v>312500</v>
      </c>
      <c r="D223">
        <v>165000</v>
      </c>
      <c r="E223">
        <f t="shared" si="13"/>
        <v>147500</v>
      </c>
    </row>
    <row r="225" spans="4:5" x14ac:dyDescent="0.25">
      <c r="D225" t="s">
        <v>52</v>
      </c>
      <c r="E225">
        <f>AVERAGE(E124:$E$223)</f>
        <v>-56350</v>
      </c>
    </row>
    <row r="226" spans="4:5" x14ac:dyDescent="0.25">
      <c r="D226" t="s">
        <v>53</v>
      </c>
      <c r="E226">
        <f>_xlfn.STDEV.S($E$124:$E$223)</f>
        <v>36608.80420683726</v>
      </c>
    </row>
    <row r="228" spans="4:5" x14ac:dyDescent="0.25">
      <c r="D228" t="s">
        <v>44</v>
      </c>
      <c r="E228">
        <f>E225+_xlfn.T.INV.2T(5%,99)*E226/SQRT(100)</f>
        <v>-49086.019011548538</v>
      </c>
    </row>
    <row r="229" spans="4:5" x14ac:dyDescent="0.25">
      <c r="D229" t="s">
        <v>45</v>
      </c>
      <c r="E229">
        <f>E225-_xlfn.T.INV.2T(5%,99)*E226/SQRT(100)</f>
        <v>-63613.980988451462</v>
      </c>
    </row>
  </sheetData>
  <mergeCells count="3">
    <mergeCell ref="B122:B123"/>
    <mergeCell ref="C122:D122"/>
    <mergeCell ref="E122:E12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EE34-F0E0-4542-AD5C-DB68A5190490}">
  <dimension ref="A1:P118"/>
  <sheetViews>
    <sheetView zoomScaleNormal="100" workbookViewId="0">
      <selection activeCell="G117" sqref="G117"/>
    </sheetView>
  </sheetViews>
  <sheetFormatPr defaultRowHeight="14.4" x14ac:dyDescent="0.25"/>
  <cols>
    <col min="6" max="6" width="15.796875" customWidth="1"/>
    <col min="7" max="7" width="18.5" customWidth="1"/>
  </cols>
  <sheetData>
    <row r="1" spans="1:16" x14ac:dyDescent="0.25">
      <c r="A1" t="s">
        <v>24</v>
      </c>
      <c r="N1" t="s">
        <v>58</v>
      </c>
    </row>
    <row r="2" spans="1:16" x14ac:dyDescent="0.25">
      <c r="I2" t="s">
        <v>46</v>
      </c>
      <c r="N2" t="s">
        <v>47</v>
      </c>
      <c r="O2" t="s">
        <v>42</v>
      </c>
      <c r="P2" t="s">
        <v>53</v>
      </c>
    </row>
    <row r="3" spans="1:16" x14ac:dyDescent="0.25">
      <c r="A3" t="s">
        <v>25</v>
      </c>
      <c r="I3" t="s">
        <v>47</v>
      </c>
      <c r="J3" t="s">
        <v>42</v>
      </c>
      <c r="K3" t="s">
        <v>53</v>
      </c>
      <c r="O3">
        <f>G114</f>
        <v>196250</v>
      </c>
      <c r="P3">
        <f>G115</f>
        <v>331555.3909571179</v>
      </c>
    </row>
    <row r="4" spans="1:16" x14ac:dyDescent="0.25">
      <c r="E4" t="s">
        <v>56</v>
      </c>
      <c r="F4" t="s">
        <v>33</v>
      </c>
      <c r="G4" t="s">
        <v>34</v>
      </c>
      <c r="J4">
        <f>G114</f>
        <v>196250</v>
      </c>
      <c r="K4">
        <f>G115</f>
        <v>331555.3909571179</v>
      </c>
      <c r="N4">
        <v>125</v>
      </c>
      <c r="O4">
        <f t="dataTable" ref="O4:P14" dt2D="0" dtr="0" r1="B9"/>
        <v>254375</v>
      </c>
      <c r="P4">
        <v>87154.349758449709</v>
      </c>
    </row>
    <row r="5" spans="1:16" x14ac:dyDescent="0.25">
      <c r="A5" t="s">
        <v>55</v>
      </c>
      <c r="B5">
        <v>7500</v>
      </c>
      <c r="E5">
        <v>0</v>
      </c>
      <c r="F5">
        <v>100</v>
      </c>
      <c r="G5">
        <v>0.3</v>
      </c>
      <c r="I5">
        <v>100</v>
      </c>
      <c r="J5">
        <f t="dataTable" ref="J5:K13" dt2D="0" dtr="0" r1="B9" ca="1"/>
        <v>250000</v>
      </c>
      <c r="K5">
        <v>0</v>
      </c>
      <c r="N5">
        <v>130</v>
      </c>
      <c r="O5">
        <v>255250</v>
      </c>
      <c r="P5">
        <v>104585.21971013965</v>
      </c>
    </row>
    <row r="6" spans="1:16" x14ac:dyDescent="0.25">
      <c r="A6" t="s">
        <v>28</v>
      </c>
      <c r="B6">
        <v>10000</v>
      </c>
      <c r="E6">
        <v>0.3</v>
      </c>
      <c r="F6">
        <v>150</v>
      </c>
      <c r="G6">
        <v>0.2</v>
      </c>
      <c r="I6">
        <v>125</v>
      </c>
      <c r="J6">
        <v>254375</v>
      </c>
      <c r="K6">
        <v>87154.349758449709</v>
      </c>
      <c r="N6">
        <v>135</v>
      </c>
      <c r="O6">
        <v>256125</v>
      </c>
      <c r="P6">
        <v>122016.08966182958</v>
      </c>
    </row>
    <row r="7" spans="1:16" x14ac:dyDescent="0.25">
      <c r="A7" t="s">
        <v>29</v>
      </c>
      <c r="B7">
        <v>2500</v>
      </c>
      <c r="E7">
        <v>0.5</v>
      </c>
      <c r="F7">
        <v>200</v>
      </c>
      <c r="G7">
        <v>0.3</v>
      </c>
      <c r="I7">
        <v>150</v>
      </c>
      <c r="J7">
        <v>258750</v>
      </c>
      <c r="K7">
        <v>174308.69951689942</v>
      </c>
      <c r="N7">
        <v>140</v>
      </c>
      <c r="O7">
        <v>257000</v>
      </c>
      <c r="P7">
        <v>139446.95961351952</v>
      </c>
    </row>
    <row r="8" spans="1:16" x14ac:dyDescent="0.25">
      <c r="E8">
        <v>0.8</v>
      </c>
      <c r="F8">
        <v>250</v>
      </c>
      <c r="G8">
        <v>0.15</v>
      </c>
      <c r="I8">
        <v>175</v>
      </c>
      <c r="J8">
        <v>227500</v>
      </c>
      <c r="K8">
        <v>247544.76179250711</v>
      </c>
      <c r="N8">
        <v>145</v>
      </c>
      <c r="O8">
        <v>257875</v>
      </c>
      <c r="P8">
        <v>156877.82956520945</v>
      </c>
    </row>
    <row r="9" spans="1:16" x14ac:dyDescent="0.25">
      <c r="A9" t="s">
        <v>47</v>
      </c>
      <c r="B9">
        <v>200</v>
      </c>
      <c r="E9">
        <v>0.95</v>
      </c>
      <c r="F9">
        <v>300</v>
      </c>
      <c r="G9">
        <v>0.05</v>
      </c>
      <c r="I9">
        <v>200</v>
      </c>
      <c r="J9">
        <v>196250</v>
      </c>
      <c r="K9">
        <v>331555.3909571179</v>
      </c>
      <c r="N9">
        <v>150</v>
      </c>
      <c r="O9">
        <v>258750</v>
      </c>
      <c r="P9">
        <v>174308.69951689942</v>
      </c>
    </row>
    <row r="10" spans="1:16" x14ac:dyDescent="0.25">
      <c r="I10">
        <v>225</v>
      </c>
      <c r="J10">
        <v>103125</v>
      </c>
      <c r="K10">
        <v>366741.44812487077</v>
      </c>
      <c r="N10">
        <v>155</v>
      </c>
      <c r="O10">
        <v>252500</v>
      </c>
      <c r="P10">
        <v>187462.11738520788</v>
      </c>
    </row>
    <row r="11" spans="1:16" x14ac:dyDescent="0.25">
      <c r="A11" t="s">
        <v>36</v>
      </c>
      <c r="I11">
        <v>250</v>
      </c>
      <c r="J11">
        <v>10000</v>
      </c>
      <c r="K11">
        <v>411206.65010540513</v>
      </c>
      <c r="N11">
        <v>160</v>
      </c>
      <c r="O11">
        <v>246250</v>
      </c>
      <c r="P11">
        <v>201521.20348624722</v>
      </c>
    </row>
    <row r="12" spans="1:16" x14ac:dyDescent="0.25">
      <c r="A12" t="s">
        <v>57</v>
      </c>
      <c r="B12" t="s">
        <v>38</v>
      </c>
      <c r="C12" t="s">
        <v>33</v>
      </c>
      <c r="D12" t="s">
        <v>26</v>
      </c>
      <c r="E12" t="s">
        <v>54</v>
      </c>
      <c r="F12" t="s">
        <v>39</v>
      </c>
      <c r="G12" t="s">
        <v>41</v>
      </c>
      <c r="I12">
        <v>275</v>
      </c>
      <c r="J12">
        <v>-103750</v>
      </c>
      <c r="K12">
        <v>430198.81767302979</v>
      </c>
      <c r="N12">
        <v>165</v>
      </c>
      <c r="O12">
        <v>240000</v>
      </c>
      <c r="P12">
        <v>216309.43744384509</v>
      </c>
    </row>
    <row r="13" spans="1:16" x14ac:dyDescent="0.25">
      <c r="A13">
        <v>1</v>
      </c>
      <c r="B13">
        <v>0.26682676792240068</v>
      </c>
      <c r="C13">
        <f>VLOOKUP(B13,$E$5:$F$9,2)</f>
        <v>100</v>
      </c>
      <c r="D13">
        <f>MIN(C13,$B$9)*$B$6</f>
        <v>1000000</v>
      </c>
      <c r="E13">
        <f>$B$9*$B$5</f>
        <v>1500000</v>
      </c>
      <c r="F13">
        <f>MAX($B$9-C13,0)*$B$7</f>
        <v>250000</v>
      </c>
      <c r="G13">
        <f>D13+F13-E13</f>
        <v>-250000</v>
      </c>
      <c r="I13">
        <v>300</v>
      </c>
      <c r="J13">
        <v>-217500</v>
      </c>
      <c r="K13">
        <v>452831.99774509994</v>
      </c>
      <c r="N13">
        <v>170</v>
      </c>
      <c r="O13">
        <v>233750</v>
      </c>
      <c r="P13">
        <v>231687.24020266475</v>
      </c>
    </row>
    <row r="14" spans="1:16" x14ac:dyDescent="0.25">
      <c r="A14">
        <v>2</v>
      </c>
      <c r="B14">
        <v>0.57307788481935429</v>
      </c>
      <c r="C14">
        <f t="shared" ref="C14:C77" si="0">VLOOKUP(B14,$E$5:$F$9,2)</f>
        <v>200</v>
      </c>
      <c r="D14">
        <f t="shared" ref="D14:D77" si="1">MIN(C14,$B$9)*$B$6</f>
        <v>2000000</v>
      </c>
      <c r="E14">
        <f t="shared" ref="E14:E77" si="2">$B$9*$B$5</f>
        <v>1500000</v>
      </c>
      <c r="F14">
        <f t="shared" ref="F14:F77" si="3">MAX($B$9-C14,0)*$B$7</f>
        <v>0</v>
      </c>
      <c r="G14">
        <f t="shared" ref="G14:G77" si="4">D14+F14-E14</f>
        <v>500000</v>
      </c>
      <c r="N14">
        <v>175</v>
      </c>
      <c r="O14">
        <v>227500</v>
      </c>
      <c r="P14">
        <v>247544.76179250711</v>
      </c>
    </row>
    <row r="15" spans="1:16" x14ac:dyDescent="0.25">
      <c r="A15">
        <v>3</v>
      </c>
      <c r="B15">
        <v>0.87136122329508325</v>
      </c>
      <c r="C15">
        <f t="shared" si="0"/>
        <v>250</v>
      </c>
      <c r="D15">
        <f t="shared" si="1"/>
        <v>2000000</v>
      </c>
      <c r="E15">
        <f t="shared" si="2"/>
        <v>1500000</v>
      </c>
      <c r="F15">
        <f t="shared" si="3"/>
        <v>0</v>
      </c>
      <c r="G15">
        <f t="shared" si="4"/>
        <v>500000</v>
      </c>
    </row>
    <row r="16" spans="1:16" x14ac:dyDescent="0.25">
      <c r="A16">
        <v>4</v>
      </c>
      <c r="B16">
        <v>4.4486070947331258E-2</v>
      </c>
      <c r="C16">
        <f t="shared" si="0"/>
        <v>100</v>
      </c>
      <c r="D16">
        <f t="shared" si="1"/>
        <v>1000000</v>
      </c>
      <c r="E16">
        <f t="shared" si="2"/>
        <v>1500000</v>
      </c>
      <c r="F16">
        <f t="shared" si="3"/>
        <v>250000</v>
      </c>
      <c r="G16">
        <f t="shared" si="4"/>
        <v>-250000</v>
      </c>
    </row>
    <row r="17" spans="1:7" x14ac:dyDescent="0.25">
      <c r="A17">
        <v>5</v>
      </c>
      <c r="B17">
        <v>0.17237541042108939</v>
      </c>
      <c r="C17">
        <f t="shared" si="0"/>
        <v>100</v>
      </c>
      <c r="D17">
        <f t="shared" si="1"/>
        <v>1000000</v>
      </c>
      <c r="E17">
        <f t="shared" si="2"/>
        <v>1500000</v>
      </c>
      <c r="F17">
        <f t="shared" si="3"/>
        <v>250000</v>
      </c>
      <c r="G17">
        <f t="shared" si="4"/>
        <v>-250000</v>
      </c>
    </row>
    <row r="18" spans="1:7" hidden="1" x14ac:dyDescent="0.25">
      <c r="A18">
        <v>6</v>
      </c>
      <c r="B18">
        <v>0.22339466509870687</v>
      </c>
      <c r="C18">
        <f t="shared" si="0"/>
        <v>100</v>
      </c>
      <c r="D18">
        <f t="shared" si="1"/>
        <v>1000000</v>
      </c>
      <c r="E18">
        <f t="shared" si="2"/>
        <v>1500000</v>
      </c>
      <c r="F18">
        <f t="shared" si="3"/>
        <v>250000</v>
      </c>
      <c r="G18">
        <f t="shared" si="4"/>
        <v>-250000</v>
      </c>
    </row>
    <row r="19" spans="1:7" hidden="1" x14ac:dyDescent="0.25">
      <c r="A19">
        <v>7</v>
      </c>
      <c r="B19">
        <v>0.43790106213471625</v>
      </c>
      <c r="C19">
        <f t="shared" si="0"/>
        <v>150</v>
      </c>
      <c r="D19">
        <f t="shared" si="1"/>
        <v>1500000</v>
      </c>
      <c r="E19">
        <f t="shared" si="2"/>
        <v>1500000</v>
      </c>
      <c r="F19">
        <f t="shared" si="3"/>
        <v>125000</v>
      </c>
      <c r="G19">
        <f t="shared" si="4"/>
        <v>125000</v>
      </c>
    </row>
    <row r="20" spans="1:7" hidden="1" x14ac:dyDescent="0.25">
      <c r="A20">
        <v>8</v>
      </c>
      <c r="B20">
        <v>0.6374379961943939</v>
      </c>
      <c r="C20">
        <f t="shared" si="0"/>
        <v>200</v>
      </c>
      <c r="D20">
        <f t="shared" si="1"/>
        <v>2000000</v>
      </c>
      <c r="E20">
        <f t="shared" si="2"/>
        <v>1500000</v>
      </c>
      <c r="F20">
        <f t="shared" si="3"/>
        <v>0</v>
      </c>
      <c r="G20">
        <f t="shared" si="4"/>
        <v>500000</v>
      </c>
    </row>
    <row r="21" spans="1:7" hidden="1" x14ac:dyDescent="0.25">
      <c r="A21">
        <v>9</v>
      </c>
      <c r="B21">
        <v>0.45777978483072235</v>
      </c>
      <c r="C21">
        <f t="shared" si="0"/>
        <v>150</v>
      </c>
      <c r="D21">
        <f t="shared" si="1"/>
        <v>1500000</v>
      </c>
      <c r="E21">
        <f t="shared" si="2"/>
        <v>1500000</v>
      </c>
      <c r="F21">
        <f t="shared" si="3"/>
        <v>125000</v>
      </c>
      <c r="G21">
        <f t="shared" si="4"/>
        <v>125000</v>
      </c>
    </row>
    <row r="22" spans="1:7" hidden="1" x14ac:dyDescent="0.25">
      <c r="A22">
        <v>10</v>
      </c>
      <c r="B22">
        <v>0.64673574278886403</v>
      </c>
      <c r="C22">
        <f t="shared" si="0"/>
        <v>200</v>
      </c>
      <c r="D22">
        <f t="shared" si="1"/>
        <v>2000000</v>
      </c>
      <c r="E22">
        <f t="shared" si="2"/>
        <v>1500000</v>
      </c>
      <c r="F22">
        <f t="shared" si="3"/>
        <v>0</v>
      </c>
      <c r="G22">
        <f t="shared" si="4"/>
        <v>500000</v>
      </c>
    </row>
    <row r="23" spans="1:7" hidden="1" x14ac:dyDescent="0.25">
      <c r="A23">
        <v>11</v>
      </c>
      <c r="B23">
        <v>0.57397402351188243</v>
      </c>
      <c r="C23">
        <f t="shared" si="0"/>
        <v>200</v>
      </c>
      <c r="D23">
        <f t="shared" si="1"/>
        <v>2000000</v>
      </c>
      <c r="E23">
        <f t="shared" si="2"/>
        <v>1500000</v>
      </c>
      <c r="F23">
        <f t="shared" si="3"/>
        <v>0</v>
      </c>
      <c r="G23">
        <f t="shared" si="4"/>
        <v>500000</v>
      </c>
    </row>
    <row r="24" spans="1:7" hidden="1" x14ac:dyDescent="0.25">
      <c r="A24">
        <v>12</v>
      </c>
      <c r="B24">
        <v>0.96063526677606781</v>
      </c>
      <c r="C24">
        <f t="shared" si="0"/>
        <v>300</v>
      </c>
      <c r="D24">
        <f t="shared" si="1"/>
        <v>2000000</v>
      </c>
      <c r="E24">
        <f t="shared" si="2"/>
        <v>1500000</v>
      </c>
      <c r="F24">
        <f t="shared" si="3"/>
        <v>0</v>
      </c>
      <c r="G24">
        <f t="shared" si="4"/>
        <v>500000</v>
      </c>
    </row>
    <row r="25" spans="1:7" hidden="1" x14ac:dyDescent="0.25">
      <c r="A25">
        <v>13</v>
      </c>
      <c r="B25">
        <v>0.77834549773246309</v>
      </c>
      <c r="C25">
        <f t="shared" si="0"/>
        <v>200</v>
      </c>
      <c r="D25">
        <f t="shared" si="1"/>
        <v>2000000</v>
      </c>
      <c r="E25">
        <f t="shared" si="2"/>
        <v>1500000</v>
      </c>
      <c r="F25">
        <f t="shared" si="3"/>
        <v>0</v>
      </c>
      <c r="G25">
        <f t="shared" si="4"/>
        <v>500000</v>
      </c>
    </row>
    <row r="26" spans="1:7" hidden="1" x14ac:dyDescent="0.25">
      <c r="A26">
        <v>14</v>
      </c>
      <c r="B26">
        <v>0.55448844311349044</v>
      </c>
      <c r="C26">
        <f t="shared" si="0"/>
        <v>200</v>
      </c>
      <c r="D26">
        <f t="shared" si="1"/>
        <v>2000000</v>
      </c>
      <c r="E26">
        <f t="shared" si="2"/>
        <v>1500000</v>
      </c>
      <c r="F26">
        <f t="shared" si="3"/>
        <v>0</v>
      </c>
      <c r="G26">
        <f t="shared" si="4"/>
        <v>500000</v>
      </c>
    </row>
    <row r="27" spans="1:7" hidden="1" x14ac:dyDescent="0.25">
      <c r="A27">
        <v>15</v>
      </c>
      <c r="B27">
        <v>7.4991811504134698E-2</v>
      </c>
      <c r="C27">
        <f t="shared" si="0"/>
        <v>100</v>
      </c>
      <c r="D27">
        <f t="shared" si="1"/>
        <v>1000000</v>
      </c>
      <c r="E27">
        <f t="shared" si="2"/>
        <v>1500000</v>
      </c>
      <c r="F27">
        <f t="shared" si="3"/>
        <v>250000</v>
      </c>
      <c r="G27">
        <f t="shared" si="4"/>
        <v>-250000</v>
      </c>
    </row>
    <row r="28" spans="1:7" hidden="1" x14ac:dyDescent="0.25">
      <c r="A28">
        <v>16</v>
      </c>
      <c r="B28">
        <v>0.97788339052157969</v>
      </c>
      <c r="C28">
        <f t="shared" si="0"/>
        <v>300</v>
      </c>
      <c r="D28">
        <f t="shared" si="1"/>
        <v>2000000</v>
      </c>
      <c r="E28">
        <f t="shared" si="2"/>
        <v>1500000</v>
      </c>
      <c r="F28">
        <f t="shared" si="3"/>
        <v>0</v>
      </c>
      <c r="G28">
        <f t="shared" si="4"/>
        <v>500000</v>
      </c>
    </row>
    <row r="29" spans="1:7" hidden="1" x14ac:dyDescent="0.25">
      <c r="A29">
        <v>17</v>
      </c>
      <c r="B29">
        <v>0.69880567209471989</v>
      </c>
      <c r="C29">
        <f t="shared" si="0"/>
        <v>200</v>
      </c>
      <c r="D29">
        <f t="shared" si="1"/>
        <v>2000000</v>
      </c>
      <c r="E29">
        <f t="shared" si="2"/>
        <v>1500000</v>
      </c>
      <c r="F29">
        <f t="shared" si="3"/>
        <v>0</v>
      </c>
      <c r="G29">
        <f t="shared" si="4"/>
        <v>500000</v>
      </c>
    </row>
    <row r="30" spans="1:7" hidden="1" x14ac:dyDescent="0.25">
      <c r="A30">
        <v>18</v>
      </c>
      <c r="B30">
        <v>0.89407422540684223</v>
      </c>
      <c r="C30">
        <f t="shared" si="0"/>
        <v>250</v>
      </c>
      <c r="D30">
        <f t="shared" si="1"/>
        <v>2000000</v>
      </c>
      <c r="E30">
        <f t="shared" si="2"/>
        <v>1500000</v>
      </c>
      <c r="F30">
        <f t="shared" si="3"/>
        <v>0</v>
      </c>
      <c r="G30">
        <f t="shared" si="4"/>
        <v>500000</v>
      </c>
    </row>
    <row r="31" spans="1:7" hidden="1" x14ac:dyDescent="0.25">
      <c r="A31">
        <v>19</v>
      </c>
      <c r="B31">
        <v>0.83191509647763329</v>
      </c>
      <c r="C31">
        <f t="shared" si="0"/>
        <v>250</v>
      </c>
      <c r="D31">
        <f t="shared" si="1"/>
        <v>2000000</v>
      </c>
      <c r="E31">
        <f t="shared" si="2"/>
        <v>1500000</v>
      </c>
      <c r="F31">
        <f t="shared" si="3"/>
        <v>0</v>
      </c>
      <c r="G31">
        <f t="shared" si="4"/>
        <v>500000</v>
      </c>
    </row>
    <row r="32" spans="1:7" hidden="1" x14ac:dyDescent="0.25">
      <c r="A32">
        <v>20</v>
      </c>
      <c r="B32">
        <v>0.19485471753717154</v>
      </c>
      <c r="C32">
        <f t="shared" si="0"/>
        <v>100</v>
      </c>
      <c r="D32">
        <f t="shared" si="1"/>
        <v>1000000</v>
      </c>
      <c r="E32">
        <f t="shared" si="2"/>
        <v>1500000</v>
      </c>
      <c r="F32">
        <f t="shared" si="3"/>
        <v>250000</v>
      </c>
      <c r="G32">
        <f t="shared" si="4"/>
        <v>-250000</v>
      </c>
    </row>
    <row r="33" spans="1:7" hidden="1" x14ac:dyDescent="0.25">
      <c r="A33">
        <v>21</v>
      </c>
      <c r="B33">
        <v>0.27110542659641135</v>
      </c>
      <c r="C33">
        <f t="shared" si="0"/>
        <v>100</v>
      </c>
      <c r="D33">
        <f t="shared" si="1"/>
        <v>1000000</v>
      </c>
      <c r="E33">
        <f t="shared" si="2"/>
        <v>1500000</v>
      </c>
      <c r="F33">
        <f t="shared" si="3"/>
        <v>250000</v>
      </c>
      <c r="G33">
        <f t="shared" si="4"/>
        <v>-250000</v>
      </c>
    </row>
    <row r="34" spans="1:7" hidden="1" x14ac:dyDescent="0.25">
      <c r="A34">
        <v>22</v>
      </c>
      <c r="B34">
        <v>0.64944484905660183</v>
      </c>
      <c r="C34">
        <f t="shared" si="0"/>
        <v>200</v>
      </c>
      <c r="D34">
        <f t="shared" si="1"/>
        <v>2000000</v>
      </c>
      <c r="E34">
        <f t="shared" si="2"/>
        <v>1500000</v>
      </c>
      <c r="F34">
        <f t="shared" si="3"/>
        <v>0</v>
      </c>
      <c r="G34">
        <f t="shared" si="4"/>
        <v>500000</v>
      </c>
    </row>
    <row r="35" spans="1:7" hidden="1" x14ac:dyDescent="0.25">
      <c r="A35">
        <v>23</v>
      </c>
      <c r="B35">
        <v>0.32279341454999888</v>
      </c>
      <c r="C35">
        <f t="shared" si="0"/>
        <v>150</v>
      </c>
      <c r="D35">
        <f t="shared" si="1"/>
        <v>1500000</v>
      </c>
      <c r="E35">
        <f t="shared" si="2"/>
        <v>1500000</v>
      </c>
      <c r="F35">
        <f t="shared" si="3"/>
        <v>125000</v>
      </c>
      <c r="G35">
        <f t="shared" si="4"/>
        <v>125000</v>
      </c>
    </row>
    <row r="36" spans="1:7" hidden="1" x14ac:dyDescent="0.25">
      <c r="A36">
        <v>24</v>
      </c>
      <c r="B36">
        <v>0.22651083731831012</v>
      </c>
      <c r="C36">
        <f t="shared" si="0"/>
        <v>100</v>
      </c>
      <c r="D36">
        <f t="shared" si="1"/>
        <v>1000000</v>
      </c>
      <c r="E36">
        <f t="shared" si="2"/>
        <v>1500000</v>
      </c>
      <c r="F36">
        <f t="shared" si="3"/>
        <v>250000</v>
      </c>
      <c r="G36">
        <f t="shared" si="4"/>
        <v>-250000</v>
      </c>
    </row>
    <row r="37" spans="1:7" hidden="1" x14ac:dyDescent="0.25">
      <c r="A37">
        <v>25</v>
      </c>
      <c r="B37">
        <v>0.95038286662306914</v>
      </c>
      <c r="C37">
        <f t="shared" si="0"/>
        <v>300</v>
      </c>
      <c r="D37">
        <f t="shared" si="1"/>
        <v>2000000</v>
      </c>
      <c r="E37">
        <f t="shared" si="2"/>
        <v>1500000</v>
      </c>
      <c r="F37">
        <f t="shared" si="3"/>
        <v>0</v>
      </c>
      <c r="G37">
        <f t="shared" si="4"/>
        <v>500000</v>
      </c>
    </row>
    <row r="38" spans="1:7" hidden="1" x14ac:dyDescent="0.25">
      <c r="A38">
        <v>26</v>
      </c>
      <c r="B38">
        <v>0.47008529626703366</v>
      </c>
      <c r="C38">
        <f t="shared" si="0"/>
        <v>150</v>
      </c>
      <c r="D38">
        <f t="shared" si="1"/>
        <v>1500000</v>
      </c>
      <c r="E38">
        <f t="shared" si="2"/>
        <v>1500000</v>
      </c>
      <c r="F38">
        <f t="shared" si="3"/>
        <v>125000</v>
      </c>
      <c r="G38">
        <f t="shared" si="4"/>
        <v>125000</v>
      </c>
    </row>
    <row r="39" spans="1:7" hidden="1" x14ac:dyDescent="0.25">
      <c r="A39">
        <v>27</v>
      </c>
      <c r="B39">
        <v>0.42689019766856173</v>
      </c>
      <c r="C39">
        <f t="shared" si="0"/>
        <v>150</v>
      </c>
      <c r="D39">
        <f t="shared" si="1"/>
        <v>1500000</v>
      </c>
      <c r="E39">
        <f t="shared" si="2"/>
        <v>1500000</v>
      </c>
      <c r="F39">
        <f t="shared" si="3"/>
        <v>125000</v>
      </c>
      <c r="G39">
        <f t="shared" si="4"/>
        <v>125000</v>
      </c>
    </row>
    <row r="40" spans="1:7" hidden="1" x14ac:dyDescent="0.25">
      <c r="A40">
        <v>28</v>
      </c>
      <c r="B40">
        <v>0.39598726181792299</v>
      </c>
      <c r="C40">
        <f t="shared" si="0"/>
        <v>150</v>
      </c>
      <c r="D40">
        <f t="shared" si="1"/>
        <v>1500000</v>
      </c>
      <c r="E40">
        <f t="shared" si="2"/>
        <v>1500000</v>
      </c>
      <c r="F40">
        <f t="shared" si="3"/>
        <v>125000</v>
      </c>
      <c r="G40">
        <f t="shared" si="4"/>
        <v>125000</v>
      </c>
    </row>
    <row r="41" spans="1:7" hidden="1" x14ac:dyDescent="0.25">
      <c r="A41">
        <v>29</v>
      </c>
      <c r="B41">
        <v>0.53881422562124115</v>
      </c>
      <c r="C41">
        <f t="shared" si="0"/>
        <v>200</v>
      </c>
      <c r="D41">
        <f t="shared" si="1"/>
        <v>2000000</v>
      </c>
      <c r="E41">
        <f t="shared" si="2"/>
        <v>1500000</v>
      </c>
      <c r="F41">
        <f t="shared" si="3"/>
        <v>0</v>
      </c>
      <c r="G41">
        <f t="shared" si="4"/>
        <v>500000</v>
      </c>
    </row>
    <row r="42" spans="1:7" hidden="1" x14ac:dyDescent="0.25">
      <c r="A42">
        <v>30</v>
      </c>
      <c r="B42">
        <v>0.49157089790767661</v>
      </c>
      <c r="C42">
        <f t="shared" si="0"/>
        <v>150</v>
      </c>
      <c r="D42">
        <f t="shared" si="1"/>
        <v>1500000</v>
      </c>
      <c r="E42">
        <f t="shared" si="2"/>
        <v>1500000</v>
      </c>
      <c r="F42">
        <f t="shared" si="3"/>
        <v>125000</v>
      </c>
      <c r="G42">
        <f t="shared" si="4"/>
        <v>125000</v>
      </c>
    </row>
    <row r="43" spans="1:7" hidden="1" x14ac:dyDescent="0.25">
      <c r="A43">
        <v>31</v>
      </c>
      <c r="B43">
        <v>3.4062475907197354E-2</v>
      </c>
      <c r="C43">
        <f t="shared" si="0"/>
        <v>100</v>
      </c>
      <c r="D43">
        <f t="shared" si="1"/>
        <v>1000000</v>
      </c>
      <c r="E43">
        <f t="shared" si="2"/>
        <v>1500000</v>
      </c>
      <c r="F43">
        <f t="shared" si="3"/>
        <v>250000</v>
      </c>
      <c r="G43">
        <f t="shared" si="4"/>
        <v>-250000</v>
      </c>
    </row>
    <row r="44" spans="1:7" hidden="1" x14ac:dyDescent="0.25">
      <c r="A44">
        <v>32</v>
      </c>
      <c r="B44">
        <v>0.51015296124513998</v>
      </c>
      <c r="C44">
        <f t="shared" si="0"/>
        <v>200</v>
      </c>
      <c r="D44">
        <f t="shared" si="1"/>
        <v>2000000</v>
      </c>
      <c r="E44">
        <f t="shared" si="2"/>
        <v>1500000</v>
      </c>
      <c r="F44">
        <f t="shared" si="3"/>
        <v>0</v>
      </c>
      <c r="G44">
        <f t="shared" si="4"/>
        <v>500000</v>
      </c>
    </row>
    <row r="45" spans="1:7" hidden="1" x14ac:dyDescent="0.25">
      <c r="A45">
        <v>33</v>
      </c>
      <c r="B45">
        <v>0.37840693204976483</v>
      </c>
      <c r="C45">
        <f t="shared" si="0"/>
        <v>150</v>
      </c>
      <c r="D45">
        <f t="shared" si="1"/>
        <v>1500000</v>
      </c>
      <c r="E45">
        <f t="shared" si="2"/>
        <v>1500000</v>
      </c>
      <c r="F45">
        <f t="shared" si="3"/>
        <v>125000</v>
      </c>
      <c r="G45">
        <f t="shared" si="4"/>
        <v>125000</v>
      </c>
    </row>
    <row r="46" spans="1:7" hidden="1" x14ac:dyDescent="0.25">
      <c r="A46">
        <v>34</v>
      </c>
      <c r="B46">
        <v>0.95137323630457393</v>
      </c>
      <c r="C46">
        <f t="shared" si="0"/>
        <v>300</v>
      </c>
      <c r="D46">
        <f t="shared" si="1"/>
        <v>2000000</v>
      </c>
      <c r="E46">
        <f t="shared" si="2"/>
        <v>1500000</v>
      </c>
      <c r="F46">
        <f t="shared" si="3"/>
        <v>0</v>
      </c>
      <c r="G46">
        <f t="shared" si="4"/>
        <v>500000</v>
      </c>
    </row>
    <row r="47" spans="1:7" hidden="1" x14ac:dyDescent="0.25">
      <c r="A47">
        <v>35</v>
      </c>
      <c r="B47">
        <v>0.109807606568737</v>
      </c>
      <c r="C47">
        <f t="shared" si="0"/>
        <v>100</v>
      </c>
      <c r="D47">
        <f t="shared" si="1"/>
        <v>1000000</v>
      </c>
      <c r="E47">
        <f t="shared" si="2"/>
        <v>1500000</v>
      </c>
      <c r="F47">
        <f t="shared" si="3"/>
        <v>250000</v>
      </c>
      <c r="G47">
        <f t="shared" si="4"/>
        <v>-250000</v>
      </c>
    </row>
    <row r="48" spans="1:7" hidden="1" x14ac:dyDescent="0.25">
      <c r="A48">
        <v>36</v>
      </c>
      <c r="B48">
        <v>0.79216719779151956</v>
      </c>
      <c r="C48">
        <f t="shared" si="0"/>
        <v>200</v>
      </c>
      <c r="D48">
        <f t="shared" si="1"/>
        <v>2000000</v>
      </c>
      <c r="E48">
        <f t="shared" si="2"/>
        <v>1500000</v>
      </c>
      <c r="F48">
        <f t="shared" si="3"/>
        <v>0</v>
      </c>
      <c r="G48">
        <f t="shared" si="4"/>
        <v>500000</v>
      </c>
    </row>
    <row r="49" spans="1:7" hidden="1" x14ac:dyDescent="0.25">
      <c r="A49">
        <v>37</v>
      </c>
      <c r="B49">
        <v>0.34196479373846822</v>
      </c>
      <c r="C49">
        <f t="shared" si="0"/>
        <v>150</v>
      </c>
      <c r="D49">
        <f t="shared" si="1"/>
        <v>1500000</v>
      </c>
      <c r="E49">
        <f t="shared" si="2"/>
        <v>1500000</v>
      </c>
      <c r="F49">
        <f t="shared" si="3"/>
        <v>125000</v>
      </c>
      <c r="G49">
        <f t="shared" si="4"/>
        <v>125000</v>
      </c>
    </row>
    <row r="50" spans="1:7" hidden="1" x14ac:dyDescent="0.25">
      <c r="A50">
        <v>38</v>
      </c>
      <c r="B50">
        <v>0.13831052656101794</v>
      </c>
      <c r="C50">
        <f t="shared" si="0"/>
        <v>100</v>
      </c>
      <c r="D50">
        <f t="shared" si="1"/>
        <v>1000000</v>
      </c>
      <c r="E50">
        <f t="shared" si="2"/>
        <v>1500000</v>
      </c>
      <c r="F50">
        <f t="shared" si="3"/>
        <v>250000</v>
      </c>
      <c r="G50">
        <f t="shared" si="4"/>
        <v>-250000</v>
      </c>
    </row>
    <row r="51" spans="1:7" hidden="1" x14ac:dyDescent="0.25">
      <c r="A51">
        <v>39</v>
      </c>
      <c r="B51">
        <v>0.12136490551446777</v>
      </c>
      <c r="C51">
        <f t="shared" si="0"/>
        <v>100</v>
      </c>
      <c r="D51">
        <f t="shared" si="1"/>
        <v>1000000</v>
      </c>
      <c r="E51">
        <f t="shared" si="2"/>
        <v>1500000</v>
      </c>
      <c r="F51">
        <f t="shared" si="3"/>
        <v>250000</v>
      </c>
      <c r="G51">
        <f t="shared" si="4"/>
        <v>-250000</v>
      </c>
    </row>
    <row r="52" spans="1:7" hidden="1" x14ac:dyDescent="0.25">
      <c r="A52">
        <v>40</v>
      </c>
      <c r="B52">
        <v>0.56601337639437488</v>
      </c>
      <c r="C52">
        <f t="shared" si="0"/>
        <v>200</v>
      </c>
      <c r="D52">
        <f t="shared" si="1"/>
        <v>2000000</v>
      </c>
      <c r="E52">
        <f t="shared" si="2"/>
        <v>1500000</v>
      </c>
      <c r="F52">
        <f t="shared" si="3"/>
        <v>0</v>
      </c>
      <c r="G52">
        <f t="shared" si="4"/>
        <v>500000</v>
      </c>
    </row>
    <row r="53" spans="1:7" hidden="1" x14ac:dyDescent="0.25">
      <c r="A53">
        <v>41</v>
      </c>
      <c r="B53">
        <v>4.8933753074701936E-2</v>
      </c>
      <c r="C53">
        <f t="shared" si="0"/>
        <v>100</v>
      </c>
      <c r="D53">
        <f t="shared" si="1"/>
        <v>1000000</v>
      </c>
      <c r="E53">
        <f t="shared" si="2"/>
        <v>1500000</v>
      </c>
      <c r="F53">
        <f t="shared" si="3"/>
        <v>250000</v>
      </c>
      <c r="G53">
        <f t="shared" si="4"/>
        <v>-250000</v>
      </c>
    </row>
    <row r="54" spans="1:7" hidden="1" x14ac:dyDescent="0.25">
      <c r="A54">
        <v>42</v>
      </c>
      <c r="B54">
        <v>0.79248607845752617</v>
      </c>
      <c r="C54">
        <f t="shared" si="0"/>
        <v>200</v>
      </c>
      <c r="D54">
        <f t="shared" si="1"/>
        <v>2000000</v>
      </c>
      <c r="E54">
        <f t="shared" si="2"/>
        <v>1500000</v>
      </c>
      <c r="F54">
        <f t="shared" si="3"/>
        <v>0</v>
      </c>
      <c r="G54">
        <f t="shared" si="4"/>
        <v>500000</v>
      </c>
    </row>
    <row r="55" spans="1:7" hidden="1" x14ac:dyDescent="0.25">
      <c r="A55">
        <v>43</v>
      </c>
      <c r="B55">
        <v>0.53503705999556583</v>
      </c>
      <c r="C55">
        <f t="shared" si="0"/>
        <v>200</v>
      </c>
      <c r="D55">
        <f t="shared" si="1"/>
        <v>2000000</v>
      </c>
      <c r="E55">
        <f t="shared" si="2"/>
        <v>1500000</v>
      </c>
      <c r="F55">
        <f t="shared" si="3"/>
        <v>0</v>
      </c>
      <c r="G55">
        <f t="shared" si="4"/>
        <v>500000</v>
      </c>
    </row>
    <row r="56" spans="1:7" hidden="1" x14ac:dyDescent="0.25">
      <c r="A56">
        <v>44</v>
      </c>
      <c r="B56">
        <v>0.3998487518285706</v>
      </c>
      <c r="C56">
        <f t="shared" si="0"/>
        <v>150</v>
      </c>
      <c r="D56">
        <f t="shared" si="1"/>
        <v>1500000</v>
      </c>
      <c r="E56">
        <f t="shared" si="2"/>
        <v>1500000</v>
      </c>
      <c r="F56">
        <f t="shared" si="3"/>
        <v>125000</v>
      </c>
      <c r="G56">
        <f t="shared" si="4"/>
        <v>125000</v>
      </c>
    </row>
    <row r="57" spans="1:7" hidden="1" x14ac:dyDescent="0.25">
      <c r="A57">
        <v>45</v>
      </c>
      <c r="B57">
        <v>0.62564367734114701</v>
      </c>
      <c r="C57">
        <f t="shared" si="0"/>
        <v>200</v>
      </c>
      <c r="D57">
        <f t="shared" si="1"/>
        <v>2000000</v>
      </c>
      <c r="E57">
        <f t="shared" si="2"/>
        <v>1500000</v>
      </c>
      <c r="F57">
        <f t="shared" si="3"/>
        <v>0</v>
      </c>
      <c r="G57">
        <f t="shared" si="4"/>
        <v>500000</v>
      </c>
    </row>
    <row r="58" spans="1:7" hidden="1" x14ac:dyDescent="0.25">
      <c r="A58">
        <v>46</v>
      </c>
      <c r="B58">
        <v>0.52114548683847051</v>
      </c>
      <c r="C58">
        <f t="shared" si="0"/>
        <v>200</v>
      </c>
      <c r="D58">
        <f t="shared" si="1"/>
        <v>2000000</v>
      </c>
      <c r="E58">
        <f t="shared" si="2"/>
        <v>1500000</v>
      </c>
      <c r="F58">
        <f t="shared" si="3"/>
        <v>0</v>
      </c>
      <c r="G58">
        <f t="shared" si="4"/>
        <v>500000</v>
      </c>
    </row>
    <row r="59" spans="1:7" hidden="1" x14ac:dyDescent="0.25">
      <c r="A59">
        <v>47</v>
      </c>
      <c r="B59">
        <v>0.60456892950316066</v>
      </c>
      <c r="C59">
        <f t="shared" si="0"/>
        <v>200</v>
      </c>
      <c r="D59">
        <f t="shared" si="1"/>
        <v>2000000</v>
      </c>
      <c r="E59">
        <f t="shared" si="2"/>
        <v>1500000</v>
      </c>
      <c r="F59">
        <f t="shared" si="3"/>
        <v>0</v>
      </c>
      <c r="G59">
        <f t="shared" si="4"/>
        <v>500000</v>
      </c>
    </row>
    <row r="60" spans="1:7" hidden="1" x14ac:dyDescent="0.25">
      <c r="A60">
        <v>48</v>
      </c>
      <c r="B60">
        <v>7.8215503694196276E-2</v>
      </c>
      <c r="C60">
        <f t="shared" si="0"/>
        <v>100</v>
      </c>
      <c r="D60">
        <f t="shared" si="1"/>
        <v>1000000</v>
      </c>
      <c r="E60">
        <f t="shared" si="2"/>
        <v>1500000</v>
      </c>
      <c r="F60">
        <f t="shared" si="3"/>
        <v>250000</v>
      </c>
      <c r="G60">
        <f t="shared" si="4"/>
        <v>-250000</v>
      </c>
    </row>
    <row r="61" spans="1:7" hidden="1" x14ac:dyDescent="0.25">
      <c r="A61">
        <v>49</v>
      </c>
      <c r="B61">
        <v>0.76163946653225578</v>
      </c>
      <c r="C61">
        <f t="shared" si="0"/>
        <v>200</v>
      </c>
      <c r="D61">
        <f t="shared" si="1"/>
        <v>2000000</v>
      </c>
      <c r="E61">
        <f t="shared" si="2"/>
        <v>1500000</v>
      </c>
      <c r="F61">
        <f t="shared" si="3"/>
        <v>0</v>
      </c>
      <c r="G61">
        <f t="shared" si="4"/>
        <v>500000</v>
      </c>
    </row>
    <row r="62" spans="1:7" hidden="1" x14ac:dyDescent="0.25">
      <c r="A62">
        <v>50</v>
      </c>
      <c r="B62">
        <v>0.90812224035863365</v>
      </c>
      <c r="C62">
        <f t="shared" si="0"/>
        <v>250</v>
      </c>
      <c r="D62">
        <f t="shared" si="1"/>
        <v>2000000</v>
      </c>
      <c r="E62">
        <f t="shared" si="2"/>
        <v>1500000</v>
      </c>
      <c r="F62">
        <f t="shared" si="3"/>
        <v>0</v>
      </c>
      <c r="G62">
        <f t="shared" si="4"/>
        <v>500000</v>
      </c>
    </row>
    <row r="63" spans="1:7" hidden="1" x14ac:dyDescent="0.25">
      <c r="A63">
        <v>51</v>
      </c>
      <c r="B63">
        <v>8.4128606630355152E-2</v>
      </c>
      <c r="C63">
        <f t="shared" si="0"/>
        <v>100</v>
      </c>
      <c r="D63">
        <f t="shared" si="1"/>
        <v>1000000</v>
      </c>
      <c r="E63">
        <f t="shared" si="2"/>
        <v>1500000</v>
      </c>
      <c r="F63">
        <f t="shared" si="3"/>
        <v>250000</v>
      </c>
      <c r="G63">
        <f t="shared" si="4"/>
        <v>-250000</v>
      </c>
    </row>
    <row r="64" spans="1:7" hidden="1" x14ac:dyDescent="0.25">
      <c r="A64">
        <v>52</v>
      </c>
      <c r="B64">
        <v>0.21394382667238665</v>
      </c>
      <c r="C64">
        <f t="shared" si="0"/>
        <v>100</v>
      </c>
      <c r="D64">
        <f t="shared" si="1"/>
        <v>1000000</v>
      </c>
      <c r="E64">
        <f t="shared" si="2"/>
        <v>1500000</v>
      </c>
      <c r="F64">
        <f t="shared" si="3"/>
        <v>250000</v>
      </c>
      <c r="G64">
        <f t="shared" si="4"/>
        <v>-250000</v>
      </c>
    </row>
    <row r="65" spans="1:7" hidden="1" x14ac:dyDescent="0.25">
      <c r="A65">
        <v>53</v>
      </c>
      <c r="B65">
        <v>0.14151483322259673</v>
      </c>
      <c r="C65">
        <f t="shared" si="0"/>
        <v>100</v>
      </c>
      <c r="D65">
        <f t="shared" si="1"/>
        <v>1000000</v>
      </c>
      <c r="E65">
        <f t="shared" si="2"/>
        <v>1500000</v>
      </c>
      <c r="F65">
        <f t="shared" si="3"/>
        <v>250000</v>
      </c>
      <c r="G65">
        <f t="shared" si="4"/>
        <v>-250000</v>
      </c>
    </row>
    <row r="66" spans="1:7" hidden="1" x14ac:dyDescent="0.25">
      <c r="A66">
        <v>54</v>
      </c>
      <c r="B66">
        <v>0.99708786656191806</v>
      </c>
      <c r="C66">
        <f t="shared" si="0"/>
        <v>300</v>
      </c>
      <c r="D66">
        <f t="shared" si="1"/>
        <v>2000000</v>
      </c>
      <c r="E66">
        <f t="shared" si="2"/>
        <v>1500000</v>
      </c>
      <c r="F66">
        <f t="shared" si="3"/>
        <v>0</v>
      </c>
      <c r="G66">
        <f t="shared" si="4"/>
        <v>500000</v>
      </c>
    </row>
    <row r="67" spans="1:7" hidden="1" x14ac:dyDescent="0.25">
      <c r="A67">
        <v>55</v>
      </c>
      <c r="B67">
        <v>0.63764080214158736</v>
      </c>
      <c r="C67">
        <f t="shared" si="0"/>
        <v>200</v>
      </c>
      <c r="D67">
        <f t="shared" si="1"/>
        <v>2000000</v>
      </c>
      <c r="E67">
        <f t="shared" si="2"/>
        <v>1500000</v>
      </c>
      <c r="F67">
        <f t="shared" si="3"/>
        <v>0</v>
      </c>
      <c r="G67">
        <f t="shared" si="4"/>
        <v>500000</v>
      </c>
    </row>
    <row r="68" spans="1:7" hidden="1" x14ac:dyDescent="0.25">
      <c r="A68">
        <v>56</v>
      </c>
      <c r="B68">
        <v>0.58058367045124282</v>
      </c>
      <c r="C68">
        <f t="shared" si="0"/>
        <v>200</v>
      </c>
      <c r="D68">
        <f t="shared" si="1"/>
        <v>2000000</v>
      </c>
      <c r="E68">
        <f t="shared" si="2"/>
        <v>1500000</v>
      </c>
      <c r="F68">
        <f t="shared" si="3"/>
        <v>0</v>
      </c>
      <c r="G68">
        <f t="shared" si="4"/>
        <v>500000</v>
      </c>
    </row>
    <row r="69" spans="1:7" hidden="1" x14ac:dyDescent="0.25">
      <c r="A69">
        <v>57</v>
      </c>
      <c r="B69">
        <v>0.5242961571527065</v>
      </c>
      <c r="C69">
        <f t="shared" si="0"/>
        <v>200</v>
      </c>
      <c r="D69">
        <f t="shared" si="1"/>
        <v>2000000</v>
      </c>
      <c r="E69">
        <f t="shared" si="2"/>
        <v>1500000</v>
      </c>
      <c r="F69">
        <f t="shared" si="3"/>
        <v>0</v>
      </c>
      <c r="G69">
        <f t="shared" si="4"/>
        <v>500000</v>
      </c>
    </row>
    <row r="70" spans="1:7" hidden="1" x14ac:dyDescent="0.25">
      <c r="A70">
        <v>58</v>
      </c>
      <c r="B70">
        <v>0.46965641503247191</v>
      </c>
      <c r="C70">
        <f t="shared" si="0"/>
        <v>150</v>
      </c>
      <c r="D70">
        <f t="shared" si="1"/>
        <v>1500000</v>
      </c>
      <c r="E70">
        <f t="shared" si="2"/>
        <v>1500000</v>
      </c>
      <c r="F70">
        <f t="shared" si="3"/>
        <v>125000</v>
      </c>
      <c r="G70">
        <f t="shared" si="4"/>
        <v>125000</v>
      </c>
    </row>
    <row r="71" spans="1:7" hidden="1" x14ac:dyDescent="0.25">
      <c r="A71">
        <v>59</v>
      </c>
      <c r="B71">
        <v>0.85959759587064999</v>
      </c>
      <c r="C71">
        <f t="shared" si="0"/>
        <v>250</v>
      </c>
      <c r="D71">
        <f t="shared" si="1"/>
        <v>2000000</v>
      </c>
      <c r="E71">
        <f t="shared" si="2"/>
        <v>1500000</v>
      </c>
      <c r="F71">
        <f t="shared" si="3"/>
        <v>0</v>
      </c>
      <c r="G71">
        <f t="shared" si="4"/>
        <v>500000</v>
      </c>
    </row>
    <row r="72" spans="1:7" hidden="1" x14ac:dyDescent="0.25">
      <c r="A72">
        <v>60</v>
      </c>
      <c r="B72">
        <v>0.67345714633071296</v>
      </c>
      <c r="C72">
        <f t="shared" si="0"/>
        <v>200</v>
      </c>
      <c r="D72">
        <f t="shared" si="1"/>
        <v>2000000</v>
      </c>
      <c r="E72">
        <f t="shared" si="2"/>
        <v>1500000</v>
      </c>
      <c r="F72">
        <f t="shared" si="3"/>
        <v>0</v>
      </c>
      <c r="G72">
        <f t="shared" si="4"/>
        <v>500000</v>
      </c>
    </row>
    <row r="73" spans="1:7" hidden="1" x14ac:dyDescent="0.25">
      <c r="A73">
        <v>61</v>
      </c>
      <c r="B73">
        <v>0.10149048871978972</v>
      </c>
      <c r="C73">
        <f t="shared" si="0"/>
        <v>100</v>
      </c>
      <c r="D73">
        <f t="shared" si="1"/>
        <v>1000000</v>
      </c>
      <c r="E73">
        <f t="shared" si="2"/>
        <v>1500000</v>
      </c>
      <c r="F73">
        <f t="shared" si="3"/>
        <v>250000</v>
      </c>
      <c r="G73">
        <f t="shared" si="4"/>
        <v>-250000</v>
      </c>
    </row>
    <row r="74" spans="1:7" hidden="1" x14ac:dyDescent="0.25">
      <c r="A74">
        <v>62</v>
      </c>
      <c r="B74">
        <v>0.14381521073004944</v>
      </c>
      <c r="C74">
        <f t="shared" si="0"/>
        <v>100</v>
      </c>
      <c r="D74">
        <f t="shared" si="1"/>
        <v>1000000</v>
      </c>
      <c r="E74">
        <f t="shared" si="2"/>
        <v>1500000</v>
      </c>
      <c r="F74">
        <f t="shared" si="3"/>
        <v>250000</v>
      </c>
      <c r="G74">
        <f t="shared" si="4"/>
        <v>-250000</v>
      </c>
    </row>
    <row r="75" spans="1:7" hidden="1" x14ac:dyDescent="0.25">
      <c r="A75">
        <v>63</v>
      </c>
      <c r="B75">
        <v>0.76758525761669383</v>
      </c>
      <c r="C75">
        <f t="shared" si="0"/>
        <v>200</v>
      </c>
      <c r="D75">
        <f t="shared" si="1"/>
        <v>2000000</v>
      </c>
      <c r="E75">
        <f t="shared" si="2"/>
        <v>1500000</v>
      </c>
      <c r="F75">
        <f t="shared" si="3"/>
        <v>0</v>
      </c>
      <c r="G75">
        <f t="shared" si="4"/>
        <v>500000</v>
      </c>
    </row>
    <row r="76" spans="1:7" hidden="1" x14ac:dyDescent="0.25">
      <c r="A76">
        <v>64</v>
      </c>
      <c r="B76">
        <v>0.60471067220400121</v>
      </c>
      <c r="C76">
        <f t="shared" si="0"/>
        <v>200</v>
      </c>
      <c r="D76">
        <f t="shared" si="1"/>
        <v>2000000</v>
      </c>
      <c r="E76">
        <f t="shared" si="2"/>
        <v>1500000</v>
      </c>
      <c r="F76">
        <f t="shared" si="3"/>
        <v>0</v>
      </c>
      <c r="G76">
        <f t="shared" si="4"/>
        <v>500000</v>
      </c>
    </row>
    <row r="77" spans="1:7" hidden="1" x14ac:dyDescent="0.25">
      <c r="A77">
        <v>65</v>
      </c>
      <c r="B77">
        <v>0.67391514182769185</v>
      </c>
      <c r="C77">
        <f t="shared" si="0"/>
        <v>200</v>
      </c>
      <c r="D77">
        <f t="shared" si="1"/>
        <v>2000000</v>
      </c>
      <c r="E77">
        <f t="shared" si="2"/>
        <v>1500000</v>
      </c>
      <c r="F77">
        <f t="shared" si="3"/>
        <v>0</v>
      </c>
      <c r="G77">
        <f t="shared" si="4"/>
        <v>500000</v>
      </c>
    </row>
    <row r="78" spans="1:7" hidden="1" x14ac:dyDescent="0.25">
      <c r="A78">
        <v>66</v>
      </c>
      <c r="B78">
        <v>0.8686714271812912</v>
      </c>
      <c r="C78">
        <f t="shared" ref="C78:C112" si="5">VLOOKUP(B78,$E$5:$F$9,2)</f>
        <v>250</v>
      </c>
      <c r="D78">
        <f t="shared" ref="D78:D112" si="6">MIN(C78,$B$9)*$B$6</f>
        <v>2000000</v>
      </c>
      <c r="E78">
        <f t="shared" ref="E78:E112" si="7">$B$9*$B$5</f>
        <v>1500000</v>
      </c>
      <c r="F78">
        <f t="shared" ref="F78:F112" si="8">MAX($B$9-C78,0)*$B$7</f>
        <v>0</v>
      </c>
      <c r="G78">
        <f t="shared" ref="G78:G112" si="9">D78+F78-E78</f>
        <v>500000</v>
      </c>
    </row>
    <row r="79" spans="1:7" hidden="1" x14ac:dyDescent="0.25">
      <c r="A79">
        <v>67</v>
      </c>
      <c r="B79">
        <v>0.10067981727516806</v>
      </c>
      <c r="C79">
        <f t="shared" si="5"/>
        <v>100</v>
      </c>
      <c r="D79">
        <f t="shared" si="6"/>
        <v>1000000</v>
      </c>
      <c r="E79">
        <f t="shared" si="7"/>
        <v>1500000</v>
      </c>
      <c r="F79">
        <f t="shared" si="8"/>
        <v>250000</v>
      </c>
      <c r="G79">
        <f t="shared" si="9"/>
        <v>-250000</v>
      </c>
    </row>
    <row r="80" spans="1:7" hidden="1" x14ac:dyDescent="0.25">
      <c r="A80">
        <v>68</v>
      </c>
      <c r="B80">
        <v>0.45147077556143012</v>
      </c>
      <c r="C80">
        <f t="shared" si="5"/>
        <v>150</v>
      </c>
      <c r="D80">
        <f t="shared" si="6"/>
        <v>1500000</v>
      </c>
      <c r="E80">
        <f t="shared" si="7"/>
        <v>1500000</v>
      </c>
      <c r="F80">
        <f t="shared" si="8"/>
        <v>125000</v>
      </c>
      <c r="G80">
        <f t="shared" si="9"/>
        <v>125000</v>
      </c>
    </row>
    <row r="81" spans="1:7" hidden="1" x14ac:dyDescent="0.25">
      <c r="A81">
        <v>69</v>
      </c>
      <c r="B81">
        <v>0.46010084169597776</v>
      </c>
      <c r="C81">
        <f t="shared" si="5"/>
        <v>150</v>
      </c>
      <c r="D81">
        <f t="shared" si="6"/>
        <v>1500000</v>
      </c>
      <c r="E81">
        <f t="shared" si="7"/>
        <v>1500000</v>
      </c>
      <c r="F81">
        <f t="shared" si="8"/>
        <v>125000</v>
      </c>
      <c r="G81">
        <f t="shared" si="9"/>
        <v>125000</v>
      </c>
    </row>
    <row r="82" spans="1:7" hidden="1" x14ac:dyDescent="0.25">
      <c r="A82">
        <v>70</v>
      </c>
      <c r="B82">
        <v>0.86850687306543939</v>
      </c>
      <c r="C82">
        <f t="shared" si="5"/>
        <v>250</v>
      </c>
      <c r="D82">
        <f t="shared" si="6"/>
        <v>2000000</v>
      </c>
      <c r="E82">
        <f t="shared" si="7"/>
        <v>1500000</v>
      </c>
      <c r="F82">
        <f t="shared" si="8"/>
        <v>0</v>
      </c>
      <c r="G82">
        <f t="shared" si="9"/>
        <v>500000</v>
      </c>
    </row>
    <row r="83" spans="1:7" hidden="1" x14ac:dyDescent="0.25">
      <c r="A83">
        <v>71</v>
      </c>
      <c r="B83">
        <v>9.3821509870784747E-2</v>
      </c>
      <c r="C83">
        <f t="shared" si="5"/>
        <v>100</v>
      </c>
      <c r="D83">
        <f t="shared" si="6"/>
        <v>1000000</v>
      </c>
      <c r="E83">
        <f t="shared" si="7"/>
        <v>1500000</v>
      </c>
      <c r="F83">
        <f t="shared" si="8"/>
        <v>250000</v>
      </c>
      <c r="G83">
        <f t="shared" si="9"/>
        <v>-250000</v>
      </c>
    </row>
    <row r="84" spans="1:7" hidden="1" x14ac:dyDescent="0.25">
      <c r="A84">
        <v>72</v>
      </c>
      <c r="B84">
        <v>0.2737116850289546</v>
      </c>
      <c r="C84">
        <f t="shared" si="5"/>
        <v>100</v>
      </c>
      <c r="D84">
        <f t="shared" si="6"/>
        <v>1000000</v>
      </c>
      <c r="E84">
        <f t="shared" si="7"/>
        <v>1500000</v>
      </c>
      <c r="F84">
        <f t="shared" si="8"/>
        <v>250000</v>
      </c>
      <c r="G84">
        <f t="shared" si="9"/>
        <v>-250000</v>
      </c>
    </row>
    <row r="85" spans="1:7" hidden="1" x14ac:dyDescent="0.25">
      <c r="A85">
        <v>73</v>
      </c>
      <c r="B85">
        <v>0.28086347666802602</v>
      </c>
      <c r="C85">
        <f t="shared" si="5"/>
        <v>100</v>
      </c>
      <c r="D85">
        <f t="shared" si="6"/>
        <v>1000000</v>
      </c>
      <c r="E85">
        <f t="shared" si="7"/>
        <v>1500000</v>
      </c>
      <c r="F85">
        <f t="shared" si="8"/>
        <v>250000</v>
      </c>
      <c r="G85">
        <f t="shared" si="9"/>
        <v>-250000</v>
      </c>
    </row>
    <row r="86" spans="1:7" hidden="1" x14ac:dyDescent="0.25">
      <c r="A86">
        <v>74</v>
      </c>
      <c r="B86">
        <v>0.10539397597146261</v>
      </c>
      <c r="C86">
        <f t="shared" si="5"/>
        <v>100</v>
      </c>
      <c r="D86">
        <f t="shared" si="6"/>
        <v>1000000</v>
      </c>
      <c r="E86">
        <f t="shared" si="7"/>
        <v>1500000</v>
      </c>
      <c r="F86">
        <f t="shared" si="8"/>
        <v>250000</v>
      </c>
      <c r="G86">
        <f t="shared" si="9"/>
        <v>-250000</v>
      </c>
    </row>
    <row r="87" spans="1:7" hidden="1" x14ac:dyDescent="0.25">
      <c r="A87">
        <v>75</v>
      </c>
      <c r="B87">
        <v>0.52130186044106186</v>
      </c>
      <c r="C87">
        <f t="shared" si="5"/>
        <v>200</v>
      </c>
      <c r="D87">
        <f t="shared" si="6"/>
        <v>2000000</v>
      </c>
      <c r="E87">
        <f t="shared" si="7"/>
        <v>1500000</v>
      </c>
      <c r="F87">
        <f t="shared" si="8"/>
        <v>0</v>
      </c>
      <c r="G87">
        <f t="shared" si="9"/>
        <v>500000</v>
      </c>
    </row>
    <row r="88" spans="1:7" hidden="1" x14ac:dyDescent="0.25">
      <c r="A88">
        <v>76</v>
      </c>
      <c r="B88">
        <v>0.21756612331483405</v>
      </c>
      <c r="C88">
        <f t="shared" si="5"/>
        <v>100</v>
      </c>
      <c r="D88">
        <f t="shared" si="6"/>
        <v>1000000</v>
      </c>
      <c r="E88">
        <f t="shared" si="7"/>
        <v>1500000</v>
      </c>
      <c r="F88">
        <f t="shared" si="8"/>
        <v>250000</v>
      </c>
      <c r="G88">
        <f t="shared" si="9"/>
        <v>-250000</v>
      </c>
    </row>
    <row r="89" spans="1:7" hidden="1" x14ac:dyDescent="0.25">
      <c r="A89">
        <v>77</v>
      </c>
      <c r="B89">
        <v>0.65128736624147598</v>
      </c>
      <c r="C89">
        <f t="shared" si="5"/>
        <v>200</v>
      </c>
      <c r="D89">
        <f t="shared" si="6"/>
        <v>2000000</v>
      </c>
      <c r="E89">
        <f t="shared" si="7"/>
        <v>1500000</v>
      </c>
      <c r="F89">
        <f t="shared" si="8"/>
        <v>0</v>
      </c>
      <c r="G89">
        <f t="shared" si="9"/>
        <v>500000</v>
      </c>
    </row>
    <row r="90" spans="1:7" hidden="1" x14ac:dyDescent="0.25">
      <c r="A90">
        <v>78</v>
      </c>
      <c r="B90">
        <v>0.24082248469147705</v>
      </c>
      <c r="C90">
        <f t="shared" si="5"/>
        <v>100</v>
      </c>
      <c r="D90">
        <f t="shared" si="6"/>
        <v>1000000</v>
      </c>
      <c r="E90">
        <f t="shared" si="7"/>
        <v>1500000</v>
      </c>
      <c r="F90">
        <f t="shared" si="8"/>
        <v>250000</v>
      </c>
      <c r="G90">
        <f t="shared" si="9"/>
        <v>-250000</v>
      </c>
    </row>
    <row r="91" spans="1:7" hidden="1" x14ac:dyDescent="0.25">
      <c r="A91">
        <v>79</v>
      </c>
      <c r="B91">
        <v>0.54133357708125018</v>
      </c>
      <c r="C91">
        <f t="shared" si="5"/>
        <v>200</v>
      </c>
      <c r="D91">
        <f t="shared" si="6"/>
        <v>2000000</v>
      </c>
      <c r="E91">
        <f t="shared" si="7"/>
        <v>1500000</v>
      </c>
      <c r="F91">
        <f t="shared" si="8"/>
        <v>0</v>
      </c>
      <c r="G91">
        <f t="shared" si="9"/>
        <v>500000</v>
      </c>
    </row>
    <row r="92" spans="1:7" hidden="1" x14ac:dyDescent="0.25">
      <c r="A92">
        <v>80</v>
      </c>
      <c r="B92">
        <v>0.92560310571981352</v>
      </c>
      <c r="C92">
        <f t="shared" si="5"/>
        <v>250</v>
      </c>
      <c r="D92">
        <f t="shared" si="6"/>
        <v>2000000</v>
      </c>
      <c r="E92">
        <f t="shared" si="7"/>
        <v>1500000</v>
      </c>
      <c r="F92">
        <f t="shared" si="8"/>
        <v>0</v>
      </c>
      <c r="G92">
        <f t="shared" si="9"/>
        <v>500000</v>
      </c>
    </row>
    <row r="93" spans="1:7" hidden="1" x14ac:dyDescent="0.25">
      <c r="A93">
        <v>81</v>
      </c>
      <c r="B93">
        <v>0.78726793541109841</v>
      </c>
      <c r="C93">
        <f t="shared" si="5"/>
        <v>200</v>
      </c>
      <c r="D93">
        <f t="shared" si="6"/>
        <v>2000000</v>
      </c>
      <c r="E93">
        <f t="shared" si="7"/>
        <v>1500000</v>
      </c>
      <c r="F93">
        <f t="shared" si="8"/>
        <v>0</v>
      </c>
      <c r="G93">
        <f t="shared" si="9"/>
        <v>500000</v>
      </c>
    </row>
    <row r="94" spans="1:7" hidden="1" x14ac:dyDescent="0.25">
      <c r="A94">
        <v>82</v>
      </c>
      <c r="B94">
        <v>0.79391897311597548</v>
      </c>
      <c r="C94">
        <f t="shared" si="5"/>
        <v>200</v>
      </c>
      <c r="D94">
        <f t="shared" si="6"/>
        <v>2000000</v>
      </c>
      <c r="E94">
        <f t="shared" si="7"/>
        <v>1500000</v>
      </c>
      <c r="F94">
        <f t="shared" si="8"/>
        <v>0</v>
      </c>
      <c r="G94">
        <f t="shared" si="9"/>
        <v>500000</v>
      </c>
    </row>
    <row r="95" spans="1:7" hidden="1" x14ac:dyDescent="0.25">
      <c r="A95">
        <v>83</v>
      </c>
      <c r="B95">
        <v>0.38505493957384485</v>
      </c>
      <c r="C95">
        <f t="shared" si="5"/>
        <v>150</v>
      </c>
      <c r="D95">
        <f t="shared" si="6"/>
        <v>1500000</v>
      </c>
      <c r="E95">
        <f t="shared" si="7"/>
        <v>1500000</v>
      </c>
      <c r="F95">
        <f t="shared" si="8"/>
        <v>125000</v>
      </c>
      <c r="G95">
        <f t="shared" si="9"/>
        <v>125000</v>
      </c>
    </row>
    <row r="96" spans="1:7" hidden="1" x14ac:dyDescent="0.25">
      <c r="A96">
        <v>84</v>
      </c>
      <c r="B96">
        <v>0.50116958531407463</v>
      </c>
      <c r="C96">
        <f t="shared" si="5"/>
        <v>200</v>
      </c>
      <c r="D96">
        <f t="shared" si="6"/>
        <v>2000000</v>
      </c>
      <c r="E96">
        <f t="shared" si="7"/>
        <v>1500000</v>
      </c>
      <c r="F96">
        <f t="shared" si="8"/>
        <v>0</v>
      </c>
      <c r="G96">
        <f t="shared" si="9"/>
        <v>500000</v>
      </c>
    </row>
    <row r="97" spans="1:7" hidden="1" x14ac:dyDescent="0.25">
      <c r="A97">
        <v>85</v>
      </c>
      <c r="B97">
        <v>0.12294806317048745</v>
      </c>
      <c r="C97">
        <f t="shared" si="5"/>
        <v>100</v>
      </c>
      <c r="D97">
        <f t="shared" si="6"/>
        <v>1000000</v>
      </c>
      <c r="E97">
        <f t="shared" si="7"/>
        <v>1500000</v>
      </c>
      <c r="F97">
        <f t="shared" si="8"/>
        <v>250000</v>
      </c>
      <c r="G97">
        <f t="shared" si="9"/>
        <v>-250000</v>
      </c>
    </row>
    <row r="98" spans="1:7" hidden="1" x14ac:dyDescent="0.25">
      <c r="A98">
        <v>86</v>
      </c>
      <c r="B98">
        <v>0.49969406877584721</v>
      </c>
      <c r="C98">
        <f t="shared" si="5"/>
        <v>150</v>
      </c>
      <c r="D98">
        <f t="shared" si="6"/>
        <v>1500000</v>
      </c>
      <c r="E98">
        <f t="shared" si="7"/>
        <v>1500000</v>
      </c>
      <c r="F98">
        <f t="shared" si="8"/>
        <v>125000</v>
      </c>
      <c r="G98">
        <f t="shared" si="9"/>
        <v>125000</v>
      </c>
    </row>
    <row r="99" spans="1:7" hidden="1" x14ac:dyDescent="0.25">
      <c r="A99">
        <v>87</v>
      </c>
      <c r="B99">
        <v>0.42127675480438886</v>
      </c>
      <c r="C99">
        <f t="shared" si="5"/>
        <v>150</v>
      </c>
      <c r="D99">
        <f t="shared" si="6"/>
        <v>1500000</v>
      </c>
      <c r="E99">
        <f t="shared" si="7"/>
        <v>1500000</v>
      </c>
      <c r="F99">
        <f t="shared" si="8"/>
        <v>125000</v>
      </c>
      <c r="G99">
        <f t="shared" si="9"/>
        <v>125000</v>
      </c>
    </row>
    <row r="100" spans="1:7" hidden="1" x14ac:dyDescent="0.25">
      <c r="A100">
        <v>88</v>
      </c>
      <c r="B100">
        <v>0.18230606708398467</v>
      </c>
      <c r="C100">
        <f t="shared" si="5"/>
        <v>100</v>
      </c>
      <c r="D100">
        <f t="shared" si="6"/>
        <v>1000000</v>
      </c>
      <c r="E100">
        <f t="shared" si="7"/>
        <v>1500000</v>
      </c>
      <c r="F100">
        <f t="shared" si="8"/>
        <v>250000</v>
      </c>
      <c r="G100">
        <f t="shared" si="9"/>
        <v>-250000</v>
      </c>
    </row>
    <row r="101" spans="1:7" hidden="1" x14ac:dyDescent="0.25">
      <c r="A101">
        <v>89</v>
      </c>
      <c r="B101">
        <v>0.42290850763154963</v>
      </c>
      <c r="C101">
        <f t="shared" si="5"/>
        <v>150</v>
      </c>
      <c r="D101">
        <f t="shared" si="6"/>
        <v>1500000</v>
      </c>
      <c r="E101">
        <f t="shared" si="7"/>
        <v>1500000</v>
      </c>
      <c r="F101">
        <f t="shared" si="8"/>
        <v>125000</v>
      </c>
      <c r="G101">
        <f t="shared" si="9"/>
        <v>125000</v>
      </c>
    </row>
    <row r="102" spans="1:7" hidden="1" x14ac:dyDescent="0.25">
      <c r="A102">
        <v>90</v>
      </c>
      <c r="B102">
        <v>0.78944608351228307</v>
      </c>
      <c r="C102">
        <f t="shared" si="5"/>
        <v>200</v>
      </c>
      <c r="D102">
        <f t="shared" si="6"/>
        <v>2000000</v>
      </c>
      <c r="E102">
        <f t="shared" si="7"/>
        <v>1500000</v>
      </c>
      <c r="F102">
        <f t="shared" si="8"/>
        <v>0</v>
      </c>
      <c r="G102">
        <f t="shared" si="9"/>
        <v>500000</v>
      </c>
    </row>
    <row r="103" spans="1:7" hidden="1" x14ac:dyDescent="0.25">
      <c r="A103">
        <v>91</v>
      </c>
      <c r="B103">
        <v>0.14634641965302941</v>
      </c>
      <c r="C103">
        <f t="shared" si="5"/>
        <v>100</v>
      </c>
      <c r="D103">
        <f t="shared" si="6"/>
        <v>1000000</v>
      </c>
      <c r="E103">
        <f t="shared" si="7"/>
        <v>1500000</v>
      </c>
      <c r="F103">
        <f t="shared" si="8"/>
        <v>250000</v>
      </c>
      <c r="G103">
        <f t="shared" si="9"/>
        <v>-250000</v>
      </c>
    </row>
    <row r="104" spans="1:7" hidden="1" x14ac:dyDescent="0.25">
      <c r="A104">
        <v>92</v>
      </c>
      <c r="B104">
        <v>1.6145419792946147E-2</v>
      </c>
      <c r="C104">
        <f t="shared" si="5"/>
        <v>100</v>
      </c>
      <c r="D104">
        <f t="shared" si="6"/>
        <v>1000000</v>
      </c>
      <c r="E104">
        <f t="shared" si="7"/>
        <v>1500000</v>
      </c>
      <c r="F104">
        <f t="shared" si="8"/>
        <v>250000</v>
      </c>
      <c r="G104">
        <f t="shared" si="9"/>
        <v>-250000</v>
      </c>
    </row>
    <row r="105" spans="1:7" hidden="1" x14ac:dyDescent="0.25">
      <c r="A105">
        <v>93</v>
      </c>
      <c r="B105">
        <v>0.86669770741278163</v>
      </c>
      <c r="C105">
        <f t="shared" si="5"/>
        <v>250</v>
      </c>
      <c r="D105">
        <f t="shared" si="6"/>
        <v>2000000</v>
      </c>
      <c r="E105">
        <f t="shared" si="7"/>
        <v>1500000</v>
      </c>
      <c r="F105">
        <f t="shared" si="8"/>
        <v>0</v>
      </c>
      <c r="G105">
        <f t="shared" si="9"/>
        <v>500000</v>
      </c>
    </row>
    <row r="106" spans="1:7" hidden="1" x14ac:dyDescent="0.25">
      <c r="A106">
        <v>94</v>
      </c>
      <c r="B106">
        <v>0.88555811499716275</v>
      </c>
      <c r="C106">
        <f t="shared" si="5"/>
        <v>250</v>
      </c>
      <c r="D106">
        <f t="shared" si="6"/>
        <v>2000000</v>
      </c>
      <c r="E106">
        <f t="shared" si="7"/>
        <v>1500000</v>
      </c>
      <c r="F106">
        <f t="shared" si="8"/>
        <v>0</v>
      </c>
      <c r="G106">
        <f t="shared" si="9"/>
        <v>500000</v>
      </c>
    </row>
    <row r="107" spans="1:7" hidden="1" x14ac:dyDescent="0.25">
      <c r="A107">
        <v>95</v>
      </c>
      <c r="B107">
        <v>0.97492169243743321</v>
      </c>
      <c r="C107">
        <f t="shared" si="5"/>
        <v>300</v>
      </c>
      <c r="D107">
        <f t="shared" si="6"/>
        <v>2000000</v>
      </c>
      <c r="E107">
        <f t="shared" si="7"/>
        <v>1500000</v>
      </c>
      <c r="F107">
        <f t="shared" si="8"/>
        <v>0</v>
      </c>
      <c r="G107">
        <f t="shared" si="9"/>
        <v>500000</v>
      </c>
    </row>
    <row r="108" spans="1:7" x14ac:dyDescent="0.25">
      <c r="A108">
        <v>96</v>
      </c>
      <c r="B108">
        <v>0.4974111712530862</v>
      </c>
      <c r="C108">
        <f t="shared" si="5"/>
        <v>150</v>
      </c>
      <c r="D108">
        <f t="shared" si="6"/>
        <v>1500000</v>
      </c>
      <c r="E108">
        <f t="shared" si="7"/>
        <v>1500000</v>
      </c>
      <c r="F108">
        <f t="shared" si="8"/>
        <v>125000</v>
      </c>
      <c r="G108">
        <f t="shared" si="9"/>
        <v>125000</v>
      </c>
    </row>
    <row r="109" spans="1:7" x14ac:dyDescent="0.25">
      <c r="A109">
        <v>97</v>
      </c>
      <c r="B109">
        <v>0.33042588434718601</v>
      </c>
      <c r="C109">
        <f t="shared" si="5"/>
        <v>150</v>
      </c>
      <c r="D109">
        <f t="shared" si="6"/>
        <v>1500000</v>
      </c>
      <c r="E109">
        <f t="shared" si="7"/>
        <v>1500000</v>
      </c>
      <c r="F109">
        <f t="shared" si="8"/>
        <v>125000</v>
      </c>
      <c r="G109">
        <f t="shared" si="9"/>
        <v>125000</v>
      </c>
    </row>
    <row r="110" spans="1:7" x14ac:dyDescent="0.25">
      <c r="A110">
        <v>98</v>
      </c>
      <c r="B110">
        <v>0.57841355453862631</v>
      </c>
      <c r="C110">
        <f t="shared" si="5"/>
        <v>200</v>
      </c>
      <c r="D110">
        <f t="shared" si="6"/>
        <v>2000000</v>
      </c>
      <c r="E110">
        <f t="shared" si="7"/>
        <v>1500000</v>
      </c>
      <c r="F110">
        <f t="shared" si="8"/>
        <v>0</v>
      </c>
      <c r="G110">
        <f t="shared" si="9"/>
        <v>500000</v>
      </c>
    </row>
    <row r="111" spans="1:7" x14ac:dyDescent="0.25">
      <c r="A111">
        <v>99</v>
      </c>
      <c r="B111">
        <v>0.19173795873375576</v>
      </c>
      <c r="C111">
        <f t="shared" si="5"/>
        <v>100</v>
      </c>
      <c r="D111">
        <f t="shared" si="6"/>
        <v>1000000</v>
      </c>
      <c r="E111">
        <f t="shared" si="7"/>
        <v>1500000</v>
      </c>
      <c r="F111">
        <f t="shared" si="8"/>
        <v>250000</v>
      </c>
      <c r="G111">
        <f t="shared" si="9"/>
        <v>-250000</v>
      </c>
    </row>
    <row r="112" spans="1:7" x14ac:dyDescent="0.25">
      <c r="A112">
        <v>100</v>
      </c>
      <c r="B112">
        <v>0.80087407901236718</v>
      </c>
      <c r="C112">
        <f t="shared" si="5"/>
        <v>250</v>
      </c>
      <c r="D112">
        <f t="shared" si="6"/>
        <v>2000000</v>
      </c>
      <c r="E112">
        <f t="shared" si="7"/>
        <v>1500000</v>
      </c>
      <c r="F112">
        <f t="shared" si="8"/>
        <v>0</v>
      </c>
      <c r="G112">
        <f t="shared" si="9"/>
        <v>500000</v>
      </c>
    </row>
    <row r="114" spans="6:7" x14ac:dyDescent="0.25">
      <c r="F114" t="s">
        <v>42</v>
      </c>
      <c r="G114">
        <f>AVERAGE($G$13:$G$112)</f>
        <v>196250</v>
      </c>
    </row>
    <row r="115" spans="6:7" x14ac:dyDescent="0.25">
      <c r="F115" t="s">
        <v>53</v>
      </c>
      <c r="G115">
        <f>_xlfn.STDEV.S($G$13:$G$112)</f>
        <v>331555.3909571179</v>
      </c>
    </row>
    <row r="117" spans="6:7" x14ac:dyDescent="0.25">
      <c r="F117" t="s">
        <v>59</v>
      </c>
      <c r="G117">
        <f>G114+_xlfn.NORM.S.INV(0.975)*G115/SQRT(100)</f>
        <v>261233.66251560481</v>
      </c>
    </row>
    <row r="118" spans="6:7" x14ac:dyDescent="0.25">
      <c r="F118" t="s">
        <v>60</v>
      </c>
      <c r="G118">
        <f>G114-_xlfn.NORM.S.INV(0.975)*G115/SQRT(100)</f>
        <v>131266.33748439519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D704-AED0-42F8-B459-697A8DD5BD62}">
  <dimension ref="A1:L225"/>
  <sheetViews>
    <sheetView zoomScaleNormal="100" workbookViewId="0">
      <selection activeCell="B10" sqref="B10"/>
    </sheetView>
  </sheetViews>
  <sheetFormatPr defaultRowHeight="14.4" x14ac:dyDescent="0.25"/>
  <cols>
    <col min="2" max="2" width="9.8984375" customWidth="1"/>
    <col min="3" max="3" width="10.296875" customWidth="1"/>
    <col min="4" max="5" width="13.59765625" bestFit="1" customWidth="1"/>
    <col min="6" max="6" width="11.8984375" bestFit="1" customWidth="1"/>
    <col min="7" max="7" width="12.5" bestFit="1" customWidth="1"/>
    <col min="11" max="12" width="9.69921875" bestFit="1" customWidth="1"/>
  </cols>
  <sheetData>
    <row r="1" spans="1:12" x14ac:dyDescent="0.25">
      <c r="A1" t="s">
        <v>24</v>
      </c>
    </row>
    <row r="3" spans="1:12" x14ac:dyDescent="0.25">
      <c r="A3" t="s">
        <v>25</v>
      </c>
    </row>
    <row r="4" spans="1:12" x14ac:dyDescent="0.25">
      <c r="E4" t="s">
        <v>56</v>
      </c>
      <c r="F4" t="s">
        <v>33</v>
      </c>
      <c r="G4" t="s">
        <v>34</v>
      </c>
      <c r="J4" t="s">
        <v>46</v>
      </c>
    </row>
    <row r="5" spans="1:12" x14ac:dyDescent="0.25">
      <c r="A5" t="s">
        <v>55</v>
      </c>
      <c r="B5">
        <v>7500</v>
      </c>
      <c r="E5">
        <v>0</v>
      </c>
      <c r="F5">
        <v>100</v>
      </c>
      <c r="G5">
        <v>0.3</v>
      </c>
      <c r="J5" t="s">
        <v>47</v>
      </c>
      <c r="K5" t="s">
        <v>42</v>
      </c>
      <c r="L5" t="s">
        <v>53</v>
      </c>
    </row>
    <row r="6" spans="1:12" x14ac:dyDescent="0.25">
      <c r="A6" t="s">
        <v>28</v>
      </c>
      <c r="B6">
        <v>10000</v>
      </c>
      <c r="E6">
        <v>0.3</v>
      </c>
      <c r="F6">
        <v>150</v>
      </c>
      <c r="G6">
        <v>0.2</v>
      </c>
      <c r="K6" s="13">
        <f ca="1">G114</f>
        <v>400925</v>
      </c>
      <c r="L6" s="13">
        <f ca="1">G115</f>
        <v>141843.76408249643</v>
      </c>
    </row>
    <row r="7" spans="1:12" x14ac:dyDescent="0.25">
      <c r="A7" t="s">
        <v>29</v>
      </c>
      <c r="B7">
        <v>2500</v>
      </c>
      <c r="E7">
        <v>0.5</v>
      </c>
      <c r="F7">
        <v>200</v>
      </c>
      <c r="G7">
        <v>0.3</v>
      </c>
      <c r="J7">
        <v>100</v>
      </c>
      <c r="K7" s="13">
        <f t="dataTable" ref="K7:L15" dt2D="0" dtr="0" r1="B9" ca="1"/>
        <v>250000</v>
      </c>
      <c r="L7" s="13">
        <v>0</v>
      </c>
    </row>
    <row r="8" spans="1:12" x14ac:dyDescent="0.25">
      <c r="E8">
        <v>0.8</v>
      </c>
      <c r="F8">
        <v>250</v>
      </c>
      <c r="G8">
        <v>0.15</v>
      </c>
      <c r="J8">
        <v>125</v>
      </c>
      <c r="K8" s="13">
        <v>310025</v>
      </c>
      <c r="L8" s="13">
        <v>18740.300521506149</v>
      </c>
    </row>
    <row r="9" spans="1:12" x14ac:dyDescent="0.25">
      <c r="A9" t="s">
        <v>47</v>
      </c>
      <c r="B9">
        <v>200</v>
      </c>
      <c r="E9">
        <v>0.95</v>
      </c>
      <c r="F9">
        <v>300</v>
      </c>
      <c r="G9">
        <v>0.05</v>
      </c>
      <c r="J9">
        <v>150</v>
      </c>
      <c r="K9" s="13">
        <v>366375</v>
      </c>
      <c r="L9" s="13">
        <v>37604.022391228311</v>
      </c>
    </row>
    <row r="10" spans="1:12" x14ac:dyDescent="0.25">
      <c r="J10">
        <v>175</v>
      </c>
      <c r="K10" s="13">
        <v>413125</v>
      </c>
      <c r="L10" s="13">
        <v>67136.013570823648</v>
      </c>
    </row>
    <row r="11" spans="1:12" x14ac:dyDescent="0.25">
      <c r="A11" t="s">
        <v>36</v>
      </c>
      <c r="J11">
        <v>200</v>
      </c>
      <c r="K11" s="13">
        <v>410525</v>
      </c>
      <c r="L11" s="13">
        <v>121782.47653463569</v>
      </c>
    </row>
    <row r="12" spans="1:12" x14ac:dyDescent="0.25">
      <c r="A12" t="s">
        <v>57</v>
      </c>
      <c r="B12" t="s">
        <v>38</v>
      </c>
      <c r="C12" t="s">
        <v>33</v>
      </c>
      <c r="D12" t="s">
        <v>26</v>
      </c>
      <c r="E12" t="s">
        <v>54</v>
      </c>
      <c r="F12" t="s">
        <v>39</v>
      </c>
      <c r="G12" t="s">
        <v>41</v>
      </c>
      <c r="J12">
        <v>225</v>
      </c>
      <c r="K12" s="13">
        <v>332400</v>
      </c>
      <c r="L12" s="13">
        <v>190626.59835395479</v>
      </c>
    </row>
    <row r="13" spans="1:12" x14ac:dyDescent="0.25">
      <c r="A13">
        <v>1</v>
      </c>
      <c r="B13">
        <f ca="1">RAND()</f>
        <v>0.78021598811375792</v>
      </c>
      <c r="C13">
        <f t="shared" ref="C13:C77" ca="1" si="0">INT(_xlfn.NORM.INV(B13,200,30))</f>
        <v>223</v>
      </c>
      <c r="D13" s="13">
        <f ca="1">MIN(C13,$B$9)*$B$6</f>
        <v>2000000</v>
      </c>
      <c r="E13" s="13">
        <f>$B$9*$B$5</f>
        <v>1500000</v>
      </c>
      <c r="F13" s="13">
        <f ca="1">MAX($B$9-C13,0)*$B$7</f>
        <v>0</v>
      </c>
      <c r="G13" s="13">
        <f ca="1">D13+F13-E13</f>
        <v>500000</v>
      </c>
      <c r="J13">
        <v>250</v>
      </c>
      <c r="K13" s="13">
        <v>247825</v>
      </c>
      <c r="L13" s="13">
        <v>229042.70889945395</v>
      </c>
    </row>
    <row r="14" spans="1:12" x14ac:dyDescent="0.25">
      <c r="A14">
        <v>2</v>
      </c>
      <c r="B14">
        <f t="shared" ref="B14:B77" ca="1" si="1">RAND()</f>
        <v>0.1363466960894909</v>
      </c>
      <c r="C14">
        <f t="shared" ca="1" si="0"/>
        <v>167</v>
      </c>
      <c r="D14" s="13">
        <f t="shared" ref="D14:D77" ca="1" si="2">MIN(C14,$B$9)*$B$6</f>
        <v>1670000</v>
      </c>
      <c r="E14" s="13">
        <f t="shared" ref="E14:E77" si="3">$B$9*$B$5</f>
        <v>1500000</v>
      </c>
      <c r="F14" s="13">
        <f t="shared" ref="F14:F77" ca="1" si="4">MAX($B$9-C14,0)*$B$7</f>
        <v>82500</v>
      </c>
      <c r="G14" s="13">
        <f t="shared" ref="G14:G77" ca="1" si="5">D14+F14-E14</f>
        <v>252500</v>
      </c>
      <c r="J14">
        <v>275</v>
      </c>
      <c r="K14" s="13">
        <v>131825</v>
      </c>
      <c r="L14" s="13">
        <v>223396.03795216975</v>
      </c>
    </row>
    <row r="15" spans="1:12" x14ac:dyDescent="0.25">
      <c r="A15">
        <v>3</v>
      </c>
      <c r="B15">
        <f t="shared" ca="1" si="1"/>
        <v>2.7249913710760465E-2</v>
      </c>
      <c r="C15">
        <f t="shared" ca="1" si="0"/>
        <v>142</v>
      </c>
      <c r="D15" s="13">
        <f t="shared" ca="1" si="2"/>
        <v>1420000</v>
      </c>
      <c r="E15" s="13">
        <f t="shared" si="3"/>
        <v>1500000</v>
      </c>
      <c r="F15" s="13">
        <f t="shared" ca="1" si="4"/>
        <v>145000</v>
      </c>
      <c r="G15" s="13">
        <f t="shared" ca="1" si="5"/>
        <v>65000</v>
      </c>
      <c r="J15">
        <v>300</v>
      </c>
      <c r="K15" s="13">
        <v>11250</v>
      </c>
      <c r="L15" s="13">
        <v>214538.35215516723</v>
      </c>
    </row>
    <row r="16" spans="1:12" x14ac:dyDescent="0.25">
      <c r="A16">
        <v>4</v>
      </c>
      <c r="B16">
        <f t="shared" ca="1" si="1"/>
        <v>0.84423975140993579</v>
      </c>
      <c r="C16">
        <f t="shared" ca="1" si="0"/>
        <v>230</v>
      </c>
      <c r="D16" s="13">
        <f t="shared" ca="1" si="2"/>
        <v>2000000</v>
      </c>
      <c r="E16" s="13">
        <f t="shared" si="3"/>
        <v>1500000</v>
      </c>
      <c r="F16" s="13">
        <f t="shared" ca="1" si="4"/>
        <v>0</v>
      </c>
      <c r="G16" s="13">
        <f t="shared" ca="1" si="5"/>
        <v>500000</v>
      </c>
    </row>
    <row r="17" spans="1:7" x14ac:dyDescent="0.25">
      <c r="A17">
        <v>5</v>
      </c>
      <c r="B17">
        <f t="shared" ca="1" si="1"/>
        <v>0.46166819758458744</v>
      </c>
      <c r="C17">
        <f t="shared" ca="1" si="0"/>
        <v>197</v>
      </c>
      <c r="D17" s="13">
        <f t="shared" ca="1" si="2"/>
        <v>1970000</v>
      </c>
      <c r="E17" s="13">
        <f t="shared" si="3"/>
        <v>1500000</v>
      </c>
      <c r="F17" s="13">
        <f t="shared" ca="1" si="4"/>
        <v>7500</v>
      </c>
      <c r="G17" s="13">
        <f t="shared" ca="1" si="5"/>
        <v>477500</v>
      </c>
    </row>
    <row r="18" spans="1:7" hidden="1" x14ac:dyDescent="0.25">
      <c r="A18">
        <v>6</v>
      </c>
      <c r="B18">
        <f t="shared" ca="1" si="1"/>
        <v>0.53798856383285609</v>
      </c>
      <c r="C18">
        <f t="shared" ca="1" si="0"/>
        <v>202</v>
      </c>
      <c r="D18" s="13">
        <f t="shared" ca="1" si="2"/>
        <v>2000000</v>
      </c>
      <c r="E18" s="13">
        <f t="shared" si="3"/>
        <v>1500000</v>
      </c>
      <c r="F18" s="13">
        <f t="shared" ca="1" si="4"/>
        <v>0</v>
      </c>
      <c r="G18" s="13">
        <f t="shared" ca="1" si="5"/>
        <v>500000</v>
      </c>
    </row>
    <row r="19" spans="1:7" hidden="1" x14ac:dyDescent="0.25">
      <c r="A19">
        <v>7</v>
      </c>
      <c r="B19">
        <f t="shared" ca="1" si="1"/>
        <v>0.64640162396627132</v>
      </c>
      <c r="C19">
        <f t="shared" ca="1" si="0"/>
        <v>211</v>
      </c>
      <c r="D19" s="13">
        <f t="shared" ca="1" si="2"/>
        <v>2000000</v>
      </c>
      <c r="E19" s="13">
        <f t="shared" si="3"/>
        <v>1500000</v>
      </c>
      <c r="F19" s="13">
        <f t="shared" ca="1" si="4"/>
        <v>0</v>
      </c>
      <c r="G19" s="13">
        <f t="shared" ca="1" si="5"/>
        <v>500000</v>
      </c>
    </row>
    <row r="20" spans="1:7" hidden="1" x14ac:dyDescent="0.25">
      <c r="A20">
        <v>8</v>
      </c>
      <c r="B20">
        <f t="shared" ca="1" si="1"/>
        <v>0.98117301426374148</v>
      </c>
      <c r="C20">
        <f t="shared" ca="1" si="0"/>
        <v>262</v>
      </c>
      <c r="D20" s="13">
        <f t="shared" ca="1" si="2"/>
        <v>2000000</v>
      </c>
      <c r="E20" s="13">
        <f t="shared" si="3"/>
        <v>1500000</v>
      </c>
      <c r="F20" s="13">
        <f t="shared" ca="1" si="4"/>
        <v>0</v>
      </c>
      <c r="G20" s="13">
        <f t="shared" ca="1" si="5"/>
        <v>500000</v>
      </c>
    </row>
    <row r="21" spans="1:7" hidden="1" x14ac:dyDescent="0.25">
      <c r="A21">
        <v>9</v>
      </c>
      <c r="B21">
        <f t="shared" ca="1" si="1"/>
        <v>0.39804777194082275</v>
      </c>
      <c r="C21">
        <f t="shared" ca="1" si="0"/>
        <v>192</v>
      </c>
      <c r="D21" s="13">
        <f t="shared" ca="1" si="2"/>
        <v>1920000</v>
      </c>
      <c r="E21" s="13">
        <f t="shared" si="3"/>
        <v>1500000</v>
      </c>
      <c r="F21" s="13">
        <f t="shared" ca="1" si="4"/>
        <v>20000</v>
      </c>
      <c r="G21" s="13">
        <f t="shared" ca="1" si="5"/>
        <v>440000</v>
      </c>
    </row>
    <row r="22" spans="1:7" hidden="1" x14ac:dyDescent="0.25">
      <c r="A22">
        <v>10</v>
      </c>
      <c r="B22">
        <f t="shared" ca="1" si="1"/>
        <v>0.64467529778665333</v>
      </c>
      <c r="C22">
        <f t="shared" ca="1" si="0"/>
        <v>211</v>
      </c>
      <c r="D22" s="13">
        <f t="shared" ca="1" si="2"/>
        <v>2000000</v>
      </c>
      <c r="E22" s="13">
        <f t="shared" si="3"/>
        <v>1500000</v>
      </c>
      <c r="F22" s="13">
        <f t="shared" ca="1" si="4"/>
        <v>0</v>
      </c>
      <c r="G22" s="13">
        <f t="shared" ca="1" si="5"/>
        <v>500000</v>
      </c>
    </row>
    <row r="23" spans="1:7" hidden="1" x14ac:dyDescent="0.25">
      <c r="A23">
        <v>11</v>
      </c>
      <c r="B23">
        <f t="shared" ca="1" si="1"/>
        <v>2.5380520453297417E-2</v>
      </c>
      <c r="C23">
        <f t="shared" ca="1" si="0"/>
        <v>141</v>
      </c>
      <c r="D23" s="13">
        <f t="shared" ca="1" si="2"/>
        <v>1410000</v>
      </c>
      <c r="E23" s="13">
        <f t="shared" si="3"/>
        <v>1500000</v>
      </c>
      <c r="F23" s="13">
        <f t="shared" ca="1" si="4"/>
        <v>147500</v>
      </c>
      <c r="G23" s="13">
        <f t="shared" ca="1" si="5"/>
        <v>57500</v>
      </c>
    </row>
    <row r="24" spans="1:7" hidden="1" x14ac:dyDescent="0.25">
      <c r="A24">
        <v>12</v>
      </c>
      <c r="B24">
        <f t="shared" ca="1" si="1"/>
        <v>6.0455492118838605E-2</v>
      </c>
      <c r="C24">
        <f t="shared" ca="1" si="0"/>
        <v>153</v>
      </c>
      <c r="D24" s="13">
        <f t="shared" ca="1" si="2"/>
        <v>1530000</v>
      </c>
      <c r="E24" s="13">
        <f t="shared" si="3"/>
        <v>1500000</v>
      </c>
      <c r="F24" s="13">
        <f t="shared" ca="1" si="4"/>
        <v>117500</v>
      </c>
      <c r="G24" s="13">
        <f t="shared" ca="1" si="5"/>
        <v>147500</v>
      </c>
    </row>
    <row r="25" spans="1:7" hidden="1" x14ac:dyDescent="0.25">
      <c r="A25">
        <v>13</v>
      </c>
      <c r="B25">
        <f t="shared" ca="1" si="1"/>
        <v>0.49666642573959363</v>
      </c>
      <c r="C25">
        <f t="shared" ca="1" si="0"/>
        <v>199</v>
      </c>
      <c r="D25" s="13">
        <f t="shared" ca="1" si="2"/>
        <v>1990000</v>
      </c>
      <c r="E25" s="13">
        <f t="shared" si="3"/>
        <v>1500000</v>
      </c>
      <c r="F25" s="13">
        <f t="shared" ca="1" si="4"/>
        <v>2500</v>
      </c>
      <c r="G25" s="13">
        <f t="shared" ca="1" si="5"/>
        <v>492500</v>
      </c>
    </row>
    <row r="26" spans="1:7" hidden="1" x14ac:dyDescent="0.25">
      <c r="A26">
        <v>14</v>
      </c>
      <c r="B26">
        <f t="shared" ca="1" si="1"/>
        <v>0.25563048643221986</v>
      </c>
      <c r="C26">
        <f t="shared" ca="1" si="0"/>
        <v>180</v>
      </c>
      <c r="D26" s="13">
        <f t="shared" ca="1" si="2"/>
        <v>1800000</v>
      </c>
      <c r="E26" s="13">
        <f t="shared" si="3"/>
        <v>1500000</v>
      </c>
      <c r="F26" s="13">
        <f t="shared" ca="1" si="4"/>
        <v>50000</v>
      </c>
      <c r="G26" s="13">
        <f t="shared" ca="1" si="5"/>
        <v>350000</v>
      </c>
    </row>
    <row r="27" spans="1:7" hidden="1" x14ac:dyDescent="0.25">
      <c r="A27">
        <v>15</v>
      </c>
      <c r="B27">
        <f t="shared" ca="1" si="1"/>
        <v>3.778548634708756E-2</v>
      </c>
      <c r="C27">
        <f t="shared" ca="1" si="0"/>
        <v>146</v>
      </c>
      <c r="D27" s="13">
        <f t="shared" ca="1" si="2"/>
        <v>1460000</v>
      </c>
      <c r="E27" s="13">
        <f t="shared" si="3"/>
        <v>1500000</v>
      </c>
      <c r="F27" s="13">
        <f t="shared" ca="1" si="4"/>
        <v>135000</v>
      </c>
      <c r="G27" s="13">
        <f t="shared" ca="1" si="5"/>
        <v>95000</v>
      </c>
    </row>
    <row r="28" spans="1:7" hidden="1" x14ac:dyDescent="0.25">
      <c r="A28">
        <v>16</v>
      </c>
      <c r="B28">
        <f t="shared" ca="1" si="1"/>
        <v>0.64045676413226593</v>
      </c>
      <c r="C28">
        <f t="shared" ca="1" si="0"/>
        <v>210</v>
      </c>
      <c r="D28" s="13">
        <f t="shared" ca="1" si="2"/>
        <v>2000000</v>
      </c>
      <c r="E28" s="13">
        <f t="shared" si="3"/>
        <v>1500000</v>
      </c>
      <c r="F28" s="13">
        <f t="shared" ca="1" si="4"/>
        <v>0</v>
      </c>
      <c r="G28" s="13">
        <f t="shared" ca="1" si="5"/>
        <v>500000</v>
      </c>
    </row>
    <row r="29" spans="1:7" hidden="1" x14ac:dyDescent="0.25">
      <c r="A29">
        <v>17</v>
      </c>
      <c r="B29">
        <f t="shared" ca="1" si="1"/>
        <v>0.34429323870403761</v>
      </c>
      <c r="C29">
        <f t="shared" ca="1" si="0"/>
        <v>187</v>
      </c>
      <c r="D29" s="13">
        <f t="shared" ca="1" si="2"/>
        <v>1870000</v>
      </c>
      <c r="E29" s="13">
        <f t="shared" si="3"/>
        <v>1500000</v>
      </c>
      <c r="F29" s="13">
        <f t="shared" ca="1" si="4"/>
        <v>32500</v>
      </c>
      <c r="G29" s="13">
        <f t="shared" ca="1" si="5"/>
        <v>402500</v>
      </c>
    </row>
    <row r="30" spans="1:7" hidden="1" x14ac:dyDescent="0.25">
      <c r="A30">
        <v>18</v>
      </c>
      <c r="B30">
        <f t="shared" ca="1" si="1"/>
        <v>4.6328491484831313E-2</v>
      </c>
      <c r="C30">
        <f t="shared" ca="1" si="0"/>
        <v>149</v>
      </c>
      <c r="D30" s="13">
        <f t="shared" ca="1" si="2"/>
        <v>1490000</v>
      </c>
      <c r="E30" s="13">
        <f t="shared" si="3"/>
        <v>1500000</v>
      </c>
      <c r="F30" s="13">
        <f t="shared" ca="1" si="4"/>
        <v>127500</v>
      </c>
      <c r="G30" s="13">
        <f t="shared" ca="1" si="5"/>
        <v>117500</v>
      </c>
    </row>
    <row r="31" spans="1:7" hidden="1" x14ac:dyDescent="0.25">
      <c r="A31">
        <v>19</v>
      </c>
      <c r="B31">
        <f t="shared" ca="1" si="1"/>
        <v>0.72163577443075555</v>
      </c>
      <c r="C31">
        <f t="shared" ca="1" si="0"/>
        <v>217</v>
      </c>
      <c r="D31" s="13">
        <f t="shared" ca="1" si="2"/>
        <v>2000000</v>
      </c>
      <c r="E31" s="13">
        <f t="shared" si="3"/>
        <v>1500000</v>
      </c>
      <c r="F31" s="13">
        <f t="shared" ca="1" si="4"/>
        <v>0</v>
      </c>
      <c r="G31" s="13">
        <f t="shared" ca="1" si="5"/>
        <v>500000</v>
      </c>
    </row>
    <row r="32" spans="1:7" hidden="1" x14ac:dyDescent="0.25">
      <c r="A32">
        <v>20</v>
      </c>
      <c r="B32">
        <f t="shared" ca="1" si="1"/>
        <v>0.30791921959528779</v>
      </c>
      <c r="C32">
        <f t="shared" ca="1" si="0"/>
        <v>184</v>
      </c>
      <c r="D32" s="13">
        <f t="shared" ca="1" si="2"/>
        <v>1840000</v>
      </c>
      <c r="E32" s="13">
        <f t="shared" si="3"/>
        <v>1500000</v>
      </c>
      <c r="F32" s="13">
        <f t="shared" ca="1" si="4"/>
        <v>40000</v>
      </c>
      <c r="G32" s="13">
        <f t="shared" ca="1" si="5"/>
        <v>380000</v>
      </c>
    </row>
    <row r="33" spans="1:7" hidden="1" x14ac:dyDescent="0.25">
      <c r="A33">
        <v>21</v>
      </c>
      <c r="B33">
        <f t="shared" ca="1" si="1"/>
        <v>0.82222732698127532</v>
      </c>
      <c r="C33">
        <f t="shared" ca="1" si="0"/>
        <v>227</v>
      </c>
      <c r="D33" s="13">
        <f t="shared" ca="1" si="2"/>
        <v>2000000</v>
      </c>
      <c r="E33" s="13">
        <f t="shared" si="3"/>
        <v>1500000</v>
      </c>
      <c r="F33" s="13">
        <f t="shared" ca="1" si="4"/>
        <v>0</v>
      </c>
      <c r="G33" s="13">
        <f t="shared" ca="1" si="5"/>
        <v>500000</v>
      </c>
    </row>
    <row r="34" spans="1:7" hidden="1" x14ac:dyDescent="0.25">
      <c r="A34">
        <v>22</v>
      </c>
      <c r="B34">
        <f t="shared" ca="1" si="1"/>
        <v>0.26015153188968598</v>
      </c>
      <c r="C34">
        <f t="shared" ca="1" si="0"/>
        <v>180</v>
      </c>
      <c r="D34" s="13">
        <f t="shared" ca="1" si="2"/>
        <v>1800000</v>
      </c>
      <c r="E34" s="13">
        <f t="shared" si="3"/>
        <v>1500000</v>
      </c>
      <c r="F34" s="13">
        <f t="shared" ca="1" si="4"/>
        <v>50000</v>
      </c>
      <c r="G34" s="13">
        <f t="shared" ca="1" si="5"/>
        <v>350000</v>
      </c>
    </row>
    <row r="35" spans="1:7" hidden="1" x14ac:dyDescent="0.25">
      <c r="A35">
        <v>23</v>
      </c>
      <c r="B35">
        <f t="shared" ca="1" si="1"/>
        <v>0.19548147266373839</v>
      </c>
      <c r="C35">
        <f t="shared" ca="1" si="0"/>
        <v>174</v>
      </c>
      <c r="D35" s="13">
        <f t="shared" ca="1" si="2"/>
        <v>1740000</v>
      </c>
      <c r="E35" s="13">
        <f t="shared" si="3"/>
        <v>1500000</v>
      </c>
      <c r="F35" s="13">
        <f t="shared" ca="1" si="4"/>
        <v>65000</v>
      </c>
      <c r="G35" s="13">
        <f t="shared" ca="1" si="5"/>
        <v>305000</v>
      </c>
    </row>
    <row r="36" spans="1:7" hidden="1" x14ac:dyDescent="0.25">
      <c r="A36">
        <v>24</v>
      </c>
      <c r="B36">
        <f t="shared" ca="1" si="1"/>
        <v>0.26365952742661569</v>
      </c>
      <c r="C36">
        <f t="shared" ca="1" si="0"/>
        <v>181</v>
      </c>
      <c r="D36" s="13">
        <f t="shared" ca="1" si="2"/>
        <v>1810000</v>
      </c>
      <c r="E36" s="13">
        <f t="shared" si="3"/>
        <v>1500000</v>
      </c>
      <c r="F36" s="13">
        <f t="shared" ca="1" si="4"/>
        <v>47500</v>
      </c>
      <c r="G36" s="13">
        <f t="shared" ca="1" si="5"/>
        <v>357500</v>
      </c>
    </row>
    <row r="37" spans="1:7" hidden="1" x14ac:dyDescent="0.25">
      <c r="A37">
        <v>25</v>
      </c>
      <c r="B37">
        <f t="shared" ca="1" si="1"/>
        <v>0.91296586885143793</v>
      </c>
      <c r="C37">
        <f t="shared" ca="1" si="0"/>
        <v>240</v>
      </c>
      <c r="D37" s="13">
        <f t="shared" ca="1" si="2"/>
        <v>2000000</v>
      </c>
      <c r="E37" s="13">
        <f t="shared" si="3"/>
        <v>1500000</v>
      </c>
      <c r="F37" s="13">
        <f t="shared" ca="1" si="4"/>
        <v>0</v>
      </c>
      <c r="G37" s="13">
        <f t="shared" ca="1" si="5"/>
        <v>500000</v>
      </c>
    </row>
    <row r="38" spans="1:7" hidden="1" x14ac:dyDescent="0.25">
      <c r="A38">
        <v>26</v>
      </c>
      <c r="B38">
        <f t="shared" ca="1" si="1"/>
        <v>0.53607156872103667</v>
      </c>
      <c r="C38">
        <f t="shared" ca="1" si="0"/>
        <v>202</v>
      </c>
      <c r="D38" s="13">
        <f t="shared" ca="1" si="2"/>
        <v>2000000</v>
      </c>
      <c r="E38" s="13">
        <f t="shared" si="3"/>
        <v>1500000</v>
      </c>
      <c r="F38" s="13">
        <f t="shared" ca="1" si="4"/>
        <v>0</v>
      </c>
      <c r="G38" s="13">
        <f t="shared" ca="1" si="5"/>
        <v>500000</v>
      </c>
    </row>
    <row r="39" spans="1:7" hidden="1" x14ac:dyDescent="0.25">
      <c r="A39">
        <v>27</v>
      </c>
      <c r="B39">
        <f t="shared" ca="1" si="1"/>
        <v>0.74548872840470193</v>
      </c>
      <c r="C39">
        <f t="shared" ca="1" si="0"/>
        <v>219</v>
      </c>
      <c r="D39" s="13">
        <f t="shared" ca="1" si="2"/>
        <v>2000000</v>
      </c>
      <c r="E39" s="13">
        <f t="shared" si="3"/>
        <v>1500000</v>
      </c>
      <c r="F39" s="13">
        <f t="shared" ca="1" si="4"/>
        <v>0</v>
      </c>
      <c r="G39" s="13">
        <f t="shared" ca="1" si="5"/>
        <v>500000</v>
      </c>
    </row>
    <row r="40" spans="1:7" hidden="1" x14ac:dyDescent="0.25">
      <c r="A40">
        <v>28</v>
      </c>
      <c r="B40">
        <f t="shared" ca="1" si="1"/>
        <v>7.8444661371764202E-2</v>
      </c>
      <c r="C40">
        <f t="shared" ca="1" si="0"/>
        <v>157</v>
      </c>
      <c r="D40" s="13">
        <f t="shared" ca="1" si="2"/>
        <v>1570000</v>
      </c>
      <c r="E40" s="13">
        <f t="shared" si="3"/>
        <v>1500000</v>
      </c>
      <c r="F40" s="13">
        <f t="shared" ca="1" si="4"/>
        <v>107500</v>
      </c>
      <c r="G40" s="13">
        <f t="shared" ca="1" si="5"/>
        <v>177500</v>
      </c>
    </row>
    <row r="41" spans="1:7" hidden="1" x14ac:dyDescent="0.25">
      <c r="A41">
        <v>29</v>
      </c>
      <c r="B41">
        <f t="shared" ca="1" si="1"/>
        <v>0.39830668571027739</v>
      </c>
      <c r="C41">
        <f t="shared" ca="1" si="0"/>
        <v>192</v>
      </c>
      <c r="D41" s="13">
        <f t="shared" ca="1" si="2"/>
        <v>1920000</v>
      </c>
      <c r="E41" s="13">
        <f t="shared" si="3"/>
        <v>1500000</v>
      </c>
      <c r="F41" s="13">
        <f t="shared" ca="1" si="4"/>
        <v>20000</v>
      </c>
      <c r="G41" s="13">
        <f t="shared" ca="1" si="5"/>
        <v>440000</v>
      </c>
    </row>
    <row r="42" spans="1:7" hidden="1" x14ac:dyDescent="0.25">
      <c r="A42">
        <v>30</v>
      </c>
      <c r="B42">
        <f t="shared" ca="1" si="1"/>
        <v>0.54691441303718813</v>
      </c>
      <c r="C42">
        <f t="shared" ca="1" si="0"/>
        <v>203</v>
      </c>
      <c r="D42" s="13">
        <f t="shared" ca="1" si="2"/>
        <v>2000000</v>
      </c>
      <c r="E42" s="13">
        <f t="shared" si="3"/>
        <v>1500000</v>
      </c>
      <c r="F42" s="13">
        <f t="shared" ca="1" si="4"/>
        <v>0</v>
      </c>
      <c r="G42" s="13">
        <f t="shared" ca="1" si="5"/>
        <v>500000</v>
      </c>
    </row>
    <row r="43" spans="1:7" hidden="1" x14ac:dyDescent="0.25">
      <c r="A43">
        <v>31</v>
      </c>
      <c r="B43">
        <f t="shared" ca="1" si="1"/>
        <v>0.17915730355056014</v>
      </c>
      <c r="C43">
        <f t="shared" ca="1" si="0"/>
        <v>172</v>
      </c>
      <c r="D43" s="13">
        <f t="shared" ca="1" si="2"/>
        <v>1720000</v>
      </c>
      <c r="E43" s="13">
        <f t="shared" si="3"/>
        <v>1500000</v>
      </c>
      <c r="F43" s="13">
        <f t="shared" ca="1" si="4"/>
        <v>70000</v>
      </c>
      <c r="G43" s="13">
        <f t="shared" ca="1" si="5"/>
        <v>290000</v>
      </c>
    </row>
    <row r="44" spans="1:7" hidden="1" x14ac:dyDescent="0.25">
      <c r="A44">
        <v>32</v>
      </c>
      <c r="B44">
        <f t="shared" ca="1" si="1"/>
        <v>0.74574704600013342</v>
      </c>
      <c r="C44">
        <f t="shared" ca="1" si="0"/>
        <v>219</v>
      </c>
      <c r="D44" s="13">
        <f t="shared" ca="1" si="2"/>
        <v>2000000</v>
      </c>
      <c r="E44" s="13">
        <f t="shared" si="3"/>
        <v>1500000</v>
      </c>
      <c r="F44" s="13">
        <f t="shared" ca="1" si="4"/>
        <v>0</v>
      </c>
      <c r="G44" s="13">
        <f t="shared" ca="1" si="5"/>
        <v>500000</v>
      </c>
    </row>
    <row r="45" spans="1:7" hidden="1" x14ac:dyDescent="0.25">
      <c r="A45">
        <v>33</v>
      </c>
      <c r="B45">
        <f t="shared" ca="1" si="1"/>
        <v>0.87659174519097671</v>
      </c>
      <c r="C45">
        <f t="shared" ca="1" si="0"/>
        <v>234</v>
      </c>
      <c r="D45" s="13">
        <f t="shared" ca="1" si="2"/>
        <v>2000000</v>
      </c>
      <c r="E45" s="13">
        <f t="shared" si="3"/>
        <v>1500000</v>
      </c>
      <c r="F45" s="13">
        <f t="shared" ca="1" si="4"/>
        <v>0</v>
      </c>
      <c r="G45" s="13">
        <f t="shared" ca="1" si="5"/>
        <v>500000</v>
      </c>
    </row>
    <row r="46" spans="1:7" hidden="1" x14ac:dyDescent="0.25">
      <c r="A46">
        <v>34</v>
      </c>
      <c r="B46">
        <f t="shared" ca="1" si="1"/>
        <v>0.60925171711994053</v>
      </c>
      <c r="C46">
        <f t="shared" ca="1" si="0"/>
        <v>208</v>
      </c>
      <c r="D46" s="13">
        <f t="shared" ca="1" si="2"/>
        <v>2000000</v>
      </c>
      <c r="E46" s="13">
        <f t="shared" si="3"/>
        <v>1500000</v>
      </c>
      <c r="F46" s="13">
        <f t="shared" ca="1" si="4"/>
        <v>0</v>
      </c>
      <c r="G46" s="13">
        <f t="shared" ca="1" si="5"/>
        <v>500000</v>
      </c>
    </row>
    <row r="47" spans="1:7" hidden="1" x14ac:dyDescent="0.25">
      <c r="A47">
        <v>35</v>
      </c>
      <c r="B47">
        <f t="shared" ca="1" si="1"/>
        <v>0.29892638425236906</v>
      </c>
      <c r="C47">
        <f t="shared" ca="1" si="0"/>
        <v>184</v>
      </c>
      <c r="D47" s="13">
        <f t="shared" ca="1" si="2"/>
        <v>1840000</v>
      </c>
      <c r="E47" s="13">
        <f t="shared" si="3"/>
        <v>1500000</v>
      </c>
      <c r="F47" s="13">
        <f t="shared" ca="1" si="4"/>
        <v>40000</v>
      </c>
      <c r="G47" s="13">
        <f t="shared" ca="1" si="5"/>
        <v>380000</v>
      </c>
    </row>
    <row r="48" spans="1:7" hidden="1" x14ac:dyDescent="0.25">
      <c r="A48">
        <v>36</v>
      </c>
      <c r="B48">
        <f t="shared" ca="1" si="1"/>
        <v>0.55142113107215196</v>
      </c>
      <c r="C48">
        <f t="shared" ca="1" si="0"/>
        <v>203</v>
      </c>
      <c r="D48" s="13">
        <f t="shared" ca="1" si="2"/>
        <v>2000000</v>
      </c>
      <c r="E48" s="13">
        <f t="shared" si="3"/>
        <v>1500000</v>
      </c>
      <c r="F48" s="13">
        <f t="shared" ca="1" si="4"/>
        <v>0</v>
      </c>
      <c r="G48" s="13">
        <f t="shared" ca="1" si="5"/>
        <v>500000</v>
      </c>
    </row>
    <row r="49" spans="1:7" hidden="1" x14ac:dyDescent="0.25">
      <c r="A49">
        <v>37</v>
      </c>
      <c r="B49">
        <f t="shared" ca="1" si="1"/>
        <v>0.80417935781296845</v>
      </c>
      <c r="C49">
        <f t="shared" ca="1" si="0"/>
        <v>225</v>
      </c>
      <c r="D49" s="13">
        <f t="shared" ca="1" si="2"/>
        <v>2000000</v>
      </c>
      <c r="E49" s="13">
        <f t="shared" si="3"/>
        <v>1500000</v>
      </c>
      <c r="F49" s="13">
        <f t="shared" ca="1" si="4"/>
        <v>0</v>
      </c>
      <c r="G49" s="13">
        <f t="shared" ca="1" si="5"/>
        <v>500000</v>
      </c>
    </row>
    <row r="50" spans="1:7" hidden="1" x14ac:dyDescent="0.25">
      <c r="A50">
        <v>38</v>
      </c>
      <c r="B50">
        <f t="shared" ca="1" si="1"/>
        <v>0.13134762742344375</v>
      </c>
      <c r="C50">
        <f t="shared" ca="1" si="0"/>
        <v>166</v>
      </c>
      <c r="D50" s="13">
        <f t="shared" ca="1" si="2"/>
        <v>1660000</v>
      </c>
      <c r="E50" s="13">
        <f t="shared" si="3"/>
        <v>1500000</v>
      </c>
      <c r="F50" s="13">
        <f t="shared" ca="1" si="4"/>
        <v>85000</v>
      </c>
      <c r="G50" s="13">
        <f t="shared" ca="1" si="5"/>
        <v>245000</v>
      </c>
    </row>
    <row r="51" spans="1:7" hidden="1" x14ac:dyDescent="0.25">
      <c r="A51">
        <v>39</v>
      </c>
      <c r="B51">
        <f t="shared" ca="1" si="1"/>
        <v>0.15577733890575152</v>
      </c>
      <c r="C51">
        <f t="shared" ca="1" si="0"/>
        <v>169</v>
      </c>
      <c r="D51" s="13">
        <f t="shared" ca="1" si="2"/>
        <v>1690000</v>
      </c>
      <c r="E51" s="13">
        <f t="shared" si="3"/>
        <v>1500000</v>
      </c>
      <c r="F51" s="13">
        <f t="shared" ca="1" si="4"/>
        <v>77500</v>
      </c>
      <c r="G51" s="13">
        <f t="shared" ca="1" si="5"/>
        <v>267500</v>
      </c>
    </row>
    <row r="52" spans="1:7" hidden="1" x14ac:dyDescent="0.25">
      <c r="A52">
        <v>40</v>
      </c>
      <c r="B52">
        <f t="shared" ca="1" si="1"/>
        <v>6.0988008247018111E-2</v>
      </c>
      <c r="C52">
        <f t="shared" ca="1" si="0"/>
        <v>153</v>
      </c>
      <c r="D52" s="13">
        <f t="shared" ca="1" si="2"/>
        <v>1530000</v>
      </c>
      <c r="E52" s="13">
        <f t="shared" si="3"/>
        <v>1500000</v>
      </c>
      <c r="F52" s="13">
        <f t="shared" ca="1" si="4"/>
        <v>117500</v>
      </c>
      <c r="G52" s="13">
        <f t="shared" ca="1" si="5"/>
        <v>147500</v>
      </c>
    </row>
    <row r="53" spans="1:7" hidden="1" x14ac:dyDescent="0.25">
      <c r="A53">
        <v>41</v>
      </c>
      <c r="B53">
        <f t="shared" ca="1" si="1"/>
        <v>0.7248078761309783</v>
      </c>
      <c r="C53">
        <f t="shared" ca="1" si="0"/>
        <v>217</v>
      </c>
      <c r="D53" s="13">
        <f t="shared" ca="1" si="2"/>
        <v>2000000</v>
      </c>
      <c r="E53" s="13">
        <f t="shared" si="3"/>
        <v>1500000</v>
      </c>
      <c r="F53" s="13">
        <f t="shared" ca="1" si="4"/>
        <v>0</v>
      </c>
      <c r="G53" s="13">
        <f t="shared" ca="1" si="5"/>
        <v>500000</v>
      </c>
    </row>
    <row r="54" spans="1:7" hidden="1" x14ac:dyDescent="0.25">
      <c r="A54">
        <v>42</v>
      </c>
      <c r="B54">
        <f t="shared" ca="1" si="1"/>
        <v>0.8809881066824673</v>
      </c>
      <c r="C54">
        <f t="shared" ca="1" si="0"/>
        <v>235</v>
      </c>
      <c r="D54" s="13">
        <f t="shared" ca="1" si="2"/>
        <v>2000000</v>
      </c>
      <c r="E54" s="13">
        <f t="shared" si="3"/>
        <v>1500000</v>
      </c>
      <c r="F54" s="13">
        <f t="shared" ca="1" si="4"/>
        <v>0</v>
      </c>
      <c r="G54" s="13">
        <f t="shared" ca="1" si="5"/>
        <v>500000</v>
      </c>
    </row>
    <row r="55" spans="1:7" hidden="1" x14ac:dyDescent="0.25">
      <c r="A55">
        <v>43</v>
      </c>
      <c r="B55">
        <f t="shared" ca="1" si="1"/>
        <v>0.64166203216577988</v>
      </c>
      <c r="C55">
        <f t="shared" ca="1" si="0"/>
        <v>210</v>
      </c>
      <c r="D55" s="13">
        <f t="shared" ca="1" si="2"/>
        <v>2000000</v>
      </c>
      <c r="E55" s="13">
        <f t="shared" si="3"/>
        <v>1500000</v>
      </c>
      <c r="F55" s="13">
        <f t="shared" ca="1" si="4"/>
        <v>0</v>
      </c>
      <c r="G55" s="13">
        <f t="shared" ca="1" si="5"/>
        <v>500000</v>
      </c>
    </row>
    <row r="56" spans="1:7" hidden="1" x14ac:dyDescent="0.25">
      <c r="A56">
        <v>44</v>
      </c>
      <c r="B56">
        <f t="shared" ca="1" si="1"/>
        <v>0.81821606188004958</v>
      </c>
      <c r="C56">
        <f t="shared" ca="1" si="0"/>
        <v>227</v>
      </c>
      <c r="D56" s="13">
        <f t="shared" ca="1" si="2"/>
        <v>2000000</v>
      </c>
      <c r="E56" s="13">
        <f t="shared" si="3"/>
        <v>1500000</v>
      </c>
      <c r="F56" s="13">
        <f t="shared" ca="1" si="4"/>
        <v>0</v>
      </c>
      <c r="G56" s="13">
        <f t="shared" ca="1" si="5"/>
        <v>500000</v>
      </c>
    </row>
    <row r="57" spans="1:7" hidden="1" x14ac:dyDescent="0.25">
      <c r="A57">
        <v>45</v>
      </c>
      <c r="B57">
        <f t="shared" ca="1" si="1"/>
        <v>0.32656936920226487</v>
      </c>
      <c r="C57">
        <f t="shared" ca="1" si="0"/>
        <v>186</v>
      </c>
      <c r="D57" s="13">
        <f t="shared" ca="1" si="2"/>
        <v>1860000</v>
      </c>
      <c r="E57" s="13">
        <f t="shared" si="3"/>
        <v>1500000</v>
      </c>
      <c r="F57" s="13">
        <f t="shared" ca="1" si="4"/>
        <v>35000</v>
      </c>
      <c r="G57" s="13">
        <f t="shared" ca="1" si="5"/>
        <v>395000</v>
      </c>
    </row>
    <row r="58" spans="1:7" hidden="1" x14ac:dyDescent="0.25">
      <c r="A58">
        <v>46</v>
      </c>
      <c r="B58">
        <f t="shared" ca="1" si="1"/>
        <v>0.15659111265984016</v>
      </c>
      <c r="C58">
        <f t="shared" ca="1" si="0"/>
        <v>169</v>
      </c>
      <c r="D58" s="13">
        <f t="shared" ca="1" si="2"/>
        <v>1690000</v>
      </c>
      <c r="E58" s="13">
        <f t="shared" si="3"/>
        <v>1500000</v>
      </c>
      <c r="F58" s="13">
        <f t="shared" ca="1" si="4"/>
        <v>77500</v>
      </c>
      <c r="G58" s="13">
        <f t="shared" ca="1" si="5"/>
        <v>267500</v>
      </c>
    </row>
    <row r="59" spans="1:7" hidden="1" x14ac:dyDescent="0.25">
      <c r="A59">
        <v>47</v>
      </c>
      <c r="B59">
        <f t="shared" ca="1" si="1"/>
        <v>0.59128976839035641</v>
      </c>
      <c r="C59">
        <f t="shared" ca="1" si="0"/>
        <v>206</v>
      </c>
      <c r="D59" s="13">
        <f t="shared" ca="1" si="2"/>
        <v>2000000</v>
      </c>
      <c r="E59" s="13">
        <f t="shared" si="3"/>
        <v>1500000</v>
      </c>
      <c r="F59" s="13">
        <f t="shared" ca="1" si="4"/>
        <v>0</v>
      </c>
      <c r="G59" s="13">
        <f t="shared" ca="1" si="5"/>
        <v>500000</v>
      </c>
    </row>
    <row r="60" spans="1:7" hidden="1" x14ac:dyDescent="0.25">
      <c r="A60">
        <v>48</v>
      </c>
      <c r="B60">
        <f t="shared" ca="1" si="1"/>
        <v>0.37121177665216953</v>
      </c>
      <c r="C60">
        <f t="shared" ca="1" si="0"/>
        <v>190</v>
      </c>
      <c r="D60" s="13">
        <f t="shared" ca="1" si="2"/>
        <v>1900000</v>
      </c>
      <c r="E60" s="13">
        <f t="shared" si="3"/>
        <v>1500000</v>
      </c>
      <c r="F60" s="13">
        <f t="shared" ca="1" si="4"/>
        <v>25000</v>
      </c>
      <c r="G60" s="13">
        <f t="shared" ca="1" si="5"/>
        <v>425000</v>
      </c>
    </row>
    <row r="61" spans="1:7" hidden="1" x14ac:dyDescent="0.25">
      <c r="A61">
        <v>49</v>
      </c>
      <c r="B61">
        <f t="shared" ca="1" si="1"/>
        <v>0.56839743368490203</v>
      </c>
      <c r="C61">
        <f t="shared" ca="1" si="0"/>
        <v>205</v>
      </c>
      <c r="D61" s="13">
        <f t="shared" ca="1" si="2"/>
        <v>2000000</v>
      </c>
      <c r="E61" s="13">
        <f t="shared" si="3"/>
        <v>1500000</v>
      </c>
      <c r="F61" s="13">
        <f t="shared" ca="1" si="4"/>
        <v>0</v>
      </c>
      <c r="G61" s="13">
        <f t="shared" ca="1" si="5"/>
        <v>500000</v>
      </c>
    </row>
    <row r="62" spans="1:7" hidden="1" x14ac:dyDescent="0.25">
      <c r="A62">
        <v>50</v>
      </c>
      <c r="B62">
        <f t="shared" ca="1" si="1"/>
        <v>0.3235066092335247</v>
      </c>
      <c r="C62">
        <f t="shared" ca="1" si="0"/>
        <v>186</v>
      </c>
      <c r="D62" s="13">
        <f t="shared" ca="1" si="2"/>
        <v>1860000</v>
      </c>
      <c r="E62" s="13">
        <f t="shared" si="3"/>
        <v>1500000</v>
      </c>
      <c r="F62" s="13">
        <f t="shared" ca="1" si="4"/>
        <v>35000</v>
      </c>
      <c r="G62" s="13">
        <f t="shared" ca="1" si="5"/>
        <v>395000</v>
      </c>
    </row>
    <row r="63" spans="1:7" hidden="1" x14ac:dyDescent="0.25">
      <c r="A63">
        <v>51</v>
      </c>
      <c r="B63">
        <f t="shared" ca="1" si="1"/>
        <v>0.30371195454291022</v>
      </c>
      <c r="C63">
        <f t="shared" ca="1" si="0"/>
        <v>184</v>
      </c>
      <c r="D63" s="13">
        <f t="shared" ca="1" si="2"/>
        <v>1840000</v>
      </c>
      <c r="E63" s="13">
        <f t="shared" si="3"/>
        <v>1500000</v>
      </c>
      <c r="F63" s="13">
        <f t="shared" ca="1" si="4"/>
        <v>40000</v>
      </c>
      <c r="G63" s="13">
        <f t="shared" ca="1" si="5"/>
        <v>380000</v>
      </c>
    </row>
    <row r="64" spans="1:7" hidden="1" x14ac:dyDescent="0.25">
      <c r="A64">
        <v>52</v>
      </c>
      <c r="B64">
        <f t="shared" ca="1" si="1"/>
        <v>0.58987103208465363</v>
      </c>
      <c r="C64">
        <f t="shared" ca="1" si="0"/>
        <v>206</v>
      </c>
      <c r="D64" s="13">
        <f t="shared" ca="1" si="2"/>
        <v>2000000</v>
      </c>
      <c r="E64" s="13">
        <f t="shared" si="3"/>
        <v>1500000</v>
      </c>
      <c r="F64" s="13">
        <f t="shared" ca="1" si="4"/>
        <v>0</v>
      </c>
      <c r="G64" s="13">
        <f t="shared" ca="1" si="5"/>
        <v>500000</v>
      </c>
    </row>
    <row r="65" spans="1:7" hidden="1" x14ac:dyDescent="0.25">
      <c r="A65">
        <v>53</v>
      </c>
      <c r="B65">
        <f t="shared" ca="1" si="1"/>
        <v>0.84802004764808725</v>
      </c>
      <c r="C65">
        <f t="shared" ca="1" si="0"/>
        <v>230</v>
      </c>
      <c r="D65" s="13">
        <f t="shared" ca="1" si="2"/>
        <v>2000000</v>
      </c>
      <c r="E65" s="13">
        <f t="shared" si="3"/>
        <v>1500000</v>
      </c>
      <c r="F65" s="13">
        <f t="shared" ca="1" si="4"/>
        <v>0</v>
      </c>
      <c r="G65" s="13">
        <f t="shared" ca="1" si="5"/>
        <v>500000</v>
      </c>
    </row>
    <row r="66" spans="1:7" hidden="1" x14ac:dyDescent="0.25">
      <c r="A66">
        <v>54</v>
      </c>
      <c r="B66">
        <f t="shared" ca="1" si="1"/>
        <v>0.5464777526921043</v>
      </c>
      <c r="C66">
        <f t="shared" ca="1" si="0"/>
        <v>203</v>
      </c>
      <c r="D66" s="13">
        <f t="shared" ca="1" si="2"/>
        <v>2000000</v>
      </c>
      <c r="E66" s="13">
        <f t="shared" si="3"/>
        <v>1500000</v>
      </c>
      <c r="F66" s="13">
        <f t="shared" ca="1" si="4"/>
        <v>0</v>
      </c>
      <c r="G66" s="13">
        <f t="shared" ca="1" si="5"/>
        <v>500000</v>
      </c>
    </row>
    <row r="67" spans="1:7" hidden="1" x14ac:dyDescent="0.25">
      <c r="A67">
        <v>55</v>
      </c>
      <c r="B67">
        <f t="shared" ca="1" si="1"/>
        <v>0.47873489399617875</v>
      </c>
      <c r="C67">
        <f t="shared" ca="1" si="0"/>
        <v>198</v>
      </c>
      <c r="D67" s="13">
        <f t="shared" ca="1" si="2"/>
        <v>1980000</v>
      </c>
      <c r="E67" s="13">
        <f t="shared" si="3"/>
        <v>1500000</v>
      </c>
      <c r="F67" s="13">
        <f t="shared" ca="1" si="4"/>
        <v>5000</v>
      </c>
      <c r="G67" s="13">
        <f t="shared" ca="1" si="5"/>
        <v>485000</v>
      </c>
    </row>
    <row r="68" spans="1:7" hidden="1" x14ac:dyDescent="0.25">
      <c r="A68">
        <v>56</v>
      </c>
      <c r="B68">
        <f t="shared" ca="1" si="1"/>
        <v>0.58403518641270913</v>
      </c>
      <c r="C68">
        <f t="shared" ca="1" si="0"/>
        <v>206</v>
      </c>
      <c r="D68" s="13">
        <f t="shared" ca="1" si="2"/>
        <v>2000000</v>
      </c>
      <c r="E68" s="13">
        <f t="shared" si="3"/>
        <v>1500000</v>
      </c>
      <c r="F68" s="13">
        <f t="shared" ca="1" si="4"/>
        <v>0</v>
      </c>
      <c r="G68" s="13">
        <f t="shared" ca="1" si="5"/>
        <v>500000</v>
      </c>
    </row>
    <row r="69" spans="1:7" hidden="1" x14ac:dyDescent="0.25">
      <c r="A69">
        <v>57</v>
      </c>
      <c r="B69">
        <f t="shared" ca="1" si="1"/>
        <v>0.80968371087597213</v>
      </c>
      <c r="C69">
        <f t="shared" ca="1" si="0"/>
        <v>226</v>
      </c>
      <c r="D69" s="13">
        <f t="shared" ca="1" si="2"/>
        <v>2000000</v>
      </c>
      <c r="E69" s="13">
        <f t="shared" si="3"/>
        <v>1500000</v>
      </c>
      <c r="F69" s="13">
        <f t="shared" ca="1" si="4"/>
        <v>0</v>
      </c>
      <c r="G69" s="13">
        <f t="shared" ca="1" si="5"/>
        <v>500000</v>
      </c>
    </row>
    <row r="70" spans="1:7" hidden="1" x14ac:dyDescent="0.25">
      <c r="A70">
        <v>58</v>
      </c>
      <c r="B70">
        <f t="shared" ca="1" si="1"/>
        <v>3.069617724465834E-2</v>
      </c>
      <c r="C70">
        <f t="shared" ca="1" si="0"/>
        <v>143</v>
      </c>
      <c r="D70" s="13">
        <f t="shared" ca="1" si="2"/>
        <v>1430000</v>
      </c>
      <c r="E70" s="13">
        <f t="shared" si="3"/>
        <v>1500000</v>
      </c>
      <c r="F70" s="13">
        <f t="shared" ca="1" si="4"/>
        <v>142500</v>
      </c>
      <c r="G70" s="13">
        <f t="shared" ca="1" si="5"/>
        <v>72500</v>
      </c>
    </row>
    <row r="71" spans="1:7" hidden="1" x14ac:dyDescent="0.25">
      <c r="A71">
        <v>59</v>
      </c>
      <c r="B71">
        <f t="shared" ca="1" si="1"/>
        <v>0.43674121714186542</v>
      </c>
      <c r="C71">
        <f t="shared" ca="1" si="0"/>
        <v>195</v>
      </c>
      <c r="D71" s="13">
        <f t="shared" ca="1" si="2"/>
        <v>1950000</v>
      </c>
      <c r="E71" s="13">
        <f t="shared" si="3"/>
        <v>1500000</v>
      </c>
      <c r="F71" s="13">
        <f t="shared" ca="1" si="4"/>
        <v>12500</v>
      </c>
      <c r="G71" s="13">
        <f t="shared" ca="1" si="5"/>
        <v>462500</v>
      </c>
    </row>
    <row r="72" spans="1:7" hidden="1" x14ac:dyDescent="0.25">
      <c r="A72">
        <v>60</v>
      </c>
      <c r="B72">
        <f t="shared" ca="1" si="1"/>
        <v>0.3692743351808615</v>
      </c>
      <c r="C72">
        <f t="shared" ca="1" si="0"/>
        <v>189</v>
      </c>
      <c r="D72" s="13">
        <f t="shared" ca="1" si="2"/>
        <v>1890000</v>
      </c>
      <c r="E72" s="13">
        <f t="shared" si="3"/>
        <v>1500000</v>
      </c>
      <c r="F72" s="13">
        <f t="shared" ca="1" si="4"/>
        <v>27500</v>
      </c>
      <c r="G72" s="13">
        <f t="shared" ca="1" si="5"/>
        <v>417500</v>
      </c>
    </row>
    <row r="73" spans="1:7" hidden="1" x14ac:dyDescent="0.25">
      <c r="A73">
        <v>61</v>
      </c>
      <c r="B73">
        <f t="shared" ca="1" si="1"/>
        <v>3.3462643186572882E-2</v>
      </c>
      <c r="C73">
        <f t="shared" ca="1" si="0"/>
        <v>145</v>
      </c>
      <c r="D73" s="13">
        <f t="shared" ca="1" si="2"/>
        <v>1450000</v>
      </c>
      <c r="E73" s="13">
        <f t="shared" si="3"/>
        <v>1500000</v>
      </c>
      <c r="F73" s="13">
        <f t="shared" ca="1" si="4"/>
        <v>137500</v>
      </c>
      <c r="G73" s="13">
        <f t="shared" ca="1" si="5"/>
        <v>87500</v>
      </c>
    </row>
    <row r="74" spans="1:7" hidden="1" x14ac:dyDescent="0.25">
      <c r="A74">
        <v>62</v>
      </c>
      <c r="B74">
        <f t="shared" ca="1" si="1"/>
        <v>0.55309440454130099</v>
      </c>
      <c r="C74">
        <f t="shared" ca="1" si="0"/>
        <v>204</v>
      </c>
      <c r="D74" s="13">
        <f t="shared" ca="1" si="2"/>
        <v>2000000</v>
      </c>
      <c r="E74" s="13">
        <f t="shared" si="3"/>
        <v>1500000</v>
      </c>
      <c r="F74" s="13">
        <f t="shared" ca="1" si="4"/>
        <v>0</v>
      </c>
      <c r="G74" s="13">
        <f t="shared" ca="1" si="5"/>
        <v>500000</v>
      </c>
    </row>
    <row r="75" spans="1:7" hidden="1" x14ac:dyDescent="0.25">
      <c r="A75">
        <v>63</v>
      </c>
      <c r="B75">
        <f t="shared" ca="1" si="1"/>
        <v>4.3279274322836403E-2</v>
      </c>
      <c r="C75">
        <f t="shared" ca="1" si="0"/>
        <v>148</v>
      </c>
      <c r="D75" s="13">
        <f t="shared" ca="1" si="2"/>
        <v>1480000</v>
      </c>
      <c r="E75" s="13">
        <f t="shared" si="3"/>
        <v>1500000</v>
      </c>
      <c r="F75" s="13">
        <f t="shared" ca="1" si="4"/>
        <v>130000</v>
      </c>
      <c r="G75" s="13">
        <f t="shared" ca="1" si="5"/>
        <v>110000</v>
      </c>
    </row>
    <row r="76" spans="1:7" hidden="1" x14ac:dyDescent="0.25">
      <c r="A76">
        <v>64</v>
      </c>
      <c r="B76">
        <f t="shared" ca="1" si="1"/>
        <v>0.96412896914185264</v>
      </c>
      <c r="C76">
        <f t="shared" ca="1" si="0"/>
        <v>254</v>
      </c>
      <c r="D76" s="13">
        <f t="shared" ca="1" si="2"/>
        <v>2000000</v>
      </c>
      <c r="E76" s="13">
        <f t="shared" si="3"/>
        <v>1500000</v>
      </c>
      <c r="F76" s="13">
        <f t="shared" ca="1" si="4"/>
        <v>0</v>
      </c>
      <c r="G76" s="13">
        <f t="shared" ca="1" si="5"/>
        <v>500000</v>
      </c>
    </row>
    <row r="77" spans="1:7" hidden="1" x14ac:dyDescent="0.25">
      <c r="A77">
        <v>65</v>
      </c>
      <c r="B77">
        <f t="shared" ca="1" si="1"/>
        <v>0.46529341858172246</v>
      </c>
      <c r="C77">
        <f t="shared" ca="1" si="0"/>
        <v>197</v>
      </c>
      <c r="D77" s="13">
        <f t="shared" ca="1" si="2"/>
        <v>1970000</v>
      </c>
      <c r="E77" s="13">
        <f t="shared" si="3"/>
        <v>1500000</v>
      </c>
      <c r="F77" s="13">
        <f t="shared" ca="1" si="4"/>
        <v>7500</v>
      </c>
      <c r="G77" s="13">
        <f t="shared" ca="1" si="5"/>
        <v>477500</v>
      </c>
    </row>
    <row r="78" spans="1:7" hidden="1" x14ac:dyDescent="0.25">
      <c r="A78">
        <v>66</v>
      </c>
      <c r="B78">
        <f t="shared" ref="B78:B112" ca="1" si="6">RAND()</f>
        <v>0.24888937396881272</v>
      </c>
      <c r="C78">
        <f t="shared" ref="C78:C112" ca="1" si="7">INT(_xlfn.NORM.INV(B78,200,30))</f>
        <v>179</v>
      </c>
      <c r="D78" s="13">
        <f t="shared" ref="D78:D112" ca="1" si="8">MIN(C78,$B$9)*$B$6</f>
        <v>1790000</v>
      </c>
      <c r="E78" s="13">
        <f t="shared" ref="E78:E112" si="9">$B$9*$B$5</f>
        <v>1500000</v>
      </c>
      <c r="F78" s="13">
        <f t="shared" ref="F78:F112" ca="1" si="10">MAX($B$9-C78,0)*$B$7</f>
        <v>52500</v>
      </c>
      <c r="G78" s="13">
        <f t="shared" ref="G78:G112" ca="1" si="11">D78+F78-E78</f>
        <v>342500</v>
      </c>
    </row>
    <row r="79" spans="1:7" hidden="1" x14ac:dyDescent="0.25">
      <c r="A79">
        <v>67</v>
      </c>
      <c r="B79">
        <f t="shared" ca="1" si="6"/>
        <v>0.52629348417624422</v>
      </c>
      <c r="C79">
        <f t="shared" ca="1" si="7"/>
        <v>201</v>
      </c>
      <c r="D79" s="13">
        <f t="shared" ca="1" si="8"/>
        <v>2000000</v>
      </c>
      <c r="E79" s="13">
        <f t="shared" si="9"/>
        <v>1500000</v>
      </c>
      <c r="F79" s="13">
        <f t="shared" ca="1" si="10"/>
        <v>0</v>
      </c>
      <c r="G79" s="13">
        <f t="shared" ca="1" si="11"/>
        <v>500000</v>
      </c>
    </row>
    <row r="80" spans="1:7" hidden="1" x14ac:dyDescent="0.25">
      <c r="A80">
        <v>68</v>
      </c>
      <c r="B80">
        <f t="shared" ca="1" si="6"/>
        <v>0.51416890691680184</v>
      </c>
      <c r="C80">
        <f t="shared" ca="1" si="7"/>
        <v>201</v>
      </c>
      <c r="D80" s="13">
        <f t="shared" ca="1" si="8"/>
        <v>2000000</v>
      </c>
      <c r="E80" s="13">
        <f t="shared" si="9"/>
        <v>1500000</v>
      </c>
      <c r="F80" s="13">
        <f t="shared" ca="1" si="10"/>
        <v>0</v>
      </c>
      <c r="G80" s="13">
        <f t="shared" ca="1" si="11"/>
        <v>500000</v>
      </c>
    </row>
    <row r="81" spans="1:7" hidden="1" x14ac:dyDescent="0.25">
      <c r="A81">
        <v>69</v>
      </c>
      <c r="B81">
        <f t="shared" ca="1" si="6"/>
        <v>0.85087259285268024</v>
      </c>
      <c r="C81">
        <f t="shared" ca="1" si="7"/>
        <v>231</v>
      </c>
      <c r="D81" s="13">
        <f t="shared" ca="1" si="8"/>
        <v>2000000</v>
      </c>
      <c r="E81" s="13">
        <f t="shared" si="9"/>
        <v>1500000</v>
      </c>
      <c r="F81" s="13">
        <f t="shared" ca="1" si="10"/>
        <v>0</v>
      </c>
      <c r="G81" s="13">
        <f t="shared" ca="1" si="11"/>
        <v>500000</v>
      </c>
    </row>
    <row r="82" spans="1:7" hidden="1" x14ac:dyDescent="0.25">
      <c r="A82">
        <v>70</v>
      </c>
      <c r="B82">
        <f t="shared" ca="1" si="6"/>
        <v>0.8345805471133102</v>
      </c>
      <c r="C82">
        <f t="shared" ca="1" si="7"/>
        <v>229</v>
      </c>
      <c r="D82" s="13">
        <f t="shared" ca="1" si="8"/>
        <v>2000000</v>
      </c>
      <c r="E82" s="13">
        <f t="shared" si="9"/>
        <v>1500000</v>
      </c>
      <c r="F82" s="13">
        <f t="shared" ca="1" si="10"/>
        <v>0</v>
      </c>
      <c r="G82" s="13">
        <f t="shared" ca="1" si="11"/>
        <v>500000</v>
      </c>
    </row>
    <row r="83" spans="1:7" hidden="1" x14ac:dyDescent="0.25">
      <c r="A83">
        <v>71</v>
      </c>
      <c r="B83">
        <f t="shared" ca="1" si="6"/>
        <v>0.12213470189086373</v>
      </c>
      <c r="C83">
        <f t="shared" ca="1" si="7"/>
        <v>165</v>
      </c>
      <c r="D83" s="13">
        <f t="shared" ca="1" si="8"/>
        <v>1650000</v>
      </c>
      <c r="E83" s="13">
        <f t="shared" si="9"/>
        <v>1500000</v>
      </c>
      <c r="F83" s="13">
        <f t="shared" ca="1" si="10"/>
        <v>87500</v>
      </c>
      <c r="G83" s="13">
        <f t="shared" ca="1" si="11"/>
        <v>237500</v>
      </c>
    </row>
    <row r="84" spans="1:7" hidden="1" x14ac:dyDescent="0.25">
      <c r="A84">
        <v>72</v>
      </c>
      <c r="B84">
        <f t="shared" ca="1" si="6"/>
        <v>0.12604895919910331</v>
      </c>
      <c r="C84">
        <f t="shared" ca="1" si="7"/>
        <v>165</v>
      </c>
      <c r="D84" s="13">
        <f t="shared" ca="1" si="8"/>
        <v>1650000</v>
      </c>
      <c r="E84" s="13">
        <f t="shared" si="9"/>
        <v>1500000</v>
      </c>
      <c r="F84" s="13">
        <f t="shared" ca="1" si="10"/>
        <v>87500</v>
      </c>
      <c r="G84" s="13">
        <f t="shared" ca="1" si="11"/>
        <v>237500</v>
      </c>
    </row>
    <row r="85" spans="1:7" hidden="1" x14ac:dyDescent="0.25">
      <c r="A85">
        <v>73</v>
      </c>
      <c r="B85">
        <f t="shared" ca="1" si="6"/>
        <v>0.85288794744344376</v>
      </c>
      <c r="C85">
        <f t="shared" ca="1" si="7"/>
        <v>231</v>
      </c>
      <c r="D85" s="13">
        <f t="shared" ca="1" si="8"/>
        <v>2000000</v>
      </c>
      <c r="E85" s="13">
        <f t="shared" si="9"/>
        <v>1500000</v>
      </c>
      <c r="F85" s="13">
        <f t="shared" ca="1" si="10"/>
        <v>0</v>
      </c>
      <c r="G85" s="13">
        <f t="shared" ca="1" si="11"/>
        <v>500000</v>
      </c>
    </row>
    <row r="86" spans="1:7" hidden="1" x14ac:dyDescent="0.25">
      <c r="A86">
        <v>74</v>
      </c>
      <c r="B86">
        <f t="shared" ca="1" si="6"/>
        <v>1.0329697240005431E-2</v>
      </c>
      <c r="C86">
        <f t="shared" ca="1" si="7"/>
        <v>130</v>
      </c>
      <c r="D86" s="13">
        <f t="shared" ca="1" si="8"/>
        <v>1300000</v>
      </c>
      <c r="E86" s="13">
        <f t="shared" si="9"/>
        <v>1500000</v>
      </c>
      <c r="F86" s="13">
        <f t="shared" ca="1" si="10"/>
        <v>175000</v>
      </c>
      <c r="G86" s="13">
        <f t="shared" ca="1" si="11"/>
        <v>-25000</v>
      </c>
    </row>
    <row r="87" spans="1:7" hidden="1" x14ac:dyDescent="0.25">
      <c r="A87">
        <v>75</v>
      </c>
      <c r="B87">
        <f t="shared" ca="1" si="6"/>
        <v>0.34317707581701029</v>
      </c>
      <c r="C87">
        <f t="shared" ca="1" si="7"/>
        <v>187</v>
      </c>
      <c r="D87" s="13">
        <f t="shared" ca="1" si="8"/>
        <v>1870000</v>
      </c>
      <c r="E87" s="13">
        <f t="shared" si="9"/>
        <v>1500000</v>
      </c>
      <c r="F87" s="13">
        <f t="shared" ca="1" si="10"/>
        <v>32500</v>
      </c>
      <c r="G87" s="13">
        <f t="shared" ca="1" si="11"/>
        <v>402500</v>
      </c>
    </row>
    <row r="88" spans="1:7" hidden="1" x14ac:dyDescent="0.25">
      <c r="A88">
        <v>76</v>
      </c>
      <c r="B88">
        <f t="shared" ca="1" si="6"/>
        <v>0.99924767665331271</v>
      </c>
      <c r="C88">
        <f t="shared" ca="1" si="7"/>
        <v>295</v>
      </c>
      <c r="D88" s="13">
        <f t="shared" ca="1" si="8"/>
        <v>2000000</v>
      </c>
      <c r="E88" s="13">
        <f t="shared" si="9"/>
        <v>1500000</v>
      </c>
      <c r="F88" s="13">
        <f t="shared" ca="1" si="10"/>
        <v>0</v>
      </c>
      <c r="G88" s="13">
        <f t="shared" ca="1" si="11"/>
        <v>500000</v>
      </c>
    </row>
    <row r="89" spans="1:7" hidden="1" x14ac:dyDescent="0.25">
      <c r="A89">
        <v>77</v>
      </c>
      <c r="B89">
        <f t="shared" ca="1" si="6"/>
        <v>0.2685609987372487</v>
      </c>
      <c r="C89">
        <f t="shared" ca="1" si="7"/>
        <v>181</v>
      </c>
      <c r="D89" s="13">
        <f t="shared" ca="1" si="8"/>
        <v>1810000</v>
      </c>
      <c r="E89" s="13">
        <f t="shared" si="9"/>
        <v>1500000</v>
      </c>
      <c r="F89" s="13">
        <f t="shared" ca="1" si="10"/>
        <v>47500</v>
      </c>
      <c r="G89" s="13">
        <f t="shared" ca="1" si="11"/>
        <v>357500</v>
      </c>
    </row>
    <row r="90" spans="1:7" hidden="1" x14ac:dyDescent="0.25">
      <c r="A90">
        <v>78</v>
      </c>
      <c r="B90">
        <f t="shared" ca="1" si="6"/>
        <v>0.65395039213621298</v>
      </c>
      <c r="C90">
        <f t="shared" ca="1" si="7"/>
        <v>211</v>
      </c>
      <c r="D90" s="13">
        <f t="shared" ca="1" si="8"/>
        <v>2000000</v>
      </c>
      <c r="E90" s="13">
        <f t="shared" si="9"/>
        <v>1500000</v>
      </c>
      <c r="F90" s="13">
        <f t="shared" ca="1" si="10"/>
        <v>0</v>
      </c>
      <c r="G90" s="13">
        <f t="shared" ca="1" si="11"/>
        <v>500000</v>
      </c>
    </row>
    <row r="91" spans="1:7" hidden="1" x14ac:dyDescent="0.25">
      <c r="A91">
        <v>79</v>
      </c>
      <c r="B91">
        <f t="shared" ca="1" si="6"/>
        <v>0.12925162128910894</v>
      </c>
      <c r="C91">
        <f t="shared" ca="1" si="7"/>
        <v>166</v>
      </c>
      <c r="D91" s="13">
        <f t="shared" ca="1" si="8"/>
        <v>1660000</v>
      </c>
      <c r="E91" s="13">
        <f t="shared" si="9"/>
        <v>1500000</v>
      </c>
      <c r="F91" s="13">
        <f t="shared" ca="1" si="10"/>
        <v>85000</v>
      </c>
      <c r="G91" s="13">
        <f t="shared" ca="1" si="11"/>
        <v>245000</v>
      </c>
    </row>
    <row r="92" spans="1:7" hidden="1" x14ac:dyDescent="0.25">
      <c r="A92">
        <v>80</v>
      </c>
      <c r="B92">
        <f t="shared" ca="1" si="6"/>
        <v>0.37769163869719125</v>
      </c>
      <c r="C92">
        <f t="shared" ca="1" si="7"/>
        <v>190</v>
      </c>
      <c r="D92" s="13">
        <f t="shared" ca="1" si="8"/>
        <v>1900000</v>
      </c>
      <c r="E92" s="13">
        <f t="shared" si="9"/>
        <v>1500000</v>
      </c>
      <c r="F92" s="13">
        <f t="shared" ca="1" si="10"/>
        <v>25000</v>
      </c>
      <c r="G92" s="13">
        <f t="shared" ca="1" si="11"/>
        <v>425000</v>
      </c>
    </row>
    <row r="93" spans="1:7" hidden="1" x14ac:dyDescent="0.25">
      <c r="A93">
        <v>81</v>
      </c>
      <c r="B93">
        <f t="shared" ca="1" si="6"/>
        <v>0.89427889421990503</v>
      </c>
      <c r="C93">
        <f t="shared" ca="1" si="7"/>
        <v>237</v>
      </c>
      <c r="D93" s="13">
        <f t="shared" ca="1" si="8"/>
        <v>2000000</v>
      </c>
      <c r="E93" s="13">
        <f t="shared" si="9"/>
        <v>1500000</v>
      </c>
      <c r="F93" s="13">
        <f t="shared" ca="1" si="10"/>
        <v>0</v>
      </c>
      <c r="G93" s="13">
        <f t="shared" ca="1" si="11"/>
        <v>500000</v>
      </c>
    </row>
    <row r="94" spans="1:7" hidden="1" x14ac:dyDescent="0.25">
      <c r="A94">
        <v>82</v>
      </c>
      <c r="B94">
        <f t="shared" ca="1" si="6"/>
        <v>0.64761848932087829</v>
      </c>
      <c r="C94">
        <f t="shared" ca="1" si="7"/>
        <v>211</v>
      </c>
      <c r="D94" s="13">
        <f t="shared" ca="1" si="8"/>
        <v>2000000</v>
      </c>
      <c r="E94" s="13">
        <f t="shared" si="9"/>
        <v>1500000</v>
      </c>
      <c r="F94" s="13">
        <f t="shared" ca="1" si="10"/>
        <v>0</v>
      </c>
      <c r="G94" s="13">
        <f t="shared" ca="1" si="11"/>
        <v>500000</v>
      </c>
    </row>
    <row r="95" spans="1:7" hidden="1" x14ac:dyDescent="0.25">
      <c r="A95">
        <v>83</v>
      </c>
      <c r="B95">
        <f t="shared" ca="1" si="6"/>
        <v>0.66111189837395345</v>
      </c>
      <c r="C95">
        <f t="shared" ca="1" si="7"/>
        <v>212</v>
      </c>
      <c r="D95" s="13">
        <f t="shared" ca="1" si="8"/>
        <v>2000000</v>
      </c>
      <c r="E95" s="13">
        <f t="shared" si="9"/>
        <v>1500000</v>
      </c>
      <c r="F95" s="13">
        <f t="shared" ca="1" si="10"/>
        <v>0</v>
      </c>
      <c r="G95" s="13">
        <f t="shared" ca="1" si="11"/>
        <v>500000</v>
      </c>
    </row>
    <row r="96" spans="1:7" hidden="1" x14ac:dyDescent="0.25">
      <c r="A96">
        <v>84</v>
      </c>
      <c r="B96">
        <f t="shared" ca="1" si="6"/>
        <v>0.21834787395887501</v>
      </c>
      <c r="C96">
        <f t="shared" ca="1" si="7"/>
        <v>176</v>
      </c>
      <c r="D96" s="13">
        <f t="shared" ca="1" si="8"/>
        <v>1760000</v>
      </c>
      <c r="E96" s="13">
        <f t="shared" si="9"/>
        <v>1500000</v>
      </c>
      <c r="F96" s="13">
        <f t="shared" ca="1" si="10"/>
        <v>60000</v>
      </c>
      <c r="G96" s="13">
        <f t="shared" ca="1" si="11"/>
        <v>320000</v>
      </c>
    </row>
    <row r="97" spans="1:7" hidden="1" x14ac:dyDescent="0.25">
      <c r="A97">
        <v>85</v>
      </c>
      <c r="B97">
        <f t="shared" ca="1" si="6"/>
        <v>0.33008746102549336</v>
      </c>
      <c r="C97">
        <f t="shared" ca="1" si="7"/>
        <v>186</v>
      </c>
      <c r="D97" s="13">
        <f t="shared" ca="1" si="8"/>
        <v>1860000</v>
      </c>
      <c r="E97" s="13">
        <f t="shared" si="9"/>
        <v>1500000</v>
      </c>
      <c r="F97" s="13">
        <f t="shared" ca="1" si="10"/>
        <v>35000</v>
      </c>
      <c r="G97" s="13">
        <f t="shared" ca="1" si="11"/>
        <v>395000</v>
      </c>
    </row>
    <row r="98" spans="1:7" hidden="1" x14ac:dyDescent="0.25">
      <c r="A98">
        <v>86</v>
      </c>
      <c r="B98">
        <f t="shared" ca="1" si="6"/>
        <v>0.31858996596358158</v>
      </c>
      <c r="C98">
        <f t="shared" ca="1" si="7"/>
        <v>185</v>
      </c>
      <c r="D98" s="13">
        <f t="shared" ca="1" si="8"/>
        <v>1850000</v>
      </c>
      <c r="E98" s="13">
        <f t="shared" si="9"/>
        <v>1500000</v>
      </c>
      <c r="F98" s="13">
        <f t="shared" ca="1" si="10"/>
        <v>37500</v>
      </c>
      <c r="G98" s="13">
        <f t="shared" ca="1" si="11"/>
        <v>387500</v>
      </c>
    </row>
    <row r="99" spans="1:7" hidden="1" x14ac:dyDescent="0.25">
      <c r="A99">
        <v>87</v>
      </c>
      <c r="B99">
        <f t="shared" ca="1" si="6"/>
        <v>0.95088101580426787</v>
      </c>
      <c r="C99">
        <f t="shared" ca="1" si="7"/>
        <v>249</v>
      </c>
      <c r="D99" s="13">
        <f t="shared" ca="1" si="8"/>
        <v>2000000</v>
      </c>
      <c r="E99" s="13">
        <f t="shared" si="9"/>
        <v>1500000</v>
      </c>
      <c r="F99" s="13">
        <f t="shared" ca="1" si="10"/>
        <v>0</v>
      </c>
      <c r="G99" s="13">
        <f t="shared" ca="1" si="11"/>
        <v>500000</v>
      </c>
    </row>
    <row r="100" spans="1:7" hidden="1" x14ac:dyDescent="0.25">
      <c r="A100">
        <v>88</v>
      </c>
      <c r="B100">
        <f t="shared" ca="1" si="6"/>
        <v>0.40723839874025247</v>
      </c>
      <c r="C100">
        <f t="shared" ca="1" si="7"/>
        <v>192</v>
      </c>
      <c r="D100" s="13">
        <f t="shared" ca="1" si="8"/>
        <v>1920000</v>
      </c>
      <c r="E100" s="13">
        <f t="shared" si="9"/>
        <v>1500000</v>
      </c>
      <c r="F100" s="13">
        <f t="shared" ca="1" si="10"/>
        <v>20000</v>
      </c>
      <c r="G100" s="13">
        <f t="shared" ca="1" si="11"/>
        <v>440000</v>
      </c>
    </row>
    <row r="101" spans="1:7" hidden="1" x14ac:dyDescent="0.25">
      <c r="A101">
        <v>89</v>
      </c>
      <c r="B101">
        <f t="shared" ca="1" si="6"/>
        <v>0.9645551954167062</v>
      </c>
      <c r="C101">
        <f t="shared" ca="1" si="7"/>
        <v>254</v>
      </c>
      <c r="D101" s="13">
        <f t="shared" ca="1" si="8"/>
        <v>2000000</v>
      </c>
      <c r="E101" s="13">
        <f t="shared" si="9"/>
        <v>1500000</v>
      </c>
      <c r="F101" s="13">
        <f t="shared" ca="1" si="10"/>
        <v>0</v>
      </c>
      <c r="G101" s="13">
        <f t="shared" ca="1" si="11"/>
        <v>500000</v>
      </c>
    </row>
    <row r="102" spans="1:7" hidden="1" x14ac:dyDescent="0.25">
      <c r="A102">
        <v>90</v>
      </c>
      <c r="B102">
        <f t="shared" ca="1" si="6"/>
        <v>0.63140058718212744</v>
      </c>
      <c r="C102">
        <f t="shared" ca="1" si="7"/>
        <v>210</v>
      </c>
      <c r="D102" s="13">
        <f t="shared" ca="1" si="8"/>
        <v>2000000</v>
      </c>
      <c r="E102" s="13">
        <f t="shared" si="9"/>
        <v>1500000</v>
      </c>
      <c r="F102" s="13">
        <f t="shared" ca="1" si="10"/>
        <v>0</v>
      </c>
      <c r="G102" s="13">
        <f t="shared" ca="1" si="11"/>
        <v>500000</v>
      </c>
    </row>
    <row r="103" spans="1:7" hidden="1" x14ac:dyDescent="0.25">
      <c r="A103">
        <v>91</v>
      </c>
      <c r="B103">
        <f t="shared" ca="1" si="6"/>
        <v>0.27906973142825442</v>
      </c>
      <c r="C103">
        <f t="shared" ca="1" si="7"/>
        <v>182</v>
      </c>
      <c r="D103" s="13">
        <f t="shared" ca="1" si="8"/>
        <v>1820000</v>
      </c>
      <c r="E103" s="13">
        <f t="shared" si="9"/>
        <v>1500000</v>
      </c>
      <c r="F103" s="13">
        <f t="shared" ca="1" si="10"/>
        <v>45000</v>
      </c>
      <c r="G103" s="13">
        <f t="shared" ca="1" si="11"/>
        <v>365000</v>
      </c>
    </row>
    <row r="104" spans="1:7" hidden="1" x14ac:dyDescent="0.25">
      <c r="A104">
        <v>92</v>
      </c>
      <c r="B104">
        <f t="shared" ca="1" si="6"/>
        <v>0.6121874836647011</v>
      </c>
      <c r="C104">
        <f t="shared" ca="1" si="7"/>
        <v>208</v>
      </c>
      <c r="D104" s="13">
        <f t="shared" ca="1" si="8"/>
        <v>2000000</v>
      </c>
      <c r="E104" s="13">
        <f t="shared" si="9"/>
        <v>1500000</v>
      </c>
      <c r="F104" s="13">
        <f t="shared" ca="1" si="10"/>
        <v>0</v>
      </c>
      <c r="G104" s="13">
        <f t="shared" ca="1" si="11"/>
        <v>500000</v>
      </c>
    </row>
    <row r="105" spans="1:7" hidden="1" x14ac:dyDescent="0.25">
      <c r="A105">
        <v>93</v>
      </c>
      <c r="B105">
        <f t="shared" ca="1" si="6"/>
        <v>0.716085380133205</v>
      </c>
      <c r="C105">
        <f t="shared" ca="1" si="7"/>
        <v>217</v>
      </c>
      <c r="D105" s="13">
        <f t="shared" ca="1" si="8"/>
        <v>2000000</v>
      </c>
      <c r="E105" s="13">
        <f t="shared" si="9"/>
        <v>1500000</v>
      </c>
      <c r="F105" s="13">
        <f t="shared" ca="1" si="10"/>
        <v>0</v>
      </c>
      <c r="G105" s="13">
        <f t="shared" ca="1" si="11"/>
        <v>500000</v>
      </c>
    </row>
    <row r="106" spans="1:7" hidden="1" x14ac:dyDescent="0.25">
      <c r="A106">
        <v>94</v>
      </c>
      <c r="B106">
        <f t="shared" ca="1" si="6"/>
        <v>7.505560530288502E-3</v>
      </c>
      <c r="C106">
        <f t="shared" ca="1" si="7"/>
        <v>127</v>
      </c>
      <c r="D106" s="13">
        <f t="shared" ca="1" si="8"/>
        <v>1270000</v>
      </c>
      <c r="E106" s="13">
        <f t="shared" si="9"/>
        <v>1500000</v>
      </c>
      <c r="F106" s="13">
        <f t="shared" ca="1" si="10"/>
        <v>182500</v>
      </c>
      <c r="G106" s="13">
        <f t="shared" ca="1" si="11"/>
        <v>-47500</v>
      </c>
    </row>
    <row r="107" spans="1:7" hidden="1" x14ac:dyDescent="0.25">
      <c r="A107">
        <v>95</v>
      </c>
      <c r="B107">
        <f t="shared" ca="1" si="6"/>
        <v>0.40971325895548838</v>
      </c>
      <c r="C107">
        <f t="shared" ca="1" si="7"/>
        <v>193</v>
      </c>
      <c r="D107" s="13">
        <f t="shared" ca="1" si="8"/>
        <v>1930000</v>
      </c>
      <c r="E107" s="13">
        <f t="shared" si="9"/>
        <v>1500000</v>
      </c>
      <c r="F107" s="13">
        <f t="shared" ca="1" si="10"/>
        <v>17500</v>
      </c>
      <c r="G107" s="13">
        <f t="shared" ca="1" si="11"/>
        <v>447500</v>
      </c>
    </row>
    <row r="108" spans="1:7" x14ac:dyDescent="0.25">
      <c r="A108">
        <v>96</v>
      </c>
      <c r="B108">
        <f t="shared" ca="1" si="6"/>
        <v>0.55810801777679664</v>
      </c>
      <c r="C108">
        <f ca="1">INT(_xlfn.NORM.INV(B108,200,30))</f>
        <v>204</v>
      </c>
      <c r="D108" s="13">
        <f t="shared" ca="1" si="8"/>
        <v>2000000</v>
      </c>
      <c r="E108" s="13">
        <f t="shared" si="9"/>
        <v>1500000</v>
      </c>
      <c r="F108" s="13">
        <f t="shared" ca="1" si="10"/>
        <v>0</v>
      </c>
      <c r="G108" s="13">
        <f t="shared" ca="1" si="11"/>
        <v>500000</v>
      </c>
    </row>
    <row r="109" spans="1:7" x14ac:dyDescent="0.25">
      <c r="A109">
        <v>97</v>
      </c>
      <c r="B109">
        <f t="shared" ca="1" si="6"/>
        <v>0.64022332900958034</v>
      </c>
      <c r="C109">
        <f t="shared" ca="1" si="7"/>
        <v>210</v>
      </c>
      <c r="D109" s="13">
        <f t="shared" ca="1" si="8"/>
        <v>2000000</v>
      </c>
      <c r="E109" s="13">
        <f t="shared" si="9"/>
        <v>1500000</v>
      </c>
      <c r="F109" s="13">
        <f t="shared" ca="1" si="10"/>
        <v>0</v>
      </c>
      <c r="G109" s="13">
        <f t="shared" ca="1" si="11"/>
        <v>500000</v>
      </c>
    </row>
    <row r="110" spans="1:7" x14ac:dyDescent="0.25">
      <c r="A110">
        <v>98</v>
      </c>
      <c r="B110">
        <f t="shared" ca="1" si="6"/>
        <v>0.83521134832971156</v>
      </c>
      <c r="C110">
        <f t="shared" ca="1" si="7"/>
        <v>229</v>
      </c>
      <c r="D110" s="13">
        <f t="shared" ca="1" si="8"/>
        <v>2000000</v>
      </c>
      <c r="E110" s="13">
        <f t="shared" si="9"/>
        <v>1500000</v>
      </c>
      <c r="F110" s="13">
        <f t="shared" ca="1" si="10"/>
        <v>0</v>
      </c>
      <c r="G110" s="13">
        <f t="shared" ca="1" si="11"/>
        <v>500000</v>
      </c>
    </row>
    <row r="111" spans="1:7" x14ac:dyDescent="0.25">
      <c r="A111">
        <v>99</v>
      </c>
      <c r="B111">
        <f t="shared" ca="1" si="6"/>
        <v>0.79847665127100942</v>
      </c>
      <c r="C111">
        <f t="shared" ca="1" si="7"/>
        <v>225</v>
      </c>
      <c r="D111" s="13">
        <f t="shared" ca="1" si="8"/>
        <v>2000000</v>
      </c>
      <c r="E111" s="13">
        <f>$B$9*$B$5</f>
        <v>1500000</v>
      </c>
      <c r="F111" s="13">
        <f t="shared" ca="1" si="10"/>
        <v>0</v>
      </c>
      <c r="G111" s="13">
        <f t="shared" ca="1" si="11"/>
        <v>500000</v>
      </c>
    </row>
    <row r="112" spans="1:7" x14ac:dyDescent="0.25">
      <c r="A112">
        <v>100</v>
      </c>
      <c r="B112">
        <f t="shared" ca="1" si="6"/>
        <v>0.26006048596967435</v>
      </c>
      <c r="C112">
        <f t="shared" ca="1" si="7"/>
        <v>180</v>
      </c>
      <c r="D112" s="13">
        <f t="shared" ca="1" si="8"/>
        <v>1800000</v>
      </c>
      <c r="E112" s="13">
        <f t="shared" si="9"/>
        <v>1500000</v>
      </c>
      <c r="F112" s="13">
        <f t="shared" ca="1" si="10"/>
        <v>50000</v>
      </c>
      <c r="G112" s="13">
        <f t="shared" ca="1" si="11"/>
        <v>350000</v>
      </c>
    </row>
    <row r="114" spans="3:7" x14ac:dyDescent="0.25">
      <c r="F114" t="s">
        <v>42</v>
      </c>
      <c r="G114" s="13">
        <f ca="1">AVERAGE($G$13:$G$112)</f>
        <v>400925</v>
      </c>
    </row>
    <row r="115" spans="3:7" x14ac:dyDescent="0.25">
      <c r="F115" t="s">
        <v>53</v>
      </c>
      <c r="G115" s="13">
        <f ca="1">_xlfn.STDEV.S($G$13:$G$112)</f>
        <v>141843.76408249643</v>
      </c>
    </row>
    <row r="117" spans="3:7" x14ac:dyDescent="0.25">
      <c r="G117" s="14"/>
    </row>
    <row r="118" spans="3:7" x14ac:dyDescent="0.25">
      <c r="C118" s="18" t="s">
        <v>37</v>
      </c>
      <c r="D118" s="18" t="s">
        <v>41</v>
      </c>
      <c r="E118" s="18"/>
      <c r="F118" s="18" t="s">
        <v>51</v>
      </c>
      <c r="G118" s="14"/>
    </row>
    <row r="119" spans="3:7" x14ac:dyDescent="0.25">
      <c r="C119" s="18"/>
      <c r="D119" t="s">
        <v>49</v>
      </c>
      <c r="E119" t="s">
        <v>50</v>
      </c>
      <c r="F119" s="18"/>
    </row>
    <row r="120" spans="3:7" x14ac:dyDescent="0.25">
      <c r="C120">
        <v>1</v>
      </c>
      <c r="D120">
        <v>312500</v>
      </c>
      <c r="E120">
        <v>375000</v>
      </c>
      <c r="F120">
        <f>D120-E120</f>
        <v>-62500</v>
      </c>
    </row>
    <row r="121" spans="3:7" x14ac:dyDescent="0.25">
      <c r="C121">
        <v>2</v>
      </c>
      <c r="D121">
        <v>312500</v>
      </c>
      <c r="E121">
        <v>375000</v>
      </c>
      <c r="F121">
        <f t="shared" ref="F121:F184" si="12">D121-E121</f>
        <v>-62500</v>
      </c>
    </row>
    <row r="122" spans="3:7" x14ac:dyDescent="0.25">
      <c r="C122">
        <v>3</v>
      </c>
      <c r="D122">
        <v>312500</v>
      </c>
      <c r="E122">
        <v>375000</v>
      </c>
      <c r="F122">
        <f t="shared" si="12"/>
        <v>-62500</v>
      </c>
    </row>
    <row r="123" spans="3:7" x14ac:dyDescent="0.25">
      <c r="C123">
        <v>4</v>
      </c>
      <c r="D123">
        <v>312500</v>
      </c>
      <c r="E123">
        <v>375000</v>
      </c>
      <c r="F123">
        <f t="shared" si="12"/>
        <v>-62500</v>
      </c>
    </row>
    <row r="124" spans="3:7" x14ac:dyDescent="0.25">
      <c r="C124">
        <v>5</v>
      </c>
      <c r="D124">
        <v>312500</v>
      </c>
      <c r="E124">
        <v>375000</v>
      </c>
      <c r="F124">
        <f t="shared" si="12"/>
        <v>-62500</v>
      </c>
    </row>
    <row r="125" spans="3:7" hidden="1" x14ac:dyDescent="0.25">
      <c r="C125">
        <v>6</v>
      </c>
      <c r="D125">
        <v>312500</v>
      </c>
      <c r="E125">
        <v>375000</v>
      </c>
      <c r="F125">
        <f t="shared" si="12"/>
        <v>-62500</v>
      </c>
    </row>
    <row r="126" spans="3:7" hidden="1" x14ac:dyDescent="0.25">
      <c r="C126">
        <v>7</v>
      </c>
      <c r="D126">
        <v>312500</v>
      </c>
      <c r="E126">
        <v>375000</v>
      </c>
      <c r="F126">
        <f t="shared" si="12"/>
        <v>-62500</v>
      </c>
    </row>
    <row r="127" spans="3:7" hidden="1" x14ac:dyDescent="0.25">
      <c r="C127">
        <v>8</v>
      </c>
      <c r="D127">
        <v>312500</v>
      </c>
      <c r="E127">
        <v>375000</v>
      </c>
      <c r="F127">
        <f t="shared" si="12"/>
        <v>-62500</v>
      </c>
    </row>
    <row r="128" spans="3:7" hidden="1" x14ac:dyDescent="0.25">
      <c r="C128">
        <v>9</v>
      </c>
      <c r="D128">
        <v>312500</v>
      </c>
      <c r="E128">
        <v>375000</v>
      </c>
      <c r="F128">
        <f t="shared" si="12"/>
        <v>-62500</v>
      </c>
    </row>
    <row r="129" spans="3:6" hidden="1" x14ac:dyDescent="0.25">
      <c r="C129">
        <v>10</v>
      </c>
      <c r="D129">
        <v>312500</v>
      </c>
      <c r="E129">
        <v>375000</v>
      </c>
      <c r="F129">
        <f t="shared" si="12"/>
        <v>-62500</v>
      </c>
    </row>
    <row r="130" spans="3:6" hidden="1" x14ac:dyDescent="0.25">
      <c r="C130">
        <v>11</v>
      </c>
      <c r="D130">
        <v>110000</v>
      </c>
      <c r="E130">
        <v>375000</v>
      </c>
      <c r="F130">
        <f t="shared" si="12"/>
        <v>-265000</v>
      </c>
    </row>
    <row r="131" spans="3:6" hidden="1" x14ac:dyDescent="0.25">
      <c r="C131">
        <v>12</v>
      </c>
      <c r="D131">
        <v>312500</v>
      </c>
      <c r="E131">
        <v>375000</v>
      </c>
      <c r="F131">
        <f t="shared" si="12"/>
        <v>-62500</v>
      </c>
    </row>
    <row r="132" spans="3:6" hidden="1" x14ac:dyDescent="0.25">
      <c r="C132">
        <v>13</v>
      </c>
      <c r="D132">
        <v>312500</v>
      </c>
      <c r="E132">
        <v>375000</v>
      </c>
      <c r="F132">
        <f t="shared" si="12"/>
        <v>-62500</v>
      </c>
    </row>
    <row r="133" spans="3:6" hidden="1" x14ac:dyDescent="0.25">
      <c r="C133">
        <v>14</v>
      </c>
      <c r="D133">
        <v>312500</v>
      </c>
      <c r="E133">
        <v>375000</v>
      </c>
      <c r="F133">
        <f t="shared" si="12"/>
        <v>-62500</v>
      </c>
    </row>
    <row r="134" spans="3:6" hidden="1" x14ac:dyDescent="0.25">
      <c r="C134">
        <v>15</v>
      </c>
      <c r="D134">
        <v>312500</v>
      </c>
      <c r="E134">
        <v>375000</v>
      </c>
      <c r="F134">
        <f t="shared" si="12"/>
        <v>-62500</v>
      </c>
    </row>
    <row r="135" spans="3:6" hidden="1" x14ac:dyDescent="0.25">
      <c r="C135">
        <v>16</v>
      </c>
      <c r="D135">
        <v>312500</v>
      </c>
      <c r="E135">
        <v>375000</v>
      </c>
      <c r="F135">
        <f t="shared" si="12"/>
        <v>-62500</v>
      </c>
    </row>
    <row r="136" spans="3:6" hidden="1" x14ac:dyDescent="0.25">
      <c r="C136">
        <v>17</v>
      </c>
      <c r="D136">
        <v>312500</v>
      </c>
      <c r="E136">
        <v>375000</v>
      </c>
      <c r="F136">
        <f t="shared" si="12"/>
        <v>-62500</v>
      </c>
    </row>
    <row r="137" spans="3:6" hidden="1" x14ac:dyDescent="0.25">
      <c r="C137">
        <v>18</v>
      </c>
      <c r="D137">
        <v>312500</v>
      </c>
      <c r="E137">
        <v>375000</v>
      </c>
      <c r="F137">
        <f t="shared" si="12"/>
        <v>-62500</v>
      </c>
    </row>
    <row r="138" spans="3:6" hidden="1" x14ac:dyDescent="0.25">
      <c r="C138">
        <v>19</v>
      </c>
      <c r="D138">
        <v>312500</v>
      </c>
      <c r="E138">
        <v>375000</v>
      </c>
      <c r="F138">
        <f t="shared" si="12"/>
        <v>-62500</v>
      </c>
    </row>
    <row r="139" spans="3:6" hidden="1" x14ac:dyDescent="0.25">
      <c r="C139">
        <v>20</v>
      </c>
      <c r="D139">
        <v>312500</v>
      </c>
      <c r="E139">
        <v>375000</v>
      </c>
      <c r="F139">
        <f t="shared" si="12"/>
        <v>-62500</v>
      </c>
    </row>
    <row r="140" spans="3:6" hidden="1" x14ac:dyDescent="0.25">
      <c r="C140">
        <v>21</v>
      </c>
      <c r="D140">
        <v>312500</v>
      </c>
      <c r="E140">
        <v>375000</v>
      </c>
      <c r="F140">
        <f t="shared" si="12"/>
        <v>-62500</v>
      </c>
    </row>
    <row r="141" spans="3:6" hidden="1" x14ac:dyDescent="0.25">
      <c r="C141">
        <v>22</v>
      </c>
      <c r="D141">
        <v>312500</v>
      </c>
      <c r="E141">
        <v>375000</v>
      </c>
      <c r="F141">
        <f t="shared" si="12"/>
        <v>-62500</v>
      </c>
    </row>
    <row r="142" spans="3:6" hidden="1" x14ac:dyDescent="0.25">
      <c r="C142">
        <v>23</v>
      </c>
      <c r="D142">
        <v>312500</v>
      </c>
      <c r="E142">
        <v>375000</v>
      </c>
      <c r="F142">
        <f t="shared" si="12"/>
        <v>-62500</v>
      </c>
    </row>
    <row r="143" spans="3:6" hidden="1" x14ac:dyDescent="0.25">
      <c r="C143">
        <v>24</v>
      </c>
      <c r="D143">
        <v>312500</v>
      </c>
      <c r="E143">
        <v>375000</v>
      </c>
      <c r="F143">
        <f t="shared" si="12"/>
        <v>-62500</v>
      </c>
    </row>
    <row r="144" spans="3:6" hidden="1" x14ac:dyDescent="0.25">
      <c r="C144">
        <v>25</v>
      </c>
      <c r="D144">
        <v>312500</v>
      </c>
      <c r="E144">
        <v>375000</v>
      </c>
      <c r="F144">
        <f t="shared" si="12"/>
        <v>-62500</v>
      </c>
    </row>
    <row r="145" spans="3:6" hidden="1" x14ac:dyDescent="0.25">
      <c r="C145">
        <v>26</v>
      </c>
      <c r="D145">
        <v>312500</v>
      </c>
      <c r="E145">
        <v>375000</v>
      </c>
      <c r="F145">
        <f t="shared" si="12"/>
        <v>-62500</v>
      </c>
    </row>
    <row r="146" spans="3:6" hidden="1" x14ac:dyDescent="0.25">
      <c r="C146">
        <v>27</v>
      </c>
      <c r="D146">
        <v>312500</v>
      </c>
      <c r="E146">
        <v>375000</v>
      </c>
      <c r="F146">
        <f t="shared" si="12"/>
        <v>-62500</v>
      </c>
    </row>
    <row r="147" spans="3:6" hidden="1" x14ac:dyDescent="0.25">
      <c r="C147">
        <v>28</v>
      </c>
      <c r="D147">
        <v>312500</v>
      </c>
      <c r="E147">
        <v>375000</v>
      </c>
      <c r="F147">
        <f t="shared" si="12"/>
        <v>-62500</v>
      </c>
    </row>
    <row r="148" spans="3:6" hidden="1" x14ac:dyDescent="0.25">
      <c r="C148">
        <v>29</v>
      </c>
      <c r="D148">
        <v>312500</v>
      </c>
      <c r="E148">
        <v>375000</v>
      </c>
      <c r="F148">
        <f t="shared" si="12"/>
        <v>-62500</v>
      </c>
    </row>
    <row r="149" spans="3:6" hidden="1" x14ac:dyDescent="0.25">
      <c r="C149">
        <v>30</v>
      </c>
      <c r="D149">
        <v>312500</v>
      </c>
      <c r="E149">
        <v>375000</v>
      </c>
      <c r="F149">
        <f t="shared" si="12"/>
        <v>-62500</v>
      </c>
    </row>
    <row r="150" spans="3:6" hidden="1" x14ac:dyDescent="0.25">
      <c r="C150">
        <v>31</v>
      </c>
      <c r="D150">
        <v>312500</v>
      </c>
      <c r="E150">
        <v>375000</v>
      </c>
      <c r="F150">
        <f t="shared" si="12"/>
        <v>-62500</v>
      </c>
    </row>
    <row r="151" spans="3:6" hidden="1" x14ac:dyDescent="0.25">
      <c r="C151">
        <v>32</v>
      </c>
      <c r="D151">
        <v>312500</v>
      </c>
      <c r="E151">
        <v>375000</v>
      </c>
      <c r="F151">
        <f t="shared" si="12"/>
        <v>-62500</v>
      </c>
    </row>
    <row r="152" spans="3:6" hidden="1" x14ac:dyDescent="0.25">
      <c r="C152">
        <v>33</v>
      </c>
      <c r="D152">
        <v>312500</v>
      </c>
      <c r="E152">
        <v>375000</v>
      </c>
      <c r="F152">
        <f t="shared" si="12"/>
        <v>-62500</v>
      </c>
    </row>
    <row r="153" spans="3:6" hidden="1" x14ac:dyDescent="0.25">
      <c r="C153">
        <v>34</v>
      </c>
      <c r="D153">
        <v>312500</v>
      </c>
      <c r="E153">
        <v>375000</v>
      </c>
      <c r="F153">
        <f t="shared" si="12"/>
        <v>-62500</v>
      </c>
    </row>
    <row r="154" spans="3:6" hidden="1" x14ac:dyDescent="0.25">
      <c r="C154">
        <v>35</v>
      </c>
      <c r="D154">
        <v>312500</v>
      </c>
      <c r="E154">
        <v>375000</v>
      </c>
      <c r="F154">
        <f t="shared" si="12"/>
        <v>-62500</v>
      </c>
    </row>
    <row r="155" spans="3:6" hidden="1" x14ac:dyDescent="0.25">
      <c r="C155">
        <v>36</v>
      </c>
      <c r="D155">
        <v>312500</v>
      </c>
      <c r="E155">
        <v>375000</v>
      </c>
      <c r="F155">
        <f t="shared" si="12"/>
        <v>-62500</v>
      </c>
    </row>
    <row r="156" spans="3:6" hidden="1" x14ac:dyDescent="0.25">
      <c r="C156">
        <v>37</v>
      </c>
      <c r="D156">
        <v>312500</v>
      </c>
      <c r="E156">
        <v>375000</v>
      </c>
      <c r="F156">
        <f t="shared" si="12"/>
        <v>-62500</v>
      </c>
    </row>
    <row r="157" spans="3:6" hidden="1" x14ac:dyDescent="0.25">
      <c r="C157">
        <v>38</v>
      </c>
      <c r="D157">
        <v>312500</v>
      </c>
      <c r="E157">
        <v>375000</v>
      </c>
      <c r="F157">
        <f t="shared" si="12"/>
        <v>-62500</v>
      </c>
    </row>
    <row r="158" spans="3:6" hidden="1" x14ac:dyDescent="0.25">
      <c r="C158">
        <v>39</v>
      </c>
      <c r="D158">
        <v>312500</v>
      </c>
      <c r="E158">
        <v>375000</v>
      </c>
      <c r="F158">
        <f t="shared" si="12"/>
        <v>-62500</v>
      </c>
    </row>
    <row r="159" spans="3:6" hidden="1" x14ac:dyDescent="0.25">
      <c r="C159">
        <v>40</v>
      </c>
      <c r="D159">
        <v>312500</v>
      </c>
      <c r="E159">
        <v>375000</v>
      </c>
      <c r="F159">
        <f t="shared" si="12"/>
        <v>-62500</v>
      </c>
    </row>
    <row r="160" spans="3:6" hidden="1" x14ac:dyDescent="0.25">
      <c r="C160">
        <v>41</v>
      </c>
      <c r="D160">
        <v>312500</v>
      </c>
      <c r="E160">
        <v>375000</v>
      </c>
      <c r="F160">
        <f t="shared" si="12"/>
        <v>-62500</v>
      </c>
    </row>
    <row r="161" spans="3:6" hidden="1" x14ac:dyDescent="0.25">
      <c r="C161">
        <v>42</v>
      </c>
      <c r="D161">
        <v>312500</v>
      </c>
      <c r="E161">
        <v>-75000</v>
      </c>
      <c r="F161">
        <f t="shared" si="12"/>
        <v>387500</v>
      </c>
    </row>
    <row r="162" spans="3:6" hidden="1" x14ac:dyDescent="0.25">
      <c r="C162">
        <v>43</v>
      </c>
      <c r="D162">
        <v>312500</v>
      </c>
      <c r="E162">
        <v>375000</v>
      </c>
      <c r="F162">
        <f t="shared" si="12"/>
        <v>-62500</v>
      </c>
    </row>
    <row r="163" spans="3:6" hidden="1" x14ac:dyDescent="0.25">
      <c r="C163">
        <v>44</v>
      </c>
      <c r="D163">
        <v>312500</v>
      </c>
      <c r="E163">
        <v>322500</v>
      </c>
      <c r="F163">
        <f t="shared" si="12"/>
        <v>-10000</v>
      </c>
    </row>
    <row r="164" spans="3:6" hidden="1" x14ac:dyDescent="0.25">
      <c r="C164">
        <v>45</v>
      </c>
      <c r="D164">
        <v>312500</v>
      </c>
      <c r="E164">
        <v>375000</v>
      </c>
      <c r="F164">
        <f t="shared" si="12"/>
        <v>-62500</v>
      </c>
    </row>
    <row r="165" spans="3:6" hidden="1" x14ac:dyDescent="0.25">
      <c r="C165">
        <v>46</v>
      </c>
      <c r="D165">
        <v>312500</v>
      </c>
      <c r="E165">
        <v>375000</v>
      </c>
      <c r="F165">
        <f t="shared" si="12"/>
        <v>-62500</v>
      </c>
    </row>
    <row r="166" spans="3:6" hidden="1" x14ac:dyDescent="0.25">
      <c r="C166">
        <v>47</v>
      </c>
      <c r="D166">
        <v>312500</v>
      </c>
      <c r="E166">
        <v>375000</v>
      </c>
      <c r="F166">
        <f t="shared" si="12"/>
        <v>-62500</v>
      </c>
    </row>
    <row r="167" spans="3:6" hidden="1" x14ac:dyDescent="0.25">
      <c r="C167">
        <v>48</v>
      </c>
      <c r="D167">
        <v>312500</v>
      </c>
      <c r="E167">
        <v>375000</v>
      </c>
      <c r="F167">
        <f t="shared" si="12"/>
        <v>-62500</v>
      </c>
    </row>
    <row r="168" spans="3:6" hidden="1" x14ac:dyDescent="0.25">
      <c r="C168">
        <v>49</v>
      </c>
      <c r="D168">
        <v>312500</v>
      </c>
      <c r="E168">
        <v>375000</v>
      </c>
      <c r="F168">
        <f t="shared" si="12"/>
        <v>-62500</v>
      </c>
    </row>
    <row r="169" spans="3:6" hidden="1" x14ac:dyDescent="0.25">
      <c r="C169">
        <v>50</v>
      </c>
      <c r="D169">
        <v>312500</v>
      </c>
      <c r="E169">
        <v>375000</v>
      </c>
      <c r="F169">
        <f t="shared" si="12"/>
        <v>-62500</v>
      </c>
    </row>
    <row r="170" spans="3:6" hidden="1" x14ac:dyDescent="0.25">
      <c r="C170">
        <v>51</v>
      </c>
      <c r="D170">
        <v>312500</v>
      </c>
      <c r="E170">
        <v>375000</v>
      </c>
      <c r="F170">
        <f t="shared" si="12"/>
        <v>-62500</v>
      </c>
    </row>
    <row r="171" spans="3:6" hidden="1" x14ac:dyDescent="0.25">
      <c r="C171">
        <v>52</v>
      </c>
      <c r="D171">
        <v>312500</v>
      </c>
      <c r="E171">
        <v>375000</v>
      </c>
      <c r="F171">
        <f t="shared" si="12"/>
        <v>-62500</v>
      </c>
    </row>
    <row r="172" spans="3:6" hidden="1" x14ac:dyDescent="0.25">
      <c r="C172">
        <v>53</v>
      </c>
      <c r="D172">
        <v>312500</v>
      </c>
      <c r="E172">
        <v>375000</v>
      </c>
      <c r="F172">
        <f t="shared" si="12"/>
        <v>-62500</v>
      </c>
    </row>
    <row r="173" spans="3:6" hidden="1" x14ac:dyDescent="0.25">
      <c r="C173">
        <v>54</v>
      </c>
      <c r="D173">
        <v>312500</v>
      </c>
      <c r="E173">
        <v>375000</v>
      </c>
      <c r="F173">
        <f t="shared" si="12"/>
        <v>-62500</v>
      </c>
    </row>
    <row r="174" spans="3:6" hidden="1" x14ac:dyDescent="0.25">
      <c r="C174">
        <v>55</v>
      </c>
      <c r="D174">
        <v>312500</v>
      </c>
      <c r="E174">
        <v>375000</v>
      </c>
      <c r="F174">
        <f t="shared" si="12"/>
        <v>-62500</v>
      </c>
    </row>
    <row r="175" spans="3:6" hidden="1" x14ac:dyDescent="0.25">
      <c r="C175">
        <v>56</v>
      </c>
      <c r="D175">
        <v>312500</v>
      </c>
      <c r="E175">
        <v>375000</v>
      </c>
      <c r="F175">
        <f t="shared" si="12"/>
        <v>-62500</v>
      </c>
    </row>
    <row r="176" spans="3:6" hidden="1" x14ac:dyDescent="0.25">
      <c r="C176">
        <v>57</v>
      </c>
      <c r="D176">
        <v>312500</v>
      </c>
      <c r="E176">
        <v>375000</v>
      </c>
      <c r="F176">
        <f t="shared" si="12"/>
        <v>-62500</v>
      </c>
    </row>
    <row r="177" spans="3:6" hidden="1" x14ac:dyDescent="0.25">
      <c r="C177">
        <v>58</v>
      </c>
      <c r="D177">
        <v>312500</v>
      </c>
      <c r="E177">
        <v>375000</v>
      </c>
      <c r="F177">
        <f t="shared" si="12"/>
        <v>-62500</v>
      </c>
    </row>
    <row r="178" spans="3:6" hidden="1" x14ac:dyDescent="0.25">
      <c r="C178">
        <v>59</v>
      </c>
      <c r="D178">
        <v>312500</v>
      </c>
      <c r="E178">
        <v>375000</v>
      </c>
      <c r="F178">
        <f t="shared" si="12"/>
        <v>-62500</v>
      </c>
    </row>
    <row r="179" spans="3:6" hidden="1" x14ac:dyDescent="0.25">
      <c r="C179">
        <v>60</v>
      </c>
      <c r="D179">
        <v>312500</v>
      </c>
      <c r="E179">
        <v>375000</v>
      </c>
      <c r="F179">
        <f t="shared" si="12"/>
        <v>-62500</v>
      </c>
    </row>
    <row r="180" spans="3:6" hidden="1" x14ac:dyDescent="0.25">
      <c r="C180">
        <v>61</v>
      </c>
      <c r="D180">
        <v>312500</v>
      </c>
      <c r="E180">
        <v>375000</v>
      </c>
      <c r="F180">
        <f t="shared" si="12"/>
        <v>-62500</v>
      </c>
    </row>
    <row r="181" spans="3:6" hidden="1" x14ac:dyDescent="0.25">
      <c r="C181">
        <v>62</v>
      </c>
      <c r="D181">
        <v>312500</v>
      </c>
      <c r="E181">
        <v>375000</v>
      </c>
      <c r="F181">
        <f t="shared" si="12"/>
        <v>-62500</v>
      </c>
    </row>
    <row r="182" spans="3:6" hidden="1" x14ac:dyDescent="0.25">
      <c r="C182">
        <v>63</v>
      </c>
      <c r="D182">
        <v>312500</v>
      </c>
      <c r="E182">
        <v>375000</v>
      </c>
      <c r="F182">
        <f t="shared" si="12"/>
        <v>-62500</v>
      </c>
    </row>
    <row r="183" spans="3:6" hidden="1" x14ac:dyDescent="0.25">
      <c r="C183">
        <v>64</v>
      </c>
      <c r="D183">
        <v>312500</v>
      </c>
      <c r="E183">
        <v>367500</v>
      </c>
      <c r="F183">
        <f t="shared" si="12"/>
        <v>-55000</v>
      </c>
    </row>
    <row r="184" spans="3:6" hidden="1" x14ac:dyDescent="0.25">
      <c r="C184">
        <v>65</v>
      </c>
      <c r="D184">
        <v>312500</v>
      </c>
      <c r="E184">
        <v>375000</v>
      </c>
      <c r="F184">
        <f t="shared" si="12"/>
        <v>-62500</v>
      </c>
    </row>
    <row r="185" spans="3:6" hidden="1" x14ac:dyDescent="0.25">
      <c r="C185">
        <v>66</v>
      </c>
      <c r="D185">
        <v>312500</v>
      </c>
      <c r="E185">
        <v>360000</v>
      </c>
      <c r="F185">
        <f t="shared" ref="F185:F219" si="13">D185-E185</f>
        <v>-47500</v>
      </c>
    </row>
    <row r="186" spans="3:6" hidden="1" x14ac:dyDescent="0.25">
      <c r="C186">
        <v>67</v>
      </c>
      <c r="D186">
        <v>312500</v>
      </c>
      <c r="E186">
        <v>375000</v>
      </c>
      <c r="F186">
        <f t="shared" si="13"/>
        <v>-62500</v>
      </c>
    </row>
    <row r="187" spans="3:6" hidden="1" x14ac:dyDescent="0.25">
      <c r="C187">
        <v>68</v>
      </c>
      <c r="D187">
        <v>312500</v>
      </c>
      <c r="E187">
        <v>375000</v>
      </c>
      <c r="F187">
        <f t="shared" si="13"/>
        <v>-62500</v>
      </c>
    </row>
    <row r="188" spans="3:6" hidden="1" x14ac:dyDescent="0.25">
      <c r="C188">
        <v>69</v>
      </c>
      <c r="D188">
        <v>312500</v>
      </c>
      <c r="E188">
        <v>375000</v>
      </c>
      <c r="F188">
        <f t="shared" si="13"/>
        <v>-62500</v>
      </c>
    </row>
    <row r="189" spans="3:6" hidden="1" x14ac:dyDescent="0.25">
      <c r="C189">
        <v>70</v>
      </c>
      <c r="D189">
        <v>312500</v>
      </c>
      <c r="E189">
        <v>375000</v>
      </c>
      <c r="F189">
        <f t="shared" si="13"/>
        <v>-62500</v>
      </c>
    </row>
    <row r="190" spans="3:6" hidden="1" x14ac:dyDescent="0.25">
      <c r="C190">
        <v>71</v>
      </c>
      <c r="D190">
        <v>312500</v>
      </c>
      <c r="E190">
        <v>375000</v>
      </c>
      <c r="F190">
        <f t="shared" si="13"/>
        <v>-62500</v>
      </c>
    </row>
    <row r="191" spans="3:6" hidden="1" x14ac:dyDescent="0.25">
      <c r="C191">
        <v>72</v>
      </c>
      <c r="D191">
        <v>312500</v>
      </c>
      <c r="E191">
        <v>375000</v>
      </c>
      <c r="F191">
        <f t="shared" si="13"/>
        <v>-62500</v>
      </c>
    </row>
    <row r="192" spans="3:6" hidden="1" x14ac:dyDescent="0.25">
      <c r="C192">
        <v>73</v>
      </c>
      <c r="D192">
        <v>312500</v>
      </c>
      <c r="E192">
        <v>330000</v>
      </c>
      <c r="F192">
        <f t="shared" si="13"/>
        <v>-17500</v>
      </c>
    </row>
    <row r="193" spans="3:6" hidden="1" x14ac:dyDescent="0.25">
      <c r="C193">
        <v>74</v>
      </c>
      <c r="D193">
        <v>312500</v>
      </c>
      <c r="E193">
        <v>375000</v>
      </c>
      <c r="F193">
        <f t="shared" si="13"/>
        <v>-62500</v>
      </c>
    </row>
    <row r="194" spans="3:6" hidden="1" x14ac:dyDescent="0.25">
      <c r="C194">
        <v>75</v>
      </c>
      <c r="D194">
        <v>312500</v>
      </c>
      <c r="E194">
        <v>375000</v>
      </c>
      <c r="F194">
        <f t="shared" si="13"/>
        <v>-62500</v>
      </c>
    </row>
    <row r="195" spans="3:6" hidden="1" x14ac:dyDescent="0.25">
      <c r="C195">
        <v>76</v>
      </c>
      <c r="D195">
        <v>312500</v>
      </c>
      <c r="E195">
        <v>375000</v>
      </c>
      <c r="F195">
        <f t="shared" si="13"/>
        <v>-62500</v>
      </c>
    </row>
    <row r="196" spans="3:6" hidden="1" x14ac:dyDescent="0.25">
      <c r="C196">
        <v>77</v>
      </c>
      <c r="D196">
        <v>312500</v>
      </c>
      <c r="E196">
        <v>375000</v>
      </c>
      <c r="F196">
        <f t="shared" si="13"/>
        <v>-62500</v>
      </c>
    </row>
    <row r="197" spans="3:6" hidden="1" x14ac:dyDescent="0.25">
      <c r="C197">
        <v>78</v>
      </c>
      <c r="D197">
        <v>312500</v>
      </c>
      <c r="E197">
        <v>375000</v>
      </c>
      <c r="F197">
        <f t="shared" si="13"/>
        <v>-62500</v>
      </c>
    </row>
    <row r="198" spans="3:6" hidden="1" x14ac:dyDescent="0.25">
      <c r="C198">
        <v>79</v>
      </c>
      <c r="D198">
        <v>312500</v>
      </c>
      <c r="E198">
        <v>375000</v>
      </c>
      <c r="F198">
        <f t="shared" si="13"/>
        <v>-62500</v>
      </c>
    </row>
    <row r="199" spans="3:6" hidden="1" x14ac:dyDescent="0.25">
      <c r="C199">
        <v>80</v>
      </c>
      <c r="D199">
        <v>312500</v>
      </c>
      <c r="E199">
        <v>375000</v>
      </c>
      <c r="F199">
        <f t="shared" si="13"/>
        <v>-62500</v>
      </c>
    </row>
    <row r="200" spans="3:6" hidden="1" x14ac:dyDescent="0.25">
      <c r="C200">
        <v>81</v>
      </c>
      <c r="D200">
        <v>312500</v>
      </c>
      <c r="E200">
        <v>375000</v>
      </c>
      <c r="F200">
        <f t="shared" si="13"/>
        <v>-62500</v>
      </c>
    </row>
    <row r="201" spans="3:6" hidden="1" x14ac:dyDescent="0.25">
      <c r="C201">
        <v>82</v>
      </c>
      <c r="D201">
        <v>312500</v>
      </c>
      <c r="E201">
        <v>375000</v>
      </c>
      <c r="F201">
        <f t="shared" si="13"/>
        <v>-62500</v>
      </c>
    </row>
    <row r="202" spans="3:6" hidden="1" x14ac:dyDescent="0.25">
      <c r="C202">
        <v>83</v>
      </c>
      <c r="D202">
        <v>312500</v>
      </c>
      <c r="E202">
        <v>375000</v>
      </c>
      <c r="F202">
        <f t="shared" si="13"/>
        <v>-62500</v>
      </c>
    </row>
    <row r="203" spans="3:6" hidden="1" x14ac:dyDescent="0.25">
      <c r="C203">
        <v>84</v>
      </c>
      <c r="D203">
        <v>312500</v>
      </c>
      <c r="E203">
        <v>375000</v>
      </c>
      <c r="F203">
        <f t="shared" si="13"/>
        <v>-62500</v>
      </c>
    </row>
    <row r="204" spans="3:6" hidden="1" x14ac:dyDescent="0.25">
      <c r="C204">
        <v>85</v>
      </c>
      <c r="D204">
        <v>312500</v>
      </c>
      <c r="E204">
        <v>375000</v>
      </c>
      <c r="F204">
        <f t="shared" si="13"/>
        <v>-62500</v>
      </c>
    </row>
    <row r="205" spans="3:6" hidden="1" x14ac:dyDescent="0.25">
      <c r="C205">
        <v>86</v>
      </c>
      <c r="D205">
        <v>312500</v>
      </c>
      <c r="E205">
        <v>375000</v>
      </c>
      <c r="F205">
        <f t="shared" si="13"/>
        <v>-62500</v>
      </c>
    </row>
    <row r="206" spans="3:6" hidden="1" x14ac:dyDescent="0.25">
      <c r="C206">
        <v>87</v>
      </c>
      <c r="D206">
        <v>312500</v>
      </c>
      <c r="E206">
        <v>375000</v>
      </c>
      <c r="F206">
        <f t="shared" si="13"/>
        <v>-62500</v>
      </c>
    </row>
    <row r="207" spans="3:6" hidden="1" x14ac:dyDescent="0.25">
      <c r="C207">
        <v>88</v>
      </c>
      <c r="D207">
        <v>312500</v>
      </c>
      <c r="E207">
        <v>375000</v>
      </c>
      <c r="F207">
        <f t="shared" si="13"/>
        <v>-62500</v>
      </c>
    </row>
    <row r="208" spans="3:6" hidden="1" x14ac:dyDescent="0.25">
      <c r="C208">
        <v>89</v>
      </c>
      <c r="D208">
        <v>312500</v>
      </c>
      <c r="E208">
        <v>375000</v>
      </c>
      <c r="F208">
        <f t="shared" si="13"/>
        <v>-62500</v>
      </c>
    </row>
    <row r="209" spans="3:7" hidden="1" x14ac:dyDescent="0.25">
      <c r="C209">
        <v>90</v>
      </c>
      <c r="D209">
        <v>312500</v>
      </c>
      <c r="E209">
        <v>375000</v>
      </c>
      <c r="F209">
        <f t="shared" si="13"/>
        <v>-62500</v>
      </c>
    </row>
    <row r="210" spans="3:7" hidden="1" x14ac:dyDescent="0.25">
      <c r="C210">
        <v>91</v>
      </c>
      <c r="D210">
        <v>312500</v>
      </c>
      <c r="E210">
        <v>375000</v>
      </c>
      <c r="F210">
        <f t="shared" si="13"/>
        <v>-62500</v>
      </c>
    </row>
    <row r="211" spans="3:7" hidden="1" x14ac:dyDescent="0.25">
      <c r="C211">
        <v>92</v>
      </c>
      <c r="D211">
        <v>312500</v>
      </c>
      <c r="E211">
        <v>375000</v>
      </c>
      <c r="F211">
        <f t="shared" si="13"/>
        <v>-62500</v>
      </c>
    </row>
    <row r="212" spans="3:7" hidden="1" x14ac:dyDescent="0.25">
      <c r="C212">
        <v>93</v>
      </c>
      <c r="D212">
        <v>312500</v>
      </c>
      <c r="E212">
        <v>375000</v>
      </c>
      <c r="F212">
        <f t="shared" si="13"/>
        <v>-62500</v>
      </c>
    </row>
    <row r="213" spans="3:7" hidden="1" x14ac:dyDescent="0.25">
      <c r="C213">
        <v>94</v>
      </c>
      <c r="D213">
        <v>312500</v>
      </c>
      <c r="E213">
        <v>375000</v>
      </c>
      <c r="F213">
        <f t="shared" si="13"/>
        <v>-62500</v>
      </c>
    </row>
    <row r="214" spans="3:7" hidden="1" x14ac:dyDescent="0.25">
      <c r="C214">
        <v>95</v>
      </c>
      <c r="D214">
        <v>312500</v>
      </c>
      <c r="E214">
        <v>375000</v>
      </c>
      <c r="F214">
        <f t="shared" si="13"/>
        <v>-62500</v>
      </c>
    </row>
    <row r="215" spans="3:7" x14ac:dyDescent="0.25">
      <c r="C215">
        <v>96</v>
      </c>
      <c r="D215">
        <v>312500</v>
      </c>
      <c r="E215">
        <v>375000</v>
      </c>
      <c r="F215">
        <f t="shared" si="13"/>
        <v>-62500</v>
      </c>
    </row>
    <row r="216" spans="3:7" x14ac:dyDescent="0.25">
      <c r="C216">
        <v>97</v>
      </c>
      <c r="D216">
        <v>312500</v>
      </c>
      <c r="E216">
        <v>375000</v>
      </c>
      <c r="F216">
        <f t="shared" si="13"/>
        <v>-62500</v>
      </c>
    </row>
    <row r="217" spans="3:7" x14ac:dyDescent="0.25">
      <c r="C217">
        <v>98</v>
      </c>
      <c r="D217">
        <v>312500</v>
      </c>
      <c r="E217">
        <v>375000</v>
      </c>
      <c r="F217">
        <f t="shared" si="13"/>
        <v>-62500</v>
      </c>
    </row>
    <row r="218" spans="3:7" x14ac:dyDescent="0.25">
      <c r="C218">
        <v>99</v>
      </c>
      <c r="D218">
        <v>312500</v>
      </c>
      <c r="E218">
        <v>375000</v>
      </c>
      <c r="F218">
        <f t="shared" si="13"/>
        <v>-62500</v>
      </c>
    </row>
    <row r="219" spans="3:7" x14ac:dyDescent="0.25">
      <c r="C219">
        <v>100</v>
      </c>
      <c r="D219">
        <v>312500</v>
      </c>
      <c r="E219">
        <v>187500</v>
      </c>
      <c r="F219">
        <f t="shared" si="13"/>
        <v>125000</v>
      </c>
    </row>
    <row r="221" spans="3:7" x14ac:dyDescent="0.25">
      <c r="E221" t="s">
        <v>52</v>
      </c>
      <c r="F221">
        <f>AVERAGE(F120:F219)</f>
        <v>-56950</v>
      </c>
    </row>
    <row r="222" spans="3:7" x14ac:dyDescent="0.25">
      <c r="E222" t="s">
        <v>53</v>
      </c>
      <c r="F222">
        <f>_xlfn.STDEV.S(F120:F219)</f>
        <v>53242.797208124357</v>
      </c>
    </row>
    <row r="224" spans="3:7" x14ac:dyDescent="0.25">
      <c r="E224" t="s">
        <v>59</v>
      </c>
      <c r="F224">
        <f>F221+_xlfn.NORM.S.INV(0.975)*F222/SQRT(100)</f>
        <v>-46514.603503590653</v>
      </c>
      <c r="G224">
        <f>F221+_xlfn.T.INV.2T(0.05,99)*F222/SQRT(100)</f>
        <v>-46385.473922976176</v>
      </c>
    </row>
    <row r="225" spans="5:7" x14ac:dyDescent="0.25">
      <c r="E225" t="s">
        <v>60</v>
      </c>
      <c r="F225">
        <f>F221-_xlfn.NORM.S.INV(0.975)*F222/SQRT(100)</f>
        <v>-67385.396496409347</v>
      </c>
      <c r="G225">
        <f>F221-_xlfn.T.INV.2T(0.05,99)*F222/SQRT(100)</f>
        <v>-67514.526077023824</v>
      </c>
    </row>
  </sheetData>
  <mergeCells count="3">
    <mergeCell ref="C118:C119"/>
    <mergeCell ref="D118:E118"/>
    <mergeCell ref="F118:F119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C4C9-CCE0-4406-9809-779E0228A54A}">
  <sheetPr codeName="Sheet2"/>
  <dimension ref="A1:B1"/>
  <sheetViews>
    <sheetView workbookViewId="0"/>
  </sheetViews>
  <sheetFormatPr defaultRowHeight="14.4" x14ac:dyDescent="0.25"/>
  <sheetData>
    <row r="1" spans="1:2" x14ac:dyDescent="0.25">
      <c r="A1" t="s">
        <v>23</v>
      </c>
      <c r="B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그림8</vt:lpstr>
      <vt:lpstr>Sheet1</vt:lpstr>
      <vt:lpstr>Sheet2</vt:lpstr>
      <vt:lpstr>Sheet3</vt:lpstr>
      <vt:lpstr>ModelRiskDSN</vt:lpstr>
      <vt:lpstr>그림8!cum._prob.</vt:lpstr>
      <vt:lpstr>그림8!table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한다현</cp:lastModifiedBy>
  <cp:lastPrinted>2014-07-10T04:42:34Z</cp:lastPrinted>
  <dcterms:created xsi:type="dcterms:W3CDTF">2000-11-14T09:36:19Z</dcterms:created>
  <dcterms:modified xsi:type="dcterms:W3CDTF">2023-03-27T16:09:46Z</dcterms:modified>
</cp:coreProperties>
</file>