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1D7D8310-257F-4D1E-BEF2-E9097CCF11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그림5-1" sheetId="1" r:id="rId1"/>
    <sheet name="ModelRiskDSN" sheetId="4" state="hidden" r:id="rId2"/>
    <sheet name="ModelRiskSYS1" sheetId="5" state="hidden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"BQI2TBM5X6HKKI9QHE9IGXWI"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"$B$30"</definedName>
    <definedName name="RiskSelectedNameCell1" hidden="1">"$A$30"</definedName>
    <definedName name="RiskSelectedNameCell2" hidden="1">"$B$24"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1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2" i="1"/>
  <c r="B26" i="1" l="1"/>
  <c r="B25" i="1"/>
  <c r="C25" i="1"/>
  <c r="D25" i="1" s="1"/>
  <c r="C27" i="1" l="1"/>
  <c r="D27" i="1" s="1"/>
  <c r="C26" i="1"/>
  <c r="B28" i="1"/>
  <c r="D26" i="1" l="1"/>
  <c r="C28" i="1"/>
  <c r="D28" i="1" l="1"/>
  <c r="B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tc={355D110A-BE3C-4AD5-8E28-D87DDF3F4114}</author>
  </authors>
  <commentList>
    <comment ref="B28" authorId="0" shapeId="0" xr:uid="{355D110A-BE3C-4AD5-8E28-D87DDF3F411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만원 단위를 억 단위로 나타내기 위해 /10000
</t>
      </text>
    </comment>
  </commentList>
</comments>
</file>

<file path=xl/sharedStrings.xml><?xml version="1.0" encoding="utf-8"?>
<sst xmlns="http://schemas.openxmlformats.org/spreadsheetml/2006/main" count="36" uniqueCount="34">
  <si>
    <t>A</t>
  </si>
  <si>
    <t>Mean</t>
  </si>
  <si>
    <t>Stdev</t>
  </si>
  <si>
    <t>Sales from previous year</t>
  </si>
  <si>
    <t>Discount rate</t>
  </si>
  <si>
    <t>Percentage increase in variable cost each year</t>
  </si>
  <si>
    <t>Simulation</t>
  </si>
  <si>
    <t>Year</t>
  </si>
  <si>
    <t>Variable cost</t>
  </si>
  <si>
    <t>확률</t>
    <phoneticPr fontId="0" type="noConversion"/>
  </si>
  <si>
    <t>확률</t>
    <phoneticPr fontId="0" type="noConversion"/>
  </si>
  <si>
    <t>값(억원)</t>
    <phoneticPr fontId="0" type="noConversion"/>
  </si>
  <si>
    <t>Year 1 sales (normally distributed)</t>
    <phoneticPr fontId="0" type="noConversion"/>
  </si>
  <si>
    <t>Sales in other years (normally distributed)</t>
    <phoneticPr fontId="0" type="noConversion"/>
  </si>
  <si>
    <r>
      <rPr>
        <b/>
        <sz val="11"/>
        <rFont val="돋움"/>
        <family val="3"/>
        <charset val="129"/>
      </rPr>
      <t>입력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자료</t>
    </r>
    <phoneticPr fontId="0" type="noConversion"/>
  </si>
  <si>
    <r>
      <t>B(</t>
    </r>
    <r>
      <rPr>
        <sz val="11"/>
        <rFont val="돋움"/>
        <family val="3"/>
        <charset val="129"/>
      </rPr>
      <t>만원</t>
    </r>
    <r>
      <rPr>
        <sz val="11"/>
        <rFont val="Arial"/>
        <family val="2"/>
      </rPr>
      <t>)</t>
    </r>
    <phoneticPr fontId="0" type="noConversion"/>
  </si>
  <si>
    <r>
      <rPr>
        <sz val="11"/>
        <rFont val="돋움"/>
        <family val="3"/>
        <charset val="129"/>
      </rPr>
      <t>값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만원</t>
    </r>
    <r>
      <rPr>
        <sz val="11"/>
        <rFont val="Arial"/>
        <family val="2"/>
      </rPr>
      <t>)</t>
    </r>
    <phoneticPr fontId="0" type="noConversion"/>
  </si>
  <si>
    <r>
      <rPr>
        <b/>
        <sz val="11"/>
        <rFont val="돋움"/>
        <family val="3"/>
        <charset val="129"/>
      </rPr>
      <t>고정비용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분포</t>
    </r>
    <phoneticPr fontId="0" type="noConversion"/>
  </si>
  <si>
    <r>
      <rPr>
        <b/>
        <sz val="11"/>
        <rFont val="돋움"/>
        <family val="3"/>
        <charset val="129"/>
      </rPr>
      <t>첫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해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가격</t>
    </r>
    <r>
      <rPr>
        <b/>
        <sz val="11"/>
        <rFont val="Arial"/>
        <family val="2"/>
      </rPr>
      <t>(</t>
    </r>
    <r>
      <rPr>
        <b/>
        <sz val="11"/>
        <rFont val="돋움"/>
        <family val="3"/>
        <charset val="129"/>
      </rPr>
      <t>만원</t>
    </r>
    <r>
      <rPr>
        <b/>
        <sz val="11"/>
        <rFont val="Arial"/>
        <family val="2"/>
      </rPr>
      <t>)</t>
    </r>
    <phoneticPr fontId="0" type="noConversion"/>
  </si>
  <si>
    <t>Sales</t>
    <phoneticPr fontId="0" type="noConversion"/>
  </si>
  <si>
    <r>
      <t>Price(</t>
    </r>
    <r>
      <rPr>
        <b/>
        <sz val="11"/>
        <rFont val="돋움"/>
        <family val="3"/>
        <charset val="129"/>
      </rPr>
      <t>만원</t>
    </r>
    <r>
      <rPr>
        <b/>
        <sz val="11"/>
        <rFont val="Arial"/>
        <family val="2"/>
      </rPr>
      <t>)</t>
    </r>
    <phoneticPr fontId="0" type="noConversion"/>
  </si>
  <si>
    <r>
      <t>Net profit (</t>
    </r>
    <r>
      <rPr>
        <b/>
        <sz val="11"/>
        <rFont val="돋움"/>
        <family val="3"/>
        <charset val="129"/>
      </rPr>
      <t>억원</t>
    </r>
    <r>
      <rPr>
        <b/>
        <sz val="11"/>
        <rFont val="Arial"/>
        <family val="2"/>
      </rPr>
      <t>)</t>
    </r>
    <phoneticPr fontId="0" type="noConversion"/>
  </si>
  <si>
    <r>
      <t>NPV(</t>
    </r>
    <r>
      <rPr>
        <b/>
        <sz val="11"/>
        <rFont val="돋움"/>
        <family val="3"/>
        <charset val="129"/>
      </rPr>
      <t>억원</t>
    </r>
    <r>
      <rPr>
        <b/>
        <sz val="11"/>
        <rFont val="Arial"/>
        <family val="2"/>
      </rPr>
      <t>)</t>
    </r>
    <phoneticPr fontId="0" type="noConversion"/>
  </si>
  <si>
    <r>
      <rPr>
        <b/>
        <sz val="11"/>
        <rFont val="돋움"/>
        <family val="3"/>
        <charset val="129"/>
      </rPr>
      <t>고정비용</t>
    </r>
    <r>
      <rPr>
        <b/>
        <sz val="11"/>
        <rFont val="Arial"/>
        <family val="2"/>
      </rPr>
      <t>(</t>
    </r>
    <r>
      <rPr>
        <b/>
        <sz val="11"/>
        <rFont val="돋움"/>
        <family val="3"/>
        <charset val="129"/>
      </rPr>
      <t>억원</t>
    </r>
    <r>
      <rPr>
        <b/>
        <sz val="11"/>
        <rFont val="Arial"/>
        <family val="2"/>
      </rPr>
      <t>)</t>
    </r>
    <phoneticPr fontId="0" type="noConversion"/>
  </si>
  <si>
    <r>
      <rPr>
        <b/>
        <sz val="12"/>
        <rFont val="돋움"/>
        <family val="3"/>
        <charset val="129"/>
      </rPr>
      <t>신라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자동차</t>
    </r>
    <phoneticPr fontId="0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</si>
  <si>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Arial"/>
        <family val="2"/>
      </rPr>
      <t xml:space="preserve"> </t>
    </r>
    <phoneticPr fontId="0" type="noConversion"/>
  </si>
  <si>
    <r>
      <t>2</t>
    </r>
    <r>
      <rPr>
        <sz val="11"/>
        <rFont val="돋움"/>
        <family val="3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년도</t>
    </r>
    <phoneticPr fontId="0" type="noConversion"/>
  </si>
  <si>
    <r>
      <t>3</t>
    </r>
    <r>
      <rPr>
        <sz val="11"/>
        <rFont val="돋움"/>
        <family val="3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Arial"/>
        <family val="2"/>
      </rPr>
      <t xml:space="preserve"> </t>
    </r>
    <phoneticPr fontId="0" type="noConversion"/>
  </si>
  <si>
    <r>
      <rPr>
        <b/>
        <sz val="11"/>
        <rFont val="돋움"/>
        <family val="3"/>
        <charset val="129"/>
      </rPr>
      <t>첫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해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변동비용의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분포</t>
    </r>
    <phoneticPr fontId="0" type="noConversion"/>
  </si>
  <si>
    <r>
      <rPr>
        <b/>
        <sz val="11"/>
        <rFont val="돋움"/>
        <family val="3"/>
        <charset val="129"/>
      </rPr>
      <t>다른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해의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가격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= A</t>
    </r>
    <r>
      <rPr>
        <b/>
        <sz val="11"/>
        <rFont val="Arial"/>
        <family val="2"/>
      </rPr>
      <t>*(</t>
    </r>
    <r>
      <rPr>
        <b/>
        <sz val="11"/>
        <rFont val="돋움"/>
        <family val="3"/>
        <charset val="129"/>
      </rPr>
      <t>이전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년도의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판매가격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+ B</t>
    </r>
    <r>
      <rPr>
        <b/>
        <sz val="11"/>
        <rFont val="Arial"/>
        <family val="2"/>
      </rPr>
      <t>*</t>
    </r>
    <r>
      <rPr>
        <b/>
        <sz val="11"/>
        <rFont val="돋움"/>
        <family val="3"/>
        <charset val="129"/>
      </rPr>
      <t>이전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년도의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실제판매량이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예상판매량을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초과한</t>
    </r>
    <r>
      <rPr>
        <b/>
        <sz val="11"/>
        <rFont val="Arial"/>
        <family val="2"/>
      </rPr>
      <t xml:space="preserve"> %)</t>
    </r>
    <phoneticPr fontId="0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</si>
  <si>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초</t>
    </r>
    <phoneticPr fontId="0" type="noConversion"/>
  </si>
  <si>
    <t>DSN Files Count:</t>
  </si>
  <si>
    <t>Charts</t>
    <phoneticPr fontId="14" type="noConversion"/>
  </si>
  <si>
    <t>PABGAEkATABUAEUAUgBTAD4ADQAKADwALwBDAE4AVAA6ADAADQAKAEYASQBMAFQARQBSAFMAPgANAAoAPABQAEEARwBFAFMAPgANAAoAQwBOAFQAOgAzAA0ACgBDAFUAUgBQAEEARwBFADoAMQANAAoATgA6ADEADQAKAFQAWQBQAEUAOgAyAA0ACgBOAE0AOgBIAGkAcwB0AG8AZwByAGEAbQANAAoAUwBJAE0ASQBEADoAMAANAAoAUwBFAEwAUwA6ADEADQAKAEMAVQBSAFMARQBMADoAMAANAAoAVABQADoAMAANAAoAUgBHADoAMAANAAoATgBNADoAJwBbACMAIwBUAEgASQBTAFcAQgAjACMAXQD4rby5NQAtADEAJwAhAEIAJAAzADAADQAKAEMATABSADoANgA1ADgAMQAyADMAMQANAAoAVABSAEEATgBTAFAAOgA1ADAADQAKAFMASQBNADoAMAANAAoAPABTAEUATABfAE8AUABUAEkATwBOAFMAPgANAAoAQwBOAFQAOgA0AA0ACgBOAE0AOgAzAA0ACgBUAFAAOgAxAA0ACgBWAEEATAA6ADAALgAxADAAMAAwADAAMAAwADAAMAAwAA0ACgBOAE0AOgA0AA0ACgBUAFAAOgAxAA0ACgBWAEEATAA6ADAALgA5ADAAMAAwADAAMAAwADAAMAAwAA0ACgBOAE0AOgA1AA0ACgBUAFAAOgAyAA0ACgBWAEEATAA6AA0ACgBOAE0AOgA3AA0ACgBUAFAAOgAwAA0ACgBWAEEATAA6ADAADQAKADwALwBTAEUATABfAE8AUABUAEkATwBOAFMAPgANAAoAPABPAFAAVABJAE8ATgBTAD4ADQAKAEMATgBUADoAMQAyADUADQAKAE4ATQA6AEMAaABhAHIAdABfAFQAaQB0AGwAZQANAAoAVABQADoAMgANAAoAVgBBAEwAOgANAAoATgBNADoAcwBsAGkAZABlAHIAcwANAAoAVABQADoAMAANAAoAVgBBAEwAOgAxAA0ACgBOAE0AOgBzAGwAaQBkAGUAcgBzAF8AYwB1AG0AdQBsAA0ACgBUAFAAOgAwAA0ACgBWAEEATAA6ADAADQAKAE4ATQA6AGwAZQBnAGUAbgBkAA0ACgBUAFAAOgAwAA0ACgBWAEEATAA6ADAADQAKAE4ATQA6AE4AQgBhAHIAcwANAAoAVABQADoAMAANAAoAVgBBAEwAOgAtADEADQAKAE4ATQA6AEwAaQBuAGUAcwANAAoAVABQADoAMAANAAoAVgBBAEwAOgAwAA0ACgBOAE0AOgBZAEwAYQBiAGUAbAANAAoAVABQADoAMgANAAoAVgBBAEwAOgANAAoATgBNADoATwB2AGUAcgBsAGEAeQBWAGEAcgBzAA0ACgBUAFAAOgAwAA0ACgBWAEEATAA6ADMADQAKAE4ATQA6AEMAaABhAHIAdABfAFMAaABvAHcAVABpAHQAbABlAA0ACgBUAFAAOgAwAA0ACgBWAEEATAA6ADEADQAKAE4ATQA6AEMAaABhAHIAdABfAFQAaQB0AGwAZQBDAG8AbABvAHIADQAKAFQAUAA6ADAADQAKAFYAQQBMADoAMAANAAoATgBNADoAQwBoAGEAcgB0AF8AVABpAHQAbABlAEYAbwBuAHQADQAKAFQAUAA6ADIADQAKAFYAQQBMADoAIwBGAE8ATgBUACMAIwAjACMAOQAyADoAOABQ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QwBoAGEAcgB0AF8ATABlAGcAZQBuAGQAQwBvAGwAbwByAA0ACgBUAFAAOgAwAA0ACgBWAEEATAA6ADAADQAKAE4ATQA6AEMAaABhAHIAdABfAEwAZQBnAGUAbgBk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oAGEAcgB0AF8AQgBLAEMAbwBsAG8AcgANAAoAVABQADoAMAANAAoAVgBBAEwAOgAxADYANwA3ADcAMgAxADUADQAKAE4ATQA6AEMAaABhAHIAdABfAEIAbwB4AEMAbwBsAG8AcgANAAoAVABQADoAMAANAAoAVgBBAEwAOgAxADYANwA3ADcAMgAxADUADQAKAE4ATQA6AFgAXwBBAHgAaQBzAF8AQQB1AHQAbwBzAGMAYQBsAGUADQAKAFQAUAA6ADAADQAKAFYAQQBMADoAMQANAAoATgBNADoAWABfAEEAeABpAHMAXwBNAGkAbgANAAoAVABQADoAMQANAAoAVgBBAEwAOgBuAGEAbgANAAoATgBNADoAWABfAEEAeABpAHMAXwBNAGEAeAANAAoAVABQADoAMQANAAoAVgBBAEwAOgBuAGEAbgANAAoATgBNADoAWABfAEEAeABpAHMAXwBTAHQAZQBwAA0ACgBUAFAAOgAxAA0ACgBWAEEATAA6AG4AYQBuAA0ACgBOAE0AOgBYAF8AQQB4AGkAcwBfAFMAYwBhAGwAZQBGAGEAYwB0AG8AcgANAAoAVABQADoAMQANAAoAVgBBAEwAOgBuAGEAbg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G4AYQBu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BAHUAdABvAHMAYwBhAGwAZQANAAoAVABQADoAMAANAAoAVgBBAEwAOgAxAA0ACgBOAE0AOgBZAF8AQQB4AGkAcwBfAE0AaQBuAA0ACgBUAFAAOgAxAA0ACgBWAEEATAA6AG4AYQBuAA0ACgBOAE0AOgBZAF8AQQB4AGkAcwBfAE0AYQB4AA0ACgBUAFAAOgAxAA0ACgBWAEEATAA6AG4AYQBuAA0ACgBOAE0AOgBZAF8AQQB4AGkAcwBfAFMAdABlAHAADQAKAFQAUAA6ADEADQAKAFYAQQBMADoAbgBhAG4ADQAKAE4ATQA6AFkAXwBBAHgAaQBzAF8AUwBjAGEAbABlAEYAYQBjAHQAbwByAA0ACgBUAFAAOgAxAA0ACgBWAEEATAA6AG4AYQBuAA0ACgBOAE0AOgBZAF8AQQB4AGkAcwBfAEYAbwByAG0AYQB0AA0ACgBUAFAAOgAwAA0ACgBWAEEATAA6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AADQAKAE4ATQA6AEgAUwBTAGwAaQBkAGUAcgBfAFQAeQBwAGUAMgANAAoAVABQADoAMAANAAoAVgBBAEwAOgAxAA0ACgBOAE0AOgBIAFMAUwBsAGkAZABlAHIAXwBQADEADQAKAFQAUAA6ADEADQAKAFYAQQBMADoAMAAuADAAMAAwADkAOQA5ADAAMAAxADAADQAKAE4ATQA6AEgAUwBTAGwAaQBkAGUAcgBfAFAAMgANAAoAVABQADoAMQANAAoAVgBBAEwAOgAwAC4AOQA1ADAAMAAwADAAMAAwADAAMAANAAoATgBNADoASABTAFMAbABpAGQAZQByAF8AWAAxAA0ACgBUAFAAOgAxAA0ACgBWAEEATAA6ADAADQAKAE4ATQA6AEgAUwBTAGwAaQBkAGUAcgBfAFgAMgANAAoAVABQADoAMQANAAoAVgBBAEwAOgA1ADcANAA4ADcALgAxADEAMQAwADcAMAA2ADkAOQAwAA0ACgBOAE0AOgBIAFMAUwBsAGkAZABlAHIAXwBMAGEAYgBlAGwAVAB5AHAAZQANAAoAVABQADoAMAANAAoAVgBBAEwAOgAyAA0ACgBOAE0AOgBIAFMAUwBsAGkAZABlAHIAXwBGAG8AbgB0AA0ACgBUAFAAOgAyAA0ACgBWAEEATAA6ACMARgBPAE4AVAAjACMAIwAjADkAMgA6ADkAUA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EMAbwBsAG8AcgAxAA0ACgBUAFAAOgAwAA0ACgBWAEEATAA6ADEAOQAyAA0ACgBOAE0AOgBIAFMAUwBsAGkAZABlAHIAXwBDAG8AbABvAHIAMgANAAoAVABQADoAMAANAAoAVgBBAEwAOgAxADIANQA4ADIAOQAxADIADQAKAE4ATQA6AEgAUwBTAGwAaQBkAGUAcgBfAFMAaABhAGQAaQBuAGcAVAB5AHAAZQANAAoAVABQADoAMAANAAoAVgBBAEwAOgAwAA0ACgBOAE0AOgBIAFMAUwBsAGkAZABlAHIAXwBTAGgAYQBkAGkAbgBnAFAAYQB0AHQAZQByAG4ADQAKAFQAUAA6ADAADQAKAFYAQQBMADoALQAxAA0ACgBOAE0AOgBIAFMASABlAGEAZABlAHIAUwBlAGMAdABfAEMAbwBsAG8AcgBPAHUAdAANAAoAVABQADoAMAANAAoAVgBBAEwAOgAxADYANwAxADEANgA4ADAADQAKAE4ATQA6AEgAUwBIAGUAYQBkAGUAcgBTAGUAYwB0AF8AQwBvAGwAbwByAEkAbgANAAoAVABQADoAMAANAAoAVgBBAEwAOgAyADUANQANAAoATgBNADoASABTAEgAZQBhAGQAZQByAFMAZQBjAHQAXwBDAG8AbABvAHIAVABlAHgAdAANAAoAVABQADoAMAANAAoAVgBBAEwAOgAxADYANwA3ADcAMgAxADUADQAKAE4ATQA6AEgAUwBIAGUAYQBkAGUAcgBTAGUAYwB0AF8ARgBvAG4AdAANAAoAVABQADoAMgANAAoAVgBBAEwAOgAjAEYATwBOAFQAIwAjACMAIwA5ADIAOgA5AFAALwAvAC8AdwBBAEEAQQBBAEEAQQBBAEEAQQBBAEEAQQBBAEEAQQBMAHcAQwBBAEEAQQBBAEEAQQBEAE0AQQB3AEkAQgBJAGsATQBBAGIAdwBCADEAQQBIAEkAQQBhAFEAQgBsAEEASABJAEEASQBBAEIATwBBAEcAVQBBAGQAdwBBAEEAQQBBAEEAQQBBAEEAQQBBAEEAQQBBAEEAQQBBAEEAQQBBAEEAQQBBAEEAQQBBAEEAQQBBAEEAQQBBAEEAQQBBAEEAQQBBAEEAQQBBAEEAQQBBAEEAQQBBAEEAQQBBAEEAQQBBAEEAQQBBAEEAQQA9AA0ACgBOAE0AOgBTAGgAbwB3AE0AYQByAGsAZQByAHMADQAKAFQAUAA6ADAADQAKAFYAQQBMADoAMQANAAoATgBNADoATQBhAHIAawBlAHIAcwBOAHUAbQBiAGUAcgANAAoAVABQADoAMAANAAoAVgBBAEwAOgA0AA0ACgBOAE0AOgBIAFMATQBhAHIAawBlAHIAUwBoAG8AdwAwAA0ACgBUAFAAOgAwAA0ACgBWAEEATAA6ADAADQAKAE4ATQA6AEgAUwBNAGEAcgBrAGUAcgBUAHkAcABlADAADQAKAFQAUAA6ADAADQAKAFYAQQBMADoAMwANAAoATgBNADoASABTAE0AYQByAGsAZQByAFYAYQBsAHUAZQAwAA0ACgBUAFAAOgAxAA0ACgBWAEEATAA6ADAADQAKAE4ATQA6AEgAUwBNAGEAcgBrAGUAcgBMAGEAYgBlAGwAVAB5AHAAZQAwAA0ACgBUAFAAOgAwAA0ACgBWAEEATAA6ADEADQAKAE4ATQA6AEgAUwBNAGEAcgBrAGUAcgBGAG8AbgB0ADA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AANAAoAVABQADoAMAANAAoAVgBBAEwAOgAxADIANQA4ADIAOQAxADIADQAKAE4ATQA6AEgAUwBNAGEAcgBrAGUAcgBDAGwAcgAwAA0ACgBUAFAAOgAwAA0ACgBWAEEATAA6ADEAMgA1ADgAMgA5ADEAMgANAAoATgBNADoASABTAE0AYQByAGsAZQByAFMAdAB5AGwAZQAwAA0ACgBUAFAAOgAwAA0ACgBWAEEATAA6ADEADQAKAE4ATQA6AEgAUwBNAGEAcgBrAGUAcgBXAGUAaQBnAGgAdAAwAA0ACgBUAFAAOgAwAA0ACgBWAEEATAA6ADEADQAKAE4ATQA6AEgAUwBNAGEAcgBrAGUAcgBBAGwAaQBnAG4AVgAwAA0ACgBUAFAAOgAwAA0ACgBWAEEATAA6ADAADQAKAE4ATQA6AEgAUwBNAGEAcgBrAGUAcgBBAGwAaQBnAG4ASAAwAA0ACgBUAFAAOgAwAA0ACgBWAEEATAA6ADAADQAKAE4ATQA6AEgAUwBNAGEAcgBrAGUAcgBTAGgAbwB3ADEADQAKAFQAUAA6ADAADQAKAFYAQQBMADoAMAANAAoATgBNADoASABTAE0AYQByAGsAZQByAFQAeQBwAGUAMQANAAoAVABQADoAMAANAAoAVgBBAEwAOgA0AA0ACgBOAE0AOgBIAFMATQBhAHIAawBlAHIAVgBhAGwAdQBlADEADQAKAFQAUAA6ADEADQAKAFYAQQBMADoAMAANAAoATgBNADoASABTAE0AYQByAGsAZQByAEwAYQBiAGUAbABUAHkAcABlADEADQAKAFQAUAA6ADAADQAKAFYAQQBMADoAMQANAAoATgBNADoASABTAE0AYQByAGsAZQByAEYAbwBuAHQAMQ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xAA0ACgBUAFAAOgAwAA0ACgBWAEEATAA6ADEAMgA1ADgAMgA5ADEAMgANAAoATgBNADoASABTAE0AYQByAGsAZQByAEMAbAByADEADQAKAFQAUAA6ADAADQAKAFYAQQBMADoAMQAyADUAOAAyADkAMQAyAA0ACgBOAE0AOgBIAFMATQBhAHIAawBlAHIAUwB0AHkAbABlADEADQAKAFQAUAA6ADAADQAKAFYAQQBMADoAMQANAAoATgBNADoASABTAE0AYQByAGsAZQByAFcAZQBpAGcAaAB0ADEADQAKAFQAUAA6ADAADQAKAFYAQQBMADoAMQANAAoATgBNADoASABTAE0AYQByAGsAZQByAEEAbABpAGcAbgBWADEADQAKAFQAUAA6ADAADQAKAFYAQQBMADoAMAANAAoATgBNADoASABTAE0AYQByAGsAZQByAEEAbABpAGcAbgBIADEADQAKAFQAUAA6ADAADQAKAFYAQQBMADoAMgANAAoATgBNADoASABTAE0AYQByAGsAZQByAFMAaABvAHcAMgANAAoAVABQADoAMAANAAoAVgBBAEwAOgAwAA0ACgBOAE0AOgBIAFMATQBhAHIAawBlAHIAVAB5AHAAZQAyAA0ACgBUAFAAOgAwAA0ACgBWAEEATAA6ADUADQAKAE4ATQA6AEgAUwBNAGEAcgBrAGUAcgBWAGEAbAB1AGUAMgANAAoAVABQADoAMQANAAoAVgBBAEwAOgAwAA0ACgBOAE0AOgBIAFMATQBhAHIAawBlAHIATABhAGIAZQBsAFQAeQBwAGUAMgANAAoAVABQADoAMAANAAoAVgBBAEwAOgAxAA0ACgBOAE0AOgBIAFMATQBhAHIAawBlAHIARgBvAG4AdAAy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IADQAKAFQAUAA6ADAADQAKAFYAQQBMADoAMQAyADUAOAAyADkAMQAyAA0ACgBOAE0AOgBIAFMATQBhAHIAawBlAHIAQwBsAHIAMgANAAoAVABQADoAMAANAAoAVgBBAEwAOgAxADIANQA4ADIAOQAxADIADQAKAE4ATQA6AEgAUwBNAGEAcgBrAGUAcgBTAHQAeQBsAGUAMgANAAoAVABQADoAMAANAAoAVgBBAEwAOgAxAA0ACgBOAE0AOgBIAFMATQBhAHIAawBlAHIAVwBlAGkAZwBoAHQAMgANAAoAVABQADoAMAANAAoAVgBBAEwAOgAxAA0ACgBOAE0AOgBIAFMATQBhAHIAawBlAHIAQQBsAGkAZwBuAFYAMgANAAoAVABQADoAMAANAAoAVgBBAEwAOgAyAA0ACgBOAE0AOgBIAFMATQBhAHIAawBlAHIAQQBsAGkAZwBuAEgAMgANAAoAVABQADoAMAANAAoAVgBBAEwAOgAxAA0ACgBOAE0AOgBIAFMATQBhAHIAawBlAHIAUwBoAG8AdwAzAA0ACgBUAFAAOgAwAA0ACgBWAEEATAA6ADAADQAKAE4ATQA6AEgAUwBNAGEAcgBrAGUAcgBUAHkAcABlADMADQAKAFQAUAA6ADAADQAKAFYAQQBMADoANgANAAoATgBNADoASABTAE0AYQByAGsAZQByAFYAYQBsAHUAZQAzAA0ACgBUAFAAOgAxAA0ACgBWAEEATAA6ADAADQAKAE4ATQA6AEgAUwBNAGEAcgBrAGUAcgBMAGEAYgBlAGwAVAB5AHAAZQAzAA0ACgBUAFAAOgAwAA0ACgBWAEEATAA6ADEADQAKAE4ATQA6AEgAUwBNAGEAcgBrAGUAcgBGAG8AbgB0ADM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wANAAoAVABQADoAMAANAAoAVgBBAEwAOgAxADIANQA4ADIAOQAxADIADQAKAE4ATQA6AEgAUwBNAGEAcgBrAGUAcgBDAGwAcgAzAA0ACgBUAFAAOgAwAA0ACgBWAEEATAA6ADEAMgA1ADgAMgA5ADEAMgANAAoATgBNADoASABTAE0AYQByAGsAZQByAFMAdAB5AGwAZQAzAA0ACgBUAFAAOgAwAA0ACgBWAEEATAA6ADEADQAKAE4ATQA6AEgAUwBNAGEAcgBrAGUAcgBXAGUAaQBnAGgAdAAzAA0ACgBUAFAAOgAwAA0ACgBWAEEATAA6ADEADQAKAE4ATQA6AEgAUwBNAGEAcgBrAGUAcgBBAGwAaQBnAG4AVgAzAA0ACgBUAFAAOgAwAA0ACgBWAEEATAA6ADEADQAKAE4ATQA6AEgAUwBNAGEAcgBrAGUAcgBBAGwAaQBnAG4ASAAzAA0ACgBUAFAAOgAwAA0ACgBWAEEATAA6ADEADQAKADwALwBPAFAAVABJAE8ATgBTAD4ADQAKAE4AOgAyAA0ACgBUAFkAUABFADoAOAANAAoATgBNADoAVABvAHIAbgBhAGQAbwANAAoAUwBJAE0ASQBEADoAMAANAAoAUwBFAEwAUwA6ADYADQAKAEMAVQBSAFMARQBMADoAMwANAAoAVABQADoAMAANAAoAUgBHADoAMAANAAoATgBNADoAJwBbACMAIwBUAEgASQBTAFcAQgAjACMAXQD4rby5NQAtADEAJwAhAEIAJAAzADAADQAKAEMATABSADoANgA1ADgAMQAyADMAMQANAAoAVABSAEEATgBTAFAAOgA1ADAADQAKAFMASQBNADoAMAANAAoAPABTAEUATABfAE8AUABUAEkATwBOAFMAPgANAAoAQwBOAFQAOgAwAA0ACgA8AC8AUwBFAEwAXwBPAFAAVABJAE8ATgBTAD4ADQAKAFQAUAA6ADEADQAKAFIARwA6ADAADQAKAE4ATQA6ACcAWwAjACMAVABIAEkAUwBXAEIAIwAjAF0A+K28uTUALQAxACcAIQBCACQAMgA1AA0ACgBDAEwAUgA6ADYAMQA0ADkAMgA3ADcADQAKAFQAUgBBAE4AUwBQADoANQAwAA0ACgBTAEkATQA6ADAADQAKADwAUwBFAEwAXwBPAFAAVABJAE8ATgBTAD4ADQAKAEMATgBUADoAMAANAAoAPAAvAFMARQBMAF8ATwBQAFQASQBPAE4AUwA+AA0ACgBUAFAAOgAxAA0ACgBSAEcAOgAwAA0ACgBOAE0AOgAnAFsAIwAjAFQASABJAFMAVwBCACMAIwBdAPitvLk1AC0AMQAnACEAQgAkADIANwANAAoAQwBMAFIAOgA4ADYANAA3ADEANgA3AA0ACgBUAFIAQQBOAFMAUAA6ADUAMAANAAoAUwBJAE0AOgAwAA0ACgA8AFMARQBMAF8ATwBQAFQASQBPAE4AUwA+AA0ACgBDAE4AVAA6ADAADQAKADwALwBTAEUATABfAE8AUABUAEkATwBOAFMAPgANAAoAVABQADoAMQANAAoAUgBHADoAMAANAAoATgBNADoAJwBbACMAIwBUAEgASQBTAFcAQgAjACMAXQD4rby5NQAtADEAJwAhAEMAJAAyADUADQAKAEMATABSADoAMQA0ADIANgA1ADAAMgA2AA0ACgBUAFIAQQBOAFMAUAA6ADUAMAANAAoAUwBJAE0AOgAwAA0ACgA8AFMARQBMAF8ATwBQAFQASQBPAE4AUwA+AA0ACgBDAE4AVAA6ADAADQAKADwALwBTAEUATABfAE8AUABUAEkATwBOAFMAPgANAAoAVABQADoAMQANAAoAUgBHADoAMAANAAoATgBNADoAJwBbACMAIwBUAEgASQBTAFcAQgAjACMAXQD4rby5NQAtADEAJwAhAEQAJAAyADUADQAKAEMATABSADoANQA0ADIAMwAzADUAOQANAAoAVABSAEEATgBTAFAAOgA1ADAADQAKAFMASQBNADoAMAANAAoAPABTAEUATABfAE8AUABUAEkATwBOAFMAPgANAAoAQwBOAFQAOgAwAA0ACgA8AC8AUwBFAEwAXwBPAFAAVABJAE8ATgBTAD4ADQAKAFQAUAA6ADEADQAKAFIARwA6ADAADQAKAE4ATQA6ACcAWwAjACMAVABIAEkAUwBXAEIAIwAjAF0A+K28uTUALQAxACcAIQBCACQAMgAyAA0ACgBDAEwAUgA6ADEAMgAxADAANQA2ADAANgANAAoAVABSAEEATgBTAFAAOgA1ADAADQAKAFMASQBNADoAMAANAAoAPABTAEUATABfAE8AUABUAEkATwBOAFMAPgANAAoAQwBOAFQAOgAwAA0ACgA8AC8AUwBFAEwAXwBPAFAAVABJAE8ATgBTAD4ADQAKADwATwBQAFQASQBPAE4AUwA+AA0ACgBDAE4AVAA6ADcAMwANAAoATgBNADoAQwBoAGEAcgB0AF8AVABpAHQAbABlAA0ACgBUAFAAOgAyAA0ACgBWAEEATAA6AA0ACgBOAE0AOgBtAG8AZABlAA0ACgBUAFAAOgAwAA0ACgBWAEEATAA6ADEADQAKAE4ATQA6AHAAZQByAGMAZQBuAHQAaQBsAGUADQAKAFQAUAA6ADEADQAKAFYAQQBMADoAMAAuADkAMAAwADAAMAAwADAAMAAwADAADQAKAE4ATQA6AHQAcgBhAG4AYwBoAGUAcwANAAoAVABQADoAMAANAAoAVgBBAEwAOgAxADAADQAKAE4ATQA6AG0AYQB4AF8AYgBhAHIAcwANAAoAVABQADoAMAANAAoAVgBBAEwAOgAyADEANAA3ADQAOAAzADYANAA3AA0ACgBOAE0AOgBPAHYAZQByAGwAYQB5AFYAYQByAHMADQAKAFQAUAA6ADAADQAKAFYAQQBMADoAMg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sAGUAZwBlAG4AZAANAAoAVABQADoAMAANAAoAVgBBAEwAOgAw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VABkAG8AXwBPAHYAZQByAGwAYQB5AE4AYQBtAGUAcwANAAoAVABQADoAMAANAAoAVgBBAEwAOgAwAA0ACgBOAE0AOgBUAGQAbwBfAE8AdgBlAHIAbABhAHkAVgBhAGwAdQBlAHMADQAKAFQAUAA6ADAADQAKAFYAQQBMADoAMQANAAoATgBNADoAQQBsAGwAbwB3AEMAaABhAHIAdABTAGMAcgBvAGwAbAANAAoAVABQADoAMAANAAoAVgBBAEwAOgAxAA0ACgBOAE0AOgBSAGEAbgBrAEYAcgBvAG0ADQAKAFQAUAA6ADAADQAKAFYAQQBMADoAMQANAAoATgBNADoAUgBhAG4AawBUAG8ADQAKAFQAUAA6ADAADQAKAFYAQQBMADoAMgAwAA0ACgBOAE0AOgBTAGgAbwB3AE4AVAByAGEAbgBjAGgAZQBzAA0ACgBUAFAAOgAwAA0ACgBWAEEATAA6ADAADQAKAE4ATQA6AGIATwBuAGUAQwBvAGwAbwByAEYAbwByAEEAbABsAEIAYQByAHMADQAKAFQAUAA6ADAADQAKAFYAQQBMADoAMAANAAoATgBNADoAYwBsAHIATwBuAGUAQwBvAGwAbwByAEYAbwByAEEAbABsAEIAYQByAHMADQAKAFQAUAA6ADAADQAKAFYAQQBMADoAMQA2ADcANgA3ADEAOQAyAA0ACgBOAE0AOgBTAGgAbwB3AEYAcgBvAG0ADQAKAFQAUAA6ADAADQAKAFYAQQBMADoALQAxAA0ACgBOAE0AOgBTAGgAbwB3AFQAbwANAAoAVABQADoAMAANAAoAVgBBAEwAOgAtADEADQAKAE4ATQA6AFgAXwBBAHgAaQBzAF8AQQB1AHQAbwBzAGMAYQBsAGUADQAKAFQAUAA6ADAADQAKAFYAQQBMADoAMQANAAoATgBNADoAWABfAEEAeABpAHMAXwBNAGkAbgANAAoAVABQADoAMQANAAoAVgBBAEwAOgBuAGEAbgANAAoATgBNADoAWABfAEEAeABpAHMAXwBNAGEAeAANAAoAVABQADoAMQANAAoAVgBBAEwAOgBuAGEAbgANAAoATgBNADoAWABfAEEAeABpAHMAXwBTAHQAZQBwAA0ACgBUAFAAOgAxAA0ACgBWAEEATAA6AG4AYQBuAA0ACgBOAE0AOgBYAF8AQQB4AGkAcwBfAFMAYwBhAGwAZQBGAGEAYwB0AG8AcgANAAoAVABQADoAMQANAAoAVgBBAEwAOgBuAGEAbg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G4AYQBu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FQAZABvAEQAaQBzAHAAbABhAHkADQAKAFQAUAA6ADAADQAKAFYAQQBMADoAMQANAAoATgBNADoAWQBfAEEAeABpAHMAXwBBAHUAdABvAHMAYwBhAGwAZQANAAoAVABQADoAMAANAAoAVgBBAEwAOgAxAA0ACgBOAE0AOgBZAF8AQQB4AGkAcwBfAE0AaQBuAA0ACgBUAFAAOgAxAA0ACgBWAEEATAA6AG4AYQBuAA0ACgBOAE0AOgBZAF8AQQB4AGkAcwBfAE0AYQB4AA0ACgBUAFAAOgAxAA0ACgBWAEEATAA6AG4AYQBuAA0ACgBOAE0AOgBZAF8AQQB4AGkAcwBfAFMAdABlAHAADQAKAFQAUAA6ADEADQAKAFYAQQBMADoAbgBhAG4ADQAKAE4ATQA6AFkAXwBBAHgAaQBzAF8AUwBjAGEAbABlAEYAYQBjAHQAbwByAA0ACgBUAFAAOgAxAA0ACgBWAEEATAA6AG4AYQBuAA0ACgBOAE0AOgBZAF8AQQB4AGkAcwBfAEYAbwByAG0AYQB0AA0ACgBUAFAAOgAwAA0ACgBWAEEATAA6AC0AMQANAAoATgBNADoAWQBfAEEAeABpAHMAXwBDAHUAcwB0AG8AbQBGAG8AcgBtAGEAdAANAAoAVABQADoAMgANAAoAVgBBAEwAOgANAAoATgBNADoAWQBfAEEAeABpAHMAXwBMAG8AZwBhAHIAaQB0AGgAbQBpAGMADQAKAFQAUAA6ADAADQAKAFYAQQBMADoAMAANAAoATgBNADoAWQBfAEEAeABpAHMAXwBTAGgAbwB3AFQAaQB0AGwAZQANAAoAVABQADoAMAANAAoAVgBBAEwAOgAxAA0ACgBOAE0AOgBZAF8AQQB4AGkAcwBfAFQAaQB0AGwAZQBDAG8AbABvAHIADQAKAFQAUAA6ADAADQAKAFYAQQBMADoAMAANAAoATgBNADoAWQBfAEEAeABpAHMAXwBDAHUAcwB0AG8AbQBUAGkAdABsAGUADQAKAFQAUAA6ADAADQAKAFYAQQBMADoAMAANAAoATgBNADoAWQBfAEEAeABpAHMAXwBUAGkAdABsAGUADQAKAFQAUAA6ADIADQAKAFYAQQBMADoADQAKAE4ATQA6AFk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TAGgAbwB3AEcAcgBpAGQAbABpAG4AZQBzAA0ACgBUAFAAOgAwAA0ACgBWAEEATAA6ADAADQAKAE4ATQA6AFkAXwBBAHgAaQBzAF8ARwByAGkAZABsAGkAbgBlAEMAbwBsAG8AcgANAAoAVABQADoAMAANAAoAVgBBAEwAOgAxADAAMAA3ADAAMQA4ADgADQAKAE4ATQA6AFkAXwBBAHgAaQBzAF8ARwByAGkAZABsAGkAbgBlAHMAUwB0AHkAbABlAA0ACgBUAFAAOgAwAA0ACgBWAEEATAA6ADAADQAKAE4ATQA6AFkAXwBBAHgAaQBzAF8ARwByAGkAZABsAGkAbgBlAHMAVwBlAGkAZwBoAHQADQAKAFQAUAA6ADAADQAKAFYAQQBMADoAMQANAAoATgBNADoAWQBfAEEAeABpAHMAXwBJAG4AdABlAHIAbABhAGMAZQANAAoAVABQADoAMAANAAoAVgBBAEwAOgAwAA0ACgBOAE0AOgBZAF8AQQB4AGkAcwBfAEkAbgB0AGUAcgBsAGEAYwBlAEMAbwBsAG8AcgANAAoAVABQADoAMAANAAoAVgBBAEwAOgAxADQAOAA3ADIANQA2ADEADQAKAE4ATQA6AFkAXwBBAHgAaQBzAF8AVABpAGMAawBNAGEAcgBrAA0ACgBUAFAAOgAwAA0ACgBWAEEATAA6ADEADQAKAE4ATQA6AFkAXwBBAHgAaQBzAF8ATABhAGIAZQBsAHMAUwB0AGEAZwBnAGUAcgBlAGQADQAKAFQAUAA6ADAADQAKAFYAQQBMADoAMAANAAoATgBNADoAWQBfAEEAeABpAHMAXwBMAGEAYgBlAGwAcwBBAG4AZwBsAGUADQAKAFQAUAA6ADEADQAKAFYAQQBMADoAbgBhAG4ADQAKAE4ATQA6AFkAXwBBAHgAaQBzAF8ATABhAGIAZQBsAHMAQwBvAGwAbwByAA0ACgBUAFAAOgAwAA0ACgBWAEEATAA6ADAADQAKAE4ATQA6AFk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A8AC8ATwBQAFQASQBPAE4AUwA+AA0ACgBOADoAMwANAAoAVABZAFAARQA6ADEAMAANAAoATgBNADoAUwB0AGEAdABpAHMAdABpAGMAcwANAAoAUwBJAE0ASQBEADoAMAANAAoAUwBFAEwAUwA6ADEADQAKAEMAVQBSAFMARQBMADoAMAANAAoAVABQADoAMAANAAoAUgBHADoAMAANAAoATgBNADoAJwBbACMAIwBUAEgASQBTAFcAQgAjACMAXQD4rby5NQAtADEAJwAhAEIAJAAzADAADQAKAEMATABSADoANgA1ADgAMQAyADMAMQANAAoAVABSAEEATgBTAFAAOgA1ADAADQAKAFMASQBNADoAMAANAAoAPABTAEUATABfAE8AUABUAEkATwBOAFMAPgANAAoAQwBOAFQAOgAwAA0ACgA8AC8AUwBFAEwAXwBPAFAAVABJAE8ATgBTAD4ADQAKADwATwBQAFQASQBPAE4AUwA+AA0ACgBDAE4AVAA6ADIADQAKAE4ATQA6AE0AaQBuAFAAQwBuAHQADQAKAFQAUAA6ADAADQAKAFYAQQBMADoAMgA1AA0ACgBOAE0AOgBPAHYAZQByAGwAYQB5AFYAYQByAHMADQAKAFQAUAA6ADAADQAKAFYAQQBMADoAMwANAAoAPAAvAE8AUABUAEkATwBOAFMAPgANAAoAPAAvAFAAQQBHAEUAUwA+AA0ACgA=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</si>
</sst>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"/>
    <numFmt numFmtId="177" formatCode="m/d/yy\ h:mm:ss"/>
    <numFmt numFmtId="178" formatCode="0.0000%"/>
    <numFmt numFmtId="179" formatCode="&quot;$&quot;#,##0;\-&quot;$&quot;#,##0"/>
    <numFmt numFmtId="180" formatCode="#,##0_ "/>
    <numFmt numFmtId="181" formatCode="#,##0_ ;[Red]\-#,##0\ "/>
  </numFmts>
  <fonts count="15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sz val="11"/>
      <name val="Arial"/>
      <family val="2"/>
    </font>
    <font>
      <sz val="11"/>
      <name val="돋움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7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27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/>
    </xf>
    <xf numFmtId="179" fontId="0" fillId="0" borderId="0" xfId="0" applyNumberFormat="1"/>
    <xf numFmtId="179" fontId="5" fillId="0" borderId="10" xfId="24" applyNumberFormat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180" fontId="10" fillId="0" borderId="25" xfId="0" applyNumberFormat="1" applyFont="1" applyBorder="1"/>
    <xf numFmtId="0" fontId="11" fillId="0" borderId="0" xfId="0" applyFont="1" applyAlignment="1">
      <alignment horizontal="right"/>
    </xf>
    <xf numFmtId="180" fontId="10" fillId="0" borderId="19" xfId="0" applyNumberFormat="1" applyFont="1" applyBorder="1"/>
    <xf numFmtId="0" fontId="10" fillId="0" borderId="20" xfId="0" applyFont="1" applyBorder="1"/>
    <xf numFmtId="180" fontId="10" fillId="0" borderId="21" xfId="0" applyNumberFormat="1" applyFont="1" applyBorder="1"/>
    <xf numFmtId="0" fontId="10" fillId="0" borderId="22" xfId="0" applyFont="1" applyBorder="1"/>
    <xf numFmtId="0" fontId="10" fillId="0" borderId="23" xfId="0" applyFont="1" applyBorder="1"/>
    <xf numFmtId="180" fontId="10" fillId="0" borderId="24" xfId="0" applyNumberFormat="1" applyFont="1" applyBorder="1"/>
    <xf numFmtId="180" fontId="10" fillId="0" borderId="23" xfId="0" applyNumberFormat="1" applyFont="1" applyBorder="1"/>
    <xf numFmtId="0" fontId="10" fillId="0" borderId="0" xfId="0" applyFont="1" applyAlignment="1">
      <alignment horizontal="right"/>
    </xf>
    <xf numFmtId="180" fontId="10" fillId="0" borderId="27" xfId="0" applyNumberFormat="1" applyFont="1" applyBorder="1"/>
    <xf numFmtId="0" fontId="10" fillId="0" borderId="26" xfId="0" applyFont="1" applyBorder="1"/>
    <xf numFmtId="9" fontId="10" fillId="0" borderId="25" xfId="1" applyFont="1" applyBorder="1"/>
    <xf numFmtId="9" fontId="10" fillId="0" borderId="25" xfId="0" applyNumberFormat="1" applyFont="1" applyBorder="1"/>
    <xf numFmtId="180" fontId="10" fillId="0" borderId="0" xfId="0" applyNumberFormat="1" applyFont="1"/>
    <xf numFmtId="3" fontId="10" fillId="0" borderId="0" xfId="0" applyNumberFormat="1" applyFont="1"/>
    <xf numFmtId="181" fontId="10" fillId="0" borderId="28" xfId="0" applyNumberFormat="1" applyFont="1" applyBorder="1"/>
    <xf numFmtId="0" fontId="12" fillId="0" borderId="0" xfId="0" applyFont="1"/>
    <xf numFmtId="0" fontId="0" fillId="0" borderId="0" xfId="0" applyAlignment="1"/>
  </cellXfs>
  <cellStyles count="33">
    <cellStyle name="RISKbigPercent" xfId="2" xr:uid="{00000000-0005-0000-0000-000000000000}"/>
    <cellStyle name="RISKblandrEdge" xfId="3" xr:uid="{00000000-0005-0000-0000-000001000000}"/>
    <cellStyle name="RISKblCorner" xfId="4" xr:uid="{00000000-0005-0000-0000-000002000000}"/>
    <cellStyle name="RISKbottomEdge" xfId="5" xr:uid="{00000000-0005-0000-0000-000003000000}"/>
    <cellStyle name="RISKbrCorner" xfId="6" xr:uid="{00000000-0005-0000-0000-000004000000}"/>
    <cellStyle name="RISKdarkBoxed" xfId="7" xr:uid="{00000000-0005-0000-0000-000005000000}"/>
    <cellStyle name="RISKdarkShade" xfId="8" xr:uid="{00000000-0005-0000-0000-000006000000}"/>
    <cellStyle name="RISKdbottomEdge" xfId="9" xr:uid="{00000000-0005-0000-0000-000007000000}"/>
    <cellStyle name="RISKdrightEdge" xfId="10" xr:uid="{00000000-0005-0000-0000-000008000000}"/>
    <cellStyle name="RISKdurationTime" xfId="11" xr:uid="{00000000-0005-0000-0000-000009000000}"/>
    <cellStyle name="RISKinNumber" xfId="12" xr:uid="{00000000-0005-0000-0000-00000A000000}"/>
    <cellStyle name="RISKlandrEdge" xfId="13" xr:uid="{00000000-0005-0000-0000-00000B000000}"/>
    <cellStyle name="RISKleftEdge" xfId="14" xr:uid="{00000000-0005-0000-0000-00000C000000}"/>
    <cellStyle name="RISKlightBoxed" xfId="15" xr:uid="{00000000-0005-0000-0000-00000D000000}"/>
    <cellStyle name="RISKltandbEdge" xfId="16" xr:uid="{00000000-0005-0000-0000-00000E000000}"/>
    <cellStyle name="RISKnormBoxed" xfId="17" xr:uid="{00000000-0005-0000-0000-00000F000000}"/>
    <cellStyle name="RISKnormCenter" xfId="18" xr:uid="{00000000-0005-0000-0000-000010000000}"/>
    <cellStyle name="RISKnormHeading" xfId="19" xr:uid="{00000000-0005-0000-0000-000011000000}"/>
    <cellStyle name="RISKnormItal" xfId="20" xr:uid="{00000000-0005-0000-0000-000012000000}"/>
    <cellStyle name="RISKnormLabel" xfId="21" xr:uid="{00000000-0005-0000-0000-000013000000}"/>
    <cellStyle name="RISKnormShade" xfId="22" xr:uid="{00000000-0005-0000-0000-000014000000}"/>
    <cellStyle name="RISKnormTitle" xfId="23" xr:uid="{00000000-0005-0000-0000-000015000000}"/>
    <cellStyle name="RISKoutNumber" xfId="24" xr:uid="{00000000-0005-0000-0000-000016000000}"/>
    <cellStyle name="RISKrightEdge" xfId="25" xr:uid="{00000000-0005-0000-0000-000017000000}"/>
    <cellStyle name="RISKrtandbEdge" xfId="26" xr:uid="{00000000-0005-0000-0000-000018000000}"/>
    <cellStyle name="RISKssTime" xfId="27" xr:uid="{00000000-0005-0000-0000-000019000000}"/>
    <cellStyle name="RISKtandbEdge" xfId="28" xr:uid="{00000000-0005-0000-0000-00001A000000}"/>
    <cellStyle name="RISKtlandrEdge" xfId="29" xr:uid="{00000000-0005-0000-0000-00001B000000}"/>
    <cellStyle name="RISKtlCorner" xfId="30" xr:uid="{00000000-0005-0000-0000-00001C000000}"/>
    <cellStyle name="RISKtopEdge" xfId="31" xr:uid="{00000000-0005-0000-0000-00001D000000}"/>
    <cellStyle name="RISKtrCorner" xfId="32" xr:uid="{00000000-0005-0000-0000-00001E000000}"/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한다현" id="{DA493284-23B2-438E-94BA-A661CD50619F}" userId="S::handa0704@o365.sogang.ac.kr::4c01196b-76fc-4a36-996f-01012b80e9f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4-27T05:24:36.73" personId="{DA493284-23B2-438E-94BA-A661CD50619F}" id="{355D110A-BE3C-4AD5-8E28-D87DDF3F4114}">
    <text xml:space="preserve">만원 단위를 억 단위로 나타내기 위해 /10000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39"/>
  <sheetViews>
    <sheetView tabSelected="1" topLeftCell="A3" zoomScale="83" zoomScaleNormal="100" workbookViewId="0">
      <selection activeCell="B30" sqref="B30"/>
    </sheetView>
  </sheetViews>
  <sheetFormatPr defaultRowHeight="13.2" x14ac:dyDescent="0.25"/>
  <cols>
    <col min="1" max="1" width="17.6640625" customWidth="1"/>
    <col min="2" max="2" width="12.5546875" bestFit="1" customWidth="1"/>
    <col min="3" max="4" width="11.33203125" customWidth="1"/>
    <col min="6" max="6" width="22.109375" customWidth="1"/>
    <col min="11" max="11" width="8.88671875" customWidth="1"/>
  </cols>
  <sheetData>
    <row r="1" spans="1:10" ht="16.2" x14ac:dyDescent="0.3">
      <c r="A1" s="25" t="s">
        <v>24</v>
      </c>
      <c r="B1" s="7"/>
      <c r="C1" s="7"/>
      <c r="D1" s="7"/>
      <c r="E1" s="7"/>
      <c r="F1" s="7"/>
      <c r="G1" s="7"/>
      <c r="H1" s="7"/>
      <c r="I1" s="7"/>
      <c r="J1" s="7"/>
    </row>
    <row r="2" spans="1:10" ht="13.8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15" thickBot="1" x14ac:dyDescent="0.3">
      <c r="A3" s="6" t="s">
        <v>14</v>
      </c>
      <c r="B3" s="7"/>
      <c r="C3" s="7"/>
      <c r="D3" s="7"/>
      <c r="E3" s="7"/>
      <c r="F3" s="7"/>
      <c r="G3" s="7"/>
      <c r="H3" s="7"/>
      <c r="I3" s="7"/>
      <c r="J3" s="7"/>
    </row>
    <row r="4" spans="1:10" ht="15" thickBot="1" x14ac:dyDescent="0.3">
      <c r="A4" s="6" t="s">
        <v>17</v>
      </c>
      <c r="B4" s="7"/>
      <c r="C4" s="7"/>
      <c r="D4" s="7"/>
      <c r="E4" s="7"/>
      <c r="F4" s="6" t="s">
        <v>18</v>
      </c>
      <c r="G4" s="8">
        <v>1300</v>
      </c>
      <c r="H4" s="7"/>
      <c r="I4" s="7"/>
      <c r="J4" s="7"/>
    </row>
    <row r="5" spans="1:10" ht="15" thickBot="1" x14ac:dyDescent="0.3">
      <c r="A5" s="7"/>
      <c r="B5" s="9" t="s">
        <v>11</v>
      </c>
      <c r="C5" s="9" t="s">
        <v>9</v>
      </c>
      <c r="D5" s="7"/>
      <c r="E5" s="7"/>
      <c r="F5" s="7"/>
      <c r="G5" s="7"/>
      <c r="H5" s="7"/>
      <c r="I5" s="7"/>
      <c r="J5" s="7"/>
    </row>
    <row r="6" spans="1:10" ht="15" thickBot="1" x14ac:dyDescent="0.3">
      <c r="A6" s="7">
        <v>0</v>
      </c>
      <c r="B6" s="10">
        <v>3000</v>
      </c>
      <c r="C6" s="11">
        <v>0.6</v>
      </c>
      <c r="D6" s="7"/>
      <c r="E6" s="7"/>
      <c r="F6" s="6" t="s">
        <v>29</v>
      </c>
      <c r="G6" s="7"/>
      <c r="H6" s="7"/>
      <c r="I6" s="7"/>
      <c r="J6" s="7"/>
    </row>
    <row r="7" spans="1:10" ht="14.4" thickBot="1" x14ac:dyDescent="0.3">
      <c r="A7" s="7">
        <v>0.6</v>
      </c>
      <c r="B7" s="12">
        <v>5000</v>
      </c>
      <c r="C7" s="13">
        <v>0.4</v>
      </c>
      <c r="D7" s="7"/>
      <c r="E7" s="7"/>
      <c r="F7" s="7" t="s">
        <v>0</v>
      </c>
      <c r="G7" s="14">
        <v>1.05</v>
      </c>
      <c r="H7" s="7"/>
      <c r="I7" s="7"/>
      <c r="J7" s="7"/>
    </row>
    <row r="8" spans="1:10" ht="15" thickBot="1" x14ac:dyDescent="0.3">
      <c r="A8" s="7"/>
      <c r="B8" s="7"/>
      <c r="C8" s="7"/>
      <c r="D8" s="7"/>
      <c r="E8" s="7"/>
      <c r="F8" s="7" t="s">
        <v>15</v>
      </c>
      <c r="G8" s="15">
        <v>3</v>
      </c>
      <c r="H8" s="7"/>
      <c r="I8" s="7"/>
      <c r="J8" s="7"/>
    </row>
    <row r="9" spans="1:10" ht="14.4" thickBot="1" x14ac:dyDescent="0.3">
      <c r="A9" s="7" t="s">
        <v>12</v>
      </c>
      <c r="B9" s="7"/>
      <c r="C9" s="7"/>
      <c r="D9" s="7"/>
      <c r="E9" s="7"/>
      <c r="F9" s="7"/>
      <c r="G9" s="7"/>
      <c r="H9" s="7"/>
      <c r="I9" s="7"/>
      <c r="J9" s="7"/>
    </row>
    <row r="10" spans="1:10" ht="13.8" x14ac:dyDescent="0.25">
      <c r="A10" s="7" t="s">
        <v>1</v>
      </c>
      <c r="B10" s="16">
        <v>200000</v>
      </c>
      <c r="C10" s="7"/>
      <c r="D10" s="7"/>
      <c r="E10" s="7"/>
      <c r="F10" s="7"/>
      <c r="G10" s="7"/>
      <c r="H10" s="7"/>
      <c r="I10" s="7"/>
      <c r="J10" s="7"/>
    </row>
    <row r="11" spans="1:10" ht="14.4" thickBot="1" x14ac:dyDescent="0.3">
      <c r="A11" s="7" t="s">
        <v>2</v>
      </c>
      <c r="B11" s="15">
        <v>50000</v>
      </c>
      <c r="C11" s="7"/>
      <c r="D11" s="7"/>
      <c r="E11" s="7"/>
      <c r="F11" s="7"/>
      <c r="G11" s="7"/>
      <c r="H11" s="7"/>
      <c r="I11" s="7"/>
      <c r="J11" s="7"/>
    </row>
    <row r="12" spans="1:10" ht="14.4" x14ac:dyDescent="0.25">
      <c r="A12" s="7"/>
      <c r="B12" s="7"/>
      <c r="C12" s="7"/>
      <c r="D12" s="7"/>
      <c r="E12" s="7"/>
      <c r="F12" s="6" t="s">
        <v>28</v>
      </c>
      <c r="G12" s="7"/>
      <c r="H12" s="7"/>
      <c r="I12" s="7"/>
      <c r="J12" s="7"/>
    </row>
    <row r="13" spans="1:10" ht="15" thickBot="1" x14ac:dyDescent="0.3">
      <c r="A13" s="7" t="s">
        <v>13</v>
      </c>
      <c r="B13" s="7"/>
      <c r="C13" s="7"/>
      <c r="D13" s="7"/>
      <c r="E13" s="7"/>
      <c r="F13" s="7"/>
      <c r="G13" s="17" t="s">
        <v>16</v>
      </c>
      <c r="H13" s="9" t="s">
        <v>10</v>
      </c>
      <c r="I13" s="7"/>
      <c r="J13" s="7"/>
    </row>
    <row r="14" spans="1:10" ht="14.4" thickBot="1" x14ac:dyDescent="0.3">
      <c r="A14" s="7" t="s">
        <v>1</v>
      </c>
      <c r="B14" s="7" t="s">
        <v>3</v>
      </c>
      <c r="C14" s="7"/>
      <c r="D14" s="7"/>
      <c r="E14" s="7"/>
      <c r="F14" s="7">
        <v>0</v>
      </c>
      <c r="G14" s="10">
        <v>500</v>
      </c>
      <c r="H14" s="11">
        <v>0.25</v>
      </c>
      <c r="I14" s="7"/>
      <c r="J14" s="7"/>
    </row>
    <row r="15" spans="1:10" ht="14.4" thickBot="1" x14ac:dyDescent="0.3">
      <c r="A15" s="7" t="s">
        <v>2</v>
      </c>
      <c r="B15" s="8">
        <v>50000</v>
      </c>
      <c r="C15" s="7"/>
      <c r="D15" s="7"/>
      <c r="E15" s="7"/>
      <c r="F15" s="7">
        <v>0.25</v>
      </c>
      <c r="G15" s="18">
        <v>600</v>
      </c>
      <c r="H15" s="19">
        <v>0.25</v>
      </c>
      <c r="I15" s="7"/>
      <c r="J15" s="7"/>
    </row>
    <row r="16" spans="1:10" ht="14.4" thickBot="1" x14ac:dyDescent="0.3">
      <c r="A16" s="7"/>
      <c r="B16" s="7"/>
      <c r="C16" s="7"/>
      <c r="D16" s="7"/>
      <c r="E16" s="7"/>
      <c r="F16" s="7">
        <v>0.5</v>
      </c>
      <c r="G16" s="18">
        <v>700</v>
      </c>
      <c r="H16" s="19">
        <v>0.25</v>
      </c>
      <c r="I16" s="7"/>
      <c r="J16" s="7"/>
    </row>
    <row r="17" spans="1:10" ht="14.4" thickBot="1" x14ac:dyDescent="0.3">
      <c r="A17" s="7" t="s">
        <v>4</v>
      </c>
      <c r="B17" s="20">
        <v>0.1</v>
      </c>
      <c r="C17" s="7"/>
      <c r="D17" s="7"/>
      <c r="E17" s="7"/>
      <c r="F17" s="7">
        <v>0.75</v>
      </c>
      <c r="G17" s="12">
        <v>800</v>
      </c>
      <c r="H17" s="13">
        <v>0.25</v>
      </c>
      <c r="I17" s="7"/>
      <c r="J17" s="7"/>
    </row>
    <row r="18" spans="1:10" ht="13.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ht="14.4" thickBot="1" x14ac:dyDescent="0.3">
      <c r="A19" s="7"/>
      <c r="B19" s="7"/>
      <c r="C19" s="7"/>
      <c r="D19" s="7"/>
      <c r="E19" s="7"/>
      <c r="F19" s="7" t="s">
        <v>5</v>
      </c>
      <c r="G19" s="7"/>
      <c r="H19" s="7"/>
      <c r="I19" s="7"/>
      <c r="J19" s="7"/>
    </row>
    <row r="20" spans="1:10" ht="14.4" thickBot="1" x14ac:dyDescent="0.3">
      <c r="A20" s="7"/>
      <c r="B20" s="7"/>
      <c r="C20" s="7"/>
      <c r="D20" s="7"/>
      <c r="E20" s="7"/>
      <c r="F20" s="7"/>
      <c r="G20" s="21">
        <v>0.05</v>
      </c>
      <c r="H20" s="7"/>
      <c r="I20" s="7"/>
      <c r="J20" s="7"/>
    </row>
    <row r="21" spans="1:10" ht="14.4" x14ac:dyDescent="0.25">
      <c r="A21" s="6" t="s">
        <v>6</v>
      </c>
      <c r="B21" s="7" t="s">
        <v>30</v>
      </c>
      <c r="C21" s="7"/>
      <c r="D21" s="7"/>
      <c r="E21" s="7"/>
      <c r="F21" s="7"/>
      <c r="G21" s="7"/>
      <c r="H21" s="7"/>
      <c r="I21" s="7"/>
      <c r="J21" s="7"/>
    </row>
    <row r="22" spans="1:10" ht="14.4" x14ac:dyDescent="0.25">
      <c r="A22" s="6" t="s">
        <v>23</v>
      </c>
      <c r="B22" s="22">
        <f ca="1">_xll.VoseInput("fixed cost")+VLOOKUP(RAND(), A6:B7,2)</f>
        <v>5000</v>
      </c>
      <c r="C22" s="7"/>
      <c r="D22" s="7"/>
      <c r="E22" s="7"/>
      <c r="F22" s="7"/>
      <c r="G22" s="7"/>
      <c r="H22" s="7"/>
      <c r="I22" s="7"/>
      <c r="J22" s="7"/>
    </row>
    <row r="23" spans="1:10" ht="13.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</row>
    <row r="24" spans="1:10" ht="14.4" x14ac:dyDescent="0.25">
      <c r="A24" s="7" t="s">
        <v>7</v>
      </c>
      <c r="B24" s="17" t="s">
        <v>25</v>
      </c>
      <c r="C24" s="17" t="s">
        <v>26</v>
      </c>
      <c r="D24" s="17" t="s">
        <v>27</v>
      </c>
      <c r="E24" s="7"/>
      <c r="F24" s="7"/>
      <c r="G24" s="7"/>
      <c r="H24" s="7"/>
      <c r="I24" s="7"/>
      <c r="J24" s="7"/>
    </row>
    <row r="25" spans="1:10" ht="13.8" x14ac:dyDescent="0.25">
      <c r="A25" s="6" t="s">
        <v>19</v>
      </c>
      <c r="B25" s="22">
        <f ca="1">_xll.VoseInput("1st year sales")+_xll.VoseNormal($B$10,$B$11)</f>
        <v>221233.78407066391</v>
      </c>
      <c r="C25" s="22">
        <f ca="1">_xll.VoseInput("2nd year sales")+_xll.VoseNormal(B25,$B$15)</f>
        <v>252323.69587425634</v>
      </c>
      <c r="D25" s="22">
        <f ca="1">_xll.VoseInput("3rd year sales")+_xll.VoseNormal(C25,$B$15)</f>
        <v>158513.39356676885</v>
      </c>
      <c r="E25" s="7"/>
      <c r="F25" s="7"/>
      <c r="G25" s="7"/>
      <c r="H25" s="7"/>
      <c r="I25" s="7"/>
      <c r="J25" s="7"/>
    </row>
    <row r="26" spans="1:10" ht="14.4" x14ac:dyDescent="0.25">
      <c r="A26" s="6" t="s">
        <v>20</v>
      </c>
      <c r="B26" s="22">
        <f>G4</f>
        <v>1300</v>
      </c>
      <c r="C26" s="22">
        <f ca="1">$G$7*(B26+$G$8*(B25-$B$10)/$B$10*100)</f>
        <v>1398.4432099112958</v>
      </c>
      <c r="D26" s="22">
        <f ca="1">$G$7*(C26+$G$8*(C25-B25)/B25*100)</f>
        <v>1512.6322180733252</v>
      </c>
      <c r="E26" s="7"/>
      <c r="F26" s="7"/>
      <c r="G26" s="7"/>
      <c r="H26" s="7"/>
      <c r="I26" s="7"/>
      <c r="J26" s="7"/>
    </row>
    <row r="27" spans="1:10" ht="13.8" x14ac:dyDescent="0.25">
      <c r="A27" s="6" t="s">
        <v>8</v>
      </c>
      <c r="B27" s="23">
        <f ca="1">_xll.VoseInput("1st year variable cost")+VLOOKUP(RAND(),$F$14:$G$17,2)</f>
        <v>800</v>
      </c>
      <c r="C27" s="23">
        <f ca="1">B27*(1+$G$20)</f>
        <v>840</v>
      </c>
      <c r="D27" s="23">
        <f ca="1">C27*(1+$G$20)</f>
        <v>882</v>
      </c>
      <c r="E27" s="7"/>
      <c r="F27" s="7"/>
      <c r="G27" s="7"/>
      <c r="H27" s="7"/>
      <c r="I27" s="7"/>
      <c r="J27" s="7"/>
    </row>
    <row r="28" spans="1:10" ht="14.4" x14ac:dyDescent="0.25">
      <c r="A28" s="6" t="s">
        <v>21</v>
      </c>
      <c r="B28" s="23">
        <f ca="1">(B26-B27)*B25/10000</f>
        <v>11061.689203533195</v>
      </c>
      <c r="C28" s="23">
        <f ca="1">(C26-C27)*C25/10000</f>
        <v>14090.845466070128</v>
      </c>
      <c r="D28" s="23">
        <f ca="1">(D26-D27)*D25/10000</f>
        <v>9996.3652979341405</v>
      </c>
      <c r="E28" s="7"/>
      <c r="F28" s="7"/>
      <c r="G28" s="7"/>
      <c r="H28" s="7"/>
      <c r="I28" s="7"/>
      <c r="J28" s="7"/>
    </row>
    <row r="29" spans="1:10" ht="14.4" thickBo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15.6" thickTop="1" thickBot="1" x14ac:dyDescent="0.3">
      <c r="A30" s="6" t="s">
        <v>22</v>
      </c>
      <c r="B30" s="24">
        <f ca="1">_xll.VoseOutput("NPV(억원)")+NPV(B17,B28:D28)-B22</f>
        <v>24211.825129140831</v>
      </c>
      <c r="C30" s="7"/>
      <c r="D30" s="7"/>
      <c r="E30" s="7"/>
      <c r="F30" s="7"/>
      <c r="G30" s="7"/>
      <c r="H30" s="7"/>
      <c r="I30" s="7"/>
      <c r="J30" s="7"/>
    </row>
    <row r="31" spans="1:10" ht="14.4" thickTop="1" x14ac:dyDescent="0.25">
      <c r="J31" s="7"/>
    </row>
    <row r="32" spans="1:10" ht="13.8" x14ac:dyDescent="0.25">
      <c r="A32" s="5"/>
      <c r="B32" s="1"/>
    </row>
    <row r="33" spans="1:4" ht="13.8" x14ac:dyDescent="0.25">
      <c r="A33" s="5"/>
    </row>
    <row r="34" spans="1:4" x14ac:dyDescent="0.25">
      <c r="B34" s="4"/>
      <c r="C34" s="1"/>
    </row>
    <row r="35" spans="1:4" x14ac:dyDescent="0.25">
      <c r="B35" s="4"/>
      <c r="C35" s="1"/>
    </row>
    <row r="36" spans="1:4" x14ac:dyDescent="0.25">
      <c r="B36" s="3"/>
    </row>
    <row r="37" spans="1:4" x14ac:dyDescent="0.25">
      <c r="B37" s="3"/>
      <c r="C37" s="1"/>
    </row>
    <row r="38" spans="1:4" x14ac:dyDescent="0.25">
      <c r="C38" s="1"/>
      <c r="D38" s="1"/>
    </row>
    <row r="40" spans="1:4" x14ac:dyDescent="0.25">
      <c r="A40" s="2"/>
      <c r="B40" s="3"/>
    </row>
    <row r="41" spans="1:4" x14ac:dyDescent="0.25">
      <c r="A41" s="2"/>
      <c r="B41" s="3"/>
    </row>
    <row r="42" spans="1:4" x14ac:dyDescent="0.25">
      <c r="B42" s="1"/>
    </row>
    <row r="43" spans="1:4" x14ac:dyDescent="0.25">
      <c r="B43" s="1"/>
    </row>
    <row r="44" spans="1:4" x14ac:dyDescent="0.25">
      <c r="B44" s="1"/>
    </row>
    <row r="45" spans="1:4" x14ac:dyDescent="0.25">
      <c r="B45" s="1"/>
    </row>
    <row r="46" spans="1:4" x14ac:dyDescent="0.25">
      <c r="B46" s="1"/>
    </row>
    <row r="47" spans="1:4" x14ac:dyDescent="0.25">
      <c r="B47" s="1"/>
    </row>
    <row r="48" spans="1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</sheetData>
  <phoneticPr fontId="0" type="noConversion"/>
  <printOptions headings="1" gridLines="1"/>
  <pageMargins left="0.75" right="0.75" top="1" bottom="1" header="0.5" footer="0.5"/>
  <pageSetup scale="71" orientation="portrait" r:id="rId1"/>
  <headerFooter alignWithMargins="0">
    <oddFooter>&amp;CProblem 12.23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752D-99E7-445F-B44D-6BF159535FBA}">
  <sheetPr codeName="Sheet2"/>
  <dimension ref="A1:B1"/>
  <sheetViews>
    <sheetView workbookViewId="0"/>
  </sheetViews>
  <sheetFormatPr defaultRowHeight="13.2" x14ac:dyDescent="0.25"/>
  <sheetData>
    <row r="1" spans="1:2" x14ac:dyDescent="0.25">
      <c r="A1" t="s">
        <v>31</v>
      </c>
      <c r="B1">
        <v>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A3A7-6D82-4C07-8203-A4A8E95B8B90}">
  <sheetPr codeName="Sheet3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26" t="s">
        <v>32</v>
      </c>
      <c r="F2">
        <v>1</v>
      </c>
      <c r="G2" t="s">
        <v>33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그림5-1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1996-07-09T21:24:40Z</cp:lastPrinted>
  <dcterms:created xsi:type="dcterms:W3CDTF">1996-07-07T16:23:53Z</dcterms:created>
  <dcterms:modified xsi:type="dcterms:W3CDTF">2023-06-14T08:53:10Z</dcterms:modified>
</cp:coreProperties>
</file>