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codeName="현재_통합_문서" defaultThemeVersion="124226"/>
  <mc:AlternateContent xmlns:mc="http://schemas.openxmlformats.org/markup-compatibility/2006">
    <mc:Choice Requires="x15">
      <x15ac:absPath xmlns:x15ac="http://schemas.microsoft.com/office/spreadsheetml/2010/11/ac" url="C:\Users\handa\Desktop\2023-1\시뮬레이션\엑셀\part2\"/>
    </mc:Choice>
  </mc:AlternateContent>
  <xr:revisionPtr revIDLastSave="0" documentId="13_ncr:1_{E7CDA4C6-035B-4FFA-AC17-AA4F79070BDE}" xr6:coauthVersionLast="47" xr6:coauthVersionMax="47" xr10:uidLastSave="{00000000-0000-0000-0000-000000000000}"/>
  <bookViews>
    <workbookView xWindow="-108" yWindow="-108" windowWidth="23256" windowHeight="12456" firstSheet="1" activeTab="1" xr2:uid="{00000000-000D-0000-FFFF-FFFF00000000}"/>
  </bookViews>
  <sheets>
    <sheet name="CB_DATA_" sheetId="2" state="veryHidden" r:id="rId1"/>
    <sheet name="그림16-1 &amp; 16-2" sheetId="1" r:id="rId2"/>
    <sheet name="ModelRiskDSN" sheetId="3" state="hidden" r:id="rId3"/>
    <sheet name="ModelRiskSYS1" sheetId="4" state="hidden" r:id="rId4"/>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0</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CB_1603b8eef2424e1cafb15a0f832a4f4d" localSheetId="0" hidden="1">#N/A</definedName>
    <definedName name="CB_3ea00f43341a4184832bca4a1d9c3203" localSheetId="1" hidden="1">'그림16-1 &amp; 16-2'!$I$25</definedName>
    <definedName name="CB_456e48fc978b44348892b1da25f8473c" localSheetId="1" hidden="1">'그림16-1 &amp; 16-2'!$I$26</definedName>
    <definedName name="CB_7f0c07c1d45f47adba628e24b5450ef5" localSheetId="1" hidden="1">'그림16-1 &amp; 16-2'!$I$24</definedName>
    <definedName name="CB_98485fe9f1ee462e9b4ff1782b2e6555" localSheetId="1" hidden="1">'그림16-1 &amp; 16-2'!$C$25</definedName>
    <definedName name="CB_Block_00000000000000000000000000000000" localSheetId="0" hidden="1">"'7.0.0.0"</definedName>
    <definedName name="CB_Block_00000000000000000000000000000000" localSheetId="1" hidden="1">"'7.0.0.0"</definedName>
    <definedName name="CB_Block_00000000000000000000000000000001" localSheetId="0" hidden="1">"'636002076022560845"</definedName>
    <definedName name="CB_Block_00000000000000000000000000000001" localSheetId="1" hidden="1">"'636002076022880863"</definedName>
    <definedName name="CB_Block_00000000000000000000000000000003" localSheetId="0" hidden="1">"'11.1.4100.0"</definedName>
    <definedName name="CB_Block_00000000000000000000000000000003" localSheetId="1" hidden="1">"'11.1.4100.0"</definedName>
    <definedName name="CB_BlockExt_00000000000000000000000000000003" localSheetId="0" hidden="1">"'11.1.2.4.000"</definedName>
    <definedName name="CB_BlockExt_00000000000000000000000000000003" localSheetId="1" hidden="1">"'11.1.2.4.000"</definedName>
    <definedName name="CB_e78d95755a34465499d8cf16f3d9152c" localSheetId="1" hidden="1">'그림16-1 &amp; 16-2'!$B$25</definedName>
    <definedName name="CBCR_4e40f40efaeb41edbaf2d8720291c854" localSheetId="1" hidden="1">'그림16-1 &amp; 16-2'!$C$19</definedName>
    <definedName name="CBCR_7ea1756c5d874da9af629f15915aa796" localSheetId="1" hidden="1">'그림16-1 &amp; 16-2'!$B$19</definedName>
    <definedName name="CBCR_82b24a5f54c4427da0a184456ea8c63d" localSheetId="1" hidden="1">'그림16-1 &amp; 16-2'!$B$9:$C$15</definedName>
    <definedName name="CBCR_ea4c95c1ec0b4897a824937f26647d20" localSheetId="1" hidden="1">'그림16-1 &amp; 16-2'!$D$19</definedName>
    <definedName name="CBWorkbookPriority" localSheetId="0" hidden="1">-506109555846601</definedName>
    <definedName name="CBx_b1a377654e5946cfac1177fe5c09b9af" localSheetId="0" hidden="1">"'Model'!$A$1"</definedName>
    <definedName name="CBx_b8cdfcdb4d4942ea838856eacb5ab073" localSheetId="0" hidden="1">"'CB_DATA_'!$A$1"</definedName>
    <definedName name="CBx_Sheet_Guid" localSheetId="0" hidden="1">"'b8cdfcdb-4d49-42ea-8388-56eacb5ab073"</definedName>
    <definedName name="CBx_Sheet_Guid" localSheetId="1" hidden="1">"'b1a37765-4e59-46cf-ac11-77fe5c09b9af"</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 name="Pal_Workbook_GUID" hidden="1">"K8TFGDVXT5UV8TSVTZMSJFE7"</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electedCell" hidden="1">"$I$26"</definedName>
    <definedName name="RiskSelectedNameCell1" hidden="1">"$H$26"</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 name="SimOpt_AccountDomain" hidden="1">""</definedName>
    <definedName name="SimOpt_AccountName" hidden="1">""</definedName>
    <definedName name="SimOpt_AccountPassword" hidden="1">""</definedName>
    <definedName name="SimOpt_CheckPrecisionAfter" hidden="1">100</definedName>
    <definedName name="SimOpt_GotoSample" hidden="1">0</definedName>
    <definedName name="SimOpt_Macros0" hidden="1">""</definedName>
    <definedName name="SimOpt_Macros1" hidden="1">""</definedName>
    <definedName name="SimOpt_Macros2" hidden="1">""</definedName>
    <definedName name="SimOpt_Macros3" hidden="1">""</definedName>
    <definedName name="SimOpt_MacrosUsage" hidden="1">0</definedName>
    <definedName name="SimOpt_MinSimBufferSize" hidden="1">5000000</definedName>
    <definedName name="SimOpt_RefreshExcel" hidden="1">0</definedName>
    <definedName name="SimOpt_RefreshRate" hidden="1">10</definedName>
    <definedName name="SimOpt_SamplesCount" hidden="1">1000</definedName>
    <definedName name="SimOpt_Seed0" hidden="1">1</definedName>
    <definedName name="SimOpt_SeedFixed" hidden="1">0</definedName>
    <definedName name="SimOpt_SeedMultiplyType" hidden="1">0</definedName>
    <definedName name="SimOpt_ServerAddress" hidden="1">""</definedName>
    <definedName name="SimOpt_ShowResultsAtEnd" hidden="1">1</definedName>
    <definedName name="SimOpt_SimName0" hidden="1">""</definedName>
    <definedName name="SimOpt_SimsCount" hidden="1">1</definedName>
    <definedName name="SimOpt_StopOnOutputError" hidden="1">0</definedName>
    <definedName name="SimOpt_UploadEnabled" hidden="1">0</definedName>
    <definedName name="SimOpt_UploadModel" hidden="1">0</definedName>
    <definedName name="SimOpt_UploadProfile" hidden="1">""</definedName>
    <definedName name="SimOpt_UploadRemotely" hidden="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5" i="1" l="1"/>
  <c r="A10" i="1"/>
  <c r="A11" i="1" s="1"/>
  <c r="A12" i="1" s="1"/>
  <c r="A11" i="2"/>
  <c r="B11" i="2"/>
  <c r="C25" i="1" a="1"/>
  <c r="C25" i="1" l="1"/>
  <c r="E25" i="1" s="1"/>
  <c r="F25" i="1" s="1"/>
  <c r="A13" i="1"/>
  <c r="A14" i="1" s="1"/>
  <c r="B25" i="1" l="1"/>
  <c r="A15" i="1"/>
  <c r="D26" i="1"/>
  <c r="C26" i="1"/>
  <c r="B26" i="1" l="1"/>
  <c r="E26" i="1" l="1"/>
  <c r="F26" i="1" s="1"/>
  <c r="C27" i="1"/>
  <c r="B27" i="1" l="1"/>
  <c r="D27" i="1"/>
  <c r="E27" i="1" s="1"/>
  <c r="F27" i="1" s="1"/>
  <c r="B28" i="1" l="1"/>
  <c r="D28" i="1"/>
  <c r="C28" i="1"/>
  <c r="E28" i="1" l="1"/>
  <c r="F28" i="1" s="1"/>
  <c r="B29" i="1" l="1"/>
  <c r="D29" i="1"/>
  <c r="C29" i="1"/>
  <c r="E29" i="1" l="1"/>
  <c r="F29" i="1" s="1"/>
  <c r="D30" i="1" l="1"/>
  <c r="B30" i="1"/>
  <c r="C30" i="1"/>
  <c r="E30" i="1" l="1"/>
  <c r="F30" i="1" s="1"/>
  <c r="B31" i="1" l="1"/>
  <c r="D31" i="1"/>
  <c r="C31" i="1"/>
  <c r="E31" i="1" l="1"/>
  <c r="F31" i="1" s="1"/>
  <c r="B32" i="1" l="1"/>
  <c r="D32" i="1"/>
  <c r="C32" i="1"/>
  <c r="E32" i="1" l="1"/>
  <c r="F32" i="1" s="1"/>
  <c r="D33" i="1" l="1"/>
  <c r="B33" i="1"/>
  <c r="C33" i="1"/>
  <c r="E33" i="1" l="1"/>
  <c r="F33" i="1" s="1"/>
  <c r="B34" i="1" l="1"/>
  <c r="D34" i="1"/>
  <c r="C34" i="1"/>
  <c r="E34" i="1" l="1"/>
  <c r="F34" i="1" s="1"/>
  <c r="B35" i="1" l="1"/>
  <c r="D35" i="1"/>
  <c r="C35" i="1"/>
  <c r="E35" i="1" l="1"/>
  <c r="F35" i="1" s="1"/>
  <c r="D36" i="1" l="1"/>
  <c r="B36" i="1"/>
  <c r="C36" i="1"/>
  <c r="E36" i="1" l="1"/>
  <c r="F36" i="1" s="1"/>
  <c r="B37" i="1" l="1"/>
  <c r="D37" i="1"/>
  <c r="C37" i="1"/>
  <c r="E37" i="1" l="1"/>
  <c r="F37" i="1" s="1"/>
  <c r="D38" i="1" l="1"/>
  <c r="B38" i="1"/>
  <c r="C38" i="1"/>
  <c r="E38" i="1" l="1"/>
  <c r="F38" i="1" s="1"/>
  <c r="B39" i="1" s="1"/>
  <c r="D39" i="1" l="1"/>
  <c r="C39" i="1"/>
  <c r="E39" i="1" l="1"/>
  <c r="F39" i="1" s="1"/>
  <c r="B40" i="1" s="1"/>
  <c r="D40" i="1" l="1"/>
  <c r="C40" i="1"/>
  <c r="E40" i="1" l="1"/>
  <c r="F40" i="1" s="1"/>
  <c r="C41" i="1"/>
  <c r="B41" i="1" l="1"/>
  <c r="D41" i="1"/>
  <c r="E41" i="1" s="1"/>
  <c r="F41" i="1" s="1"/>
  <c r="B42" i="1" s="1"/>
  <c r="D42" i="1" l="1"/>
  <c r="C42" i="1"/>
  <c r="E42" i="1" l="1"/>
  <c r="F42" i="1" s="1"/>
  <c r="B43" i="1" l="1"/>
  <c r="D43" i="1"/>
  <c r="C43" i="1"/>
  <c r="E43" i="1" l="1"/>
  <c r="F43" i="1" s="1"/>
  <c r="E44" i="1" s="1"/>
  <c r="F44" i="1" l="1"/>
  <c r="B45" i="1" s="1"/>
  <c r="D44" i="1"/>
  <c r="C44" i="1"/>
  <c r="B44" i="1"/>
  <c r="F45" i="1" l="1"/>
  <c r="C46" i="1" s="1"/>
  <c r="C45" i="1"/>
  <c r="D45" i="1"/>
  <c r="E45" i="1"/>
  <c r="D46" i="1" l="1"/>
  <c r="F46" i="1"/>
  <c r="F47" i="1" s="1"/>
  <c r="B48" i="1" s="1"/>
  <c r="E46" i="1"/>
  <c r="B46" i="1"/>
  <c r="F48" i="1" l="1"/>
  <c r="B49" i="1" s="1"/>
  <c r="E47" i="1"/>
  <c r="E48" i="1"/>
  <c r="B47" i="1"/>
  <c r="C47" i="1"/>
  <c r="D47" i="1"/>
  <c r="D48" i="1"/>
  <c r="C48" i="1"/>
  <c r="F49" i="1" l="1"/>
  <c r="I24" i="1" a="1"/>
  <c r="I24" i="1" s="1"/>
  <c r="I25" i="1" a="1"/>
  <c r="I25" i="1" s="1"/>
  <c r="I26" i="1" s="1" a="1"/>
  <c r="I26" i="1" s="1"/>
  <c r="E49" i="1"/>
  <c r="D49" i="1"/>
  <c r="C4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<sst xmlns="http://schemas.openxmlformats.org/spreadsheetml/2006/main" count="52" uniqueCount="50">
  <si>
    <t>Amount required (ounces)</t>
  </si>
  <si>
    <t>Promised delivery date</t>
  </si>
  <si>
    <t>Days</t>
  </si>
  <si>
    <t>Probability</t>
  </si>
  <si>
    <t>Min</t>
  </si>
  <si>
    <t>Most likely</t>
  </si>
  <si>
    <t>Max</t>
  </si>
  <si>
    <t>Probability of passing inspection</t>
  </si>
  <si>
    <t>Simulation model</t>
  </si>
  <si>
    <t>Batch</t>
  </si>
  <si>
    <t>Yield</t>
  </si>
  <si>
    <t>Pass?</t>
  </si>
  <si>
    <t>CumYield</t>
  </si>
  <si>
    <t>Enough?</t>
  </si>
  <si>
    <t>Batches required</t>
  </si>
  <si>
    <t>Days to complete</t>
  </si>
  <si>
    <t>성인제약</t>
    <phoneticPr fontId="4" type="noConversion"/>
  </si>
  <si>
    <t>Inputs</t>
    <phoneticPr fontId="4" type="noConversion"/>
  </si>
  <si>
    <r>
      <t>Distribution of days needed to produce a batch (discrete</t>
    </r>
    <r>
      <rPr>
        <sz val="10"/>
        <rFont val="Arial"/>
        <family val="2"/>
      </rPr>
      <t xml:space="preserve"> dist.</t>
    </r>
    <r>
      <rPr>
        <sz val="10"/>
        <rFont val="Arial"/>
        <family val="2"/>
      </rPr>
      <t>)</t>
    </r>
    <phoneticPr fontId="4" type="noConversion"/>
  </si>
  <si>
    <r>
      <t>Distribution of yield (ounces) from each batch (triangular</t>
    </r>
    <r>
      <rPr>
        <sz val="10"/>
        <rFont val="Arial"/>
        <family val="2"/>
      </rPr>
      <t xml:space="preserve"> dist.</t>
    </r>
    <r>
      <rPr>
        <sz val="10"/>
        <rFont val="Arial"/>
        <family val="2"/>
      </rPr>
      <t>)</t>
    </r>
    <phoneticPr fontId="4" type="noConversion"/>
  </si>
  <si>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</si>
  <si>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</si>
  <si>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</si>
  <si>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</si>
  <si>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</si>
  <si>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</si>
  <si>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</si>
  <si>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</si>
  <si>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</si>
  <si>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</si>
  <si>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</si>
  <si>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</si>
  <si>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b8cdfcdb-4d49-42ea-8388-56eacb5ab073</t>
    <phoneticPr fontId="10" type="noConversion"/>
  </si>
  <si>
    <t>CB_Block_0</t>
  </si>
  <si>
    <t>Decisioneering:7.0.0.0</t>
  </si>
  <si>
    <t>b1a37765-4e59-46cf-ac11-77fe5c09b9af</t>
    <phoneticPr fontId="10" type="noConversion"/>
  </si>
  <si>
    <t>Decisioneering:7.0.0.0</t>
    <phoneticPr fontId="10" type="noConversion"/>
  </si>
  <si>
    <t>㜸〱敤㕣㕢㙣㈴㔷㤹敥㔳敥㙥㜷戵敤戱㌳㥥㕣㈶㠴挴㐹挸㠵㜸搶ㄹ㑦㌲㠴〰㠳搷㤷捣㈵㜸挶捥搸㌳〱戱愸愷摣㝤㙡㕣㤹慥㉡愷慡摡㌳づㄱ㠹㈰㔹㔸㉤ㄷ㈹㤰㔵〲㔹〸ㄱ㡡㐰㐲㕣㕥搸戰昰㠲戴搲㈲ㄴ㈴ㅥ攰〱㠹㠷㠰㜶㐱摡㡤搰㐸扣昰㠰〴摦㜷慡慡扢慡摢㕤㜶㍡〹㌸挸㘷搲扦㑦㥤㕢㥤㜳晥敢昹晦㔳挹㠹㕣㉥昷㘷㈴晥㘵捡㌳㜳摤搲㠶ㅦ㐸㝢㘲搶慤搷㘵㌵戰㕣挷㥦㤸昶㍣㘳㘳摥昲㠳㍥㌴㈸㔶㉣搴晢㠵㡡㙦㍤㈲㑢㤵㜵改昹㘸㔴挸攵㑡㈵㕤㐳㍤〷攱㙦㈴㝥搰搹㙢㌰て戰㍣㍢戳戰昲㄰㐶㕤ち㕣㑦ㅥㄸ㍢ㅢ昶㍤㌲㌹㌹㌱㌹㜱昷攴挱㠳ㄳ〷て㡣捤㌶敡㐱挳㤳㐷ㅣ搹〸㍣愳㝥㘰㙣戱戱㔲户慡ㅦ㤰ㅢ换敥〵改ㅣ㤱㉢〷敦㕡㌱敥㝥昷攴摤㠷て㥢昷摥晢敥㐱扣㍡㜷㙡㜶㘶搱㤳愶晦〶㡤㔹攰㤴敦㥥㤳㔵㡢㙢㤳搲戳㥣昳ㄳ戳㌳昸㉦㌱㝦㍣摤㌳戱戴㉡㘵挰㔷㑢㑦㍡㔵改敢攸㌸㘰㑦晢㝥挳㕥攳收改昶㔱㉣戵㙡昸㐱挱㥥㤵昵扡㙥挷愳㤶散〵散㕤摤搸ㄸ戴㤷愴攳㕢㠱戵㙥〵ㅢ㐵㝢ㄹ〳搵㠶散㌳扥㍣㙤㌸攷攵㈹挳㤶〵晢㔸挳慡攵挳㤴敢扢㉤ㅥ㈲㌹㌱戵晣㠹㘹摦㥥㕤㌵㍣㌵㈳㥦ㅢ㤳搱昶愸㔷㑤户扤戹晢戸㥣扡㝡〳挷扣愵㝢㍢搴㥣㌵扣㘶换昱敥㉤愳挵愷㘷㜰㘷昷昶㠹㍤㑡昷㜹㘷昷㍥㙡㉢搳慤挵㐰㐴摦㙡㐷戱ㄸ扤㐸搰㑦㔰㈲㈰〲昵㌲挱〰挱㈰㠰挸晦〱㕣㤲散挸㉡慤㘲㘸㤵ㄵ慤㔲搵㉡㌵慤㈲戵㡡愹㔵捥㙢㤵㔵慤㘲㘹㤵㠷戴捡〵戴㠹㔳愹扦㕦㡢㔲攳昴敤〷㍥昶搲搷愷㥦晥攲昳摦晣摦搲捦愶〶昷愰搱〳搱愴收㍣攳㈲㐸慤㐵挵㠷㈶挰ㄳ摢攱ち㌰㠵㜹搸扣挷㥣㥣慣ㅤ㍥㘸摣㘵ㄴ戸慣っ攴愷〸㘵〴㙤〷捤〷㉤愷收㕥㔴戸扢㙥挶昰㘵㙢攳挶愳扡ㄹ户攱搴晣户㙤㕥戹ㄴㄸ㠱扣戶扤慥㌵㐸㐷户㈵戰㤵昴搵晢慥㙦敦㜶搶愸㌷攴昴㈵㉢慣㝥㝢㕢戵扤攸戹㉢摤㙢㡦㝡昲攱㘶㙤挷㡣愶㈱搴搶搵搸ㅤ慢っ慢挲㜹㡤捤慥扡扥㜴搴昴挶敤㐵慢㝡㐱㝡㑢㤲㈲㔱搶搴㔲慦㘴㔵挴昵攳ぢづㄶち㙥慤摤㤴㉣㌵敦扢ㄴ㠰㤹㘵つ昳㕤㤳㕥戰戱㙣慣搴攵㔵愹㈶攱㍢㔱戱㍦㔵㝣搴慤㌶晣㔹搷〹㍣户㥥慥㤹慥慤ㅢ㤰㌴戵㤳㙥㑤收昳㌹㈵ㄴ㈰㜰晢晡㠴挸摤搱㥤ㄷㄴ㈲ㄲ㈸㈶㈳㕦㤳㈶扢㠹搳㔸ㅤ㔶㔱㤷愴㐹敤ㅤ㕢っ挶昹㉡ㄹ㤳挱㠱㠹㌵㔱㝦昰愵户㙦㌱㙣ㄳ㜳㙦㙥㘳㑤ㅢ㡤㔶㝦摦扡㜴㠲攳㠶㔳慢㑢㉦㔳晢〹捥㐸ㅦ〶㈸㕣㠶㐰攸扡㝢㔴㜵攲㤲搸㈸㕣戴㙡挱㙡㜱㔵㕡攷㔷〳㤴㐱㐳㤶㑡摣摡㡥愴㕦㠱㈲㝤㉦挱㈸㐰戹㥣㉢敥㘳愳㘲ㄹ㈹㔷愰㜴捡攰攵㤴㈰㘷扦ㄴ㉦て㥡㐷慤㝡㈰㐳愱㍣㙣〲㈳愱㔶㔳攸ㅢ㈲㠹㝡㐶㌵㔴ㄸ晢捣㔹㔰愹㘱㌹挱㐶㡢㙦㍢戸㈴㈴愲㕤㔹戰攳㘴〱㐵㐱㕡ㅥ㘴昰ㅡ㠸愶㑤ㅡ㘴㌷㑥㄰ㄱ搹㈰㐳戳㘳攴㌴㤱戱㝤㠶㡣㐰晢㈴ㄱ戲昵挱敥㌲㠲挴摥㐹愴散搴㤵ㅦ㜷愵搹㘶戶㝣㈸捤慥挴挶改㔷ㄱ㕣㑤㜰つ挱㝥〰昱㕢㐸㌸㑡㌹攴搳㐹㝦ㅢ㥥昵敢〸摥づ〰昹愴㔳收㐴愲㡡㌶搴㜶散㐸戶ㅢ㠲㥤慣㡣攲㔰ㄴ搱㌲㙥摡㤹㐳戶㐲㜴㘴㜵敥っ㕤㥢㔷㍡昶搶敥戴㤹㕣づ㈹㌲愳㘹㜲慤㕢㌴㑤㙥〴㥢昶愸户㙥㐰㔷㝤㡣攰㐶㠰戲㝥ㄳ㈱㤴ぢつ摥敤㔹昴㌴㈹摦ㄲ㘶㔱㘸っ昵愸攰㈳㐲收ㄱ㈰㐳挸㜵ㅣ㕦㜶㙤㘸㥡㠳攳收㕢摥㠶㍥搰㥤扦㈳愴户改捤㕤扤㐳㝦搱㙢戴愲㙦〶㝢㠹㕦㜵搵㌱户愰㕡扦㤵攰㌶㠰㌶ㅤ挳搳昷㙢昵ㄴ㈸戳搸㑥㘰㙥㉦扤㉥捡捡㕤摥㔸㤳㑡〳つ㥡换㠶㜷㕥〶昰㘰㥣㤸㠳㉤散㝡㥥慣攳㔰㕢㔳〵㍣扦㕣㥤㉥昴㡦㝡慥捤昲㕤ㅢ搹㝦㑢㈸㠶㝣㕥敢换戵搹挸ㄹ戶㘶挲攷㤴愰ㅣ敡攰扢扡ぢ㠹㐴愷㌴㜹戱㕦昶昹㜲㔷㤲昴㈰㐹摥㠹㙤搵敦〰㠰㤴㄰扦攸㉡㔱づ戰搹㍦愸㘶㘹㡢㤵ㅥ扥㡣搳㐹㥢て戱㐳㡥っ㠴づ摢ㄹ昸て晣㈱㝢挹戲㥢挲㘲挰㕥㤴㕥ㄵ扥〵慢㉥换愱㕢㤶愲㘶㔷㔶扣㐵㘴㐵㕦㕦挷㜹㍡挳扦愶攸愴㑤㑡㘴㜲㝢㘶㘵挶㔹扣㐵㔴㜴㐳㔲愸㘴戸㠶㥡ㄲ㠸㤴挷戶扢㈲愶〷ㄱ㜳㈷㌶㑥㍦㐸㌰㐹㜰〸愰昰㔳㐸㥡敤㙥㍣挳㘱晤敢㜴㘹㔷㉡戹ㄲ搱愰㕣㠴㉦㜷ㄵ㔶㠷昹㥡㜷ㄱ摣〳搰㘶晥搰〱㤹㐱㠸ち攵〹㐲㔴㘱っ昳慣㈵㉦㤲〶昶㤸〸㉣捤㌶晣挰戵ㄹ㔹ㅡ㌲攷摣㔳㙥㌰㘷昹㙢㠸㐴㡤㥡㔱收挱㔵改㠰扡㍣搸㍥㙤㘵敥摡㥡慣改收㤲摢㠰㘸㍢㌱户ㄳづ收搸づ搸㤲敡㙣慥〹愴摥捥挷ㄸ㐲㘰愷㤵扦㤵摥搸㙤㜹扦㜹攸ㅢ㙥敤攸戲ㄵ搴攵㠰ㄹ㌲ㅤ昳㈵ㄳ扢㠸挸㐱慤摦㕣㕥昵愴㥣ㅢ㌲㡦㜹㔶慤㙥㌹㤲挸㠰㡤挹㘰摤扣㍣㡦㈸挱愲换ㄸ愰敢っ㤹换㥥攱昸㙢〶〳㡡ㅢ㝢㔳㑦㉡㉣㔲㌰㘷㉣挷挷㙢ㄴㄶ㤹ㅦ㌶㤷㔶摤㡢㠸搸㌶㙣攷㤸戱收敦〸慣㤰攸挳愴㔰㈳㌴愱㘹愲愴㤵㝡挵てて攴戹ㅣ㜹㉦㑦愰㜰㤵㉢搰㘷㥥愱扤㘹搷㐷㌱ㅡ摡改㥣搳㈰愲㐷捤挲扥㑣㈹㑣㑥搵敦㘵㥦昷〰摣㝦散捣㠹㔶㘴敥㜵挵慣ぢ昴昲㘷挸㜸㐵ㄶ捤㐰〸㝤㜴㝢㐲㔲㘱ㄹ㈹〷ㅣ〸㡣昳愹㥤晣捡愶㙡㐳敡摢搳捡ㅥ㐵㈴㘹搰㥣㌷㔶㘴ㅤ昱㘸摢〸昶㠴て㌴㘳㙤愳敥㐷㜵戳慥㙤ㅢ㈴㉤㤲攵㔲搵㈰〵㑦㌷〲昷愴攵攸㈶㠰愲扦愸挸戸㠴㈲攳㤲㉡ㅡ㌴㑦㌳㌴愸昲ㅣ换㍤㙦㜸㔶戰㙡㕢搵ㄲㅦㄸ扥摢ㄱ㌴〹㈶愷攴㡤㔳㉣㌳挶摡慣昹㌳㌰搹晣〹愰㝢〲㜲㤴㕢㐷昴㠳㜲㌵㔱挴㍦搱愳㘳〹〲㐶㜹㑡昵昷㘱戴㠲扡ㅤ〱㤱愳搲攵昸づ挶攵挷㔰ㄲち㈱㘲㍤㠳㐴攰ㄵ㑣〸㜹扡戸㡢收ㄹ挷ち㠰㍤㘲散愸ㄵ捣昹㐰㌹〰戲敡㜸㝢慤挲㙡愲搳㜸㔳㉢摣搰㔹㤵㔲ㄳ搷㜷搶㈷昵挶㍢㌶愹づ㌵㑡㐲㤱㙣搵㐸㘹㤶㑤收戸㤳㔴㡤㔰㡡㍢搶㌶㈲换㙤摡摡㜷㑡㤱搷愱㤸ㄴ捤攴昴昷㉢㐲㐱愰㌷搲㔱昴搹㘷㤳㐷㈲㘲㐳ㅢ愰㑣㍤ㄵ㤶つ㐵㈱挱ㄳ戸㜶㔲㤳攵攸〹晣扤㈷捡㉥㌴㠲㔴㡤㜱㘹㌴慡㤹慥搷ㄷㅣ㔸〹㔵挳慢敤㄰㤶挶摡㐲つ愳戸戳㔷敤ㅦ㙥㙦㠲ㄱ㈳㌶㘴㔸㈴挳てっ㌶〴㜳㈵㈲慡戴捥㠶戸搵捤攲ㄲ㥦㑥㑡挳㔱ㄸ㔸ち㙡㜳㜲㕤㤹㘱㉤㑢㝥㔴㜵㘸㥥ㄶ㤵ㅣ搵捤改ㄵㅦ㉡㍤愰ㅣ㡦㜲㡡挱㜵昳㌴摤㔲戸挴〰戱ㅢ攵ㄶ慢〱㐲扢捤〱㜸㌲搸㌹搸挱㡥㠴愱ㄳ㕡㘷㤴愰挵っ挲㑤㉦㠲扣搳㈳㐶㈱㐸㑤㤵㝥㍦㈵扥昸㉣搳㌷愶㜲㜱㈶㘲㈲㠶扢㌲慣〷㈰㌷ㄹ㤹㈴ㄷ㡤挶〱昳㔰戲㈹愱㌵ㄸ㤷搱挴ㄸ愲挹攷〵戸挵挳㔸搶㌰搹愶㡥㝢㙥㠱〵㙤㕡摦搸㘳㥥㜰慡昵㐶㑤㉡㔵ㅣ换㙡愵㤱㜷〴扥搴ㄵ挰㤰㥢㌲昶㈵摡㤴ㄳ㌸㑡㜱挹㐴㔲敦㜶户㍥㠵敥㑡挸㘱㡣㔰昵㌱〰㤹攱㤶㔳〱戱㡥㝢ち戴て昷戶㉥㌰愸换㜳㄰㘹ㅤ㐵㤴㘵昳戸㡦搷㡣㈲㉢㙥㑢㌴㥢㜷攷㕤摡散㠹愲攳㔶㔸戴㈳㜰㠴㜵㠶〲慦㔸㠴㌱搲㈳㜷㜰㤰摣攵㈸扡㝢昹㌱昵㤸扢っ㔴㈸っ〸挶㜸㜹ち捡㘱㔷挱㐸㌴戸戵㤶搵㉤ㄸ晤愵攵慤㑦〳〸㠶㠱㘹搰愲㘵㘸攰捣㈲扦戵㠱㜳〳㕡㘵㐴㐸㤳挱㔴挶㈸㐷攱戰〷搲挰㑤㍣㐸㉦扢㔰㐲挱㍥㜵㌱㉣扥㥢㌸㙥攳〸攴㝡㔷戵ㄵ㉥ㅡ〱慥扦㌸晢摢㡡愷㙢㌵㥡扢昰捦敤〸慣攲敡㐶㘸㡥敥㙢扢㤴愵搶㐴晢敥收戶㡡攸戲攰愱戹㠹攳㐶㔰㕤㕤ち㌶挲㡢㕢扤㤲㐴攱㠷昰㐷㙣晡㜶摡捣㜹㠷ㄷ㔱搷戹昷攵ぢ㡥㝢搱㔱昳㉡昸扣昵〷ち挱ㄵ捡㝥㑥戲㥣晢㌳晥愹愴攵ち㍦挰㠸摢㤹㌶〷㘸㌹㐸㌸㡥㑡愱㌴ㄸ㐳㍥㠳㑥㘰扢㌷㙦つ㤰㑥昶戵搱㠹ㄲ〴扢㠴攲㥣㝦挳〸㐵晣㈷搰㑡㘲〹㡦攴搸昳ㄷ挱晡攲晢㈸㈱挲昱ㅣ㠹㤱挲㡤挸㘵愰㑥〹昲攸㡡〷㉦㠴晣晤㘰㈹收收㑤搹改慦挰捣攲愵㜶ㄴ㕤㑦ㄴ晤㐷〷㡡〴慦㠱㈸晥扤ㅦ㤹㌸ㄵㄸ㥥㝤㑤㠱㜰慥㘹昷〰晡愶㕦昸晤ㅢㅥ㐰攷㈳攲㔰㌶ㅡ㐲㙤户攰戹㘹㈲昴㜵㤸〸っ摥㉢ㄳ攱㈴㌲㠲㔱晣搰㐴㠸㝣㈰ぢ㈸搸摡㐴㘰㙣㉦挳㄰㑣㠴㕡ㄳ㙥つ㥥挰慥戲改ㅦ㍢㡥㡢户搲㐷㍣ㅦ㑡换㥦㠵㐷敡敡捥攲㐵挳㌳散晤慡晣㤸㈷愱捣扣㘵摣攴㔶㕤搸攳摡㑤㙢㔴愷㑤㝣ㄵ戱㤷㝤搷㥦戲扤晢敢挰㔴㤸㐲昷扤㈸㠹攲敢昰㤴〸㥥ㅢ㜲ㅦ摤昷慤㘳扦㝥攴㠹㈹摥㔶㡢㘸戵㜰〷昲扤㠴散㘹㑦㈰愸㥢戸㈸㜲㈵㍦捣㌹㠹㑦㤴慣戵扡㥣㌱㍣㘵〵昹扡ㅤ㘷㐳挲㑢㄰㘶㐸㝣㍢挱挴挴扤㠷搰挴㥣㘸㜳㜷慡て㥢㤴㡢㜰㈲㌱㜱攵搳㡢挳㠶愲慢㈲敢搱摡㉣㝣〷慡攸㌵㑥㈴㙤㈵昲搴挹㈴挴户摢㜵摤㘱敡扡昰㈰挳戰㝦㉣愵㄰㝦㈰㠵㈴て㌲扣㄰愰愴搴㘹㘴ち㜷〲㘴㐴搶摡㐳扣昴〷散ち〱搹扣昴搷攳㐷㉣搸㐵㘰㌱昶挵昷㝡愲愵㉤ㅡ慢㈶㠶㙡㤵㑤戳㠴㡣㍡扣戰㘰㌲㉥㑤㔹㍡㠷㔰扡㙤㜷ㄴ㕦㌲㘴㠷㠱户㤰戱ぢ㌶㝤㙤㘵晢㍥愷㠱㥢ㅦ搰㌳㐵愵㌰㥣扤㉣挶㠱㔴挵攸挲愶攵戰㠸㜰㌸捣㌶㍢つ㐴㔵搰㔹捥㝥㥣㑡ㄱ晣攳㤷㐲慣ㅦ㙦つ㝤㘵㝢つ㜵㥣搳㡦〵昲〷晢敢晡っ挶挶㕢挹㌱㤰戰摢㙡㔵ち慦㠷㥦㐱ㄷ㉥㍡㈷昴㔶㔶㍤㡢挳昸ㄳ㜳㔶㥦搶愱晦ㄹ扤㔶㥣㜵㤶扤ㄹ挶㑥改晦て愲㘰㑢晤㉦ㄸ㝢㔳㠸晣㔰㤴攱㐳㠱昱㤳㉤㐳㌶摣ㄱ㜸戶ㄱ扣㔱〷㘳㕤㘵ㄹ昲づ㜳㑢昸㜸㌵慣㔶ㄲㅣ㝥慦㝣晢搵㠸㘶㕦摡戶〳㕤〵㈰㘳㐳㠵ㄷ㈱㠲扡昶㑦换慤昸㜴㕢晣㌰㍡敥㍢㘹㔵㍤搷㜷捤㘰㙣〹㐱摦㌱㝥㝢㘶挲收㤹ㄶ㕦㙢ㄷ㙡㌷㘳㈷〶㍦㠲㍥愷ㄶ㈰戰㑦挹攰㡤㡡㐵㌲戲戰扤㐸〶扦㐳ㅡ㐹㠴㤷愸ㅤ晣㉢捣〷ㅡ㐶ㅤ㥦慥㉥挰搷ㄹ戰㘸㐷㈸扢搰攳摣㝥㐳㠳㕢㠷㍢㕡ㅦ㠰㍦㐸搶㈷㄰ㅣ㔳㑢昸昰㐷戸慦敤㝢㤰㙥ㅢ慤捤㘷换摥㝣㙥攵挲ぢ挰改昶摥㤲㈶ㄹ扥㤳㕦㈴㤷昵ち㈱㉥敤㑦攱敦昶ㅤ戴ㅣ㙤ㄴ㜴ㅥ㝤搰㑤㐷搸㜸ㅤ敥戳㙤㐴扦捦愱慢㤸㈶挰㑦㌷愲っㅦ〴扤㝣㘴㐵昱㘵㉣㡢っ㠰㝣慥㔸〵攸㑥搵捦㙤㐶搵㈳戱㐰ㄶ㍣㘳㤰ㅣ换攲㑢㘸挸敤ち㤷つ㤶攰戲㠵㍡㑢㈰慦挷㍤㤰捦〹㥥㈵搴㐴㥥㐱㠷收㐴㉣㤴㜶㥦挸扦㙤㌶ㄱ㐱㉢㐰㉤㌴㌹晥㐸慣㐵昴㍡慡㜵㥢挰㈱㜰〱㠶㈹ㄶ㈹㙢㡡㘱㘸攱晢挴っ搲捦愲扦慦㑣晤昴㘵愶㔷愷㠴ㄲ㠴愸㑡㑦㥥㠲㔰㑤晥㜳挹挹㝢㈸敤㍥昹捦㙣㌶昹ㄱ捡㐸捥㐴て〰㠶晡㐴〵㝦搴㘲ㅡ挸㜰ㅦ昹ㄳ攷〸昰㑢捤㘲挴㐰㠹敡㝢ㄱㄹ昴攵㠶慢㔶㤷㤰㠹晢ㄶ戸晥㡣㡦㝢㤴㝤挴㡢㤰昴攵ㄴ㐳㘷㙣㌱搴㡡㈵㍢昲挲敥〸搹㠰㈵昱㙢搹慥㈲扤搸㘳㠴㕦㝣㌲㐶捣昱攳昱㤷㔳㕡ㄴ㜳〲㘱㠴ㄶ㈹改㠷ㅢ㈹晥㌹㙥晣摤敦戵㕣愶愸㐰〲昵㠴㡤㐹㘷慡昱㤳㜱攳㐳昸㉡㑢戵挹昱〶〱搳㉢㜱㘳搲愳㙡晣㐴摣昸晦て敤㙦㌶㡥改㌰ㅣ戹㐰㈲挹戰㜵㤵昵㥦昸㐲㝢ㄸ捤ぢ㈶昵攷㠰ㄹㄶ㔳㜲慡搰㜱㕤㘹搰㐱㕣〶昱昰㡤昴㍣敥㌶攱ち〸㠴㙣昸扦㑡㌸㠱㍢㑦㜳㐶㘰攰ㄳ攸㜵〴㥢㍤㕤㍤戱㜳搱㕣昰㔰搰㙦㥥昰㜱愶慡敤㈸ㄲ㠱㌹㤰て昷㜷ぢ愷㝣㠶改搸摡㡦㌸㐸愶昱づ㐹㙦捡㐳〵㔶昲攲攳㌱㘶㜳㡦户㘸㐶㝦っ挸㠱㜴〴㘴㐶㝦ㅣ㌰っ挴昰戶㜲㙥㠴晣慦㤸晢攳慣昸〴挱ㄳ〰㘵㐱㘶㈷ㅤㄴ㥦攴攳慢捦㝣敡搵㤷扥㍡昶㝦摦㜹㑡ㄳ㡦挴敦㐹㔲㤰晥㐹戶晤ㄴ㐰ㅦ㍣户㈲愲扦戲晥㉦㈸㐹扥㡦㌲㐳扤敦㕦㔹昱㘹㠲捦〰㤴ぢ㥣攷戶㌷㡣换改㔱㘹㝤ㄶ㕤挵攳〴昸改㥦㡢㌲㝣㈸㜰ぢ摥摢摤㑣收㈹㌸晥愶ㅦ㔱捥搴挷晢昷攱㘳晣つ㉥扡て晦㉦㤲㠲戲改昳摡㝢㝡ㅢ㡢昴㑦㜳㕣晤搶戰搹慦㘳ㅣ慥慢ㄵ㍣攱㠸搴㈷㈵慤㈸㠸㙡㉥㔸戸㜸〳摦㜲㐴㔵〸㐱昴慢ち㈷慡㤸㐲㠱晥㜹㌶㈵㡥㠹㈷晤ぢ㝣㈲㙡搵㈶㍥ㅤ㘵昸㈰㠸㔷搵晤愱愸㝢晣㐲攲㕡㔵㔸㙤㉦㈴晥㔵挵㙡昲㠵捦㜲㌰㠵㉣㘴搲ち㠹㐸㔳㌴昴㈵㘴㠶晡㠶㌹户〷昱搳㉥㠹敡戹摡戹㜳㝦ㅣ捥㡦㕤㥢晦攰㍦づ㍥晢捡㑦㝥昳搴捦晦改挸敦晥昴摣㜳㍦晦㥦愷㕥晥搳て㔷㡥晣昷ぢ㉦晣搷晤㕦㜹昹㌷㝢捤攷戵敦晤㜱晥昹㐷㈷㉦㍣晡戰㜹收㡥㘳㡦㝥攸愱〷㈶ㄷ慦ㄸ敦敢敢敦扦㙤昴挷搷摣㍥昲昸挳㉦㠹ㅦ晤昲㙡㐷愸攵攲〵改㘹㜰搹㙡ㅡ晦㡥っ愶挱ㄹ扦愹搳攰㜲搵㐶慤㐴ㅢ㌵㠳㠲ㄲ摣ㄹ㥣㠰慡㌰搲ㄵ〳㝦〱㐱㌳戳㜹</t>
  </si>
  <si>
    <r>
      <t>Day to start</t>
    </r>
    <r>
      <rPr>
        <sz val="10"/>
        <rFont val="Arial"/>
        <family val="2"/>
      </rPr>
      <t>(</t>
    </r>
    <r>
      <rPr>
        <sz val="10"/>
        <rFont val="돋움"/>
        <family val="3"/>
        <charset val="129"/>
      </rPr>
      <t>매일</t>
    </r>
    <r>
      <rPr>
        <sz val="10"/>
        <rFont val="Arial"/>
        <family val="2"/>
      </rPr>
      <t xml:space="preserve"> </t>
    </r>
    <r>
      <rPr>
        <sz val="10"/>
        <rFont val="돋움"/>
        <family val="3"/>
        <charset val="129"/>
      </rPr>
      <t>생산</t>
    </r>
    <r>
      <rPr>
        <sz val="10"/>
        <rFont val="Arial"/>
        <family val="2"/>
      </rPr>
      <t xml:space="preserve"> </t>
    </r>
    <r>
      <rPr>
        <sz val="10"/>
        <rFont val="돋움"/>
        <family val="3"/>
        <charset val="129"/>
      </rPr>
      <t>가정</t>
    </r>
    <r>
      <rPr>
        <sz val="10"/>
        <rFont val="Arial"/>
        <family val="2"/>
      </rPr>
      <t>)</t>
    </r>
    <phoneticPr fontId="4" type="noConversion"/>
  </si>
  <si>
    <t>CB_Block_7.0.0.0:1</t>
    <phoneticPr fontId="10" type="noConversion"/>
  </si>
  <si>
    <t>CB_Block_0</t>
    <phoneticPr fontId="10" type="noConversion"/>
  </si>
  <si>
    <t>㜸〱敤㕣㕢㙣㈴搵㤹敥㔳敥㙥㜷戵敤戱ㄹ捦〰㐳〸㌸㤹〰〹㥥㌵攳㠱〹㈱挹㘴昰㠵戹㄰捦搸㡣㍤㐳㈲ㄲ昵㤴扢㑦㡤㡢改慡㌲㔵搵㥥㌱㐱〲㈵㄰戲摡㕣㈴㜲㔱㐸挸つ㐵㐸㜹挸敤㈵㈱搹扣慣戴搲慥㔶㐴摡〷㔶㔱愴㝤㘰㔱戴㤱戲㙣㌴㔲㕥㜸㠸㐴扥敦㔴㔵㜷㔵户扢㙣ㅡ㐸㑣攴㌳昴敦㔳攷㔶攷㥣晦㝡晥晦ㄴ㌹㤱换攵㕥㐳攲㕦愶㍣㌳搷㉦慥晢㠱戴㈷㘶摣㝡㕤㔶〳换㜵晣㠹㈹捦㌳搶攷㉣㍦攸㐳㠳㘲挵㐲扤㕦愸昸搶挳戲㔴㔹㤳㥥㡦㐶㠵㕣慥㔴搲㌵搴㜳㄰晥㐶攲〷㥤扤〶昳〰㑢㌳搳昳换て㘲搴挵挰昵攴㠱戱㜳㘱摦㈳㤳㤳ㄳ㤳ㄳ㜷㑣ㅥ㍣㌸㜱昰挰搸㑣愳ㅥ㌴㍣㜹挴㤱㡤挰㌳敡〷挶ㄶㅡ换㜵慢晡㔱戹扥攴㕥㤴捥ㄱ戹㝣昰昶㘵攳㡥て㑣摥㜱昸戰㜹搷㕤ㅦㄸ挴慢㜳愷㘷愶ㄷ㍣㘹晡㙦搲㤸〵㑥昹㡥㔹㔹戵戸㌶㈹㍤换戹㌰㌱㌳㡤晦ㄲ昳挷搳㥤ㄳ㡢㉢㔲〶㝣戵昴愴㔳㤵扥㡥㡥〳昶㤴敦㌷散㔵㙥㥥㙥ㅦ挳㔲慢㠶ㅦㄴ散ㄹ㔹慦敢㜶㍣㙡挹㥥挷摥搵㡤昵㐱㝢㔱㍡扥ㄵ㔸㙢㔶戰㕥戴㤷㌰㔰㙤挸㍥敢换㌳㠶㜳㐱㥥㌶㙣㔹戰㡦㌷慣㕡㍥㑣戹扥㕢攲㈱㤲ㄳ㔳换㥦㤸昲敤㤹ㄵ挳㔳㌳昲戹㌱ㄹ㙤㡦㜹搵㜴摢晤摤挷攵搴搵ㅢ㌸收㑤摤摢愱收㥣攱㌵㕢㡥㜷㙦ㄹ㉤㍥㍤㠳摢扡户㑦散㔱扡捦晢扡昷㔱㕢㤹㙥㉤〶㈲晡㔶㍢㡡挵攸㐵㠲㝥㠲ㄲ〱ㄱ愸㤷〹〶〸〶〱㐴晥㑦攰㤲㘴㐷㔶㘹ㄵ㐳慢㉣㙢㤵慡㔶愹㘹ㄵ愹㔵㑣慤㜲㐱慢慣㘸ㄵ㑢慢㍣愸㔵㉥愲㑤㥣㑡晤晤㕡㤴㕥㝢昱㠱㕦敥㝤㜹㜸收㠷㜷扦晡㥢晦㝦攸㤹晤㠳扢搰攸扥㘸㔲戳㥥㜱〹愴搶愲攲㐳ㄳ攰㠹慤㜰〵㤸挲㍣㙣摥㘹㑥㑥搶づㅦ㌴㙥㌷ち㕣㔶〶昲㔳㠴㌲㠲戶㠳收晤㤶㔳㜳㉦㈹摣㕤㍦㙤昸戲戵㜱攳㔱摤戴摢㜰㙡晥㍢㌶慥㕣っ㡣㐰㕥搷㕥搷ㅡ愴愳摢㈲搸㑡晡敡㝤㌷戴㜷㍢㘷搴ㅢ㜲敡戲ㄵ㔶扦戳慤摡㕥昰摣攵敥戵挷㍣昹㔰戳戶㘳㐶㔳㄰㙡㙢㙡散㡥㔵㠶㔵攱扣挶㘶㔶㕣㕦㍡㙡㝡攳昶㠲㔵扤㈸扤㐵㐹㤱㈸㙢㙡愹㝢㔹ㄵ㜱晤昸扣㠳㠵㠲㕢㙢敦㑥㤶㥡昷㕣づ挰捣戲㠶昹慥㑡㉦㔸㕦㌲㤶敢昲敡㔴㤳昰㥤愸搸㤷㉡㍥收㔶ㅢ晥㡣敢〴㥥㕢㑦搷㑣搵搶っ㐸㥡摡㈹户㈶昳昹㥣ㄲち㄰戸㝤㝤㐲攴㙥敤捥ぢちㄱ〹ㄴ㤳㤱慦㑤㤳摤挴ㄹ慣づ慢愸㑢搲愴昶㥥㑤〶攳㝣㤵㡣挹攰挰挴㥡愸㍦昸搲昷㙥㌲㙣ㄳ㜳㙦㙤㘳㑤ㅢ㡤㔶㝦捦㥡㜴㠲ㄳ㠶㔳慢㑢㉦㔳晢〹捥㐸ㅦ〶㈸㕣㠱㐰攸扡㝢㔴㜵攲戲㔸㉦㕣戲㙡挱㑡㜱㐵㕡ㄷ㔶〲㤴㐱㐳㤶㑡摣摡㡥愴㕦㠵㈲㝤㌷挱㈸㐰戹㥣㉢敥㘱愳㘲ㄹ㈹㔷愰㜴捡攰攵㤴㈰㘷扦ㄴ㉦て㥡挷慣㝡㈰㐳愱㍣㙣〲㈳愱㔶㔳攸ㅢ㈲㠹㝡㐶㌵㔴ㄸ㝢捣ㄹ㔰愹㘱㌹挱㝡㡢㙦㍢戸㈴㈴愲ㅤ㔹戰敤㘴〱㐵㐱㕡ㅥ㘴昰ㅡ㠸愶㑤ㅡ㘴㌷㑥㄰ㄱ搹㈰㐳戳㘳攴㌴㤱戱㝤㠶㡣㐰晢㈴ㄱ戲昵挱敥㌲㠲挴摥㐹愴散搴㤵ㅦ㜷愴搹㐶戶㝣㈸捤昶㘲攳昴慢〹慥㈱戸㤶㘰ㅦ㠰昸㕦㐸㌸㑡㌹攴搳㐹㝦〷㥥昵敢〹摥〹〰昹愴㔳收㐴愲㡡㌶搴㔶散㐸戶ㅢ㠲㥤慣㡣攲㔰ㄴ搱㌲㙥摡㤹㐳戶㐲㜴㘴㜵㙥て㕤㥢㔷㍡昶收敥戴㤹㕣づ㈹㌲愳㘹㜲慤㥢㌴㑤㙥〴㥢昶愸户㙥㐴㔷㝤㡣攰㕤〰㘵晤摤㠴㔰㉥㌴㜸户㘶搱搳愴㝣㕢㤸㐵愱㌱搴愳㠲㡦〸㤹㐷㠰っ㈱搷㜱㝣搹戱愱㘹づ㡥㥢㙦㝢ㅢ晡㐰㜷晥㡥㤰摥愶㌷㜷昴づ晤㐵慦搳㡡摥て昶ㄲ晦摤㔵挷摣㠴㙡晤㘶㠲㕢〰摡㜴っ㑦摦慦搷㔳愰捣㘲㍢㠱戹摤昴扡㈸㉢㜷㘹㝤㔵㉡つ㌴㘸㉥ㄹ摥〵ㄹ挰㠳㜱㜲ㄶ戶戰敢㜹戲㡥㐳㙤㑤ㄵ昰晣㜲㑤扡搰㍦收戹㌶换㜷㙣㘴晦㙤愱ㄸ昲㜹慤㉦搷㘶㈳㘷搸㥡〹㥦㔳㠲㜲愸㠳㙦敦㉥㈴ㄲ㥤搲攴挵㝥搹攷换ㅤ㐹搲㠳㈴㜹ㅦ戶㔵扦ㄵ〰㔲㐲晣㔷㔷㠹㜲㠰捤晥㐱㌵㑢㕢慣昴昰㘵㥣㑥摡㝣㠸ㅤ㜲㘴㈰㜴搸㑥挳㝦攰て搹㡢㤶摤ㄴㄶ〳昶㠲昴慡昰㉤㔸㜵㔹づ摤戲ㄴ㌵㍢戲攲㙤㈲㉢晡晡㍡捥搳ㄹ晥㌵㐵㈷㙤㔲㈲㤳摢㌳㉢㌳捥攲㉤愲愲ㅢ㤲㐲㈵挳㌵搴㤴㐰愴㍣戶摤ㄱ㌱㍤㠸㤸摢戰㜱晡㐱㠲㐹㠲㐳〰㠵㕦㐳搲㙣㜵攳ㄹづ敢㕦愳㑢扢㔲挹㤵㠸〶攵㈲㝣愱慢戰㍡捣搷扣㥦攰㑥㠰㌶昳㠷づ挸っ㐲㔴㈸㑦㄰愲ち㘳㤸攷㉣㜹㠹㌴戰换㐴㘰㘹愶攱〷慥捤挸搲㤰㌹敢㥥㜶㠳㔹换㕦㐵㈴㙡搴㡣㌲昷慦㐸〷搴攵挱昶㘹㉢㜳㔷㔷㘵㑤㌷ㄷ摤〶㐴摢挹搹敤㜰㌰挷㜶挰㤶㔴㘷㜳㑤㈰昵㜶㍥挶㄰〲㍢慤晣慤昴挶㙥挹晢捤㐳摦㜰㙢㐷㤷慣愰㉥〷捣㤰改㤸㉦㤹搸㐵㐴づ㙡晤收搲㡡㈷攵散㤰㜹摣戳㙡㜵换㤱㐴〶㙣㑣〶敢收攴〵㐴〹ㄶ㕣挶〰㕤㘷挸㕣昲っ挷㕦㌵ㄸ㔰㕣摦㥤㝡㔲㘱㤱㠲㌹㙤㌹㍥㕥愳戰挸晣戰戹戸攲㕥㐲挴戶㘱㍢挷㡤㔵㝦㕢㘰㠵㐴ㅦ㈶㠵ㅡ愱〹㑤ㄳ㈵慤搴㉢㝥㜸㈰捦攵挸㝢㜹〲㠵慢㕣㠱㍥昳っ敤㑤扢㍥㡡搱搰㑥攷㥣〶ㄱ㍤㙡ㄶ昶㘵㑡㘱㜲慡㝥ㄷ晢㝣㄰攰摥攳㘷㑦戶㈲㜳㙦㈸㘶㕤愰㤷㍦㐳挶㉢戲㘸〶㐲攸愳摢ㄵ㤲ち换㐸㌹攰㐰㘰㥣㑦敤攴㔷㌶㔵ㅢ㔲摦慥㔶昶ㄸ㈲㐹㠳收㥣戱㉣敢㠸㐷摢㐶戰㉢㝣愰ㄹ㙢ㅢ㜵㍦慡㥢㜱㙤摢㈰㘹㤱㉣ㄷ慢〶㈹㜸慡ㄱ戸愷㉣㐷㌷〱ㄴ晤㐵㐵挶㘵ㄴㄹ㤷㔵搱愰㜹㠶愱㐱㤵攷㔸敥〵挳戳㠲ㄵ摢慡㤶昸挰昰摤戶愰㐹㌰㌹㈵㙦㥣㘲㤹㌱搶㘶捤㥦㠵挹收㑦〰摤ㄳ㤰愳摣㍡愲ㅦ㤴慢㠹㈲晥㠹ㅥㅤ㑢㄰㌰捡㔳慡㝦ㄸ愳ㄵ搴敤〸㠸ㅣ㤵慥挴㜷㌰慥㍣㡡㤲㔰〸ㄱ敢ㄹ㈴〲慦㘰㐲挸搳挵㕤㌴捦㍡㔶〰散ㄱ㘳挷慣㘰搶〷捡〱㤰㔵挷摢敢ㄴ㔶ㄳ㥤挶㥢㕡攱挶捥慡㤴㥡戸愱戳㍥愹㌷摥戳㐱㜵愸㔱ㄲ㡡㘴戳㐶㑡戳㙣㌰挷敤愴㙡㠴㔲摣戱戶ㄱ㔹㙥搳搶扥㔳㡡扣〱挵愴㘸㈶愷㝦㐴ㄱち〲扤㤱㡥愲捦㍥㥢㍣ㄲㄱㅢ摡〰㘵敡愹戰㙣㈸ち〹㥥挴戵㤳㥡㉣㐷㑦攰敦㕤㔱㜶扥ㄱ愴㙡㡣换愳㔱捤㔴扤㍥敦挰㑡愸ㅡ㕥㙤㥢戰㌴搶ㄶ㙡ㄸ挵㥤扤㙡晦㜰㝢ㄳ㡣ㄸ戱㈱挳㈲ㄹ㝥㘰戰㈱㤸㉢ㄱ㔱愵㜵㌶挴慤㙥ㄶ㤷昸㜴㑡ㅡ㡥挲挰㘲㔰㥢㤵㙢捡っ㙢㔹昲愳慡㐳昳戴愸攴愸㙥㑥㉤晢㔰改〱攵㜸㤴㔳っ慥㥢㘷攸㤶挲㈵〶㠸摤㈸户㔰つ㄰摡㙤づ挰㤳挱昶挱づ㜶㈴っ㥤搰㍡愳〴㉤㘶㄰㙥㝡ㄱ攴㥤ㅥ㌱ち㐱㙡慡昴挷愳攲ㅢ㑦㌳晤攰㘸㉥捥㐴㑣挴㜰㔷㠶昵〰攴㈶㈳㤳攴愲搱㌸㘰ㅥ㑡㌶㈵戴〶攳㌲㥡ㄸ㐳㌴昹扣〰户㜸ㄸ换ㅡ㈶摢搴㜱捦㉤戰愰㑤敢敢扢捣㤳㑥戵摥愸㐹愵㡡㘳㔹慤㌴昲戶挰㤷扡〲ㄸ㜲㔳挶扥㐴㥢㜲ㄲ㐷㈹㉥㤹㐸敡摤敥搶㡦愲扢ㄲ㜲ㄸ㈳㔴㝤っ㐰㘶戸攵㔴㐰慣攳㥥〲敤挳摤慤ぢっ敡昲ㅣ㐴㕡㐷ㄱ㘵搹ㅣ敥攳㌵愳挸㡡摢ㄲ捤收摣㌹㤷㌶㝢愲攸㠴ㄵㄶ㙤ぢㅣ㘱㥤愱挰㉢ㄶ㘱㡣昴挸ㅤㅣ㈴㜷㈵㡡敥㕥㜹㔴㍤收慥〰ㄵち〳㠲㌱㕥㥥㠲㜲搸㔵㌰ㄲつ㙥慤㘵㜵ぢ㐶㝦㘹㜹敢㔳〰㠲㘱㘰ㅡ戴㘸ㄹㅡ㌸㌳挸㙦㙥攰摣㠸㔶ㄹㄱ搲㘴㌰㤵㌱捡㔱㌸散㠱㌴㜰ㄳて搲㑢㉥㤴㔰戰㐷㕤っ㡢敦㈶㡥摢㌸〲戹摥搵㙤㠵ぢ㐶㠰敢㉦捥扥戶攲愹㕡㡤收㉥晣㜳摢〲慢戸扡ㄱ㥡愳㝢摡㉥㘵愹㌵搱扥摢摦㔶ㄱ㕤ㄶ㍣㌴㍢㜱挲〸慡㉢㡢挱㝡㜸㜱慢㔷㤲㈸晣ち晥㠸つ摦㑥㥢㌹敦昰㈲敡ㅡ昷扥㝣搱㜱㉦㌹㙡㕥〵㥦户晥㐰㈱戸㐲搹捦㐹㤶㜳慦攱㥦㑡㕡慥昰捦ㄸ㜱㉢搳收〰㉤〷〹挷㔱㈹㤴〶㘳挸㘷搰〹㙣昷收慤〱搲挹㥥㌶㍡㔱㠲㘰㠷㔰㥣ぢ㙦ㅡ愱㠸㕦〲慤㈴㤶昰㐸㡥㍤㝦づ慣㉦㝥㠱ㄲ㈲ㅣ捦㤱ㄸ㈹扣ぢ戹っ搴㈹㐱ㅥ㕤昱攰㠵㤰扦ㅦ㉣挵摣扣㈱㍢晤ㄵ㤸㔹㍣摦㡥愲ㅢ㠸愲㥦㜷愰㐸昰ㅡ㠸攲摦㝢㤱㠹㔳㠱攱搹搷ㄵ〸攷㥡㜶づ愰㙦昹㠵摦扦攱〱㜴㉥㈲づ㘵愳㈱搴㜶ㄳ㥥㥢㈶㐲㕦㠷㠹挰攰扤㌲ㄱ㑥㈱㈳ㄸ挵て㑤㠴挸〷㌲㡦㠲捤㑤〴挶昶㌲っ挱㐴愸㌵攱搶攰〹散㙡㥢晥戱ㄳ戸㜸㉢㝤挴昳愱戴晣ㄹ㜸愴慥改㉣㕥㌰㍣挳摥愷捡㡦㝢ㄲ捡捣㕢挲㑤㙥搵㠵㍤慥摢戰㐶㜵摡挰㔷ㄱ㝢搹㜷晣㈹㕢扢扦づ㑣㠵㈹㜴摦㡢㤲㈸扥〱㑦㠹攰戹㈱昷愹㍤㍦㍡晥㍦て㍦㝥㤴户搵㈲㕡㉤摣㡡㝣㉦㈱㝢摡ㄳ〸敡㈶㉥㡡散攵㠷㌹愷昰㠹㤲戵㕡㤷搳㠶愷慣㈰㕦户攳㙣㐸㜸〹挲っ㠹㙦㍢㤸㤸戸昷㄰㥡㤸ㄳ㙤敥㑥昵㘱㤳㜲ㄱ㑥㈴㈶慥㝣㝡㜱搸㔰㜴㔵㘴㍤㕡㥢㠵㥦㐰ㄵ扤捥㠹愴慤㐴㥥㍡㤹㠴昸㜱扢慥㍢㑣㕤ㄷㅥ㘴ㄸ昶㡦愵ㄴ攲て愴㤰攴㐱㠶ㄷ〲㤴㤴㍡㠳㑣攱㌶㠰㡣挸㕡㝢㠸㤷晥㠰ㅤ㈱㈰㥢㤷晥㝡晣㠸〵扢〸㉣挶扥昸㕥㑦戴戴㐵㘳搵挴㔰慤戲㘹ㄶ㤱㔱㠷ㄷㄶ㑣挶愵㈹㑢攷㄰㑡户散㡥攲㑢㠶散㌰昰ㄶ㌲㜶挱愶慦慤㙣摦攳㌴㜰昳〳㝡愶愸ㄴ㠶戳㥢挵㌸㤰慡ㄸ㕤搸戴ㅣㄶㄱづ㠷搹㘶愷㠱愸ち㍡换搹㠷㔳㈹㠲㝦晣㔲㠸昵攳慤愱昷戶搷㔰挷㌹晤㔸㈰㝦戰扦㙥挸㘰㙣扣㤵ㅣ〳〹扢愵㔶愵昰㝡昸㔹㜴攱愲㜳㐲㙦㘵搵戳㌸㡣㍦㌱㘷昵㘹ㅤ晡㥦搱㙢挵㔹攷搸㥢㘱散㤴晥晦ㄸち㌶搵晦㠲戱㌷㠵挸㡦㐷ㄹ㍥ㄴㄸ㍦搹㌴㘴挳ㅤ㠱㘷ㅢ挱ㅢ㜵㌰搶㔵㤶㈱敦㌰户㠸㡦㔷挳㙡㈵挱攱昷捡户㕦㡤㘸昶愵㙤㍢搰㔵〰㌲㌶㔴㜸づ㈲愸㙢晦戴摣㡡㑦户挵〷搰㜱捦㈹慢敡戹扥㙢〶㘳㡢〸晡㡥昱摢㌳ㄳ㌶捦㤴昸㝥扢㔰摢㡦㥤ㄸ晣㈴晡㥣㥥㠷挰㍥㉤㠳㌷㉢ㄶ挹挸挲搶㈲ㄹ晣づ㘹㈴ㄱ㕥愲㜶昰慦㌲敦㙢ㄸ㜵㝣扡㍡て㕦㘷挰愲㙤愱散㐲㡦㜳晢つつ㙥ㅤ敥㘸㝤ㄴ晥㈰㔹㥦㐰㜰㑣㉤攱㠱㑦㜲㕦摢昷㈰摤㌶㕡㥢捦㤶扤昹摣捡㠵㘷㠱搳慤扤㈵㑤㌲㝣㈷扦㐸㉥敢ㄵ㐲㕣摡㍦㡡扦㕢㜷搰㜲戴㔱搰㜹昴㐱㌷ㅤ㘱攳㜵戸捦戶㄰晤㍥㡦慥㘲㡡〰㍦摤㠸㌲㝣㄰昴昲㤱ㄵ挵户戱㉣㌲〰昲戹㘲ㄵ愰㍢㔵㍦戳ㄱ㔵㡦挴〲㔹昰㡣㐱㜲㉣㡢㙦愲㈱户㉢㕣㌶㔸㠲换ㄶ敡㉣㠱扣ㅥ昷㐰㍥㈷㜸㤶㔰ㄳ昹㍡㍡㌴㈷㘲愱戴晢㐴扥戶搱㐴〴慤〰戵搰攴昸㈳戱ㄶ搱敢愸搶㙤〲㠷挰〵ㄸ愶㔸愴慣㈹㠶愱㠵㕦㄰㌳㐸晦ㄹ晤㝤改攸慦㕦㘰㝡攵愸㔰㠲㄰㔵改挹㔳㄰慡挹㝦㈹㌹㜹て愵摤㈷晦㠵㡤㈶㍦㐲ㄹ挹㤹攸〱挰㔰㥦愸攰㡦㕡㑣〳ㄹ敥㈳㝦攲㍣〱㝥愹㔹㡣ㄸ㈸㔱㝤㉦㈱㠳扥摣㜰搵敡㌲㌲㜱摦〲搷㥦昱㜱㡦戲㡦㜸ㄱ㤲扥㥣㘲攸㡣㉤㠶㕡戱㘴㐷㕥搸㙤㈱ㅢ戰㈴㝥㉤摢㔵愴ㄷ㝢㡣昰㡢㈷㘳挴㥣㌸ㄱ㝦㌹愵㐵㌱㈷㄰㐶㘸㤱㤲㝥戸㤱攲戳㜱攳㥦晥慣攵㌲㐵〵ㄲ愸㈷㙣㑣㍡㔳㡤㥦㠸ㅢㅦ挲㔷㔹慡㑤㡥㌷〸㤸㕥㡡ㅢ㤳ㅥ㔵攳挷攳挶晦㜷㘸㕦戳㜱㑣㠷攱挸〵ㄲ㐹㠶慤慢慣晦挴ㄷ摡挳㘸㕥㌰愹㍦〷捣戰㤸㤲㔳㠵㡥敢㑡㠳づ攲㌲㠸㠷㙦愴攷㜰户〹㔷㐰㈰㘴挳晦㔵挲㐹摣㜹㥡㌵〲〳㥦㐰慦㈱搸散改敡㠹㥤㡢收扣㠷㠲㝥昳愴㡦㌳㔵㙤㕢㤱〸捣㠱㝣戸扦㥢㌸攵㌳㑣挷搶㝥挴㐱㌲㡤㜷㐸㝡㔳ㅥ㉡戰㤲ㄷ㥦㡥㌱㥢㝢慣㐵㌳晡愳㐰づ愴㈳㈰㌳晡㘳㠰㘱㈰㠶户㤵㜳㈳攴㝦挵摣㥦㘶挵㘷〸ㅥ〷㈸ぢ㌲㍢改愰昸〴ㅦ㕦昹晡攷㕥㜹晥㝢㘳㝦昸挹㔳㥡㜸㌸㝥㑦㤲㠲昴㈷搹昶㜳〰㝤昰摣㡡㠸晥捡晡㍦愲㈴昹㍥捡っ昵扥㝦㘲挵攷〹扥〰㔰㉥㜰㥥㕢摥㌰㉥愷㐷愵昵㐵㜴ㄵ㡦ㄱ攰愷㝦㈹捡昰愱挰㉤昸㔰㜷㌳㤹愷攰昸㥢㝥㐴㌹㔳ㅦ敦摦㠳㡦昱搷戹攸㍥晣扦㐸ち捡愶捦㙢ㅦ散㙤㉣搲㍦捤㜱昵㕢挵㘶扦㠱㜱戸慥㔶昰㠴㈳㔲㥦㤴戴愲㈰慡戹㘰攱攲つ㝣换ㄱ㔵㈱〴搱慦㉡㥣愸攲㈸ち昴㉦戳㈹㜱㑣㍣改㕦攱ㄳ㔱慢㌶昱慢㔱㠶て㠲㜸㔵摤ㅦ㡣扡挷㉦㈴慥㔵㠵搵昶㐲攲㕦㔵慣㈴㕦昸㌴〷㔳挸㐲㈶慤㤰㠸㌴㐵㐳摦㐴㘶愸㙦㤸㜳扢ㅦ㍦敤戲愸㥥慦㥤㍦晦敡㜰㝥散扡晣挷敥ㅥ㝣晡愵晦㜸昹愹ㄷ㍦㜱攴昷㝦㝥收㤹ㄷ㝦昷搴ぢ㝦晥搵昲㤱㝦㝢昶搹㝦扤昷㍢㉦扣扣摢晣慥昶戳㔷攷扥晢挸攴挵㐷ㅥ㌲捦摥㝡晣㤱㡦㍦㜸摦攴挲㔵攳㝤㝤晤晤户㡣晥晢戵敦ㅤ㜹散愱攷挵扦晣昶ㅡ㐷愸攵攲〵改㘹㜰搹㙡ㅡ摦㐲〶搳攰㡣摦搲㘹㜰戹㙡愳㤶愳㡤㥡㐶㐱〹敥っ㑥㐰㔵ㄸ改㡡㠱扦〰㔵㜰戴搲</t>
    <phoneticPr fontId="10" type="noConversion"/>
  </si>
  <si>
    <t>㜸〱捤㔹㙢㙣ㄴ搷ㄵ摥㤹摤搹摤㔹慦敤攵㤹㐰㈰搹㈴搰㄰㑣㔷㌶㡦〲㐹ㅣ昰慥㥦攰ㄷ慣㠱㤰㠷㤶昱敥ㅤ敦攰搹ㄹ㌳㌳敢㐷㠵㤴愴攴〷㑡愲晣愰㡤摡㈸愰㕡㈴㔲搳㌴㔵愰㙡ㄱ㡤㔰慢㐸㐸慤ㄲ慡慡㉡㔲搵昶㑦㤵㔶慡㠴㥤ち㔵㙡挵て晡㌸摦㥤㔹㝢扤㕥ㄷ挷愱ㄲ〳㜳昶摥㝢敥㍤㘷敥㜹摦㙢㥦攰昳昹晥㐳て㝥昱〴搰㔸㤷㥥戰ㅤ㔶㐸愴㑣㕤㘷㔹㐷㌳つ㍢搱㘲㔹捡㐴户㘶㍢㝥㥡㄰捣㘸㠴户愵㡣慤㝤㥤㠵㌳愳捣戲㘹㤲攴昳㠵挳戲㐸㜸㄰挱ㅢ㉢㜵㘴慣㡡〶〸っ愴㤲㝤㠳挷㠹㙡摡㌱㉤戶㈵㝥搸㕤摢摣搴㤴㘸㑡㙣㙦㙡㙣㑣㌴㙥㠹愷㡡扡㔳戴㔸戳挱㡡㡥愵攸㕢攲晤挵㐱㕤换敥㘷ㄳ〳收㌰㌳㥡搹㘰攳戶㐱㘵晢慥愶敤㍢㜶愸扢㜷敦㡡ㄲ㙢㕦㝦㉡搹挹昴ㄱ愲㜷户愸〶㠹㙡㙦㉡搹㙦㌱昵㙥搱㤴㈰㠸慦戶戲慣〶㠹㌱㘶㘹挶㔰㈲㤵愴晦㘵㔲愱摥捥㐴㕦扡㡦攴慡㉢ㄳ搸㥢㕣攸换づㅥ㔶昴㈲ぢㄶ昸攷㠴ぢ㠷ㄵ慢㔷㈹戰摡挲㈱㥢ㅤ㔴㡣㈱㠶㥥㔴攸㈸㙡戹〰㘹搱晦㜸㌵㈶㥥㠰ㄲ㝤愹㘴㉡慦㔸づ㈷〹〶つ搵㘶㜳㑥〹敦㌳昸㝣㍥〲戱〸㌵㥥㡤㜰㝥昸挲㄰㐰㤸㐰㔰㈶戰㙡晡㍢敦㑥晤攸㤵愹挹搳搳攷㝥ㅣ㥦扥昰摥攷慦㕥㡥㌷〹㠱㝦㤲慤㤵㉦慤愱戹㘲㐶ㄱ㌳㠳㘲㈶㉢㘶㜲㘲㠶㠹ㄹ㔵捣っ㠹㤹扣㤸搱挴捣㜱㌱㌳㑣㜳㑡㑦㌸ㄴㄲ扤攷㙦㤷晤慢㤳㝦㕦搷晢攱挵㘷敢㑦㙤敥敢㠹㠲㔶㉦敤㉣搱换㥣扢㘴〲ㄲ㜶戵㜸㐹㐶㘹戶㔴㜰ㄵ搱捡散慣っ㉤㜵ㄹ㌹㌶ㅥ愴ㄶ㘹㉦㕡㐸㤹㠶挳挶㥤㔶挵㔱㐲㠵㝥挵㘲㠶㈳搳愴〶扥捡㙤㘱㘵㉤ㅦ㉢慤㡥㜸㍤愲㄰攳捤㌲㉡㌵㝣挰愵㈴㤰搳昹〳㉥っ〷慢戹㜱愷㘲攷ㅤ㘵㔰㘷ㅢ㉡ㄴづ戹㤱㡤ㅤ㜲㌴摤㑥㄰挹づ换㉣㡥㐰愲㜷㡢づ㌷㘳㤸㐶戰㤶〰て㍡昸昵昹㙥敥㤱敢攸㈷㈲〳㈹〳㠹㠰㐴㍦昴㤴㜰搱攵搴㌹攰㤹㕣慢愵㡣㤱摢捣慡㜸㙢㠲愲挶㘲攲〶㠵つ㜵㠷扡㔳㙤㙡捡敤㘸㔴戶㈹ㄲ散昵㡢㤸㝥㡣收㐷搵㈳㥡㤱㌳挷戸㉦慣㑢㉡㌶㥢㜵㡤〶て㤷㌴㡢㐶捥㝥愰㍡㌲敤㈸づ㕢㕢㠹㥢㈵㌲㙦㔹㥡挲〴戳㌹扦〷㉢㤷㜱戳㙡ㄹ搷㕣昴晡ち㌴〵ぢ㜳㜰㘱㙣扢挵㑥捣㘰攷㝤㔱ぢ㠵晥㔱〶晣扣㕤扡㈸昷扢攲愹扣㘹㌳㠳㝦㕥㐳愱㕦换づ㌳㉢捤㤰㌸㔸㡥㙦㜵ㄵ㔰㡣㉣㍤换散㠶㍥㠳㌶㑡搱㉡昷㐸昹愸摡㌶敥㌰昲㤳ㅣ㝤㉦㐵㜰㘷㘲〰㌶扡㝡捥ㄴ㤷㈷㈱搶捣ㄹ㙥㌷戳㐵ㅢ晥㘰㤹晡㕣㑣㑢㙥㔴㈱㥥戹ㅥ㌳挷〲〱㕦〰て愵㈵扦㥦ㅣ㘴㑢㠵昹昳㄰っ扡㜶㈹摥㤵㈹ㄹ〱敦晥戹挶㤷㌸㐸晢愳㝤攸っ㤶㈹㔶㝡㔳ㄹ戹㔹扤㠲㑣搵㔸攲昲㉤摢ㄵ昲㉣㘶㙦㕡昸㉢㌹搹ㄹ摤晤㝦㈷㡢攲ち㙦昷㙤愳ㄴ慦㍡ㄵ㈳愷㌳慢㕡㜸㤹愹ㄲ〴㝣㤱扣㠲㠰㌴㑤摥扣愰昴㔰ㄲ〸攳挲㠴㌴愶攵㥣㝣㌰捦戴愱扣㐳㘳㔴㐹㠴挳㄰㙤捥㝢慦㔲㈹昱㘷搴ㄴ昲㉡㠰搵〰昷ㄱ㠸㐴摣㤸ㄱ㡣挸㙢摣㙥〰搱愴摡挷捤挴㍥〴昵㐸户愹攴摡㤵㉣㔵㈱㈱慦〶〹愷捣挲〸㐵㘴㉢㠶㤹㈹戲ㅡ戲挶㔱㉤挷慣㌰〶搲㔴敢〴愸〴戱㠳摣攷㙣ち戵㝥㥦㈴搵㠴慢昱敡㉡搱摡攰㐹慥扣㤶敡㥡㐷㝦晡挰慥㍤愸㤵㈲ㄱ搴〷昲㕡㠰〷〸㐸㤰攰ㄷ戲㔵㙣㍥愸ㅥ㌲㌴挷慥㔱㕢㡡㡥搹慥㌹慤戶ㄳ㔵〹㔰㤳㥢摡㕡㙥㍣㘵〶摥愰ㅥ搶搸搸挰挴〸㝢㘸㍥㡡敡㡢㔴搱㜶㑣㥥愱ㅥ㥣㡦㙦㌵㝢㑤愷㔵戳㐷愸㔶搹㔰〵敤㘲㡥攴㤹㐱搱挰愲愰㜰愷㐹收挸〸换㔵昹挶戴㔹戴戲慣慢昵㕥㠸㈷㠲て㤶㑢戶换愳㠹戰㜱㘱㐷㉤㤳㍢㝣㐲ㄴ攸㔹愲㍢昱挴㈹慦㈷㉡戰ㄲ㈱ㄲ㤱ㅦ愴㕦昲〰〹㍥戱愸ㄸ㠴〴㔶慦捥愸㜴㐰㜳㜴㔶愳㜲慤昱㜶㔸㈵㈵㔱〴捦㠵搴㠱扣挵㔸㙢慤摡㘱㘹㌹㕤㌳ㄸ捣㘳愵㍢戵㥢つ㔱戴敥㌷㙤つ㠷㠳㕡㜵挰㔲っㅢ慥㘳㘴㈷㤶捦改戹〵愶㥡搴っ㌲㐷搷㡣搰慥㔷搳㜹㜳㡣㝣愲㔸㌰㍡㤴ㄱ晢㕥㔰㈹㍦戱㤰㜸攸㜱㤵㉡ち愲㈸㠴挵昰ㄲ搵攵ぢ㍥㐴愴㐲㕥昱ぢ㔳昱㙤愵〱ㄱ㠰㤴〶戵㈱㡡㉤㍥㈳㈰晡㐵㜹昹敦㈵㔳㝦戵挸㌳ㄳ㠲㜹〴㡥㘳捤挳〴昶㜵ㅣ敡㥡慤㤸扥搴㘹㑢㐲摣㕤㜴㙡㠲㘹搶戹㘶㠳㜴〵㉢㤲戹昶搱慢㌴挵㠸捡攷挰㉡敢㘶㥢敤㤴摤愳㙡户㌲挸昴㜶搳㉡㈸㑥㥤摢㠱搳ㄵㄴ摤昶㜰ㄴ㜲ぢち捣っ㈷㥢㜴㔶搱㔹㤸㐷挰ㅥ捤㤰㔵〲摣ㄶ扤㈱㘵㥣㠶㤴㜱㍥ㄴ㔵て愲㕣㜳愳㍡搱㌲㠷ㄴ㑢㜳昲〵㉤ㅢ㐶〷㈵搵㍤㘱㥦㘴㐲㙥搰㈱㠹搲挳㡤㤴挲㐹扣㈲昶戸㈵㍣愹㍢㐱ㄱㅥ愲㠳晡挹㡡㐵㈱㐸晦㠴㈵收㜲㥦㈰昰摡㕣㝥㤴愸㐹晣㕣㡦㜳〶㥥㥢愵摢㠳㥢㉦搲〸户㙣〱戹ㄸ㘸㜹㠳搷㐰㈷㠶扣㠶愵挱㡤〴敡㔲挹㑣㔹捤ㄳ晣ち㡤㉤愳㌱昷㈰摣㤵愳㑡㐳㜳㈶㘲㐸㠳㔸挳捦㤶昲㈶㙡㐹㠸㠰㡢㡢戸挸昴戱戲㌴〸敢戳㤷愹〷㡡㡡㑥戴晢㔴捡㠸ㄸ扡ㄷ搴ㅢ〸㜰㠵㍥㔶愱㑤㥣换搲㕡㘱㍦戳っ愶㈷㈸㤹昰㉤㍣昷〲㡥㘶㤵㌲㤸㍢搷摢㥢㡤㤹㑢㑢㌸ㄱ改㜷㔴扢㉤㡥ぢ昴ㅢㅡ挵ㄹ㌷㤳昱㠵挱ㄳ㌹㉡㈲㙦〶㡣昸〴㘴㉡㙥㄰つ搴㠰㍥戹〹挵㑢愳㕢愸㠱〵㌸㈵㑡㌰戱㍢㕡㌵㕣㈱愲挲扥搳捥㠴㑥㌱〵㑤ㅣ扤摤ㄶ慡㌵ㄷ㑤㔹挶戴攸㐶㈴㔰㔹㠴捥慣㐵㥤㔹戳戲愲挰攷换㠰㜹㤸㕥改户㔵㡡搸㤹昵㜳昷㡥㌵㜸㠲〹〲㉢㝢戴慣㘵摡愶敡挴搳㤴㈳攳㌸㌲愹㍥㕦㘳㡢昴ㅢ愲㔸㤵㈷㌶ㄶ㌰㜰㤹挳挵ㄹㄹ㌶捣㌱㠳㝦㡤㘴攳攴挸愵ㄸち㠱㑤㠴㕥晥㍣㑡戲㡤挱搵戰㔸㙥㈴㔰敢㡦㌶搱て㤹㐴慢㔹㔰㌴攳㙥挵㝥㌸㘰搵ㄳ戳换㘶收㈲慢攴扦㔰㘸ㄴ户㔷〳㔴㑤㐰㍤㘱摥㈱愷慢㉤ㅣ㌱慤攱㐱搳ㅣ挶㜰ㅤ敦搹㜹挶ㅣ㕣㈹搵ㄴ摣㌰㠰㌶ㄵ㑣㝥晦㥣㑢㈳㑦㔵㐰㘲㤳挱慤〴㘲㔳敦扦㌷昵捤挹昸昴摢慦㝦晥昲〷㔳㤷㕥㤶㌱ㅡ摣〶晥㈹ち攱㤹愶ㅤ㠹㜱摤ㅥㄷ慥㤱攰㜱つ昵挷摢扦扡摣搵㜳㈳㜹敡昴攱ㅢ㥦㍥㝢挱ㄶ㍥昵㄰㤵ㄷ㑢〲㙣㤸㑢晤㙢搴㠰㤵攲㡤挱㤰戹戸㜷㔲㐳摥㐵愰㔶㡣挱㡥昹攰㙥っ㍥〱昰㈴㠱㠸〴㥤㍣㔹攱摢㘵愷挴戲㐰搸㔰㜹ㄶ㙥愳戳敤〴摣挵㑦愷て㠹愷愹㠰昸挴搲㘸㈱㝡愰㌰挰㉢㕤愵つ㝦〹㍡㜳捤ㅥㄴ㔱昰挸捤〴㘲㤰ㄴ㤷挳搳ㄸ摡〳戰㤷㐰㐴㠰戰㈰ぢ攱攷挴ㅣㅦ昰っ㜵挲㤴挶㈰㐰㡥昸㤹㠷㔸挶ㄱ㝥〹㤲摣扣昰㙥摤㙣㍦㝢㐳㔲㑦搳㈵ㄵ㈶㔵愳扡ㄷㄴ搸㌳㠵〲㑤搷戹ㄷ㐵㈹昱㕢㜴㐷搱㑤㌵㉤㤵づㄴ㕣扤㡣㐳戵㉥慥攵㑡㠷㍥㤹昷戸挰搴㍥㡢㑥㠱㈱戵换愶捡㌹ㄷ愶㝢㍢挷愱㠰㝣㉦愴つ㡡㙢〱搸〶㔹〷敥㌵挴慡㈱〵戱攲㝦ㄴ㙣戳昲㈸㕤㍣㠸愸ㄷ㤶㤶㌴㠲㈹㘲ㄶ㑢㉡㑥㌶捦散㌸㕤㌰ㄵ㌵㡢攵㐴攱ち愹ㄵ㌱㉦㌲戵㜵㡤㜷扢㈷晡攴㌶㥡㉣户ㄳ㄰昸㈶〴捡ㄸㅤㄸ挲㔱㠷〳㥦〰㈷㠲つ〴扢〸㍣搲慡㑣挴ㅤ㌳㑥㤱搰㜲㌶㑤㝤敦摤改㜳㔷攲搳愷捥㑤㝦攳㐲晣挶㠵㤷愶㈷摦㝣㕣ㄴ㉥㤵㔸㜵㜶㤶㉥ㄲ㠹搵㝥㤰散㈶㐰㤵㄰㈰戱敡挱㔰ㄹ㉢戸㉡㘷搵㐷㡤ㄸ戱戲挱㉢㑢搷〲㍡㜳㤸㈸㕣㈸ㄱ扥㜸挹㌷扢㠷〳愰㜲㤰〰㥤ㄷ〰㠹㜰ㅡ㐳戳㠴㈵昸㐴愵㘶㤰愱摡戱愰攲敥愳愶〶敡ㅡ㜸敢愳扤晦摡昶㐲㡢〰〷攲㝥昱〳㘲づ㠷㜹㡡〶挲㘲㔰㠰㔳㜱挴晢ㅥ〲㑣攰㐹㝢㑢㠸敦㝢〸敥㝥昰㌳〹攲㕥戴㈱㐰㑡㉢挸㘵扣扦〱愱づ㙥搰昱ㄷ愰㍢ㅦ㍢㡥搲㔲〱㙡㐵扡攰㠲〸㍥㐷㉤㝦扢㤵攵㍤攱ㅤ晡㌴〴㘱㌶昶捥挵愳扤扦㙥晦㘰搹搸扦㥦㤷㝦晡愱㜰摥㐳㝣ㅣ㡡扥㤸戹晥挳㡥㡦〶摦搸昰㤳戶扡㝦〸㌰ぢㅥ㠴㌳㕥㠳㉢ㄱ㑡攵㌶㜴っ愳搰敥っ㐷ㄹㅣ㕤㙥㘷ㄷ攲昶戶㠷戸摤㘹戴扤昶敤敤慤愷捦㕣晣挳挶㕢ㅤ㑦〹戰っ捥㑤昵ㅡ㥣ㅢ㌴捤戹つ㘱ㄴ㉡慦挶敤捤㠵戸㝤换㐳愴敡㈷㥦㕥扢晤㤵㤶㔳つ㥦散㕢㝦㜶慢㕦㠰戹㜰㙥〵慦㠱㑥㍤㌴㜶㠴㕥㜱㕣挸ㅥ换ㅤ㍢㜶慢㍥㄰㕦ㅢ㜸㘶㙦昴慤㍦㝤昲搹㤹敢捦㌷晦昵昶搹戳搷晦㜲收摡敤㉢㠳捤扦㌸㝦晥敡扥敦㕥晢㙣戹㍡㈹㕥扡搵㍤㜹戲㘹昸攴〹昵搰收㡥㤳㐷㡦ㅦ㘸敡㕦搶攰昷㠷㐲㡦慤昸攵晤㥢㘲㉦㥤戸㉣㝣晣晢晢っ㠱㙢㠹ㄸ挸〶㠱搲ㄳ㠳㝣㜹攸㌶愹㔱敢ㄷ㡥搱て晦戸㌹戳㈰ㄷ㍥敢㠴㍢㡢㑢㠴㥡㜳㘹㘱㍦㝣㤶捤㘷挵㑡㈴〴搰收挶晢㍡挹〴㔶㥤愴㠱戰攰ㄳ㐰㡥㈳㕥慢㐰㠰〲㐷扣㍡ㄷ㔱昳㕦戳㔱扥晦</t>
    <phoneticPr fontId="10" type="noConversion"/>
  </si>
  <si>
    <t>Decisioneering:7.0.0.0</t>
    <phoneticPr fontId="10" type="noConversion"/>
  </si>
  <si>
    <t>CB_Block_7.0.0.0:1</t>
    <phoneticPr fontId="10" type="noConversion"/>
  </si>
  <si>
    <t>㜸〱敤㕣㝢㝣㕣㜵㤵㥦摦㘴敥捤晣㈶㐹㌳㝤㠰㔰㄰㐲㘹愱㤰ㅡ㤳㌴㘹ㅢ愰搲㌴改㈳㔰摡搲愴挵晡昸挴㥢㤹㍢捤搰㜹㠴戹㌷㙤攲戲ㄶ㜹散捡扡攲㕡㐵愹挸㔲ㅦ慢㠲㈸㘵㐵〴ㄶㄱ㕣㔶〱㉢扥㜰ㄵ搷㕤㔱㔴ㄶㅡ愴昸㔸慢换㘳扦摦摦扤㜷收捥㥤㐹㔲㙡昹㙣晦昰戶㜳敥敦㜱㝥慦㜳捥敦㥣昳㝢摣㠴㐴㈸ㄴ㝡〵て摦㝣㈲っ㥣摣㍦㙥搹㘶戶愵㈷㥦挹㤸〹㍢㥤捦㔹㉤摤㠵㠲㌱扥㉥㙤搹㌵㐰搰〷搳挸户戴㐱㉢晤㑥㌳㍡戸挳㉣㔸㐰搲㐲愱㘸㔴㠶㤱㡦㤰晡挵扤㠸㘴㈹ㄹ㈱㘰㥥搴〹㙡〱敡愳〰〳㍤㉢㌷っ㕤㡡㤶晡敤㝣挱㕣搴戴挵愹㙦㜹㕢㕢㑢㕢㑢㐷㕢㙢㙢㑢敢愲愶㥥搱㡣㍤㕡㌰㤷攷捣㔱扢㘰㘴ㄶ㌵㙤ㅣㅤ捡愴ㄳㄷ㥡攳〳昹敤㘶㙥戹㌹搴扡㜸挸攸㔸搶搶搱搹㤹敡敡㕡㔶㉦㔱昳晡㥥㤵ㅢぢ㘶捡㍡㕡㜵挶㔸攷㠶㥥㤵㉤敢㑤晢㘸搵㔹㠷㍡㔱㘵㙦㍥㙢愴㜳㐷愹㔲㡤昴㕥摣㙢㈶搲㘴㡣㘹ㄶ搲戹㙤㉤攸㜶ㄹ愱ㄱ㕢摡戲ㅡㄴ㑦ㄸ㤶摤㘳㘶㌲㥢捣㤴攲㐹㤶㌴㌳ぢ㘶㉥㘱㕡㌳戲慢挶ㄲ㘶挶捤戶愲搹㉤㐶㘱扤㤱㌵㈳っ㌴㘶ㅤ扥昵㈵捤㥣㥤戶挷ㅢ戲㥢㉤㜳㤳㤱摢㘶ㄲ㐵换慥ㄹ㑤㈷㈳ㄱㄱ㠹㠴㙡捥慣搶ㄹ挵㥢㤶搵㠵㐴捦戰㔱戰㔵㡣㕣㙢慢㠶敢㤳㄰搵昱昲㙥愱㔴㔳愰ㄴ搹搴㥦捥㕥㘸ㄶ㜲㘶㠶㡤㤰㜹捤〱㈴㐵ㄳ㠷昴㐵攲㜸愳㈱㘳㐴㥤㍢ㄷ㌸ㄴ捡慡慣㈷㘸〰搰㘷〰挴㔷ㅡ㜶㘲搸戴㥡ち收㘵愳改㠲㤹㤴㡤捣㡦〳㠸挸昳㤸㔸晥昲慣㌰㍣㘸㠴〷㠷挲㠳㠹昰㘰㌲㍣㘸㠶〷㔳攱挱㙤攱挱攱昰㘰㍡㍣㜸㘹㜸㜰㍢㜰扣㈷㕡㕢ㅢ㜶㥦〷㙢敢㜷つ㍥晥昹㌵昷づ㕤㌷晦㑢慢㘶晣㕥㜰㉥愹㐹㌵ぢ〱㌹ㅢ㐰㥦〳㄰敦㌵挶慤㈶㍢摦㤴挸㘷㐷㌲愶㙤捡攳㤸㝦㍣㠰㄰捦愰㍦散㔳㑦攳摥㌷捤敤戸扡晢慡收㐷㉦㜸晤挷摡㙢〴攷愴慡散〴㈲㥦〸愰捦〵㤸㠷捡㔸㤷㘵㠳㍢ぢて㝣收㔳ㄳ㌷摤搷㌴㜱搵㑤ㄳ㔷敥㙢㝡㜶摦ㄵㄳ㝢慦㍦㑢㥥挴ㄲ㈷〳〸昱㤴㕢晤㡢㙢㜳慢摥晢㤱㡥摥昷散扥攳挷ぢづ慤㌹㑦攳㙣敦慣㐶昸㈰㑦扢㉤㙢㌴㍢㐲㠵攳捡㥢愲㜸戶搷戲㌷ㅡ㠵慣㔵㝦㔴〵ㄳ㘲㌹㥤㘴㜶㕢搹搷㕥㌲搱挸㔱㤱㑣晤ㄴ㤰昹散㠱㐲ㅡ昳㙦㌴㘳ㄴㄶ㕤㤴捥㉤㕦搲摡扡㘸㕤㝡扢㤹㐹㥢㤶扤ㅣ慡戴㜵搱㐵挶ㄸ㌴㙢㙢慢㍣㤵慣㙢〲搰㑦〳搰戶愶捤㑣㔲捥㘳攲改〰㐲晣挴攵攷㌳㠳㙢㙦昸昵ぢ㉤慢㙦摣昰挲㔸㜳㡢戹㔹㔰㐹㤰愷晡〲㠲㥥㔱换捥㘷攵ㄹ〸换㌳㤹戰㄰㈰㐲㌹㤴㘷㌱敤㙣〰㈱㝥攰㔶㌶㝡晤晢㥥敥㜸换挰敡㍤㍦晡昶昱扦㝤攲戸㐵昵㡢㤰㝤戱㍢挹㝡ぢ挶㑥㘸慡㤲ㄲ㙣㙦㠱敥㍦ㅣ敤て攵㥦敡㑣㉤㑤戵戵㈵㍢㕢㡤挵㠶挶㘹㝡戸㍡㠷ㄳ愷㍥㜵㐹㍡㤷捣敦㔴㑡愸㍥戵㍡㥤戱捤㠲㡡㌴愶昰㜲ㄴ愹㡡㌷愴㔶㡤挱〲㈵ㅣ㝤㌵㈷搵㘳ㄶ㙣㘸㙥㝢扣㈴㉡㈷慦㌴㉣戳ㄴ㙤㜶敢㕥㤹ㅦ捤㈵慤㤳慡㘷昶摢㠶㙤捥つ收㤵㉡愹㈸搶て慤㙥㕡慡㑢愷〴㡢㙤㌱㌲愳㘶昷㔸摡挹㝥㝤㈰ㅢ搳㈸㍦㌴㜹敥㙡攸戲㘲㙥㐵㡦扡攱㄰散㔰㜵㔷㡣搲挹㜲晡搵搴㌳㥣户捣㥣敡㕥㜳㜶㘳㍡戱摤㉣昴㥢㜴㈷捣愴ㅡ敡㜱捣㜲㡤㑣昳㠶ㅣ〶ち戳㤱㥣攷㑦㈵愱捤㕣搲㑣愲扦㈳愰昲昸㠰㌱㤴㌱㡦㉦㐳㜱摡㐴挶㠹㘵挹慢昳㠹㔱慢㈷㥦戳ぢ昹㑣㜹㑥㜷㜲㠷〱挳㤶扣㈸㥦㌴㈳敡〹㌹㔰㠴㙡㙡㠴〸㉤慣愶愸㔸户㐵ㅢ攲ㄳㄲ㕡慡愹㤱㝤㐲㐴攴慡戶愷㔸㌳〲㍥㈱㈳晥㔹㔳昶挴㉦㠴挴㙥㥤ㄲ扢㡡㤰戲搰〹攵ㄳ慦㘵ㄳ昸〳㍥㘴㑣捥捡昰晣挹慢㉣挹攵㌴㍤昵㜱㠵摥㈳戱愷㈰㥡慡戶㈸㝢慦㉤㜲㌸㍣摢ㅤ晤慡ㅤ㜰㕦搶ㅡ戹㘴挶㉣㑣改晢ち昶㐸扥㠱愰㠵攰㡤〴慤〴㙤〰摡㘳搰㜱㤳㔲㤴〶㕢㡣㠹㜱㙤㘷㍡㘹て敢挳㘶㝡摢戰㡤㌴昸捣搱㈸挹晤戰晢㝢〸㑥昳㔳㜴挳攵㘲㠲づ㠲㑥㠰㔸㉣愴㉦挱㍢愴挷攴㔲扥㤶㌱㜱攲㠶昷㑣摣晤昱愶㠹㝤㕦㠹〹㡤㙥挹慢㜷㥥攸愴㑢攵慢挱㤹戶戴㉣㕣㐲慢愶愶ㅡ㈱搶ㅡ搶戰捤㌹㌸㘵愶㌲摡㕤慣昴ㅣ㠰晡㜳〱搶慦㌵㌳㤸挱㐷换て搷攸㘴㑤敢敦搱㌳㍡㍥摢㍦㥥㑢っㄷ昲㌹慣㔴㝡つ摢攸㑥挰愹戵㠴愱㘷搷攵㝢㐶㙤㍤扢㌶㡤㔷㝤㜶㤳㌹㘲ㅡ㜶て㌴戴摤㤰㕤〷㠷㔸愹搰扥攴㤸㤶㜵㝣搹㕥搳㑡㐸㍡扤㝤搰㐸㘳㍡㐲㔰戱昵㔹敡ㄸ㜳捣㘶搵戵㔹㜸㈹㤰㈴〹愴㘶㔵捡〹戱㘴㠳㑡昳㑡挷摣ㄸ㙡㠸慢愰慦㤶㍡㤵攰搴ㄴ愲搰挰㜸挲㍢㡢戸㌰㌸㜹㌶摢改㡣搵攲㤲户愵㌷㡦㐵㤱愹搶㙡㈴扢慥㐳戶昴㈹㤹ㄵ㥣攳昴㥡㌷㈴㠶㥣㙡搱㤵㌵㠵晣攸〸晤㤳愳㔵て敢ち挹昳〰㙥㝥攱搶㜳ㄷ摣㜴晢㉢敥㝢ㄷ㘶㡦㝡㈴ㅤ㙢㐹㔱㘷ㄴ㉦昵挸昳昱㡡㑤㤵愷搱敢慥慡㘴㈷㜱昰改昶搶㘷㌱摡㠱㠲愹㔶㉣㔱ㄵㄹㅦ㌱ㅢ戲㤷攴ぢ摢㠷昲昹敤㘴晥っㄵ戳㠶㑤搳收㌲愰捥㕤昵㌰㉣㠴愸愹㈹昳昱㝤敢〵晡晢㝡て㐰晣挰慤㥦㍤昰挱扤㑤ㄳ㌷晥晤㜳敦扥敤挰㕤敦搶㝢㤱㕡〳㝢愲慦㘲ㅦ㝡攰㉥っ戶㜵戶㡣㘵慣㌱㜱㉦〶㑤㉦摤摣昹挹㍢戶慥晦昶敡摢㘶敥㝣昹㙤昲㥥摢挵㍤㙥㐶挵㕡㠰㠲㑥㝦㐷慥㈵攸㈳戸㠰攰㐲㠲㜵〰攲㡢㈸㑡敤㐴搷㥥扦㤲㡥㔹㑦㥣つ〴ㅢ〱愰㘳ㄴ攱愱㘲㌶㌱㑤愹ㄸ㈱戸扣愰㙥㤱〳〴㥢〱〴㤷ㄵ㥣㠵㈱戹〵㘰㔲㔶搲戵慡㘴攵㔶愴挶攴ㄴ㜹㠲ぢㄶ戲㔳㤲㝣㤲搴㤲愴㤴搸敢搲愰㠲㌸㌷扢ㄹㄵ㙢ㅢ㉥㘹ㄴ㜱㠶㔸㐹㠲㈰㐹㘰ㄲ愴〰挴ㅥㄴ㈵㜱摡ㄱ攱慦㐴㥣㘱攲愴〹㉥〵昰ㄱ㈷挳㌴㤷㌸愴愷㈲㑥㡥㠹㜹〰挱㐵㤱㐳㥣ㄱ㠴㈶㈵づ搷㔸㤵挴戱㤰ㅡ㤳㔳攴〹㉥户慡ㄱ攷㙦㕣ㅡ㔴㄰攷ㅡ㌷愳㘲㘵挶㈵挰ㄴ㕥㜲搹晡㠷㉤㤶㜹挹ㄵ晥㥦攳ㅣ晤挵换㍤收扣摣㜲て昷散㘹摣扡㠰㡦㍢愹㐷戳〸〲昱ㄷㅦ㌱戸㍦敡昸㠸㤷㠳㌶攲㉡㔷戱㈰㕣晥挸㜷㈱㉥㜷ㄱ㕣〱攰㔳㉣㔷㍡㔱搱㠴户㔲㉡㔷㈱㈰慦〶搰收〱㑣敤昳㘰扡㔲敢㐴戸㘱搲㤰敤㌵㔳〶昶㑣㤵㥦㈲㡣晦㑦㌷㈶㠲㙤㘵㥦て㌳昵㈰搰㜷扡〸㝡㜰昵㔳扥㥤㠷㑤挶攴ㅡ㌳㌷〰㕢㙤ㄱ晤㘸㜹㈷㐷慢ㅥ昶㐹㕥〳攰㍤摡㍢㈱っ㠷㍦㈶晡晦戵㍢攸㘲づづ㠶愲慣㑤慤〸㑥㐳愰搲㘲㕣㡢搴㤸㥣㈲㑦㥣づ㡣愲挵搰慦㐳慣〶挲攲㤸搴㤱挹慣㐶摥捤愸搸晦攱㔶て㉤㠷摣つ㈰戲㤳㑡昹㠷㠸㜳㍤挱㠷〱㝣㔲㝥㠳ㄳㄵ摣㉥㔲㔲扥㠷㐸ㅦ〵㄰㘷〱㔰搲攵㡤〰摥㈳㤲㘸㠳〴㔴㐴㔸㠸攴㑡㈲摣㡣搴㤸㥣㈲㑦㥣つ㡣㈲ㄱ㈴㠹攰㄰攰㉤敥㌸㉢捣收㔶㌷㈳戸㘷愵扤〱㘵㠳㡥戸摡㐹㉥慥收㝤㍡㜴〶㤰昵搴收㕣摡戶敡㔲摤愳㜶㝥㜵摡㠶㤰搷愷〰㄰㔴㐵收慡㠵慦慦㔰㜳㙡㑢摡摣㐹昱㍥戵㌲ぢ㥢散捥愶ㅢ㥤搳㔳㉡昳㝢昳敢昳㜶㙦摡ㅡ挹ㄸ攳昳慢㘴㍢㌹㤷っ㥢㌹散挴ㄴ戰㈱㌳ㅤ㔲㝥㘴挴㑣㔶改㘳㝦㝥戴㤰㌰晢㝡㡦㠵扤ㅣ攱㉣㤶㐲昰挷愱㙣挴㠲挹㡤㥣㡦敥ㄲ扣〹挳㠷ㄷ㐷戸ㄵ挰㐵㑡㐸摥㐲㠸㌶㈱攲昲㔶〴㈱改㕡ぢ摥㔳㡢㠸㙦㜷㠸ぢ㠵㔸ち㙣㜵搲ㅡ摣敤挷扥㥣㤵㑥㥡㌱㌷㠶敤摣ㄹ㙥㜰挳愸㕤㤶㘳㡣捤㜶㜳扡㌳㤹つ㌹戰㍥㘱ㄴ㤲挷〲㔷㌰㌰㍣づ㑢㠴㡥㝦㐷㐶㘸愷㥡㔰攸愰㜷㔰㜹㜰ㄷ㈶晢攷㤰㑣㕡扦ㄱ敦慡敢扥攲㜴㐴挰户戹㐶㈳搹㐰㜲ㄷ㤳愳㡣㕤㘴ㅡ㌹挵㠵㝥㍢搹㙢敥㤸愱㌰㑣〸㌸捥戶㌲收散昲愸㌲慢㌲搵㍤㘴攵㌳愳戶㌹愳ㄸ㔲ㄳ㕤愶㌶㤹ㄹ㠳ㅢ愵昵挵搰挶㠴㡤慤攴㘲㝤摣〴㍤㜶㌸〴㡡㐴㕣㉥〹挵㈷㝤ち攱㉤ㅦ〴攷搰ㄱ㜲ㄵ敡㍣愵㥥㕦㥦㉦㍥扡㠷捦㉤攷㠷扣㐰㡣㑦㐸㙢㐵昵㐱扢㔹慥㙢晤㍢愱㥣㐹戳扤つ㝡㐷挳㈹攵㔵敦愵㜱ㄳ戲㈱愵昴ㅥ㑥ㅡ㜸捣搴挸愹㤳挱㤹戳㥤㑥ㄸ㤹捣昸㡣㔴㕦㉥㤱ㄹ㑤㥡敢㡣㈱㌳攳改散㝣㈱㝢㡣昰㑢ㅤ搱㍢扣㥡㠲㉥㉥㔱晡㜰㑥敦敤扢ㅥ戱㥡ぢ挹摢㐰㔶㘵㜲㔱㐷㑣㝥〱㌱戲㠶㥢㥥慦㝡摢㤹扥捣慣搲愱㠹㍡㉤㠶㙡慢㐸愲㑥攳㍥㕣㜱攷㕡捤㌸ㅦ摡扡晣扡㍣㑥ㄵ㤲扥愴戵㘹㈷改㤸㤹㔷㡡㑤扡慥ㅦ愹㠱〱慤昰ㅣ㝣挵㝤㜳挵㠰攷攰昹愴㍦㌹挰ㅤ攲攰づ㥥㙦㜲㈸摢慦㤴㈰晤㥥㐶㙡㌰挷㜱ㄸ㐸摢ㄹ戳㉥愵昲㔵㌸捡㈹㐱㙡搶愶〶㠶戱ㅢ搶摢㤰㕡㔳㐸㈷㌳改㥣㐹㈷〴愷㕣㍣愱㕦㘷㙥挳㜹捣挶扣㤵收ㄹ㙤㐳㙡愰㘰攴慣ㄱ㙥㝡㈶挶㘷㤵挵ㄴ戳戴搴捡㜴づㄳ挸㘹㤳攱挶㔴晦㜰㝥㈷敥㤵㡣㘶㜳㙢㡣ㄱ敢㤸㘰ㄴ㥤㑡攷㜱㘶㔵㔸㠴挳㈲ㅡ㡥ㅥ愹慤㔲㝢㤴捡㘱攷㙥㔲㤸挰㘵㔷〷㐲㔳捣㔹㜲捡㍤ㄱ攳㥣㘵扦捡㡥扣慢敥挹ㄷ㉦收㔰て换㝤㉣㜳〷挰〵㙢㌶昷㤵捥㔱晦慣㥢㌴ㅡ㑦ㅦ愶㌰〷㑡㌴㡡㠷㌶摣ㄸ㥣攱㠸ぢ搳㈸㍤㔲㜱㥤戱愰〸挶㔲ち㠷搲〸ぢ㑡㜴〶㔷㘳㑦扤ㅥ㤳ㅦ敡ㄷ㘷ㄱ搰扢㌳㥣〸㕤扡慣㤱戱摣扣㥥㝣㌶㙢㔰扣㈸㥡晤搰摤㘶㔴昹搷搰㈶㌲〵愰㘴搰㑤㌲挶㤰㘴㡣愹㈴㤸㘴ㅥ挴慡㌰敢捡㙦㌳ち㘹㝢㌸㥢㑥㐴ㄹ攱㘱改㌱㈱㤷㄰愱〸㠸改㍤㑡㌸攱慣〶㤷捦捥㔶㍤搸摤㠲昵〳㐹㐷昶㐳㝡挳捡㡥㡢㈳㍣攵㠲㌷慢ㄴ扥晣㈲㙡搳挲〰㔰晤㑥㔷㝣㑥ㄸ㔲㤴㈲ㄲ㍣㤰㘲戶扣搳つ㌰ㄲ改〲㤸昲昴㠱㌷〹㘲敢昲㐶㜲㌵捥搳昳㠵㕡昷收㔷ㄴ慣愵㕡㈹挴㜹攲搴㠳㤳㕡㥣〰敦㠰㉦㕣㠸㌲愱ㅦ㘷㌹ㄱ㥥㔵改づて改㘰㠶㌴慤㉥㕡慤慤㍥慦慥昹敥捥扣晦㔶㕢㕦㐵晤ㄳㄷ㉦㠳㜶攵戰㙡〰攵㤷〸敥〲㄰㍣换攲㜸〲〸㕦㈶挲摤〰ㅡ㡦㌴㠲戳㘴搲搳ㄹ㔶慥㘵㜹㙡ㄴ捤㜲㌸㜰㌹㜴㥣㈵攱昴〹㈴搱敢愲㍣扤㤱昷〰㝣㙢晦晥攵㜸㠵〴㝢攵戵慦㈱ㅣ㡢㤱㜸昲㕥㠲㝦〱㄰摣晣攷挲㔴戱㉤㈴扦㠲㘰㡤扢㈸戹ㅦ㘱㤸ぢ搱㠷㌷ㄷ㈶摥攳攳㈴摣改慦㈲㤹㔸ㄷ攰㑤㤷㥡っ㥤捥㍤ㄳ㍣㘳愰㡢ㄶ㤲て㄰㜰㐱愴㝣㠴慦㈱挰捡搶攱㑤㍦挱㜹㈶戵㘴㘲㍤㄰㘸捤㐲晡扦〲搴攲㐰昳戳捦晤ㅤ攸㡡㍥〴戴愸搸〰〴㙡㔲昹㄰㠰搸〸㐰〵㔵ㄴ搸慦㈳㍣扤挰㙥㔲㈵㔰挹㌷摣〰〵㔶っ〰㜸㐴㐶㄰㈳㔰㔲昰㌰㠲昲ㄱ〰戱ㄹ愰ち挲愳㐴昸㈶ㄱ戶〰㔰ㄲ攴㝥㠰㈲昳戶㈲攲ㄵ昳㌱敦㕢㐴㝣っ㐰っ〱昸㤸昷ㅤ㐴㌱㈰戵愲晣㉥㠲愴㘴〲敦挹㤹昷㍤ㄷ㡢㘷ㅢ㠷捤㍣㥥㠱㌸捣晢㍥㐲㈵收晤挰慤㡣挷㈳ㅥ昳㔶㍣晣㡢ㄵ㠸攲㌹戸敢捤㕤㜷㍥扣攳晥攷捦㘷晦搸戵㘱愴㉡收愹㘳ぢ昶扣㠲㘹㘹愰㈸愶晤㄰〱㜱㈹㐰ㄹ搳㥥㐰挲昴㑣换戰㉣㝥昲挷㙥㐰㌱㉤㠷㠸㐷㕣〴㍤愶晤〷㠲昲㈷〰㈲て㔰〵攱㍦㠹昰㕦㐴ㄸ〱㔰㑣晢㈹〲㐵愶㔹㠸㜸挵㝣㑣㝢ㄲ挹昲㘷〰摡攵〰慦㘲㌳㥤㙢ㄳ㔹摣搷㔱换换搲㌶㑥㐳捡扦㙢㌳㍢攵㙥摦昸㌶㘹〲㘹㙡㔹〳换㝡っ㙤挱㘰㝣㈰愶㘷愷㡥搸攷愵愱愱㕣㐱戰戸㑦敥㘸㠵㥦㈳㌴㝢攲捡晢㥥摤昷敥攷㙥戸㝥攱挰㔹㑤〷敥扡晡戹昷㜳㘱攲〸㕢愴攴㘷㠹㕤㐸㔳挲昶ㄴ〲攲ち〰㐷搸㠴㘳搲㝥㠹㠴改㠵敤㑡㤶挵㑦晥捡つ㈸㘱扢ちㄱ㑦㈸㘸㥤㕤㌵晣㌴ㄱ晦㥢㠸㔷㔷㐷㜸㠶〸捦〲㘸搷〰〴㙤㜸昹收㌶㌶愸㈴㤰㈲摣摥㡢昰昶㐰ㄴ〷昱敡摡㠱愶っ㕥㥤敦扡㠰敥摣ㄴ㠸愲っ㐲㔹㑢敦㠷㌷㘴㈶㘳㡥㘴搱挰搰㙣㠷挳ㄱ戸〴㝡昰愸慦愲㔹㔶搱㙦慡つ㜸ㄱ㐳ㄷ昴〳〰つ摣戴㐴晤㠳捥つ㐱慡㜸㙣㡣扥㠲㤷㝡戰改昵ㅣ〳㌱㜱㉤愰㐷ㅢ㥤㈹㡥㠹晡㌵㠲昲㜹〰戱ㅢ㠰㤳㐶昹ㄲ㈸㜷㄰㐱戲昹㐳㜸㍢㙣㝥〱愱戹ㄳ㔷摥㌶昱搱㕢㈶晥昱ㅦ㥡㜰挵㜴攲愶ㅢㄶ昶㑣挹敤敢㔱㐶㜱晢㌷〸㠸て〳㤴㜱晢㜷㐸㤸㥥摢摣㤲㔶摣晥㍤〲㘱昷㈷昶㈰攰㡤㠸戹慥㍤昸ㅦ〴攵ㅦ〰〴昷慣慢㈰ㅣ㈲挲ㅦ〱㌴㙥㘳㑦换㙤㤲晡㈸㜱扢扥捦敡挷㔵㘴敥㔹ㄹㄹ㡦昵㌵㌸ㅦ㜹㔵扣慦收㐸ㄵㄷㅡ㡥㘴晣〹㝤慥昷㈴㐳摤昶慣㈲ㄸ㉦〲㈹㈴㕦㈲ㄴ㌷〳㜸愴昲㐹挷换挴愰㌰㘹户〰ㅣ摥戶㉤㍤㥦戸㙦㉦㕤ㅤ〳捤㑣㕤㍣㙡㘴㜰ぢ㝤〳㌶㜴㙣㈶ㅤぢ㕥㝣挴搹㔶㥢㤶晡㙡〸㙦㝤㍢㈵㈱㐸㠳昲㔹敡㡥㑤㥤㝡ㅤ搹戶㕢㑣攳晣㍤扣㔶㈸昴攵攷㔰㜴㠸㘲㤲㤲挵㤹㝢㉢㘲㙡摡㠴〹摤㐷㝣づ㠱㡡㔴㡤扡㝡㡡搵㙦㘰挷㡡攵㘷㤷㝣㜵慥捡㥡㌳晣晥㘴㑡搹愴摥㤴㜰㝢㐳攲ぢ搵晡㈰昶㜹愹ㅡ㜱㄰攱㜰戴㉦〲〴㈷㘹挵戲㑡㘹晢ㄴㄷ㔸晤昶㜸〶㡢㕡〶愹愲㥤㄰扤㜸㙣搵㈳つ㥤捥ㄷ戰㑢ㄷ〹㥥㥣ㄷ换㉥㐲㝢㜵㜳〲㜷㉦㔵㌱收摣挱㉥晤改攵捡扢㠴挵昲散㜸㠹㉢㉣挳㐷慦㐵晡㥣㡢搲㠹㐲摥捡愷散愶㝥㙣捥㌴昱㌶㙥ち㕥㕥户㜶〸㌵㔶㙤㤳〳㡢攴㌰㄰㙤〷てㅣ㘳摢㜳昹㥤㌹搵ㅢ捤攲愵㘴戶㈶㙢㙢搹っ挵㔳㍤愷㠳㜸昱㍢ㄱ㘴㘱㈹㠱搲㔰ㄳ晦㤲㤳ㄷ㡡摦攵〵戸㍡攲ㄳ攷ち㠹㑦攳㍤〰慣㠵ㅡ攰愸㍥㜱慥㠴挸㑤㍤㠶摥捣攸㔹㌹攸摢㑥搱敢㤰㔶㡦㌴㘵㍦㌷攱㌲慦㕥㡦㤴㤹㐸㈹晦㠲㈵捥愵ㄴ㙢㈹㝤攷㈱ㅢ㠱㈹戸㥣愲㠲㡡㠹㠳愰㈳㈷㤰㌳ㄱ㘶㈲㤳ㄳ㠱㑢㉣〴㐳㜲ㄶ戱摤㠸昸慡㤷㕡㌶㍤ㅥ㐰敡㙤昸挹㌹挴晤㕡㔵㥣㠷扣搴攳摤晡搸㥣昸㍡〰㠵㔵㍣㠳㑥㔰㐴㄰〶㙦搸ㅥ㔸㉣㥥㐶ち搹㕣捥㈶慥㜰ㄴ㥢收〲て㙣攲㙡㠶㑦晣ㄱ攷ㅤ㡡㍦敡〵戸㠴攱搳戸ㅦ攰戵㘱ㄳ搷㍣㡡挰㘴㤳㈴㕦㈴㔹ㄱ㝦捣㑢㥦㠵㠰晡愰㐵㌶㈱㕤㝣〷㔱㠷昰㍦攵㜸㡢㠴㥦㠷㑣ㄲ㥥换㈳〴㐳戲㡣挴摦慢㥡晡㝤愴㉡挲捦㘷捤㍦愸㡡愳搶㈷慣敦っ攲㈰愰〸晦〴〲㡡昰㑦愰ㄳ㤵㠴晦㘱㔵挲㜳㤵愲〸㝦㌶敡〱攱戹㈲攱ㄳ晦㠹昳づ挵戹〴攱ㄳ攷㌲㠴㑦攳㑦〱㕥ㅢ挲㍦㠹㥡慢ㄱ晥㘷㕥晡〹〸愸㡦㝦㘴㉢㠷晥ㄴ愲ㅣ扦㙣㘳捣㐵ㄲ昴㥤ㄵ㈱ㅥ昳ㄱ㐲㕦㡣晣㐹㌵㡦搸㕦㤵㍡扦㐲㑤㡡㍡㥤㈸っ敡搰㠵㘶晦昴㈵㠸㉦攸㔹搹戳㘹㜰愹㘹戴㉤敤㕣㤲攸㑣㉥㕢摡㤱㌴扡㡣搴㤲昶慥㔴㕢㘷㔷㕢愷㘱㉣敤㕡愲㉦㉤愲㥡㐶㐷愲慢㌳搱㘶㈶㕡㠷㍡㤶㜵㉤㌵㤶戵㜷㜴㉤㕥㥡㙡㕦戲愴㘳㘹戲扤㔵㕦㔶㐴敤㌰㍢㕡㔳ㅤ慤戸ㅥ㘳づ㜵戴㤹挹㈱㈳搵㡥〶摡㕢摢扢摡ㄲ换㍡㍢攲昴攳ㄵ愵扡㔰㐶㥥㐳㜰㉥㐰晣ㄹ㉦晤㍣㈶㉤㈷㜸ㄳ搳㥦昵搲㡢愸㤲㈵㌵扡挵搳ㅡ㝥搷攵㈶㈵挴㤰㐸㠸愴㌰㈳戵戵ㄵ攷搷攵㑥〰扣㜱攵㌰㈸㐹搱〹戵晢㐱攴愹㙤扡㔷〸㕤昳㔹てㄶ愶扦㉢㝢㌸㥥㕥㠰㔸㥣ㅥ扢㘲㑤昹ㅣ搵搷㈲㜷ㄶ㜴㈶敥㡥昸敦挷挶改摣㉢晣㔳㔹㔱ㄳ挱㠵慣㙤ㄵ㐲㠲㑥㍥㈲㠱〹慡㝣㜵愶慥㐷ㅥ戳㐹㜰㐱㕦㕤㐹搷ㅤ㍥改㤲㤴㉥愵摦㙥慦㉡㐸昴搸㔵敢㥢㠰㈷晢〱ㅡ挲㜱扡攸㉣愶て〰㍡搲戴慣㝤愸扤挳攸㑣㜵㜶㈴㍡㍡摡㤷㈶㡤㔶愳㙤㔹㐷㐷攷ㄲ搳㔸㤶㔸戲㌸ㄹ㔷ㅥ㍤捡挸捤㈸ㄳ愷て捦ㅡ攴ㄶ挶攸捣慢ㄸ昳〴晤㕡㜲㔷㝣ㄶ㍤㈲攵攳㐴摣㡡㉣昹ㄶ㠰㤸愰换慢搰摦ち㐸㜷㔵戹慣昴㜵慢搰㔵㤲慥㜱敡㜲㤵㜹〶〲敡㑢㉡㌹㠴㜴㠷㠸昴户昰ㅦ㜷㔷〱㐹㉡晥攲㥥捡ㄳ捡攳㘱㜶㌱㠵搹昴㜱㔴㡤㈹〴ㅡ㙡㌴㥡改㜳㈷扦ㄷ攱戳㤷捤㜰挶捡扥扣㔹㠵㉦㘹挶㈹㈶㌵搸㜷㜵㔶愱㤱昰㌹㐷㔶ㄷ㈵㔷戲戳昸㘹㝢㐰扣㍦愳ㅥ㡣挸㈷换慣㔱㠹攰㌰搲〵敤戶攲㑢てㅢ敢㈵㔰〲昹㈱㌴㔹昵㠲昵〷摤㡣㡡ぢ搶㌴昲㙣㐹收〰㡢搴愷愵㔷攴捤㈳搰㔰㈳㤴㌵㈷㔶ㄹㄳ㘸扦ㄵ搶㘵づㄶ㡤㌰ㄹ㈱慥㐳㙢ㅣ扤敡戰挵㤴㈶㠰㙡ㅤ扥㜶戲づ扦挷捤愸戸昴㍣㡦搵戱㉢攳㠰㕥㠷㠵戲㝡ㄵㅤ愴㥤㔳ㅤ晣㉢〴㌰っㅡ㉢搵挱慢晤ㅤ晣㙢愴ち摡㠵㙡ㅤ摣㌵㔹〷摦攵㘶〴㉦ㅥ挷㘹㔳㔴愳㔷㈱㠰㐶㘹〳㔴愳㤷晢ㅢ扤〶愹ㅡ㔵㘹搵㔳收攰搷愳晥㉦㠲改㕥ㅥ㤷敤戳攰敡攱戳㤳㠱㝣㜷昱慢攴㤹㥥ぢ搸散㝤昲戲愰㤴攲㕤攷昰㡡㙤㈸ㄴ换攱ぢづ㌸挷挸㘸收〷㌲挷㤵㘲扥捤㤸㤳㑡愹戸扢㠳ㅢ〵㘶搲慢搱挲㥥㐷㈴㕣㈳㠲㈷〴敡戴搶晤㍥㠱愶㠰戵攱㥢戵扥㈴㜷ぢ㑦慡㜲㘴戱㌲㙤慢㤵㜸ㄴ昹搸捦〲㜱昴扦㈵㔸㍥㝦攵晣戶㉥㙤っ昴㍢散㌶㔰捥㌷㝢搸㈲愷㜸㑣㕥㡢っ㐱㘳㐶摡ぢ㐹㉢慢扦㤷㘰昹晣㕥㌴㈲㙣㌴挲㠶挸挱㤸㝣ㅦ㤱㘸㈰ㅤ㙣ㅡ㕡晤晤づ㜶て戱㐷㕣㙣捡㘱㑣㝥㠰搸㌴愰㕥〵㠲㠶㤴ㄱ收ぢㅡ㔴㐶搸㤱㐶㥡㈴㜲㤲㍦摦挳昳㙦昵慣㜰㕥㔱昷ㅤ㜷摦㜳㔶㌴搲㡥愹㤲㙦ㄷ愷敤敥搶㥥摣ㄵ扣㠴慦㑡㍥㜰愵㔳㘲挵晢㥤㜷敢〷㔶〸ㅡ慥㤲㡣㕦〷㍣㐷㙢㙣㐷愷慡㙡㡤㑢摤㡣攰㌵挹㌸㉤㥢㤲昱㡦㈰〰ㄹ㔷收〹㐱㌱㡣ㄲ挵㤹扦㠷㈹㌴㕡㑡晣㔳㙥ㄶ㘹㈱㙦㘴ㄶ敤㡤㐳㔸㕡㌲晤㈶㠰㍡昲扡敢㥣昹愰㙥愷㌶㠴ㄲ㐱扢敦ㄷ㉡摦㐶㈰敡㉣慤ㅡ挹㙤搴ㄵ㤲㌷〳捡扤〰㠲㠶㡥搵㌱戹㜱㉢㈰㝢㌱㈹敤ㅢ㘹改ㄴ挶㘴㌴㡥㝢挶㑦㝥ㅣ愸昲ㄳ〴㥦㈴昸ㄴ挱㍦ㄱ㝣㥡攰㌳〰昰㝤慡搳㝤㌳㍡㔴㤵敥〳㙥㐶昰㜶㘶㥣㈶㔲搱晤昳慣晣ぢ〴户〳挴㌴㥡挱改昶敢㝤㕦搵㌶㘲昴㕡㡡㉢晣扡㤴㤳㑣换愵慥攳㘵搴昲戸ㅥ㐷捡〵㝣搷扡づ户㈴㜰㤰㡣㍦㌶攰㉥㈶㜱㝢㠲㍢慦摥愱愵㔴㌱ㄶ搶㔳ㅢち㌸挵慣㑤昵㔹戸㡢㤱㡣攲㡢㌱ㅢ摦ㄹ攷㡥㠵㥤㉡㙣㔸㐴㌸敢挰㔴摥愰っ㔷摤㉢攰㈶㐰㔵昵愲㙥㤹戴㤴攸攱㕤㍡ち昳㈴晡挸昶愹昴㝤攴㥡晢㠱攳戳晢㜶㠷挵〶戰晣㄰㝥戱〳敤㈷搲㕤挲ㄳづ挹㝦㈶㠷㝢ㄱㄶ慡晢㌸㍣㤰㜷㌲㠹晢㤱ち㠴㌴晡〳挱昱㜰挳㘶㌵㑢〴扥挸慣慢攳㈰〷昶摣扢攲愵挵㙦敦㡥搳攴㉢㘹扡㡢㜵㝥㤹攰㙥㠰㤸愰搵㔷㜳㜶つ㝡挴改㍣ㄳ挵愲㔰昱㌴昴ㄴ㌵挹晥㠷挵慡慡㥤扥㡦〸攵㥤扥㥦㐹愵㑥ぢ晡〴散㜸戱㉢攳㠸愸慥㍣㐰捣〷〹扥〶㄰ㄳ戴摣扥ㄶ捦慢摡攲扦ㄱ扦扣挵㙦㌰挹搷㈲㡤扣扦㐵㐱敢捣㡡昵㐷〰攲挵攳ㄷ昷散㈵㈲㤶㜸㉤㠵慥〸㤵ㄸ昲㑤㈰慢晢搵㑡挱〰挴攴户㤸攴㙢㠹㤶㥤㉤㜹㑦㠴㈶㘷㉡㜳㐷㐵㔳㥢ㅤ㌴昸㘷㘸愲搹挱㡣㤹摢㘶てㄷ晦昴っ扣㙢㝣改㈸扦㡤㑡ㅣㄱ㠶㌰搰㉣戱㔶昹ㅤ㝦㉡捤㡦㑡晤慥㍦㤵ㅡ㕡㡤昳㝢〸扣㉥㜸晥㔰ㅣ敥ㅢ慡づ昷㜱㤴〹っ昷摦㤹攴ㅢ㉥㤵扣㝦戸ㅡ㔵晢搲㠰晢㕣扥挴㜳昴戶㜲㈸㥡㥤戰扢㔲愴㔸昸昴㌸搷㙦㑣搱愸挷攷〵慡昴ㅢ〲㘸愹敤挶㌶㤳昴㤱㝤㔶敦㌸㜶晣搲〹ㅣㄷ昴㡣㘶昱攷㈲㜸㔷ㄵㄵ〹挷㉣㠸扤愸㑣㤱改㐷〸㔰收昸㘸㔴攳挱搹㍦㘹慦㤵昹㜵㍥㤳㤵搹㔵敥㝤ㅢ㑤晤敤㠱㈸攳晣㈳〴㕡戶摦㌶㐷敡戲捥〰愹㈱㔵㐳ㄱ㕣㤹搳昵㡥挰㘰㈶㙤挹愵て㡢慢㙤㜱㤲挴㜹收慣㜰摥㠷㕥昱㙥㤵㝡㜱敦慤㥤〹㥥ㅥ㔱㑢愰㐵ㄵ㌶〸㕡㌹搲挹㜹㑥㔸攱扣扤づ摣攳扡㉥㠷摣搹㜲攸ㄵ㜱〶㍡挰㑥戰㡣愰㜹㉣㤵㍥㌹㔰晡㤱捡搲ぢ晣愵㘹㔷㑢愵㥢㡡愵ㄷ慢攷晢㤵愵攷晢㑢搳㈰㤷㑡捦㉢㤶㜶㐸㔷愵敤搳晤愵㍦㕤㔶㝡㝥愰㜴㤵㜱捦昳㤷愶ぢ㔰㙡晢㡣㐰㘹摣ち㔶㡦㡦㙡愷昹㑢㉢㐳㡦ㅡ㐴ㄳ㔲愹㡡捦〳㝡㌴慣ぢ㘵晣㤹㜱慡㥢戱㕣㘵〸㐱㠷㐰㌲攳ㄴ㌷㠳㉤挸愷㤰愲搱㥣〴㠵摣㜷愷戲摣挴〱昷㐸㑦㈹㝥挱收㘹愸㔸㠷晣愵ㅢ㘰㐴㈸㔳挳㠴戹㠱昱㈸昳挳㡣ㄳ〳攳愱㐹㔲攳㌹挱㍦㥥㘷㠸㑡㑢愳㑣攴戳㡣搱挸攰㝦㐸ㅥ㜰〳㡣㠸〷〰㔵昱㌹㠱〶ㅦ昴㌲㘶〷ㅡ愴攱㔱㈵㘶昹ㅢ㝣ㅥ愹㠲㠶㐶㌵㜸㤰㌱摡ㄸ晣て挹ㄷ摣〰㈳㠲㈶㐲攱晣㠶愹戴づ㑣㤶扦㜵〳㡣㌴㔲㥢㌳挰㤵㑥愸㤱㕡扣ㄴ愳昶㉥挶〴㌵戰慡敤㜷㑣愶昲㘵㥥晣扤ㅢ㘰愴㤱㡡㡣〱愷㌶㜲晡ㄲ挴挲㘳㈲昱㡥攴㍢摥㜱愸㌱搲㌴㌷昲收ㄵ昵㝢㥥㝣昴攷扢ㅦ㝦摢昲愷㕦晣搸挷ㅥ晦挵敥晤㉦摥㌷戴晣ㅢ㥦昸挴㐳ㄷ摣扣晦攷戳㔲㝢挳㜷ㅤ㕡户昷昲戶敤㤷㕦㤶摡㝣昶㥡换户㕥㝡㜱摢挶㤹捤㌵㌵戵戵㘷捥㝥昸㠴㠵昱㉢㉥扢㕢㍣昸挴敢㜲㐲㜱㤷㥤〸戳㔱昷㠹㤳换搴愶昲て〸㌴搴㌴㤲㐱慦㘹㌷ㄴ捦搹㘰㔹㌷挸㝢搵㡤㍦㍡摤㈰摢㕥搳㙥㈸㐹㘰㌷晥㠴㤶昸㜰慦㌹㑥㠹㔰摤昸㕦搵つ愱㘴〱ㄹ攵㥤愵㑣㈸慣㤷ㅣ㉣挵攳ち㉣昲㕡㘱㔱㡦㘲戱㐵〲㉢昹っ戹昲戹ㄲ㐵愲戸㔲挵㈱慢㡣㔷㕥㜲㜴㠵㥢ㄱ㘷搷㔸㐳㐳㐴戰㍦ち攷攵㜲ㅣ挱㉥愸㡣㤷〲ㄹ㙣㔵㘵扣㔸㥥㔱昷㝦㥥㡢换㥦</t>
    <phoneticPr fontId="10" type="noConversion"/>
  </si>
  <si>
    <t>Outputs</t>
    <phoneticPr fontId="4" type="noConversion"/>
  </si>
  <si>
    <t>DSN Files Count:</t>
  </si>
  <si>
    <t>Charts</t>
    <phoneticPr fontId="10" type="noConversion"/>
  </si>
  <si>
    <t>PABGAEkATABUAEUAUgBTAD4ADQAKADwALwBDAE4AVAA6ADAADQAKAEYASQBMAFQARQBSAFMAPgANAAoAPABQAEEARwBFAFMAPgANAAoAQwBOAFQAOgAxAA0ACgBDAFUAUgBQAEEARwBFADoAMAANAAoATgA6ADEADQAKAFQAWQBQAEUAOgAyAA0ACgBOAE0AOgBIAGkAcwB0AG8AZwByAGEAbQANAAoAUwBJAE0ASQBEADoAMAANAAoAUwBFAEwAUwA6ADEADQAKAEMAVQBSAFMARQBMADoAMAANAAoAVABQADoAMAANAAoAUgBHADoAMAANAAoATgBNADoAJwBbACMAIwBUAEgASQBTAFcAQgAjACMAXQD4rby5MQA2AC0AMQAgACYAIAAxADYALQAyACcAIQBJACQAMgA2AA0ACgBDAEwAUgA6ADYANQA4ADEAMgAzADEADQAKAFQAUgBBAE4AUwBQADoANQAwAA0ACgBTAEkATQA6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AA0ACgA8AE8AUABUAEkATwBOAFMAPgANAAoAQwBOAFQAOgAxADIANQANAAoATgBNADoAQwBoAGEAcgB0AF8AVABpAHQAbABlAA0ACgBUAFAAOgAyAA0ACgBWAEEATAA6AA0ACgBOAE0AOgBzAGwAaQBkAGUAcgBzAA0ACgBUAFAAOgAwAA0ACgBWAEEATAA6ADEADQAKAE4ATQA6AHMAbABpAGQAZQByAHMAXwBjAHUAbQB1AGwADQAKAFQAUAA6ADAADQAKAFYAQQBMADoAMAANAAoATgBNADoAbABlAGcAZQBuAGQADQAKAFQAUAA6ADAADQAKAFYAQQBMADoAMAANAAoATgBNADoATgBCAGEAcgBzAA0ACgBUAFAAOgAwAA0ACgBWAEEATAA6AC0AMQANAAoATgBNADoATABpAG4AZQBzAA0ACgBUAFAAOgAwAA0ACgBWAEEATAA6ADAADQAKAE4ATQA6AFkATABhAGIAZQBsAA0ACgBUAFAAOgAyAA0ACgBWAEEATAA6AA0ACgBOAE0AOgBPAHYAZQByAGwAYQB5AFYAYQByAHMADQAKAFQAUAA6ADAADQAKAFYAQQBMADoAMwANAAoATgBNADoAQwBoAGEAcgB0AF8AUwBoAG8AdwBUAGkAdABsAGUADQAKAFQAUAA6ADAADQAKAFYAQQBMADoAMQANAAoATgBNADoAQwBoAGEAcgB0AF8AVABpAHQAbABlAEMAbwBsAG8AcgANAAoAVABQADoAMAANAAoAVgBBAEwAOgAwAA0ACgBOAE0AOgBDAGgAYQByAHQAXwBUAGkAdABsAGUARgBvAG4AdAANAAoAVABQADoAMgANAAoAVgBBAEwAOgAjAEYATwBOAFQAIwAjACMAIwA5ADIAOgA4AFA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DAGgAYQByAHQAXwBMAGUAZwBlAG4AZABDAG8AbABvAHIADQAKAFQAUAA6ADAADQAKAFYAQQBMADoAMAANAAoATgBNADoAQwBoAGEAcgB0AF8ATABlAGcAZQBuAGQARgBvAG4AdAANAAoAVABQADoAMgANAAoAVgBBAEwAOgAjAEYATwBOAFQAIwAjACMAIwA5ADIAOgA5AGY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GgAYQByAHQAXwBCAEsAQwBvAGwAbwByAA0ACgBUAFAAOgAwAA0ACgBWAEEATAA6ADEANgA3ADcANwAyADEANQANAAoATgBNADoAQwBoAGEAcgB0AF8AQgBvAHgAQwBvAGwAbwByAA0ACgBUAFAAOgAwAA0ACgBWAEEATAA6ADEANgA3ADcANwAyADEANQANAAoATgBNADoAWABfAEEAeABpAHMAXwBBAHUAdABvAHMAYwBhAGwAZQANAAoAVABQADoAMAANAAoAVgBBAEwAOgAxAA0ACgBOAE0AOgBYAF8AQQB4AGkAcwBfAE0AaQBuAA0ACgBUAFAAOgAxAA0ACgBWAEEATAA6AG4AYQBuAA0ACgBOAE0AOgBYAF8AQQB4AGkAcwBfAE0AYQB4AA0ACgBUAFAAOgAxAA0ACgBWAEEATAA6AG4AYQBuAA0ACgBOAE0AOgBYAF8AQQB4AGkAcwBfAFMAdABlAHAADQAKAFQAUAA6ADEADQAKAFYAQQBMADoAbgBhAG4ADQAKAE4ATQA6AFgAXwBBAHgAaQBzAF8AUwBjAGEAbABlAEYAYQBjAHQAbwByAA0ACgBUAFAAOgAxAA0ACgBWAEEATAA6AG4AYQBuAA0ACgBOAE0AOgBYAF8AQQB4AGkAcwBfAEYAbwByAG0AYQB0AA0ACgBUAFAAOgAwAA0ACgBWAEEATAA6AC0AMQANAAoATgBNADoAWABfAEEAeABpAHMAXwBDAHUAcwB0AG8AbQBGAG8AcgBtAGEAdAANAAoAVABQADoAMgANAAoAVgBBAEwAOgANAAoATgBNADoAWABfAEEAeABpAHMAXwBMAG8AZwBhAHIAaQB0AGgAbQBpAGMADQAKAFQAUAA6ADAADQAKAFYAQQBMADoAMAANAAoATgBNADoAWABfAEEAeABpAHMAXwBTAGgAbwB3AFQAaQB0AGwAZQANAAoAVABQADoAMAANAAoAVgBBAEwAOgAxAA0ACgBOAE0AOgBYAF8AQQB4AGkAcwBfAFQAaQB0AGwAZQBDAG8AbABvAHIADQAKAFQAUAA6ADAADQAKAFYAQQBMADoAMAANAAoATgBNADoAWABfAEEAeABpAHMAXwBDAHUAcwB0AG8AbQBUAGkAdABsAGUADQAKAFQAUAA6ADAADQAKAFYAQQBMADoAMAANAAoATgBNADoAWABfAEEAeABpAHMAXwBUAGkAdABsAGUADQAKAFQAUAA6ADIADQAKAFYAQQBMADoADQAKAE4ATQA6AFg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AAMAA3ADAAMQA4ADg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bgBhAG4ADQAKAE4ATQA6AFgAXwBBAHgAaQBzAF8ATABhAGIAZQBsAHMAQwBvAGwAbwByAA0ACgBUAFAAOgAwAA0ACgBWAEEATAA6ADAADQAKAE4ATQA6AFg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EEAdQB0AG8AcwBjAGEAbABlAA0ACgBUAFAAOgAwAA0ACgBWAEEATAA6ADEADQAKAE4ATQA6AFkAXwBBAHgAaQBzAF8ATQBpAG4ADQAKAFQAUAA6ADEADQAKAFYAQQBMADoAbgBhAG4ADQAKAE4ATQA6AFkAXwBBAHgAaQBzAF8ATQBhAHgADQAKAFQAUAA6ADEADQAKAFYAQQBMADoAbgBhAG4ADQAKAE4ATQA6AFkAXwBBAHgAaQBzAF8AUwB0AGUAcAANAAoAVABQADoAMQANAAoAVgBBAEwAOgBuAGEAbgANAAoATgBNADoAWQBfAEEAeABpAHMAXwBTAGMAYQBsAGUARgBhAGMAdABvAHIADQAKAFQAUAA6ADEADQAKAFYAQQBMADoAbgBhAG4ADQAKAE4ATQA6AFkAXwBBAHgAaQBzAF8ARgBvAHIAbQBhAHQADQAKAFQAUAA6ADAADQAKAFYAQQBMADoALQAxAA0ACgBOAE0AOgBZAF8AQQB4AGkAcwBfAEMAdQBzAHQAbwBtAEYAbwByAG0AYQB0AA0ACgBUAFAAOgAyAA0ACgBWAEEATAA6AA0ACgBOAE0AOgBZAF8AQQB4AGkAcwBfAEwAbwBnAGEAcgBpAHQAaABtAGkAYwANAAoAVABQADoAMAANAAoAVgBBAEwAOgAwAA0ACgBOAE0AOgBZAF8AQQB4AGkAcwBfAFMAaABvAHcAVABpAHQAbABlAA0ACgBUAFAAOgAwAA0ACgBWAEEATAA6ADEADQAKAE4ATQA6AFkAXwBBAHgAaQBzAF8AVABpAHQAbABlAEMAbwBsAG8AcgANAAoAVABQADoAMAANAAoAVgBBAEwAOgAwAA0ACgBOAE0AOgBZAF8AQQB4AGkAcwBfAEMAdQBzAHQAbwBtAFQAaQB0AGwAZQANAAoAVABQADoAMAANAAoAVgBBAEwAOgAwAA0ACgBOAE0AOgBZAF8AQQB4AGkAcwBfAFQAaQB0AGwAZQANAAoAVABQADoAMgANAAoAVgBBAEwAOgANAAoATgBNADoAWQ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FMAaABvAHcARwByAGkAZABsAGkAbgBlAHMADQAKAFQAUAA6ADAADQAKAFYAQQBMADoAMAANAAoATgBNADoAWQBfAEEAeABpAHMAXwBHAHIAaQBkAGwAaQBuAGUAQwBvAGwAbwByAA0ACgBUAFAAOgAwAA0ACgBWAEEATAA6ADEAMAAwADcAMAAxADgAOAANAAoATgBNADoAWQBfAEEAeABpAHMAXwBHAHIAaQBkAGwAaQBuAGUAcwBTAHQAeQBsAGUADQAKAFQAUAA6ADAADQAKAFYAQQBMADoAMAANAAoATgBNADoAWQBfAEEAeABpAHMAXwBHAHIAaQBkAGwAaQBuAGUAcwBXAGUAaQBnAGgAdAANAAoAVABQADoAMAANAAoAVgBBAEwAOgAxAA0ACgBOAE0AOgBZAF8AQQB4AGkAcwBfAEkAbgB0AGUAcgBsAGEAYwBlAA0ACgBUAFAAOgAwAA0ACgBWAEEATAA6ADAADQAKAE4ATQA6AFkAXwBBAHgAaQBzAF8ASQBuAHQAZQByAGwAYQBjAGUAQwBvAGwAbwByAA0ACgBUAFAAOgAwAA0ACgBWAEEATAA6ADEANAA4ADcAMgA1ADYAMQANAAoATgBNADoAWQBfAEEAeABpAHMAXwBUAGkAYwBrAE0AYQByAGsADQAKAFQAUAA6ADAADQAKAFYAQQBMADoAMQANAAoATgBNADoAWQBfAEEAeABpAHMAXwBMAGEAYgBlAGwAcwBTAHQAYQBnAGcAZQByAGUAZAANAAoAVABQADoAMAANAAoAVgBBAEwAOgAwAA0ACgBOAE0AOgBZAF8AQQB4AGkAcwBfAEwAYQBiAGUAbABzAEEAbgBnAGwAZQANAAoAVABQADoAMQANAAoAVgBBAEwAOgBuAGEAbgANAAoATgBNADoAWQBfAEEAeABpAHMAXwBMAGEAYgBlAGwAcwBDAG8AbABvAHIADQAKAFQAUAA6ADAADQAKAFYAQQBMADoAMAANAAoATgBNADoAWQ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gAUwBTAGwAaQBkAGUAcgBfAFQAeQBwAGUAMQANAAoAVABQADoAMAANAAoAVgBBAEwAOgAxAA0ACgBOAE0AOgBIAFMAUwBsAGkAZABlAHIAXwBUAHkAcABlADIADQAKAFQAUAA6ADAADQAKAFYAQQBMADoAMQANAAoATgBNADoASABTAFMAbABpAGQAZQByAF8AUAAxAA0ACgBUAFAAOgAxAA0ACgBWAEEATAA6ADAALgAwADUAMAAwADAAMAAwADAAMAAwAA0ACgBOAE0AOgBIAFMAUwBsAGkAZABlAHIAXwBQADIADQAKAFQAUAA6ADEADQAKAFYAQQBMADoAMAAuADkANQAwADAAMAAwADAAMAAwADAADQAKAE4ATQA6AEgAUwBTAGwAaQBkAGUAcgBfAFgAMQANAAoAVABQADoAMQANAAoAVgBBAEwAOgA0ADUAMQAzADkALgAwADAAMAAwADAAMAAwADAAMAAwAA0ACgBOAE0AOgBIAFMAUwBsAGkAZABlAHIAXwBYADIADQAKAFQAUAA6ADEADQAKAFYAQQBMADoANAA1ADEAOAA4AC4AMAAwADAAMAAwADAAMAAwADAAMAANAAoATgBNADoASABTAFMAbABpAGQAZQByAF8ATABhAGIAZQBsAFQAeQBwAGUADQAKAFQAUAA6ADAADQAKAFYAQQBMADoAMgANAAoATgBNADoASABTAFMAbABpAGQAZQByAF8ARgBvAG4AdAANAAoAVABQADoAMgANAAoAVgBBAEwAOgAjAEYATwBOAFQAIwAjACMAIwA5ADIAOgA5AFA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UwBsAGkAZABlAHIAXwBDAG8AbABvAHIAMQANAAoAVABQADoAMAANAAoAVgBBAEwAOgAxADkAMgANAAoATgBNADoASABTAFMAbABpAGQAZQByAF8AQwBvAGwAbwByADIADQAKAFQAUAA6ADAADQAKAFYAQQBMADoAMQAyADUAOAAyADkAMQAyAA0ACgBOAE0AOgBIAFMAUwBsAGkAZABlAHIAXwBTAGgAYQBkAGkAbgBnAFQAeQBwAGUADQAKAFQAUAA6ADAADQAKAFYAQQBMADoAMAANAAoATgBNADoASABTAFMAbABpAGQAZQByAF8AUwBoAGEAZABpAG4AZwBQAGEAdAB0AGUAcgBuAA0ACgBUAFAAOgAwAA0ACgBWAEEATAA6AC0AMQANAAoATgBNADoASABTAEgAZQBhAGQAZQByAFMAZQBjAHQAXwBDAG8AbABvAHIATwB1AHQADQAKAFQAUAA6ADAADQAKAFYAQQBMADoAMQA2ADcAMQAxADYAOAAwAA0ACgBOAE0AOgBIAFMASABlAGEAZABlAHIAUwBlAGMAdABfAEMAbwBsAG8AcgBJAG4ADQAKAFQAUAA6ADAADQAKAFYAQQBMADoAMgA1ADUADQAKAE4ATQA6AEgAUwBIAGUAYQBkAGUAcgBTAGUAYwB0AF8AQwBvAGwAbwByAFQAZQB4AHQADQAKAFQAUAA6ADAADQAKAFYAQQBMADoAMQA2ADcANwA3ADIAMQA1AA0ACgBOAE0AOgBIAFMASABlAGEAZABlAHIAUwBlAGMAdABfAEYAbwBuAHQADQAKAFQAUAA6ADIADQAKAFYAQQBMADoAIwBGAE8ATgBUACMAIwAjACMAOQAyADoAOQBQAC8ALwAvAHcAQQBBAEEAQQBBAEEAQQBBAEEAQQBBAEEAQQBBAEEATAB3AEMAQQBBAEEAQQBBAEEARABNAEEAdwBJAEIASQBrAE0AQQBiAHcAQgAxAEEASABJAEEAYQBRAEIAbABBAEgASQBBAEkAQQBCAE8AQQBHAFUAQQBkAHcAQQBBAEEAQQBBAEEAQQBBAEEAQQBBAEEAQQBBAEEAQQBBAEEAQQBBAEEAQQBBAEEAQQBBAEEAQQBBAEEAQQBBAEEAQQBBAEEAQQBBAEEAQQBBAEEAQQBBAEEAQQBBAEEAQQBBAEEAQQBBAEEAQQBBAEEAPQANAAoATgBNADoAUwBoAG8AdwBNAGEAcgBrAGUAcgBzAA0ACgBUAFAAOgAwAA0ACgBWAEEATAA6ADEADQAKAE4ATQA6AE0AYQByAGsAZQByAHMATgB1AG0AYgBlAHIADQAKAFQAUAA6ADAADQAKAFYAQQBMADoANAANAAoATgBNADoASABTAE0AYQByAGsAZQByAFMAaABvAHcAMAANAAoAVABQADoAMAANAAoAVgBBAEwAOgAwAA0ACgBOAE0AOgBIAFMATQBhAHIAawBlAHIAVAB5AHAAZQAwAA0ACgBUAFAAOgAwAA0ACgBWAEEATAA6ADMADQAKAE4ATQA6AEgAUwBNAGEAcgBrAGUAcgBWAGEAbAB1AGUAMAANAAoAVABQADoAMQANAAoAVgBBAEwAOgAwAA0ACgBOAE0AOgBIAFMATQBhAHIAawBlAHIATABhAGIAZQBsAFQAeQBwAGUAMAANAAoAVABQADoAMAANAAoAVgBBAEwAOgAxAA0ACgBOAE0AOgBIAFMATQBhAHIAawBlAHIARgBvAG4AdAAw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AADQAKAFQAUAA6ADAADQAKAFYAQQBMADoAMQAyADUAOAAyADkAMQAyAA0ACgBOAE0AOgBIAFMATQBhAHIAawBlAHIAQwBsAHIAMAANAAoAVABQADoAMAANAAoAVgBBAEwAOgAxADIANQA4ADIAOQAxADIADQAKAE4ATQA6AEgAUwBNAGEAcgBrAGUAcgBTAHQAeQBsAGUAMAANAAoAVABQADoAMAANAAoAVgBBAEwAOgAxAA0ACgBOAE0AOgBIAFMATQBhAHIAawBlAHIAVwBlAGkAZwBoAHQAMAANAAoAVABQADoAMAANAAoAVgBBAEwAOgAxAA0ACgBOAE0AOgBIAFMATQBhAHIAawBlAHIAQQBsAGkAZwBuAFYAMAANAAoAVABQADoAMAANAAoAVgBBAEwAOgAwAA0ACgBOAE0AOgBIAFMATQBhAHIAawBlAHIAQQBsAGkAZwBuAEgAMAANAAoAVABQADoAMAANAAoAVgBBAEwAOgAwAA0ACgBOAE0AOgBIAFMATQBhAHIAawBlAHIAUwBoAG8AdwAxAA0ACgBUAFAAOgAwAA0ACgBWAEEATAA6ADAADQAKAE4ATQA6AEgAUwBNAGEAcgBrAGUAcgBUAHkAcABlADEADQAKAFQAUAA6ADAADQAKAFYAQQBMADoANAANAAoATgBNADoASABTAE0AYQByAGsAZQByAFYAYQBsAHUAZQAxAA0ACgBUAFAAOgAxAA0ACgBWAEEATAA6ADAADQAKAE4ATQA6AEgAUwBNAGEAcgBrAGUAcgBMAGEAYgBlAGwAVAB5AHAAZQAxAA0ACgBUAFAAOgAwAA0ACgBWAEEATAA6ADEADQAKAE4ATQA6AEgAUwBNAGEAcgBrAGUAcgBGAG8AbgB0ADE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QANAAoAVABQADoAMAANAAoAVgBBAEwAOgAxADIANQA4ADIAOQAxADIADQAKAE4ATQA6AEgAUwBNAGEAcgBrAGUAcgBDAGwAcgAxAA0ACgBUAFAAOgAwAA0ACgBWAEEATAA6ADEAMgA1ADgAMgA5ADEAMgANAAoATgBNADoASABTAE0AYQByAGsAZQByAFMAdAB5AGwAZQAxAA0ACgBUAFAAOgAwAA0ACgBWAEEATAA6ADEADQAKAE4ATQA6AEgAUwBNAGEAcgBrAGUAcgBXAGUAaQBnAGgAdAAxAA0ACgBUAFAAOgAwAA0ACgBWAEEATAA6ADEADQAKAE4ATQA6AEgAUwBNAGEAcgBrAGUAcgBBAGwAaQBnAG4AVgAxAA0ACgBUAFAAOgAwAA0ACgBWAEEATAA6ADAADQAKAE4ATQA6AEgAUwBNAGEAcgBrAGUAcgBBAGwAaQBnAG4ASAAxAA0ACgBUAFAAOgAwAA0ACgBWAEEATAA6ADIADQAKAE4ATQA6AEgAUwBNAGEAcgBrAGUAcgBTAGgAbwB3ADIADQAKAFQAUAA6ADAADQAKAFYAQQBMADoAMAANAAoATgBNADoASABTAE0AYQByAGsAZQByAFQAeQBwAGUAMgANAAoAVABQADoAMAANAAoAVgBBAEwAOgA1AA0ACgBOAE0AOgBIAFMATQBhAHIAawBlAHIAVgBhAGwAdQBlADIADQAKAFQAUAA6ADEADQAKAFYAQQBMADoAMAANAAoATgBNADoASABTAE0AYQByAGsAZQByAEwAYQBiAGUAbABUAHkAcABlADIADQAKAFQAUAA6ADAADQAKAFYAQQBMADoAMQANAAoATgBNADoASABTAE0AYQByAGsAZQByAEYAbwBuAHQAMg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yAA0ACgBUAFAAOgAwAA0ACgBWAEEATAA6ADEAMgA1ADgAMgA5ADEAMgANAAoATgBNADoASABTAE0AYQByAGsAZQByAEMAbAByADIADQAKAFQAUAA6ADAADQAKAFYAQQBMADoAMQAyADUAOAAyADkAMQAyAA0ACgBOAE0AOgBIAFMATQBhAHIAawBlAHIAUwB0AHkAbABlADIADQAKAFQAUAA6ADAADQAKAFYAQQBMADoAMQANAAoATgBNADoASABTAE0AYQByAGsAZQByAFcAZQBpAGcAaAB0ADIADQAKAFQAUAA6ADAADQAKAFYAQQBMADoAMQANAAoATgBNADoASABTAE0AYQByAGsAZQByAEEAbABpAGcAbgBWADIADQAKAFQAUAA6ADAADQAKAFYAQQBMADoAMgANAAoATgBNADoASABTAE0AYQByAGsAZQByAEEAbABpAGcAbgBIADIADQAKAFQAUAA6ADAADQAKAFYAQQBMADoAMQANAAoATgBNADoASABTAE0AYQByAGsAZQByAFMAaABvAHcAMwANAAoAVABQADoAMAANAAoAVgBBAEwAOgAwAA0ACgBOAE0AOgBIAFMATQBhAHIAawBlAHIAVAB5AHAAZQAzAA0ACgBUAFAAOgAwAA0ACgBWAEEATAA6ADYADQAKAE4ATQA6AEgAUwBNAGEAcgBrAGUAcgBWAGEAbAB1AGUAMwANAAoAVABQADoAMQANAAoAVgBBAEwAOgAwAA0ACgBOAE0AOgBIAFMATQBhAHIAawBlAHIATABhAGIAZQBsAFQAeQBwAGUAMwANAAoAVABQADoAMAANAAoAVgBBAEwAOgAxAA0ACgBOAE0AOgBIAFMATQBhAHIAawBlAHIARgBvAG4AdAAz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MADQAKAFQAUAA6ADAADQAKAFYAQQBMADoAMQAyADUAOAAyADkAMQAyAA0ACgBOAE0AOgBIAFMATQBhAHIAawBlAHIAQwBsAHIAMwANAAoAVABQADoAMAANAAoAVgBBAEwAOgAxADIANQA4ADIAOQAxADIADQAKAE4ATQA6AEgAUwBNAGEAcgBrAGUAcgBTAHQAeQBsAGUAMwANAAoAVABQADoAMAANAAoAVgBBAEwAOgAxAA0ACgBOAE0AOgBIAFMATQBhAHIAawBlAHIAVwBlAGkAZwBoAHQAMwANAAoAVABQADoAMAANAAoAVgBBAEwAOgAxAA0ACgBOAE0AOgBIAFMATQBhAHIAawBlAHIAQQBsAGkAZwBuAFYAMwANAAoAVABQADoAMAANAAoAVgBBAEwAOgAxAA0ACgBOAE0AOgBIAFMATQBhAHIAawBlAHIAQQBsAGkAZwBuAEgAMwANAAoAVABQADoAMAANAAoAVgBBAEwAOgAxAA0ACgA8AC8ATwBQAFQASQBPAE4AUwA+AA0ACgA8AC8AUABBAEcARQBTAD4ADQAKAA==</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</si>
</sst>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0.000"/>
    <numFmt numFmtId="177" formatCode="0.0"/>
    <numFmt numFmtId="178" formatCode="m/d/yy\ h:mm:ss"/>
    <numFmt numFmtId="179" formatCode="0.0000%"/>
    <numFmt numFmtId="180" formatCode="yyyy/mm/dd;@"/>
    <numFmt numFmtId="181" formatCode="0_);[Red]\(0\)"/>
    <numFmt numFmtId="182" formatCode="#,##0.000_);[Red]\(#,##0.000\)"/>
    <numFmt numFmtId="183" formatCode="0.00_ "/>
  </numFmts>
  <fonts count="13" x14ac:knownFonts="1">
    <font>
      <sz val="10"/>
      <name val="Arial"/>
    </font>
    <font>
      <sz val="10"/>
      <name val="Arial"/>
      <family val="2"/>
    </font>
    <font>
      <b/>
      <sz val="10"/>
      <name val="Arial"/>
      <family val="2"/>
    </font>
    <font>
      <sz val="10"/>
      <name val="Arial"/>
      <family val="2"/>
    </font>
    <font>
      <sz val="8"/>
      <name val="Arial"/>
      <family val="2"/>
    </font>
    <font>
      <i/>
      <sz val="10"/>
      <name val="Arial"/>
      <family val="2"/>
    </font>
    <font>
      <sz val="18"/>
      <name val="Arial"/>
      <family val="2"/>
    </font>
    <font>
      <sz val="14"/>
      <name val="Arial"/>
      <family val="2"/>
    </font>
    <font>
      <sz val="10"/>
      <color indexed="8"/>
      <name val="Arial"/>
      <family val="2"/>
    </font>
    <font>
      <b/>
      <sz val="9"/>
      <name val="Arial"/>
      <family val="2"/>
    </font>
    <font>
      <sz val="8"/>
      <name val="돋움"/>
      <family val="3"/>
      <charset val="129"/>
    </font>
    <font>
      <sz val="10"/>
      <name val="돋움"/>
      <family val="3"/>
      <charset val="129"/>
    </font>
    <font>
      <b/>
      <sz val="10"/>
      <name val="맑은 고딕"/>
      <family val="3"/>
      <charset val="129"/>
      <scheme val="minor"/>
    </font>
  </fonts>
  <fills count="5">
    <fill>
      <patternFill patternType="none"/>
    </fill>
    <fill>
      <patternFill patternType="gray125"/>
    </fill>
    <fill>
      <patternFill patternType="solid">
        <fgColor indexed="9"/>
      </patternFill>
    </fill>
    <fill>
      <patternFill patternType="solid">
        <fgColor indexed="22"/>
        <bgColor indexed="64"/>
      </patternFill>
    </fill>
    <fill>
      <patternFill patternType="solid">
        <fgColor rgb="FF00FFFF"/>
        <bgColor indexed="64"/>
      </patternFill>
    </fill>
  </fills>
  <borders count="38">
    <border>
      <left/>
      <right/>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bottom/>
      <diagonal/>
    </border>
    <border>
      <left style="thin">
        <color indexed="22"/>
      </left>
      <right style="thin">
        <color indexed="22"/>
      </right>
      <top style="thin">
        <color indexed="22"/>
      </top>
      <bottom style="thin">
        <color indexed="22"/>
      </bottom>
      <diagonal/>
    </border>
    <border>
      <left style="thin">
        <color indexed="8"/>
      </left>
      <right/>
      <top style="thin">
        <color indexed="8"/>
      </top>
      <bottom style="thin">
        <color indexed="8"/>
      </bottom>
      <diagonal/>
    </border>
    <border>
      <left/>
      <right style="thin">
        <color indexed="8"/>
      </right>
      <top/>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medium">
        <color indexed="12"/>
      </left>
      <right style="medium">
        <color indexed="12"/>
      </right>
      <top style="medium">
        <color indexed="12"/>
      </top>
      <bottom/>
      <diagonal/>
    </border>
    <border>
      <left style="medium">
        <color indexed="12"/>
      </left>
      <right/>
      <top style="medium">
        <color indexed="12"/>
      </top>
      <bottom/>
      <diagonal/>
    </border>
    <border>
      <left/>
      <right style="medium">
        <color indexed="12"/>
      </right>
      <top style="medium">
        <color indexed="12"/>
      </top>
      <bottom/>
      <diagonal/>
    </border>
    <border>
      <left style="medium">
        <color indexed="12"/>
      </left>
      <right/>
      <top/>
      <bottom/>
      <diagonal/>
    </border>
    <border>
      <left/>
      <right style="medium">
        <color indexed="12"/>
      </right>
      <top/>
      <bottom/>
      <diagonal/>
    </border>
    <border>
      <left style="medium">
        <color indexed="12"/>
      </left>
      <right/>
      <top/>
      <bottom style="medium">
        <color indexed="12"/>
      </bottom>
      <diagonal/>
    </border>
    <border>
      <left/>
      <right style="medium">
        <color indexed="12"/>
      </right>
      <top/>
      <bottom style="medium">
        <color indexed="12"/>
      </bottom>
      <diagonal/>
    </border>
    <border>
      <left style="medium">
        <color indexed="12"/>
      </left>
      <right/>
      <top style="medium">
        <color indexed="12"/>
      </top>
      <bottom style="medium">
        <color indexed="12"/>
      </bottom>
      <diagonal/>
    </border>
    <border>
      <left/>
      <right/>
      <top style="medium">
        <color indexed="12"/>
      </top>
      <bottom style="medium">
        <color indexed="12"/>
      </bottom>
      <diagonal/>
    </border>
    <border>
      <left/>
      <right style="medium">
        <color indexed="12"/>
      </right>
      <top style="medium">
        <color indexed="12"/>
      </top>
      <bottom style="medium">
        <color indexed="12"/>
      </bottom>
      <diagonal/>
    </border>
    <border>
      <left style="medium">
        <color indexed="12"/>
      </left>
      <right style="medium">
        <color indexed="12"/>
      </right>
      <top style="medium">
        <color indexed="12"/>
      </top>
      <bottom style="medium">
        <color indexed="12"/>
      </bottom>
      <diagonal/>
    </border>
    <border>
      <left style="medium">
        <color indexed="12"/>
      </left>
      <right style="medium">
        <color indexed="12"/>
      </right>
      <top/>
      <bottom style="medium">
        <color indexed="12"/>
      </bottom>
      <diagonal/>
    </border>
    <border>
      <left style="double">
        <color indexed="8"/>
      </left>
      <right style="double">
        <color indexed="8"/>
      </right>
      <top style="double">
        <color indexed="8"/>
      </top>
      <bottom/>
      <diagonal/>
    </border>
    <border>
      <left style="double">
        <color indexed="8"/>
      </left>
      <right style="double">
        <color indexed="8"/>
      </right>
      <top/>
      <bottom style="double">
        <color indexed="8"/>
      </bottom>
      <diagonal/>
    </border>
    <border>
      <left style="mediumDashed">
        <color indexed="57"/>
      </left>
      <right/>
      <top/>
      <bottom/>
      <diagonal/>
    </border>
    <border>
      <left style="mediumDashed">
        <color indexed="57"/>
      </left>
      <right/>
      <top style="mediumDashed">
        <color indexed="57"/>
      </top>
      <bottom/>
      <diagonal/>
    </border>
    <border>
      <left/>
      <right/>
      <top style="mediumDashed">
        <color indexed="57"/>
      </top>
      <bottom/>
      <diagonal/>
    </border>
    <border>
      <left/>
      <right style="mediumDashed">
        <color indexed="57"/>
      </right>
      <top style="mediumDashed">
        <color indexed="57"/>
      </top>
      <bottom/>
      <diagonal/>
    </border>
    <border>
      <left/>
      <right style="mediumDashed">
        <color indexed="57"/>
      </right>
      <top/>
      <bottom/>
      <diagonal/>
    </border>
  </borders>
  <cellStyleXfs count="32">
    <xf numFmtId="0" fontId="0" fillId="0" borderId="0"/>
    <xf numFmtId="179" fontId="1" fillId="0" borderId="0" applyFont="0" applyFill="0" applyBorder="0" applyAlignment="0" applyProtection="0"/>
    <xf numFmtId="0" fontId="1" fillId="0" borderId="1" applyNumberFormat="0" applyFont="0" applyFill="0" applyAlignment="0" applyProtection="0"/>
    <xf numFmtId="0" fontId="1" fillId="0" borderId="2" applyNumberFormat="0" applyFont="0" applyFill="0" applyAlignment="0" applyProtection="0"/>
    <xf numFmtId="0" fontId="1" fillId="0" borderId="3" applyNumberFormat="0" applyFont="0" applyFill="0" applyAlignment="0" applyProtection="0"/>
    <xf numFmtId="0" fontId="1" fillId="0" borderId="4" applyNumberFormat="0" applyFont="0" applyFill="0" applyAlignment="0" applyProtection="0"/>
    <xf numFmtId="0" fontId="1" fillId="0" borderId="5" applyNumberFormat="0" applyFont="0" applyFill="0" applyAlignment="0" applyProtection="0"/>
    <xf numFmtId="0" fontId="1" fillId="2" borderId="0" applyNumberFormat="0" applyFont="0" applyBorder="0" applyAlignment="0" applyProtection="0"/>
    <xf numFmtId="0" fontId="1" fillId="0" borderId="6" applyNumberFormat="0" applyFont="0" applyFill="0" applyAlignment="0" applyProtection="0"/>
    <xf numFmtId="0" fontId="1" fillId="0" borderId="7" applyNumberFormat="0" applyFont="0" applyFill="0" applyAlignment="0" applyProtection="0"/>
    <xf numFmtId="46" fontId="1" fillId="0" borderId="0" applyFont="0" applyFill="0" applyBorder="0" applyAlignment="0" applyProtection="0"/>
    <xf numFmtId="0" fontId="8" fillId="0" borderId="0" applyNumberFormat="0" applyFill="0" applyBorder="0" applyAlignment="0" applyProtection="0"/>
    <xf numFmtId="0" fontId="1" fillId="0" borderId="8" applyNumberFormat="0" applyFont="0" applyFill="0" applyAlignment="0" applyProtection="0"/>
    <xf numFmtId="0" fontId="1" fillId="0" borderId="9" applyNumberFormat="0" applyFont="0" applyFill="0" applyAlignment="0" applyProtection="0"/>
    <xf numFmtId="0" fontId="1" fillId="0" borderId="10" applyNumberFormat="0" applyFont="0" applyFill="0" applyAlignment="0" applyProtection="0"/>
    <xf numFmtId="0" fontId="1" fillId="0" borderId="11" applyNumberFormat="0" applyFont="0" applyFill="0" applyAlignment="0" applyProtection="0"/>
    <xf numFmtId="0" fontId="1" fillId="0" borderId="10" applyNumberFormat="0" applyFont="0" applyFill="0" applyAlignment="0" applyProtection="0"/>
    <xf numFmtId="0" fontId="1" fillId="0" borderId="0" applyNumberFormat="0" applyFont="0" applyFill="0" applyBorder="0" applyProtection="0">
      <alignment horizontal="center"/>
    </xf>
    <xf numFmtId="0" fontId="7" fillId="0" borderId="0" applyNumberFormat="0" applyFill="0" applyBorder="0" applyAlignment="0" applyProtection="0"/>
    <xf numFmtId="0" fontId="5" fillId="0" borderId="0" applyNumberFormat="0" applyFill="0" applyBorder="0" applyAlignment="0" applyProtection="0"/>
    <xf numFmtId="0" fontId="9" fillId="0" borderId="0" applyNumberFormat="0" applyFill="0" applyBorder="0" applyProtection="0">
      <alignment horizontal="left"/>
    </xf>
    <xf numFmtId="0" fontId="1" fillId="2" borderId="0" applyNumberFormat="0" applyFont="0" applyBorder="0" applyAlignment="0" applyProtection="0"/>
    <xf numFmtId="0" fontId="6" fillId="0" borderId="0" applyNumberFormat="0" applyFill="0" applyBorder="0" applyAlignment="0" applyProtection="0"/>
    <xf numFmtId="0" fontId="8" fillId="0" borderId="0" applyNumberFormat="0" applyFill="0" applyBorder="0" applyAlignment="0" applyProtection="0"/>
    <xf numFmtId="0" fontId="1" fillId="0" borderId="12" applyNumberFormat="0" applyFont="0" applyFill="0" applyAlignment="0" applyProtection="0"/>
    <xf numFmtId="0" fontId="1" fillId="0" borderId="13" applyNumberFormat="0" applyFont="0" applyFill="0" applyAlignment="0" applyProtection="0"/>
    <xf numFmtId="178" fontId="1" fillId="0" borderId="0" applyFont="0" applyFill="0" applyBorder="0" applyAlignment="0" applyProtection="0"/>
    <xf numFmtId="0" fontId="1" fillId="0" borderId="14" applyNumberFormat="0" applyFont="0" applyFill="0" applyAlignment="0" applyProtection="0"/>
    <xf numFmtId="0" fontId="1" fillId="0" borderId="15" applyNumberFormat="0" applyFont="0" applyFill="0" applyAlignment="0" applyProtection="0"/>
    <xf numFmtId="0" fontId="1" fillId="0" borderId="16" applyNumberFormat="0" applyFont="0" applyFill="0" applyAlignment="0" applyProtection="0"/>
    <xf numFmtId="0" fontId="1" fillId="0" borderId="17" applyNumberFormat="0" applyFont="0" applyFill="0" applyAlignment="0" applyProtection="0"/>
    <xf numFmtId="0" fontId="1" fillId="0" borderId="18" applyNumberFormat="0" applyFont="0" applyFill="0" applyAlignment="0" applyProtection="0"/>
  </cellStyleXfs>
  <cellXfs count="40">
    <xf numFmtId="0" fontId="0" fillId="0" borderId="0" xfId="0"/>
    <xf numFmtId="0" fontId="2" fillId="0" borderId="0" xfId="0" applyFont="1"/>
    <xf numFmtId="0" fontId="0" fillId="0" borderId="0" xfId="0" applyAlignment="1">
      <alignment horizontal="right"/>
    </xf>
    <xf numFmtId="2" fontId="0" fillId="0" borderId="0" xfId="0" applyNumberFormat="1"/>
    <xf numFmtId="0" fontId="0" fillId="3" borderId="19" xfId="0" applyFill="1" applyBorder="1"/>
    <xf numFmtId="0" fontId="0" fillId="3" borderId="20" xfId="0" applyFill="1" applyBorder="1"/>
    <xf numFmtId="2" fontId="0" fillId="3" borderId="21" xfId="0" applyNumberFormat="1" applyFill="1" applyBorder="1"/>
    <xf numFmtId="0" fontId="0" fillId="3" borderId="22" xfId="0" applyFill="1" applyBorder="1"/>
    <xf numFmtId="2" fontId="0" fillId="3" borderId="23" xfId="0" applyNumberFormat="1" applyFill="1" applyBorder="1"/>
    <xf numFmtId="0" fontId="0" fillId="3" borderId="24" xfId="0" applyFill="1" applyBorder="1"/>
    <xf numFmtId="2" fontId="0" fillId="3" borderId="25" xfId="0" applyNumberFormat="1" applyFill="1" applyBorder="1"/>
    <xf numFmtId="0" fontId="0" fillId="3" borderId="26" xfId="0" applyFill="1" applyBorder="1"/>
    <xf numFmtId="0" fontId="0" fillId="3" borderId="27" xfId="0" applyFill="1" applyBorder="1"/>
    <xf numFmtId="0" fontId="0" fillId="3" borderId="28" xfId="0" applyFill="1" applyBorder="1"/>
    <xf numFmtId="0" fontId="0" fillId="3" borderId="29" xfId="0" applyFill="1" applyBorder="1"/>
    <xf numFmtId="0" fontId="0" fillId="0" borderId="0" xfId="0" applyAlignment="1">
      <alignment horizontal="left"/>
    </xf>
    <xf numFmtId="0" fontId="2" fillId="0" borderId="0" xfId="0" quotePrefix="1" applyFont="1"/>
    <xf numFmtId="0" fontId="0" fillId="0" borderId="0" xfId="0" applyAlignment="1">
      <alignment horizontal="center"/>
    </xf>
    <xf numFmtId="177" fontId="0" fillId="0" borderId="0" xfId="0" applyNumberFormat="1" applyAlignment="1">
      <alignment horizontal="center"/>
    </xf>
    <xf numFmtId="0" fontId="0" fillId="0" borderId="33"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3" fillId="0" borderId="0" xfId="0" applyFont="1"/>
    <xf numFmtId="0" fontId="0" fillId="0" borderId="0" xfId="0" quotePrefix="1"/>
    <xf numFmtId="0" fontId="1" fillId="0" borderId="0" xfId="0" applyFont="1" applyAlignment="1">
      <alignment horizontal="left"/>
    </xf>
    <xf numFmtId="0" fontId="0" fillId="4" borderId="31" xfId="0" applyFill="1" applyBorder="1"/>
    <xf numFmtId="0" fontId="0" fillId="4" borderId="32" xfId="0" applyFill="1" applyBorder="1"/>
    <xf numFmtId="0" fontId="1" fillId="0" borderId="0" xfId="0" applyFont="1"/>
    <xf numFmtId="176" fontId="1" fillId="0" borderId="0" xfId="0" applyNumberFormat="1" applyFont="1"/>
    <xf numFmtId="0" fontId="12" fillId="0" borderId="0" xfId="0" applyFont="1"/>
    <xf numFmtId="180" fontId="0" fillId="3" borderId="30" xfId="0" applyNumberFormat="1" applyFill="1" applyBorder="1"/>
    <xf numFmtId="180" fontId="0" fillId="4" borderId="0" xfId="0" applyNumberFormat="1" applyFill="1"/>
    <xf numFmtId="0" fontId="0" fillId="0" borderId="34" xfId="0" applyBorder="1" applyAlignment="1">
      <alignment horizontal="center"/>
    </xf>
    <xf numFmtId="177" fontId="0" fillId="0" borderId="35" xfId="0" applyNumberFormat="1" applyBorder="1" applyAlignment="1">
      <alignment horizontal="center"/>
    </xf>
    <xf numFmtId="14" fontId="0" fillId="0" borderId="0" xfId="0" applyNumberFormat="1"/>
    <xf numFmtId="14" fontId="0" fillId="0" borderId="0" xfId="0" applyNumberFormat="1" applyAlignment="1">
      <alignment horizontal="right"/>
    </xf>
    <xf numFmtId="182" fontId="0" fillId="0" borderId="0" xfId="0" applyNumberFormat="1"/>
    <xf numFmtId="181" fontId="0" fillId="0" borderId="0" xfId="0" applyNumberFormat="1" applyAlignment="1">
      <alignment horizontal="right"/>
    </xf>
    <xf numFmtId="183" fontId="0" fillId="0" borderId="0" xfId="0" applyNumberFormat="1"/>
    <xf numFmtId="0" fontId="0" fillId="0" borderId="0" xfId="0" applyAlignment="1"/>
  </cellXfs>
  <cellStyles count="32">
    <cellStyle name="RISKbigPercent" xfId="1" xr:uid="{00000000-0005-0000-0000-000000000000}"/>
    <cellStyle name="RISKblandrEdge" xfId="2" xr:uid="{00000000-0005-0000-0000-000001000000}"/>
    <cellStyle name="RISKblCorner" xfId="3" xr:uid="{00000000-0005-0000-0000-000002000000}"/>
    <cellStyle name="RISKbottomEdge" xfId="4" xr:uid="{00000000-0005-0000-0000-000003000000}"/>
    <cellStyle name="RISKbrCorner" xfId="5" xr:uid="{00000000-0005-0000-0000-000004000000}"/>
    <cellStyle name="RISKdarkBoxed" xfId="6" xr:uid="{00000000-0005-0000-0000-000005000000}"/>
    <cellStyle name="RISKdarkShade" xfId="7" xr:uid="{00000000-0005-0000-0000-000006000000}"/>
    <cellStyle name="RISKdbottomEdge" xfId="8" xr:uid="{00000000-0005-0000-0000-000007000000}"/>
    <cellStyle name="RISKdrightEdge" xfId="9" xr:uid="{00000000-0005-0000-0000-000008000000}"/>
    <cellStyle name="RISKdurationTime" xfId="10" xr:uid="{00000000-0005-0000-0000-000009000000}"/>
    <cellStyle name="RISKinNumber" xfId="11" xr:uid="{00000000-0005-0000-0000-00000A000000}"/>
    <cellStyle name="RISKlandrEdge" xfId="12" xr:uid="{00000000-0005-0000-0000-00000B000000}"/>
    <cellStyle name="RISKleftEdge" xfId="13" xr:uid="{00000000-0005-0000-0000-00000C000000}"/>
    <cellStyle name="RISKlightBoxed" xfId="14" xr:uid="{00000000-0005-0000-0000-00000D000000}"/>
    <cellStyle name="RISKltandbEdge" xfId="15" xr:uid="{00000000-0005-0000-0000-00000E000000}"/>
    <cellStyle name="RISKnormBoxed" xfId="16" xr:uid="{00000000-0005-0000-0000-00000F000000}"/>
    <cellStyle name="RISKnormCenter" xfId="17" xr:uid="{00000000-0005-0000-0000-000010000000}"/>
    <cellStyle name="RISKnormHeading" xfId="18" xr:uid="{00000000-0005-0000-0000-000011000000}"/>
    <cellStyle name="RISKnormItal" xfId="19" xr:uid="{00000000-0005-0000-0000-000012000000}"/>
    <cellStyle name="RISKnormLabel" xfId="20" xr:uid="{00000000-0005-0000-0000-000013000000}"/>
    <cellStyle name="RISKnormShade" xfId="21" xr:uid="{00000000-0005-0000-0000-000014000000}"/>
    <cellStyle name="RISKnormTitle" xfId="22" xr:uid="{00000000-0005-0000-0000-000015000000}"/>
    <cellStyle name="RISKoutNumber" xfId="23" xr:uid="{00000000-0005-0000-0000-000016000000}"/>
    <cellStyle name="RISKrightEdge" xfId="24" xr:uid="{00000000-0005-0000-0000-000017000000}"/>
    <cellStyle name="RISKrtandbEdge" xfId="25" xr:uid="{00000000-0005-0000-0000-000018000000}"/>
    <cellStyle name="RISKssTime" xfId="26" xr:uid="{00000000-0005-0000-0000-000019000000}"/>
    <cellStyle name="RISKtandbEdge" xfId="27" xr:uid="{00000000-0005-0000-0000-00001A000000}"/>
    <cellStyle name="RISKtlandrEdge" xfId="28" xr:uid="{00000000-0005-0000-0000-00001B000000}"/>
    <cellStyle name="RISKtlCorner" xfId="29" xr:uid="{00000000-0005-0000-0000-00001C000000}"/>
    <cellStyle name="RISKtopEdge" xfId="30" xr:uid="{00000000-0005-0000-0000-00001D000000}"/>
    <cellStyle name="RISKtrCorner" xfId="31" xr:uid="{00000000-0005-0000-0000-00001E000000}"/>
    <cellStyle name="표준" xfId="0" builtinId="0"/>
  </cellStyles>
  <dxfs count="2">
    <dxf>
      <fill>
        <patternFill>
          <bgColor indexed="26"/>
        </patternFill>
      </fill>
    </dxf>
    <dxf>
      <fill>
        <patternFill>
          <bgColor indexed="27"/>
        </patternFill>
      </fill>
      <border>
        <left style="thin">
          <color rgb="FFFF0000"/>
        </left>
        <right style="thin">
          <color rgb="FFFF0000"/>
        </right>
        <top style="thin">
          <color rgb="FFFF0000"/>
        </top>
        <bottom style="thin">
          <color rgb="FFFF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31"/>
  <sheetViews>
    <sheetView workbookViewId="0"/>
  </sheetViews>
  <sheetFormatPr defaultRowHeight="13.2" x14ac:dyDescent="0.25"/>
  <cols>
    <col min="1" max="2" width="36.6640625" customWidth="1"/>
  </cols>
  <sheetData>
    <row r="1" spans="1:3" x14ac:dyDescent="0.25">
      <c r="A1" s="1" t="s">
        <v>20</v>
      </c>
    </row>
    <row r="3" spans="1:3" x14ac:dyDescent="0.25">
      <c r="A3" t="s">
        <v>21</v>
      </c>
      <c r="B3" t="s">
        <v>22</v>
      </c>
      <c r="C3">
        <v>0</v>
      </c>
    </row>
    <row r="4" spans="1:3" x14ac:dyDescent="0.25">
      <c r="A4" t="s">
        <v>23</v>
      </c>
    </row>
    <row r="5" spans="1:3" x14ac:dyDescent="0.25">
      <c r="A5" t="s">
        <v>24</v>
      </c>
    </row>
    <row r="7" spans="1:3" x14ac:dyDescent="0.25">
      <c r="A7" s="1" t="s">
        <v>25</v>
      </c>
      <c r="B7" t="s">
        <v>26</v>
      </c>
    </row>
    <row r="8" spans="1:3" x14ac:dyDescent="0.25">
      <c r="B8">
        <v>2</v>
      </c>
    </row>
    <row r="10" spans="1:3" x14ac:dyDescent="0.25">
      <c r="A10" t="s">
        <v>27</v>
      </c>
    </row>
    <row r="11" spans="1:3" x14ac:dyDescent="0.25">
      <c r="A11" t="e">
        <f>CB_DATA_!#REF!</f>
        <v>#REF!</v>
      </c>
      <c r="B11" t="e">
        <f>'그림16-1 &amp; 16-2'!#REF!</f>
        <v>#REF!</v>
      </c>
    </row>
    <row r="13" spans="1:3" x14ac:dyDescent="0.25">
      <c r="A13" t="s">
        <v>28</v>
      </c>
    </row>
    <row r="14" spans="1:3" x14ac:dyDescent="0.25">
      <c r="A14" t="s">
        <v>32</v>
      </c>
      <c r="B14" t="s">
        <v>35</v>
      </c>
    </row>
    <row r="16" spans="1:3" x14ac:dyDescent="0.25">
      <c r="A16" t="s">
        <v>29</v>
      </c>
    </row>
    <row r="19" spans="1:2" x14ac:dyDescent="0.25">
      <c r="A19" t="s">
        <v>30</v>
      </c>
    </row>
    <row r="20" spans="1:2" x14ac:dyDescent="0.25">
      <c r="A20">
        <v>31</v>
      </c>
      <c r="B20">
        <v>31</v>
      </c>
    </row>
    <row r="25" spans="1:2" x14ac:dyDescent="0.25">
      <c r="A25" s="1" t="s">
        <v>31</v>
      </c>
    </row>
    <row r="26" spans="1:2" x14ac:dyDescent="0.25">
      <c r="A26" s="23" t="s">
        <v>40</v>
      </c>
      <c r="B26" s="23" t="s">
        <v>44</v>
      </c>
    </row>
    <row r="27" spans="1:2" x14ac:dyDescent="0.25">
      <c r="A27" t="s">
        <v>41</v>
      </c>
      <c r="B27" t="s">
        <v>45</v>
      </c>
    </row>
    <row r="28" spans="1:2" x14ac:dyDescent="0.25">
      <c r="A28" s="23" t="s">
        <v>36</v>
      </c>
      <c r="B28" s="23" t="s">
        <v>43</v>
      </c>
    </row>
    <row r="29" spans="1:2" x14ac:dyDescent="0.25">
      <c r="A29" s="23" t="s">
        <v>39</v>
      </c>
      <c r="B29" s="23" t="s">
        <v>33</v>
      </c>
    </row>
    <row r="30" spans="1:2" x14ac:dyDescent="0.25">
      <c r="A30" t="s">
        <v>42</v>
      </c>
      <c r="B30" t="s">
        <v>37</v>
      </c>
    </row>
    <row r="31" spans="1:2" x14ac:dyDescent="0.25">
      <c r="A31" s="23" t="s">
        <v>43</v>
      </c>
      <c r="B31" s="23" t="s">
        <v>34</v>
      </c>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J51"/>
  <sheetViews>
    <sheetView tabSelected="1" topLeftCell="A18" zoomScaleNormal="100" workbookViewId="0">
      <selection activeCell="I27" sqref="I27"/>
    </sheetView>
  </sheetViews>
  <sheetFormatPr defaultRowHeight="13.2" x14ac:dyDescent="0.25"/>
  <cols>
    <col min="1" max="1" width="29" customWidth="1"/>
    <col min="2" max="2" width="11" customWidth="1"/>
    <col min="3" max="3" width="10" customWidth="1"/>
    <col min="4" max="7" width="8.88671875" customWidth="1"/>
    <col min="8" max="8" width="24.33203125" customWidth="1"/>
    <col min="9" max="9" width="11" bestFit="1" customWidth="1"/>
    <col min="11" max="11" width="8.88671875" customWidth="1"/>
  </cols>
  <sheetData>
    <row r="1" spans="1:3" ht="15.6" x14ac:dyDescent="0.35">
      <c r="A1" s="29" t="s">
        <v>16</v>
      </c>
    </row>
    <row r="3" spans="1:3" ht="13.8" thickBot="1" x14ac:dyDescent="0.3">
      <c r="A3" s="1" t="s">
        <v>17</v>
      </c>
    </row>
    <row r="4" spans="1:3" x14ac:dyDescent="0.25">
      <c r="A4" t="s">
        <v>0</v>
      </c>
      <c r="B4" s="4">
        <v>8000</v>
      </c>
    </row>
    <row r="5" spans="1:3" ht="13.8" thickBot="1" x14ac:dyDescent="0.3">
      <c r="A5" t="s">
        <v>1</v>
      </c>
      <c r="B5" s="30">
        <v>45261</v>
      </c>
    </row>
    <row r="7" spans="1:3" x14ac:dyDescent="0.25">
      <c r="A7" s="22" t="s">
        <v>18</v>
      </c>
    </row>
    <row r="8" spans="1:3" ht="13.8" thickBot="1" x14ac:dyDescent="0.3">
      <c r="B8" s="2" t="s">
        <v>2</v>
      </c>
      <c r="C8" s="2" t="s">
        <v>3</v>
      </c>
    </row>
    <row r="9" spans="1:3" x14ac:dyDescent="0.25">
      <c r="A9">
        <v>0</v>
      </c>
      <c r="B9" s="5">
        <v>5</v>
      </c>
      <c r="C9" s="6">
        <v>0.05</v>
      </c>
    </row>
    <row r="10" spans="1:3" x14ac:dyDescent="0.25">
      <c r="A10" s="38">
        <f>A9+C9</f>
        <v>0.05</v>
      </c>
      <c r="B10" s="7">
        <v>6</v>
      </c>
      <c r="C10" s="8">
        <v>0.1</v>
      </c>
    </row>
    <row r="11" spans="1:3" x14ac:dyDescent="0.25">
      <c r="A11" s="38">
        <f t="shared" ref="A10:A15" si="0">A10+C10</f>
        <v>0.15000000000000002</v>
      </c>
      <c r="B11" s="7">
        <v>7</v>
      </c>
      <c r="C11" s="8">
        <v>0.2</v>
      </c>
    </row>
    <row r="12" spans="1:3" x14ac:dyDescent="0.25">
      <c r="A12" s="38">
        <f t="shared" si="0"/>
        <v>0.35000000000000003</v>
      </c>
      <c r="B12" s="7">
        <v>8</v>
      </c>
      <c r="C12" s="8">
        <v>0.3</v>
      </c>
    </row>
    <row r="13" spans="1:3" x14ac:dyDescent="0.25">
      <c r="A13" s="38">
        <f t="shared" si="0"/>
        <v>0.65</v>
      </c>
      <c r="B13" s="7">
        <v>9</v>
      </c>
      <c r="C13" s="8">
        <v>0.2</v>
      </c>
    </row>
    <row r="14" spans="1:3" x14ac:dyDescent="0.25">
      <c r="A14" s="38">
        <f t="shared" si="0"/>
        <v>0.85000000000000009</v>
      </c>
      <c r="B14" s="7">
        <v>10</v>
      </c>
      <c r="C14" s="8">
        <v>0.1</v>
      </c>
    </row>
    <row r="15" spans="1:3" ht="13.8" thickBot="1" x14ac:dyDescent="0.3">
      <c r="A15" s="38">
        <f t="shared" si="0"/>
        <v>0.95000000000000007</v>
      </c>
      <c r="B15" s="9">
        <v>11</v>
      </c>
      <c r="C15" s="10">
        <v>0.05</v>
      </c>
    </row>
    <row r="16" spans="1:3" x14ac:dyDescent="0.25">
      <c r="C16" s="3"/>
    </row>
    <row r="17" spans="1:10" x14ac:dyDescent="0.25">
      <c r="A17" s="22" t="s">
        <v>19</v>
      </c>
    </row>
    <row r="18" spans="1:10" ht="13.8" thickBot="1" x14ac:dyDescent="0.3">
      <c r="B18" s="2" t="s">
        <v>4</v>
      </c>
      <c r="C18" s="2" t="s">
        <v>5</v>
      </c>
      <c r="D18" s="2" t="s">
        <v>6</v>
      </c>
    </row>
    <row r="19" spans="1:10" ht="13.8" thickBot="1" x14ac:dyDescent="0.3">
      <c r="B19" s="11">
        <v>600</v>
      </c>
      <c r="C19" s="12">
        <v>1000</v>
      </c>
      <c r="D19" s="13">
        <v>1100</v>
      </c>
    </row>
    <row r="20" spans="1:10" ht="13.8" thickBot="1" x14ac:dyDescent="0.3"/>
    <row r="21" spans="1:10" ht="13.8" thickBot="1" x14ac:dyDescent="0.3">
      <c r="A21" t="s">
        <v>7</v>
      </c>
      <c r="B21" s="14">
        <v>0.8</v>
      </c>
    </row>
    <row r="23" spans="1:10" ht="13.8" thickBot="1" x14ac:dyDescent="0.3">
      <c r="A23" s="1" t="s">
        <v>8</v>
      </c>
      <c r="H23" s="1" t="s">
        <v>46</v>
      </c>
    </row>
    <row r="24" spans="1:10" ht="14.4" thickTop="1" thickBot="1" x14ac:dyDescent="0.3">
      <c r="A24" s="17" t="s">
        <v>9</v>
      </c>
      <c r="B24" s="17" t="s">
        <v>2</v>
      </c>
      <c r="C24" s="17" t="s">
        <v>10</v>
      </c>
      <c r="D24" s="17" t="s">
        <v>11</v>
      </c>
      <c r="E24" s="17" t="s">
        <v>12</v>
      </c>
      <c r="F24" s="17" t="s">
        <v>13</v>
      </c>
      <c r="H24" s="15" t="s">
        <v>14</v>
      </c>
      <c r="I24" s="25" cm="1">
        <f t="array" aca="1" ref="I24" ca="1">_xll.VoseOutput("Number of Batches")+COUNT(B25:B49)</f>
        <v>10</v>
      </c>
    </row>
    <row r="25" spans="1:10" ht="13.8" thickBot="1" x14ac:dyDescent="0.3">
      <c r="A25" s="17">
        <v>1</v>
      </c>
      <c r="B25" s="32">
        <f ca="1">VLOOKUP(RAND(),$A$9:$B$15,2)</f>
        <v>9</v>
      </c>
      <c r="C25" s="33" cm="1">
        <f t="array" aca="1" ref="C25" ca="1">_xll.VoseTriangle($B$19,$C$19,$D$19)</f>
        <v>879.49300591097744</v>
      </c>
      <c r="D25" s="20" t="str">
        <f ca="1">IF(RAND()&lt;$B$21,"yes","no")</f>
        <v>yes</v>
      </c>
      <c r="E25" s="18">
        <f ca="1">IF(D25="yes",C25,0)</f>
        <v>879.49300591097744</v>
      </c>
      <c r="F25" s="17" t="str">
        <f ca="1">IF(E25&gt;=$B$4,"yes","not yet")</f>
        <v>not yet</v>
      </c>
      <c r="H25" s="15" t="s">
        <v>15</v>
      </c>
      <c r="I25" s="26" cm="1">
        <f t="array" aca="1" ref="I25" ca="1">_xll.VoseOutput("Days to Complete")+SUM(B25:B49)</f>
        <v>83</v>
      </c>
    </row>
    <row r="26" spans="1:10" ht="14.4" thickTop="1" x14ac:dyDescent="0.25">
      <c r="A26" s="17">
        <v>2</v>
      </c>
      <c r="B26" s="19">
        <f ca="1">IF(OR(F25="yes",F25=""),"",VLOOKUP(RAND(),$A$9:$B$15,2))</f>
        <v>10</v>
      </c>
      <c r="C26" s="18">
        <f ca="1">IF(OR(F25="yes",F25=""),"",_xll.VoseTriangle($B$19,$C$19,$D$19))</f>
        <v>814.0732277297393</v>
      </c>
      <c r="D26" s="21" t="str">
        <f ca="1">IF(OR(F25="yes",F25=""),"",IF(RAND()&lt;$B$21,"yes","no"))</f>
        <v>no</v>
      </c>
      <c r="E26" s="18">
        <f ca="1">IF(OR(F25="yes",F25=""),"",IF(D26="yes",C26+E25,E25))</f>
        <v>879.49300591097744</v>
      </c>
      <c r="F26" s="17" t="str">
        <f ca="1">IF(OR(F25="yes",F25=""),"",IF(E26&gt;=$B$4,"yes","not yet"))</f>
        <v>not yet</v>
      </c>
      <c r="H26" s="24" t="s">
        <v>38</v>
      </c>
      <c r="I26" s="31" cm="1">
        <f t="array" aca="1" ref="I26" ca="1">_xll.VoseOutput("Starting Day")+B5-I25</f>
        <v>45178</v>
      </c>
    </row>
    <row r="27" spans="1:10" x14ac:dyDescent="0.25">
      <c r="A27" s="17">
        <v>3</v>
      </c>
      <c r="B27" s="19">
        <f t="shared" ref="B27:B49" ca="1" si="1">IF(OR(F26="yes",F26=""),"",VLOOKUP(RAND(),$A$9:$B$15,2))</f>
        <v>7</v>
      </c>
      <c r="C27" s="18">
        <f ca="1">IF(OR(F26="yes",F26=""),"",_xll.VoseTriangle($B$19,$C$19,$D$19))</f>
        <v>860.09710255435243</v>
      </c>
      <c r="D27" s="21" t="str">
        <f t="shared" ref="D27:D49" ca="1" si="2">IF(OR(F26="yes",F26=""),"",IF(RAND()&lt;$B$21,"yes","no"))</f>
        <v>yes</v>
      </c>
      <c r="E27" s="18">
        <f t="shared" ref="E27:E49" ca="1" si="3">IF(OR(F26="yes",F26=""),"",IF(D27="yes",C27+E26,E26))</f>
        <v>1739.5901084653299</v>
      </c>
      <c r="F27" s="17" t="str">
        <f ca="1">IF(OR(F26="yes",F26=""),"",IF(E27&gt;=$B$4,"yes","not yet"))</f>
        <v>not yet</v>
      </c>
    </row>
    <row r="28" spans="1:10" x14ac:dyDescent="0.25">
      <c r="A28" s="17">
        <v>4</v>
      </c>
      <c r="B28" s="19">
        <f t="shared" ca="1" si="1"/>
        <v>11</v>
      </c>
      <c r="C28" s="18">
        <f ca="1">IF(OR(F27="yes",F27=""),"",_xll.VoseTriangle($B$19,$C$19,$D$19))</f>
        <v>875.82604826024271</v>
      </c>
      <c r="D28" s="21" t="str">
        <f t="shared" ca="1" si="2"/>
        <v>yes</v>
      </c>
      <c r="E28" s="18">
        <f t="shared" ca="1" si="3"/>
        <v>2615.4161567255724</v>
      </c>
      <c r="F28" s="17" t="str">
        <f t="shared" ref="F28:F49" ca="1" si="4">IF(OR(F27="yes",F27=""),"",IF(E28&gt;=$B$4,"yes","not yet"))</f>
        <v>not yet</v>
      </c>
      <c r="H28" s="16"/>
    </row>
    <row r="29" spans="1:10" x14ac:dyDescent="0.25">
      <c r="A29" s="17">
        <v>5</v>
      </c>
      <c r="B29" s="19">
        <f t="shared" ca="1" si="1"/>
        <v>8</v>
      </c>
      <c r="C29" s="18">
        <f ca="1">IF(OR(F28="yes",F28=""),"",_xll.VoseTriangle($B$19,$C$19,$D$19))</f>
        <v>927.16882339700896</v>
      </c>
      <c r="D29" s="21" t="str">
        <f t="shared" ca="1" si="2"/>
        <v>yes</v>
      </c>
      <c r="E29" s="18">
        <f t="shared" ca="1" si="3"/>
        <v>3542.5849801225813</v>
      </c>
      <c r="F29" s="17" t="str">
        <f t="shared" ca="1" si="4"/>
        <v>not yet</v>
      </c>
      <c r="H29" s="15"/>
      <c r="I29" s="27"/>
      <c r="J29" s="2"/>
    </row>
    <row r="30" spans="1:10" x14ac:dyDescent="0.25">
      <c r="A30" s="17">
        <v>6</v>
      </c>
      <c r="B30" s="19">
        <f t="shared" ca="1" si="1"/>
        <v>9</v>
      </c>
      <c r="C30" s="18">
        <f ca="1">IF(OR(F29="yes",F29=""),"",_xll.VoseTriangle($B$19,$C$19,$D$19))</f>
        <v>868.80863792854507</v>
      </c>
      <c r="D30" s="21" t="str">
        <f t="shared" ca="1" si="2"/>
        <v>yes</v>
      </c>
      <c r="E30" s="18">
        <f t="shared" ca="1" si="3"/>
        <v>4411.3936180511264</v>
      </c>
      <c r="F30" s="17" t="str">
        <f t="shared" ca="1" si="4"/>
        <v>not yet</v>
      </c>
      <c r="H30" s="15"/>
      <c r="I30" s="27"/>
      <c r="J30" s="2"/>
    </row>
    <row r="31" spans="1:10" x14ac:dyDescent="0.25">
      <c r="A31" s="17">
        <v>7</v>
      </c>
      <c r="B31" s="19">
        <f t="shared" ca="1" si="1"/>
        <v>9</v>
      </c>
      <c r="C31" s="18">
        <f ca="1">IF(OR(F30="yes",F30=""),"",_xll.VoseTriangle($B$19,$C$19,$D$19))</f>
        <v>980.85411548039554</v>
      </c>
      <c r="D31" s="21" t="str">
        <f t="shared" ca="1" si="2"/>
        <v>yes</v>
      </c>
      <c r="E31" s="18">
        <f t="shared" ca="1" si="3"/>
        <v>5392.2477335315216</v>
      </c>
      <c r="F31" s="17" t="str">
        <f t="shared" ca="1" si="4"/>
        <v>not yet</v>
      </c>
      <c r="J31" s="2"/>
    </row>
    <row r="32" spans="1:10" x14ac:dyDescent="0.25">
      <c r="A32" s="17">
        <v>8</v>
      </c>
      <c r="B32" s="19">
        <f t="shared" ca="1" si="1"/>
        <v>7</v>
      </c>
      <c r="C32" s="18">
        <f ca="1">IF(OR(F31="yes",F31=""),"",_xll.VoseTriangle($B$19,$C$19,$D$19))</f>
        <v>963.29429257601441</v>
      </c>
      <c r="D32" s="21" t="str">
        <f t="shared" ca="1" si="2"/>
        <v>yes</v>
      </c>
      <c r="E32" s="18">
        <f t="shared" ca="1" si="3"/>
        <v>6355.542026107536</v>
      </c>
      <c r="F32" s="17" t="str">
        <f t="shared" ca="1" si="4"/>
        <v>not yet</v>
      </c>
      <c r="I32" s="27"/>
      <c r="J32" s="37"/>
    </row>
    <row r="33" spans="1:10" x14ac:dyDescent="0.25">
      <c r="A33" s="17">
        <v>9</v>
      </c>
      <c r="B33" s="19">
        <f t="shared" ca="1" si="1"/>
        <v>6</v>
      </c>
      <c r="C33" s="18">
        <f ca="1">IF(OR(F32="yes",F32=""),"",_xll.VoseTriangle($B$19,$C$19,$D$19))</f>
        <v>970.98561872985692</v>
      </c>
      <c r="D33" s="21" t="str">
        <f t="shared" ca="1" si="2"/>
        <v>yes</v>
      </c>
      <c r="E33" s="18">
        <f t="shared" ca="1" si="3"/>
        <v>7326.5276448373934</v>
      </c>
      <c r="F33" s="17" t="str">
        <f t="shared" ca="1" si="4"/>
        <v>not yet</v>
      </c>
      <c r="I33" s="27"/>
      <c r="J33" s="37"/>
    </row>
    <row r="34" spans="1:10" x14ac:dyDescent="0.25">
      <c r="A34" s="17">
        <v>10</v>
      </c>
      <c r="B34" s="19">
        <f t="shared" ca="1" si="1"/>
        <v>7</v>
      </c>
      <c r="C34" s="18">
        <f ca="1">IF(OR(F33="yes",F33=""),"",_xll.VoseTriangle($B$19,$C$19,$D$19))</f>
        <v>962.70624496975006</v>
      </c>
      <c r="D34" s="21" t="str">
        <f t="shared" ca="1" si="2"/>
        <v>yes</v>
      </c>
      <c r="E34" s="18">
        <f t="shared" ca="1" si="3"/>
        <v>8289.233889807143</v>
      </c>
      <c r="F34" s="17" t="str">
        <f t="shared" ca="1" si="4"/>
        <v>yes</v>
      </c>
      <c r="I34" s="27"/>
      <c r="J34" s="37"/>
    </row>
    <row r="35" spans="1:10" x14ac:dyDescent="0.25">
      <c r="A35" s="17">
        <v>11</v>
      </c>
      <c r="B35" s="19" t="str">
        <f t="shared" ca="1" si="1"/>
        <v/>
      </c>
      <c r="C35" s="18" t="str">
        <f ca="1">IF(OR(F34="yes",F34=""),"",_xll.VoseTriangle($B$19,$C$19,$D$19))</f>
        <v/>
      </c>
      <c r="D35" s="21" t="str">
        <f t="shared" ca="1" si="2"/>
        <v/>
      </c>
      <c r="E35" s="18" t="str">
        <f t="shared" ca="1" si="3"/>
        <v/>
      </c>
      <c r="F35" s="17" t="str">
        <f t="shared" ca="1" si="4"/>
        <v/>
      </c>
      <c r="H35" s="27"/>
      <c r="I35" s="27"/>
      <c r="J35" s="2"/>
    </row>
    <row r="36" spans="1:10" x14ac:dyDescent="0.25">
      <c r="A36" s="17">
        <v>12</v>
      </c>
      <c r="B36" s="19" t="str">
        <f t="shared" ca="1" si="1"/>
        <v/>
      </c>
      <c r="C36" s="18" t="str">
        <f ca="1">IF(OR(F35="yes",F35=""),"",_xll.VoseTriangle($B$19,$C$19,$D$19))</f>
        <v/>
      </c>
      <c r="D36" s="21" t="str">
        <f t="shared" ca="1" si="2"/>
        <v/>
      </c>
      <c r="E36" s="18" t="str">
        <f t="shared" ca="1" si="3"/>
        <v/>
      </c>
      <c r="F36" s="17" t="str">
        <f t="shared" ca="1" si="4"/>
        <v/>
      </c>
      <c r="I36" s="27"/>
      <c r="J36" s="37"/>
    </row>
    <row r="37" spans="1:10" x14ac:dyDescent="0.25">
      <c r="A37" s="17">
        <v>13</v>
      </c>
      <c r="B37" s="19" t="str">
        <f t="shared" ca="1" si="1"/>
        <v/>
      </c>
      <c r="C37" s="18" t="str">
        <f ca="1">IF(OR(F36="yes",F36=""),"",_xll.VoseTriangle($B$19,$C$19,$D$19))</f>
        <v/>
      </c>
      <c r="D37" s="21" t="str">
        <f t="shared" ca="1" si="2"/>
        <v/>
      </c>
      <c r="E37" s="18" t="str">
        <f t="shared" ca="1" si="3"/>
        <v/>
      </c>
      <c r="F37" s="17" t="str">
        <f t="shared" ca="1" si="4"/>
        <v/>
      </c>
      <c r="I37" s="27"/>
      <c r="J37" s="37"/>
    </row>
    <row r="38" spans="1:10" x14ac:dyDescent="0.25">
      <c r="A38" s="17">
        <v>14</v>
      </c>
      <c r="B38" s="19" t="str">
        <f t="shared" ca="1" si="1"/>
        <v/>
      </c>
      <c r="C38" s="18" t="str">
        <f ca="1">IF(OR(F37="yes",F37=""),"",_xll.VoseTriangle($B$19,$C$19,$D$19))</f>
        <v/>
      </c>
      <c r="D38" s="21" t="str">
        <f t="shared" ca="1" si="2"/>
        <v/>
      </c>
      <c r="E38" s="18" t="str">
        <f t="shared" ca="1" si="3"/>
        <v/>
      </c>
      <c r="F38" s="17" t="str">
        <f t="shared" ca="1" si="4"/>
        <v/>
      </c>
    </row>
    <row r="39" spans="1:10" x14ac:dyDescent="0.25">
      <c r="A39" s="17">
        <v>15</v>
      </c>
      <c r="B39" s="19" t="str">
        <f t="shared" ca="1" si="1"/>
        <v/>
      </c>
      <c r="C39" s="18" t="str">
        <f ca="1">IF(OR(F38="yes",F38=""),"",_xll.VoseTriangle($B$19,$C$19,$D$19))</f>
        <v/>
      </c>
      <c r="D39" s="21" t="str">
        <f t="shared" ca="1" si="2"/>
        <v/>
      </c>
      <c r="E39" s="18" t="str">
        <f t="shared" ca="1" si="3"/>
        <v/>
      </c>
      <c r="F39" s="17" t="str">
        <f t="shared" ca="1" si="4"/>
        <v/>
      </c>
    </row>
    <row r="40" spans="1:10" x14ac:dyDescent="0.25">
      <c r="A40" s="17">
        <v>16</v>
      </c>
      <c r="B40" s="19" t="str">
        <f t="shared" ca="1" si="1"/>
        <v/>
      </c>
      <c r="C40" s="18" t="str">
        <f ca="1">IF(OR(F39="yes",F39=""),"",_xll.VoseTriangle($B$19,$C$19,$D$19))</f>
        <v/>
      </c>
      <c r="D40" s="21" t="str">
        <f t="shared" ca="1" si="2"/>
        <v/>
      </c>
      <c r="E40" s="18" t="str">
        <f t="shared" ca="1" si="3"/>
        <v/>
      </c>
      <c r="F40" s="17" t="str">
        <f t="shared" ca="1" si="4"/>
        <v/>
      </c>
      <c r="H40" s="35"/>
      <c r="I40" s="28"/>
      <c r="J40" s="36"/>
    </row>
    <row r="41" spans="1:10" x14ac:dyDescent="0.25">
      <c r="A41" s="17">
        <v>17</v>
      </c>
      <c r="B41" s="19" t="str">
        <f t="shared" ca="1" si="1"/>
        <v/>
      </c>
      <c r="C41" s="18" t="str">
        <f ca="1">IF(OR(F40="yes",F40=""),"",_xll.VoseTriangle($B$19,$C$19,$D$19))</f>
        <v/>
      </c>
      <c r="D41" s="21" t="str">
        <f t="shared" ca="1" si="2"/>
        <v/>
      </c>
      <c r="E41" s="18" t="str">
        <f t="shared" ca="1" si="3"/>
        <v/>
      </c>
      <c r="F41" s="17" t="str">
        <f t="shared" ca="1" si="4"/>
        <v/>
      </c>
      <c r="H41" s="35"/>
      <c r="I41" s="28"/>
      <c r="J41" s="36"/>
    </row>
    <row r="42" spans="1:10" x14ac:dyDescent="0.25">
      <c r="A42" s="17">
        <v>18</v>
      </c>
      <c r="B42" s="19" t="str">
        <f t="shared" ca="1" si="1"/>
        <v/>
      </c>
      <c r="C42" s="18" t="str">
        <f ca="1">IF(OR(F41="yes",F41=""),"",_xll.VoseTriangle($B$19,$C$19,$D$19))</f>
        <v/>
      </c>
      <c r="D42" s="21" t="str">
        <f t="shared" ca="1" si="2"/>
        <v/>
      </c>
      <c r="E42" s="18" t="str">
        <f t="shared" ca="1" si="3"/>
        <v/>
      </c>
      <c r="F42" s="17" t="str">
        <f t="shared" ca="1" si="4"/>
        <v/>
      </c>
      <c r="H42" s="35"/>
      <c r="I42" s="28"/>
      <c r="J42" s="36"/>
    </row>
    <row r="43" spans="1:10" x14ac:dyDescent="0.25">
      <c r="A43" s="17">
        <v>19</v>
      </c>
      <c r="B43" s="19" t="str">
        <f t="shared" ca="1" si="1"/>
        <v/>
      </c>
      <c r="C43" s="18" t="str">
        <f ca="1">IF(OR(F42="yes",F42=""),"",_xll.VoseTriangle($B$19,$C$19,$D$19))</f>
        <v/>
      </c>
      <c r="D43" s="21" t="str">
        <f t="shared" ca="1" si="2"/>
        <v/>
      </c>
      <c r="E43" s="18" t="str">
        <f t="shared" ca="1" si="3"/>
        <v/>
      </c>
      <c r="F43" s="17" t="str">
        <f t="shared" ca="1" si="4"/>
        <v/>
      </c>
      <c r="H43" s="35"/>
      <c r="I43" s="28"/>
      <c r="J43" s="36"/>
    </row>
    <row r="44" spans="1:10" x14ac:dyDescent="0.25">
      <c r="A44" s="17">
        <v>20</v>
      </c>
      <c r="B44" s="19" t="str">
        <f t="shared" ca="1" si="1"/>
        <v/>
      </c>
      <c r="C44" s="18" t="str">
        <f ca="1">IF(OR(F43="yes",F43=""),"",_xll.VoseTriangle($B$19,$C$19,$D$19))</f>
        <v/>
      </c>
      <c r="D44" s="21" t="str">
        <f t="shared" ca="1" si="2"/>
        <v/>
      </c>
      <c r="E44" s="18" t="str">
        <f t="shared" ca="1" si="3"/>
        <v/>
      </c>
      <c r="F44" s="17" t="str">
        <f t="shared" ca="1" si="4"/>
        <v/>
      </c>
      <c r="H44" s="35"/>
      <c r="I44" s="28"/>
      <c r="J44" s="36"/>
    </row>
    <row r="45" spans="1:10" x14ac:dyDescent="0.25">
      <c r="A45" s="17">
        <v>21</v>
      </c>
      <c r="B45" s="19" t="str">
        <f t="shared" ca="1" si="1"/>
        <v/>
      </c>
      <c r="C45" s="18" t="str">
        <f ca="1">IF(OR(F44="yes",F44=""),"",_xll.VoseTriangle($B$19,$C$19,$D$19))</f>
        <v/>
      </c>
      <c r="D45" s="21" t="str">
        <f t="shared" ca="1" si="2"/>
        <v/>
      </c>
      <c r="E45" s="18" t="str">
        <f t="shared" ca="1" si="3"/>
        <v/>
      </c>
      <c r="F45" s="17" t="str">
        <f t="shared" ca="1" si="4"/>
        <v/>
      </c>
      <c r="J45" s="36"/>
    </row>
    <row r="46" spans="1:10" x14ac:dyDescent="0.25">
      <c r="A46" s="17">
        <v>22</v>
      </c>
      <c r="B46" s="19" t="str">
        <f t="shared" ca="1" si="1"/>
        <v/>
      </c>
      <c r="C46" s="18" t="str">
        <f ca="1">IF(OR(F45="yes",F45=""),"",_xll.VoseTriangle($B$19,$C$19,$D$19))</f>
        <v/>
      </c>
      <c r="D46" s="21" t="str">
        <f t="shared" ca="1" si="2"/>
        <v/>
      </c>
      <c r="E46" s="18" t="str">
        <f t="shared" ca="1" si="3"/>
        <v/>
      </c>
      <c r="F46" s="17" t="str">
        <f t="shared" ca="1" si="4"/>
        <v/>
      </c>
      <c r="H46" s="34"/>
      <c r="I46" s="28"/>
      <c r="J46" s="36"/>
    </row>
    <row r="47" spans="1:10" x14ac:dyDescent="0.25">
      <c r="A47" s="17">
        <v>23</v>
      </c>
      <c r="B47" s="19" t="str">
        <f t="shared" ca="1" si="1"/>
        <v/>
      </c>
      <c r="C47" s="18" t="str">
        <f ca="1">IF(OR(F46="yes",F46=""),"",_xll.VoseTriangle($B$19,$C$19,$D$19))</f>
        <v/>
      </c>
      <c r="D47" s="21" t="str">
        <f t="shared" ca="1" si="2"/>
        <v/>
      </c>
      <c r="E47" s="18" t="str">
        <f t="shared" ca="1" si="3"/>
        <v/>
      </c>
      <c r="F47" s="17" t="str">
        <f t="shared" ca="1" si="4"/>
        <v/>
      </c>
      <c r="H47" s="34"/>
      <c r="I47" s="28"/>
      <c r="J47" s="36"/>
    </row>
    <row r="48" spans="1:10" x14ac:dyDescent="0.25">
      <c r="A48" s="17">
        <v>24</v>
      </c>
      <c r="B48" s="19" t="str">
        <f t="shared" ca="1" si="1"/>
        <v/>
      </c>
      <c r="C48" s="18" t="str">
        <f ca="1">IF(OR(F47="yes",F47=""),"",_xll.VoseTriangle($B$19,$C$19,$D$19))</f>
        <v/>
      </c>
      <c r="D48" s="21" t="str">
        <f t="shared" ca="1" si="2"/>
        <v/>
      </c>
      <c r="E48" s="18" t="str">
        <f t="shared" ca="1" si="3"/>
        <v/>
      </c>
      <c r="F48" s="17" t="str">
        <f t="shared" ca="1" si="4"/>
        <v/>
      </c>
      <c r="H48" s="34"/>
      <c r="I48" s="28"/>
      <c r="J48" s="36"/>
    </row>
    <row r="49" spans="1:10" x14ac:dyDescent="0.25">
      <c r="A49" s="17">
        <v>25</v>
      </c>
      <c r="B49" s="19" t="str">
        <f t="shared" ca="1" si="1"/>
        <v/>
      </c>
      <c r="C49" s="18" t="str">
        <f ca="1">IF(OR(F48="yes",F48=""),"",_xll.VoseTriangle($B$19,$C$19,$D$19))</f>
        <v/>
      </c>
      <c r="D49" s="21" t="str">
        <f t="shared" ca="1" si="2"/>
        <v/>
      </c>
      <c r="E49" s="18" t="str">
        <f t="shared" ca="1" si="3"/>
        <v/>
      </c>
      <c r="F49" s="17" t="str">
        <f t="shared" ca="1" si="4"/>
        <v/>
      </c>
      <c r="H49" s="34"/>
      <c r="I49" s="28"/>
      <c r="J49" s="36"/>
    </row>
    <row r="50" spans="1:10" x14ac:dyDescent="0.25">
      <c r="H50" s="34"/>
      <c r="I50" s="28"/>
      <c r="J50" s="36"/>
    </row>
    <row r="51" spans="1:10" x14ac:dyDescent="0.25">
      <c r="H51" s="34"/>
      <c r="J51" s="36"/>
    </row>
  </sheetData>
  <phoneticPr fontId="4" type="noConversion"/>
  <conditionalFormatting sqref="I24">
    <cfRule type="expression" dxfId="1" priority="1" stopIfTrue="1">
      <formula>IF(RiskSelectedCell=CELL("address",I24),TRUE)</formula>
    </cfRule>
  </conditionalFormatting>
  <conditionalFormatting sqref="H24">
    <cfRule type="expression" dxfId="0" priority="2" stopIfTrue="1">
      <formula>IF(RiskSelectedNameCell1=CELL("address",$H$24),TRUE)</formula>
    </cfRule>
  </conditionalFormatting>
  <printOptions headings="1" gridLines="1"/>
  <pageMargins left="0.75" right="0.75" top="1" bottom="1" header="0.5" footer="0.5"/>
  <pageSetup scale="6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20099-DB3F-4DE2-8A02-E6FD312E50AB}">
  <sheetPr codeName="Sheet3"/>
  <dimension ref="A1:B1"/>
  <sheetViews>
    <sheetView workbookViewId="0"/>
  </sheetViews>
  <sheetFormatPr defaultRowHeight="13.2" x14ac:dyDescent="0.25"/>
  <sheetData>
    <row r="1" spans="1:2" x14ac:dyDescent="0.25">
      <c r="A1" t="s">
        <v>47</v>
      </c>
      <c r="B1">
        <v>0</v>
      </c>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1D4FC-A105-4CEC-BC4F-3492AF4EB207}">
  <sheetPr codeName="Sheet4"/>
  <dimension ref="A1:G2"/>
  <sheetViews>
    <sheetView workbookViewId="0"/>
  </sheetViews>
  <sheetFormatPr defaultRowHeight="13.2" x14ac:dyDescent="0.25"/>
  <sheetData>
    <row r="1" spans="1:7" x14ac:dyDescent="0.25">
      <c r="A1">
        <v>1</v>
      </c>
    </row>
    <row r="2" spans="1:7" x14ac:dyDescent="0.25">
      <c r="E2" s="39" t="s">
        <v>48</v>
      </c>
      <c r="F2">
        <v>1</v>
      </c>
      <c r="G2" t="s">
        <v>49</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그림16-1 &amp; 16-2</vt:lpstr>
      <vt:lpstr>ModelRiskDSN</vt:lpstr>
      <vt:lpstr>ModelRiskSYS1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JAEHYUNG MIN</dc:creator>
  <cp:lastModifiedBy>한다현</cp:lastModifiedBy>
  <cp:lastPrinted>2003-07-01T21:18:48Z</cp:lastPrinted>
  <dcterms:created xsi:type="dcterms:W3CDTF">2001-07-18T15:06:10Z</dcterms:created>
  <dcterms:modified xsi:type="dcterms:W3CDTF">2023-06-14T15:56:07Z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-927844963</vt:i4>
  </property>
  <property fmtid="{D5CDD505-2E9C-101B-9397-08002B2CF9AE}" pid="3" name="_EmailSubject">
    <vt:lpwstr>Practical Management Science</vt:lpwstr>
  </property>
  <property fmtid="{D5CDD505-2E9C-101B-9397-08002B2CF9AE}" pid="4" name="_AuthorEmail">
    <vt:lpwstr>albright@indiana.edu</vt:lpwstr>
  </property>
  <property fmtid="{D5CDD505-2E9C-101B-9397-08002B2CF9AE}" pid="5" name="_AuthorEmailDisplayName">
    <vt:lpwstr>Albright, S. Christian</vt:lpwstr>
  </property>
  <property fmtid="{D5CDD505-2E9C-101B-9397-08002B2CF9AE}" pid="6" name="_ReviewingToolsShownOnce">
    <vt:lpwstr/>
  </property>
</Properties>
</file>