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E98A61B0-E70C-42DF-8397-D5E0F8E368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그림 19-1" sheetId="1" r:id="rId1"/>
    <sheet name="ModelRiskDSN" sheetId="4" state="hidden" r:id="rId2"/>
    <sheet name="ModelRiskSYS1" sheetId="5" state="hidden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"V7AF7R4WTIILIKLKU798W1QD"</definedName>
    <definedName name="_xlnm.Print_Area" localSheetId="0">'그림 19-1'!$A$1:$U$29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FALSE</definedName>
    <definedName name="RiskExcelReportsToGenerate">2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"$B$29"</definedName>
    <definedName name="RiskSelectedNameCell1" hidden="1">"$A$29"</definedName>
    <definedName name="RiskSelectedNameCell2" hidden="1">"$B$20"</definedName>
    <definedName name="RiskShowRiskWindowAtEndOfSimulation">TRUE</definedName>
    <definedName name="RiskStandardRecalc" hidden="1">1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22" i="1"/>
  <c r="C21" i="1"/>
  <c r="B21" i="1"/>
  <c r="B24" i="1"/>
  <c r="R24" i="1"/>
  <c r="E21" i="1"/>
  <c r="P21" i="1"/>
  <c r="I24" i="1"/>
  <c r="O23" i="1"/>
  <c r="H24" i="1"/>
  <c r="L21" i="1"/>
  <c r="F23" i="1"/>
  <c r="H22" i="1"/>
  <c r="D24" i="1"/>
  <c r="G24" i="1"/>
  <c r="T23" i="1"/>
  <c r="M21" i="1"/>
  <c r="S23" i="1"/>
  <c r="N22" i="1"/>
  <c r="T24" i="1"/>
  <c r="J21" i="1"/>
  <c r="K21" i="1"/>
  <c r="N24" i="1"/>
  <c r="O21" i="1"/>
  <c r="N21" i="1"/>
  <c r="F21" i="1"/>
  <c r="K22" i="1"/>
  <c r="U22" i="1"/>
  <c r="T21" i="1"/>
  <c r="O24" i="1"/>
  <c r="D21" i="1"/>
  <c r="Q21" i="1"/>
  <c r="J24" i="1"/>
  <c r="H21" i="1"/>
  <c r="B22" i="1"/>
  <c r="J23" i="1"/>
  <c r="U24" i="1"/>
  <c r="M22" i="1"/>
  <c r="R22" i="1"/>
  <c r="Q24" i="1"/>
  <c r="G21" i="1"/>
  <c r="I23" i="1"/>
  <c r="P24" i="1"/>
  <c r="S24" i="1"/>
  <c r="L24" i="1"/>
  <c r="C24" i="1"/>
  <c r="U23" i="1"/>
  <c r="F24" i="1"/>
  <c r="M24" i="1"/>
  <c r="G22" i="1"/>
  <c r="P23" i="1"/>
  <c r="G23" i="1"/>
  <c r="E23" i="1"/>
  <c r="I21" i="1"/>
  <c r="T22" i="1"/>
  <c r="L23" i="1"/>
  <c r="D22" i="1"/>
  <c r="U21" i="1"/>
  <c r="O22" i="1"/>
  <c r="I22" i="1"/>
  <c r="R21" i="1"/>
  <c r="D23" i="1"/>
  <c r="E24" i="1"/>
  <c r="S22" i="1"/>
  <c r="Q22" i="1"/>
  <c r="E22" i="1"/>
  <c r="B23" i="1"/>
  <c r="L22" i="1"/>
  <c r="Q23" i="1"/>
  <c r="K23" i="1"/>
  <c r="J22" i="1"/>
  <c r="R23" i="1"/>
  <c r="P22" i="1"/>
  <c r="N23" i="1"/>
  <c r="H23" i="1"/>
  <c r="C23" i="1"/>
  <c r="M23" i="1"/>
  <c r="K24" i="1"/>
  <c r="F22" i="1"/>
  <c r="S21" i="1"/>
  <c r="B28" i="1" l="1"/>
  <c r="C16" i="1"/>
  <c r="D16" i="1" s="1"/>
  <c r="D28" i="1" s="1"/>
  <c r="B27" i="1"/>
  <c r="E16" i="1" l="1"/>
  <c r="B29" i="1"/>
  <c r="C27" i="1" s="1"/>
  <c r="C28" i="1" l="1"/>
  <c r="C29" i="1" l="1"/>
  <c r="E28" i="1"/>
  <c r="D29" i="1" l="1"/>
  <c r="E27" i="1" s="1"/>
  <c r="E29" i="1" s="1"/>
  <c r="D27" i="1"/>
  <c r="F16" i="1"/>
  <c r="F28" i="1" s="1"/>
  <c r="F27" i="1" l="1"/>
  <c r="F29" i="1" s="1"/>
  <c r="G16" i="1"/>
  <c r="G28" i="1" s="1"/>
  <c r="G27" i="1" l="1"/>
  <c r="H16" i="1"/>
  <c r="H28" i="1" s="1"/>
  <c r="G29" i="1" l="1"/>
  <c r="H27" i="1" s="1"/>
  <c r="H29" i="1" s="1"/>
  <c r="I27" i="1" s="1"/>
  <c r="I16" i="1"/>
  <c r="I28" i="1" s="1"/>
  <c r="I29" i="1" l="1"/>
  <c r="J27" i="1" s="1"/>
  <c r="J16" i="1"/>
  <c r="J28" i="1" s="1"/>
  <c r="J29" i="1" l="1"/>
  <c r="K27" i="1" s="1"/>
  <c r="K16" i="1"/>
  <c r="K28" i="1" s="1"/>
  <c r="K29" i="1" l="1"/>
  <c r="L27" i="1" s="1"/>
  <c r="L16" i="1"/>
  <c r="L28" i="1" s="1"/>
  <c r="L29" i="1" l="1"/>
  <c r="M27" i="1" s="1"/>
  <c r="M16" i="1"/>
  <c r="M28" i="1" s="1"/>
  <c r="M29" i="1" l="1"/>
  <c r="N27" i="1" s="1"/>
  <c r="N16" i="1"/>
  <c r="N28" i="1" s="1"/>
  <c r="N29" i="1" l="1"/>
  <c r="O27" i="1" s="1"/>
  <c r="O16" i="1"/>
  <c r="O28" i="1" s="1"/>
  <c r="O29" i="1" l="1"/>
  <c r="P27" i="1" s="1"/>
  <c r="P16" i="1"/>
  <c r="P28" i="1" s="1"/>
  <c r="P29" i="1" l="1"/>
  <c r="Q27" i="1" s="1"/>
  <c r="Q16" i="1"/>
  <c r="Q28" i="1" s="1"/>
  <c r="Q29" i="1" l="1"/>
  <c r="R27" i="1" s="1"/>
  <c r="R16" i="1"/>
  <c r="R28" i="1" s="1"/>
  <c r="R29" i="1" l="1"/>
  <c r="S27" i="1" s="1"/>
  <c r="S16" i="1"/>
  <c r="S28" i="1" s="1"/>
  <c r="S29" i="1" l="1"/>
  <c r="T27" i="1" s="1"/>
  <c r="T16" i="1"/>
  <c r="T28" i="1" s="1"/>
  <c r="T29" i="1" l="1"/>
  <c r="U27" i="1" s="1"/>
  <c r="U16" i="1"/>
  <c r="U28" i="1" s="1"/>
  <c r="U29" i="1" l="1"/>
</calcChain>
</file>

<file path=xl/sharedStrings.xml><?xml version="1.0" encoding="utf-8"?>
<sst xmlns="http://schemas.openxmlformats.org/spreadsheetml/2006/main" count="31" uniqueCount="30">
  <si>
    <t>Inputs</t>
  </si>
  <si>
    <t>Neither</t>
  </si>
  <si>
    <t>Both</t>
  </si>
  <si>
    <t>Most likely</t>
  </si>
  <si>
    <t>Maximum</t>
  </si>
  <si>
    <t>Minimum</t>
  </si>
  <si>
    <t>Quarter</t>
  </si>
  <si>
    <t>Simulation</t>
  </si>
  <si>
    <t>Beginning market share</t>
  </si>
  <si>
    <t>Ending market share</t>
  </si>
  <si>
    <t>Neither promote</t>
  </si>
  <si>
    <t>Both promote</t>
  </si>
  <si>
    <t>Promotional campaigns (1 if promote, 0 if not)</t>
  </si>
  <si>
    <t>A's current market share</t>
    <phoneticPr fontId="3" type="noConversion"/>
  </si>
  <si>
    <t>프로모션의 타이밍과 시장점유율 경쟁</t>
    <phoneticPr fontId="3" type="noConversion"/>
  </si>
  <si>
    <t>A</t>
    <phoneticPr fontId="3" type="noConversion"/>
  </si>
  <si>
    <t>B</t>
    <phoneticPr fontId="3" type="noConversion"/>
  </si>
  <si>
    <t>Only A</t>
    <phoneticPr fontId="3" type="noConversion"/>
  </si>
  <si>
    <t>Only B</t>
    <phoneticPr fontId="3" type="noConversion"/>
  </si>
  <si>
    <t>Parameters of triangular distribution of change in A's market share - depends on who has a big promotional campaign</t>
    <phoneticPr fontId="3" type="noConversion"/>
  </si>
  <si>
    <t>Only A promotes</t>
    <phoneticPr fontId="3" type="noConversion"/>
  </si>
  <si>
    <t>Only B promotes</t>
    <phoneticPr fontId="3" type="noConversion"/>
  </si>
  <si>
    <t>DSN Files Count:</t>
  </si>
  <si>
    <t>Possible changes in A's market share</t>
    <phoneticPr fontId="3" type="noConversion"/>
  </si>
  <si>
    <t>Tracking A's market share</t>
    <phoneticPr fontId="3" type="noConversion"/>
  </si>
  <si>
    <t>Change in market share</t>
    <phoneticPr fontId="3" type="noConversion"/>
  </si>
  <si>
    <t>Charts</t>
    <phoneticPr fontId="10" type="noConversion"/>
  </si>
  <si>
    <t>output range</t>
    <phoneticPr fontId="3" type="noConversion"/>
  </si>
  <si>
    <t>PABGAEkATABUAEUAUgBTAD4ADQAKADwALwBDAE4AVAA6ADAADQAKAEYASQBMAFQARQBSAFMAPgANAAoAPABQAEEARwBFAFMAPgANAAoAQwBOAFQAOgA0AA0ACgBDAFUAUgBQAEEARwBFADoAMwANAAoATgA6ADEADQAKAFQAWQBQAEUAOgAyAA0ACgBOAE0AOgBIAGkAcwB0AG8AZwByAGEAbQANAAoAUwBJAE0ASQBEADoAMAANAAoAUwBFAEwAUwA6ADIAMAANAAoAQwBVAFIAUwBFAEwAOgAxADkADQAKAFQAUAA6ADAADQAKAFIARwA6ADAADQAKAE4ATQA6ACcAWwAjACMAVABIAEkAUwBXAEIAIwAjAF0A+K28uSAAMQA5AC0AMQAnACEAQgAkADIAOQANAAoAQwBMAFIAOgA2ADUAOAAxADIAMwAxAA0ACgBUAFIAQQBOAFMAUAA6ADUAMAANAAoAUwBJAE0AOgAwAA0ACgA8AFMARQBMAF8ATwBQAFQASQBPAE4AUwA+AA0ACgBDAE4AVAA6ADMADQAKAE4ATQA6ADMADQAKAFQAUAA6ADEADQAKAFYAQQBMADoAMAAuADEAMAAwADAAMAAwADAAMAAwADAADQAKAE4ATQA6ADQADQAKAFQAUAA6ADEADQAKAFYAQQBMADoAMAAuADkAMAAwADAAMAAwADAAMAAwADAADQAKAE4ATQA6ADUADQAKAFQAUAA6ADIADQAKAFYAQQBMADoADQAKADwALwBTAEUATABfAE8AUABUAEkATwBOAFMAPgANAAoAVABQADoAMAANAAoAUgBHADoAMAANAAoATgBNADoAJwBbACMAIwBUAEgASQBTAFcAQgAjACMAXQD4rby5IAAxADkALQAxACcAIQBDACQAMgA5AA0ACgBDAEwAUgA6ADEAMgAxADAANQA2ADAANgANAAoAVABSAEEATgBTAFAAOgA1ADAADQAKAFMASQBNADoAMAANAAoAPABTAEUATABfAE8AUABUAEkATwBOAFMAPgANAAoAQwBOAFQAOgAzAA0ACgBOAE0AOgAzAA0ACgBUAFAAOgAxAA0ACgBWAEEATAA6ADAALgAxADAAMAAwADAAMAAwADAAMAAwAA0ACgBOAE0AOgA0AA0ACgBUAFAAOgAxAA0ACgBWAEEATAA6ADAALgA5ADAAMAAwADAAMAAwADAAMAAwAA0ACgBOAE0AOgA1AA0ACgBUAFAAOgAyAA0ACgBWAEEATAA6AA0ACgA8AC8AUwBFAEwAXwBPAFAAVABJAE8ATgBTAD4ADQAKAFQAUAA6ADAADQAKAFIARwA6ADAADQAKAE4ATQA6ACcAWwAjACMAVABIAEkAUwBXAEIAIwAjAF0A+K28uSAAMQA5AC0AMQAnACEARAAkADIAOQANAAoAQwBMAFIAOgA4ADYANAA3ADEANgA3AA0ACgBUAFIAQQBOAFMAUAA6ADUAMAANAAoAUwBJAE0AOgAwAA0ACgA8AFMARQBMAF8ATwBQAFQASQBPAE4AUwA+AA0ACgBDAE4AVAA6ADMADQAKAE4ATQA6ADMADQAKAFQAUAA6ADEADQAKAFYAQQBMADoAMAAuADEAMAAwADAAMAAwADAAMAAwADAADQAKAE4ATQA6ADQADQAKAFQAUAA6ADEADQAKAFYAQQBMADoAMAAuADkAMAAwADAAMAAwADAAMAAwADAADQAKAE4ATQA6ADUADQAKAFQAUAA6ADIADQAKAFYAQQBMADoADQAKADwALwBTAEUATABfAE8AUABUAEkATwBOAFMAPgANAAoAVABQADoAMAANAAoAUgBHADoAMAANAAoATgBNADoAJwBbACMAIwBUAEgASQBTAFcAQgAjACMAXQD4rby5IAAxADkALQAxACcAIQBFACQAMgA5AA0ACgBDAEwAUgA6ADYAMQA0ADkAMgA3ADcADQAKAFQAUgBBAE4AUwBQADoANQAwAA0ACgBTAEkATQA6ADAADQAKADwAUwBFAEwAXwBPAFAAVABJAE8ATgBTAD4ADQAKAEMATgBUADoAMwANAAoATgBNADoAMwANAAoAVABQADoAMQANAAoAVgBBAEwAOgAwAC4AMQAwADAAMAAwADAAMAAwADAAMAANAAoATgBNADoANAANAAoAVABQADoAMQANAAoAVgBBAEwAOgAwAC4AOQAwADAAMAAwADAAMAAwADAAMAANAAoATgBNADoANQANAAoAVABQADoAMgANAAoAVgBBAEwAOgANAAoAPAAvAFMARQBMAF8ATwBQAFQASQBPAE4AUwA+AA0ACgBUAFAAOgAwAA0ACgBSAEcAOgAwAA0ACgBOAE0AOgAnAFsAIwAjAFQASABJAFMAVwBCACMAIwBdAPitvLkgADEAOQAtADEAJwAhAEYAJAAyADkADQAKAEMATABSADoANQA0ADIAMwAzADUAOQANAAoAVABSAEEATgBTAFAAOgA1ADAADQAKAFMASQBNADoAMAANAAoAPABTAEUATABfAE8AUABUAEkATwBOAFMAPgANAAoAQwBOAFQAOgAzAA0ACgBOAE0AOgAzAA0ACgBUAFAAOgAxAA0ACgBWAEEATAA6ADAALgAxADAAMAAwADAAMAAwADAAMAAwAA0ACgBOAE0AOgA0AA0ACgBUAFAAOgAxAA0ACgBWAEEATAA6ADAALgA5ADAAMAAwADAAMAAwADAAMAAwAA0ACgBOAE0AOgA1AA0ACgBUAFAAOgAyAA0ACgBWAEEATAA6AA0ACgA8AC8AUwBFAEwAXwBPAFAAVABJAE8ATgBTAD4ADQAKAFQAUAA6ADAADQAKAFIARwA6ADAADQAKAE4ATQA6ACcAWwAjACMAVABIAEkAUwBXAEIAIwAjAF0A+K28uSAAMQA5AC0AMQAnACEARwAkADIAOQANAAoAQwBMAFIAOgAxADQAMgA2ADUAMAAyADYADQAKAFQAUgBBAE4AUwBQADoANQAwAA0ACgBTAEkATQA6ADAADQAKADwAUwBFAEwAXwBPAFAAVABJAE8ATgBTAD4ADQAKAEMATgBUADoAMwANAAoATgBNADoAMwANAAoAVABQADoAMQANAAoAVgBBAEwAOgAwAC4AMQAwADAAMAAwADAAMAAwADAAMAANAAoATgBNADoANAANAAoAVABQADoAMQANAAoAVgBBAEwAOgAwAC4AOQAwADAAMAAwADAAMAAwADAAMAANAAoATgBNADoANQANAAoAVABQADoAMgANAAoAVgBBAEwAOgANAAoAPAAvAFMARQBMAF8ATwBQAFQASQBPAE4AUwA+AA0ACgBUAFAAOgAwAA0ACgBSAEcAOgAwAA0ACgBOAE0AOgAnAFsAIwAjAFQASABJAFMAVwBCACMAIwBdAPitvLkgADEAOQAtADEAJwAhAEgAJAAyADkADQAKAEMATABSADoAMwAxADYAMAA1ADUAOQANAAoAVABSAEEATgBTAFAAOgA1ADAADQAKAFMASQBNADoAMAANAAoAPABTAEUATABfAE8AUABUAEkATwBOAFMAPgANAAoAQwBOAFQAOgAzAA0ACgBOAE0AOgAzAA0ACgBUAFAAOgAxAA0ACgBWAEEATAA6ADAALgAxADAAMAAwADAAMAAwADAAMAAwAA0ACgBOAE0AOgA0AA0ACgBUAFAAOgAxAA0ACgBWAEEATAA6ADAALgA5ADAAMAAwADAAMAAwADAAMAAwAA0ACgBOAE0AOgA1AA0ACgBUAFAAOgAyAA0ACgBWAEEATAA6AA0ACgA8AC8AUwBFAEwAXwBPAFAAVABJAE8ATgBTAD4ADQAKAFQAUAA6ADAADQAKAFIARwA6ADAADQAKAE4ATQA6ACcAWwAjACMAVABIAEkAUwBXAEIAIwAjAF0A+K28uSAAMQA5AC0AMQAnACEASQAkADIAOQANAAoAQwBMAFIAOgA4ADcANAAxADMAOQAxAA0ACgBUAFIAQQBOAFMAUAA6ADUAMAANAAoAUwBJAE0AOgAwAA0ACgA8AFMARQBMAF8ATwBQAFQASQBPAE4AUwA+AA0ACgBDAE4AVAA6ADMADQAKAE4ATQA6ADMADQAKAFQAUAA6ADEADQAKAFYAQQBMADoAMAAuADEAMAAwADAAMAAwADAAMAAwADAADQAKAE4ATQA6ADQADQAKAFQAUAA6ADEADQAKAFYAQQBMADoAMAAuADkAMAAwADAAMAAwADAAMAAwADAADQAKAE4ATQA6ADUADQAKAFQAUAA6ADIADQAKAFYAQQBMADoADQAKADwALwBTAEUATABfAE8AUABUAEkATwBOAFMAPgANAAoAVABQADoAMAANAAoAUgBHADoAMAANAAoATgBNADoAJwBbACMAIwBUAEgASQBTAFcAQgAjACMAXQD4rby5IAAxADkALQAxACcAIQBKACQAMgA5AA0ACgBDAEwAUgA6ADUAOAAzADYANwANAAoAVABSAEEATgBTAFAAOgA1ADAADQAKAFMASQBNADoAMAANAAoAPABTAEUATABfAE8AUABUAEkATwBOAFMAPgANAAoAQwBOAFQAOgAzAA0ACgBOAE0AOgAzAA0ACgBUAFAAOgAxAA0ACgBWAEEATAA6ADAALgAxADAAMAAwADAAMAAwADAAMAAwAA0ACgBOAE0AOgA0AA0ACgBUAFAAOgAxAA0ACgBWAEEATAA6ADAALgA5ADAAMAAwADAAMAAwADAAMAAwAA0ACgBOAE0AOgA1AA0ACgBUAFAAOgAyAA0ACgBWAEEATAA6AA0ACgA8AC8AUwBFAEwAXwBPAFAAVABJAE8ATgBTAD4ADQAKAFQAUAA6ADAADQAKAFIARwA6ADAADQAKAE4ATQA6ACcAWwAjACMAVABIAEkAUwBXAEIAIwAjAF0A+K28uSAAMQA5AC0AMQAnACEASwAkADIAOQANAAoAQwBMAFIAOgAyADgANgA1ADIANgA5AA0ACgBUAFIAQQBOAFMAUAA6ADUAMAANAAoAUwBJAE0AOgAwAA0ACgA8AFMARQBMAF8ATwBQAFQASQBPAE4AUwA+AA0ACgBDAE4AVAA6ADMADQAKAE4ATQA6ADMADQAKAFQAUAA6ADEADQAKAFYAQQBMADoAMAAuADEAMAAwADAAMAAwADAAMAAwADAADQAKAE4ATQA6ADQADQAKAFQAUAA6ADEADQAKAFYAQQBMADoAMAAuADkAMAAwADAAMAAwADAAMAAwADAADQAKAE4ATQA6ADUADQAKAFQAUAA6ADIADQAKAFYAQQBMADoADQAKADwALwBTAEUATABfAE8AUABUAEkATwBOAFMAPgANAAoAVABQADoAMAANAAoAUgBHADoAMAANAAoATgBNADoAJwBbACMAIwBUAEgASQBTAFcAQgAjACMAXQD4rby5IAAxADkALQAxACcAIQBMACQAMgA5AA0ACgBDAEwAUgA6ADIAOAA1ADkANwA3ADIADQAKAFQAUgBBAE4AUwBQADoANQAwAA0ACgBTAEkATQA6ADAADQAKADwAUwBFAEwAXwBPAFAAVABJAE8ATgBTAD4ADQAKAEMATgBUADoAMwANAAoATgBNADoAMwANAAoAVABQADoAMQANAAoAVgBBAEwAOgAwAC4AMQAwADAAMAAwADAAMAAwADAAMAANAAoATgBNADoANAANAAoAVABQADoAMQANAAoAVgBBAEwAOgAwAC4AOQAwADAAMAAwADAAMAAwADAAMAANAAoATgBNADoANQANAAoAVABQADoAMgANAAoAVgBBAEwAOgANAAoAPAAvAFMARQBMAF8ATwBQAFQASQBPAE4AUwA+AA0ACgBUAFAAOgAwAA0ACgBSAEcAOgAwAA0ACgBOAE0AOgAnAFsAIwAjAFQASABJAFMAVwBCACMAIwBdAPitvLkgADEAOQAtADEAJwAhAE0AJAAyADkADQAKAEMATABSADoAMQAxADYAOQA0ADQAOAAyAA0ACgBUAFIAQQBOAFMAUAA6ADUAMAANAAoAUwBJAE0AOgAwAA0ACgA8AFMARQBMAF8ATwBQAFQASQBPAE4AUwA+AA0ACgBDAE4AVAA6ADMADQAKAE4ATQA6ADMADQAKAFQAUAA6ADEADQAKAFYAQQBMADoAMAAuADEAMAAwADAAMAAwADAAMAAwADAADQAKAE4ATQA6ADQADQAKAFQAUAA6ADEADQAKAFYAQQBMADoAMAAuADkAMAAwADAAMAAwADAAMAAwADAADQAKAE4ATQA6ADUADQAKAFQAUAA6ADIADQAKAFYAQQBMADoADQAKADwALwBTAEUATABfAE8AUABUAEkATwBOAFMAPgANAAoAVABQADoAMAANAAoAUgBHADoAMAANAAoATgBNADoAJwBbACMAIwBUAEgASQBTAFcAQgAjACMAXQD4rby5IAAxADkALQAxACcAIQBOACQAMgA5AA0ACgBDAEwAUgA6ADIANgA1ADYANQAwAA0ACgBUAFIAQQBOAFMAUAA6ADUAMAANAAoAUwBJAE0AOgAwAA0ACgA8AFMARQBMAF8ATwBQAFQASQBPAE4AUwA+AA0ACgBDAE4AVAA6ADMADQAKAE4ATQA6ADMADQAKAFQAUAA6ADEADQAKAFYAQQBMADoAMAAuADEAMAAwADAAMAAwADAAMAAwADAADQAKAE4ATQA6ADQADQAKAFQAUAA6ADEADQAKAFYAQQBMADoAMAAuADkAMAAwADAAMAAwADAAMAAwADAADQAKAE4ATQA6ADUADQAKAFQAUAA6ADIADQAKAFYAQQBMADoADQAKADwALwBTAEUATABfAE8AUABUAEkATwBOAFMAPgANAAoAVABQADoAMAANAAoAUgBHADoAMAANAAoATgBNADoAJwBbACMAIwBUAEgASQBTAFcAQgAjACMAXQD4rby5IAAxADkALQAxACcAIQBPACQAMgA5AA0ACgBDAEwAUgA6ADUAMwA4ADkANQA4ADkADQAKAFQAUgBBAE4AUwBQADoANQAwAA0ACgBTAEkATQA6ADAADQAKADwAUwBFAEwAXwBPAFAAVABJAE8ATgBTAD4ADQAKAEMATgBUADoAMwANAAoATgBNADoAMwANAAoAVABQADoAMQANAAoAVgBBAEwAOgAwAC4AMQAwADAAMAAwADAAMAAwADAAMAANAAoATgBNADoANAANAAoAVABQADoAMQANAAoAVgBBAEwAOgAwAC4AOQAwADAAMAAwADAAMAAwADAAMAANAAoATgBNADoANQANAAoAVABQADoAMgANAAoAVgBBAEwAOgANAAoAPAAvAFMARQBMAF8ATwBQAFQASQBPAE4AUwA+AA0ACgBUAFAAOgAwAA0ACgBSAEcAOgAwAA0ACgBOAE0AOgAnAFsAIwAjAFQASABJAFMAVwBCACMAIwBdAPitvLkgADEAOQAtADEAJwAhAFAAJAAyADkADQAKAEMATABSADoANAA1ADcANwA4AA0ACgBUAFIAQQBOAFMAUAA6ADUAMAANAAoAUwBJAE0AOgAwAA0ACgA8AFMARQBMAF8ATwBQAFQASQBPAE4AUwA+AA0ACgBDAE4AVAA6ADMADQAKAE4ATQA6ADMADQAKAFQAUAA6ADEADQAKAFYAQQBMADoAMAAuADEAMAAwADAAMAAwADAAMAAwADAADQAKAE4ATQA6ADQADQAKAFQAUAA6ADEADQAKAFYAQQBMADoAMAAuADkAMAAwADAAMAAwADAAMAAwADAADQAKAE4ATQA6ADUADQAKAFQAUAA6ADIADQAKAFYAQQBMADoADQAKADwALwBTAEUATABfAE8AUABUAEkATwBOAFMAPgANAAoAVABQADoAMAANAAoAUgBHADoAMAANAAoATgBNADoAJwBbACMAIwBUAEgASQBTAFcAQgAjACMAXQD4rby5IAAxADkALQAxACcAIQBRACQAMgA5AA0ACgBDAEwAUgA6ADIAMgA4ADQAMQA5AA0ACgBUAFIAQQBOAFMAUAA6ADUAMAANAAoAUwBJAE0AOgAwAA0ACgA8AFMARQBMAF8ATwBQAFQASQBPAE4AUwA+AA0ACgBDAE4AVAA6ADMADQAKAE4ATQA6ADMADQAKAFQAUAA6ADEADQAKAFYAQQBMADoAMAAuADEAMAAwADAAMAAwADAAMAAwADAADQAKAE4ATQA6ADQADQAKAFQAUAA6ADEADQAKAFYAQQBMADoAMAAuADkAMAAwADAAMAAwADAAMAAwADAADQAKAE4ATQA6ADUADQAKAFQAUAA6ADIADQAKAFYAQQBMADoADQAKADwALwBTAEUATABfAE8AUABUAEkATwBOAFMAPgANAAoAVABQADoAMAANAAoAUgBHADoAMAANAAoATgBNADoAJwBbACMAIwBUAEgASQBTAFcAQgAjACMAXQD4rby5IAAxADkALQAxACcAIQBSACQAMgA5AA0ACgBDAEwAUgA6ADEANgAyADcANwA1AA0ACgBUAFIAQQBOAFMAUAA6ADUAMAANAAoAUwBJAE0AOgAwAA0ACgA8AFMARQBMAF8ATwBQAFQASQBPAE4AUwA+AA0ACgBDAE4AVAA6ADMADQAKAE4ATQA6ADMADQAKAFQAUAA6ADEADQAKAFYAQQBMADoAMAAuADEAMAAwADAAMAAwADAAMAAwADAADQAKAE4ATQA6ADQADQAKAFQAUAA6ADEADQAKAFYAQQBMADoAMAAuADkAMAAwADAAMAAwADAAMAAwADAADQAKAE4ATQA6ADUADQAKAFQAUAA6ADIADQAKAFYAQQBMADoADQAKADwALwBTAEUATABfAE8AUABUAEkATwBOAFMAPgANAAoAVABQADoAMAANAAoAUgBHADoAMAANAAoATgBNADoAJwBbACMAIwBUAEgASQBTAFcAQgAjACMAXQD4rby5IAAxADkALQAxACcAIQBTACQAMgA5AA0ACgBDAEwAUgA6ADYANgAyADYAMwA2ADkADQAKAFQAUgBBAE4AUwBQADoANQAwAA0ACgBTAEkATQA6ADAADQAKADwAUwBFAEwAXwBPAFAAVABJAE8ATgBTAD4ADQAKAEMATgBUADoAMwANAAoATgBNADoAMwANAAoAVABQADoAMQANAAoAVgBBAEwAOgAwAC4AMQAwADAAMAAwADAAMAAwADAAMAANAAoATgBNADoANAANAAoAVABQADoAMQANAAoAVgBBAEwAOgAwAC4AOQAwADAAMAAwADAAMAAwADAAMAANAAoATgBNADoANQANAAoAVABQADoAMgANAAoAVgBBAEwAOgANAAoAPAAvAFMARQBMAF8ATwBQAFQASQBPAE4AUwA+AA0ACgBUAFAAOgAwAA0ACgBSAEcAOgAwAA0ACgBOAE0AOgAnAFsAIwAjAFQASABJAFMAVwBCACMAIwBdAPitvLkgADEAOQAtADEAJwAhAFQAJAAyADkADQAKAEMATABSADoAMQA0ADMAOAAxADIAMAAzAA0ACgBUAFIAQQBOAFMAUAA6ADUAMAANAAoAUwBJAE0AOgAwAA0ACgA8AFMARQBMAF8ATwBQAFQASQBPAE4AUwA+AA0ACgBDAE4AVAA6ADMADQAKAE4ATQA6ADMADQAKAFQAUAA6ADEADQAKAFYAQQBMADoAMAAuADEAMAAwADAAMAAwADAAMAAwADAADQAKAE4ATQA6ADQADQAKAFQAUAA6ADEADQAKAFYAQQBMADoAMAAuADkAMAAwADAAMAAwADAAMAAwADAADQAKAE4ATQA6ADUADQAKAFQAUAA6ADIADQAKAFYAQQBMADoADQAKADwALwBTAEUATABfAE8AUABUAEkATwBOAFMAPgANAAoAVABQADoAMAANAAoAUgBHADoAMAANAAoATgBNADoAJwBbACMAIwBUAEgASQBTAFcAQgAjACMAXQD4rby5IAAxADkALQAxACcAIQBVACQAMgA5AA0ACgBDAEwAUgA6ADQAMwA1ADYANQA5ADAADQAKAFQAUgBBAE4AUwBQADoANQAwAA0ACgBTAEkATQA6ADAADQAKADwAUwBFAEwAXwBPAFAAVABJAE8ATgBTAD4ADQAKAEMATgBUADoAMwANAAoATgBNADoAMwANAAoAVABQADoAMQANAAoAVgBBAEwAOgAwAC4AMQAwADAAMAAwADAAMAAwADAAMAANAAoATgBNADoANAANAAoAVABQADoAMQANAAoAVgBBAEwAOgAwAC4AOQAwADAAMAAwADAAMAAwADAAMAANAAoATgBNADoANQANAAoAVABQADoAMgANAAoAVgBBAEwAOgANAAoAPAAvAFMARQBMAF8ATwBQAFQASQBPAE4AUwA+AA0ACgA8AE8AUABUAEkATwBOAFMAPgANAAoAQwBOAFQAOgAxADIANQANAAoATgBNADoAQwBoAGEAcgB0AF8AVABpAHQAbABlAA0ACgBUAFAAOgAyAA0ACgBWAEEATAA6AA0ACgBOAE0AOgBzAGwAaQBkAGUAcgBzAA0ACgBUAFAAOgAwAA0ACgBWAEEATAA6ADEADQAKAE4ATQA6AHMAbABpAGQAZQByAHMAXwBjAHUAbQB1AGwADQAKAFQAUAA6ADAADQAKAFYAQQBMADoAMAANAAoATgBNADoAbABlAGcAZQBuAGQADQAKAFQAUAA6ADAADQAKAFYAQQBMADoAMAANAAoATgBNADoATgBCAGEAcgBzAA0ACgBUAFAAOgAwAA0ACgBWAEEATAA6AC0AMQANAAoATgBNADoATABpAG4AZQBzAA0ACgBUAFAAOgAwAA0ACgBWAEEATAA6ADAADQAKAE4ATQA6AFkATABhAGIAZQBsAA0ACgBUAFAAOgAyAA0ACgBWAEEATAA6AA0ACgBOAE0AOgBPAHYAZQByAGwAYQB5AFYAYQByAHMADQAKAFQAUAA6ADAADQAKAFYAQQBMADoAMwANAAoATgBNADoAQwBoAGEAcgB0AF8AUwBoAG8AdwBUAGkAdABsAGUADQAKAFQAUAA6ADAADQAKAFYAQQBMADoAMQANAAoATgBNADoAQwBoAGEAcgB0AF8AVABpAHQAbABlAEMAbwBsAG8AcgANAAoAVABQADoAMAANAAoAVgBBAEwAOgAwAA0ACgBOAE0AOgBDAGgAYQByAHQAXwBUAGkAdABsAGUARgBvAG4AdAANAAoAVABQADoAMgANAAoAVgBBAEwAOgAjAEYATwBOAFQAIwAjACMAIwA5ADIAOgA4AFA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DAGgAYQByAHQAXwBMAGUAZwBlAG4AZABDAG8AbABvAHIADQAKAFQAUAA6ADAADQAKAFYAQQBMADoAMAANAAoATgBNADoAQwBoAGEAcgB0AF8ATABlAGcAZQBuAGQARgBvAG4AdAANAAoAVABQADoAMgANAAoAVgBBAEwAOgAjAEYATwBOAFQAIwAjACMAIwA5ADIAOgA5AGYALwAvAC8AdwBBAEEAQQBBAEEAQQBBAEEAQQBBAEEAQQBBAEEAQQBKAEEAQg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DAGgAYQByAHQAXwBCAEsAQwBvAGwAbwByAA0ACgBUAFAAOgAwAA0ACgBWAEEATAA6ADEANgA3ADcANwAyADEANQANAAoATgBNADoAQwBoAGEAcgB0AF8AQgBvAHgAQwBvAGwAbwByAA0ACgBUAFAAOgAwAA0ACgBWAEEATAA6ADEANgA3ADcANwAyADEANQANAAoATgBNADoAWABfAEEAeABpAHMAXwBBAHUAdABvAHMAYwBhAGwAZQANAAoAVABQADoAMAANAAoAVgBBAEwAOgAxAA0ACgBOAE0AOgBYAF8AQQB4AGkAcwBfAE0AaQBuAA0ACgBUAFAAOgAxAA0ACgBWAEEATAA6AG4AYQBuAA0ACgBOAE0AOgBYAF8AQQB4AGkAcwBfAE0AYQB4AA0ACgBUAFAAOgAxAA0ACgBWAEEATAA6AG4AYQBuAA0ACgBOAE0AOgBYAF8AQQB4AGkAcwBfAFMAdABlAHAADQAKAFQAUAA6ADEADQAKAFYAQQBMADoAbgBhAG4ADQAKAE4ATQA6AFgAXwBBAHgAaQBzAF8AUwBjAGEAbABlAEYAYQBjAHQAbwByAA0ACgBUAFAAOgAxAA0ACgBWAEEATAA6AG4AYQBuAA0ACgBOAE0AOgBYAF8AQQB4AGkAcwBfAEYAbwByAG0AYQB0AA0ACgBUAFAAOgAwAA0ACgBWAEEATAA6AC0AMQANAAoATgBNADoAWABfAEEAeABpAHMAXwBDAHUAcwB0AG8AbQBGAG8AcgBtAGEAdAANAAoAVABQADoAMgANAAoAVgBBAEwAOgANAAoATgBNADoAWABfAEEAeABpAHMAXwBMAG8AZwBhAHIAaQB0AGgAbQBpAGMADQAKAFQAUAA6ADAADQAKAFYAQQBMADoAMAANAAoATgBNADoAWABfAEEAeABpAHMAXwBTAGgAbwB3AFQAaQB0AGwAZQANAAoAVABQADoAMAANAAoAVgBBAEwAOgAxAA0ACgBOAE0AOgBYAF8AQQB4AGkAcwBfAFQAaQB0AGwAZQBDAG8AbABvAHIADQAKAFQAUAA6ADAADQAKAFYAQQBMADoAMAANAAoATgBNADoAWABfAEEAeABpAHMAXwBDAHUAcwB0AG8AbQBUAGkAdABsAGUADQAKAFQAUAA6ADAADQAKAFYAQQBMADoAMAANAAoATgBNADoAWABfAEEAeABpAHMAXwBUAGkAdABsAGUADQAKAFQAUAA6ADIADQAKAFYAQQBMADoADQAKAE4ATQA6AFgAXwBBAHgAaQBzAF8AVABpAHQAbABlAEYAbwBuAHQADQAKAFQAUAA6ADIADQAKAFYAQQBMADoAIwBGAE8ATgBUACMAIwAjACMAOQAyADoAOQB2AC8ALwAvAHcAQQBBAEEAQQBBAEEAQQBBAEEAQQBBAEEAQQBBAEEATAB3AEM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WABfAEEAeABpAHMAXwBTAGgAbwB3AEcAcgBpAGQAbABpAG4AZQBzAA0ACgBUAFAAOgAwAA0ACgBWAEEATAA6ADAADQAKAE4ATQA6AFgAXwBBAHgAaQBzAF8ARwByAGkAZABsAGkAbgBlAEMAbwBsAG8AcgANAAoAVABQADoAMAANAAoAVgBBAEwAOgAxADAAMAA3ADAAMQA4ADgADQAKAE4ATQA6AFgAXwBBAHgAaQBzAF8ARwByAGkAZABsAGkAbgBlAHMAUwB0AHkAbABlAA0ACgBUAFAAOgAwAA0ACgBWAEEATAA6ADAADQAKAE4ATQA6AFgAXwBBAHgAaQBzAF8ARwByAGkAZABsAGkAbgBlAHMAVwBlAGkAZwBoAHQADQAKAFQAUAA6ADAADQAKAFYAQQBMADoAMQANAAoATgBNADoAWABfAEEAeABpAHMAXwBJAG4AdABlAHIAbABhAGMAZQANAAoAVABQADoAMAANAAoAVgBBAEwAOgAwAA0ACgBOAE0AOgBYAF8AQQB4AGkAcwBfAEkAbgB0AGUAcgBsAGEAYwBlAEMAbwBsAG8AcgANAAoAVABQADoAMAANAAoAVgBBAEwAOgAxADQAOAA3ADIANQA2ADEADQAKAE4ATQA6AFgAXwBBAHgAaQBzAF8AVABpAGMAawBNAGEAcgBrAA0ACgBUAFAAOgAwAA0ACgBWAEEATAA6ADEADQAKAE4ATQA6AFgAXwBBAHgAaQBzAF8ATABhAGIAZQBsAHMAUwB0AGEAZwBnAGUAcgBlAGQADQAKAFQAUAA6ADAADQAKAFYAQQBMADoAMAANAAoATgBNADoAWABfAEEAeABpAHMAXwBMAGEAYgBlAGwAcwBBAG4AZwBsAGUADQAKAFQAUAA6ADEADQAKAFYAQQBMADoAbgBhAG4ADQAKAE4ATQA6AFgAXwBBAHgAaQBzAF8ATABhAGIAZQBsAHMAQwBvAGwAbwByAA0ACgBUAFAAOgAwAA0ACgBWAEEATAA6ADAADQAKAE4ATQA6AFgAXwBBAHgAaQBzAF8ATABhAGIAZQBsAHMARgBvAG4AdAANAAoAVABQADoAMgANAAoAVgBBAEwAOgAjAEYATwBOAFQAIwAjACMAIwA5ADIAOgA5AHYALwAvAC8AdwBBAEEAQQBBAEEAQQBBAEEAQQBBAEEAQQBBAEEAQQBKAEEAQg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ZAF8AQQB4AGkAcwBfAEEAdQB0AG8AcwBjAGEAbABlAA0ACgBUAFAAOgAwAA0ACgBWAEEATAA6ADEADQAKAE4ATQA6AFkAXwBBAHgAaQBzAF8ATQBpAG4ADQAKAFQAUAA6ADEADQAKAFYAQQBMADoAbgBhAG4ADQAKAE4ATQA6AFkAXwBBAHgAaQBzAF8ATQBhAHgADQAKAFQAUAA6ADEADQAKAFYAQQBMADoAbgBhAG4ADQAKAE4ATQA6AFkAXwBBAHgAaQBzAF8AUwB0AGUAcAANAAoAVABQADoAMQANAAoAVgBBAEwAOgBuAGEAbgANAAoATgBNADoAWQBfAEEAeABpAHMAXwBTAGMAYQBsAGUARgBhAGMAdABvAHIADQAKAFQAUAA6ADEADQAKAFYAQQBMADoAbgBhAG4ADQAKAE4ATQA6AFkAXwBBAHgAaQBzAF8ARgBvAHIAbQBhAHQADQAKAFQAUAA6ADAADQAKAFYAQQBMADoALQAxAA0ACgBOAE0AOgBZAF8AQQB4AGkAcwBfAEMAdQBzAHQAbwBtAEYAbwByAG0AYQB0AA0ACgBUAFAAOgAyAA0ACgBWAEEATAA6AA0ACgBOAE0AOgBZAF8AQQB4AGkAcwBfAEwAbwBnAGEAcgBpAHQAaABtAGkAYwANAAoAVABQADoAMAANAAoAVgBBAEwAOgAwAA0ACgBOAE0AOgBZAF8AQQB4AGkAcwBfAFMAaABvAHcAVABpAHQAbABlAA0ACgBUAFAAOgAwAA0ACgBWAEEATAA6ADEADQAKAE4ATQA6AFkAXwBBAHgAaQBzAF8AVABpAHQAbABlAEMAbwBsAG8AcgANAAoAVABQADoAMAANAAoAVgBBAEwAOgAwAA0ACgBOAE0AOgBZAF8AQQB4AGkAcwBfAEMAdQBzAHQAbwBtAFQAaQB0AGwAZQANAAoAVABQADoAMAANAAoAVgBBAEwAOgAwAA0ACgBOAE0AOgBZAF8AQQB4AGkAcwBfAFQAaQB0AGwAZQANAAoAVABQADoAMgANAAoAVgBBAEwAOgANAAoATgBNADoAWQBfAEEAeABpAHMAXwBUAGkAdABsAGUARgBvAG4AdAANAAoAVABQADoAMgANAAoAVgBBAEwAOgAjAEYATwBOAFQAIwAjACMAIwA5ADIAOgA5AHY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ZAF8AQQB4AGkAcwBfAFMAaABvAHcARwByAGkAZABsAGkAbgBlAHMADQAKAFQAUAA6ADAADQAKAFYAQQBMADoAMAANAAoATgBNADoAWQBfAEEAeABpAHMAXwBHAHIAaQBkAGwAaQBuAGUAQwBvAGwAbwByAA0ACgBUAFAAOgAwAA0ACgBWAEEATAA6ADEAMAAwADcAMAAxADgAOAANAAoATgBNADoAWQBfAEEAeABpAHMAXwBHAHIAaQBkAGwAaQBuAGUAcwBTAHQAeQBsAGUADQAKAFQAUAA6ADAADQAKAFYAQQBMADoAMAANAAoATgBNADoAWQBfAEEAeABpAHMAXwBHAHIAaQBkAGwAaQBuAGUAcwBXAGUAaQBnAGgAdAANAAoAVABQADoAMAANAAoAVgBBAEwAOgAxAA0ACgBOAE0AOgBZAF8AQQB4AGkAcwBfAEkAbgB0AGUAcgBsAGEAYwBlAA0ACgBUAFAAOgAwAA0ACgBWAEEATAA6ADAADQAKAE4ATQA6AFkAXwBBAHgAaQBzAF8ASQBuAHQAZQByAGwAYQBjAGUAQwBvAGwAbwByAA0ACgBUAFAAOgAwAA0ACgBWAEEATAA6ADEANAA4ADcAMgA1ADYAMQANAAoATgBNADoAWQBfAEEAeABpAHMAXwBUAGkAYwBrAE0AYQByAGsADQAKAFQAUAA6ADAADQAKAFYAQQBMADoAMQANAAoATgBNADoAWQBfAEEAeABpAHMAXwBMAGEAYgBlAGwAcwBTAHQAYQBnAGcAZQByAGUAZAANAAoAVABQADoAMAANAAoAVgBBAEwAOgAwAA0ACgBOAE0AOgBZAF8AQQB4AGkAcwBfAEwAYQBiAGUAbABzAEEAbgBnAGwAZQANAAoAVABQADoAMQANAAoAVgBBAEwAOgBuAGEAbgANAAoATgBNADoAWQBfAEEAeABpAHMAXwBMAGEAYgBlAGwAcwBDAG8AbABvAHIADQAKAFQAUAA6ADAADQAKAFYAQQBMADoAMAANAAoATgBNADoAWQBfAEEAeABpAHMAXwBMAGEAYgBlAGwAcwBGAG8AbgB0AA0ACgBUAFAAOgAyAA0ACgBWAEEATAA6ACMARgBPAE4AVAAjACMAIwAjADkAMgA6ADkAdgAvAC8ALwB3AEEAQQBBAEEAQQBBAEEAQQBBAEEAQQBBAEEAQQBBAEoAQQBC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EgAUwBTAGwAaQBkAGUAcgBfAFQAeQBwAGUAMQANAAoAVABQADoAMAANAAoAVgBBAEwAOgAxAA0ACgBOAE0AOgBIAFMAUwBsAGkAZABlAHIAXwBUAHkAcABlADIADQAKAFQAUAA6ADAADQAKAFYAQQBMADoAMQANAAoATgBNADoASABTAFMAbABpAGQAZQByAF8AUAAxAA0ACgBUAFAAOgAxAA0ACgBWAEEATAA6ADAALgAwADUAMAAwADAAMAAwADAAMAAwAA0ACgBOAE0AOgBIAFMAUwBsAGkAZABlAHIAXwBQADIADQAKAFQAUAA6ADEADQAKAFYAQQBMADoAMAAuADkANQAwADAAMAAwADAAMAAwADAADQAKAE4ATQA6AEgAUwBTAGwAaQBkAGUAcgBfAFgAMQANAAoAVABQADoAMQANAAoAVgBBAEwAOgAwAC4AMwA3ADUANgA1ADUANwAwADcAOAANAAoATgBNADoASABTAFMAbABpAGQAZQByAF8AWAAyAA0ACgBUAFAAOgAxAA0ACgBWAEEATAA6ADAALgA2ADEANAA5ADcANwA2ADQANwAyAA0ACgBOAE0AOgBIAFMAUwBsAGkAZABlAHIAXwBMAGEAYgBlAGwAVAB5AHAAZQANAAoAVABQADoAMAANAAoAVgBBAEwAOgAyAA0ACgBOAE0AOgBIAFMAUwBsAGkAZABlAHIAXwBGAG8AbgB0AA0ACgBUAFAAOgAyAA0ACgBWAEEATAA6ACMARgBPAE4AVAAjACMAIwAjADkAMgA6ADkAUAAvAC8ALwB3AEEAQQBBAEEAQQBBAEEAQQBBAEEAQQBBAEEAQQBBAEoAQQBC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TAGwAaQBkAGUAcgBfAEMAbwBsAG8AcgAxAA0ACgBUAFAAOgAwAA0ACgBWAEEATAA6ADEAOQAyAA0ACgBOAE0AOgBIAFMAUwBsAGkAZABlAHIAXwBDAG8AbABvAHIAMgANAAoAVABQADoAMAANAAoAVgBBAEwAOgAxADIANQA4ADIAOQAxADIADQAKAE4ATQA6AEgAUwBTAGwAaQBkAGUAcgBfAFMAaABhAGQAaQBuAGcAVAB5AHAAZQANAAoAVABQADoAMAANAAoAVgBBAEwAOgAwAA0ACgBOAE0AOgBIAFMAUwBsAGkAZABlAHIAXwBTAGgAYQBkAGkAbgBnAFAAYQB0AHQAZQByAG4ADQAKAFQAUAA6ADAADQAKAFYAQQBMADoALQAxAA0ACgBOAE0AOgBIAFMASABlAGEAZABlAHIAUwBlAGMAdABfAEMAbwBsAG8AcgBPAHUAdAANAAoAVABQADoAMAANAAoAVgBBAEwAOgAxADYANwAxADEANgA4ADAADQAKAE4ATQA6AEgAUwBIAGUAYQBkAGUAcgBTAGUAYwB0AF8AQwBvAGwAbwByAEkAbgANAAoAVABQADoAMAANAAoAVgBBAEwAOgAyADUANQANAAoATgBNADoASABTAEgAZQBhAGQAZQByAFMAZQBjAHQAXwBDAG8AbABvAHIAVABlAHgAdAANAAoAVABQADoAMAANAAoAVgBBAEwAOgAxADYANwA3ADcAMgAxADUADQAKAE4ATQA6AEgAUwBIAGUAYQBkAGUAcgBTAGUAYwB0AF8ARgBvAG4AdAANAAoAVABQADoAMgANAAoAVgBBAEwAOgAjAEYATwBOAFQAIwAjACMAIwA5ADIAOgA5AFAALwAvAC8AdwBBAEEAQQBBAEEAQQBBAEEAQQBBAEEAQQBBAEEAQQBMAHcAQwBBAEEAQQBBAEEAQQBEAE0AQQB3AEkAQgBJAGsATQBBAGIAdwBCADEAQQBIAEkAQQBhAFEAQgBsAEEASABJAEEASQBBAEIATwBBAEcAVQBBAGQAdwBBAEEAQQBBAEEAQQBBAEEAQQBBAEEAQQBBAEEAQQBBAEEAQQBBAEEAQQBBAEEAQQBBAEEAQQBBAEEAQQBBAEEAQQBBAEEAQQBBAEEAQQBBAEEAQQBBAEEAQQBBAEEAQQBBAEEAQQBBAEEAQQBBAEEAQQA9AA0ACgBOAE0AOgBTAGgAbwB3AE0AYQByAGsAZQByAHMADQAKAFQAUAA6ADAADQAKAFYAQQBMADoAMQANAAoATgBNADoATQBhAHIAawBlAHIAcwBOAHUAbQBiAGUAcgANAAoAVABQADoAMAANAAoAVgBBAEwAOgA0AA0ACgBOAE0AOgBIAFMATQBhAHIAawBlAHIAUwBoAG8AdwAwAA0ACgBUAFAAOgAwAA0ACgBWAEEATAA6ADAADQAKAE4ATQA6AEgAUwBNAGEAcgBrAGUAcgBUAHkAcABlADAADQAKAFQAUAA6ADAADQAKAFYAQQBMADoAMwANAAoATgBNADoASABTAE0AYQByAGsAZQByAFYAYQBsAHUAZQAwAA0ACgBUAFAAOgAxAA0ACgBWAEEATAA6ADAADQAKAE4ATQA6AEgAUwBNAGEAcgBrAGUAcgBMAGEAYgBlAGwAVAB5AHAAZQAwAA0ACgBUAFAAOgAwAA0ACgBWAEEATAA6ADEADQAKAE4ATQA6AEgAUwBNAGEAcgBrAGUAcgBGAG8AbgB0ADA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AANAAoAVABQADoAMAANAAoAVgBBAEwAOgAxADIANQA4ADIAOQAxADIADQAKAE4ATQA6AEgAUwBNAGEAcgBrAGUAcgBDAGwAcgAwAA0ACgBUAFAAOgAwAA0ACgBWAEEATAA6ADEAMgA1ADgAMgA5ADEAMgANAAoATgBNADoASABTAE0AYQByAGsAZQByAFMAdAB5AGwAZQAwAA0ACgBUAFAAOgAwAA0ACgBWAEEATAA6ADEADQAKAE4ATQA6AEgAUwBNAGEAcgBrAGUAcgBXAGUAaQBnAGgAdAAwAA0ACgBUAFAAOgAwAA0ACgBWAEEATAA6ADEADQAKAE4ATQA6AEgAUwBNAGEAcgBrAGUAcgBBAGwAaQBnAG4AVgAwAA0ACgBUAFAAOgAwAA0ACgBWAEEATAA6ADAADQAKAE4ATQA6AEgAUwBNAGEAcgBrAGUAcgBBAGwAaQBnAG4ASAAwAA0ACgBUAFAAOgAwAA0ACgBWAEEATAA6ADAADQAKAE4ATQA6AEgAUwBNAGEAcgBrAGUAcgBTAGgAbwB3ADEADQAKAFQAUAA6ADAADQAKAFYAQQBMADoAMAANAAoATgBNADoASABTAE0AYQByAGsAZQByAFQAeQBwAGUAMQANAAoAVABQADoAMAANAAoAVgBBAEwAOgA0AA0ACgBOAE0AOgBIAFMATQBhAHIAawBlAHIAVgBhAGwAdQBlADEADQAKAFQAUAA6ADEADQAKAFYAQQBMADoAMAANAAoATgBNADoASABTAE0AYQByAGsAZQByAEwAYQBiAGUAbABUAHkAcABlADEADQAKAFQAUAA6ADAADQAKAFYAQQBMADoAMQANAAoATgBNADoASABTAE0AYQByAGsAZQByAEYAbwBuAHQAMQ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xAA0ACgBUAFAAOgAwAA0ACgBWAEEATAA6ADEAMgA1ADgAMgA5ADEAMgANAAoATgBNADoASABTAE0AYQByAGsAZQByAEMAbAByADEADQAKAFQAUAA6ADAADQAKAFYAQQBMADoAMQAyADUAOAAyADkAMQAyAA0ACgBOAE0AOgBIAFMATQBhAHIAawBlAHIAUwB0AHkAbABlADEADQAKAFQAUAA6ADAADQAKAFYAQQBMADoAMQANAAoATgBNADoASABTAE0AYQByAGsAZQByAFcAZQBpAGcAaAB0ADEADQAKAFQAUAA6ADAADQAKAFYAQQBMADoAMQANAAoATgBNADoASABTAE0AYQByAGsAZQByAEEAbABpAGcAbgBWADEADQAKAFQAUAA6ADAADQAKAFYAQQBMADoAMAANAAoATgBNADoASABTAE0AYQByAGsAZQByAEEAbABpAGcAbgBIADEADQAKAFQAUAA6ADAADQAKAFYAQQBMADoAMgANAAoATgBNADoASABTAE0AYQByAGsAZQByAFMAaABvAHcAMgANAAoAVABQADoAMAANAAoAVgBBAEwAOgAwAA0ACgBOAE0AOgBIAFMATQBhAHIAawBlAHIAVAB5AHAAZQAyAA0ACgBUAFAAOgAwAA0ACgBWAEEATAA6ADUADQAKAE4ATQA6AEgAUwBNAGEAcgBrAGUAcgBWAGEAbAB1AGUAMgANAAoAVABQADoAMQANAAoAVgBBAEwAOgAwAA0ACgBOAE0AOgBIAFMATQBhAHIAawBlAHIATABhAGIAZQBsAFQAeQBwAGUAMgANAAoAVABQADoAMAANAAoAVgBBAEwAOgAxAA0ACgBOAE0AOgBIAFMATQBhAHIAawBlAHIARgBvAG4AdAAy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IADQAKAFQAUAA6ADAADQAKAFYAQQBMADoAMQAyADUAOAAyADkAMQAyAA0ACgBOAE0AOgBIAFMATQBhAHIAawBlAHIAQwBsAHIAMgANAAoAVABQADoAMAANAAoAVgBBAEwAOgAxADIANQA4ADIAOQAxADIADQAKAE4ATQA6AEgAUwBNAGEAcgBrAGUAcgBTAHQAeQBsAGUAMgANAAoAVABQADoAMAANAAoAVgBBAEwAOgAxAA0ACgBOAE0AOgBIAFMATQBhAHIAawBlAHIAVwBlAGkAZwBoAHQAMgANAAoAVABQADoAMAANAAoAVgBBAEwAOgAxAA0ACgBOAE0AOgBIAFMATQBhAHIAawBlAHIAQQBsAGkAZwBuAFYAMgANAAoAVABQADoAMAANAAoAVgBBAEwAOgAyAA0ACgBOAE0AOgBIAFMATQBhAHIAawBlAHIAQQBsAGkAZwBuAEgAMgANAAoAVABQADoAMAANAAoAVgBBAEwAOgAxAA0ACgBOAE0AOgBIAFMATQBhAHIAawBlAHIAUwBoAG8AdwAzAA0ACgBUAFAAOgAwAA0ACgBWAEEATAA6ADAADQAKAE4ATQA6AEgAUwBNAGEAcgBrAGUAcgBUAHkAcABlADMADQAKAFQAUAA6ADAADQAKAFYAQQBMADoANgANAAoATgBNADoASABTAE0AYQByAGsAZQByAFYAYQBsAHUAZQAzAA0ACgBUAFAAOgAxAA0ACgBWAEEATAA6ADAADQAKAE4ATQA6AEgAUwBNAGEAcgBrAGUAcgBMAGEAYgBlAGwAVAB5AHAAZQAzAA0ACgBUAFAAOgAwAA0ACgBWAEEATAA6ADEADQAKAE4ATQA6AEgAUwBNAGEAcgBrAGUAcgBGAG8AbgB0ADM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wANAAoAVABQADoAMAANAAoAVgBBAEwAOgAxADIANQA4ADIAOQAxADIADQAKAE4ATQA6AEgAUwBNAGEAcgBrAGUAcgBDAGwAcgAzAA0ACgBUAFAAOgAwAA0ACgBWAEEATAA6ADEAMgA1ADgAMgA5ADEAMgANAAoATgBNADoASABTAE0AYQByAGsAZQByAFMAdAB5AGwAZQAzAA0ACgBUAFAAOgAwAA0ACgBWAEEATAA6ADEADQAKAE4ATQA6AEgAUwBNAGEAcgBrAGUAcgBXAGUAaQBnAGgAdAAzAA0ACgBUAFAAOgAwAA0ACgBWAEEATAA6ADEADQAKAE4ATQA6AEgAUwBNAGEAcgBrAGUAcgBBAGwAaQBnAG4AVgAzAA0ACgBUAFAAOgAwAA0ACgBWAEEATAA6ADEADQAKAE4ATQA6AEgAUwBNAGEAcgBrAGUAcgBBAGwAaQBnAG4ASAAzAA0ACgBUAFAAOgAwAA0ACgBWAEEATAA6ADEADQAKADwALwBPAFAAVABJAE8ATgBTAD4ADQAKAE4AOgAyAA0ACgBUAFkAUABFADoAOQANAAoATgBNADoAVAByAGUAbgBkAA0ACgBTAEkATQBJAEQAOgAwAA0ACgBTAEUATABTADoAMQANAAoAQwBVAFIAUwBFAEwAOgAwAA0ACgBUAFAAOgAwAA0ACgBSAEcAOgAxAA0ACgBOAE0AOgBtAGEAcgBrAGUAdAAgAHMAaABhAHIAZQANAAoAQwBMAFIAOgA2ADUAOAAxADIAMwAxAA0ACgBUAFIAQQBOAFMAUAA6ADUAMAANAAoAUwBJAE0AOgAwAA0ACgA8AFMARQBMAF8ATwBQAFQASQBPAE4AUwA+AA0ACgBDAE4AVAA6ADAADQAKADwALwBTAEUATABfAE8AUABUAEkATwBOAFMAPgANAAoAPABPAFAAVABJAE8ATgBTAD4ADQAKAEMATgBUADoANwA1AA0ACgBOAE0AOgBDAGgAYQByAHQAXwBUAGkAdABsAGUADQAKAFQAUAA6ADIADQAKAFYAQQBMADoADQAKAE4ATQA6AHAAMQANAAoAVABQADoAMQANAAoAVgBBAEwAOgAwAC4AMAAxADAAMAAwADAAMAAwADAAMAANAAoATgBNADoAcAAyAA0ACgBUAFAAOgAxAA0ACgBWAEEATAA6ADAALgAyADUAMAAwADAAMAAwADAAMAAwAA0ACgBOAE0AOgBwADMADQAKAFQAUAA6ADEADQAKAFYAQQBMADoAMAAuADUAMAAwADAAMAAwADAAMAAwADAADQAKAE4ATQA6AHAANAANAAoAVABQADoAMQANAAoAVgBBAEwAOgAwAC4ANwA1ADAAMAAwADAAMAAwADAAMAANAAoATgBNADoAcAA1AA0ACgBUAFAAOgAxAA0ACgBWAEEATAA6ADAALgA5ADkAMAAwADAAMAAwADAAMAAwAA0ACgBOAE0AOgBPAHYAZQByAGwAYQB5AFYAYQByAHMADQAKAFQAUAA6ADAADQAKAFYAQQBMADoAMAANAAoATgBNADoAQwBoAGEAcgB0AF8AUwBoAG8AdwBUAGkAdABsAGUADQAKAFQAUAA6ADAADQAKAFYAQQBMADoAMQANAAoATgBNADoAQwBoAGEAcgB0AF8AVABpAHQAbABlAEMAbwBsAG8AcgANAAoAVABQADoAMAANAAoAVgBBAEwAOgAwAA0ACgBOAE0AOgBDAGgAYQByAHQAXwBUAGkAdABsAGUARgBvAG4AdAANAAoAVABQADoAMgANAAoAVgBBAEwAOgAjAEYATwBOAFQAIwAjACMAIwA5ADIAOgA4AFA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sAGUAZwBlAG4AZAANAAoAVABQADoAMAANAAoAVgBBAEwAOgAwAA0ACgBOAE0AOgBDAGgAYQByAHQAXwBMAGUAZwBlAG4AZABDAG8AbABvAHIADQAKAFQAUAA6ADAADQAKAFYAQQBMADoAMAANAAoATgBNADoAQwBoAGEAcgB0AF8ATABlAGcAZQBuAGQARgBvAG4AdAANAAoAVABQADoAMgANAAoAVgBBAEwAOgAjAEYATwBOAFQAIwAjACMAIwA5ADIAOgA5AGYALwAvAC8AdwBBAEEAQQBBAEEAQQBBAEEAQQBBAEEAQQBBAEEAQQBKAEEAQg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DAGgAYQByAHQAXwBCAEsAQwBvAGwAbwByAA0ACgBUAFAAOgAwAA0ACgBWAEEATAA6ADEANgA3ADcANwAyADEANQANAAoATgBNADoAQwBoAGEAcgB0AF8AQgBvAHgAQwBvAGwAbwByAA0ACgBUAFAAOgAwAA0ACgBWAEEATAA6ADEANgA3ADcANwAyADEANQANAAoATgBNADoAWABfAEkAcwBDAGEAdABlAGcAbwByAGkAYwBhAGwADQAKAFQAUAA6ADAADQAKAFYAQQBMADoAMQANAAoATgBNADoAWABfAEEAeABpAHMAXwBBAHUAdABvAHMAYwBhAGwAZQANAAoAVABQADoAMAANAAoAVgBBAEwAOgAxAA0ACgBOAE0AOgBYAF8AQQB4AGkAcwBfAE0AaQBuAA0ACgBUAFAAOgAxAA0ACgBWAEEATAA6AG4AYQBuAA0ACgBOAE0AOgBYAF8AQQB4AGkAcwBfAE0AYQB4AA0ACgBUAFAAOgAxAA0ACgBWAEEATAA6AG4AYQBuAA0ACgBOAE0AOgBYAF8AQQB4AGkAcwBfAFMAdABlAHAADQAKAFQAUAA6ADEADQAKAFYAQQBMADoAbgBhAG4ADQAKAE4ATQA6AFgAXwBBAHgAaQBzAF8AUwBjAGEAbABlAEYAYQBjAHQAbwByAA0ACgBUAFAAOgAxAA0ACgBWAEEATAA6AG4AYQBuAA0ACgBOAE0AOgBYAF8AQQB4AGkAcwBfAEYAbwByAG0AYQB0AA0ACgBUAFAAOgAwAA0ACgBWAEEATAA6AC0AMQANAAoATgBNADoAWABfAEEAeABpAHMAXwBDAHUAcwB0AG8AbQBGAG8AcgBtAGEAdAANAAoAVABQADoAMgANAAoAVgBBAEwAOgANAAoATgBNADoAWABfAEEAeABpAHMAXwBMAG8AZwBhAHIAaQB0AGgAbQBpAGMADQAKAFQAUAA6ADAADQAKAFYAQQBMADoAMAANAAoATgBNADoAWABfAEEAeABpAHMAXwBTAGgAbwB3AFQAaQB0AGwAZQANAAoAVABQADoAMAANAAoAVgBBAEwAOgAxAA0ACgBOAE0AOgBYAF8AQQB4AGkAcwBfAFQAaQB0AGwAZQBDAG8AbABvAHIADQAKAFQAUAA6ADAADQAKAFYAQQBMADoAMAANAAoATgBNADoAWABfAEEAeABpAHMAXwBDAHUAcwB0AG8AbQBUAGkAdABsAGUADQAKAFQAUAA6ADAADQAKAFYAQQBMADoAMAANAAoATgBNADoAWABfAEEAeABpAHMAXwBUAGkAdABsAGUADQAKAFQAUAA6ADIADQAKAFYAQQBMADoADQAKAE4ATQA6AFgAXwBBAHgAaQBzAF8A</t>
    <phoneticPr fontId="10" type="noConversion"/>
  </si>
  <si>
    <t>VABpAHQAbABlAEYAbwBuAHQADQAKAFQAUAA6ADIADQAKAFYAQQBMADoAIwBGAE8ATgBUACMAIwAjACMAOQAyADoAOQBmAC8ALwAvAHcAQQBBAEEAQQBBAEEAQQBBAEEAQQBBAEEAQQBBAEEATAB3AEM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WABfAEEAeABpAHMAXwBTAGgAbwB3AEcAcgBpAGQAbABpAG4AZQBzAA0ACgBUAFAAOgAwAA0ACgBWAEEATAA6ADAADQAKAE4ATQA6AFgAXwBBAHgAaQBzAF8ARwByAGkAZABsAGkAbgBlAEMAbwBsAG8AcgANAAoAVABQADoAMAANAAoAVgBBAEwAOgAxADAAMAA3ADAAMQA4ADgADQAKAE4ATQA6AFgAXwBBAHgAaQBzAF8ARwByAGkAZABsAGkAbgBlAHMAUwB0AHkAbABlAA0ACgBUAFAAOgAwAA0ACgBWAEEATAA6ADAADQAKAE4ATQA6AFgAXwBBAHgAaQBzAF8ARwByAGkAZABsAGkAbgBlAHMAVwBlAGkAZwBoAHQADQAKAFQAUAA6ADAADQAKAFYAQQBMADoAMQANAAoATgBNADoAWABfAEEAeABpAHMAXwBJAG4AdABlAHIAbABhAGMAZQANAAoAVABQADoAMAANAAoAVgBBAEwAOgAwAA0ACgBOAE0AOgBYAF8AQQB4AGkAcwBfAEkAbgB0AGUAcgBsAGEAYwBlAEMAbwBsAG8AcgANAAoAVABQADoAMAANAAoAVgBBAEwAOgAxADQAOAA3ADIANQA2ADEADQAKAE4ATQA6AFgAXwBBAHgAaQBzAF8AVABpAGMAawBNAGEAcgBrAA0ACgBUAFAAOgAwAA0ACgBWAEEATAA6ADEADQAKAE4ATQA6AFgAXwBBAHgAaQBzAF8ATABhAGIAZQBsAHMAUwB0AGEAZwBnAGUAcgBlAGQADQAKAFQAUAA6ADAADQAKAFYAQQBMADoAMAANAAoATgBNADoAWABfAEEAeABpAHMAXwBMAGEAYgBlAGwAcwBBAG4AZwBsAGUADQAKAFQAUAA6ADEADQAKAFYAQQBMADoAbgBhAG4ADQAKAE4ATQA6AFgAXwBBAHgAaQBzAF8ATABhAGIAZQBsAHMAQwBvAGwAbwByAA0ACgBUAFAAOgAwAA0ACgBWAEEATAA6ADAADQAKAE4ATQA6AFgAXwBBAHgAaQBzAF8ATABhAGIAZQBsAHMARgBvAG4AdAANAAoAVABQADoAMgANAAoAVgBBAEwAOgAjAEYATwBOAFQAIwAjACMAIwA5ADIAOgA5AGYALwAvAC8AdwBBAEEAQQBBAEEAQQBBAEEAQQBBAEEAQQBBAEEAQQBKAEEAQg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ZAF8AQQB4AGkAcwBfAEEAdQB0AG8AcwBjAGEAbABlAA0ACgBUAFAAOgAwAA0ACgBWAEEATAA6ADEADQAKAE4ATQA6AFkAXwBBAHgAaQBzAF8ATQBpAG4ADQAKAFQAUAA6ADEADQAKAFYAQQBMADoAbgBhAG4ADQAKAE4ATQA6AFkAXwBBAHgAaQBzAF8ATQBhAHgADQAKAFQAUAA6ADEADQAKAFYAQQBMADoAbgBhAG4ADQAKAE4ATQA6AFkAXwBBAHgAaQBzAF8AUwB0AGUAcAANAAoAVABQADoAMQANAAoAVgBBAEwAOgBuAGEAbgANAAoATgBNADoAWQBfAEEAeABpAHMAXwBTAGMAYQBsAGUARgBhAGMAdABvAHIADQAKAFQAUAA6ADEADQAKAFYAQQBMADoAbgBhAG4ADQAKAE4ATQA6AFkAXwBBAHgAaQBzAF8ARgBvAHIAbQBhAHQADQAKAFQAUAA6ADAADQAKAFYAQQBMADoALQAxAA0ACgBOAE0AOgBZAF8AQQB4AGkAcwBfAEMAdQBzAHQAbwBtAEYAbwByAG0AYQB0AA0ACgBUAFAAOgAyAA0ACgBWAEEATAA6AA0ACgBOAE0AOgBZAF8AQQB4AGkAcwBfAEwAbwBnAGEAcgBpAHQAaABtAGkAYwANAAoAVABQADoAMAANAAoAVgBBAEwAOgAwAA0ACgBOAE0AOgBZAF8AQQB4AGkAcwBfAFMAaABvAHcAVABpAHQAbABlAA0ACgBUAFAAOgAwAA0ACgBWAEEATAA6ADEADQAKAE4ATQA6AFkAXwBBAHgAaQBzAF8AVABpAHQAbABlAEMAbwBsAG8AcgANAAoAVABQADoAMAANAAoAVgBBAEwAOgAwAA0ACgBOAE0AOgBZAF8AQQB4AGkAcwBfAEMAdQBzAHQAbwBtAFQAaQB0AGwAZQANAAoAVABQADoAMAANAAoAVgBBAEwAOgAwAA0ACgBOAE0AOgBZAF8AQQB4AGkAcwBfAFQAaQB0AGwAZQANAAoAVABQADoAMgANAAoAVgBBAEwAOgANAAoATgBNADoAWQBfAEEAeABpAHMAXwBUAGkAdABsAGUARgBvAG4AdAANAAoAVABQADoAMgANAAoAVgBBAEwAOgAjAEYATwBOAFQAIwAjACMAIwA5ADIAOgA5AGY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ZAF8AQQB4AGkAcwBfAFMAaABvAHcARwByAGkAZABsAGkAbgBlAHMADQAKAFQAUAA6ADAADQAKAFYAQQBMADoAMAANAAoATgBNADoAWQBfAEEAeABpAHMAXwBHAHIAaQBkAGwAaQBuAGUAQwBvAGwAbwByAA0ACgBUAFAAOgAwAA0ACgBWAEEATAA6ADEAMAAwADcAMAAxADgAOAANAAoATgBNADoAWQBfAEEAeABpAHMAXwBHAHIAaQBkAGwAaQBuAGUAcwBTAHQAeQBsAGUADQAKAFQAUAA6ADAADQAKAFYAQQBMADoAMAANAAoATgBNADoAWQBfAEEAeABpAHMAXwBHAHIAaQBkAGwAaQBuAGUAcwBXAGUAaQBnAGgAdAANAAoAVABQADoAMAANAAoAVgBBAEwAOgAxAA0ACgBOAE0AOgBZAF8AQQB4AGkAcwBfAEkAbgB0AGUAcgBsAGEAYwBlAA0ACgBUAFAAOgAwAA0ACgBWAEEATAA6ADAADQAKAE4ATQA6AFkAXwBBAHgAaQBzAF8ASQBuAHQAZQByAGwAYQBjAGUAQwBvAGwAbwByAA0ACgBUAFAAOgAwAA0ACgBWAEEATAA6ADEANAA4ADcAMgA1ADYAMQANAAoATgBNADoAWQBfAEEAeABpAHMAXwBUAGkAYwBrAE0AYQByAGsADQAKAFQAUAA6ADAADQAKAFYAQQBMADoAMQANAAoATgBNADoAWQBfAEEAeABpAHMAXwBMAGEAYgBlAGwAcwBTAHQAYQBnAGcAZQByAGUAZAANAAoAVABQADoAMAANAAoAVgBBAEwAOgAwAA0ACgBOAE0AOgBZAF8AQQB4AGkAcwBfAEwAYQBiAGUAbABzAEEAbgBnAGwAZQANAAoAVABQADoAMQANAAoAVgBBAEwAOgBuAGEAbgANAAoATgBNADoAWQBfAEEAeABpAHMAXwBMAGEAYgBlAGwAcwBDAG8AbABvAHIADQAKAFQAUAA6ADAADQAKAFYAQQBMADoAMAANAAoATgBNADoAWQBfAEEAeABpAHMAXwBMAGEAYgBlAGwAcwBGAG8AbgB0AA0ACgBUAFAAOgAyAA0ACgBWAEEATAA6ACMARgBPAE4AVAAjACMAIwAjADkAMgA6ADkAZgAvAC8ALwB3AEEAQQBBAEEAQQBBAEEAQQBBAEEAQQBBAEEAQQBBAEoAQQBC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QAcgBlAG4AZABfAHAAMQANAAoAVABQADoAMQANAAoAVgBBAEwAOgAwAC4AMAAxADAAMAAwADAAMAAwADAAMAANAAoATgBNADoAVAByAGUAbgBkAF8AMgANAAoAVABQADoAMQANAAoAVgBBAEwAOgAwAC4AMgA1ADAAMAAwADAAMAAwADAAMAANAAoATgBNADoAVAByAGUAbgBkAF8AcAA0AA0ACgBUAFAAOgAxAA0ACgBWAEEATAA6ADAALgA3ADUAMAAwADAAMAAwADAAMAAwAA0ACgBOAE0AOgBUAHIAZQBuAGQAXwBwADUADQAKAFQAUAA6ADEADQAKAFYAQQBMADoAMAAuADkAOQAwADAAMAAwADAAMAAwADAADQAKAE4ATQA6AFQAcgBlAG4AZABfAE0AUABUAHkAcABlAA0ACgBUAFAAOgAwAA0ACgBWAEEATAA6ADEADQAKAE4ATQA6AFQAcgBlAG4AZABfAEEAcgBlAGEAQwBvAGwAbwByADAADQAKAFQAUAA6ADAADQAKAFYAQQBMADoAMQA2ADcAMQAxADYAOAAwAA0ACgBOAE0AOgBUAHIAZQBuAGQAXwBBAHIAZQBhAEMAbwBsAG8AcgAxAA0ACgBUAFAAOgAwAA0ACgBWAEEATAA6ADEANgA3ADUANQAyADgANQANAAoATgBNADoAVAByAGUAbgBkAF8AQQByAGUAYQBDAG8AbABvAHIAMgANAAoAVABQADoAMAANAAoAVgBBAEwAOgAyADUANQANAAoATgBNADoAVAByAGUAbgBkAF8AUwBoAG8AdwBMAGEAYgBlAGwAcwANAAoAVABQADoAMAANAAoAVgBBAEwAOgAwAA0ACgBOAE0AOgBUAHIAZQBuAGQAXwBMAEMAbwBsAG8AcgANAAoAVABQADoAMAANAAoAVgBBAEwAOgAwAA0ACgBOAE0AOgBUAHIAZQBuAGQAXwBMAEYAbwBuAHQADQAKAFQAUAA6ADIADQAKAFYAQQBMADoAIwBGAE8ATgBUACMAIwAjACMAOQAyADoAOQBQ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PAAvAE8AUABUAEkATwBOAFMAPgANAAoATgA6ADMADQAKAFQAWQBQAEUAOgAxADAADQAKAE4ATQA6AFMAdABhAHQAaQBzAHQAaQBjAHMADQAKAFMASQBNAEkARAA6ADAADQAKAFMARQBMAFMAOgAyADAADQAKAEMAVQBSAFMARQBMADoAMQA5AA0ACgBUAFAAOgAwAA0ACgBSAEcAOgAwAA0ACgBOAE0AOgAnAFsAIwAjAFQASABJAFMAVwBCACMAIwBdAPitvLkgADEAOQAtADEAJwAhAEIAJAAyADkADQAKAEMATABSADoANgA1ADgAMQAyADMAMQANAAoAVABSAEEATgBTAFAAOgA1ADAADQAKAFMASQBNADoAMAANAAoAPABTAEUATABfAE8AUABUAEkATwBOAFMAPgANAAoAQwBOAFQAOgAwAA0ACgA8AC8AUwBFAEwAXwBPAFAAVABJAE8ATgBTAD4ADQAKAFQAUAA6ADAADQAKAFIARwA6ADAADQAKAE4ATQA6ACcAWwAjACMAVABIAEkAUwBXAEIAIwAjAF0A+K28uSAAMQA5AC0AMQAnACEAQwAkADIAOQANAAoAQwBMAFIAOgAxADIAMQAwADUANgAwADYADQAKAFQAUgBBAE4AUwBQADoANQAwAA0ACgBTAEkATQA6ADAADQAKADwAUwBFAEwAXwBPAFAAVABJAE8ATgBTAD4ADQAKAEMATgBUADoAMAANAAoAPAAvAFMARQBMAF8ATwBQAFQASQBPAE4AUwA+AA0ACgBUAFAAOgAwAA0ACgBSAEcAOgAwAA0ACgBOAE0AOgAnAFsAIwAjAFQASABJAFMAVwBCACMAIwBdAPitvLkgADEAOQAtADEAJwAhAEQAJAAyADkADQAKAEMATABSADoAOAA2ADQANwAxADYANwANAAoAVABSAEEATgBTAFAAOgA1ADAADQAKAFMASQBNADoAMAANAAoAPABTAEUATABfAE8AUABUAEkATwBOAFMAPgANAAoAQwBOAFQAOgAwAA0ACgA8AC8AUwBFAEwAXwBPAFAAVABJAE8ATgBTAD4ADQAKAFQAUAA6ADAADQAKAFIARwA6ADAADQAKAE4ATQA6ACcAWwAjACMAVABIAEkAUwBXAEIAIwAjAF0A+K28uSAAMQA5AC0AMQAnACEARQAkADIAOQANAAoAQwBMAFIAOgA2ADEANAA5ADIANwA3AA0ACgBUAFIAQQBOAFMAUAA6ADUAMAANAAoAUwBJAE0AOgAwAA0ACgA8AFMARQBMAF8ATwBQAFQASQBPAE4AUwA+AA0ACgBDAE4AVAA6ADAADQAKADwALwBTAEUATABfAE8AUABUAEkATwBOAFMAPgANAAoAVABQADoAMAANAAoAUgBHADoAMAANAAoATgBNADoAJwBbACMAIwBUAEgASQBTAFcAQgAjACMAXQD4rby5IAAxADkALQAxACcAIQBGACQAMgA5AA0ACgBDAEwAUgA6ADUANAAyADMAMwA1ADkADQAKAFQAUgBBAE4AUwBQADoANQAwAA0ACgBTAEkATQA6ADAADQAKADwAUwBFAEwAXwBPAFAAVABJAE8ATgBTAD4ADQAKAEMATgBUADoAMAANAAoAPAAvAFMARQBMAF8ATwBQAFQASQBPAE4AUwA+AA0ACgBUAFAAOgAwAA0ACgBSAEcAOgAwAA0ACgBOAE0AOgAnAFsAIwAjAFQASABJAFMAVwBCACMAIwBdAPitvLkgADEAOQAtADEAJwAhAEcAJAAyADkADQAKAEMATABSADoAMQA0ADIANgA1ADAAMgA2AA0ACgBUAFIAQQBOAFMAUAA6ADUAMAANAAoAUwBJAE0AOgAwAA0ACgA8AFMARQBMAF8ATwBQAFQASQBPAE4AUwA+AA0ACgBDAE4AVAA6ADAADQAKADwALwBTAEUATABfAE8AUABUAEkATwBOAFMAPgANAAoAVABQADoAMAANAAoAUgBHADoAMAANAAoATgBNADoAJwBbACMAIwBUAEgASQBTAFcAQgAjACMAXQD4rby5IAAxADkALQAxACcAIQBIACQAMgA5AA0ACgBDAEwAUgA6ADMAMQA2ADAANQA1ADkADQAKAFQAUgBBAE4AUwBQADoANQAwAA0ACgBTAEkATQA6ADAADQAKADwAUwBFAEwAXwBPAFAAVABJAE8ATgBTAD4ADQAKAEMATgBUADoAMAANAAoAPAAvAFMARQBMAF8ATwBQAFQASQBPAE4AUwA+AA0ACgBUAFAAOgAwAA0ACgBSAEcAOgAwAA0ACgBOAE0AOgAnAFsAIwAjAFQASABJAFMAVwBCACMAIwBdAPitvLkgADEAOQAtADEAJwAhAEkAJAAyADkADQAKAEMATABSADoAOAA3ADQAMQAzADkAMQANAAoAVABSAEEATgBTAFAAOgA1ADAADQAKAFMASQBNADoAMAANAAoAPABTAEUATABfAE8AUABUAEkATwBOAFMAPgANAAoAQwBOAFQAOgAwAA0ACgA8AC8AUwBFAEwAXwBPAFAAVABJAE8ATgBTAD4ADQAKAFQAUAA6ADAADQAKAFIARwA6ADAADQAKAE4ATQA6ACcAWwAjACMAVABIAEkAUwBXAEIAIwAjAF0A+K28uSAAMQA5AC0AMQAnACEASgAkADIAOQANAAoAQwBMAFIAOgA1ADgAMwA2ADcADQAKAFQAUgBBAE4AUwBQADoANQAwAA0ACgBTAEkATQA6ADAADQAKADwAUwBFAEwAXwBPAFAAVABJAE8ATgBTAD4ADQAKAEMATgBUADoAMAANAAoAPAAvAFMARQBMAF8ATwBQAFQASQBPAE4AUwA+AA0ACgBUAFAAOgAwAA0ACgBSAEcAOgAwAA0ACgBOAE0AOgAnAFsAIwAjAFQASABJAFMAVwBCACMAIwBdAPitvLkgADEAOQAtADEAJwAhAEsAJAAyADkADQAKAEMATABSADoAMgA4ADYANQAyADYAOQANAAoAVABSAEEATgBTAFAAOgA1ADAADQAKAFMASQBNADoAMAANAAoAPABTAEUATABfAE8AUABUAEkATwBOAFMAPgANAAoAQwBOAFQAOgAwAA0ACgA8AC8AUwBFAEwAXwBPAFAAVABJAE8ATgBTAD4ADQAKAFQAUAA6ADAADQAKAFIARwA6ADAADQAKAE4ATQA6ACcAWwAjACMAVABIAEkAUwBXAEIAIwAjAF0A+K28uSAAMQA5AC0AMQAnACEATAAkADIAOQANAAoAQwBMAFIAOgAyADgANQA5ADcANwAyAA0ACgBUAFIAQQBOAFMAUAA6ADUAMAANAAoAUwBJAE0AOgAwAA0ACgA8AFMARQBMAF8ATwBQAFQASQBPAE4AUwA+AA0ACgBDAE4AVAA6ADAADQAKADwALwBTAEUATABfAE8AUABUAEkATwBOAFMAPgANAAoAVABQADoAMAANAAoAUgBHADoAMAANAAoATgBNADoAJwBbACMAIwBUAEgASQBTAFcAQgAjACMAXQD4rby5IAAxADkALQAxACcAIQBNACQAMgA5AA0ACgBDAEwAUgA6ADEAMQA2ADkANAA0ADgAMgANAAoAVABSAEEATgBTAFAAOgA1ADAADQAKAFMASQBNADoAMAANAAoAPABTAEUATABfAE8AUABUAEkATwBOAFMAPgANAAoAQwBOAFQAOgAwAA0ACgA8AC8AUwBFAEwAXwBPAFAAVABJAE8ATgBTAD4ADQAKAFQAUAA6ADAADQAKAFIARwA6ADAADQAKAE4ATQA6ACcAWwAjACMAVABIAEkAUwBXAEIAIwAjAF0A+K28uSAAMQA5AC0AMQAnACEATgAkADIAOQANAAoAQwBMAFIAOgAyADYANQA2ADUAMAANAAoAVABSAEEATgBTAFAAOgA1ADAADQAKAFMASQBNADoAMAANAAoAPABTAEUATABfAE8AUABUAEkATwBOAFMAPgANAAoAQwBOAFQAOgAwAA0ACgA8AC8AUwBFAEwAXwBPAFAAVABJAE8ATgBTAD4ADQAKAFQAUAA6ADAADQAKAFIARwA6ADAADQAKAE4ATQA6ACcAWwAjACMAVABIAEkAUwBXAEIAIwAjAF0A+K28uSAAMQA5AC0AMQAnACEATwAkADIAOQANAAoAQwBMAFIAOgA1ADMAOAA5ADUAOAA5AA0ACgBUAFIAQQBOAFMAUAA6ADUAMAANAAoAUwBJAE0AOgAwAA0ACgA8AFMARQBMAF8ATwBQAFQASQBPAE4AUwA+AA0ACgBDAE4AVAA6ADAADQAKADwALwBTAEUATABfAE8AUABUAEkATwBOAFMAPgANAAoAVABQADoAMAANAAoAUgBHADoAMAANAAoATgBNADoAJwBbACMAIwBUAEgASQBTAFcAQgAjACMAXQD4rby5IAAxADkALQAxACcAIQBQACQAMgA5AA0ACgBDAEwAUgA6ADQANQA3ADcAOAANAAoAVABSAEEATgBTAFAAOgA1ADAADQAKAFMASQBNADoAMAANAAoAPABTAEUATABfAE8AUABUAEkATwBOAFMAPgANAAoAQwBOAFQAOgAwAA0ACgA8AC8AUwBFAEwAXwBPAFAAVABJAE8ATgBTAD4ADQAKAFQAUAA6ADAADQAKAFIARwA6ADAADQAKAE4ATQA6ACcAWwAjACMAVABIAEkAUwBXAEIAIwAjAF0A+K28uSAAMQA5AC0AMQAnACEAUQAkADIAOQANAAoAQwBMAFIAOgAyADIAOAA0ADEAOQANAAoAVABSAEEATgBTAFAAOgA1ADAADQAKAFMASQBNADoAMAANAAoAPABTAEUATABfAE8AUABUAEkATwBOAFMAPgANAAoAQwBOAFQAOgAwAA0ACgA8AC8AUwBFAEwAXwBPAFAAVABJAE8ATgBTAD4ADQAKAFQAUAA6ADAADQAKAFIARwA6ADAADQAKAE4ATQA6ACcAWwAjACMAVABIAEkAUwBXAEIAIwAjAF0A+K28uSAAMQA5AC0AMQAnACEAUgAkADIAOQANAAoAQwBMAFIAOgAxADYAMgA3ADcANQANAAoAVABSAEEATgBTAFAAOgA1ADAADQAKAFMASQBNADoAMAANAAoAPABTAEUATABfAE8AUABUAEkATwBOAFMAPgANAAoAQwBOAFQAOgAwAA0ACgA8AC8AUwBFAEwAXwBPAFAAVABJAE8ATgBTAD4ADQAKAFQAUAA6ADAADQAKAFIARwA6ADAADQAKAE4ATQA6ACcAWwAjACMAVABIAEkAUwBXAEIAIwAjAF0A+K28uSAAMQA5AC0AMQAnACEAUwAkADIAOQANAAoAQwBMAFIAOgA2ADYAMgA2ADMANgA5AA0ACgBUAFIAQQBOAFMAUAA6ADUAMAANAAoAUwBJAE0AOgAwAA0ACgA8AFMARQBMAF8ATwBQAFQASQBPAE4AUwA+AA0ACgBDAE4AVAA6ADAADQAKADwALwBTAEUATABfAE8AUABUAEkATwBOAFMAPgANAAoAVABQADoAMAANAAoAUgBHADoAMAANAAoATgBNADoAJwBbACMAIwBUAEgASQBTAFcAQgAjACMAXQD4rby5IAAxADkALQAxACcAIQBUACQAMgA5AA0ACgBDAEwAUgA6ADEANAAzADgAMQAyADAAMwANAAoAVABSAEEATgBTAFAAOgA1ADAADQAKAFMASQBNADoAMAANAAoAPABTAEUATABfAE8AUABUAEkATwBOAFMAPgANAAoAQwBOAFQAOgAwAA0ACgA8AC8AUwBFAEwAXwBPAFAAVABJAE8ATgBTAD4ADQAKAFQAUAA6ADAADQAKAFIARwA6ADAADQAKAE4ATQA6ACcAWwAjACMAVABIAEkAUwBXAEIAIwAjAF0A+K28uSAAMQA5AC0AMQAnACEAVQAkADIAOQANAAoAQwBMAFIAOgA0ADMANQA2ADUAOQAwAA0ACgBUAFIAQQBOAFMAUAA6ADUAMAANAAoAUwBJAE0AOgAwAA0ACgA8AFMARQBMAF8ATwBQAFQASQBPAE4AUwA+AA0ACgBDAE4AVAA6ADAADQAKADwALwBTAEUATABfAE8AUABUAEkATwBOAFMAPgANAAoAPABPAFAAVABJAE8ATgBTAD4ADQAKAEMATgBUADoAMgANAAoATgBNADoATQBpAG4AUABDAG4AdAANAAoAVABQADoAMAANAAoAVgBBAEwAOgAyADUADQAKAE4ATQA6AE8AdgBlAHIAbABhAHkAVgBhAHIAcwANAAoAVABQADoAMAANAAoAVgBBAEwAOgAzAA0ACgA8AC8ATwBQAFQASQBPAE4AUwA+AA0ACgBOADoANAANAAoAVABZAFAARQA6ADUADQAKAE4ATQA6AEIAbwB4AC0AcABsAG8AdAANAAoAUwBJAE0ASQBEADoAMAANAAoAUwBFAEwAUwA6ADIAMAANAAoAQwBVAFIAUwBFAEwAOgAxADkADQAKAFQAUAA6ADAADQAKAFIARwA6ADAADQAKAE4ATQA6ACcAWwAjACMAVABIAEkAUwBXAEIAIwAjAF0A+K28uSAAMQA5AC0AMQAnACEAQgAkADIAOQANAAoAQwBMAFIAOgA2ADUAOAAxADIAMwAxAA0ACgBUAFIAQQBOAFMAUAA6ADUAMAANAAoAUwBJAE0AOgAwAA0ACgA8AFMARQBMAF8ATwBQAFQASQBPAE4AUwA+AA0ACgBDAE4AVAA6ADMADQAKAE4ATQA6ADYADQAKAFQAUAA6ADAADQAKAFYAQQBMADoAMgANAAoATgBNADoAMwANAAoAVABQADoAMQANAAoAVgBBAEwAOgAwAC4AMQAwADAAMAAwADAAMAAwADAAMAANAAoATgBNADoANAANAAoAVABQADoAMQANAAoAVgBBAEwAOgAwAC4AOQAwADAAMAAwADAAMAAwADAAMAANAAoAPAAvAFMARQBMAF8ATwBQAFQASQBPAE4AUwA+AA0ACgBUAFAAOgAwAA0ACgBSAEcAOgAwAA0ACgBOAE0AOgAnAFsAIwAjAFQASABJAFMAVwBCACMAIwBdAPitvLkgADEAOQAtADEAJwAhAEMAJAAyADkADQAKAEMATABSADoAMQAyADEAMAA1ADYAMAA2AA0ACgBUAFIAQQBOAFMAUAA6ADUAMAANAAoAUwBJAE0AOgAwAA0ACgA8AFMARQBMAF8ATwBQAFQASQBPAE4AUwA+AA0ACgBDAE4AVAA6ADMADQAKAE4ATQA6ADYADQAKAFQAUAA6ADAADQAKAFYAQQBMADoAMgANAAoATgBNADoAMwANAAoAVABQADoAMQANAAoAVgBBAEwAOgAwAC4AMQAwADAAMAAwADAAMAAwADAAMAANAAoATgBNADoANAANAAoAVABQADoAMQANAAoAVgBBAEwAOgAwAC4AOQAwADAAMAAwADAAMAAwADAAMAANAAoAPAAvAFMARQBMAF8ATwBQAFQASQBPAE4AUwA+AA0ACgBUAFAAOgAwAA0ACgBSAEcAOgAwAA0ACgBOAE0AOgAnAFsAIwAjAFQASABJAFMAVwBCACMAIwBdAPitvLkgADEAOQAtADEAJwAhAEQAJAAyADkADQAKAEMATABSADoAOAA2ADQANwAxADYANwANAAoAVABSAEEATgBTAFAAOgA1ADAADQAKAFMASQBNADoAMAANAAoAPABTAEUATABfAE8AUABUAEkATwBOAFMAPgANAAoAQwBOAFQAOgAzAA0ACgBOAE0AOgA2AA0ACgBUAFAAOgAwAA0ACgBWAEEATAA6ADIADQAKAE4ATQA6ADMADQAKAFQAUAA6ADEADQAKAFYAQQBMADoAMAAuADEAMAAwADAAMAAwADAAMAAwADAADQAKAE4ATQA6ADQADQAKAFQAUAA6ADEADQAKAFYAQQBMADoAMAAuADkAMAAwADAAMAAwADAAMAAwADAADQAKADwALwBTAEUATABfAE8AUABUAEkATwBOAFMAPgANAAoAVABQADoAMAANAAoAUgBHADoAMAANAAoATgBNADoAJwBbACMAIwBUAEgASQBTAFcAQgAjACMAXQD4rby5IAAxADkALQAxACcAIQBFACQAMgA5AA0ACgBDAEwAUgA6ADYAMQA0ADkAMgA3ADcADQAKAFQAUgBBAE4AUwBQADoANQAwAA0ACgBTAEkATQA6ADAADQAKADwAUwBFAEwAXwBPAFAAVABJAE8ATgBTAD4ADQAKAEMATgBUADoAMwANAAoATgBNADoANgANAAoAVABQADoAMAANAAoAVgBBAEwAOgAyAA0ACgBOAE0AOgAzAA0ACgBUAFAAOgAxAA0ACgBWAEEATAA6ADAALgAxADAAMAAwADAAMAAwADAAMAAwAA0ACgBOAE0AOgA0AA0ACgBUAFAAOgAxAA0ACgBWAEEATAA6ADAALgA5ADAAMAAwADAAMAAwADAAMAAwAA0ACgA8AC8AUwBFAEwAXwBPAFAAVABJAE8ATgBTAD4ADQAKAFQAUAA6ADAADQAKAFIARwA6ADAADQAKAE4ATQA6ACcAWwAjACMAVABIAEkAUwBXAEIAIwAjAF0A+K28uSAAMQA5AC0AMQAnACEARgAkADIAOQANAAoAQwBMAFIAOgA1ADQAMgAzADMANQA5AA0ACgBUAFIAQQBOAFMAUAA6ADUAMAANAAoAUwBJAE0AOgAwAA0ACgA8AFMARQBMAF8ATwBQAFQASQBPAE4AUwA+AA0ACgBDAE4AVAA6ADMADQAKAE4ATQA6ADYADQAKAFQAUAA6ADAADQAKAFYAQQBMADoAMgANAAoATgBNADoAMwANAAoAVABQADoAMQANAAoAVgBBAEwAOgAwAC4AMQAwADAAMAAwADAAMAAwADAAMAANAAoATgBNADoANAANAAoAVABQADoAMQANAAoAVgBBAEwAOgAwAC4AOQAwADAAMAAwADAAMAAwADAAMAANAAoAPAAvAFMARQBMAF8ATwBQAFQASQBPAE4AUwA+AA0ACgBUAFAAOgAwAA0ACgBSAEcAOgAwAA0ACgBOAE0AOgAnAFsAIwAjAFQASABJAFMAVwBCACMAIwBdAPitvLkgADEAOQAtADEAJwAhAEcAJAAyADkADQAKAEMATABSADoAMQA0ADIANgA1ADAAMgA2AA0ACgBUAFIAQQBOAFMAUAA6ADUAMAANAAoAUwBJAE0AOgAwAA0ACgA8AFMARQBMAF8ATwBQAFQASQBPAE4AUwA+AA0ACgBDAE4AVAA6ADMADQAKAE4ATQA6ADYADQAKAFQAUAA6ADAADQAKAFYAQQBMADoAMgANAAoATgBNADoAMwANAAoAVABQADoAMQANAAoAVgBBAEwAOgAwAC4AMQAwADAAMAAwADAAMAAwADAAMAANAAoATgBNADoANAANAAoAVABQADoAMQANAAoAVgBBAEwAOgAwAC4AOQAwADAAMAAwADAAMAAwADAAMAANAAoAPAAvAFMARQBMAF8ATwBQAFQASQBPAE4AUwA+AA0ACgBUAFAAOgAwAA0ACgBSAEcAOgAwAA0ACgBOAE0AOgAnAFsAIwAjAFQASABJAFMAVwBCACMAIwBdAPitvLkgADEAOQAtADEAJwAhAEgAJAAyADkADQAKAEMATABSADoAMwAxADYAMAA1ADUAOQANAAoAVABSAEEATgBTAFAAOgA1ADAADQAKAFMASQBNADoAMAANAAoAPABTAEUATABfAE8AUABUAEkATwBOAFMAPgANAAoAQwBOAFQAOgAzAA0ACgBOAE0AOgA2AA0ACgBUAFAAOgAwAA0ACgBWAEEATAA6ADIADQAKAE4ATQA6ADMADQAKAFQAUAA6ADEADQAKAFYAQQBMADoAMAAuADEAMAAwADAAMAAwADAAMAAwADAADQAKAE4ATQA6ADQADQAKAFQAUAA6ADEADQAKAFYAQQBMADoAMAAuADkAMAAwADAAMAAwADAAMAAwADAADQAKADwALwBTAEUATABfAE8AUABUAEkATwBOAFMAPgANAAoAVABQADoAMAANAAoAUgBHADoAMAANAAoATgBNADoAJwBbACMAIwBUAEgASQBTAFcAQgAjACMAXQD4rby5IAAxADkALQAxACcAIQBJACQAMgA5AA0ACgBDAEwAUgA6ADgANwA0ADEAMwA5ADEADQAKAFQAUgBBAE4AUwBQADoANQAwAA0ACgBTAEkATQA6ADAADQAKADwAUwBFAEwAXwBPAFAAVABJAE8ATgBTAD4ADQAKAEMATgBUADoAMwANAAoATgBNADoANgANAAoAVABQADoAMAANAAoAVgBBAEwAOgAyAA0ACgBOAE0AOgAzAA0ACgBUAFAAOgAxAA0ACgBWAEEATAA6ADAALgAxADAAMAAwADAAMAAwADAAMAAwAA0ACgBOAE0AOgA0AA0ACgBUAFAAOgAxAA0ACgBWAEEATAA6ADAALgA5ADAAMAAwADAAMAAwADAAMAAwAA0ACgA8AC8AUwBFAEwAXwBPAFAAVABJAE8ATgBTAD4ADQAKAFQAUAA6ADAADQAKAFIARwA6ADAADQAKAE4ATQA6ACcAWwAjACMAVABIAEkAUwBXAEIAIwAjAF0A+K28uSAAMQA5AC0AMQAnACEASgAkADIAOQANAAoAQwBMAFIAOgA1ADgAMwA2ADcADQAKAFQAUgBBAE4AUwBQADoANQAwAA0ACgBTAEkATQA6ADAADQAKADwAUwBFAEwAXwBPAFAAVABJAE8ATgBTAD4ADQAKAEMATgBUADoAMwANAAoATgBNADoANgANAAoAVABQADoAMAANAAoAVgBBAEwAOgAyAA0ACgBOAE0AOgAzAA0ACgBUAFAAOgAxAA0ACgBWAEEATAA6ADAALgAxADAAMAAwADAAMAAwADAAMAAwAA0ACgBOAE0AOgA0AA0ACgBUAFAAOgAxAA0ACgBWAEEATAA6ADAALgA5ADAAMAAwADAAMAAwADAAMAAwAA0ACgA8AC8AUwBFAEwAXwBPAFAAVABJAE8ATgBTAD4ADQAKAFQAUAA6ADAADQAKAFIARwA6ADAADQAKAE4ATQA6ACcAWwAjACMAVABIAEkAUwBXAEIAIwAjAF0A+K28uSAAMQA5AC0AMQAnACEASwAkADIAOQANAAoAQwBMAFIAOgAyADgANgA1ADIANgA5AA0ACgBUAFIAQQBOAFMAUAA6ADUAMAANAAoAUwBJAE0AOgAwAA0ACgA8AFMARQBMAF8ATwBQAFQASQBPAE4AUwA+AA0ACgBDAE4AVAA6ADMADQAKAE4ATQA6ADYADQAKAFQAUAA6ADAADQAKAFYAQQBMADoAMgANAAoATgBNADoAMwANAAoAVABQADoAMQANAAoAVgBBAEwAOgAwAC4AMQAwADAAMAAwADAAMAAwADAAMAANAAoATgBNADoANAANAAoAVABQADoAMQANAAoAVgBBAEwAOgAwAC4AOQAwADAAMAAwADAAMAAwADAAMAANAAoAPAAvAFMARQBMAF8ATwBQAFQASQBPAE4AUwA+AA0ACgBUAFAAOgAwAA0ACgBSAEcAOgAwAA0ACgBOAE0AOgAnAFsAIwAjAFQASABJAFMAVwBCACMAIwBdAPitvLkgADEAOQAtADEAJwAhAEwAJAAyADkADQAKAEMATABSADoAMgA4ADUAOQA3ADcAMgANAAoAVABSAEEATgBTAFAAOgA1ADAADQAKAFMASQBNADoAMAANAAoAPABTAEUATABfAE8AUABUAEkATwBOAFMAPgANAAoAQwBOAFQAOgAzAA0ACgBOAE0AOgA2AA0ACgBUAFAAOgAwAA0ACgBWAEEATAA6ADIADQAKAE4ATQA6ADMADQAKAFQAUAA6ADEADQAKAFYAQQBMADoAMAAuADEAMAAwADAAMAAwADAAMAAwADAADQAKAE4ATQA6ADQADQAKAFQAUAA6ADEADQAKAFYAQQBMADoAMAAuADkAMAAwADAAMAAwADAAMAAwADAADQAKADwALwBTAEUATABfAE8AUABUAEkATwBOAFMAPgANAAoAVABQADoAMAANAAoAUgBHADoAMAANAAoATgBNADoAJwBbACMAIwBUAEgASQBTAFcAQgAjACMAXQD4rby5IAAxADkALQAxACcAIQBNACQAMgA5AA0ACgBDAEwAUgA6ADEAMQA2ADkANAA0ADgAMgANAAoAVABSAEEATgBTAFAAOgA1ADAADQAKAFMASQBNADoAMAANAAoAPABTAEUATABfAE8AUABUAEkATwBOAFMAPgANAAoAQwBOAFQAOgAzAA0ACgBOAE0AOgA2AA0ACgBUAFAAOgAwAA0ACgBWAEEATAA6ADIADQAKAE4ATQA6ADMADQAKAFQAUAA6ADEADQAKAFYAQQBMADoAMAAuADEAMAAwADAAMAAwADAAMAAwADAADQAKAE4ATQA6ADQADQAKAFQAUAA6ADEADQAKAFYAQQBMADoAMAAuADkAMAAwADAAMAAwADAAMAAwADAADQAKADwALwBTAEUATABfAE8AUABUAEkATwBOAFMAPgANAAoAVABQADoAMAANAAoAUgBHADoAMAANAAoATgBNADoAJwBbACMAIwBUAEgASQBTAFcAQgAjACMAXQD4rby5IAAxADkALQAxACcAIQBOACQAMgA5AA0ACgBDAEwAUgA6ADIANgA1ADYANQAwAA0ACgBUAFIAQQBOAFMAUAA6ADUAMAANAAoAUwBJAE0AOgAwAA0ACgA8AFMARQBMAF8ATwBQAFQASQBPAE4AUwA+AA0ACgBDAE4AVAA6ADMADQAKAE4ATQA6ADYADQAKAFQAUAA6ADAADQAKAFYAQQBMADoAMgANAAoATgBNADoAMwANAAoAVABQADoAMQANAAoAVgBBAEwAOgAwAC4AMQAwADAAMAAwADAAMAAwADAAMAANAAoATgBNADoANAANAAoAVABQADoAMQANAAoAVgBBAEwAOgAwAC4AOQAwADAAMAAwADAAMAAwADAAMAANAAoAPAAvAFMARQBMAF8ATwBQAFQASQBPAE4AUwA+AA0ACgBUAFAAOgAwAA0ACgBSAEcAOgAwAA0ACgBOAE0AOgAnAFsAIwAjAFQASABJAFMAVwBCACMAIwBdAPitvLkgADEAOQAtADEAJwAhAE8AJAAyADkADQAKAEMATABSADoANQAzADgAOQA1ADgAOQANAAoAVABSAEEATgBTAFAAOgA1ADAADQAKAFMASQBNADoAMAANAAoAPABTAEUATABfAE8AUABUAEkATwBOAFMAPgANAAoAQwBOAFQAOgAzAA0ACgBOAE0AOgA2AA0ACgBUAFAAOgAwAA0ACgBWAEEATAA6ADIADQAKAE4ATQA6ADMADQAKAFQAUAA6ADEADQAKAFYAQQBMADoAMAAuADEAMAAwADAAMAAwADAAMAAwADAADQAKAE4ATQA6ADQADQAKAFQAUAA6ADEADQAKAFYAQQBMADoAMAAuADkAMAAwADAAMAAwADAAMAAwADAADQAKADwALwBTAEUATABfAE8AUABUAEkATwBOAFMAPgANAAoAVABQADoAMAANAAoAUgBHADoAMAANAAoATgBNADoAJwBbACMAIwBUAEgASQBTAFcAQgAjACMAXQD4rby5IAAxADkALQAxACcAIQBQACQAMgA5AA0ACgBDAEwAUgA6ADQANQA3ADcAOAANAAoAVABSAEEATgBTAFAAOgA1ADAADQAKAFMASQBNADoAMAANAAoAPABTAEUATABfAE8AUABUAEkATwBOAFMAPgANAAoAQwBOAFQAOgAzAA0ACgBOAE0AOgA2AA0ACgBUAFAAOgAwAA0ACgBWAEEATAA6ADIADQAKAE4ATQA6ADMADQAKAFQAUAA6ADEADQAKAFYAQQBMADoAMAAuADEAMAAwADAAMAAwADAAMAAwADAADQAKAE4ATQA6ADQADQAKAFQAUAA6ADEADQAKAFYAQQBMADoAMAAuADkAMAAwADAAMAAwADAAMAAwADAADQAKADwALwBTAEUATABfAE8AUABUAEkATwBOAFMAPgANAAoAVABQADoAMAANAAoAUgBHADoAMAANAAoATgBNADoAJwBbACMAIwBUAEgASQBTAFcAQgAjACMAXQD4rby5IAAxADkALQAxACcAIQBRACQAMgA5AA0ACgBDAEwAUgA6ADIAMgA4ADQAMQA5AA0ACgBUAFIAQQBOAFMAUAA6ADUAMAANAAoAUwBJAE0AOgAwAA0ACgA8AFMARQBMAF8ATwBQAFQASQBPAE4AUwA+AA0ACgBDAE4AVAA6ADMADQAKAE4ATQA6ADYADQAKAFQAUAA6ADAADQAKAFYAQQBMADoAMgANAAoATgBNADoAMwANAAoAVABQADoAMQANAAoAVgBBAEwAOgAwAC4AMQAwADAAMAAwADAAMAAwADAAMAANAAoATgBNADoANAANAAoAVABQADoAMQANAAoAVgBBAEwAOgAwAC4AOQAwADAAMAAwADAAMAAwADAAMAANAAoAPAAvAFMARQBMAF8ATwBQAFQASQBPAE4AUwA+AA0ACgBUAFAAOgAwAA0ACgBSAEcAOgAwAA0ACgBOAE0AOgAnAFsAIwAjAFQASABJAFMAVwBCACMAIwBdAPitvLkgADEAOQAtADEAJwAhAFIAJAAyADkADQAKAEMATABSADoAMQA2ADIANwA3ADUADQAKAFQAUgBBAE4AUwBQADoANQAwAA0ACgBTAEkATQA6ADAADQAKADwAUwBFAEwAXwBPAFAAVABJAE8ATgBTAD4ADQAKAEMATgBUADoAMwANAAoATgBNADoANgANAAoAVABQADoAMAANAAoAVgBBAEwAOgAyAA0ACgBOAE0AOgAzAA0ACgBUAFAAOgAxAA0ACgBWAEEATAA6ADAALgAxADAAMAAwADAAMAAwADAAMAAwAA0ACgBOAE0AOgA0AA0ACgBUAFAAOgAxAA0ACgBWAEEATAA6ADAALgA5ADAAMAAwADAAMAAwADAAMAAwAA0ACgA8AC8AUwBFAEwAXwBPAFAAVABJAE8ATgBTAD4ADQAKAFQAUAA6ADAADQAKAFIARwA6ADAADQAKAE4ATQA6ACcAWwAjACMAVABIAEkAUwBXAEIAIwAjAF0A+K28uSAAMQA5AC0AMQAnACEAUwAkADIAOQANAAoAQwBMAFIAOgA2ADYAMgA2ADMANgA5AA0ACgBUAFIAQQBOAFMAUAA6ADUAMAANAAoAUwBJAE0AOgAwAA0ACgA8AFMARQBMAF8ATwBQAFQASQBPAE4AUwA+AA0ACgBDAE4AVAA6ADMADQAKAE4ATQA6ADYADQAKAFQAUAA6ADAADQAKAFYAQQBMADoAMgANAAoATgBNADoAMwANAAoAVABQADoAMQANAAoAVgBBAEwAOgAwAC4AMQAwADAAMAAwADAAMAAwADAAMAANAAoATgBNADoANAANAAoAVABQADoAMQANAAoAVgBBAEwAOgAwAC4AOQAwADAAMAAwADAAMAAwADAAMAANAAoAPAAvAFMARQBMAF8ATwBQAFQASQBPAE4AUwA+AA0ACgBUAFAAOgAwAA0ACgBSAEcAOgAwAA0ACgBOAE0AOgAnAFsAIwAjAFQASABJAFMAVwBCACMAIwBdAPitvLkgADEAOQAtADEAJwAhAFQAJAAyADkADQAKAEMATABSADoAMQA0ADMAOAAxADIAMAAzAA0ACgBUAFIAQQBOAFMAUAA6ADUAMAANAAoAUwBJAE0AOgAwAA0ACgA8AFMARQBMAF8ATwBQAFQASQBPAE4AUwA+AA0ACgBDAE4AVAA6ADMADQAKAE4ATQA6ADYADQAKAFQAUAA6ADAADQAKAFYAQQBMADoAMgANAAoATgBNADoAMwANAAoAVABQADoAMQANAAoAVgBBAEwAOgAwAC4AMQAwADAAMAAwADAAMAAwADAAMAANAAoATgBNADoANAANAAoAVABQADoAMQANAAoAVgBBAEwAOgAwAC4AOQAwADAAMAAwADAAMAAwADAAMAANAAoAPAAvAFMARQBMAF8ATwBQAFQASQBPAE4AUwA+AA0ACgBUAFAAOgAwAA0ACgBSAEcAOgAwAA0ACgBOAE0AOgAnAFsAIwAjAFQASABJAFMAVwBCACMAIwBdAPitvLkgADEAOQAtADEAJwAhAFUAJAAyADkADQAKAEMATABSADoANAAzADUANgA1ADkAMAANAAoAVABSAEEATgBTAFAAOgA1ADAADQAKAFMASQBNADoAMAANAAoAPABTAEUATABfAE8AUABUAEkATwBOAFMAPgANAAoAQwBOAFQAOgAzAA0ACgBOAE0AOgA2AA0ACgBUAFAAOgAwAA0ACgBWAEEATAA6ADIADQAKAE4ATQA6ADMADQAKAFQAUAA6ADEADQAKAFYAQQBMADoAMAAuADEAMAAwADAAMAAwADAAMAAwADAADQAKAE4ATQA6ADQADQAKAFQAUAA6ADEADQAKAFYAQQBMADoAMAAuADkAMAAwADAAMAAwADAAMAAwADAADQAKADwALwBTAEUATABfAE8AUABUAEkATwBOAFMAPgANAAoAPABPAFAAVABJAE8ATgBTAD4ADQAKAEMATgBUADoANQAxAA0ACgBOAE0AOgBDAGgAYQByAHQAXwBUAGkAdABsAGUADQAKAFQAUAA6ADIADQAKAFYAQQBMADoADQAKAE4ATQA6AHMAbABpAGQAZQByAHMADQAKAFQAUAA6ADAADQAKAFYAQQBMADoAMAANAAoATgBNADoAcwBsAGkAZABlAHIAcwBfAGMAdQBtAHUAbAANAAoAVABQADoAMAANAAoAVgBBAEwAOgAwAA0ACgBOAE0AOgBwADEADQAKAFQAUAA6ADEADQAKAFYAQQBMADoAMAAuADAAMQAwADAAMAAwADAAMAAwADAADQAKAE4ATQA6AHAAMgANAAoAVABQADoAMQANAAoAVgBBAEwAOgAwAC4AMgA1ADAAMAAwADAAMAAwADAAMAANAAoATgBNADoAcAAzAA0ACgBUAFAAOgAxAA0ACgBWAEEATAA6ADAALgA1ADAAMAAwADAAMAAwADAAMAAwAA0ACgBOAE0AOgBwADQADQAKAFQAUAA6ADEADQAKAFYAQQBMADoAMAAuADcANQAwADAAMAAwADAAMAAwADAADQAKAE4ATQA6AHAANQANAAoAVABQADoAMQANAAoAVgBBAEwAOgAwAC4AOQA5ADAAMAAwADAAMAAwADAAMAANAAoATgBNADoAbABlAGcAZQBuAGQADQAKAFQAUAA6ADAADQAKAFYAQQBMADoAMAANAAoATgBNADoATwB2AGUAcgBsAGEAeQBWAGEAcgBzAA0ACgBUAFAAOgAwAA0ACgBWAEEATAA6ADMADQAKAE4ATQA6AEMAaABhAHIAdABfAFMAaABvAHcAVABpAHQAbABlAA0ACgBUAFAAOgAwAA0ACgBWAEEATAA6ADEADQAKAE4ATQA6AEMAaABhAHIAdABfAFQAaQB0AGwAZQBDAG8AbABvAHIADQAKAFQAUAA6ADAADQAKAFYAQQBMADoAMAANAAoATgBNADoAQwBoAGEAcgB0AF8AVABpAHQAbABlAEYAbwBuAHQADQAKAFQAUAA6ADIADQAKAFYAQQBMADoAIwBGAE8ATgBUACMAIwAjACMAOQAyADoAOABQAC8ALwAvAHcAQQBBAEEAQQBBAEEAQQBBAEEAQQBBAEEAQQBBAEEATAB3AEM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QwBoAGEAcgB0AF8ATABlAGcAZQBuAGQAQwBvAGwAbwByAA0ACgBUAFAAOgAwAA0ACgBWAEEATAA6ADAADQAKAE4ATQA6AEMAaABhAHIAdABfAEwAZQBnAGUAbgBkAEYAbwBuAHQADQAKAFQAUAA6ADIADQAKAFYAQQBMADoAIwBGAE8ATgBUACMAIwAjACMAOQAyADoAOQBm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QwBoAGEAcgB0AF8AQgBLAEMAbwBsAG8AcgANAAoAVABQADoAMAANAAoAVgBBAEwAOgAxADYANwA3ADcAMgAxADUADQAKAE4ATQA6AEMAaABhAHIAdABfAEIAbwB4AEMAbwBsAG8AcgANAAoAVABQADoAMAANAAoAVgBBAEwAOgAxADYANwA3ADcAMgAxADUADQAKAE4ATQA6AEMAaABhAHIAdABfAFMAaABvAHcAUAByAGMASQBuAEwAZQBnAGUAbgBkAA0ACgBUAFAAOgAwAA0ACgBWAEEATAA6ADAADQAKAE4ATQA6AEMAaABhAHIAdABfAEIAbwB4AEgAaQBnAGgAbABpAGcAaAB0AEIAZQBoAGEAdgBpAG8AcgANAAoAVABQADoAMAANAAoAVgBBAEwAOgAxAA0ACgBOAE0AOgBDAGgAYQByAHQAXwBCAG8AeABIAGkAZwBoAGwAaQBnAGgAdABDAGwAcgANAAoAVABQADoAMAANAAoAVgBBAEwAOgAxADYANwA3ADAAMgA3ADAADQAKAE4ATQA6AFgAXwBBAHgAaQBzAF8AQQB1AHQAbwBzAGMAYQBsAGUADQAKAFQAUAA6ADAADQAKAFYAQQBMADoAMQANAAoATgBNADoAWABfAEEAeABpAHMAXwBNAGkAbgANAAoAVABQADoAMQANAAoAVgBBAEwAOgBuAGEAbgANAAoATgBNADoAWABfAEEAeABpAHMAXwBNAGEAeAANAAoAVABQADoAMQANAAoAVgBBAEwAOgBuAGEAbgANAAoATgBNADoAWABfAEEAeABpAHMAXwBTAHQAZQBwAA0ACgBUAFAAOgAxAA0ACgBWAEEATAA6AG4AYQBuAA0ACgBOAE0AOgBYAF8AQQB4AGkAcwBfAFMAYwBhAGwAZQBGAGEAYwB0AG8AcgANAAoAVABQADoAMQANAAoAVgBBAEwAOgBuAGEAbgANAAoATgBNADoAWABfAEEAeABpAHMAXwBGAG8AcgBtAGEAdAANAAoAVABQADoAMAANAAoAVgBBAEwAOgAtADEADQAKAE4ATQA6AFgAXwBBAHgAaQBzAF8AQwB1AHMAdABvAG0ARgBvAHIAbQBhAHQADQAKAFQAUAA6ADIADQAKAFYAQQBMADoADQAKAE4ATQA6AFgAXwBBAHgAaQBzAF8ATABvAGcAYQByAGkAdABoAG0AaQBjAA0ACgBUAFAAOgAwAA0ACgBWAEEATAA6ADAADQAKAE4ATQA6AFgAXwBBAHgAaQBzAF8AUwBoAG8AdwBUAGkAdABsAGUADQAKAFQAUAA6ADAADQAKAFYAQQBMADoAMQANAAoATgBNADoAWABfAEEAeABpAHMAXwBUAGkAdABsAGUAQwBvAGwAbwByAA0ACgBUAFAAOgAwAA0ACgBWAEEATAA6ADAADQAKAE4ATQA6AFgAXwBBAHgAaQBzAF8AQwB1AHMAdABvAG0AVABpAHQAbABlAA0ACgBUAFAAOgAwAA0ACgBWAEEATAA6ADAADQAKAE4ATQA6AFgAXwBBAHgAaQBzAF8AVABpAHQAbABlAA0ACgBUAFAAOgAyAA0ACgBWAEEATAA6AA0ACgBOAE0AOgBYAF8AQQB4AGkAcwBfAFQAaQB0AGwAZQBGAG8AbgB0AA0ACgBUAFAAOgAyAA0ACgBWAEEATAA6ACMARgBPAE4AVAAjACMAIwAjADkAMgA6ADkAZg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gAXwBBAHgAaQBzAF8AUwBoAG8AdwBHAHIAaQBkAGwAaQBuAGUAcwANAAoAVABQADoAMAANAAoAVgBBAEwAOgAwAA0ACgBOAE0AOgBYAF8AQQB4AGkAcwBfAEcAcgBpAGQAbABpAG4AZQBDAG8AbABvAHIADQAKAFQAUAA6ADAADQAKAFYAQQBMADoAMQAwADAANwAwADEAOAA4AA0ACgBOAE0AOgBYAF8AQQB4AGkAcwBfAEcAcgBpAGQAbABpAG4AZQBzAFMAdAB5AGwAZQANAAoAVABQADoAMAANAAoAVgBBAEwAOgAwAA0ACgBOAE0AOgBYAF8AQQB4AGkAcwBfAEcAcgBpAGQAbABpAG4AZQBzAFcAZQBpAGcAaAB0AA0ACgBUAFAAOgAwAA0ACgBWAEEATAA6ADEADQAKAE4ATQA6AFgAXwBBAHgAaQBzAF8ASQBuAHQAZQByAGwAYQBjAGUADQAKAFQAUAA6ADAADQAKAFYAQQBMADoAMAANAAoATgBNADoAWABfAEEAeABpAHMAXwBJAG4AdABlAHIAbABhAGMAZQBDAG8AbABvAHIADQAKAFQAUAA6ADAADQAKAFYAQQBMADoAMQA0ADgANwAyADUANgAxAA0ACgBOAE0AOgBYAF8AQQB4AGkAcwBfAFQAaQBjAGsATQBhAHIAawANAAoAVABQADoAMAANAAoAVgBBAEwAOgAxAA0ACgBOAE0AOgBYAF8AQQB4AGkAcwBfAEwAYQBiAGUAbABzAFMAdABhAGcAZwBlAHIAZQBkAA0ACgBUAFAAOgAwAA0ACgBWAEEATAA6ADAADQAKAE4ATQA6AFgAXwBBAHgAaQBzAF8ATABhAGIAZQBsAHMAQQBuAGcAbABlAA0ACgBUAFAAOgAxAA0ACgBWAEEATAA6AG4AYQBuAA0ACgBOAE0AOgBYAF8AQQB4AGkAcwBfAEwAYQBiAGUAbABzAEMAbwBsAG8AcgANAAoAVABQADoAMAANAAoAVgBBAEwAOgAwAA0ACgBOAE0AOgBYAF8AQQB4AGkAcwBfAEwAYQBiAGUAbABzAEYAbwBuAHQADQAKAFQAUAA6ADIADQAKAFYAQQBMADoAIwBGAE8ATgBUACMAIwAjACMAOQAyADoAOQBmAC8ALwAvAHcAQQBBAEEAQQBBAEEAQQBBAEEAQQBBAEEAQQBBAEEASgBBAEI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QgBQAGwAbwB0AF8ATQBQAFQAeQBwAGUADQAKAFQAUAA6ADAADQAKAFYAQQBMADoAMAANAAoATgBNADoAQgBQAGwAbwB0AF8AUABCAGUAaABhAHYAaQBvAHIADQAKAFQAUAA6ADAADQAKAFYAQQBMADoAMAANAAoATgBNADoAQgBQAGwAbwB0AF8AUABUAHkAcABlAA0ACgBUAFAAOgAwAA0ACgBWAEEATAA6ADAADQAKAE4ATQA6AEIAUABsAG8AdABfAFAAUwBoAG8AdwANAAoAVABQADoAMAANAAoAVgBBAEwAOgAwAA0ACgBOAE0AOgBCAFAAbABvAHQAXwBQAEMAbwBsAG8AcgANAAoAVABQADoAMAANAAoAVgBBAEwAOgAxADcANgANAAoATgBNADoAQgBQAGwAbwB0AF8AUABGAG8AbgB0AA0ACgBUAFAAOgAyAA0ACgBWAEEATAA6ACMARgBPAE4AVAAjACMAIwAjADkAMgA6ADkAZgAvAC8ALwB3AEEAQQBBAEEAQQBBAEEAQQBBAEEAQQBBAEEAQQBBAEoAQQBC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IAUABsAG8AdABfAFAAYQBpAG4AdABUAHkAcABlAA0ACgBUAFAAOgAwAA0ACgBWAEEATAA6ADEADQAKADwALwBPAFAAVABJAE8ATgBTAD4ADQAKADwALwBQAEEARwBFAFMAPgANAAoA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</si>
</sst>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\ h:mm:ss"/>
    <numFmt numFmtId="177" formatCode="0.0000%"/>
  </numFmts>
  <fonts count="12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8"/>
      <name val="돋움"/>
      <family val="3"/>
      <charset val="129"/>
    </font>
    <font>
      <b/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indexed="57"/>
      </left>
      <right/>
      <top/>
      <bottom/>
      <diagonal/>
    </border>
    <border>
      <left style="mediumDashed">
        <color indexed="57"/>
      </left>
      <right/>
      <top style="mediumDashed">
        <color indexed="57"/>
      </top>
      <bottom/>
      <diagonal/>
    </border>
    <border>
      <left/>
      <right/>
      <top style="mediumDashed">
        <color indexed="57"/>
      </top>
      <bottom/>
      <diagonal/>
    </border>
    <border>
      <left style="mediumDashed">
        <color indexed="57"/>
      </left>
      <right/>
      <top/>
      <bottom style="mediumDashed">
        <color indexed="57"/>
      </bottom>
      <diagonal/>
    </border>
    <border>
      <left/>
      <right/>
      <top/>
      <bottom style="mediumDashed">
        <color indexed="57"/>
      </bottom>
      <diagonal/>
    </border>
    <border>
      <left/>
      <right style="mediumDashed">
        <color indexed="57"/>
      </right>
      <top style="mediumDashed">
        <color indexed="57"/>
      </top>
      <bottom/>
      <diagonal/>
    </border>
    <border>
      <left/>
      <right style="mediumDashed">
        <color indexed="57"/>
      </right>
      <top/>
      <bottom/>
      <diagonal/>
    </border>
    <border>
      <left/>
      <right style="mediumDashed">
        <color indexed="57"/>
      </right>
      <top/>
      <bottom style="mediumDashed">
        <color indexed="57"/>
      </bottom>
      <diagonal/>
    </border>
    <border>
      <left style="mediumDashed">
        <color indexed="57"/>
      </left>
      <right/>
      <top style="mediumDashed">
        <color indexed="57"/>
      </top>
      <bottom style="mediumDashed">
        <color indexed="57"/>
      </bottom>
      <diagonal/>
    </border>
    <border>
      <left/>
      <right/>
      <top style="mediumDashed">
        <color indexed="57"/>
      </top>
      <bottom style="mediumDashed">
        <color indexed="57"/>
      </bottom>
      <diagonal/>
    </border>
    <border>
      <left/>
      <right style="mediumDashed">
        <color indexed="57"/>
      </right>
      <top style="mediumDashed">
        <color indexed="57"/>
      </top>
      <bottom style="mediumDashed">
        <color indexed="57"/>
      </bottom>
      <diagonal/>
    </border>
  </borders>
  <cellStyleXfs count="33">
    <xf numFmtId="0" fontId="0" fillId="0" borderId="0"/>
    <xf numFmtId="177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76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0" fontId="0" fillId="0" borderId="0" xfId="32" applyNumberFormat="1" applyFont="1"/>
    <xf numFmtId="9" fontId="0" fillId="3" borderId="19" xfId="0" applyNumberFormat="1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0" xfId="0" applyFill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4" fillId="0" borderId="0" xfId="0" applyFont="1"/>
    <xf numFmtId="10" fontId="0" fillId="0" borderId="28" xfId="32" applyNumberFormat="1" applyFont="1" applyFill="1" applyBorder="1"/>
    <xf numFmtId="10" fontId="0" fillId="0" borderId="29" xfId="32" applyNumberFormat="1" applyFont="1" applyFill="1" applyBorder="1"/>
    <xf numFmtId="10" fontId="0" fillId="0" borderId="0" xfId="32" applyNumberFormat="1" applyFont="1" applyBorder="1"/>
    <xf numFmtId="10" fontId="0" fillId="0" borderId="30" xfId="32" applyNumberFormat="1" applyFont="1" applyBorder="1"/>
    <xf numFmtId="10" fontId="0" fillId="0" borderId="31" xfId="32" applyNumberFormat="1" applyFont="1" applyBorder="1"/>
    <xf numFmtId="10" fontId="0" fillId="0" borderId="32" xfId="32" applyNumberFormat="1" applyFont="1" applyBorder="1"/>
    <xf numFmtId="10" fontId="0" fillId="0" borderId="33" xfId="32" applyNumberFormat="1" applyFont="1" applyBorder="1"/>
    <xf numFmtId="10" fontId="0" fillId="0" borderId="34" xfId="32" applyNumberFormat="1" applyFont="1" applyBorder="1"/>
    <xf numFmtId="10" fontId="0" fillId="0" borderId="35" xfId="32" applyNumberFormat="1" applyFont="1" applyBorder="1"/>
    <xf numFmtId="10" fontId="0" fillId="0" borderId="36" xfId="32" applyNumberFormat="1" applyFont="1" applyBorder="1"/>
    <xf numFmtId="10" fontId="0" fillId="0" borderId="37" xfId="32" applyNumberFormat="1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11" fillId="0" borderId="0" xfId="0" applyFont="1"/>
    <xf numFmtId="0" fontId="0" fillId="4" borderId="0" xfId="0" applyFill="1"/>
    <xf numFmtId="0" fontId="0" fillId="4" borderId="0" xfId="0" applyFill="1" applyProtection="1">
      <protection locked="0"/>
    </xf>
    <xf numFmtId="0" fontId="0" fillId="0" borderId="0" xfId="0" applyAlignment="1"/>
  </cellXfs>
  <cellStyles count="33">
    <cellStyle name="RISKbigPercent" xfId="1" xr:uid="{00000000-0005-0000-0000-000000000000}"/>
    <cellStyle name="RISKblandrEdge" xfId="2" xr:uid="{00000000-0005-0000-0000-000001000000}"/>
    <cellStyle name="RISKblCorner" xfId="3" xr:uid="{00000000-0005-0000-0000-000002000000}"/>
    <cellStyle name="RISKbottomEdge" xfId="4" xr:uid="{00000000-0005-0000-0000-000003000000}"/>
    <cellStyle name="RISKbrCorner" xfId="5" xr:uid="{00000000-0005-0000-0000-000004000000}"/>
    <cellStyle name="RISKdarkBoxed" xfId="6" xr:uid="{00000000-0005-0000-0000-000005000000}"/>
    <cellStyle name="RISKdarkShade" xfId="7" xr:uid="{00000000-0005-0000-0000-000006000000}"/>
    <cellStyle name="RISKdbottomEdge" xfId="8" xr:uid="{00000000-0005-0000-0000-000007000000}"/>
    <cellStyle name="RISKdrightEdge" xfId="9" xr:uid="{00000000-0005-0000-0000-000008000000}"/>
    <cellStyle name="RISKdurationTime" xfId="10" xr:uid="{00000000-0005-0000-0000-000009000000}"/>
    <cellStyle name="RISKinNumber" xfId="11" xr:uid="{00000000-0005-0000-0000-00000A000000}"/>
    <cellStyle name="RISKlandrEdge" xfId="12" xr:uid="{00000000-0005-0000-0000-00000B000000}"/>
    <cellStyle name="RISKleftEdge" xfId="13" xr:uid="{00000000-0005-0000-0000-00000C000000}"/>
    <cellStyle name="RISKlightBoxed" xfId="14" xr:uid="{00000000-0005-0000-0000-00000D000000}"/>
    <cellStyle name="RISKltandbEdge" xfId="15" xr:uid="{00000000-0005-0000-0000-00000E000000}"/>
    <cellStyle name="RISKnormBoxed" xfId="16" xr:uid="{00000000-0005-0000-0000-00000F000000}"/>
    <cellStyle name="RISKnormCenter" xfId="17" xr:uid="{00000000-0005-0000-0000-000010000000}"/>
    <cellStyle name="RISKnormHeading" xfId="18" xr:uid="{00000000-0005-0000-0000-000011000000}"/>
    <cellStyle name="RISKnormItal" xfId="19" xr:uid="{00000000-0005-0000-0000-000012000000}"/>
    <cellStyle name="RISKnormLabel" xfId="20" xr:uid="{00000000-0005-0000-0000-000013000000}"/>
    <cellStyle name="RISKnormShade" xfId="21" xr:uid="{00000000-0005-0000-0000-000014000000}"/>
    <cellStyle name="RISKnormTitle" xfId="22" xr:uid="{00000000-0005-0000-0000-000015000000}"/>
    <cellStyle name="RISKoutNumber" xfId="23" xr:uid="{00000000-0005-0000-0000-000016000000}"/>
    <cellStyle name="RISKrightEdge" xfId="24" xr:uid="{00000000-0005-0000-0000-000017000000}"/>
    <cellStyle name="RISKrtandbEdge" xfId="25" xr:uid="{00000000-0005-0000-0000-000018000000}"/>
    <cellStyle name="RISKssTime" xfId="26" xr:uid="{00000000-0005-0000-0000-000019000000}"/>
    <cellStyle name="RISKtandbEdge" xfId="27" xr:uid="{00000000-0005-0000-0000-00001A000000}"/>
    <cellStyle name="RISKtlandrEdge" xfId="28" xr:uid="{00000000-0005-0000-0000-00001B000000}"/>
    <cellStyle name="RISKtlCorner" xfId="29" xr:uid="{00000000-0005-0000-0000-00001C000000}"/>
    <cellStyle name="RISKtopEdge" xfId="30" xr:uid="{00000000-0005-0000-0000-00001D000000}"/>
    <cellStyle name="RISKtrCorner" xfId="31" xr:uid="{00000000-0005-0000-0000-00001E000000}"/>
    <cellStyle name="백분율" xfId="32" builtinId="5"/>
    <cellStyle name="표준" xfId="0" builtinId="0"/>
  </cellStyles>
  <dxfs count="3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V33"/>
  <sheetViews>
    <sheetView tabSelected="1" topLeftCell="A9" zoomScale="95" zoomScaleNormal="95" workbookViewId="0">
      <selection activeCell="B29" sqref="B29"/>
    </sheetView>
  </sheetViews>
  <sheetFormatPr defaultRowHeight="13.2" x14ac:dyDescent="0.25"/>
  <cols>
    <col min="1" max="1" width="21.109375" customWidth="1"/>
    <col min="3" max="3" width="10" bestFit="1" customWidth="1"/>
    <col min="5" max="5" width="9.88671875" customWidth="1"/>
    <col min="14" max="14" width="11.44140625" bestFit="1" customWidth="1"/>
    <col min="23" max="23" width="8.88671875" customWidth="1"/>
  </cols>
  <sheetData>
    <row r="1" spans="1:21" ht="17.399999999999999" x14ac:dyDescent="0.4">
      <c r="A1" s="29" t="s">
        <v>14</v>
      </c>
    </row>
    <row r="3" spans="1:21" ht="13.8" thickBot="1" x14ac:dyDescent="0.3">
      <c r="A3" s="1" t="s">
        <v>0</v>
      </c>
    </row>
    <row r="4" spans="1:21" ht="13.8" thickBot="1" x14ac:dyDescent="0.3">
      <c r="A4" t="s">
        <v>13</v>
      </c>
      <c r="B4" s="4">
        <v>0.45</v>
      </c>
    </row>
    <row r="6" spans="1:21" x14ac:dyDescent="0.25">
      <c r="A6" t="s">
        <v>19</v>
      </c>
    </row>
    <row r="7" spans="1:21" ht="13.8" thickBot="1" x14ac:dyDescent="0.3">
      <c r="B7" s="2" t="s">
        <v>5</v>
      </c>
      <c r="C7" s="2" t="s">
        <v>3</v>
      </c>
      <c r="D7" s="2" t="s">
        <v>4</v>
      </c>
      <c r="E7" s="2"/>
    </row>
    <row r="8" spans="1:21" x14ac:dyDescent="0.25">
      <c r="A8" t="s">
        <v>1</v>
      </c>
      <c r="B8" s="5">
        <v>-0.03</v>
      </c>
      <c r="C8" s="6">
        <v>0</v>
      </c>
      <c r="D8" s="7">
        <v>0.03</v>
      </c>
    </row>
    <row r="9" spans="1:21" x14ac:dyDescent="0.25">
      <c r="A9" t="s">
        <v>2</v>
      </c>
      <c r="B9" s="8">
        <v>-0.05</v>
      </c>
      <c r="C9" s="9">
        <v>0</v>
      </c>
      <c r="D9" s="10">
        <v>0.05</v>
      </c>
    </row>
    <row r="10" spans="1:21" x14ac:dyDescent="0.25">
      <c r="A10" t="s">
        <v>17</v>
      </c>
      <c r="B10" s="8">
        <v>-0.01</v>
      </c>
      <c r="C10" s="9">
        <v>0.02</v>
      </c>
      <c r="D10" s="10">
        <v>0.06</v>
      </c>
    </row>
    <row r="11" spans="1:21" ht="13.8" thickBot="1" x14ac:dyDescent="0.3">
      <c r="A11" t="s">
        <v>18</v>
      </c>
      <c r="B11" s="11">
        <v>-0.06</v>
      </c>
      <c r="C11" s="12">
        <v>-0.02</v>
      </c>
      <c r="D11" s="13">
        <v>0.01</v>
      </c>
    </row>
    <row r="13" spans="1:21" x14ac:dyDescent="0.25">
      <c r="A13" t="s">
        <v>12</v>
      </c>
    </row>
    <row r="14" spans="1:21" x14ac:dyDescent="0.25">
      <c r="A14" t="s">
        <v>6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</row>
    <row r="15" spans="1:21" ht="13.8" thickBot="1" x14ac:dyDescent="0.3">
      <c r="A15" t="s">
        <v>15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</row>
    <row r="16" spans="1:21" ht="13.8" thickBot="1" x14ac:dyDescent="0.3">
      <c r="A16" t="s">
        <v>16</v>
      </c>
      <c r="B16" s="26">
        <f ca="1">IF(RAND()&lt;0.5,1,0)</f>
        <v>1</v>
      </c>
      <c r="C16" s="27">
        <f ca="1">IF(RAND()&lt;(10-SUM($B16:B16))/(20-B$14),1,0)</f>
        <v>1</v>
      </c>
      <c r="D16" s="27">
        <f ca="1">IF(RAND()&lt;(10-SUM($B16:C16))/(20-C$14),1,0)</f>
        <v>0</v>
      </c>
      <c r="E16" s="27">
        <f ca="1">IF(RAND()&lt;(10-SUM($B16:D16))/(20-D$14),1,0)</f>
        <v>0</v>
      </c>
      <c r="F16" s="27">
        <f ca="1">IF(RAND()&lt;(10-SUM($B16:E16))/(20-E$14),1,0)</f>
        <v>1</v>
      </c>
      <c r="G16" s="27">
        <f ca="1">IF(RAND()&lt;(10-SUM($B16:F16))/(20-F$14),1,0)</f>
        <v>1</v>
      </c>
      <c r="H16" s="27">
        <f ca="1">IF(RAND()&lt;(10-SUM($B16:G16))/(20-G$14),1,0)</f>
        <v>1</v>
      </c>
      <c r="I16" s="27">
        <f ca="1">IF(RAND()&lt;(10-SUM($B16:H16))/(20-H$14),1,0)</f>
        <v>1</v>
      </c>
      <c r="J16" s="27">
        <f ca="1">IF(RAND()&lt;(10-SUM($B16:I16))/(20-I$14),1,0)</f>
        <v>1</v>
      </c>
      <c r="K16" s="27">
        <f ca="1">IF(RAND()&lt;(10-SUM($B16:J16))/(20-J$14),1,0)</f>
        <v>0</v>
      </c>
      <c r="L16" s="27">
        <f ca="1">IF(RAND()&lt;(10-SUM($B16:K16))/(20-K$14),1,0)</f>
        <v>0</v>
      </c>
      <c r="M16" s="27">
        <f ca="1">IF(RAND()&lt;(10-SUM($B16:L16))/(20-L$14),1,0)</f>
        <v>0</v>
      </c>
      <c r="N16" s="27">
        <f ca="1">IF(RAND()&lt;(10-SUM($B16:M16))/(20-M$14),1,0)</f>
        <v>0</v>
      </c>
      <c r="O16" s="27">
        <f ca="1">IF(RAND()&lt;(10-SUM($B16:N16))/(20-N$14),1,0)</f>
        <v>1</v>
      </c>
      <c r="P16" s="27">
        <f ca="1">IF(RAND()&lt;(10-SUM($B16:O16))/(20-O$14),1,0)</f>
        <v>0</v>
      </c>
      <c r="Q16" s="27">
        <f ca="1">IF(RAND()&lt;(10-SUM($B16:P16))/(20-P$14),1,0)</f>
        <v>0</v>
      </c>
      <c r="R16" s="27">
        <f ca="1">IF(RAND()&lt;(10-SUM($B16:Q16))/(20-Q$14),1,0)</f>
        <v>0</v>
      </c>
      <c r="S16" s="27">
        <f ca="1">IF(RAND()&lt;(10-SUM($B16:R16))/(20-R$14),1,0)</f>
        <v>1</v>
      </c>
      <c r="T16" s="27">
        <f ca="1">IF(RAND()&lt;(10-SUM($B16:S16))/(20-S$14),1,0)</f>
        <v>0</v>
      </c>
      <c r="U16" s="28">
        <f ca="1">IF(RAND()&lt;(10-SUM($B16:T16))/(20-T$14),1,0)</f>
        <v>1</v>
      </c>
    </row>
    <row r="18" spans="1:22" x14ac:dyDescent="0.25">
      <c r="A18" s="1" t="s">
        <v>7</v>
      </c>
    </row>
    <row r="19" spans="1:22" x14ac:dyDescent="0.25">
      <c r="A19" t="s">
        <v>23</v>
      </c>
    </row>
    <row r="20" spans="1:22" ht="13.8" thickBot="1" x14ac:dyDescent="0.3">
      <c r="A20" s="14" t="s">
        <v>6</v>
      </c>
      <c r="B20" s="31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</row>
    <row r="21" spans="1:22" x14ac:dyDescent="0.25">
      <c r="A21" s="14" t="s">
        <v>10</v>
      </c>
      <c r="B21" s="19">
        <f ca="1">_xll.VoseTriangle($B8,$C8,$D8)</f>
        <v>7.4027505968338354E-3</v>
      </c>
      <c r="C21" s="20">
        <f ca="1">_xll.VoseTriangle($B8,$C8,$D8)</f>
        <v>1.5774697734205437E-2</v>
      </c>
      <c r="D21" s="20">
        <f ca="1">_xll.VoseTriangle($B8,$C8,$D8)</f>
        <v>-2.5388858326036566E-2</v>
      </c>
      <c r="E21" s="20">
        <f ca="1">_xll.VoseTriangle($B8,$C8,$D8)</f>
        <v>-1.2264738696484329E-2</v>
      </c>
      <c r="F21" s="20">
        <f ca="1">_xll.VoseTriangle($B8,$C8,$D8)</f>
        <v>-1.6523327061164911E-3</v>
      </c>
      <c r="G21" s="20">
        <f ca="1">_xll.VoseTriangle($B8,$C8,$D8)</f>
        <v>9.0797138345773236E-3</v>
      </c>
      <c r="H21" s="20">
        <f ca="1">_xll.VoseTriangle($B8,$C8,$D8)</f>
        <v>-1.0168285043648122E-2</v>
      </c>
      <c r="I21" s="20">
        <f ca="1">_xll.VoseTriangle($B8,$C8,$D8)</f>
        <v>1.8847863933932063E-2</v>
      </c>
      <c r="J21" s="20">
        <f ca="1">_xll.VoseTriangle($B8,$C8,$D8)</f>
        <v>-6.1969797190579504E-3</v>
      </c>
      <c r="K21" s="20">
        <f ca="1">_xll.VoseTriangle($B8,$C8,$D8)</f>
        <v>-1.8959344083302996E-2</v>
      </c>
      <c r="L21" s="20">
        <f ca="1">_xll.VoseTriangle($B8,$C8,$D8)</f>
        <v>5.9102352797029446E-3</v>
      </c>
      <c r="M21" s="20">
        <f ca="1">_xll.VoseTriangle($B8,$C8,$D8)</f>
        <v>7.4295918930524854E-3</v>
      </c>
      <c r="N21" s="20">
        <f ca="1">_xll.VoseTriangle($B8,$C8,$D8)</f>
        <v>-3.6336924183165802E-3</v>
      </c>
      <c r="O21" s="20">
        <f ca="1">_xll.VoseTriangle($B8,$C8,$D8)</f>
        <v>4.6419298446327868E-3</v>
      </c>
      <c r="P21" s="20">
        <f ca="1">_xll.VoseTriangle($B8,$C8,$D8)</f>
        <v>1.3443792650509517E-2</v>
      </c>
      <c r="Q21" s="20">
        <f ca="1">_xll.VoseTriangle($B8,$C8,$D8)</f>
        <v>-5.585024765386918E-3</v>
      </c>
      <c r="R21" s="20">
        <f ca="1">_xll.VoseTriangle($B8,$C8,$D8)</f>
        <v>-5.6100427524120866E-4</v>
      </c>
      <c r="S21" s="20">
        <f ca="1">_xll.VoseTriangle($B8,$C8,$D8)</f>
        <v>-1.5715368945622109E-3</v>
      </c>
      <c r="T21" s="20">
        <f ca="1">_xll.VoseTriangle($B8,$C8,$D8)</f>
        <v>1.0038738979457729E-2</v>
      </c>
      <c r="U21" s="23">
        <f ca="1">_xll.VoseTriangle($B8,$C8,$D8)</f>
        <v>-1.7460431959748536E-2</v>
      </c>
      <c r="V21" s="3"/>
    </row>
    <row r="22" spans="1:22" x14ac:dyDescent="0.25">
      <c r="A22" s="14" t="s">
        <v>11</v>
      </c>
      <c r="B22" s="18">
        <f ca="1">_xll.VoseTriangle($B9,$C9,$D9)</f>
        <v>-1.3377682205629612E-2</v>
      </c>
      <c r="C22" s="17">
        <f ca="1">_xll.VoseTriangle($B9,$C9,$D9)</f>
        <v>9.1224091004337773E-3</v>
      </c>
      <c r="D22" s="17">
        <f ca="1">_xll.VoseTriangle($B9,$C9,$D9)</f>
        <v>-3.0820583486484421E-3</v>
      </c>
      <c r="E22" s="17">
        <f ca="1">_xll.VoseTriangle($B9,$C9,$D9)</f>
        <v>-6.6015519012174034E-4</v>
      </c>
      <c r="F22" s="17">
        <f ca="1">_xll.VoseTriangle($B9,$C9,$D9)</f>
        <v>-3.2678503955756028E-3</v>
      </c>
      <c r="G22" s="17">
        <f ca="1">_xll.VoseTriangle($B9,$C9,$D9)</f>
        <v>1.3762781237830549E-3</v>
      </c>
      <c r="H22" s="17">
        <f ca="1">_xll.VoseTriangle($B9,$C9,$D9)</f>
        <v>-6.2738634919061453E-4</v>
      </c>
      <c r="I22" s="17">
        <f ca="1">_xll.VoseTriangle($B9,$C9,$D9)</f>
        <v>2.5953924745723247E-2</v>
      </c>
      <c r="J22" s="17">
        <f ca="1">_xll.VoseTriangle($B9,$C9,$D9)</f>
        <v>-1.7351878197919619E-2</v>
      </c>
      <c r="K22" s="17">
        <f ca="1">_xll.VoseTriangle($B9,$C9,$D9)</f>
        <v>6.6982987998541327E-3</v>
      </c>
      <c r="L22" s="17">
        <f ca="1">_xll.VoseTriangle($B9,$C9,$D9)</f>
        <v>6.4933781538130952E-3</v>
      </c>
      <c r="M22" s="17">
        <f ca="1">_xll.VoseTriangle($B9,$C9,$D9)</f>
        <v>-2.1836866409892738E-2</v>
      </c>
      <c r="N22" s="17">
        <f ca="1">_xll.VoseTriangle($B9,$C9,$D9)</f>
        <v>-1.1421401153335113E-2</v>
      </c>
      <c r="O22" s="17">
        <f ca="1">_xll.VoseTriangle($B9,$C9,$D9)</f>
        <v>-4.1084249366956579E-2</v>
      </c>
      <c r="P22" s="17">
        <f ca="1">_xll.VoseTriangle($B9,$C9,$D9)</f>
        <v>2.387298056023162E-2</v>
      </c>
      <c r="Q22" s="17">
        <f ca="1">_xll.VoseTriangle($B9,$C9,$D9)</f>
        <v>9.0113948871557159E-3</v>
      </c>
      <c r="R22" s="17">
        <f ca="1">_xll.VoseTriangle($B9,$C9,$D9)</f>
        <v>-5.4014611010527736E-4</v>
      </c>
      <c r="S22" s="17">
        <f ca="1">_xll.VoseTriangle($B9,$C9,$D9)</f>
        <v>-3.0918478943350869E-4</v>
      </c>
      <c r="T22" s="17">
        <f ca="1">_xll.VoseTriangle($B9,$C9,$D9)</f>
        <v>-6.8232744829864952E-3</v>
      </c>
      <c r="U22" s="24">
        <f ca="1">_xll.VoseTriangle($B9,$C9,$D9)</f>
        <v>9.57110525674644E-3</v>
      </c>
      <c r="V22" s="3"/>
    </row>
    <row r="23" spans="1:22" x14ac:dyDescent="0.25">
      <c r="A23" t="s">
        <v>20</v>
      </c>
      <c r="B23" s="18">
        <f ca="1">_xll.VoseTriangle($B10,$C10,$D10)</f>
        <v>2.8485160738583072E-2</v>
      </c>
      <c r="C23" s="17">
        <f ca="1">_xll.VoseTriangle($B10,$C10,$D10)</f>
        <v>4.0677862575418874E-3</v>
      </c>
      <c r="D23" s="17">
        <f ca="1">_xll.VoseTriangle($B10,$C10,$D10)</f>
        <v>2.5984033378748037E-2</v>
      </c>
      <c r="E23" s="17">
        <f ca="1">_xll.VoseTriangle($B10,$C10,$D10)</f>
        <v>2.0460242345960056E-2</v>
      </c>
      <c r="F23" s="17">
        <f ca="1">_xll.VoseTriangle($B10,$C10,$D10)</f>
        <v>2.4981252324152513E-2</v>
      </c>
      <c r="G23" s="17">
        <f ca="1">_xll.VoseTriangle($B10,$C10,$D10)</f>
        <v>3.6497288778865097E-3</v>
      </c>
      <c r="H23" s="17">
        <f ca="1">_xll.VoseTriangle($B10,$C10,$D10)</f>
        <v>4.314023448787168E-2</v>
      </c>
      <c r="I23" s="17">
        <f ca="1">_xll.VoseTriangle($B10,$C10,$D10)</f>
        <v>1.70284609739529E-2</v>
      </c>
      <c r="J23" s="17">
        <f ca="1">_xll.VoseTriangle($B10,$C10,$D10)</f>
        <v>4.7486649581304045E-2</v>
      </c>
      <c r="K23" s="17">
        <f ca="1">_xll.VoseTriangle($B10,$C10,$D10)</f>
        <v>6.1269143880662326E-4</v>
      </c>
      <c r="L23" s="17">
        <f ca="1">_xll.VoseTriangle($B10,$C10,$D10)</f>
        <v>4.6112252766766802E-2</v>
      </c>
      <c r="M23" s="17">
        <f ca="1">_xll.VoseTriangle($B10,$C10,$D10)</f>
        <v>3.2880652513115061E-2</v>
      </c>
      <c r="N23" s="17">
        <f ca="1">_xll.VoseTriangle($B10,$C10,$D10)</f>
        <v>6.6408085676515054E-3</v>
      </c>
      <c r="O23" s="17">
        <f ca="1">_xll.VoseTriangle($B10,$C10,$D10)</f>
        <v>5.5733795222902456E-3</v>
      </c>
      <c r="P23" s="17">
        <f ca="1">_xll.VoseTriangle($B10,$C10,$D10)</f>
        <v>1.1012061754112778E-2</v>
      </c>
      <c r="Q23" s="17">
        <f ca="1">_xll.VoseTriangle($B10,$C10,$D10)</f>
        <v>5.1850584723265265E-2</v>
      </c>
      <c r="R23" s="17">
        <f ca="1">_xll.VoseTriangle($B10,$C10,$D10)</f>
        <v>5.706493444543527E-2</v>
      </c>
      <c r="S23" s="17">
        <f ca="1">_xll.VoseTriangle($B10,$C10,$D10)</f>
        <v>-6.9207428271453961E-3</v>
      </c>
      <c r="T23" s="17">
        <f ca="1">_xll.VoseTriangle($B10,$C10,$D10)</f>
        <v>2.2087268286082318E-2</v>
      </c>
      <c r="U23" s="24">
        <f ca="1">_xll.VoseTriangle($B10,$C10,$D10)</f>
        <v>2.0509043744218247E-2</v>
      </c>
      <c r="V23" s="3"/>
    </row>
    <row r="24" spans="1:22" ht="13.8" thickBot="1" x14ac:dyDescent="0.3">
      <c r="A24" t="s">
        <v>21</v>
      </c>
      <c r="B24" s="21">
        <f ca="1">_xll.VoseTriangle($B11,$C11,$D11)</f>
        <v>4.8337502687944948E-4</v>
      </c>
      <c r="C24" s="22">
        <f ca="1">_xll.VoseTriangle($B11,$C11,$D11)</f>
        <v>-1.4372293044445995E-2</v>
      </c>
      <c r="D24" s="22">
        <f ca="1">_xll.VoseTriangle($B11,$C11,$D11)</f>
        <v>-3.4003323430583807E-2</v>
      </c>
      <c r="E24" s="22">
        <f ca="1">_xll.VoseTriangle($B11,$C11,$D11)</f>
        <v>-4.5824363201056893E-2</v>
      </c>
      <c r="F24" s="22">
        <f ca="1">_xll.VoseTriangle($B11,$C11,$D11)</f>
        <v>-6.2852944041878554E-3</v>
      </c>
      <c r="G24" s="22">
        <f ca="1">_xll.VoseTriangle($B11,$C11,$D11)</f>
        <v>-1.8774652546644108E-2</v>
      </c>
      <c r="H24" s="22">
        <f ca="1">_xll.VoseTriangle($B11,$C11,$D11)</f>
        <v>-4.7408301487331418E-3</v>
      </c>
      <c r="I24" s="22">
        <f ca="1">_xll.VoseTriangle($B11,$C11,$D11)</f>
        <v>-5.2712638325254718E-2</v>
      </c>
      <c r="J24" s="22">
        <f ca="1">_xll.VoseTriangle($B11,$C11,$D11)</f>
        <v>-2.3776982547345039E-2</v>
      </c>
      <c r="K24" s="22">
        <f ca="1">_xll.VoseTriangle($B11,$C11,$D11)</f>
        <v>-1.0880636199242977E-2</v>
      </c>
      <c r="L24" s="22">
        <f ca="1">_xll.VoseTriangle($B11,$C11,$D11)</f>
        <v>-2.9692527176887543E-2</v>
      </c>
      <c r="M24" s="22">
        <f ca="1">_xll.VoseTriangle($B11,$C11,$D11)</f>
        <v>-2.799863540907134E-2</v>
      </c>
      <c r="N24" s="22">
        <f ca="1">_xll.VoseTriangle($B11,$C11,$D11)</f>
        <v>-2.155679132325574E-2</v>
      </c>
      <c r="O24" s="22">
        <f ca="1">_xll.VoseTriangle($B11,$C11,$D11)</f>
        <v>-1.0594764973156793E-2</v>
      </c>
      <c r="P24" s="22">
        <f ca="1">_xll.VoseTriangle($B11,$C11,$D11)</f>
        <v>-1.4932691358502873E-2</v>
      </c>
      <c r="Q24" s="22">
        <f ca="1">_xll.VoseTriangle($B11,$C11,$D11)</f>
        <v>4.7428609699150959E-3</v>
      </c>
      <c r="R24" s="22">
        <f ca="1">_xll.VoseTriangle($B11,$C11,$D11)</f>
        <v>-2.2915307476645906E-2</v>
      </c>
      <c r="S24" s="22">
        <f ca="1">_xll.VoseTriangle($B11,$C11,$D11)</f>
        <v>-4.5273642730715366E-3</v>
      </c>
      <c r="T24" s="22">
        <f ca="1">_xll.VoseTriangle($B11,$C11,$D11)</f>
        <v>-2.3855097457497906E-2</v>
      </c>
      <c r="U24" s="25">
        <f ca="1">_xll.VoseTriangle($B11,$C11,$D11)</f>
        <v>-1.5923024562692054E-2</v>
      </c>
      <c r="V24" s="3"/>
    </row>
    <row r="25" spans="1:22" x14ac:dyDescent="0.25">
      <c r="A25" s="1"/>
    </row>
    <row r="26" spans="1:22" x14ac:dyDescent="0.25">
      <c r="A26" t="s">
        <v>24</v>
      </c>
    </row>
    <row r="27" spans="1:22" x14ac:dyDescent="0.25">
      <c r="A27" t="s">
        <v>8</v>
      </c>
      <c r="B27" s="3">
        <f>B4</f>
        <v>0.45</v>
      </c>
      <c r="C27" s="3">
        <f ca="1">B29</f>
        <v>0.45048337502687946</v>
      </c>
      <c r="D27" s="3">
        <f ca="1">C29</f>
        <v>0.43611108198243348</v>
      </c>
      <c r="E27" s="3">
        <f t="shared" ref="D27:U27" ca="1" si="0">D29</f>
        <v>0.41072222365639693</v>
      </c>
      <c r="F27" s="3">
        <f t="shared" ca="1" si="0"/>
        <v>0.39845748495991262</v>
      </c>
      <c r="G27" s="3">
        <f t="shared" ca="1" si="0"/>
        <v>0.39518963456433703</v>
      </c>
      <c r="H27" s="3">
        <f t="shared" ca="1" si="0"/>
        <v>0.39656591268812008</v>
      </c>
      <c r="I27" s="3">
        <f t="shared" ca="1" si="0"/>
        <v>0.39593852633892945</v>
      </c>
      <c r="J27" s="3">
        <f t="shared" ca="1" si="0"/>
        <v>0.42189245108465268</v>
      </c>
      <c r="K27" s="3">
        <f t="shared" ca="1" si="0"/>
        <v>0.40454057288673306</v>
      </c>
      <c r="L27" s="3">
        <f t="shared" ca="1" si="0"/>
        <v>0.40515326432553966</v>
      </c>
      <c r="M27" s="3">
        <f t="shared" ca="1" si="0"/>
        <v>0.45126551709230645</v>
      </c>
      <c r="N27" s="3">
        <f t="shared" ca="1" si="0"/>
        <v>0.48414616960542151</v>
      </c>
      <c r="O27" s="3">
        <f t="shared" ca="1" si="0"/>
        <v>0.49078697817307299</v>
      </c>
      <c r="P27" s="3">
        <f t="shared" ca="1" si="0"/>
        <v>0.44970272880611639</v>
      </c>
      <c r="Q27" s="3">
        <f t="shared" ca="1" si="0"/>
        <v>0.46071479056022918</v>
      </c>
      <c r="R27" s="3">
        <f t="shared" ca="1" si="0"/>
        <v>0.51256537528349444</v>
      </c>
      <c r="S27" s="3">
        <f t="shared" ca="1" si="0"/>
        <v>0.51200437100825325</v>
      </c>
      <c r="T27" s="3">
        <f t="shared" ca="1" si="0"/>
        <v>0.5074770067351817</v>
      </c>
      <c r="U27" s="3">
        <f t="shared" ca="1" si="0"/>
        <v>0.51751574571463943</v>
      </c>
      <c r="V27" s="3"/>
    </row>
    <row r="28" spans="1:22" ht="13.8" thickBot="1" x14ac:dyDescent="0.3">
      <c r="A28" t="s">
        <v>25</v>
      </c>
      <c r="B28" s="3">
        <f ca="1">IF(AND(B16=0,B15=0),B21,IF(AND(B16=1,B15=1),B22,IF(AND(B16=0,B15=1),B23,B24)))</f>
        <v>4.8337502687944948E-4</v>
      </c>
      <c r="C28" s="3">
        <f ca="1">IF(AND(C16=0,C15=0),C21,IF(AND(C16=1,C15=1),C22,IF(AND(C16=0,C15=1),C23,C24)))</f>
        <v>-1.4372293044445995E-2</v>
      </c>
      <c r="D28" s="3">
        <f ca="1">IF(AND(D16=0,D15=0),D21,IF(AND(D16=1,D15=1),D22,IF(AND(D16=0,D15=1),D23,D24)))</f>
        <v>-2.5388858326036566E-2</v>
      </c>
      <c r="E28" s="3">
        <f t="shared" ref="D28:U28" ca="1" si="1">IF(AND(E16=0,E15=0),E21,IF(AND(E16=1,E15=1),E22,IF(AND(E16=0,E15=1),E23,E24)))</f>
        <v>-1.2264738696484329E-2</v>
      </c>
      <c r="F28" s="3">
        <f t="shared" ca="1" si="1"/>
        <v>-3.2678503955756028E-3</v>
      </c>
      <c r="G28" s="3">
        <f t="shared" ca="1" si="1"/>
        <v>1.3762781237830549E-3</v>
      </c>
      <c r="H28" s="3">
        <f t="shared" ca="1" si="1"/>
        <v>-6.2738634919061453E-4</v>
      </c>
      <c r="I28" s="3">
        <f t="shared" ca="1" si="1"/>
        <v>2.5953924745723247E-2</v>
      </c>
      <c r="J28" s="3">
        <f t="shared" ca="1" si="1"/>
        <v>-1.7351878197919619E-2</v>
      </c>
      <c r="K28" s="3">
        <f t="shared" ca="1" si="1"/>
        <v>6.1269143880662326E-4</v>
      </c>
      <c r="L28" s="3">
        <f t="shared" ca="1" si="1"/>
        <v>4.6112252766766802E-2</v>
      </c>
      <c r="M28" s="3">
        <f t="shared" ca="1" si="1"/>
        <v>3.2880652513115061E-2</v>
      </c>
      <c r="N28" s="3">
        <f t="shared" ca="1" si="1"/>
        <v>6.6408085676515054E-3</v>
      </c>
      <c r="O28" s="3">
        <f t="shared" ca="1" si="1"/>
        <v>-4.1084249366956579E-2</v>
      </c>
      <c r="P28" s="3">
        <f t="shared" ca="1" si="1"/>
        <v>1.1012061754112778E-2</v>
      </c>
      <c r="Q28" s="3">
        <f t="shared" ca="1" si="1"/>
        <v>5.1850584723265265E-2</v>
      </c>
      <c r="R28" s="3">
        <f t="shared" ca="1" si="1"/>
        <v>-5.6100427524120866E-4</v>
      </c>
      <c r="S28" s="3">
        <f t="shared" ca="1" si="1"/>
        <v>-4.5273642730715366E-3</v>
      </c>
      <c r="T28" s="3">
        <f t="shared" ca="1" si="1"/>
        <v>1.0038738979457729E-2</v>
      </c>
      <c r="U28" s="3">
        <f t="shared" ca="1" si="1"/>
        <v>-1.5923024562692054E-2</v>
      </c>
      <c r="V28" s="3"/>
    </row>
    <row r="29" spans="1:22" ht="14.4" thickTop="1" thickBot="1" x14ac:dyDescent="0.3">
      <c r="A29" s="30" t="s">
        <v>9</v>
      </c>
      <c r="B29" s="15">
        <f ca="1">_xll.VoseOutput("MS11",,"Market Share",21)+B27+B28</f>
        <v>0.45048337502687946</v>
      </c>
      <c r="C29" s="16">
        <f ca="1">_xll.VoseOutput("MS12",,"Market Share",22)+C27+C28</f>
        <v>0.43611108198243348</v>
      </c>
      <c r="D29" s="16">
        <f ca="1">_xll.VoseOutput("MS13",,"Market Share",23)+D27+D28</f>
        <v>0.41072222365639693</v>
      </c>
      <c r="E29" s="16">
        <f ca="1">_xll.VoseOutput("MS14",,"Market Share",24)+E27+E28</f>
        <v>0.39845748495991262</v>
      </c>
      <c r="F29" s="16">
        <f ca="1">_xll.VoseOutput("MS15",,"Market Share",25)+F27+F28</f>
        <v>0.39518963456433703</v>
      </c>
      <c r="G29" s="16">
        <f ca="1">_xll.VoseOutput("MS16",,"Market Share",26)+G27+G28</f>
        <v>0.39656591268812008</v>
      </c>
      <c r="H29" s="16">
        <f ca="1">_xll.VoseOutput("MS17",,"Market Share",27)+H27+H28</f>
        <v>0.39593852633892945</v>
      </c>
      <c r="I29" s="16">
        <f ca="1">_xll.VoseOutput("MS18",,"Market Share",28)+I27+I28</f>
        <v>0.42189245108465268</v>
      </c>
      <c r="J29" s="16">
        <f ca="1">_xll.VoseOutput("MS19",,"Market Share",29)+J27+J28</f>
        <v>0.40454057288673306</v>
      </c>
      <c r="K29" s="16">
        <f ca="1">_xll.VoseOutput("MS110",,"Market Share",30)+K27+K28</f>
        <v>0.40515326432553966</v>
      </c>
      <c r="L29" s="16">
        <f ca="1">_xll.VoseOutput("MS111",,"Market Share",31)+L27+L28</f>
        <v>0.45126551709230645</v>
      </c>
      <c r="M29" s="16">
        <f ca="1">_xll.VoseOutput("MS112",,"Market Share",32)+M27+M28</f>
        <v>0.48414616960542151</v>
      </c>
      <c r="N29" s="16">
        <f ca="1">_xll.VoseOutput("MS113",,"Market Share",33)+N27+N28</f>
        <v>0.49078697817307299</v>
      </c>
      <c r="O29" s="16">
        <f ca="1">_xll.VoseOutput("MS114",,"Market Share",34)+O27+O28</f>
        <v>0.44970272880611639</v>
      </c>
      <c r="P29" s="16">
        <f ca="1">_xll.VoseOutput("MS115",,"Market Share",35)+P27+P28</f>
        <v>0.46071479056022918</v>
      </c>
      <c r="Q29" s="16">
        <f ca="1">_xll.VoseOutput("MS116",,"Market Share",36)+Q27+Q28</f>
        <v>0.51256537528349444</v>
      </c>
      <c r="R29" s="16">
        <f ca="1">_xll.VoseOutput("MS117",,"Market Share",37)+R27+R28</f>
        <v>0.51200437100825325</v>
      </c>
      <c r="S29" s="16">
        <f ca="1">_xll.VoseOutput("MS118",,"Market Share",38)+S27+S28</f>
        <v>0.5074770067351817</v>
      </c>
      <c r="T29" s="16">
        <f ca="1">_xll.VoseOutput("MS119",,"Market Share",39)+T27+T28</f>
        <v>0.51751574571463943</v>
      </c>
      <c r="U29" s="16">
        <f ca="1">_xll.VoseOutput("MS120",,"Market Share",40)+U27+U28</f>
        <v>0.50159272115194742</v>
      </c>
      <c r="V29" s="3"/>
    </row>
    <row r="30" spans="1:22" ht="13.8" thickTop="1" x14ac:dyDescent="0.25"/>
    <row r="33" spans="5:5" x14ac:dyDescent="0.25">
      <c r="E33" t="s">
        <v>27</v>
      </c>
    </row>
  </sheetData>
  <phoneticPr fontId="3" type="noConversion"/>
  <conditionalFormatting sqref="B29">
    <cfRule type="expression" dxfId="2" priority="1" stopIfTrue="1">
      <formula>IF(RiskSelectedCell=CELL("address",B29),TRUE)</formula>
    </cfRule>
  </conditionalFormatting>
  <conditionalFormatting sqref="A29">
    <cfRule type="expression" dxfId="1" priority="2" stopIfTrue="1">
      <formula>IF(RiskSelectedNameCell1=CELL("address",$A$29),TRUE)</formula>
    </cfRule>
  </conditionalFormatting>
  <conditionalFormatting sqref="B20">
    <cfRule type="expression" dxfId="0" priority="3" stopIfTrue="1">
      <formula>IF(RiskSelectedNameCell2=CELL("address",$B$20),TRUE)</formula>
    </cfRule>
  </conditionalFormatting>
  <printOptions headings="1" gridLines="1"/>
  <pageMargins left="0.75" right="0.75" top="1" bottom="1" header="0.5" footer="0.5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F62B-1253-4762-A8ED-18271E35835C}">
  <sheetPr codeName="Sheet3"/>
  <dimension ref="A1:B1"/>
  <sheetViews>
    <sheetView workbookViewId="0"/>
  </sheetViews>
  <sheetFormatPr defaultRowHeight="13.2" x14ac:dyDescent="0.25"/>
  <sheetData>
    <row r="1" spans="1:2" x14ac:dyDescent="0.25">
      <c r="A1" t="s">
        <v>22</v>
      </c>
      <c r="B1">
        <v>0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2D632-1869-465D-AEAD-61A48C2A0DEC}">
  <sheetPr codeName="Sheet4"/>
  <dimension ref="A1:H2"/>
  <sheetViews>
    <sheetView workbookViewId="0"/>
  </sheetViews>
  <sheetFormatPr defaultRowHeight="13.2" x14ac:dyDescent="0.25"/>
  <sheetData>
    <row r="1" spans="1:8" x14ac:dyDescent="0.25">
      <c r="A1">
        <v>1</v>
      </c>
    </row>
    <row r="2" spans="1:8" x14ac:dyDescent="0.25">
      <c r="E2" s="32" t="s">
        <v>26</v>
      </c>
      <c r="F2">
        <v>2</v>
      </c>
      <c r="G2" t="s">
        <v>28</v>
      </c>
      <c r="H2" t="s">
        <v>29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그림 19-1</vt:lpstr>
      <vt:lpstr>ModelRiskDSN</vt:lpstr>
      <vt:lpstr>ModelRiskSYS1</vt:lpstr>
      <vt:lpstr>'그림 19-1'!Print_Area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SOGANG</dc:creator>
  <cp:lastModifiedBy>한다현</cp:lastModifiedBy>
  <cp:lastPrinted>2003-02-02T20:50:04Z</cp:lastPrinted>
  <dcterms:created xsi:type="dcterms:W3CDTF">2003-01-26T20:10:13Z</dcterms:created>
  <dcterms:modified xsi:type="dcterms:W3CDTF">2023-06-14T17:17:45Z</dcterms:modified>
</cp:coreProperties>
</file>