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F234AC2-4B5C-461D-94AD-51CB419B3296}" xr6:coauthVersionLast="47" xr6:coauthVersionMax="47" xr10:uidLastSave="{00000000-0000-0000-0000-000000000000}"/>
  <bookViews>
    <workbookView xWindow="-108" yWindow="-108" windowWidth="23256" windowHeight="12456" xr2:uid="{B6F2849E-4DF4-4F50-855F-5DD71D72F3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7" i="1" l="1"/>
  <c r="Q36" i="1"/>
  <c r="Q35" i="1"/>
  <c r="Q34" i="1"/>
  <c r="Q33" i="1"/>
  <c r="Q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O37" i="1"/>
  <c r="L37" i="1"/>
  <c r="G37" i="1"/>
  <c r="E37" i="1"/>
  <c r="L36" i="1"/>
  <c r="L35" i="1"/>
  <c r="L34" i="1"/>
  <c r="L33" i="1"/>
  <c r="G33" i="1"/>
  <c r="G32" i="1"/>
  <c r="E36" i="1"/>
  <c r="G36" i="1" s="1"/>
  <c r="E35" i="1"/>
  <c r="G35" i="1" s="1"/>
  <c r="E34" i="1"/>
  <c r="G34" i="1" s="1"/>
  <c r="E33" i="1"/>
  <c r="E32" i="1"/>
  <c r="L32" i="1"/>
  <c r="O25" i="1"/>
  <c r="O13" i="1"/>
  <c r="G31" i="1"/>
  <c r="G30" i="1"/>
  <c r="G29" i="1"/>
  <c r="G28" i="1"/>
  <c r="G27" i="1"/>
  <c r="G26" i="1"/>
  <c r="G25" i="1"/>
  <c r="G24" i="1"/>
  <c r="G23" i="1"/>
  <c r="G22" i="1"/>
  <c r="E31" i="1"/>
  <c r="E30" i="1"/>
  <c r="E29" i="1"/>
  <c r="E28" i="1"/>
  <c r="E27" i="1"/>
  <c r="E26" i="1"/>
  <c r="E25" i="1"/>
  <c r="E24" i="1"/>
  <c r="E23" i="1"/>
  <c r="E22" i="1"/>
  <c r="Q3" i="1"/>
  <c r="Q4" i="1"/>
  <c r="Q5" i="1"/>
  <c r="Q6" i="1"/>
  <c r="Q7" i="1"/>
  <c r="Q2" i="1"/>
  <c r="L3" i="1"/>
  <c r="L4" i="1"/>
  <c r="L5" i="1"/>
  <c r="L6" i="1"/>
  <c r="L7" i="1"/>
  <c r="L2" i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2" i="1"/>
  <c r="G2" i="1" s="1"/>
  <c r="P7" i="1" l="1"/>
  <c r="J11" i="1" s="1"/>
  <c r="L11" i="1" s="1"/>
  <c r="Q11" i="1" s="1"/>
  <c r="J12" i="1" l="1"/>
  <c r="L12" i="1" s="1"/>
  <c r="Q12" i="1" s="1"/>
  <c r="J10" i="1"/>
  <c r="L10" i="1" s="1"/>
  <c r="Q10" i="1" s="1"/>
  <c r="J9" i="1"/>
  <c r="L9" i="1" s="1"/>
  <c r="Q9" i="1" s="1"/>
  <c r="J13" i="1"/>
  <c r="L13" i="1" s="1"/>
  <c r="Q13" i="1" s="1"/>
  <c r="J8" i="1"/>
  <c r="L8" i="1" s="1"/>
  <c r="Q8" i="1" s="1"/>
  <c r="P13" i="1" l="1"/>
  <c r="J16" i="1" s="1"/>
  <c r="L16" i="1" s="1"/>
  <c r="Q16" i="1" s="1"/>
  <c r="J15" i="1" l="1"/>
  <c r="L15" i="1" s="1"/>
  <c r="Q15" i="1" s="1"/>
  <c r="J19" i="1"/>
  <c r="L19" i="1" s="1"/>
  <c r="J14" i="1"/>
  <c r="L14" i="1" s="1"/>
  <c r="Q14" i="1" s="1"/>
  <c r="J18" i="1"/>
  <c r="L18" i="1" s="1"/>
  <c r="Q18" i="1" s="1"/>
  <c r="J17" i="1"/>
  <c r="L17" i="1" s="1"/>
  <c r="Q17" i="1" s="1"/>
  <c r="Q19" i="1" l="1"/>
  <c r="P19" i="1"/>
  <c r="J20" i="1" s="1"/>
  <c r="L20" i="1" l="1"/>
  <c r="Q20" i="1" s="1"/>
  <c r="J21" i="1"/>
  <c r="L21" i="1" s="1"/>
  <c r="J23" i="1"/>
  <c r="L23" i="1" s="1"/>
  <c r="Q23" i="1" s="1"/>
  <c r="J24" i="1"/>
  <c r="L24" i="1" s="1"/>
  <c r="Q24" i="1" s="1"/>
  <c r="J25" i="1"/>
  <c r="L25" i="1" s="1"/>
  <c r="Q25" i="1" s="1"/>
  <c r="J22" i="1"/>
  <c r="L22" i="1" s="1"/>
  <c r="Q22" i="1" s="1"/>
  <c r="P25" i="1" l="1"/>
  <c r="J26" i="1" s="1"/>
  <c r="Q21" i="1"/>
  <c r="J29" i="1" l="1"/>
  <c r="L29" i="1" s="1"/>
  <c r="Q29" i="1" s="1"/>
  <c r="J31" i="1"/>
  <c r="L31" i="1" s="1"/>
  <c r="Q31" i="1" s="1"/>
  <c r="J28" i="1"/>
  <c r="L28" i="1" s="1"/>
  <c r="Q28" i="1" s="1"/>
  <c r="J30" i="1"/>
  <c r="L30" i="1" s="1"/>
  <c r="J27" i="1"/>
  <c r="L27" i="1" s="1"/>
  <c r="L26" i="1"/>
  <c r="Q26" i="1" s="1"/>
  <c r="Q30" i="1" l="1"/>
  <c r="Q27" i="1"/>
  <c r="P31" i="1"/>
</calcChain>
</file>

<file path=xl/sharedStrings.xml><?xml version="1.0" encoding="utf-8"?>
<sst xmlns="http://schemas.openxmlformats.org/spreadsheetml/2006/main" count="17" uniqueCount="17">
  <si>
    <t>THANG</t>
  </si>
  <si>
    <t>THU NHAP CHUNG</t>
  </si>
  <si>
    <t>THU NHAP RIENG</t>
  </si>
  <si>
    <t>CHI TIEU</t>
  </si>
  <si>
    <t>NAM</t>
  </si>
  <si>
    <t>TONG THU NHAP</t>
  </si>
  <si>
    <t>LAI SUAT (6 THANG)</t>
  </si>
  <si>
    <t>TIEN NGAN HANG</t>
  </si>
  <si>
    <t>TIEN LAI NO THEO THANG</t>
  </si>
  <si>
    <t>TIEN LAI NO THEO NAM</t>
  </si>
  <si>
    <t>TIEN LAI NGAN HANG</t>
  </si>
  <si>
    <t>TIEN NO 1</t>
  </si>
  <si>
    <t>TIEN NO 2</t>
  </si>
  <si>
    <t>LAI NO THEO THANG</t>
  </si>
  <si>
    <t>LAI NO THEO NAM</t>
  </si>
  <si>
    <t>NO CON LAI THEO THANG</t>
  </si>
  <si>
    <t>TONG NO CON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</si>
</sst>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5F54-C3BC-486F-9F7B-8F13DDFF9972}">
  <dimension ref="A1:Q37"/>
  <sheetViews>
    <sheetView tabSelected="1" topLeftCell="G10" zoomScale="85" zoomScaleNormal="85" workbookViewId="0">
      <selection activeCell="Q38" sqref="Q38"/>
    </sheetView>
  </sheetViews>
  <sheetFormatPr defaultRowHeight="14.4" x14ac:dyDescent="0.3"/>
  <cols>
    <col min="1" max="1" width="6.44140625" customWidth="1"/>
    <col min="2" max="2" width="8.5546875" customWidth="1"/>
    <col min="3" max="3" width="16.21875" customWidth="1"/>
    <col min="4" max="4" width="15.6640625" customWidth="1"/>
    <col min="5" max="5" width="16.5546875" customWidth="1"/>
    <col min="6" max="6" width="12.109375" customWidth="1"/>
    <col min="7" max="7" width="16.33203125" customWidth="1"/>
    <col min="8" max="8" width="18.5546875" customWidth="1"/>
    <col min="9" max="9" width="20.5546875" style="1" customWidth="1"/>
    <col min="10" max="10" width="15.33203125" customWidth="1"/>
    <col min="11" max="11" width="19.109375" customWidth="1"/>
    <col min="12" max="12" width="23.5546875" style="1" customWidth="1"/>
    <col min="13" max="13" width="15.33203125" style="1" customWidth="1"/>
    <col min="14" max="14" width="17" style="2" customWidth="1"/>
    <col min="15" max="15" width="21.21875" customWidth="1"/>
    <col min="16" max="16" width="25.21875" customWidth="1"/>
    <col min="17" max="17" width="17.6640625" customWidth="1"/>
  </cols>
  <sheetData>
    <row r="1" spans="1:17" x14ac:dyDescent="0.3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3</v>
      </c>
      <c r="G1" t="s">
        <v>7</v>
      </c>
      <c r="H1" t="s">
        <v>6</v>
      </c>
      <c r="I1" s="1" t="s">
        <v>10</v>
      </c>
      <c r="J1" t="s">
        <v>11</v>
      </c>
      <c r="K1" t="s">
        <v>13</v>
      </c>
      <c r="L1" s="1" t="s">
        <v>8</v>
      </c>
      <c r="M1" s="1" t="s">
        <v>12</v>
      </c>
      <c r="N1" s="2" t="s">
        <v>14</v>
      </c>
      <c r="O1" t="s">
        <v>9</v>
      </c>
      <c r="P1" t="s">
        <v>15</v>
      </c>
      <c r="Q1" t="s">
        <v>16</v>
      </c>
    </row>
    <row r="2" spans="1:17" x14ac:dyDescent="0.3">
      <c r="A2">
        <v>5</v>
      </c>
      <c r="B2">
        <v>2022</v>
      </c>
      <c r="C2">
        <v>12000000</v>
      </c>
      <c r="D2">
        <v>4230000</v>
      </c>
      <c r="E2">
        <f>SUM(C2+D2)</f>
        <v>16230000</v>
      </c>
      <c r="F2">
        <v>6940000</v>
      </c>
      <c r="G2">
        <f>E2-F2</f>
        <v>9290000</v>
      </c>
      <c r="H2">
        <v>0.06</v>
      </c>
      <c r="I2" s="1">
        <f>G2*(H2/12)*6</f>
        <v>278700</v>
      </c>
      <c r="J2">
        <v>220000000</v>
      </c>
      <c r="K2">
        <v>0.02</v>
      </c>
      <c r="L2" s="1">
        <f>J2*K2</f>
        <v>4400000</v>
      </c>
      <c r="M2" s="1">
        <v>100000000</v>
      </c>
      <c r="Q2" s="1">
        <f>J2+M2+L2+O2</f>
        <v>324400000</v>
      </c>
    </row>
    <row r="3" spans="1:17" x14ac:dyDescent="0.3">
      <c r="A3">
        <v>6</v>
      </c>
      <c r="B3">
        <v>2022</v>
      </c>
      <c r="C3">
        <v>12000000</v>
      </c>
      <c r="D3">
        <v>4478000</v>
      </c>
      <c r="E3">
        <f t="shared" ref="E3:E37" si="0">SUM(C3+D3)</f>
        <v>16478000</v>
      </c>
      <c r="F3">
        <v>7305000</v>
      </c>
      <c r="G3">
        <f t="shared" ref="G3:G37" si="1">E3-F3</f>
        <v>9173000</v>
      </c>
      <c r="H3">
        <v>0.06</v>
      </c>
      <c r="I3" s="1">
        <f t="shared" ref="I3:I37" si="2">G3*(H3/12)*6</f>
        <v>275190</v>
      </c>
      <c r="J3">
        <v>220000000</v>
      </c>
      <c r="K3">
        <v>0.02</v>
      </c>
      <c r="L3" s="1">
        <f t="shared" ref="L3:L31" si="3">J3*K3</f>
        <v>4400000</v>
      </c>
      <c r="M3" s="1">
        <v>100000000</v>
      </c>
      <c r="Q3" s="1">
        <f t="shared" ref="Q3:Q31" si="4">J3+M3+L3+O3</f>
        <v>324400000</v>
      </c>
    </row>
    <row r="4" spans="1:17" x14ac:dyDescent="0.3">
      <c r="A4">
        <v>7</v>
      </c>
      <c r="B4">
        <v>2022</v>
      </c>
      <c r="C4">
        <v>12000000</v>
      </c>
      <c r="D4">
        <v>4308000</v>
      </c>
      <c r="E4">
        <f t="shared" si="0"/>
        <v>16308000</v>
      </c>
      <c r="F4">
        <v>6845000</v>
      </c>
      <c r="G4">
        <f t="shared" si="1"/>
        <v>9463000</v>
      </c>
      <c r="H4">
        <v>0.06</v>
      </c>
      <c r="I4" s="1">
        <f t="shared" si="2"/>
        <v>283890</v>
      </c>
      <c r="J4">
        <v>220000000</v>
      </c>
      <c r="K4">
        <v>0.02</v>
      </c>
      <c r="L4" s="1">
        <f t="shared" si="3"/>
        <v>4400000</v>
      </c>
      <c r="M4" s="1">
        <v>100000000</v>
      </c>
      <c r="Q4" s="1">
        <f t="shared" si="4"/>
        <v>324400000</v>
      </c>
    </row>
    <row r="5" spans="1:17" x14ac:dyDescent="0.3">
      <c r="A5">
        <v>8</v>
      </c>
      <c r="B5">
        <v>2022</v>
      </c>
      <c r="C5">
        <v>12000000</v>
      </c>
      <c r="D5">
        <v>4106000</v>
      </c>
      <c r="E5">
        <f t="shared" si="0"/>
        <v>16106000</v>
      </c>
      <c r="F5">
        <v>6923000</v>
      </c>
      <c r="G5">
        <f t="shared" si="1"/>
        <v>9183000</v>
      </c>
      <c r="H5">
        <v>0.06</v>
      </c>
      <c r="I5" s="1">
        <f t="shared" si="2"/>
        <v>275490</v>
      </c>
      <c r="J5">
        <v>220000000</v>
      </c>
      <c r="K5">
        <v>0.02</v>
      </c>
      <c r="L5" s="1">
        <f t="shared" si="3"/>
        <v>4400000</v>
      </c>
      <c r="M5" s="1">
        <v>100000000</v>
      </c>
      <c r="Q5" s="1">
        <f t="shared" si="4"/>
        <v>324400000</v>
      </c>
    </row>
    <row r="6" spans="1:17" x14ac:dyDescent="0.3">
      <c r="A6">
        <v>9</v>
      </c>
      <c r="B6">
        <v>2022</v>
      </c>
      <c r="C6">
        <v>12500000</v>
      </c>
      <c r="D6">
        <v>4645500</v>
      </c>
      <c r="E6">
        <f t="shared" si="0"/>
        <v>17145500</v>
      </c>
      <c r="F6">
        <v>6740000</v>
      </c>
      <c r="G6">
        <f t="shared" si="1"/>
        <v>10405500</v>
      </c>
      <c r="H6">
        <v>0.06</v>
      </c>
      <c r="I6" s="1">
        <f t="shared" si="2"/>
        <v>312165</v>
      </c>
      <c r="J6">
        <v>220000000</v>
      </c>
      <c r="K6">
        <v>0.02</v>
      </c>
      <c r="L6" s="1">
        <f t="shared" si="3"/>
        <v>4400000</v>
      </c>
      <c r="M6" s="1">
        <v>100000000</v>
      </c>
      <c r="Q6" s="1">
        <f t="shared" si="4"/>
        <v>324400000</v>
      </c>
    </row>
    <row r="7" spans="1:17" x14ac:dyDescent="0.3">
      <c r="A7">
        <v>10</v>
      </c>
      <c r="B7">
        <v>2022</v>
      </c>
      <c r="C7">
        <v>12000000</v>
      </c>
      <c r="D7">
        <v>4200500</v>
      </c>
      <c r="E7">
        <f t="shared" si="0"/>
        <v>16200500</v>
      </c>
      <c r="F7">
        <v>6843000</v>
      </c>
      <c r="G7">
        <f t="shared" si="1"/>
        <v>9357500</v>
      </c>
      <c r="H7">
        <v>0.06</v>
      </c>
      <c r="I7" s="1">
        <f t="shared" si="2"/>
        <v>280725</v>
      </c>
      <c r="J7">
        <v>220000000</v>
      </c>
      <c r="K7">
        <v>0.02</v>
      </c>
      <c r="L7" s="1">
        <f t="shared" si="3"/>
        <v>4400000</v>
      </c>
      <c r="M7" s="1">
        <v>100000000</v>
      </c>
      <c r="P7" s="1">
        <f>J2 + SUM(L2:L7) - (SUM(I2:I7)+SUM(G2:G7))</f>
        <v>187821840</v>
      </c>
      <c r="Q7" s="1">
        <f t="shared" si="4"/>
        <v>324400000</v>
      </c>
    </row>
    <row r="8" spans="1:17" x14ac:dyDescent="0.3">
      <c r="A8">
        <v>11</v>
      </c>
      <c r="B8">
        <v>2022</v>
      </c>
      <c r="C8">
        <v>12000000</v>
      </c>
      <c r="D8">
        <v>4356000</v>
      </c>
      <c r="E8">
        <f t="shared" si="0"/>
        <v>16356000</v>
      </c>
      <c r="F8">
        <v>7102000</v>
      </c>
      <c r="G8">
        <f t="shared" si="1"/>
        <v>9254000</v>
      </c>
      <c r="H8">
        <v>0.06</v>
      </c>
      <c r="I8" s="1">
        <f t="shared" si="2"/>
        <v>277620</v>
      </c>
      <c r="J8" s="1">
        <f>P7</f>
        <v>187821840</v>
      </c>
      <c r="K8">
        <v>0.02</v>
      </c>
      <c r="L8" s="1">
        <f t="shared" si="3"/>
        <v>3756436.8000000003</v>
      </c>
      <c r="M8" s="1">
        <v>100000000</v>
      </c>
      <c r="P8" s="1"/>
      <c r="Q8" s="1">
        <f t="shared" si="4"/>
        <v>291578276.80000001</v>
      </c>
    </row>
    <row r="9" spans="1:17" x14ac:dyDescent="0.3">
      <c r="A9">
        <v>12</v>
      </c>
      <c r="B9">
        <v>2022</v>
      </c>
      <c r="C9">
        <v>12500000</v>
      </c>
      <c r="D9">
        <v>4823000</v>
      </c>
      <c r="E9">
        <f t="shared" si="0"/>
        <v>17323000</v>
      </c>
      <c r="F9">
        <v>7160000</v>
      </c>
      <c r="G9">
        <f t="shared" si="1"/>
        <v>10163000</v>
      </c>
      <c r="H9">
        <v>0.06</v>
      </c>
      <c r="I9" s="1">
        <f t="shared" si="2"/>
        <v>304890</v>
      </c>
      <c r="J9" s="1">
        <f>P7</f>
        <v>187821840</v>
      </c>
      <c r="K9">
        <v>0.02</v>
      </c>
      <c r="L9" s="1">
        <f t="shared" si="3"/>
        <v>3756436.8000000003</v>
      </c>
      <c r="M9" s="1">
        <v>100000000</v>
      </c>
      <c r="Q9" s="1">
        <f t="shared" si="4"/>
        <v>291578276.80000001</v>
      </c>
    </row>
    <row r="10" spans="1:17" x14ac:dyDescent="0.3">
      <c r="A10">
        <v>1</v>
      </c>
      <c r="B10">
        <v>2023</v>
      </c>
      <c r="C10">
        <v>13600000</v>
      </c>
      <c r="D10">
        <v>5604000</v>
      </c>
      <c r="E10">
        <f t="shared" si="0"/>
        <v>19204000</v>
      </c>
      <c r="F10">
        <v>8434000</v>
      </c>
      <c r="G10">
        <f t="shared" si="1"/>
        <v>10770000</v>
      </c>
      <c r="H10">
        <v>0.06</v>
      </c>
      <c r="I10" s="1">
        <f t="shared" si="2"/>
        <v>323100</v>
      </c>
      <c r="J10" s="1">
        <f>P7</f>
        <v>187821840</v>
      </c>
      <c r="K10">
        <v>0.02</v>
      </c>
      <c r="L10" s="1">
        <f t="shared" si="3"/>
        <v>3756436.8000000003</v>
      </c>
      <c r="M10" s="1">
        <v>100000000</v>
      </c>
      <c r="Q10" s="1">
        <f t="shared" si="4"/>
        <v>291578276.80000001</v>
      </c>
    </row>
    <row r="11" spans="1:17" x14ac:dyDescent="0.3">
      <c r="A11">
        <v>2</v>
      </c>
      <c r="B11">
        <v>2023</v>
      </c>
      <c r="C11">
        <v>12000000</v>
      </c>
      <c r="D11">
        <v>3986000</v>
      </c>
      <c r="E11">
        <f t="shared" si="0"/>
        <v>15986000</v>
      </c>
      <c r="F11">
        <v>6439500</v>
      </c>
      <c r="G11">
        <f t="shared" si="1"/>
        <v>9546500</v>
      </c>
      <c r="H11">
        <v>0.06</v>
      </c>
      <c r="I11" s="1">
        <f t="shared" si="2"/>
        <v>286395</v>
      </c>
      <c r="J11" s="1">
        <f>P7</f>
        <v>187821840</v>
      </c>
      <c r="K11">
        <v>0.02</v>
      </c>
      <c r="L11" s="1">
        <f t="shared" si="3"/>
        <v>3756436.8000000003</v>
      </c>
      <c r="M11" s="1">
        <v>100000000</v>
      </c>
      <c r="Q11" s="1">
        <f t="shared" si="4"/>
        <v>291578276.80000001</v>
      </c>
    </row>
    <row r="12" spans="1:17" x14ac:dyDescent="0.3">
      <c r="A12">
        <v>3</v>
      </c>
      <c r="B12">
        <v>2023</v>
      </c>
      <c r="C12">
        <v>12000000</v>
      </c>
      <c r="D12">
        <v>4346000</v>
      </c>
      <c r="E12">
        <f t="shared" si="0"/>
        <v>16346000</v>
      </c>
      <c r="F12">
        <v>6835000</v>
      </c>
      <c r="G12">
        <f t="shared" si="1"/>
        <v>9511000</v>
      </c>
      <c r="H12">
        <v>0.06</v>
      </c>
      <c r="I12" s="1">
        <f t="shared" si="2"/>
        <v>285330</v>
      </c>
      <c r="J12" s="1">
        <f>P7</f>
        <v>187821840</v>
      </c>
      <c r="K12">
        <v>0.02</v>
      </c>
      <c r="L12" s="1">
        <f t="shared" si="3"/>
        <v>3756436.8000000003</v>
      </c>
      <c r="M12" s="1">
        <v>100000000</v>
      </c>
      <c r="Q12" s="1">
        <f t="shared" si="4"/>
        <v>291578276.80000001</v>
      </c>
    </row>
    <row r="13" spans="1:17" x14ac:dyDescent="0.3">
      <c r="A13">
        <v>4</v>
      </c>
      <c r="B13">
        <v>2023</v>
      </c>
      <c r="C13">
        <v>12300000</v>
      </c>
      <c r="D13">
        <v>4580000</v>
      </c>
      <c r="E13">
        <f t="shared" si="0"/>
        <v>16880000</v>
      </c>
      <c r="F13">
        <v>6670000</v>
      </c>
      <c r="G13">
        <f t="shared" si="1"/>
        <v>10210000</v>
      </c>
      <c r="H13">
        <v>0.06</v>
      </c>
      <c r="I13" s="1">
        <f t="shared" si="2"/>
        <v>306300</v>
      </c>
      <c r="J13" s="1">
        <f>P7</f>
        <v>187821840</v>
      </c>
      <c r="K13">
        <v>0.02</v>
      </c>
      <c r="L13" s="1">
        <f t="shared" si="3"/>
        <v>3756436.8000000003</v>
      </c>
      <c r="M13" s="1">
        <v>100000000</v>
      </c>
      <c r="N13" s="2">
        <v>6.5000000000000002E-2</v>
      </c>
      <c r="O13">
        <f>N13*M13</f>
        <v>6500000</v>
      </c>
      <c r="P13" s="1">
        <f>J8 + SUM(L8:L13) - (SUM(I8:I13)+SUM(G8:G13))</f>
        <v>149122325.80000001</v>
      </c>
      <c r="Q13" s="1">
        <f t="shared" si="4"/>
        <v>298078276.80000001</v>
      </c>
    </row>
    <row r="14" spans="1:17" x14ac:dyDescent="0.3">
      <c r="A14">
        <v>5</v>
      </c>
      <c r="B14">
        <v>2023</v>
      </c>
      <c r="C14">
        <v>12300000</v>
      </c>
      <c r="D14">
        <v>4592000</v>
      </c>
      <c r="E14">
        <f t="shared" si="0"/>
        <v>16892000</v>
      </c>
      <c r="F14">
        <v>6989000</v>
      </c>
      <c r="G14">
        <f t="shared" si="1"/>
        <v>9903000</v>
      </c>
      <c r="H14">
        <v>0.06</v>
      </c>
      <c r="I14" s="1">
        <f t="shared" si="2"/>
        <v>297090</v>
      </c>
      <c r="J14" s="1">
        <f>P13</f>
        <v>149122325.80000001</v>
      </c>
      <c r="K14">
        <v>0.02</v>
      </c>
      <c r="L14" s="1">
        <f t="shared" si="3"/>
        <v>2982446.5160000003</v>
      </c>
      <c r="M14" s="1">
        <v>100000000</v>
      </c>
      <c r="Q14" s="1">
        <f t="shared" si="4"/>
        <v>252104772.31600001</v>
      </c>
    </row>
    <row r="15" spans="1:17" x14ac:dyDescent="0.3">
      <c r="A15">
        <v>6</v>
      </c>
      <c r="B15">
        <v>2023</v>
      </c>
      <c r="C15">
        <v>12500000</v>
      </c>
      <c r="D15">
        <v>4684000</v>
      </c>
      <c r="E15">
        <f t="shared" si="0"/>
        <v>17184000</v>
      </c>
      <c r="F15">
        <v>6800500</v>
      </c>
      <c r="G15">
        <f t="shared" si="1"/>
        <v>10383500</v>
      </c>
      <c r="H15">
        <v>0.06</v>
      </c>
      <c r="I15" s="1">
        <f t="shared" si="2"/>
        <v>311505</v>
      </c>
      <c r="J15" s="1">
        <f>P13</f>
        <v>149122325.80000001</v>
      </c>
      <c r="K15">
        <v>0.02</v>
      </c>
      <c r="L15" s="1">
        <f t="shared" si="3"/>
        <v>2982446.5160000003</v>
      </c>
      <c r="M15" s="1">
        <v>100000000</v>
      </c>
      <c r="Q15" s="1">
        <f t="shared" si="4"/>
        <v>252104772.31600001</v>
      </c>
    </row>
    <row r="16" spans="1:17" x14ac:dyDescent="0.3">
      <c r="A16">
        <v>7</v>
      </c>
      <c r="B16">
        <v>2023</v>
      </c>
      <c r="C16">
        <v>12500000</v>
      </c>
      <c r="D16">
        <v>4505000</v>
      </c>
      <c r="E16">
        <f t="shared" si="0"/>
        <v>17005000</v>
      </c>
      <c r="F16">
        <v>6895000</v>
      </c>
      <c r="G16">
        <f t="shared" si="1"/>
        <v>10110000</v>
      </c>
      <c r="H16">
        <v>0.06</v>
      </c>
      <c r="I16" s="1">
        <f t="shared" si="2"/>
        <v>303300</v>
      </c>
      <c r="J16" s="1">
        <f>P13</f>
        <v>149122325.80000001</v>
      </c>
      <c r="K16">
        <v>0.02</v>
      </c>
      <c r="L16" s="1">
        <f t="shared" si="3"/>
        <v>2982446.5160000003</v>
      </c>
      <c r="M16" s="1">
        <v>100000000</v>
      </c>
      <c r="Q16" s="1">
        <f t="shared" si="4"/>
        <v>252104772.31600001</v>
      </c>
    </row>
    <row r="17" spans="1:17" x14ac:dyDescent="0.3">
      <c r="A17">
        <v>8</v>
      </c>
      <c r="B17">
        <v>2023</v>
      </c>
      <c r="C17">
        <v>12500000</v>
      </c>
      <c r="D17">
        <v>4294000</v>
      </c>
      <c r="E17">
        <f t="shared" si="0"/>
        <v>16794000</v>
      </c>
      <c r="F17">
        <v>6950800</v>
      </c>
      <c r="G17">
        <f t="shared" si="1"/>
        <v>9843200</v>
      </c>
      <c r="H17">
        <v>0.06</v>
      </c>
      <c r="I17" s="1">
        <f t="shared" si="2"/>
        <v>295296</v>
      </c>
      <c r="J17" s="1">
        <f>P13</f>
        <v>149122325.80000001</v>
      </c>
      <c r="K17">
        <v>0.02</v>
      </c>
      <c r="L17" s="1">
        <f t="shared" si="3"/>
        <v>2982446.5160000003</v>
      </c>
      <c r="M17" s="1">
        <v>100000000</v>
      </c>
      <c r="Q17" s="1">
        <f t="shared" si="4"/>
        <v>252104772.31600001</v>
      </c>
    </row>
    <row r="18" spans="1:17" x14ac:dyDescent="0.3">
      <c r="A18">
        <v>9</v>
      </c>
      <c r="B18">
        <v>2023</v>
      </c>
      <c r="C18">
        <v>12800000</v>
      </c>
      <c r="D18">
        <v>4349000</v>
      </c>
      <c r="E18">
        <f t="shared" si="0"/>
        <v>17149000</v>
      </c>
      <c r="F18">
        <v>6705000</v>
      </c>
      <c r="G18">
        <f t="shared" si="1"/>
        <v>10444000</v>
      </c>
      <c r="H18">
        <v>0.06</v>
      </c>
      <c r="I18" s="1">
        <f t="shared" si="2"/>
        <v>313320</v>
      </c>
      <c r="J18" s="1">
        <f>P13</f>
        <v>149122325.80000001</v>
      </c>
      <c r="K18">
        <v>0.02</v>
      </c>
      <c r="L18" s="1">
        <f t="shared" si="3"/>
        <v>2982446.5160000003</v>
      </c>
      <c r="M18" s="1">
        <v>100000000</v>
      </c>
      <c r="Q18" s="1">
        <f t="shared" si="4"/>
        <v>252104772.31600001</v>
      </c>
    </row>
    <row r="19" spans="1:17" x14ac:dyDescent="0.3">
      <c r="A19">
        <v>10</v>
      </c>
      <c r="B19">
        <v>2023</v>
      </c>
      <c r="C19">
        <v>12500000</v>
      </c>
      <c r="D19">
        <v>4432000</v>
      </c>
      <c r="E19">
        <f t="shared" si="0"/>
        <v>16932000</v>
      </c>
      <c r="F19">
        <v>6759300</v>
      </c>
      <c r="G19">
        <f t="shared" si="1"/>
        <v>10172700</v>
      </c>
      <c r="H19">
        <v>0.06</v>
      </c>
      <c r="I19" s="1">
        <f t="shared" si="2"/>
        <v>305181</v>
      </c>
      <c r="J19" s="1">
        <f>P13</f>
        <v>149122325.80000001</v>
      </c>
      <c r="K19">
        <v>0.02</v>
      </c>
      <c r="L19" s="1">
        <f t="shared" si="3"/>
        <v>2982446.5160000003</v>
      </c>
      <c r="M19" s="1">
        <v>100000000</v>
      </c>
      <c r="P19" s="1">
        <f>J14 + SUM(L14:L19) - (SUM(I14:I19)+SUM(G14:G19))</f>
        <v>104334912.89600003</v>
      </c>
      <c r="Q19" s="1">
        <f t="shared" si="4"/>
        <v>252104772.31600001</v>
      </c>
    </row>
    <row r="20" spans="1:17" x14ac:dyDescent="0.3">
      <c r="A20">
        <v>11</v>
      </c>
      <c r="B20">
        <v>2023</v>
      </c>
      <c r="C20">
        <v>12500000</v>
      </c>
      <c r="D20">
        <v>4304500</v>
      </c>
      <c r="E20">
        <f t="shared" si="0"/>
        <v>16804500</v>
      </c>
      <c r="F20">
        <v>6850800</v>
      </c>
      <c r="G20">
        <f t="shared" si="1"/>
        <v>9953700</v>
      </c>
      <c r="H20">
        <v>0.06</v>
      </c>
      <c r="I20" s="1">
        <f t="shared" si="2"/>
        <v>298611</v>
      </c>
      <c r="J20" s="1">
        <f>P19</f>
        <v>104334912.89600003</v>
      </c>
      <c r="K20">
        <v>0.02</v>
      </c>
      <c r="L20" s="1">
        <f t="shared" si="3"/>
        <v>2086698.2579200007</v>
      </c>
      <c r="M20" s="1">
        <v>100000000</v>
      </c>
      <c r="Q20" s="1">
        <f t="shared" si="4"/>
        <v>206421611.15392002</v>
      </c>
    </row>
    <row r="21" spans="1:17" x14ac:dyDescent="0.3">
      <c r="A21">
        <v>12</v>
      </c>
      <c r="B21">
        <v>2023</v>
      </c>
      <c r="C21">
        <v>13000000</v>
      </c>
      <c r="D21">
        <v>4604000</v>
      </c>
      <c r="E21">
        <f t="shared" si="0"/>
        <v>17604000</v>
      </c>
      <c r="F21">
        <v>7010500</v>
      </c>
      <c r="G21">
        <f t="shared" si="1"/>
        <v>10593500</v>
      </c>
      <c r="H21">
        <v>0.06</v>
      </c>
      <c r="I21" s="1">
        <f t="shared" si="2"/>
        <v>317805</v>
      </c>
      <c r="J21" s="1">
        <f>P19</f>
        <v>104334912.89600003</v>
      </c>
      <c r="K21">
        <v>0.02</v>
      </c>
      <c r="L21" s="1">
        <f t="shared" si="3"/>
        <v>2086698.2579200007</v>
      </c>
      <c r="M21" s="1">
        <v>100000000</v>
      </c>
      <c r="Q21" s="1">
        <f t="shared" si="4"/>
        <v>206421611.15392002</v>
      </c>
    </row>
    <row r="22" spans="1:17" x14ac:dyDescent="0.3">
      <c r="A22">
        <v>1</v>
      </c>
      <c r="B22">
        <v>2024</v>
      </c>
      <c r="C22">
        <v>12500000</v>
      </c>
      <c r="D22">
        <v>4503000</v>
      </c>
      <c r="E22">
        <f t="shared" si="0"/>
        <v>17003000</v>
      </c>
      <c r="F22">
        <v>6930000</v>
      </c>
      <c r="G22">
        <f t="shared" si="1"/>
        <v>10073000</v>
      </c>
      <c r="H22">
        <v>0.06</v>
      </c>
      <c r="I22" s="1">
        <f t="shared" si="2"/>
        <v>302190</v>
      </c>
      <c r="J22" s="1">
        <f>P19</f>
        <v>104334912.89600003</v>
      </c>
      <c r="K22">
        <v>0.02</v>
      </c>
      <c r="L22" s="1">
        <f t="shared" si="3"/>
        <v>2086698.2579200007</v>
      </c>
      <c r="M22" s="1">
        <v>100000000</v>
      </c>
      <c r="Q22" s="1">
        <f t="shared" si="4"/>
        <v>206421611.15392002</v>
      </c>
    </row>
    <row r="23" spans="1:17" x14ac:dyDescent="0.3">
      <c r="A23">
        <v>2</v>
      </c>
      <c r="B23">
        <v>2024</v>
      </c>
      <c r="C23">
        <v>13500000</v>
      </c>
      <c r="D23">
        <v>5748000</v>
      </c>
      <c r="E23">
        <f t="shared" si="0"/>
        <v>19248000</v>
      </c>
      <c r="F23">
        <v>8340000</v>
      </c>
      <c r="G23">
        <f t="shared" si="1"/>
        <v>10908000</v>
      </c>
      <c r="H23">
        <v>0.06</v>
      </c>
      <c r="I23" s="1">
        <f t="shared" si="2"/>
        <v>327240</v>
      </c>
      <c r="J23" s="1">
        <f>P19</f>
        <v>104334912.89600003</v>
      </c>
      <c r="K23">
        <v>0.02</v>
      </c>
      <c r="L23" s="1">
        <f t="shared" si="3"/>
        <v>2086698.2579200007</v>
      </c>
      <c r="M23" s="1">
        <v>100000000</v>
      </c>
      <c r="Q23" s="1">
        <f t="shared" si="4"/>
        <v>206421611.15392002</v>
      </c>
    </row>
    <row r="24" spans="1:17" x14ac:dyDescent="0.3">
      <c r="A24">
        <v>3</v>
      </c>
      <c r="B24">
        <v>2024</v>
      </c>
      <c r="C24">
        <v>12500000</v>
      </c>
      <c r="D24">
        <v>4349000</v>
      </c>
      <c r="E24">
        <f t="shared" si="0"/>
        <v>16849000</v>
      </c>
      <c r="F24">
        <v>6705000</v>
      </c>
      <c r="G24">
        <f t="shared" si="1"/>
        <v>10144000</v>
      </c>
      <c r="H24">
        <v>0.06</v>
      </c>
      <c r="I24" s="1">
        <f t="shared" si="2"/>
        <v>304320</v>
      </c>
      <c r="J24" s="1">
        <f>P19</f>
        <v>104334912.89600003</v>
      </c>
      <c r="K24">
        <v>0.02</v>
      </c>
      <c r="L24" s="1">
        <f t="shared" si="3"/>
        <v>2086698.2579200007</v>
      </c>
      <c r="M24" s="1">
        <v>100000000</v>
      </c>
      <c r="Q24" s="1">
        <f t="shared" si="4"/>
        <v>206421611.15392002</v>
      </c>
    </row>
    <row r="25" spans="1:17" x14ac:dyDescent="0.3">
      <c r="A25">
        <v>4</v>
      </c>
      <c r="B25">
        <v>2024</v>
      </c>
      <c r="C25">
        <v>12800000</v>
      </c>
      <c r="D25">
        <v>4457000</v>
      </c>
      <c r="E25">
        <f t="shared" si="0"/>
        <v>17257000</v>
      </c>
      <c r="F25">
        <v>6879000</v>
      </c>
      <c r="G25">
        <f t="shared" si="1"/>
        <v>10378000</v>
      </c>
      <c r="H25">
        <v>0.06</v>
      </c>
      <c r="I25" s="1">
        <f t="shared" si="2"/>
        <v>311340</v>
      </c>
      <c r="J25" s="1">
        <f>P19</f>
        <v>104334912.89600003</v>
      </c>
      <c r="K25">
        <v>0.02</v>
      </c>
      <c r="L25" s="1">
        <f t="shared" si="3"/>
        <v>2086698.2579200007</v>
      </c>
      <c r="M25" s="1">
        <v>100000000</v>
      </c>
      <c r="N25" s="2">
        <v>6.5000000000000002E-2</v>
      </c>
      <c r="O25">
        <f>N25*M25</f>
        <v>6500000</v>
      </c>
      <c r="P25" s="1">
        <f>J20 + SUM(L20:L25) - (SUM(I20:I25)+SUM(G20:G25))</f>
        <v>52943396.443520039</v>
      </c>
      <c r="Q25" s="1">
        <f t="shared" si="4"/>
        <v>212921611.15392002</v>
      </c>
    </row>
    <row r="26" spans="1:17" x14ac:dyDescent="0.3">
      <c r="A26">
        <v>5</v>
      </c>
      <c r="B26">
        <v>2024</v>
      </c>
      <c r="C26">
        <v>12800000</v>
      </c>
      <c r="D26">
        <v>4540000</v>
      </c>
      <c r="E26">
        <f t="shared" si="0"/>
        <v>17340000</v>
      </c>
      <c r="F26">
        <v>6950000</v>
      </c>
      <c r="G26">
        <f t="shared" si="1"/>
        <v>10390000</v>
      </c>
      <c r="H26">
        <v>0.06</v>
      </c>
      <c r="I26" s="1">
        <f t="shared" si="2"/>
        <v>311700</v>
      </c>
      <c r="J26" s="1">
        <f>P25</f>
        <v>52943396.443520039</v>
      </c>
      <c r="K26">
        <v>0.02</v>
      </c>
      <c r="L26" s="1">
        <f t="shared" si="3"/>
        <v>1058867.9288704009</v>
      </c>
      <c r="M26" s="1">
        <v>100000000</v>
      </c>
      <c r="Q26" s="1">
        <f t="shared" si="4"/>
        <v>154002264.37239045</v>
      </c>
    </row>
    <row r="27" spans="1:17" x14ac:dyDescent="0.3">
      <c r="A27">
        <v>6</v>
      </c>
      <c r="B27">
        <v>2024</v>
      </c>
      <c r="C27">
        <v>12500000</v>
      </c>
      <c r="D27">
        <v>4230000</v>
      </c>
      <c r="E27">
        <f t="shared" si="0"/>
        <v>16730000</v>
      </c>
      <c r="F27">
        <v>6850400</v>
      </c>
      <c r="G27">
        <f t="shared" si="1"/>
        <v>9879600</v>
      </c>
      <c r="H27">
        <v>0.06</v>
      </c>
      <c r="I27" s="1">
        <f t="shared" si="2"/>
        <v>296388</v>
      </c>
      <c r="J27" s="1">
        <f>P25</f>
        <v>52943396.443520039</v>
      </c>
      <c r="K27">
        <v>0.02</v>
      </c>
      <c r="L27" s="1">
        <f t="shared" si="3"/>
        <v>1058867.9288704009</v>
      </c>
      <c r="M27" s="1">
        <v>100000000</v>
      </c>
      <c r="Q27" s="1">
        <f t="shared" si="4"/>
        <v>154002264.37239045</v>
      </c>
    </row>
    <row r="28" spans="1:17" x14ac:dyDescent="0.3">
      <c r="A28">
        <v>7</v>
      </c>
      <c r="B28">
        <v>2024</v>
      </c>
      <c r="C28">
        <v>12500000</v>
      </c>
      <c r="D28">
        <v>4304000</v>
      </c>
      <c r="E28">
        <f t="shared" si="0"/>
        <v>16804000</v>
      </c>
      <c r="F28">
        <v>6940000</v>
      </c>
      <c r="G28">
        <f t="shared" si="1"/>
        <v>9864000</v>
      </c>
      <c r="H28">
        <v>0.06</v>
      </c>
      <c r="I28" s="1">
        <f t="shared" si="2"/>
        <v>295920</v>
      </c>
      <c r="J28" s="1">
        <f>P25</f>
        <v>52943396.443520039</v>
      </c>
      <c r="K28">
        <v>0.02</v>
      </c>
      <c r="L28" s="1">
        <f t="shared" si="3"/>
        <v>1058867.9288704009</v>
      </c>
      <c r="M28" s="1">
        <v>100000000</v>
      </c>
      <c r="Q28" s="1">
        <f t="shared" si="4"/>
        <v>154002264.37239045</v>
      </c>
    </row>
    <row r="29" spans="1:17" x14ac:dyDescent="0.3">
      <c r="A29">
        <v>8</v>
      </c>
      <c r="B29">
        <v>2024</v>
      </c>
      <c r="C29">
        <v>12500000</v>
      </c>
      <c r="D29">
        <v>4504000</v>
      </c>
      <c r="E29">
        <f t="shared" si="0"/>
        <v>17004000</v>
      </c>
      <c r="F29">
        <v>6804500</v>
      </c>
      <c r="G29">
        <f t="shared" si="1"/>
        <v>10199500</v>
      </c>
      <c r="H29">
        <v>0.06</v>
      </c>
      <c r="I29" s="1">
        <f t="shared" si="2"/>
        <v>305985</v>
      </c>
      <c r="J29" s="1">
        <f>P25</f>
        <v>52943396.443520039</v>
      </c>
      <c r="K29">
        <v>0.02</v>
      </c>
      <c r="L29" s="1">
        <f t="shared" si="3"/>
        <v>1058867.9288704009</v>
      </c>
      <c r="M29" s="1">
        <v>100000000</v>
      </c>
      <c r="Q29" s="1">
        <f t="shared" si="4"/>
        <v>154002264.37239045</v>
      </c>
    </row>
    <row r="30" spans="1:17" x14ac:dyDescent="0.3">
      <c r="A30">
        <v>9</v>
      </c>
      <c r="B30">
        <v>2024</v>
      </c>
      <c r="C30">
        <v>12800000</v>
      </c>
      <c r="D30">
        <v>4634000</v>
      </c>
      <c r="E30">
        <f t="shared" si="0"/>
        <v>17434000</v>
      </c>
      <c r="F30">
        <v>7010500</v>
      </c>
      <c r="G30">
        <f t="shared" si="1"/>
        <v>10423500</v>
      </c>
      <c r="H30">
        <v>0.06</v>
      </c>
      <c r="I30" s="1">
        <f t="shared" si="2"/>
        <v>312705</v>
      </c>
      <c r="J30" s="1">
        <f>P25</f>
        <v>52943396.443520039</v>
      </c>
      <c r="K30">
        <v>0.02</v>
      </c>
      <c r="L30" s="1">
        <f t="shared" si="3"/>
        <v>1058867.9288704009</v>
      </c>
      <c r="M30" s="1">
        <v>100000000</v>
      </c>
      <c r="Q30" s="1">
        <f t="shared" si="4"/>
        <v>154002264.37239045</v>
      </c>
    </row>
    <row r="31" spans="1:17" x14ac:dyDescent="0.3">
      <c r="A31">
        <v>10</v>
      </c>
      <c r="B31">
        <v>2024</v>
      </c>
      <c r="C31">
        <v>12500000</v>
      </c>
      <c r="D31">
        <v>4453000</v>
      </c>
      <c r="E31">
        <f t="shared" si="0"/>
        <v>16953000</v>
      </c>
      <c r="F31">
        <v>6850000</v>
      </c>
      <c r="G31">
        <f t="shared" si="1"/>
        <v>10103000</v>
      </c>
      <c r="H31">
        <v>0.06</v>
      </c>
      <c r="I31" s="1">
        <f t="shared" si="2"/>
        <v>303090</v>
      </c>
      <c r="J31" s="1">
        <f>P25</f>
        <v>52943396.443520039</v>
      </c>
      <c r="K31">
        <v>0.02</v>
      </c>
      <c r="L31" s="1">
        <f t="shared" si="3"/>
        <v>1058867.9288704009</v>
      </c>
      <c r="M31" s="1">
        <v>100000000</v>
      </c>
      <c r="P31" s="1">
        <f>J26 + SUM(L26:L31) - (SUM(I26:I31)+SUM(G26:G31))</f>
        <v>-3388783.9832575545</v>
      </c>
      <c r="Q31" s="1">
        <f t="shared" si="4"/>
        <v>154002264.37239045</v>
      </c>
    </row>
    <row r="32" spans="1:17" x14ac:dyDescent="0.3">
      <c r="A32">
        <v>11</v>
      </c>
      <c r="B32">
        <v>2024</v>
      </c>
      <c r="C32">
        <v>12500000</v>
      </c>
      <c r="D32">
        <v>4230000</v>
      </c>
      <c r="E32">
        <f t="shared" si="0"/>
        <v>16730000</v>
      </c>
      <c r="F32">
        <v>7102000</v>
      </c>
      <c r="G32">
        <f t="shared" si="1"/>
        <v>9628000</v>
      </c>
      <c r="H32">
        <v>0.06</v>
      </c>
      <c r="I32" s="1">
        <f t="shared" si="2"/>
        <v>288840</v>
      </c>
      <c r="J32">
        <v>0</v>
      </c>
      <c r="K32">
        <v>0.02</v>
      </c>
      <c r="L32" s="1">
        <f t="shared" ref="L32:L37" si="5">J32*K32</f>
        <v>0</v>
      </c>
      <c r="M32" s="1">
        <v>100000000</v>
      </c>
      <c r="Q32" s="1">
        <f>M31+P31</f>
        <v>96611216.016742438</v>
      </c>
    </row>
    <row r="33" spans="1:17" x14ac:dyDescent="0.3">
      <c r="A33">
        <v>12</v>
      </c>
      <c r="B33">
        <v>2024</v>
      </c>
      <c r="C33">
        <v>13000000</v>
      </c>
      <c r="D33">
        <v>4504000</v>
      </c>
      <c r="E33">
        <f t="shared" si="0"/>
        <v>17504000</v>
      </c>
      <c r="F33">
        <v>8659000</v>
      </c>
      <c r="G33">
        <f t="shared" si="1"/>
        <v>8845000</v>
      </c>
      <c r="H33">
        <v>0.06</v>
      </c>
      <c r="I33" s="1">
        <f t="shared" si="2"/>
        <v>265350</v>
      </c>
      <c r="J33">
        <v>0</v>
      </c>
      <c r="K33">
        <v>0.02</v>
      </c>
      <c r="L33" s="1">
        <f t="shared" si="5"/>
        <v>0</v>
      </c>
      <c r="M33" s="1">
        <v>100000000</v>
      </c>
      <c r="Q33" s="1">
        <f>M31+P31</f>
        <v>96611216.016742438</v>
      </c>
    </row>
    <row r="34" spans="1:17" x14ac:dyDescent="0.3">
      <c r="A34">
        <v>1</v>
      </c>
      <c r="B34">
        <v>2025</v>
      </c>
      <c r="C34">
        <v>12800000</v>
      </c>
      <c r="D34">
        <v>4343000</v>
      </c>
      <c r="E34">
        <f t="shared" si="0"/>
        <v>17143000</v>
      </c>
      <c r="F34">
        <v>8004000</v>
      </c>
      <c r="G34">
        <f t="shared" si="1"/>
        <v>9139000</v>
      </c>
      <c r="H34">
        <v>0.06</v>
      </c>
      <c r="I34" s="1">
        <f t="shared" si="2"/>
        <v>274170</v>
      </c>
      <c r="J34">
        <v>0</v>
      </c>
      <c r="K34">
        <v>0.02</v>
      </c>
      <c r="L34" s="1">
        <f t="shared" si="5"/>
        <v>0</v>
      </c>
      <c r="M34" s="1">
        <v>100000000</v>
      </c>
      <c r="Q34" s="1">
        <f>M31+P31</f>
        <v>96611216.016742438</v>
      </c>
    </row>
    <row r="35" spans="1:17" x14ac:dyDescent="0.3">
      <c r="A35">
        <v>2</v>
      </c>
      <c r="B35">
        <v>2025</v>
      </c>
      <c r="C35">
        <v>13250000</v>
      </c>
      <c r="D35">
        <v>5450300</v>
      </c>
      <c r="E35">
        <f t="shared" si="0"/>
        <v>18700300</v>
      </c>
      <c r="F35">
        <v>8930000</v>
      </c>
      <c r="G35">
        <f t="shared" si="1"/>
        <v>9770300</v>
      </c>
      <c r="H35">
        <v>0.06</v>
      </c>
      <c r="I35" s="1">
        <f t="shared" si="2"/>
        <v>293109</v>
      </c>
      <c r="J35">
        <v>0</v>
      </c>
      <c r="K35">
        <v>0.02</v>
      </c>
      <c r="L35" s="1">
        <f t="shared" si="5"/>
        <v>0</v>
      </c>
      <c r="M35" s="1">
        <v>100000000</v>
      </c>
      <c r="Q35" s="1">
        <f>M31+P31</f>
        <v>96611216.016742438</v>
      </c>
    </row>
    <row r="36" spans="1:17" x14ac:dyDescent="0.3">
      <c r="A36">
        <v>3</v>
      </c>
      <c r="B36">
        <v>2025</v>
      </c>
      <c r="C36">
        <v>12800000</v>
      </c>
      <c r="D36">
        <v>4303000</v>
      </c>
      <c r="E36">
        <f t="shared" si="0"/>
        <v>17103000</v>
      </c>
      <c r="F36">
        <v>8010000</v>
      </c>
      <c r="G36">
        <f t="shared" si="1"/>
        <v>9093000</v>
      </c>
      <c r="H36">
        <v>0.06</v>
      </c>
      <c r="I36" s="1">
        <f t="shared" si="2"/>
        <v>272790</v>
      </c>
      <c r="J36">
        <v>0</v>
      </c>
      <c r="K36">
        <v>0.02</v>
      </c>
      <c r="L36" s="1">
        <f t="shared" si="5"/>
        <v>0</v>
      </c>
      <c r="M36" s="1">
        <v>100000000</v>
      </c>
      <c r="Q36" s="1">
        <f>M31+P31</f>
        <v>96611216.016742438</v>
      </c>
    </row>
    <row r="37" spans="1:17" x14ac:dyDescent="0.3">
      <c r="A37">
        <v>4</v>
      </c>
      <c r="B37">
        <v>2025</v>
      </c>
      <c r="C37">
        <v>13000000</v>
      </c>
      <c r="D37">
        <v>4539500</v>
      </c>
      <c r="E37">
        <f t="shared" si="0"/>
        <v>17539500</v>
      </c>
      <c r="F37">
        <v>8230000</v>
      </c>
      <c r="G37">
        <f t="shared" si="1"/>
        <v>9309500</v>
      </c>
      <c r="H37">
        <v>0.06</v>
      </c>
      <c r="I37" s="1">
        <f t="shared" si="2"/>
        <v>279285</v>
      </c>
      <c r="J37">
        <v>0</v>
      </c>
      <c r="K37">
        <v>0.02</v>
      </c>
      <c r="L37" s="1">
        <f t="shared" si="5"/>
        <v>0</v>
      </c>
      <c r="M37" s="1">
        <v>100000000</v>
      </c>
      <c r="N37" s="2">
        <v>6.5000000000000002E-2</v>
      </c>
      <c r="O37">
        <f>N37*M37</f>
        <v>6500000</v>
      </c>
      <c r="P37">
        <v>0</v>
      </c>
      <c r="Q37" s="1">
        <f>Q36+O37-(SUM(G32:G37)+SUM(I32:I37))</f>
        <v>45652872.016742438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2022-05-24T09:48:58Z</dcterms:created>
  <dcterms:modified xsi:type="dcterms:W3CDTF">2022-05-24T12:11:27Z</dcterms:modified>
</cp:coreProperties>
</file>