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 2025" sheetId="1" r:id="rId4"/>
    <sheet state="visible" name="Private" sheetId="2" r:id="rId5"/>
    <sheet state="visible" name="Lombard" sheetId="3" r:id="rId6"/>
    <sheet state="visible" name="African" sheetId="4" r:id="rId7"/>
    <sheet state="visible" name="DeReMaintenance" sheetId="5" r:id="rId8"/>
  </sheets>
  <definedNames/>
  <calcPr/>
  <extLst>
    <ext uri="GoogleSheetsCustomDataVersion2">
      <go:sheetsCustomData xmlns:go="http://customooxmlschemas.google.com/" r:id="rId9" roundtripDataChecksum="xVIkBz+vlPOi0dVXzKwrRS4y8EZ3UQ1+BGHt7B2Xeog="/>
    </ext>
  </extLst>
</workbook>
</file>

<file path=xl/sharedStrings.xml><?xml version="1.0" encoding="utf-8"?>
<sst xmlns="http://schemas.openxmlformats.org/spreadsheetml/2006/main" count="1822" uniqueCount="956">
  <si>
    <t>Customer Code</t>
  </si>
  <si>
    <t>Device type</t>
  </si>
  <si>
    <t>QTY</t>
  </si>
  <si>
    <t>Price on billing</t>
  </si>
  <si>
    <t>Total</t>
  </si>
  <si>
    <t xml:space="preserve">Total +VAT </t>
  </si>
  <si>
    <t>15.5 %</t>
  </si>
  <si>
    <t>4PL001-4P LOGISTICAL SOLUTIONS</t>
  </si>
  <si>
    <t>Rental Baci02</t>
  </si>
  <si>
    <t>ACC001-Accuway Pty Ltd</t>
  </si>
  <si>
    <t>RENTAL Icab2</t>
  </si>
  <si>
    <t>ACH001-Orestitouch (Pty) Ltd t/a Achelle</t>
  </si>
  <si>
    <t>Monthly Subscription COMBO</t>
  </si>
  <si>
    <t>Rental Icab2</t>
  </si>
  <si>
    <t xml:space="preserve">Rental Icab </t>
  </si>
  <si>
    <t>AFB001-Afbuy Trading (Pty) Ltd</t>
  </si>
  <si>
    <t>Rental Combo</t>
  </si>
  <si>
    <t>Rental Icab H</t>
  </si>
  <si>
    <t>AFF001-Affinity Energy Investments</t>
  </si>
  <si>
    <t>Rental Baci01</t>
  </si>
  <si>
    <t xml:space="preserve">AFR005-African Eagle Investments </t>
  </si>
  <si>
    <t>AFR008-African Spear Trading</t>
  </si>
  <si>
    <t>AFR011-Afri X Border Pty Ltd</t>
  </si>
  <si>
    <t>AFV001- A F van Wyk Boerdery</t>
  </si>
  <si>
    <t>RENTAL Icab M</t>
  </si>
  <si>
    <t>AHB001-A H B Logistic</t>
  </si>
  <si>
    <t>Monthly Subscription ICAB</t>
  </si>
  <si>
    <t>Rental Baci03</t>
  </si>
  <si>
    <t>RENTAL Icab H</t>
  </si>
  <si>
    <t xml:space="preserve">AIR001-Air Products ta Air Products </t>
  </si>
  <si>
    <t>SUBS BACI2</t>
  </si>
  <si>
    <t>AJR001-AJR Logistic CC</t>
  </si>
  <si>
    <t>Monthly Subscription BACI02</t>
  </si>
  <si>
    <t>ALM003-Alma Trust</t>
  </si>
  <si>
    <t>ALU002- Alumira Minerals Pty Ltd</t>
  </si>
  <si>
    <t>ANC001-Anca Foods</t>
  </si>
  <si>
    <t>RENTL Icab 2</t>
  </si>
  <si>
    <t>ANK001-Ankmo (Pty) Ltd</t>
  </si>
  <si>
    <t>ANT001-Anton Le Roux Vervoer</t>
  </si>
  <si>
    <t>ANT002- Ant Haulers Pty Ltd</t>
  </si>
  <si>
    <t>ARV001-Arvada Logistics  Pty Ltd</t>
  </si>
  <si>
    <t>AVC001-AVCRES TRANSPORT</t>
  </si>
  <si>
    <t>AZA001-AZAS Logistics (Pty) Ltd</t>
  </si>
  <si>
    <t>BAA001-Baartman &amp; Son Pty Ltd</t>
  </si>
  <si>
    <t>BAB001-Babygrain Vervoer</t>
  </si>
  <si>
    <t>BAM002-Bambelani Trading Enterprises</t>
  </si>
  <si>
    <t>RENTAL Icab</t>
  </si>
  <si>
    <t>BEE001- BEE Transport</t>
  </si>
  <si>
    <t>BET001-Betterenergy</t>
  </si>
  <si>
    <t>BFT001-BFT</t>
  </si>
  <si>
    <t>BIG001- Big H Bulk Specialist</t>
  </si>
  <si>
    <t>BIG002- Big Lion Hearts</t>
  </si>
  <si>
    <t>BOB001-Bobuti Kgwebong Logistics</t>
  </si>
  <si>
    <t>BOL001- Bolekano Logistics</t>
  </si>
  <si>
    <t>Rental ICab2</t>
  </si>
  <si>
    <t>Rental Baci02 Tracking</t>
  </si>
  <si>
    <t>BON002-Bonties Vervoer</t>
  </si>
  <si>
    <t>BON003-Bonga Hlalithwa Logistics</t>
  </si>
  <si>
    <t>RENTAL Icab 2</t>
  </si>
  <si>
    <t>BOU001-Boet Visser CC ta Bound for Gold 45 CC</t>
  </si>
  <si>
    <t>Rental Baci02 tracking</t>
  </si>
  <si>
    <t>BRI004-Yirah Logistics (Pty) Ltd</t>
  </si>
  <si>
    <t>BRO002-Bro and Co Logistics Pty Ltd</t>
  </si>
  <si>
    <t>BRS001-BRS Carriers cc</t>
  </si>
  <si>
    <t>BRY002- Brynard Family Ranch</t>
  </si>
  <si>
    <t>Rental baci02 recovery</t>
  </si>
  <si>
    <t>BUD001-Bude Trading</t>
  </si>
  <si>
    <t>BUL001-Bullfrog Logistics pTY lTD</t>
  </si>
  <si>
    <t>BUM001-Bumbene Safety Consultants Pty Ltd</t>
  </si>
  <si>
    <t>BUT002- Butlers Transport</t>
  </si>
  <si>
    <t>RENTAL ICab2</t>
  </si>
  <si>
    <t>CAR003-Careful Carriers</t>
  </si>
  <si>
    <t>CEM001- Cembrick (Pty) Ltd</t>
  </si>
  <si>
    <t>Rental Baci02 - tracking</t>
  </si>
  <si>
    <t>CEN002- Central Commercial Trucks Pty Ltd</t>
  </si>
  <si>
    <t>SUBSICAB</t>
  </si>
  <si>
    <t>Monthly subscription COMBO</t>
  </si>
  <si>
    <t>CFW001- CFW Trading Pty Ltd</t>
  </si>
  <si>
    <t>CHA001-Charlie van Dyk Trust</t>
  </si>
  <si>
    <t>CHI001-Chipwanya Investments</t>
  </si>
  <si>
    <t>CHR001-Chrimar Trading</t>
  </si>
  <si>
    <t>Rental Baci02 recovery</t>
  </si>
  <si>
    <t>CHT001- CHTC Transport Pty Ltd</t>
  </si>
  <si>
    <t>CKC001-CKC Supply Chain</t>
  </si>
  <si>
    <t>CLO001-Cloete Trans 84 (PTY) LTD</t>
  </si>
  <si>
    <t>RENTAL ICAB2</t>
  </si>
  <si>
    <t>COA001-CTR Plant Hire (Pty) Ltd</t>
  </si>
  <si>
    <t>CON002-Conshara Farms Pty Ltd</t>
  </si>
  <si>
    <t>COO002- Witte &amp; Co Distrobutors</t>
  </si>
  <si>
    <t>COP001-Copper Tree 4 (Pty) Ltd</t>
  </si>
  <si>
    <t>COR001-Cornel Coetzee</t>
  </si>
  <si>
    <t>COU001- Rhonda Enterprise &amp; Logistics Council</t>
  </si>
  <si>
    <t>CRV002-CR Visser Transport CC</t>
  </si>
  <si>
    <t>CSS001-C S Swart</t>
  </si>
  <si>
    <t>CUS001-Custom Marketing T/A Cutom Align</t>
  </si>
  <si>
    <t>Rental Baci02 Recovey</t>
  </si>
  <si>
    <t>DAN002-Dandre Transport SA BK</t>
  </si>
  <si>
    <t>DAS001- Dassenvalley Pty Ltd</t>
  </si>
  <si>
    <t>DEV001-Devjee International Trading (Pty) Ltd</t>
  </si>
  <si>
    <t>DEW001-Dewfresh Carriers (Pty) Ltd</t>
  </si>
  <si>
    <t>DIG001-Digistics Managed Freight</t>
  </si>
  <si>
    <t>Rental Icab</t>
  </si>
  <si>
    <t>DIO001- Diogrande Transport Pty Ltd</t>
  </si>
  <si>
    <t>Rental Baci02 Recovery</t>
  </si>
  <si>
    <t>Rentak Baci03</t>
  </si>
  <si>
    <t>DIS001-Distri-Liq</t>
  </si>
  <si>
    <t>DOK001-Onzer</t>
  </si>
  <si>
    <t>SUBS Icab H</t>
  </si>
  <si>
    <t>DRL001-DRL Holdings Pty Ltd</t>
  </si>
  <si>
    <t>DUT001-Du Toit van Dyk Familie Trust</t>
  </si>
  <si>
    <t>DUT002-Du Toit Trucking</t>
  </si>
  <si>
    <t>DVW001-DVW Transport</t>
  </si>
  <si>
    <t>Monthly Subscription BACI02 tracking</t>
  </si>
  <si>
    <t>DYN002-Dynamik Carriers (Pty) Ltd</t>
  </si>
  <si>
    <t>Rental Icab M</t>
  </si>
  <si>
    <t>EAG002- Sharne Grundling</t>
  </si>
  <si>
    <t>EAR001-Earhcon Construction</t>
  </si>
  <si>
    <t>Rental Icab 2T</t>
  </si>
  <si>
    <t>ELI001-Elisha Gas &amp; Logistics</t>
  </si>
  <si>
    <t>ELP001-Elpees West Coast Trade Ltd</t>
  </si>
  <si>
    <t>ELR002-EL-Roi Carriers (PTY) LTD</t>
  </si>
  <si>
    <t>EMO001-Emoclew Engineering Supplies/ Justin van As</t>
  </si>
  <si>
    <t>EXT001-Extracity Transport</t>
  </si>
  <si>
    <t>FAB001- F A Buchner</t>
  </si>
  <si>
    <t>Rental ICAB2</t>
  </si>
  <si>
    <t>FAD001- Fadel Transporters</t>
  </si>
  <si>
    <t>Rental Baci Combo</t>
  </si>
  <si>
    <t>FAI002-Fairdinkem Carriers</t>
  </si>
  <si>
    <t>FGR001-Orestivista (Pty) Ltd FGR Logistics</t>
  </si>
  <si>
    <t>Rental baci02 Trailer</t>
  </si>
  <si>
    <t>Rental Baci03 Trailer</t>
  </si>
  <si>
    <t>FIR001-Firefly Logistics (Pty) Ltd</t>
  </si>
  <si>
    <t>FJJ001-FJJ Botes Vervoer</t>
  </si>
  <si>
    <t>Monthly Subscription ICAB2</t>
  </si>
  <si>
    <t>SUBS BACI02</t>
  </si>
  <si>
    <t>Monthly subscription ICAB</t>
  </si>
  <si>
    <t>FLA001-ENM Freight /Flame Trucking</t>
  </si>
  <si>
    <t>FLE001-Fleet Present Perfect Investments</t>
  </si>
  <si>
    <t xml:space="preserve">FRA001-Frakane Trading </t>
  </si>
  <si>
    <t xml:space="preserve">FRA002-Frans Van Dyk Trust </t>
  </si>
  <si>
    <t>FUE001- Fuel in Motion</t>
  </si>
  <si>
    <t xml:space="preserve">Rental Baci </t>
  </si>
  <si>
    <t>EWA001-Ewald van Rensburg</t>
  </si>
  <si>
    <t xml:space="preserve">GAZ001-GAZ Trans PTY </t>
  </si>
  <si>
    <t>Rental Baci</t>
  </si>
  <si>
    <t>GID001-Du Rand Transport (Pty) Ltd</t>
  </si>
  <si>
    <t>GLE002-Glenwilz BK</t>
  </si>
  <si>
    <t>GOD001-God Given Transport (Pty) Ltd</t>
  </si>
  <si>
    <t>HAM002-Hambo Logistics</t>
  </si>
  <si>
    <t>HAR002-Harry van Dyk Trust</t>
  </si>
  <si>
    <t>Rental BAci02 2nd Bup</t>
  </si>
  <si>
    <t>HAY001-Haydens Hauliers</t>
  </si>
  <si>
    <t>HDP001-HDP Transport</t>
  </si>
  <si>
    <t>HDT001-H D Trans (Pty) Ltd</t>
  </si>
  <si>
    <t>HEI001-SHF Trans (PTY) LTD/ Milltrans PE (Heinz)</t>
  </si>
  <si>
    <t>HEN002-Henque 2214 cc ta Gavins Transport</t>
  </si>
  <si>
    <r>
      <rPr>
        <rFont val="Arial"/>
        <b/>
        <color theme="1"/>
        <sz val="11.0"/>
      </rPr>
      <t>H</t>
    </r>
    <r>
      <rPr>
        <rFont val="Arial"/>
        <b/>
        <color theme="1"/>
        <sz val="11.0"/>
      </rPr>
      <t>EN005-Henro Bulk Carriers BACI Acc</t>
    </r>
  </si>
  <si>
    <t>HEN005-Henro Bulk Carriers</t>
  </si>
  <si>
    <t>HER003-Herne Holdings (Pty) Ltd</t>
  </si>
  <si>
    <t>HGS001- Yanu Yanu Logistics</t>
  </si>
  <si>
    <t>SUBSBACI2</t>
  </si>
  <si>
    <t>HIG002-High Performance Carriers</t>
  </si>
  <si>
    <t>RENTAL iCAB2</t>
  </si>
  <si>
    <t>HIG003-Highway Horses Trucking Company (Pty) Ltd</t>
  </si>
  <si>
    <t>HOE001-Hoeveld Fire Extinguishers</t>
  </si>
  <si>
    <t>HPS001-HPS Transport (Pty) Ltd</t>
  </si>
  <si>
    <t>HUD001-Hudson transport</t>
  </si>
  <si>
    <t>ILA001-Ilanga Africa CC</t>
  </si>
  <si>
    <t>RENTAL Icab 2T TipM</t>
  </si>
  <si>
    <t>IND001-Induku Vervoer Trading as Verwey Vervoer</t>
  </si>
  <si>
    <t>IND003-Indima Industries</t>
  </si>
  <si>
    <t>INH001-Inhoek Motorondernemings BK</t>
  </si>
  <si>
    <t>Monthly Subscription BACI02 recovery</t>
  </si>
  <si>
    <t>Monthly Subscription BACI 02 tracking</t>
  </si>
  <si>
    <t>INT002-Interland Distribution Cape (Pty) Ltd</t>
  </si>
  <si>
    <t>INT004-Into Asia (Pty) Ltd</t>
  </si>
  <si>
    <t>RENTAL Icab01</t>
  </si>
  <si>
    <t>INT005- Inter Africa Freight</t>
  </si>
  <si>
    <t>INT007-Intshona Logistics</t>
  </si>
  <si>
    <t>IZI002-Izinganekwane Transport</t>
  </si>
  <si>
    <t>JAC001-Jacodanie Trust</t>
  </si>
  <si>
    <t>JAF001-JAF Trading</t>
  </si>
  <si>
    <t>JAH001-JAHM Transport Cc</t>
  </si>
  <si>
    <t>JAK001-Kalahari Auto Force</t>
  </si>
  <si>
    <t xml:space="preserve">Rental Baci02 </t>
  </si>
  <si>
    <t>JAN001-Janka Vervoer</t>
  </si>
  <si>
    <t>JAN004- Jane Subrayen</t>
  </si>
  <si>
    <t>JBM002- JBM Fuels (Pty) Ltd</t>
  </si>
  <si>
    <t>Beame</t>
  </si>
  <si>
    <t>JDT001- JDT Transport &amp; Services CC</t>
  </si>
  <si>
    <t>JFB001-JF Blignaut (PTY) LTD T/A Cobra Transport</t>
  </si>
  <si>
    <t>JIP001-Jip Vervoer Bk</t>
  </si>
  <si>
    <t xml:space="preserve">Rental Trailer Tag (Beame) </t>
  </si>
  <si>
    <t>JJB001-JJ Britz (Reho Trans CC)</t>
  </si>
  <si>
    <t>JJT001-JJ Trading</t>
  </si>
  <si>
    <t>JKW001-JKW Transport (Pty) Ltd</t>
  </si>
  <si>
    <t xml:space="preserve">RENTAL ICAB H </t>
  </si>
  <si>
    <t>JMF001-JMF Labuschagne</t>
  </si>
  <si>
    <t>JMF002-Fouche Transport Pty Ltd</t>
  </si>
  <si>
    <t>JOH004-Johan Meyer (Rms Staff)</t>
  </si>
  <si>
    <t>JOM001-Jomalic Boerdery</t>
  </si>
  <si>
    <t>JPB001-JP Botha Logistics</t>
  </si>
  <si>
    <t>JPJ001-JP Jansen van Vuuren</t>
  </si>
  <si>
    <t>JPS001-JPS Farming ta JH Steenkamp</t>
  </si>
  <si>
    <t>JPV001-JP Van Dyk</t>
  </si>
  <si>
    <t>JSK001-JSK TRUST</t>
  </si>
  <si>
    <t>KAI001-Kaingo Transport</t>
  </si>
  <si>
    <t>Rental COMBO</t>
  </si>
  <si>
    <t xml:space="preserve">Rental Icab H </t>
  </si>
  <si>
    <t>KAM001-KA Magubela Trading</t>
  </si>
  <si>
    <t>RENTAL Icab2 T TipM</t>
  </si>
  <si>
    <t>KEI001-Moleki Mbiko Energy Projects475</t>
  </si>
  <si>
    <t>KEN001- Master Kent Distributors</t>
  </si>
  <si>
    <t>KES001-Kesho Transport Pty Ltd</t>
  </si>
  <si>
    <t>KHU001-Khuthele Forestry Services Pty Ltd</t>
  </si>
  <si>
    <t>KML001-Lethabo Carriers Pty Ltd</t>
  </si>
  <si>
    <t xml:space="preserve">KNY001- K Nyathi Investments (Pty) Ltd
</t>
  </si>
  <si>
    <t>KOP001-Kopano Fuel (Pty) Ltd</t>
  </si>
  <si>
    <t>Subs Icab M</t>
  </si>
  <si>
    <t>KWI001-Kwik Corp 208 cc t/a WJ Ludeke (Mpunzi Transport)</t>
  </si>
  <si>
    <t>LAN002-Langamed Emergency Management</t>
  </si>
  <si>
    <t>LAN005-Lanetex (Pty) Ltd</t>
  </si>
  <si>
    <t>LBS001-LBC Projects</t>
  </si>
  <si>
    <t>LEB001-Lebo Tebo Projects Trading</t>
  </si>
  <si>
    <t>LEM001-Le Margos Pty Ltd</t>
  </si>
  <si>
    <t>LEN001-Lenata Transport CC</t>
  </si>
  <si>
    <t>LEO001-Leo Jacobs LD TRANS</t>
  </si>
  <si>
    <t>LET001-Letsama Trade &amp; Investment t/a Letsema</t>
  </si>
  <si>
    <t>RENTAL ICAB H</t>
  </si>
  <si>
    <t>LET002- Letitia Sooben / Prosprecton Log</t>
  </si>
  <si>
    <t>LIL001-Lilac Moon Trade &amp; Investments</t>
  </si>
  <si>
    <t>Subs ICAB2</t>
  </si>
  <si>
    <t>LIZ001-Lizandi Reyneke Libra Staff</t>
  </si>
  <si>
    <t>Monthly Subscription BACI2</t>
  </si>
  <si>
    <t>LMA001-LMA Group of Companies</t>
  </si>
  <si>
    <t>LOG001- Logico Logistics Group</t>
  </si>
  <si>
    <t>LOR001-Lorac Enterprises</t>
  </si>
  <si>
    <t>Rental combo</t>
  </si>
  <si>
    <t>LUC001-Luckhoff Voere</t>
  </si>
  <si>
    <t>RENATL ICAB2</t>
  </si>
  <si>
    <t>MAB002-2753  Mabuwela Trading &amp; Enterprise Pty Ltd</t>
  </si>
  <si>
    <t>MAI001-Mainline Tankers</t>
  </si>
  <si>
    <t xml:space="preserve">Monthly Subscription ICAB2 </t>
  </si>
  <si>
    <t>MAN006-Manrovin Transport CC</t>
  </si>
  <si>
    <t>MAS001-Massyn Vervoer</t>
  </si>
  <si>
    <t>MAS004-Masenama Logstics (Pty) Ltd</t>
  </si>
  <si>
    <t>MBH001-Mbhulazi Transport</t>
  </si>
  <si>
    <t>MBO001-Mbojamane Plant and Truck Hire</t>
  </si>
  <si>
    <t>MBT001-MBT Petroleum</t>
  </si>
  <si>
    <t>MET001- Metaload Pty Ltd</t>
  </si>
  <si>
    <t>MET002- Meteors Logistics Pty Ltd</t>
  </si>
  <si>
    <t>MEY001-CD and Sons Transport (Pty) Ltd</t>
  </si>
  <si>
    <t>MHO001-M Holloway T/A MH Trekkerdienste</t>
  </si>
  <si>
    <t>MIK001-Mikhaida Transport Pty Ltd</t>
  </si>
  <si>
    <t>MIS001-Mission Point Trading 5 (Pty) Ltd</t>
  </si>
  <si>
    <t>MKT001-M&amp;K Trust</t>
  </si>
  <si>
    <t>MKVW001-MKVW Logistics</t>
  </si>
  <si>
    <t>MLA001-Mlangeni Family Trust</t>
  </si>
  <si>
    <t>MLU001-Mloogh Trading</t>
  </si>
  <si>
    <t>MOF001-Moffats Logistics (Pty) Ltd</t>
  </si>
  <si>
    <t>MOK001-Mokgatlhane Construction and Mine Engineering</t>
  </si>
  <si>
    <t>MPU001- Mpumalanga Wheelalignment &amp; Propshaft Center CC</t>
  </si>
  <si>
    <t>MUT002-Mutanu CC</t>
  </si>
  <si>
    <t>Monthly Subscription BACI</t>
  </si>
  <si>
    <t>MVK001- MVK Motion Logistics</t>
  </si>
  <si>
    <t>MYS001-Mystic Blue Trading 630 (Pty) Ltd</t>
  </si>
  <si>
    <t>NAM002-Namathelana Logistics Pty Ltd</t>
  </si>
  <si>
    <t>NAR001-Narrow Path Trading</t>
  </si>
  <si>
    <t>NBB001-NBB Bulk (Pty) Ltd</t>
  </si>
  <si>
    <t>NCR001-CR van Wyk t/a NCR Logistics</t>
  </si>
  <si>
    <t>NEW001-New Era Commerce</t>
  </si>
  <si>
    <t>RENTAL IcabM</t>
  </si>
  <si>
    <t>NEW004-Neway Logistix</t>
  </si>
  <si>
    <t>NEW006- New Way Enterprises</t>
  </si>
  <si>
    <t xml:space="preserve">RENTAL ICab2 </t>
  </si>
  <si>
    <t>NEW008-News Carriers Pty Ltd</t>
  </si>
  <si>
    <t>NGU001-Nguni Trans Pty LTD</t>
  </si>
  <si>
    <t>NHL001-Nhlangwini Logistics Pty Ltd</t>
  </si>
  <si>
    <t>NIE001-Niemlog (Pty) Ltd / Efficient Transport</t>
  </si>
  <si>
    <t>ReNtal Baci03</t>
  </si>
  <si>
    <t>NIK002-Nika Logistics (Pty) Ltd</t>
  </si>
  <si>
    <t>NJA001-Njati Trading (Pty) Ltd</t>
  </si>
  <si>
    <t>NO1001-No1 Online Solutions</t>
  </si>
  <si>
    <t>NOO001-Noord Kaap Landbou Dienste</t>
  </si>
  <si>
    <t>NOO002-Noordgrens Landgoed</t>
  </si>
  <si>
    <t>NOR001-Northshore Trading 302 cc</t>
  </si>
  <si>
    <t>NOS001-Noshiku Trading</t>
  </si>
  <si>
    <t>NOV001-Novasun Products Pty Ltd</t>
  </si>
  <si>
    <t>NOV002-Novasun Trust Komatipoort</t>
  </si>
  <si>
    <t>NOV003-Novela Group (Pty) Ltd</t>
  </si>
  <si>
    <t>NTS002-Ntshudisane Transport</t>
  </si>
  <si>
    <t>NYA001-Nyati Cross Border</t>
  </si>
  <si>
    <t>Rental Baci R</t>
  </si>
  <si>
    <t>OER001-Oertel Transport</t>
  </si>
  <si>
    <t>OJA001-Ojakalasi Security</t>
  </si>
  <si>
    <t>OKA002-Okapi Group logistics Pty Ltd</t>
  </si>
  <si>
    <t>R78,078.00</t>
  </si>
  <si>
    <t>OOS001-Oostenwal Boerdery Pty Ltd</t>
  </si>
  <si>
    <t>ORA004-Orange Door Logistics (PTY) Ltd</t>
  </si>
  <si>
    <t>ORY001-Oryx Road Freight CC /Achelle</t>
  </si>
  <si>
    <t>ORY002-Oryx Plant Hire Pty Ltd/ Achelle</t>
  </si>
  <si>
    <t>Monthy Subscription COMBO</t>
  </si>
  <si>
    <t>PAK001-Pak Afro Trading Pty Ltd</t>
  </si>
  <si>
    <t>PBD001-Neurox Pty Ltd</t>
  </si>
  <si>
    <t>PEM001-Pembury Transfers Pty Ltd</t>
  </si>
  <si>
    <t>PEP001-Pepi Transport</t>
  </si>
  <si>
    <t>PET002-Peter Carrol Trust</t>
  </si>
  <si>
    <t>PIE002-Piet van Dyk Trust</t>
  </si>
  <si>
    <t>PJV001- P J Visser</t>
  </si>
  <si>
    <t>PKF001-PKF Logistics</t>
  </si>
  <si>
    <t>PPL001-PP Le Roux Auto Services</t>
  </si>
  <si>
    <t>PRE004-Pretorius Boerdery</t>
  </si>
  <si>
    <t>PRI005-Prima Argi Transport Pty Ltd</t>
  </si>
  <si>
    <t>PRO005-Prospecton Logistics CC</t>
  </si>
  <si>
    <t>PRO006-Pro Trans Logistics Pty Ltd</t>
  </si>
  <si>
    <t>PRO007-Prolific Estates (Pty) Ltd</t>
  </si>
  <si>
    <t>PRP001- PR Plant Sales</t>
  </si>
  <si>
    <t>PUR001-Purple Rain Properties ta Rainbow</t>
  </si>
  <si>
    <t>PVT001-PVT Tracking</t>
  </si>
  <si>
    <t>QCS001- Q C Services Pty Ltd</t>
  </si>
  <si>
    <t>QUE001-Quest Capital</t>
  </si>
  <si>
    <t>Renatal Baci02</t>
  </si>
  <si>
    <t>QHU001-Qhubeka Corporation Pty Ltd</t>
  </si>
  <si>
    <t>RDM001-RDM Logistics</t>
  </si>
  <si>
    <t>REG002-Regional Hydraulics</t>
  </si>
  <si>
    <t>REG003- RE Geyser</t>
  </si>
  <si>
    <t>REN001-Renwood Carriers</t>
  </si>
  <si>
    <t xml:space="preserve">Rental iCAB   </t>
  </si>
  <si>
    <t>RIA001-Rianda Trucking Pty Ltd</t>
  </si>
  <si>
    <t>RIC001-Richter Sand CC</t>
  </si>
  <si>
    <t>RIC004-AM 2 PM Logistics</t>
  </si>
  <si>
    <t>ROM001-Nyati South Africa Pty Ltd t/a Nyati SA</t>
  </si>
  <si>
    <t>RSC001-RS Carriers Pty Ltd</t>
  </si>
  <si>
    <t>RTR001-R Truck and Trailer Repair</t>
  </si>
  <si>
    <t>RUA001-Ruah Transport</t>
  </si>
  <si>
    <t>Rental Baci02 t+r</t>
  </si>
  <si>
    <t xml:space="preserve">Rental baci02  </t>
  </si>
  <si>
    <t>RYD001-Rydel Logistics</t>
  </si>
  <si>
    <t>RZP001-RZ Plant Hire (Pty) Ltd</t>
  </si>
  <si>
    <t xml:space="preserve">RENTAL ICAB2 </t>
  </si>
  <si>
    <t>SAK001-Sakoor Busdienste</t>
  </si>
  <si>
    <t>SAK002-Sakoor Coaches cc</t>
  </si>
  <si>
    <t>SAL002-SA Logistics</t>
  </si>
  <si>
    <t>RENTAL ICAB-H</t>
  </si>
  <si>
    <t>Renatl Trailer Tag (Beame)</t>
  </si>
  <si>
    <t>SAW001-SAworks</t>
  </si>
  <si>
    <t>REMTAL Icab2</t>
  </si>
  <si>
    <t>SBO001-S Bothma and Sons Transport</t>
  </si>
  <si>
    <t>SEA001-Sea Star Transport (Pty) Ltd</t>
  </si>
  <si>
    <t>SEG001-Segokaku Transport (Pty) Ltd</t>
  </si>
  <si>
    <t>SER002-Services &amp; Repairs 4 Trailers</t>
  </si>
  <si>
    <t>SIG003-Sightfull Tours Busses</t>
  </si>
  <si>
    <t>SIL001-SilverFalls Trading CC</t>
  </si>
  <si>
    <t>SIM001-Simunye Vehicle &amp; Asset Management Pty Ltd/ Simplify</t>
  </si>
  <si>
    <t>SIZ001-Sizundawo Engeneering Pty Ltd</t>
  </si>
  <si>
    <t>SJR001-SJ Reyneke</t>
  </si>
  <si>
    <t>SJF001-SJF CARRIERS</t>
  </si>
  <si>
    <t>SJV001-Susan van dyk</t>
  </si>
  <si>
    <t>SLA001-Slater Logistics Pty Ltd</t>
  </si>
  <si>
    <t>SMA002-Smart Logistics Solutions</t>
  </si>
  <si>
    <t>SMG001-SMG Transport</t>
  </si>
  <si>
    <t>SMV001-SM Venter Transport</t>
  </si>
  <si>
    <t>SOT001-Sothambo general Trading</t>
  </si>
  <si>
    <t>SOU001-South End Logistics</t>
  </si>
  <si>
    <t>SPH001-SPH Transport Services (Pty) Ltd</t>
  </si>
  <si>
    <t>SPH001- Sphemantazi Group Pty</t>
  </si>
  <si>
    <t>SS5001-SS 5 Pty Ltd</t>
  </si>
  <si>
    <t>STA001-Stapelberg Vervoer (Pty) Ltd t/a Milltrans CT</t>
  </si>
  <si>
    <t>STA002-Stapelberg Vervoer (Pty) Ltd t/a Milltrans EL</t>
  </si>
  <si>
    <t>STA003-Stapelberg  (Pty) Ltd t/a Milltrans JHB</t>
  </si>
  <si>
    <t>STA004-Stapelberg Vervoer (Pty) Ltd t/a Milltrans PE</t>
  </si>
  <si>
    <t>STA005-Stapelberg Vervoer (Pty) Ltd t/aMilltrans ULM</t>
  </si>
  <si>
    <t>RENTAL icab M</t>
  </si>
  <si>
    <t>STA007-Starz Towing &amp; Forklift Hire</t>
  </si>
  <si>
    <t>STA008- Stargo Auto Sales</t>
  </si>
  <si>
    <t>STE002-SKJ Vervoer (Pty) |Ltd/ Stephanus Johannes)</t>
  </si>
  <si>
    <t>STR002-Strado Remanufacturers/ Comotrans</t>
  </si>
  <si>
    <t>STR003- Strong Tower Carriers Pty Ltd</t>
  </si>
  <si>
    <t>Rental ICab</t>
  </si>
  <si>
    <t>SUB002-Sublimor 29 CC</t>
  </si>
  <si>
    <t>SUM001-TEXMACOM TRADING (PTY) LTD Summerlane</t>
  </si>
  <si>
    <t>SUN001-Sun Valley Transport (Pty) Ltd</t>
  </si>
  <si>
    <t>SUT002-Sutro Pty Ltd</t>
  </si>
  <si>
    <t>TAN002-Tantus Trading 264 Pty Ltd Kritzinger Vervoer</t>
  </si>
  <si>
    <t>TAN003- TanaTrans (Pty) Ltd</t>
  </si>
  <si>
    <t>TAR001-Silkstar ta Target Truck Sales</t>
  </si>
  <si>
    <t>TEL002-Telarox Pty Ltd</t>
  </si>
  <si>
    <t>TES002-TE Stapelberg Vervoer (Pty)/ Milltrans PE</t>
  </si>
  <si>
    <t>THA001-Tharullo Investment Business Initiative</t>
  </si>
  <si>
    <t>THE009-Thermal Ice Trading</t>
  </si>
  <si>
    <t xml:space="preserve">THE010-Theebo Boerdery </t>
  </si>
  <si>
    <t>THE011- The Masol Group</t>
  </si>
  <si>
    <t>THI001-Third Gen Trans Pty Ltd</t>
  </si>
  <si>
    <t>TII001-Tiisetso D Enterprise</t>
  </si>
  <si>
    <t>TIP002-Tip Trans Logistix (Pty) Ltd</t>
  </si>
  <si>
    <t>TIP003-Tip Trans Resouces (Pty) Ltd</t>
  </si>
  <si>
    <t xml:space="preserve">TIS001-Tisike Screed Enterprises </t>
  </si>
  <si>
    <t>TIT001-Titanic Trucking</t>
  </si>
  <si>
    <t>TIT002-Titan Project Management and Engineering</t>
  </si>
  <si>
    <t>TMC001- TMC Logistics</t>
  </si>
  <si>
    <t>TOP002-Topham Bulk Carriers Pty Ltd</t>
  </si>
  <si>
    <t>TRA003-Transverta</t>
  </si>
  <si>
    <t>TRA010-Tradekor PE Pty Ltd</t>
  </si>
  <si>
    <t>TRA013-Transverse Logistics</t>
  </si>
  <si>
    <t>TRA018-Tragar Logistics</t>
  </si>
  <si>
    <t>TRI001-GVR Vervoer BK/ Trio Vervoer</t>
  </si>
  <si>
    <t>SUBS Icab2</t>
  </si>
  <si>
    <t>TRI002- Trinity Log Pty Ltd</t>
  </si>
  <si>
    <t>TRI003-Tribal House investment Holdings (Pty) Ltd</t>
  </si>
  <si>
    <t>TUM001-Tumelo Trans</t>
  </si>
  <si>
    <t>TVT001-Tonie Visagie Transport t/a TV Transport</t>
  </si>
  <si>
    <t>UNB001-Unbuntu Logistics</t>
  </si>
  <si>
    <t>Rental Bai03</t>
  </si>
  <si>
    <t>UMH001-Umhambi (Pty) Ltd</t>
  </si>
  <si>
    <t>VAL001-Valinor Trading</t>
  </si>
  <si>
    <t>RENTAL icab2</t>
  </si>
  <si>
    <t>VAN004-V and H Transport</t>
  </si>
  <si>
    <t>VAN007-Van Rhynshoek Ondernemings</t>
  </si>
  <si>
    <t>VGF001-V G Fuel Solutions</t>
  </si>
  <si>
    <t>VIS002-Visiable Speed Trading 577CC</t>
  </si>
  <si>
    <t>VUS001-Vusizwe Projects</t>
  </si>
  <si>
    <t>VYF002-Vyfster Carriers Buidling Supplies CC</t>
  </si>
  <si>
    <t>WAI001- Wainette Transport</t>
  </si>
  <si>
    <t>WER001-Werda Cargo (Pty) Ltd</t>
  </si>
  <si>
    <t>WES004-Westmin (Pty) Ltd T/A Westfert</t>
  </si>
  <si>
    <t>Monthly Subscription Icab2</t>
  </si>
  <si>
    <t>WES005-Western Bulk Services</t>
  </si>
  <si>
    <t>WHC001-WH Carriers Pty Ltd</t>
  </si>
  <si>
    <t>Rental icab H</t>
  </si>
  <si>
    <t>WIC001-Wictrans Transport (Pty) Ltd</t>
  </si>
  <si>
    <t>WIL001-Wilco Vervoer/ Wilco groep trust</t>
  </si>
  <si>
    <t>WIL004-Willow Tree Transport</t>
  </si>
  <si>
    <t>WJG001-WJG Wessels</t>
  </si>
  <si>
    <t>WJS001-WJS Transport CC</t>
  </si>
  <si>
    <t>WJW001- WJ Weyers</t>
  </si>
  <si>
    <t>WMA Africas (Pty) Ltd</t>
  </si>
  <si>
    <t>ZAY001-Zayn Logistics</t>
  </si>
  <si>
    <t>ZIS001-Zistics (Pty) Ltd</t>
  </si>
  <si>
    <t>ZYD001-ZYDT Bulk Carriers/ River North Carriers</t>
  </si>
  <si>
    <t>TOTAL +VAT</t>
  </si>
  <si>
    <t>4500834910 COC002-Coca Cola Peninsula Beverages (spreadsheet)</t>
  </si>
  <si>
    <t xml:space="preserve">Aug </t>
  </si>
  <si>
    <t>CJP001-CJ Partners</t>
  </si>
  <si>
    <t>Monthly sub COMBO</t>
  </si>
  <si>
    <t>Rental ICab M</t>
  </si>
  <si>
    <t>MUL001 Multi Loads PTY Ltd</t>
  </si>
  <si>
    <t>Subs COMBO</t>
  </si>
  <si>
    <t>Subs Baci02 tracking</t>
  </si>
  <si>
    <t>RENTAL ICAB-M</t>
  </si>
  <si>
    <t>Rental bai03</t>
  </si>
  <si>
    <t xml:space="preserve">MOT002-Motorworld Logistics </t>
  </si>
  <si>
    <t>VRC003-VR Cargo Subs Acc end of month</t>
  </si>
  <si>
    <t>Subs Icab H</t>
  </si>
  <si>
    <t>YEL002-Yellow Jersey Logistics (Pty) Ltd</t>
  </si>
  <si>
    <t>CON003-Contract Car and Truck Hire</t>
  </si>
  <si>
    <t>y</t>
  </si>
  <si>
    <t xml:space="preserve">SAH001-Sahara Freight </t>
  </si>
  <si>
    <t>Montly Subcription ICAB</t>
  </si>
  <si>
    <t>COM001-Comobyte ta Comotrans en Vexovax</t>
  </si>
  <si>
    <t>Rental ICAB2 Non Libra</t>
  </si>
  <si>
    <t>SOB001- Sobothane Investments</t>
  </si>
  <si>
    <t xml:space="preserve">SUBS ICAB H </t>
  </si>
  <si>
    <t>WZT001-WZ Trucking</t>
  </si>
  <si>
    <t xml:space="preserve">Rental iCab H </t>
  </si>
  <si>
    <t>LOM003-Hendrik Van Wyk Vervoer CC end of month</t>
  </si>
  <si>
    <t>LOM003-Plank Teessen Pty Ltd</t>
  </si>
  <si>
    <t>LOM003-Quantitas (Pty) Ltd</t>
  </si>
  <si>
    <t>SUBS ICAB</t>
  </si>
  <si>
    <t>LOM003-Craig Young Carriers</t>
  </si>
  <si>
    <t>Rental baci02 r+t</t>
  </si>
  <si>
    <t>LOM003- RDM</t>
  </si>
  <si>
    <t>LOM003 - AC Logistics CC</t>
  </si>
  <si>
    <t>LOM003-Trompie Logistics</t>
  </si>
  <si>
    <t>LOM003-MB Transport amd Plant Hire</t>
  </si>
  <si>
    <t>LOM003-Afrirent</t>
  </si>
  <si>
    <t>LOM003-WZ Trucking</t>
  </si>
  <si>
    <t>LOM003- Multi-Loads</t>
  </si>
  <si>
    <t>Customer code</t>
  </si>
  <si>
    <t xml:space="preserve">15th of month </t>
  </si>
  <si>
    <t>CCB003- CCBA Tanzania Kwanza Ltd</t>
  </si>
  <si>
    <t>MAR</t>
  </si>
  <si>
    <t xml:space="preserve"> ICAB</t>
  </si>
  <si>
    <t>CCB003- CCBA TANZANIA KWANZA LTD</t>
  </si>
  <si>
    <t>ICAB</t>
  </si>
  <si>
    <t>ALMASI</t>
  </si>
  <si>
    <t>CCB004- CCBA Kenya Eldoret (OP01)</t>
  </si>
  <si>
    <t>JAN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</si>
  <si>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</si>
  <si>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ALMASI </t>
  </si>
  <si>
    <t>CCB004- CCBA Kenya Eldoret LDV (CM04)</t>
  </si>
  <si>
    <t>CCB005- CCBA Kenya Embakasi - Distribution (2600)</t>
  </si>
  <si>
    <t>CCCB005- CCBA Kenya Embakasi - Warehouse (2400)</t>
  </si>
  <si>
    <t>CCB005- CCBA Kenya Embakasi LDV CDE (2330)</t>
  </si>
  <si>
    <t>CCB005- CCBA Kenya Embaksi LDV Commercial (2450)</t>
  </si>
  <si>
    <t>CCB005- CCBA Kemya Embakasi LDV Fleet (2310)</t>
  </si>
  <si>
    <t xml:space="preserve">SUBSICAB </t>
  </si>
  <si>
    <t>CCB005- CCBA Kenya Embakasi LDV Quality (2350)</t>
  </si>
  <si>
    <t xml:space="preserve">CCB006- CCBA Kenya Kingsize </t>
  </si>
  <si>
    <t>CCBA007- CCBA Kenya Kisumu (41600)</t>
  </si>
  <si>
    <t>CCB007- CCBA Kenya Kisumu LDV (41450)</t>
  </si>
  <si>
    <t>CCB007- CCBA kenya kisumu LDV (41310)</t>
  </si>
  <si>
    <t>CCB007-CCBA Kenya Kisumu LDV (41330)</t>
  </si>
  <si>
    <t>CCB008- CCBA Kenya Molo - Distribution (2600)</t>
  </si>
  <si>
    <t>CCB009- CCBA Kenya Nyeri (OP01)</t>
  </si>
  <si>
    <t>CCB009- CCBA Kenya Nyeri LDV (CM04)</t>
  </si>
  <si>
    <t>DEC</t>
  </si>
  <si>
    <t>CCB011- CCBA Botswana Proprietary</t>
  </si>
  <si>
    <t>MONTLY DATA</t>
  </si>
  <si>
    <t>CCB013- CCb Moz Transporter Lalgy</t>
  </si>
  <si>
    <t>CCB015-CCBA Kenya Projects</t>
  </si>
  <si>
    <t>CCB016-Kenya Kisumu Welfare</t>
  </si>
  <si>
    <t>CHI002-CCBA Mozambique Chimoio</t>
  </si>
  <si>
    <t xml:space="preserve">COC001- CCBA Mozambique Matola Grare </t>
  </si>
  <si>
    <t>SUBSICAB2</t>
  </si>
  <si>
    <t>COC005- Coca Cola Beverages Zambia</t>
  </si>
  <si>
    <t>FAI003-Fairy Trans Zambia</t>
  </si>
  <si>
    <t xml:space="preserve">RED001-Red Sea Impot Zambia </t>
  </si>
  <si>
    <t>NAM001- Force Verde</t>
  </si>
  <si>
    <t>Service control Route control Management and digital control month</t>
  </si>
  <si>
    <t>NAM001-CCBA Mozambique Nampula</t>
  </si>
  <si>
    <t>Service Control Route Control Management</t>
  </si>
  <si>
    <t>MUL004-Mulindi Factory Company Limited</t>
  </si>
  <si>
    <t>NOV</t>
  </si>
  <si>
    <t>SHA006- Shagasha Tea Company Limited</t>
  </si>
  <si>
    <t>RUG001-Rugabano Outgrowers Services</t>
  </si>
  <si>
    <t>SER003- Services Company Outgrowers Nyaruguru</t>
  </si>
  <si>
    <t>Account</t>
  </si>
  <si>
    <t>Account Name</t>
  </si>
  <si>
    <t>Template Description</t>
  </si>
  <si>
    <t xml:space="preserve"> Amount</t>
  </si>
  <si>
    <t>Configuration Description</t>
  </si>
  <si>
    <t>INV NR</t>
  </si>
  <si>
    <t>Column 2</t>
  </si>
  <si>
    <t>Column 1</t>
  </si>
  <si>
    <t>AHB001</t>
  </si>
  <si>
    <t>AHB Logistics</t>
  </si>
  <si>
    <t>Installation AHB Logistix</t>
  </si>
  <si>
    <t>Rental installation-1st of month</t>
  </si>
  <si>
    <t>DOTPS12874</t>
  </si>
  <si>
    <t>AFB001</t>
  </si>
  <si>
    <t>Afbuy Trading</t>
  </si>
  <si>
    <t xml:space="preserve">Client maintenance Afbuy </t>
  </si>
  <si>
    <t>CLient maintenance-5th of month</t>
  </si>
  <si>
    <t>DOTPS12834</t>
  </si>
  <si>
    <t>Installation Afbuy Trading</t>
  </si>
  <si>
    <t xml:space="preserve">Rental installation-5th of month </t>
  </si>
  <si>
    <t>DOTPS12841</t>
  </si>
  <si>
    <t>AFR010</t>
  </si>
  <si>
    <t>Afrirent</t>
  </si>
  <si>
    <t>Installation Afrirent</t>
  </si>
  <si>
    <t>Rental installation-16th EFT</t>
  </si>
  <si>
    <t>DOTPS12868</t>
  </si>
  <si>
    <t>INV57626</t>
  </si>
  <si>
    <t xml:space="preserve">Rental installation-16th EFT
</t>
  </si>
  <si>
    <t>DOTPS12908</t>
  </si>
  <si>
    <t>AFR011</t>
  </si>
  <si>
    <t>Afri X Border</t>
  </si>
  <si>
    <t>Installation Afri X Border</t>
  </si>
  <si>
    <t>Rental installation-15th of month</t>
  </si>
  <si>
    <t>DOTPS12902</t>
  </si>
  <si>
    <t>ALM003</t>
  </si>
  <si>
    <t>Alma Trust</t>
  </si>
  <si>
    <t xml:space="preserve">Installation Alma Trust </t>
  </si>
  <si>
    <t>Rental installation-7th of month</t>
  </si>
  <si>
    <t>DOTPS12875</t>
  </si>
  <si>
    <t>BUT002</t>
  </si>
  <si>
    <t>Butlers Transport</t>
  </si>
  <si>
    <t>Removed devices Butlers Transport</t>
  </si>
  <si>
    <t>Removed devices-1payment-15th of month</t>
  </si>
  <si>
    <t>DOTPS12798</t>
  </si>
  <si>
    <t>BUL001</t>
  </si>
  <si>
    <t>Bullfrog Logistics</t>
  </si>
  <si>
    <t>Removed devices Bullfrog Logistics</t>
  </si>
  <si>
    <t>Removed devices-1payment -10th of month</t>
  </si>
  <si>
    <t>DOTPS12922</t>
  </si>
  <si>
    <t>BRI004</t>
  </si>
  <si>
    <t>Yirah Logistics</t>
  </si>
  <si>
    <t>Installation Yirah Logistics</t>
  </si>
  <si>
    <t>DOTPS12803</t>
  </si>
  <si>
    <t>Removed devices Yirah Logistics</t>
  </si>
  <si>
    <t>Removed devices-7th of month</t>
  </si>
  <si>
    <t>DOTPS12810</t>
  </si>
  <si>
    <t>BRY002</t>
  </si>
  <si>
    <t>Brynard Family Ranch</t>
  </si>
  <si>
    <t>Removed devices Brynard Family ranch</t>
  </si>
  <si>
    <t>Removed devices-16th EFT</t>
  </si>
  <si>
    <t>DOTPS12854</t>
  </si>
  <si>
    <t>BUD001</t>
  </si>
  <si>
    <t>Bude Trading</t>
  </si>
  <si>
    <t>Installation Bude Trading</t>
  </si>
  <si>
    <t xml:space="preserve">Rental installation-3rd of month </t>
  </si>
  <si>
    <t>DOTPS12861</t>
  </si>
  <si>
    <t>CHA001</t>
  </si>
  <si>
    <t>Charlie van Dyk Trust</t>
  </si>
  <si>
    <t>Installation Charlie van Dyk Trust</t>
  </si>
  <si>
    <t>DOTPS12857</t>
  </si>
  <si>
    <t>CJP001</t>
  </si>
  <si>
    <t>CJ Partners</t>
  </si>
  <si>
    <t>Installation CJ Partners</t>
  </si>
  <si>
    <t>DOTPS12788</t>
  </si>
  <si>
    <t>Installation CJ partners</t>
  </si>
  <si>
    <t>DOTPS12843</t>
  </si>
  <si>
    <t>COA001</t>
  </si>
  <si>
    <t>Coal Tipper CTR Plant</t>
  </si>
  <si>
    <t>De/Re Installation CTR Plant</t>
  </si>
  <si>
    <t>Re-Installation-1payment -1st of month</t>
  </si>
  <si>
    <t>DOTPS12828</t>
  </si>
  <si>
    <t>COM001</t>
  </si>
  <si>
    <t>Comotrans</t>
  </si>
  <si>
    <t>Installation Comotrans</t>
  </si>
  <si>
    <t>DOTPS12830</t>
  </si>
  <si>
    <t xml:space="preserve">Comotrans </t>
  </si>
  <si>
    <t>Removed devices Comotrans</t>
  </si>
  <si>
    <t>DOTPS12835</t>
  </si>
  <si>
    <t>CLO001</t>
  </si>
  <si>
    <t>Cloete Trans</t>
  </si>
  <si>
    <t>Installation Cloete Trans</t>
  </si>
  <si>
    <t>DOTPS12791</t>
  </si>
  <si>
    <t>COO002</t>
  </si>
  <si>
    <t>Cool Snax</t>
  </si>
  <si>
    <t xml:space="preserve">Iinstallation Cool Snax </t>
  </si>
  <si>
    <t>Rentla installation-10th of month</t>
  </si>
  <si>
    <t>DOTPS12831</t>
  </si>
  <si>
    <t>DAN002</t>
  </si>
  <si>
    <t>Dandre Transport</t>
  </si>
  <si>
    <t>Installation Dandre Transport</t>
  </si>
  <si>
    <t>DOTPS12825</t>
  </si>
  <si>
    <t>DAS001</t>
  </si>
  <si>
    <t>Dassenvalley</t>
  </si>
  <si>
    <t>Re-installation Dassenvalley</t>
  </si>
  <si>
    <t>re-installation-1payment-1st of month</t>
  </si>
  <si>
    <t>DOTPS12926</t>
  </si>
  <si>
    <t>DEW001</t>
  </si>
  <si>
    <t>Dew fresh Carriers</t>
  </si>
  <si>
    <t>Installation Dew Fresh Carriers</t>
  </si>
  <si>
    <t>DOTPS12813</t>
  </si>
  <si>
    <t>DIS001</t>
  </si>
  <si>
    <t>Distri-Liq</t>
  </si>
  <si>
    <t>Removed devices Distri-liq</t>
  </si>
  <si>
    <t>DOTPS12866</t>
  </si>
  <si>
    <t>Installation Distr-Liq</t>
  </si>
  <si>
    <t>DOTPS12869</t>
  </si>
  <si>
    <t>DRL001</t>
  </si>
  <si>
    <t>DRL Holdings</t>
  </si>
  <si>
    <t>Installation DRL Hildings</t>
  </si>
  <si>
    <t>DOTPS12821</t>
  </si>
  <si>
    <t>Installation DRL Ho</t>
  </si>
  <si>
    <t>Rental installation-1st o fmonth</t>
  </si>
  <si>
    <t>DOTPS12889</t>
  </si>
  <si>
    <t>GID001</t>
  </si>
  <si>
    <t>Du Rand Transport</t>
  </si>
  <si>
    <t>Installation Du Rand Transport</t>
  </si>
  <si>
    <t>DOTPS12862</t>
  </si>
  <si>
    <t>GLE002</t>
  </si>
  <si>
    <t>Glenwilz BK</t>
  </si>
  <si>
    <t>Installation Glenwilz</t>
  </si>
  <si>
    <t>DOTPS12805</t>
  </si>
  <si>
    <t>HEN002</t>
  </si>
  <si>
    <t>Gavin Transport</t>
  </si>
  <si>
    <t>Removed devices Gavin Transport</t>
  </si>
  <si>
    <t>DOTPS12799</t>
  </si>
  <si>
    <t>Removed devices gavin Transport</t>
  </si>
  <si>
    <t>Removed devices-1payment -15th of month</t>
  </si>
  <si>
    <t>DOTPS12848</t>
  </si>
  <si>
    <t>HEN005</t>
  </si>
  <si>
    <t>Henro Bulk Carriers</t>
  </si>
  <si>
    <t>Removed devices Henro Bulk Carriers</t>
  </si>
  <si>
    <t>Reoved devices-16th EFT</t>
  </si>
  <si>
    <t>DOTPS12819</t>
  </si>
  <si>
    <t>HIG003</t>
  </si>
  <si>
    <t xml:space="preserve">Highway Horses </t>
  </si>
  <si>
    <t>Installation Highway Horses</t>
  </si>
  <si>
    <t>DOTPS12904</t>
  </si>
  <si>
    <t>HUD001</t>
  </si>
  <si>
    <t>Hudson Transport</t>
  </si>
  <si>
    <t>Installation Hudson Transport</t>
  </si>
  <si>
    <t>DOTPS12811</t>
  </si>
  <si>
    <t>Removed devices Hudson Transport</t>
  </si>
  <si>
    <t>DOTPS12920</t>
  </si>
  <si>
    <t>HPS001</t>
  </si>
  <si>
    <t>HPS Transport</t>
  </si>
  <si>
    <t>Installation HPS Transport</t>
  </si>
  <si>
    <t>DOTPS12856</t>
  </si>
  <si>
    <t>INH001</t>
  </si>
  <si>
    <t>Inhoek Motorondernemings</t>
  </si>
  <si>
    <t>Client maintenance Inhoek</t>
  </si>
  <si>
    <t>Client maintenance-15th of month</t>
  </si>
  <si>
    <t>DOTPS12818</t>
  </si>
  <si>
    <t>IND001</t>
  </si>
  <si>
    <t>Verwey Vervoer</t>
  </si>
  <si>
    <t>Installation Vervoer Vervoer</t>
  </si>
  <si>
    <t>DOTPS12795</t>
  </si>
  <si>
    <t>IND003</t>
  </si>
  <si>
    <t>Indima Industries</t>
  </si>
  <si>
    <t>Installation Indima Industries</t>
  </si>
  <si>
    <t>DOTPS12896</t>
  </si>
  <si>
    <t>INT004</t>
  </si>
  <si>
    <t>Into Asia</t>
  </si>
  <si>
    <t>Removed devices Into Asia</t>
  </si>
  <si>
    <t>DOTPS12820</t>
  </si>
  <si>
    <t>JAK001</t>
  </si>
  <si>
    <t>Kalahari Auto Force</t>
  </si>
  <si>
    <t>Installation Kalahari Auto Foce</t>
  </si>
  <si>
    <t>DOTPS12786</t>
  </si>
  <si>
    <t>JAN001</t>
  </si>
  <si>
    <t>Janka Vervoer</t>
  </si>
  <si>
    <t>Installation Janka Vervoer</t>
  </si>
  <si>
    <t>DOTPS12829</t>
  </si>
  <si>
    <t>Removed devices Janka Vervoer</t>
  </si>
  <si>
    <t>DOTPS12901</t>
  </si>
  <si>
    <t>JBM002</t>
  </si>
  <si>
    <t>JBM Fuels</t>
  </si>
  <si>
    <t>Installation JBM Fuels</t>
  </si>
  <si>
    <t>DOTPS12859</t>
  </si>
  <si>
    <t xml:space="preserve">JBM Fuels </t>
  </si>
  <si>
    <t>DOTPS12863</t>
  </si>
  <si>
    <t>DOTPS12905</t>
  </si>
  <si>
    <t>JSK001</t>
  </si>
  <si>
    <t>JSK Trust</t>
  </si>
  <si>
    <t>Removed devices JSK Trust</t>
  </si>
  <si>
    <t xml:space="preserve">Removed devices-1payment-1st of month </t>
  </si>
  <si>
    <t>DOTPS12827</t>
  </si>
  <si>
    <t>KAI001</t>
  </si>
  <si>
    <t>Kaingo Transport</t>
  </si>
  <si>
    <t>Re-Installation Kaingo Transport</t>
  </si>
  <si>
    <t>Re-Installation-1payment -7th of month</t>
  </si>
  <si>
    <t>DOTPS12796</t>
  </si>
  <si>
    <t>KAM002</t>
  </si>
  <si>
    <t>KA Magbela</t>
  </si>
  <si>
    <t>Installation KA Magubela</t>
  </si>
  <si>
    <t>DOTPS12876</t>
  </si>
  <si>
    <t>KES001</t>
  </si>
  <si>
    <t>Kesho  Transport</t>
  </si>
  <si>
    <t>Installation Kesho Transport</t>
  </si>
  <si>
    <t>DOTPS12895</t>
  </si>
  <si>
    <t>KNY001</t>
  </si>
  <si>
    <t>K Nyathi Investments</t>
  </si>
  <si>
    <t>De/Re Installation K Nyathi Investments</t>
  </si>
  <si>
    <t>Re-installation-1payment -3rd of month</t>
  </si>
  <si>
    <t>DOTPS12884</t>
  </si>
  <si>
    <t>KOP001</t>
  </si>
  <si>
    <t>Kopano Fuel</t>
  </si>
  <si>
    <t>Installation Kopano Fuel</t>
  </si>
  <si>
    <t>DOTPS12824</t>
  </si>
  <si>
    <t>Capital Inv</t>
  </si>
  <si>
    <t>CApital ipayment -16th EFT</t>
  </si>
  <si>
    <t>DOTPS12844</t>
  </si>
  <si>
    <t>Rental installarion-16th EFT</t>
  </si>
  <si>
    <t>DOTPS12845</t>
  </si>
  <si>
    <t>LEO001</t>
  </si>
  <si>
    <t>LD Trans</t>
  </si>
  <si>
    <t>Installation LD Trans</t>
  </si>
  <si>
    <t xml:space="preserve">Rental installation-1st of month </t>
  </si>
  <si>
    <t>DOTPS12924</t>
  </si>
  <si>
    <t>LET001</t>
  </si>
  <si>
    <t>Letsema Trade and invest</t>
  </si>
  <si>
    <t>Installation Trade and Invest</t>
  </si>
  <si>
    <t>DOTPS12879</t>
  </si>
  <si>
    <t>LUC001</t>
  </si>
  <si>
    <t>Luckhoff Voere</t>
  </si>
  <si>
    <t>Installation Luckhoff Voere</t>
  </si>
  <si>
    <t>DOTPS12858</t>
  </si>
  <si>
    <t>MBT001</t>
  </si>
  <si>
    <t>MBT Petroleum</t>
  </si>
  <si>
    <t>Installation MBT Petroleum</t>
  </si>
  <si>
    <t>DOTPS12801</t>
  </si>
  <si>
    <t>Removed devices MBT Petroleum</t>
  </si>
  <si>
    <t>Removed devices-5th of month</t>
  </si>
  <si>
    <t>DOTPS12900</t>
  </si>
  <si>
    <t>MBT002</t>
  </si>
  <si>
    <t>MB Transport and Plant Hire</t>
  </si>
  <si>
    <t xml:space="preserve">Removed devices MB Transport and Plant </t>
  </si>
  <si>
    <t>DOTPS12885</t>
  </si>
  <si>
    <t>MET001</t>
  </si>
  <si>
    <t>Metaload</t>
  </si>
  <si>
    <t>Installation Metaload</t>
  </si>
  <si>
    <t>DOTPS12794</t>
  </si>
  <si>
    <t>inv57627</t>
  </si>
  <si>
    <t>DOTPS12907</t>
  </si>
  <si>
    <t>Client maintenance Metaload</t>
  </si>
  <si>
    <t>Client maintenance-1st of month</t>
  </si>
  <si>
    <t>DOTPS12809</t>
  </si>
  <si>
    <t>DOTPS12910</t>
  </si>
  <si>
    <t>DOTPS12916</t>
  </si>
  <si>
    <t>Install for May</t>
  </si>
  <si>
    <t>MUL001</t>
  </si>
  <si>
    <t xml:space="preserve">Multi Loads </t>
  </si>
  <si>
    <t xml:space="preserve">Installation Multi Loads </t>
  </si>
  <si>
    <t>DOTPS12785</t>
  </si>
  <si>
    <t>Install for APR</t>
  </si>
  <si>
    <t>Client Maintenance Multi Loads</t>
  </si>
  <si>
    <t>Client maintenance-16th EFT</t>
  </si>
  <si>
    <t>DOTPS12914</t>
  </si>
  <si>
    <t>Rental installation-16th eft</t>
  </si>
  <si>
    <t>DOTPS12915</t>
  </si>
  <si>
    <t xml:space="preserve">Install for May </t>
  </si>
  <si>
    <t>MOF001</t>
  </si>
  <si>
    <t>Moffats Logistics</t>
  </si>
  <si>
    <t>Client maintenance Moffats</t>
  </si>
  <si>
    <t>DOTPS12893</t>
  </si>
  <si>
    <t>Nar001</t>
  </si>
  <si>
    <t>Narrow Path Trading</t>
  </si>
  <si>
    <t>Removed devices narrow path trading</t>
  </si>
  <si>
    <t xml:space="preserve">Removed devices-1payment -3rd of month </t>
  </si>
  <si>
    <t>DOTPS12927</t>
  </si>
  <si>
    <t>NEW001</t>
  </si>
  <si>
    <t>New Era Commerce</t>
  </si>
  <si>
    <t>Installation New Era Commerce</t>
  </si>
  <si>
    <t>DOTPS12846</t>
  </si>
  <si>
    <t>NGU001</t>
  </si>
  <si>
    <t>Nguni Trans</t>
  </si>
  <si>
    <t>Installation Nguni Trans</t>
  </si>
  <si>
    <t>DOTPS12789</t>
  </si>
  <si>
    <t>NJA001</t>
  </si>
  <si>
    <t>Njati Trading</t>
  </si>
  <si>
    <t>Installation Njati Trading</t>
  </si>
  <si>
    <t>DOTPS12851</t>
  </si>
  <si>
    <t>NO1001</t>
  </si>
  <si>
    <t>No1 Online Solutions</t>
  </si>
  <si>
    <t>Removed devices No1 Online Solutions</t>
  </si>
  <si>
    <t>DOTPS12814</t>
  </si>
  <si>
    <t>Remove devices no1 Online Solutions</t>
  </si>
  <si>
    <t>DOTPS12837</t>
  </si>
  <si>
    <t>DOTPS12894</t>
  </si>
  <si>
    <t>Installation No1 online Solutions</t>
  </si>
  <si>
    <t>DOTPS12903</t>
  </si>
  <si>
    <t>NOR001</t>
  </si>
  <si>
    <t>Northshore Trading</t>
  </si>
  <si>
    <t>Client maintenance Northshore Trading</t>
  </si>
  <si>
    <t>Client maintenance-7th of month</t>
  </si>
  <si>
    <t>DOTPS12808</t>
  </si>
  <si>
    <t>NYA001</t>
  </si>
  <si>
    <t>Nyati Cross Border</t>
  </si>
  <si>
    <t>Installation Nyati Cross Border</t>
  </si>
  <si>
    <t>DOTPS12823</t>
  </si>
  <si>
    <t>Removed devices Nyati Cross border</t>
  </si>
  <si>
    <t>DOTPS12855</t>
  </si>
  <si>
    <t>PRE004</t>
  </si>
  <si>
    <t>Pretorius Boerdery</t>
  </si>
  <si>
    <t>Removed devices Pretorius Boerdery</t>
  </si>
  <si>
    <t>DOTPS12853</t>
  </si>
  <si>
    <t>PRO005</t>
  </si>
  <si>
    <t>Prospecton Logistics</t>
  </si>
  <si>
    <t>De-Installation Prospecton Logistics</t>
  </si>
  <si>
    <t>De-Installation-16th EFT</t>
  </si>
  <si>
    <t>DOTPS12860</t>
  </si>
  <si>
    <t>PRO007</t>
  </si>
  <si>
    <t>Prolific Estates</t>
  </si>
  <si>
    <t>Installation Prolific Estates</t>
  </si>
  <si>
    <t>DOTPS12867</t>
  </si>
  <si>
    <t>REN001</t>
  </si>
  <si>
    <t>Renwood</t>
  </si>
  <si>
    <t>Removed devices Renwood Carriers</t>
  </si>
  <si>
    <t>DOTPS12839</t>
  </si>
  <si>
    <t>RTR001</t>
  </si>
  <si>
    <t>R Truck and Trailer</t>
  </si>
  <si>
    <t>Installation R truck and Trailer</t>
  </si>
  <si>
    <t>DOTPS12887</t>
  </si>
  <si>
    <t>RYD001</t>
  </si>
  <si>
    <t>Rydel Logistics</t>
  </si>
  <si>
    <t>Installation Rydel Logistics</t>
  </si>
  <si>
    <t>DOTPS12849</t>
  </si>
  <si>
    <t>SAH001</t>
  </si>
  <si>
    <t>Apex Freight Solutions</t>
  </si>
  <si>
    <t>Installation Apex Freight Solutions</t>
  </si>
  <si>
    <t>DOTPS12928</t>
  </si>
  <si>
    <t>SAL002</t>
  </si>
  <si>
    <t>SA Logistics</t>
  </si>
  <si>
    <t>Installation SA Logistics</t>
  </si>
  <si>
    <t>DOTPS12804</t>
  </si>
  <si>
    <t>DOTPS12817</t>
  </si>
  <si>
    <t>SBO001</t>
  </si>
  <si>
    <t>S Bothma and SOns</t>
  </si>
  <si>
    <t>Installation S Bothma and Sons</t>
  </si>
  <si>
    <t>DOTPS12812</t>
  </si>
  <si>
    <t>SEA001</t>
  </si>
  <si>
    <t>Sea Stra Transport</t>
  </si>
  <si>
    <t>Installation Sea Star Transport</t>
  </si>
  <si>
    <t>DOTPS12917</t>
  </si>
  <si>
    <t>SIL001</t>
  </si>
  <si>
    <t>Silver Falls Trading</t>
  </si>
  <si>
    <t>re-installation Silver falls trading</t>
  </si>
  <si>
    <t>Rei-installation-1payment-16th EFT</t>
  </si>
  <si>
    <t>DOTPS12909</t>
  </si>
  <si>
    <t>SIM001</t>
  </si>
  <si>
    <t>Simplify</t>
  </si>
  <si>
    <t xml:space="preserve">Installation Simplify </t>
  </si>
  <si>
    <t>DOTPS12822</t>
  </si>
  <si>
    <t>Removed devices SImplify</t>
  </si>
  <si>
    <t>DOTPS12838</t>
  </si>
  <si>
    <t>DOTPS12906</t>
  </si>
  <si>
    <t>SJF001</t>
  </si>
  <si>
    <t>SJF Carriers</t>
  </si>
  <si>
    <t>Installation SJF Carriers</t>
  </si>
  <si>
    <t>DOTPS12890</t>
  </si>
  <si>
    <t>SMA002</t>
  </si>
  <si>
    <t>Smart Logistics</t>
  </si>
  <si>
    <t>Installation Smart Logistics</t>
  </si>
  <si>
    <t>DOTPS12790</t>
  </si>
  <si>
    <t>SPH001</t>
  </si>
  <si>
    <t>SPH Transport</t>
  </si>
  <si>
    <t xml:space="preserve">Removed devices SPH Tansport </t>
  </si>
  <si>
    <t>DOTPS12872</t>
  </si>
  <si>
    <t>STA001</t>
  </si>
  <si>
    <t>Milltrans CT</t>
  </si>
  <si>
    <t>Installation Milltrans CT</t>
  </si>
  <si>
    <t>Rental installlation-16th EFT</t>
  </si>
  <si>
    <t>DOTPS12888</t>
  </si>
  <si>
    <t>Client maintenance CT</t>
  </si>
  <si>
    <t>DOTPS12911</t>
  </si>
  <si>
    <t>STA002</t>
  </si>
  <si>
    <t>Milltrans EL</t>
  </si>
  <si>
    <t>Removed devices Milltrans EL</t>
  </si>
  <si>
    <t>DOTPS12800</t>
  </si>
  <si>
    <t>STA004</t>
  </si>
  <si>
    <t>Milltrans PE</t>
  </si>
  <si>
    <t>Installation Milltrans PE</t>
  </si>
  <si>
    <t>DOTPS12802</t>
  </si>
  <si>
    <t>Removed devices Milltrans PE</t>
  </si>
  <si>
    <t>DOTPS12886</t>
  </si>
  <si>
    <t>DOTPS12897</t>
  </si>
  <si>
    <t>SUN001</t>
  </si>
  <si>
    <t>Sun Valley Transport</t>
  </si>
  <si>
    <t>Installation Sun Valley Transport</t>
  </si>
  <si>
    <t>Rental installation-10th of month</t>
  </si>
  <si>
    <t>DOTPS12877</t>
  </si>
  <si>
    <t>THE009</t>
  </si>
  <si>
    <t>Thermal Ice</t>
  </si>
  <si>
    <t>Installation Thermal Ice Trading</t>
  </si>
  <si>
    <t>DOTPS12923</t>
  </si>
  <si>
    <t>VAN007</t>
  </si>
  <si>
    <t>Van Rhynshoek</t>
  </si>
  <si>
    <t>Removed devices Van Rhynshoek</t>
  </si>
  <si>
    <t>DOTPS12871</t>
  </si>
  <si>
    <t>VUS001</t>
  </si>
  <si>
    <t>Vusizwe Projects</t>
  </si>
  <si>
    <t>Installation Vusizwe Projects</t>
  </si>
  <si>
    <t>DOTPS12793</t>
  </si>
  <si>
    <t>WJS Transport</t>
  </si>
  <si>
    <t xml:space="preserve">Removed devices WJS Transport </t>
  </si>
  <si>
    <t>Installation WJS Transport</t>
  </si>
  <si>
    <t>Rental installation-1payment -1st of month</t>
  </si>
  <si>
    <t>DOTPS12873</t>
  </si>
  <si>
    <t>Client maintenance WJS Transport</t>
  </si>
  <si>
    <t>DOTPS12912</t>
  </si>
  <si>
    <t>de-Installation WJS Transport</t>
  </si>
  <si>
    <t>De-installation-1s</t>
  </si>
  <si>
    <t>DOTPS12925</t>
  </si>
  <si>
    <t>QUE001</t>
  </si>
  <si>
    <t>Quest Capital</t>
  </si>
  <si>
    <t>Installation Quest Capital</t>
  </si>
  <si>
    <t>DOTPS12878</t>
  </si>
  <si>
    <t>ZIS001</t>
  </si>
  <si>
    <t>Zistics</t>
  </si>
  <si>
    <t>Removed devices Zistics</t>
  </si>
  <si>
    <t>DOTPS12921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</si>
</sst>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]#,##0.00"/>
  </numFmts>
  <fonts count="9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rial"/>
    </font>
    <font>
      <b/>
      <sz val="11.0"/>
      <color rgb="FF222222"/>
      <name val="Arial"/>
    </font>
    <font>
      <b/>
      <sz val="11.0"/>
      <color rgb="FFFFFFFF"/>
      <name val="Arial"/>
    </font>
    <font>
      <sz val="11.0"/>
      <color rgb="FF434343"/>
      <name val="Arial"/>
    </font>
    <font>
      <sz val="11.0"/>
      <color rgb="FF4D4F53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CDCDCE"/>
        <bgColor rgb="FFCDCDCE"/>
      </patternFill>
    </fill>
    <fill>
      <patternFill patternType="solid">
        <fgColor rgb="FFD8D8D8"/>
        <bgColor rgb="FFD8D8D8"/>
      </patternFill>
    </fill>
    <fill>
      <patternFill patternType="solid">
        <fgColor rgb="FFBDBDBD"/>
        <bgColor rgb="FFBDBDBD"/>
      </patternFill>
    </fill>
    <fill>
      <patternFill patternType="solid">
        <fgColor rgb="FFBFBFBF"/>
        <bgColor rgb="FFBFBFBF"/>
      </patternFill>
    </fill>
    <fill>
      <patternFill patternType="solid">
        <fgColor rgb="FFA0A0A0"/>
        <bgColor rgb="FFA0A0A0"/>
      </patternFill>
    </fill>
    <fill>
      <patternFill patternType="solid">
        <fgColor rgb="FF4D4F53"/>
        <bgColor rgb="FF4D4F53"/>
      </patternFill>
    </fill>
    <fill>
      <patternFill patternType="solid">
        <fgColor rgb="FFF9CB9C"/>
        <bgColor rgb="FFF9CB9C"/>
      </patternFill>
    </fill>
    <fill>
      <patternFill patternType="solid">
        <fgColor rgb="FF76A5AF"/>
        <bgColor rgb="FF76A5AF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BF9000"/>
        <bgColor rgb="FFBF9000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D9D2E9"/>
        <bgColor rgb="FFD9D2E9"/>
      </patternFill>
    </fill>
    <fill>
      <patternFill patternType="solid">
        <fgColor rgb="FF999999"/>
        <bgColor rgb="FF999999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C5E0B3"/>
      </left>
      <right style="thin">
        <color rgb="FFC5E0B3"/>
      </right>
      <top style="thin">
        <color rgb="FFC5E0B3"/>
      </top>
      <bottom style="thin">
        <color rgb="FFC5E0B3"/>
      </bottom>
    </border>
    <border>
      <left style="thin">
        <color rgb="FFC5E0B3"/>
      </left>
      <right style="thin">
        <color rgb="FF284E3F"/>
      </right>
      <top style="thin">
        <color rgb="FFC5E0B3"/>
      </top>
      <bottom style="thin">
        <color rgb="FFC5E0B3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2" fillId="2" fontId="2" numFmtId="0" xfId="0" applyAlignment="1" applyBorder="1" applyFill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3" fillId="2" fontId="2" numFmtId="164" xfId="0" applyAlignment="1" applyBorder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3" fontId="1" numFmtId="0" xfId="0" applyAlignment="1" applyFill="1" applyFont="1">
      <alignment vertical="bottom"/>
    </xf>
    <xf borderId="0" fillId="3" fontId="1" numFmtId="4" xfId="0" applyAlignment="1" applyFont="1" applyNumberFormat="1">
      <alignment vertical="bottom"/>
    </xf>
    <xf borderId="0" fillId="3" fontId="1" numFmtId="164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1" numFmtId="164" xfId="0" applyAlignment="1" applyFont="1" applyNumberFormat="1">
      <alignment vertical="bottom"/>
    </xf>
    <xf borderId="0" fillId="4" fontId="2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4" numFmtId="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4" xfId="0" applyAlignment="1" applyFont="1" applyNumberFormat="1">
      <alignment horizontal="right" vertical="bottom"/>
    </xf>
    <xf borderId="0" fillId="3" fontId="4" numFmtId="164" xfId="0" applyAlignment="1" applyFont="1" applyNumberFormat="1">
      <alignment horizontal="right" vertical="bottom"/>
    </xf>
    <xf borderId="0" fillId="4" fontId="4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4" fontId="2" numFmtId="4" xfId="0" applyAlignment="1" applyFont="1" applyNumberFormat="1">
      <alignment vertical="bottom"/>
    </xf>
    <xf borderId="0" fillId="4" fontId="2" numFmtId="164" xfId="0" applyAlignment="1" applyFont="1" applyNumberForma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6" fontId="1" numFmtId="0" xfId="0" applyAlignment="1" applyFont="1">
      <alignment vertical="bottom"/>
    </xf>
    <xf borderId="0" fillId="6" fontId="4" numFmtId="4" xfId="0" applyAlignment="1" applyFont="1" applyNumberFormat="1">
      <alignment horizontal="right" vertical="bottom"/>
    </xf>
    <xf borderId="0" fillId="6" fontId="1" numFmtId="164" xfId="0" applyAlignment="1" applyFont="1" applyNumberFormat="1">
      <alignment vertical="bottom"/>
    </xf>
    <xf borderId="0" fillId="6" fontId="2" numFmtId="164" xfId="0" applyAlignment="1" applyFont="1" applyNumberFormat="1">
      <alignment horizontal="right" vertical="bottom"/>
    </xf>
    <xf borderId="0" fillId="7" fontId="2" numFmtId="164" xfId="0" applyAlignment="1" applyFill="1" applyFont="1" applyNumberFormat="1">
      <alignment horizontal="right" vertical="bottom"/>
    </xf>
    <xf borderId="0" fillId="7" fontId="2" numFmtId="0" xfId="0" applyAlignment="1" applyFont="1">
      <alignment vertical="bottom"/>
    </xf>
    <xf borderId="0" fillId="3" fontId="1" numFmtId="4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4" fontId="4" numFmtId="4" xfId="0" applyAlignment="1" applyFont="1" applyNumberFormat="1">
      <alignment horizontal="right" vertical="bottom"/>
    </xf>
    <xf borderId="0" fillId="5" fontId="1" numFmtId="0" xfId="0" applyAlignment="1" applyFont="1">
      <alignment vertical="bottom"/>
    </xf>
    <xf borderId="0" fillId="5" fontId="2" numFmtId="4" xfId="0" applyAlignment="1" applyFont="1" applyNumberFormat="1">
      <alignment horizontal="right" vertical="bottom"/>
    </xf>
    <xf borderId="0" fillId="5" fontId="1" numFmtId="164" xfId="0" applyAlignment="1" applyFont="1" applyNumberFormat="1">
      <alignment vertical="bottom"/>
    </xf>
    <xf borderId="0" fillId="5" fontId="2" numFmtId="164" xfId="0" applyAlignment="1" applyFont="1" applyNumberFormat="1">
      <alignment horizontal="right" vertical="bottom"/>
    </xf>
    <xf borderId="0" fillId="6" fontId="2" numFmtId="4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vertical="bottom"/>
    </xf>
    <xf borderId="0" fillId="4" fontId="5" numFmtId="0" xfId="0" applyAlignment="1" applyFont="1">
      <alignment horizontal="right" readingOrder="0" vertical="bottom"/>
    </xf>
    <xf borderId="0" fillId="4" fontId="1" numFmtId="4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8" fontId="2" numFmtId="0" xfId="0" applyAlignment="1" applyFill="1" applyFont="1">
      <alignment vertical="bottom"/>
    </xf>
    <xf borderId="0" fillId="8" fontId="1" numFmtId="0" xfId="0" applyAlignment="1" applyFont="1">
      <alignment vertical="bottom"/>
    </xf>
    <xf borderId="0" fillId="8" fontId="2" numFmtId="4" xfId="0" applyAlignment="1" applyFont="1" applyNumberFormat="1">
      <alignment horizontal="right" vertical="bottom"/>
    </xf>
    <xf borderId="0" fillId="8" fontId="1" numFmtId="164" xfId="0" applyAlignment="1" applyFont="1" applyNumberFormat="1">
      <alignment vertical="bottom"/>
    </xf>
    <xf borderId="0" fillId="8" fontId="2" numFmtId="164" xfId="0" applyAlignment="1" applyFont="1" applyNumberFormat="1">
      <alignment horizontal="right" vertical="bottom"/>
    </xf>
    <xf borderId="0" fillId="3" fontId="4" numFmtId="164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4" fontId="2" numFmtId="2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9" fontId="1" numFmtId="0" xfId="0" applyAlignment="1" applyFill="1" applyFont="1">
      <alignment vertical="bottom"/>
    </xf>
    <xf borderId="0" fillId="9" fontId="6" numFmtId="0" xfId="0" applyAlignment="1" applyFont="1">
      <alignment vertical="bottom"/>
    </xf>
    <xf borderId="0" fillId="9" fontId="6" numFmtId="4" xfId="0" applyAlignment="1" applyFont="1" applyNumberFormat="1">
      <alignment horizontal="right" vertical="bottom"/>
    </xf>
    <xf borderId="0" fillId="9" fontId="6" numFmtId="164" xfId="0" applyAlignment="1" applyFont="1" applyNumberFormat="1">
      <alignment horizontal="right" vertical="bottom"/>
    </xf>
    <xf borderId="0" fillId="10" fontId="1" numFmtId="0" xfId="0" applyAlignment="1" applyFill="1" applyFont="1">
      <alignment vertical="bottom"/>
    </xf>
    <xf borderId="0" fillId="10" fontId="2" numFmtId="0" xfId="0" applyAlignment="1" applyFont="1">
      <alignment vertical="bottom"/>
    </xf>
    <xf borderId="0" fillId="10" fontId="1" numFmtId="4" xfId="0" applyAlignment="1" applyFont="1" applyNumberFormat="1">
      <alignment vertical="bottom"/>
    </xf>
    <xf borderId="0" fillId="10" fontId="1" numFmtId="164" xfId="0" applyAlignment="1" applyFont="1" applyNumberFormat="1">
      <alignment vertical="bottom"/>
    </xf>
    <xf borderId="0" fillId="3" fontId="4" numFmtId="4" xfId="0" applyAlignment="1" applyFont="1" applyNumberFormat="1">
      <alignment vertical="bottom"/>
    </xf>
    <xf borderId="0" fillId="3" fontId="7" numFmtId="4" xfId="0" applyAlignment="1" applyFont="1" applyNumberFormat="1">
      <alignment horizontal="right" vertical="bottom"/>
    </xf>
    <xf borderId="0" fillId="3" fontId="7" numFmtId="164" xfId="0" applyAlignment="1" applyFont="1" applyNumberFormat="1">
      <alignment horizontal="right" vertical="bottom"/>
    </xf>
    <xf borderId="0" fillId="11" fontId="2" numFmtId="0" xfId="0" applyAlignment="1" applyFill="1" applyFont="1">
      <alignment vertical="bottom"/>
    </xf>
    <xf borderId="0" fillId="11" fontId="1" numFmtId="4" xfId="0" applyAlignment="1" applyFont="1" applyNumberFormat="1">
      <alignment vertical="bottom"/>
    </xf>
    <xf borderId="0" fillId="11" fontId="1" numFmtId="164" xfId="0" applyAlignment="1" applyFont="1" applyNumberFormat="1">
      <alignment vertical="bottom"/>
    </xf>
    <xf borderId="0" fillId="12" fontId="1" numFmtId="0" xfId="0" applyAlignment="1" applyFill="1" applyFont="1">
      <alignment vertical="bottom"/>
    </xf>
    <xf borderId="0" fillId="12" fontId="2" numFmtId="0" xfId="0" applyAlignment="1" applyFont="1">
      <alignment vertical="bottom"/>
    </xf>
    <xf borderId="0" fillId="12" fontId="1" numFmtId="4" xfId="0" applyAlignment="1" applyFont="1" applyNumberFormat="1">
      <alignment vertical="bottom"/>
    </xf>
    <xf borderId="0" fillId="12" fontId="1" numFmtId="164" xfId="0" applyAlignment="1" applyFont="1" applyNumberFormat="1">
      <alignment vertical="bottom"/>
    </xf>
    <xf borderId="0" fillId="13" fontId="1" numFmtId="0" xfId="0" applyAlignment="1" applyFill="1" applyFont="1">
      <alignment vertical="bottom"/>
    </xf>
    <xf borderId="0" fillId="13" fontId="2" numFmtId="0" xfId="0" applyAlignment="1" applyFont="1">
      <alignment vertical="bottom"/>
    </xf>
    <xf borderId="0" fillId="13" fontId="1" numFmtId="4" xfId="0" applyAlignment="1" applyFont="1" applyNumberFormat="1">
      <alignment vertical="bottom"/>
    </xf>
    <xf borderId="0" fillId="13" fontId="1" numFmtId="164" xfId="0" applyAlignment="1" applyFont="1" applyNumberFormat="1">
      <alignment vertical="bottom"/>
    </xf>
    <xf borderId="0" fillId="14" fontId="1" numFmtId="0" xfId="0" applyAlignment="1" applyFill="1" applyFont="1">
      <alignment vertical="bottom"/>
    </xf>
    <xf borderId="0" fillId="14" fontId="2" numFmtId="0" xfId="0" applyAlignment="1" applyFont="1">
      <alignment vertical="bottom"/>
    </xf>
    <xf borderId="0" fillId="14" fontId="1" numFmtId="4" xfId="0" applyAlignment="1" applyFont="1" applyNumberFormat="1">
      <alignment vertical="bottom"/>
    </xf>
    <xf borderId="0" fillId="14" fontId="1" numFmtId="164" xfId="0" applyAlignment="1" applyFont="1" applyNumberFormat="1">
      <alignment vertical="bottom"/>
    </xf>
    <xf borderId="0" fillId="15" fontId="1" numFmtId="0" xfId="0" applyAlignment="1" applyFill="1" applyFont="1">
      <alignment vertical="bottom"/>
    </xf>
    <xf borderId="0" fillId="15" fontId="2" numFmtId="0" xfId="0" applyAlignment="1" applyFont="1">
      <alignment vertical="bottom"/>
    </xf>
    <xf borderId="0" fillId="15" fontId="1" numFmtId="4" xfId="0" applyAlignment="1" applyFont="1" applyNumberFormat="1">
      <alignment vertical="bottom"/>
    </xf>
    <xf borderId="0" fillId="15" fontId="1" numFmtId="164" xfId="0" applyAlignment="1" applyFont="1" applyNumberFormat="1">
      <alignment vertical="bottom"/>
    </xf>
    <xf borderId="0" fillId="16" fontId="1" numFmtId="0" xfId="0" applyAlignment="1" applyFill="1" applyFont="1">
      <alignment vertical="bottom"/>
    </xf>
    <xf borderId="0" fillId="16" fontId="2" numFmtId="0" xfId="0" applyAlignment="1" applyFont="1">
      <alignment vertical="bottom"/>
    </xf>
    <xf borderId="0" fillId="16" fontId="1" numFmtId="4" xfId="0" applyAlignment="1" applyFont="1" applyNumberFormat="1">
      <alignment vertical="bottom"/>
    </xf>
    <xf borderId="0" fillId="16" fontId="1" numFmtId="164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4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17" fontId="1" numFmtId="0" xfId="0" applyAlignment="1" applyFill="1" applyFont="1">
      <alignment vertical="bottom"/>
    </xf>
    <xf borderId="0" fillId="17" fontId="2" numFmtId="0" xfId="0" applyAlignment="1" applyFont="1">
      <alignment vertical="bottom"/>
    </xf>
    <xf borderId="0" fillId="17" fontId="1" numFmtId="4" xfId="0" applyAlignment="1" applyFont="1" applyNumberFormat="1">
      <alignment vertical="bottom"/>
    </xf>
    <xf borderId="0" fillId="17" fontId="1" numFmtId="164" xfId="0" applyAlignment="1" applyFont="1" applyNumberFormat="1">
      <alignment vertical="bottom"/>
    </xf>
    <xf borderId="0" fillId="17" fontId="4" numFmtId="164" xfId="0" applyAlignment="1" applyFont="1" applyNumberFormat="1">
      <alignment horizontal="right" vertical="bottom"/>
    </xf>
    <xf borderId="0" fillId="18" fontId="1" numFmtId="0" xfId="0" applyAlignment="1" applyFill="1" applyFont="1">
      <alignment vertical="bottom"/>
    </xf>
    <xf borderId="0" fillId="18" fontId="2" numFmtId="0" xfId="0" applyAlignment="1" applyFont="1">
      <alignment vertical="bottom"/>
    </xf>
    <xf borderId="0" fillId="18" fontId="1" numFmtId="4" xfId="0" applyAlignment="1" applyFont="1" applyNumberFormat="1">
      <alignment vertical="bottom"/>
    </xf>
    <xf borderId="0" fillId="18" fontId="1" numFmtId="164" xfId="0" applyAlignment="1" applyFont="1" applyNumberFormat="1">
      <alignment vertical="bottom"/>
    </xf>
    <xf borderId="0" fillId="19" fontId="1" numFmtId="0" xfId="0" applyAlignment="1" applyFill="1" applyFont="1">
      <alignment vertical="bottom"/>
    </xf>
    <xf borderId="0" fillId="19" fontId="2" numFmtId="0" xfId="0" applyAlignment="1" applyFont="1">
      <alignment vertical="bottom"/>
    </xf>
    <xf borderId="0" fillId="19" fontId="1" numFmtId="4" xfId="0" applyAlignment="1" applyFont="1" applyNumberFormat="1">
      <alignment vertical="bottom"/>
    </xf>
    <xf borderId="0" fillId="19" fontId="1" numFmtId="164" xfId="0" applyAlignment="1" applyFont="1" applyNumberFormat="1">
      <alignment vertical="bottom"/>
    </xf>
    <xf borderId="0" fillId="20" fontId="1" numFmtId="0" xfId="0" applyAlignment="1" applyFill="1" applyFont="1">
      <alignment vertical="bottom"/>
    </xf>
    <xf borderId="0" fillId="20" fontId="2" numFmtId="0" xfId="0" applyAlignment="1" applyFont="1">
      <alignment vertical="bottom"/>
    </xf>
    <xf borderId="0" fillId="20" fontId="1" numFmtId="4" xfId="0" applyAlignment="1" applyFont="1" applyNumberFormat="1">
      <alignment vertical="bottom"/>
    </xf>
    <xf borderId="0" fillId="20" fontId="1" numFmtId="164" xfId="0" applyAlignment="1" applyFont="1" applyNumberFormat="1">
      <alignment vertical="bottom"/>
    </xf>
    <xf borderId="0" fillId="0" fontId="8" numFmtId="4" xfId="0" applyAlignment="1" applyFont="1" applyNumberForma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21" fontId="1" numFmtId="0" xfId="0" applyAlignment="1" applyFill="1" applyFont="1">
      <alignment vertical="bottom"/>
    </xf>
    <xf borderId="0" fillId="21" fontId="2" numFmtId="0" xfId="0" applyAlignment="1" applyFont="1">
      <alignment vertical="bottom"/>
    </xf>
    <xf borderId="0" fillId="21" fontId="4" numFmtId="4" xfId="0" applyAlignment="1" applyFont="1" applyNumberFormat="1">
      <alignment horizontal="right" vertical="bottom"/>
    </xf>
    <xf borderId="0" fillId="21" fontId="1" numFmtId="164" xfId="0" applyAlignment="1" applyFont="1" applyNumberFormat="1">
      <alignment vertical="bottom"/>
    </xf>
    <xf borderId="0" fillId="21" fontId="4" numFmtId="164" xfId="0" applyAlignment="1" applyFont="1" applyNumberFormat="1">
      <alignment horizontal="right" vertical="bottom"/>
    </xf>
    <xf borderId="0" fillId="22" fontId="1" numFmtId="0" xfId="0" applyAlignment="1" applyFill="1" applyFont="1">
      <alignment vertical="bottom"/>
    </xf>
    <xf borderId="0" fillId="22" fontId="2" numFmtId="0" xfId="0" applyAlignment="1" applyFont="1">
      <alignment vertical="bottom"/>
    </xf>
    <xf borderId="0" fillId="22" fontId="1" numFmtId="4" xfId="0" applyAlignment="1" applyFont="1" applyNumberFormat="1">
      <alignment vertical="bottom"/>
    </xf>
    <xf borderId="0" fillId="22" fontId="1" numFmtId="164" xfId="0" applyAlignment="1" applyFont="1" applyNumberFormat="1">
      <alignment vertical="bottom"/>
    </xf>
    <xf borderId="0" fillId="9" fontId="2" numFmtId="0" xfId="0" applyAlignment="1" applyFont="1">
      <alignment vertical="bottom"/>
    </xf>
    <xf borderId="0" fillId="9" fontId="1" numFmtId="4" xfId="0" applyAlignment="1" applyFont="1" applyNumberFormat="1">
      <alignment vertical="bottom"/>
    </xf>
    <xf borderId="0" fillId="9" fontId="1" numFmtId="164" xfId="0" applyAlignment="1" applyFont="1" applyNumberFormat="1">
      <alignment vertical="bottom"/>
    </xf>
    <xf borderId="0" fillId="23" fontId="1" numFmtId="0" xfId="0" applyAlignment="1" applyFill="1" applyFont="1">
      <alignment vertical="bottom"/>
    </xf>
    <xf borderId="0" fillId="23" fontId="2" numFmtId="0" xfId="0" applyAlignment="1" applyFont="1">
      <alignment vertical="bottom"/>
    </xf>
    <xf borderId="0" fillId="23" fontId="1" numFmtId="164" xfId="0" applyAlignment="1" applyFont="1" applyNumberFormat="1">
      <alignment vertical="bottom"/>
    </xf>
    <xf borderId="0" fillId="0" fontId="7" numFmtId="0" xfId="0" applyAlignment="1" applyFon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0" fillId="24" fontId="1" numFmtId="0" xfId="0" applyAlignment="1" applyFill="1" applyFont="1">
      <alignment vertical="bottom"/>
    </xf>
    <xf borderId="0" fillId="24" fontId="2" numFmtId="0" xfId="0" applyAlignment="1" applyFont="1">
      <alignment vertical="bottom"/>
    </xf>
    <xf borderId="0" fillId="25" fontId="1" numFmtId="0" xfId="0" applyAlignment="1" applyFill="1" applyFont="1">
      <alignment vertical="bottom"/>
    </xf>
    <xf borderId="0" fillId="25" fontId="2" numFmtId="0" xfId="0" applyAlignment="1" applyFont="1">
      <alignment vertical="bottom"/>
    </xf>
    <xf borderId="4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5" fillId="0" fontId="1" numFmtId="2" xfId="0" applyAlignment="1" applyBorder="1" applyFont="1" applyNumberFormat="1">
      <alignment horizontal="left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2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2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2" fontId="1" numFmtId="2" xfId="0" applyAlignment="1" applyBorder="1" applyFont="1" applyNumberFormat="1">
      <alignment shrinkToFit="0" vertical="center" wrapText="0"/>
    </xf>
    <xf borderId="14" fillId="2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6" fillId="0" fontId="1" numFmtId="2" xfId="0" applyAlignment="1" applyBorder="1" applyFont="1" applyNumberForma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DeReMaintenanc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4" displayName="Table_1" name="Table_1" id="1">
  <tableColumns count="8">
    <tableColumn name="Account" id="1"/>
    <tableColumn name="Account Name" id="2"/>
    <tableColumn name="Template Description" id="3"/>
    <tableColumn name=" Amount" id="4"/>
    <tableColumn name="Configuration Description" id="5"/>
    <tableColumn name="INV NR" id="6"/>
    <tableColumn name="Column 2" id="7"/>
    <tableColumn name="Column 1" id="8"/>
  </tableColumns>
  <tableStyleInfo name="DeReMaintenan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27.63"/>
    <col customWidth="1" min="3" max="3" width="12.63"/>
    <col customWidth="1" min="4" max="4" width="24.75"/>
    <col customWidth="1" min="5" max="6" width="12.63"/>
  </cols>
  <sheetData>
    <row r="1" ht="15.75" customHeight="1">
      <c r="A1" s="1"/>
      <c r="B1" s="1"/>
      <c r="C1" s="1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0</v>
      </c>
      <c r="B2" s="5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8"/>
      <c r="B3" s="8"/>
      <c r="C3" s="9"/>
      <c r="D3" s="10"/>
      <c r="E3" s="10"/>
      <c r="F3" s="1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1" t="s">
        <v>7</v>
      </c>
      <c r="B4" s="12"/>
      <c r="C4" s="13">
        <f>C5</f>
        <v>8</v>
      </c>
      <c r="D4" s="14"/>
      <c r="E4" s="15">
        <f>E5</f>
        <v>1200</v>
      </c>
      <c r="F4" s="15">
        <f>E4*1.15</f>
        <v>1380</v>
      </c>
      <c r="G4" s="16">
        <f>E4*1.155</f>
        <v>1386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 t="s">
        <v>8</v>
      </c>
      <c r="C5" s="17">
        <v>8.0</v>
      </c>
      <c r="D5" s="18">
        <v>150.0</v>
      </c>
      <c r="E5" s="19">
        <f>C5*D5</f>
        <v>1200</v>
      </c>
      <c r="F5" s="1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20"/>
      <c r="D6" s="16"/>
      <c r="E6" s="16"/>
      <c r="F6" s="1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1" t="s">
        <v>9</v>
      </c>
      <c r="B7" s="12"/>
      <c r="C7" s="13">
        <f>SUM(C8:C9)</f>
        <v>1</v>
      </c>
      <c r="D7" s="14"/>
      <c r="E7" s="15">
        <f>SUM(E8:E9)</f>
        <v>715</v>
      </c>
      <c r="F7" s="15">
        <f>E7*1.15</f>
        <v>822.25</v>
      </c>
      <c r="G7" s="16">
        <f>E7*1.155</f>
        <v>825.825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8"/>
      <c r="B8" s="21" t="s">
        <v>10</v>
      </c>
      <c r="C8" s="22">
        <v>1.0</v>
      </c>
      <c r="D8" s="23">
        <v>715.0</v>
      </c>
      <c r="E8" s="23">
        <f>D8*C8</f>
        <v>715</v>
      </c>
      <c r="F8" s="1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8"/>
      <c r="B9" s="8"/>
      <c r="C9" s="9"/>
      <c r="D9" s="10"/>
      <c r="E9" s="10"/>
      <c r="F9" s="1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1" t="s">
        <v>11</v>
      </c>
      <c r="B10" s="12"/>
      <c r="C10" s="13">
        <f>C11+C12+C13</f>
        <v>13</v>
      </c>
      <c r="D10" s="14"/>
      <c r="E10" s="24">
        <f>E11+E12+E13</f>
        <v>6629</v>
      </c>
      <c r="F10" s="15">
        <f>E10*1.15</f>
        <v>7623.35</v>
      </c>
      <c r="G10" s="16">
        <f>E10*1.155</f>
        <v>7656.495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25" t="s">
        <v>12</v>
      </c>
      <c r="C11" s="17">
        <v>11.0</v>
      </c>
      <c r="D11" s="26">
        <v>499.0</v>
      </c>
      <c r="E11" s="26">
        <f>IFERROR(__xludf.DUMMYFUNCTION("+C11*D11"),5489.0)</f>
        <v>5489</v>
      </c>
      <c r="F11" s="1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 t="s">
        <v>13</v>
      </c>
      <c r="C12" s="27">
        <v>1.0</v>
      </c>
      <c r="D12" s="18">
        <v>715.0</v>
      </c>
      <c r="E12" s="18">
        <f t="shared" ref="E12:E13" si="1">C12*D12</f>
        <v>715</v>
      </c>
      <c r="F12" s="1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 t="s">
        <v>14</v>
      </c>
      <c r="C13" s="27">
        <v>1.0</v>
      </c>
      <c r="D13" s="18">
        <v>425.0</v>
      </c>
      <c r="E13" s="18">
        <f t="shared" si="1"/>
        <v>425</v>
      </c>
      <c r="F13" s="1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20"/>
      <c r="D14" s="16"/>
      <c r="E14" s="16"/>
      <c r="F14" s="1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1" t="s">
        <v>15</v>
      </c>
      <c r="B15" s="12"/>
      <c r="C15" s="13">
        <f>C16+C17+C18+C19</f>
        <v>29</v>
      </c>
      <c r="D15" s="14"/>
      <c r="E15" s="24">
        <f>E16+E17+E18</f>
        <v>19455</v>
      </c>
      <c r="F15" s="15">
        <f>E15*1.15</f>
        <v>22373.25</v>
      </c>
      <c r="G15" s="16">
        <f>E15*1.155</f>
        <v>22470.525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25" t="s">
        <v>10</v>
      </c>
      <c r="C16" s="17">
        <v>19.0</v>
      </c>
      <c r="D16" s="26">
        <v>715.0</v>
      </c>
      <c r="E16" s="26">
        <f t="shared" ref="E16:E18" si="2">C16*D16</f>
        <v>13585</v>
      </c>
      <c r="F16" s="1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25" t="s">
        <v>16</v>
      </c>
      <c r="C17" s="17">
        <v>8.0</v>
      </c>
      <c r="D17" s="26">
        <v>715.0</v>
      </c>
      <c r="E17" s="26">
        <f t="shared" si="2"/>
        <v>5720</v>
      </c>
      <c r="F17" s="1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25" t="s">
        <v>8</v>
      </c>
      <c r="C18" s="17">
        <v>1.0</v>
      </c>
      <c r="D18" s="26">
        <v>150.0</v>
      </c>
      <c r="E18" s="26">
        <f t="shared" si="2"/>
        <v>150</v>
      </c>
      <c r="F18" s="1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 t="s">
        <v>17</v>
      </c>
      <c r="C19" s="27">
        <v>1.0</v>
      </c>
      <c r="D19" s="18">
        <v>0.0</v>
      </c>
      <c r="E19" s="18">
        <v>0.0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20"/>
      <c r="D20" s="16"/>
      <c r="E20" s="16"/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1" t="s">
        <v>18</v>
      </c>
      <c r="B21" s="12"/>
      <c r="C21" s="13">
        <f>C22+C23+C24</f>
        <v>2</v>
      </c>
      <c r="D21" s="14"/>
      <c r="E21" s="24">
        <f>E22+E23+E24</f>
        <v>280</v>
      </c>
      <c r="F21" s="15">
        <f>E21*1.15</f>
        <v>322</v>
      </c>
      <c r="G21" s="16">
        <f>E21*1.155</f>
        <v>323.4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5" t="s">
        <v>8</v>
      </c>
      <c r="C22" s="17">
        <v>1.0</v>
      </c>
      <c r="D22" s="26">
        <v>150.0</v>
      </c>
      <c r="E22" s="26">
        <f t="shared" ref="E22:E23" si="3">C22*D22</f>
        <v>150</v>
      </c>
      <c r="F22" s="1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25" t="s">
        <v>19</v>
      </c>
      <c r="C23" s="17">
        <v>1.0</v>
      </c>
      <c r="D23" s="26">
        <v>130.0</v>
      </c>
      <c r="E23" s="26">
        <f t="shared" si="3"/>
        <v>130</v>
      </c>
      <c r="F23" s="1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20"/>
      <c r="D24" s="16"/>
      <c r="E24" s="16"/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1" t="s">
        <v>20</v>
      </c>
      <c r="B25" s="12"/>
      <c r="C25" s="13">
        <v>4.0</v>
      </c>
      <c r="D25" s="14"/>
      <c r="E25" s="24">
        <f>E26</f>
        <v>2860</v>
      </c>
      <c r="F25" s="15">
        <f>E25*1.15</f>
        <v>3289</v>
      </c>
      <c r="G25" s="16">
        <f>E25*1.155</f>
        <v>3303.3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25" t="s">
        <v>10</v>
      </c>
      <c r="C26" s="17">
        <v>4.0</v>
      </c>
      <c r="D26" s="26">
        <v>715.0</v>
      </c>
      <c r="E26" s="26">
        <f>C26*D26</f>
        <v>2860</v>
      </c>
      <c r="F26" s="1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20"/>
      <c r="D27" s="16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1" t="s">
        <v>21</v>
      </c>
      <c r="B28" s="12"/>
      <c r="C28" s="13">
        <f>C29+C30</f>
        <v>3</v>
      </c>
      <c r="D28" s="14"/>
      <c r="E28" s="15">
        <f>E29+E30</f>
        <v>1015</v>
      </c>
      <c r="F28" s="15">
        <f>E28*1.15</f>
        <v>1167.25</v>
      </c>
      <c r="G28" s="16">
        <f>E28*1.155</f>
        <v>1172.325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5" t="s">
        <v>8</v>
      </c>
      <c r="C29" s="17">
        <v>2.0</v>
      </c>
      <c r="D29" s="26">
        <v>150.0</v>
      </c>
      <c r="E29" s="26">
        <f t="shared" ref="E29:E30" si="4">C29*D29</f>
        <v>300</v>
      </c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 t="s">
        <v>10</v>
      </c>
      <c r="C30" s="27">
        <v>1.0</v>
      </c>
      <c r="D30" s="18">
        <v>715.0</v>
      </c>
      <c r="E30" s="18">
        <f t="shared" si="4"/>
        <v>715</v>
      </c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20"/>
      <c r="D31" s="16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1" t="s">
        <v>22</v>
      </c>
      <c r="B32" s="11"/>
      <c r="C32" s="28">
        <v>3.0</v>
      </c>
      <c r="D32" s="29"/>
      <c r="E32" s="29">
        <f>E33</f>
        <v>2145</v>
      </c>
      <c r="F32" s="29">
        <f>E32*1.15</f>
        <v>2466.75</v>
      </c>
      <c r="G32" s="16">
        <f>E32*1.155</f>
        <v>2477.475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 t="s">
        <v>10</v>
      </c>
      <c r="C33" s="20">
        <v>3.0</v>
      </c>
      <c r="D33" s="16">
        <v>715.0</v>
      </c>
      <c r="E33" s="16">
        <f>C33*D33</f>
        <v>2145</v>
      </c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20"/>
      <c r="D34" s="16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1" t="s">
        <v>23</v>
      </c>
      <c r="B35" s="12"/>
      <c r="C35" s="13">
        <f>C36+C37</f>
        <v>4</v>
      </c>
      <c r="D35" s="14"/>
      <c r="E35" s="15">
        <f>E36+E37</f>
        <v>2488</v>
      </c>
      <c r="F35" s="15">
        <f>E35*1.15</f>
        <v>2861.2</v>
      </c>
      <c r="G35" s="16">
        <f>E35*1.155</f>
        <v>2873.64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 t="s">
        <v>10</v>
      </c>
      <c r="C36" s="27">
        <v>2.0</v>
      </c>
      <c r="D36" s="18">
        <v>0.0</v>
      </c>
      <c r="E36" s="18">
        <f t="shared" ref="E36:E37" si="5">C36*D36</f>
        <v>0</v>
      </c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 t="s">
        <v>24</v>
      </c>
      <c r="C37" s="27">
        <v>2.0</v>
      </c>
      <c r="D37" s="18">
        <v>1244.0</v>
      </c>
      <c r="E37" s="18">
        <f t="shared" si="5"/>
        <v>2488</v>
      </c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20"/>
      <c r="D38" s="16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1" t="s">
        <v>25</v>
      </c>
      <c r="B39" s="12"/>
      <c r="C39" s="13">
        <f>C40+C41+C42+C44+C45+C43</f>
        <v>67</v>
      </c>
      <c r="D39" s="14"/>
      <c r="E39" s="15">
        <f>E40+E41+E42+E44+E45+E43</f>
        <v>43164</v>
      </c>
      <c r="F39" s="15">
        <f>E39*1.15</f>
        <v>49638.6</v>
      </c>
      <c r="G39" s="16">
        <f>E39*1.155</f>
        <v>49854.42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25" t="s">
        <v>12</v>
      </c>
      <c r="C40" s="17">
        <v>6.0</v>
      </c>
      <c r="D40" s="26">
        <v>499.0</v>
      </c>
      <c r="E40" s="26">
        <f t="shared" ref="E40:E45" si="6">C40*D40</f>
        <v>2994</v>
      </c>
      <c r="F40" s="1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25" t="s">
        <v>26</v>
      </c>
      <c r="C41" s="17">
        <v>4.0</v>
      </c>
      <c r="D41" s="26">
        <v>425.0</v>
      </c>
      <c r="E41" s="26">
        <f t="shared" si="6"/>
        <v>1700</v>
      </c>
      <c r="F41" s="1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25" t="s">
        <v>8</v>
      </c>
      <c r="C42" s="17">
        <v>5.0</v>
      </c>
      <c r="D42" s="26">
        <v>150.0</v>
      </c>
      <c r="E42" s="26">
        <f t="shared" si="6"/>
        <v>750</v>
      </c>
      <c r="F42" s="1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25" t="s">
        <v>27</v>
      </c>
      <c r="C43" s="17">
        <v>1.0</v>
      </c>
      <c r="D43" s="26">
        <v>150.0</v>
      </c>
      <c r="E43" s="26">
        <f t="shared" si="6"/>
        <v>150</v>
      </c>
      <c r="F43" s="1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25" t="s">
        <v>10</v>
      </c>
      <c r="C44" s="17">
        <v>38.0</v>
      </c>
      <c r="D44" s="26">
        <v>715.0</v>
      </c>
      <c r="E44" s="26">
        <f t="shared" si="6"/>
        <v>27170</v>
      </c>
      <c r="F44" s="1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25" t="s">
        <v>28</v>
      </c>
      <c r="C45" s="17">
        <v>13.0</v>
      </c>
      <c r="D45" s="26">
        <v>800.0</v>
      </c>
      <c r="E45" s="26">
        <f t="shared" si="6"/>
        <v>10400</v>
      </c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20"/>
      <c r="D46" s="16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0" t="s">
        <v>29</v>
      </c>
      <c r="B47" s="12"/>
      <c r="C47" s="13">
        <f>C48</f>
        <v>6</v>
      </c>
      <c r="D47" s="14"/>
      <c r="E47" s="24">
        <f>E48</f>
        <v>945</v>
      </c>
      <c r="F47" s="15">
        <f>E47*1.15</f>
        <v>1086.75</v>
      </c>
      <c r="G47" s="16">
        <f>E47*1.155</f>
        <v>1091.475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25" t="s">
        <v>30</v>
      </c>
      <c r="C48" s="17">
        <v>6.0</v>
      </c>
      <c r="D48" s="26">
        <v>157.5</v>
      </c>
      <c r="E48" s="26">
        <f>C48*D48</f>
        <v>945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20"/>
      <c r="D49" s="16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1" t="s">
        <v>31</v>
      </c>
      <c r="B50" s="12"/>
      <c r="C50" s="13">
        <f>C51+C52</f>
        <v>2</v>
      </c>
      <c r="D50" s="14"/>
      <c r="E50" s="24">
        <f>E51+E52</f>
        <v>890</v>
      </c>
      <c r="F50" s="15">
        <f>E50*1.15</f>
        <v>1023.5</v>
      </c>
      <c r="G50" s="16">
        <f>E50*1.155</f>
        <v>1027.95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5" t="s">
        <v>10</v>
      </c>
      <c r="C51" s="17">
        <v>1.0</v>
      </c>
      <c r="D51" s="26">
        <v>715.0</v>
      </c>
      <c r="E51" s="26">
        <f t="shared" ref="E51:E52" si="7">C51*D51</f>
        <v>715</v>
      </c>
      <c r="F51" s="1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25" t="s">
        <v>32</v>
      </c>
      <c r="C52" s="17">
        <v>1.0</v>
      </c>
      <c r="D52" s="26">
        <v>175.0</v>
      </c>
      <c r="E52" s="26">
        <f t="shared" si="7"/>
        <v>175</v>
      </c>
      <c r="F52" s="1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20"/>
      <c r="D53" s="16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1" t="s">
        <v>33</v>
      </c>
      <c r="B54" s="11"/>
      <c r="C54" s="28">
        <f>C55</f>
        <v>1</v>
      </c>
      <c r="D54" s="29"/>
      <c r="E54" s="29">
        <f>E55</f>
        <v>715</v>
      </c>
      <c r="F54" s="29">
        <f>E54*1.15</f>
        <v>822.25</v>
      </c>
      <c r="G54" s="16">
        <f>E54*1.155</f>
        <v>825.825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 t="s">
        <v>10</v>
      </c>
      <c r="C55" s="20">
        <v>1.0</v>
      </c>
      <c r="D55" s="16">
        <v>715.0</v>
      </c>
      <c r="E55" s="16">
        <f>C55*D55</f>
        <v>715</v>
      </c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20"/>
      <c r="D56" s="16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1" t="s">
        <v>34</v>
      </c>
      <c r="B57" s="12"/>
      <c r="C57" s="13">
        <f>C58</f>
        <v>1</v>
      </c>
      <c r="D57" s="14"/>
      <c r="E57" s="15">
        <f>E58</f>
        <v>715</v>
      </c>
      <c r="F57" s="15">
        <f>E57*1.15</f>
        <v>822.25</v>
      </c>
      <c r="G57" s="16">
        <f>E57*1.155</f>
        <v>825.825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5" t="s">
        <v>10</v>
      </c>
      <c r="C58" s="17">
        <v>1.0</v>
      </c>
      <c r="D58" s="26">
        <v>715.0</v>
      </c>
      <c r="E58" s="26">
        <f>C58*D58</f>
        <v>715</v>
      </c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20"/>
      <c r="D59" s="16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1" t="s">
        <v>35</v>
      </c>
      <c r="B60" s="12"/>
      <c r="C60" s="13">
        <f>C61+C62</f>
        <v>30</v>
      </c>
      <c r="D60" s="14"/>
      <c r="E60" s="15">
        <f>E61+E62</f>
        <v>24270</v>
      </c>
      <c r="F60" s="15">
        <f>E60*1.15</f>
        <v>27910.5</v>
      </c>
      <c r="G60" s="16">
        <f>E60*1.155</f>
        <v>28031.85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5" t="s">
        <v>10</v>
      </c>
      <c r="C61" s="17">
        <v>18.0</v>
      </c>
      <c r="D61" s="26">
        <v>915.0</v>
      </c>
      <c r="E61" s="26">
        <f t="shared" ref="E61:E62" si="8">C61*D61</f>
        <v>16470</v>
      </c>
      <c r="F61" s="1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5" t="s">
        <v>36</v>
      </c>
      <c r="C62" s="17">
        <v>12.0</v>
      </c>
      <c r="D62" s="26">
        <v>650.0</v>
      </c>
      <c r="E62" s="26">
        <f t="shared" si="8"/>
        <v>7800</v>
      </c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20"/>
      <c r="D63" s="16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1" t="s">
        <v>37</v>
      </c>
      <c r="B64" s="12"/>
      <c r="C64" s="13">
        <f>C65</f>
        <v>1</v>
      </c>
      <c r="D64" s="14"/>
      <c r="E64" s="15">
        <f>E65</f>
        <v>150</v>
      </c>
      <c r="F64" s="15">
        <f>E64*1.15</f>
        <v>172.5</v>
      </c>
      <c r="G64" s="16">
        <f>E64*1.155</f>
        <v>173.25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 t="s">
        <v>8</v>
      </c>
      <c r="C65" s="27">
        <v>1.0</v>
      </c>
      <c r="D65" s="18">
        <v>150.0</v>
      </c>
      <c r="E65" s="18">
        <f>C65*D65</f>
        <v>150</v>
      </c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20"/>
      <c r="D66" s="16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1" t="s">
        <v>38</v>
      </c>
      <c r="B67" s="12"/>
      <c r="C67" s="13">
        <f>C68</f>
        <v>3</v>
      </c>
      <c r="D67" s="14"/>
      <c r="E67" s="15">
        <f>E68</f>
        <v>1950</v>
      </c>
      <c r="F67" s="15">
        <f>E67*1.15</f>
        <v>2242.5</v>
      </c>
      <c r="G67" s="16">
        <f>E67*1.155</f>
        <v>2252.25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5" t="s">
        <v>10</v>
      </c>
      <c r="C68" s="17">
        <v>3.0</v>
      </c>
      <c r="D68" s="26">
        <v>650.0</v>
      </c>
      <c r="E68" s="26">
        <f>C68*D68</f>
        <v>1950</v>
      </c>
      <c r="F68" s="1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20"/>
      <c r="D69" s="16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1" t="s">
        <v>39</v>
      </c>
      <c r="B70" s="12"/>
      <c r="C70" s="13">
        <f>C71</f>
        <v>1</v>
      </c>
      <c r="D70" s="14"/>
      <c r="E70" s="15">
        <f>E71</f>
        <v>715</v>
      </c>
      <c r="F70" s="15">
        <f>E70*1.15</f>
        <v>822.25</v>
      </c>
      <c r="G70" s="16">
        <f>E70*1.155</f>
        <v>825.825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5" t="s">
        <v>10</v>
      </c>
      <c r="C71" s="17">
        <v>1.0</v>
      </c>
      <c r="D71" s="17">
        <v>715.0</v>
      </c>
      <c r="E71" s="26">
        <f>C71*D71</f>
        <v>715</v>
      </c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20"/>
      <c r="D72" s="16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1" t="s">
        <v>40</v>
      </c>
      <c r="B73" s="12"/>
      <c r="C73" s="13">
        <f>C74</f>
        <v>3</v>
      </c>
      <c r="D73" s="14"/>
      <c r="E73" s="15">
        <f>E74</f>
        <v>1950</v>
      </c>
      <c r="F73" s="15">
        <f>E73*1.15</f>
        <v>2242.5</v>
      </c>
      <c r="G73" s="16">
        <f>E73*1.155</f>
        <v>2252.25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5" t="s">
        <v>10</v>
      </c>
      <c r="C74" s="17">
        <v>3.0</v>
      </c>
      <c r="D74" s="26">
        <v>650.0</v>
      </c>
      <c r="E74" s="26">
        <f>C74*D74</f>
        <v>1950</v>
      </c>
      <c r="F74" s="1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20"/>
      <c r="D75" s="16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1" t="s">
        <v>41</v>
      </c>
      <c r="B76" s="12"/>
      <c r="C76" s="13">
        <f>C77+C78+C79</f>
        <v>7</v>
      </c>
      <c r="D76" s="14"/>
      <c r="E76" s="15">
        <f>E77+E78+E79</f>
        <v>4210</v>
      </c>
      <c r="F76" s="15">
        <f>E76*1.15</f>
        <v>4841.5</v>
      </c>
      <c r="G76" s="16">
        <f>E76*1.155</f>
        <v>4862.55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5" t="s">
        <v>16</v>
      </c>
      <c r="C77" s="17">
        <v>2.0</v>
      </c>
      <c r="D77" s="26">
        <v>450.0</v>
      </c>
      <c r="E77" s="26">
        <f t="shared" ref="E77:E79" si="9">C77*D77</f>
        <v>900</v>
      </c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5" t="s">
        <v>14</v>
      </c>
      <c r="C78" s="17">
        <v>1.0</v>
      </c>
      <c r="D78" s="26">
        <v>450.0</v>
      </c>
      <c r="E78" s="26">
        <f t="shared" si="9"/>
        <v>450</v>
      </c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 t="s">
        <v>10</v>
      </c>
      <c r="C79" s="27">
        <v>4.0</v>
      </c>
      <c r="D79" s="18">
        <v>715.0</v>
      </c>
      <c r="E79" s="18">
        <f t="shared" si="9"/>
        <v>2860</v>
      </c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20"/>
      <c r="D80" s="16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1" t="s">
        <v>42</v>
      </c>
      <c r="B81" s="12"/>
      <c r="C81" s="13">
        <f>C82</f>
        <v>25</v>
      </c>
      <c r="D81" s="14"/>
      <c r="E81" s="15">
        <f>E82</f>
        <v>16250</v>
      </c>
      <c r="F81" s="15">
        <f>E81*1.15</f>
        <v>18687.5</v>
      </c>
      <c r="G81" s="16">
        <f>E81*1.155</f>
        <v>18768.75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5" t="s">
        <v>10</v>
      </c>
      <c r="C82" s="17">
        <v>25.0</v>
      </c>
      <c r="D82" s="26">
        <v>650.0</v>
      </c>
      <c r="E82" s="26">
        <f>C82*D82</f>
        <v>16250</v>
      </c>
      <c r="F82" s="1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20"/>
      <c r="D83" s="16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1" t="s">
        <v>43</v>
      </c>
      <c r="B84" s="12"/>
      <c r="C84" s="13">
        <v>1.0</v>
      </c>
      <c r="D84" s="14"/>
      <c r="E84" s="15">
        <f>E85</f>
        <v>425</v>
      </c>
      <c r="F84" s="15">
        <f>E84*1.15</f>
        <v>488.75</v>
      </c>
      <c r="G84" s="16">
        <f>E84*1.155</f>
        <v>490.875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5" t="s">
        <v>26</v>
      </c>
      <c r="C85" s="17">
        <v>1.0</v>
      </c>
      <c r="D85" s="26">
        <v>425.0</v>
      </c>
      <c r="E85" s="26">
        <f>D85*C85</f>
        <v>425</v>
      </c>
      <c r="F85" s="1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20"/>
      <c r="D86" s="16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1" t="s">
        <v>44</v>
      </c>
      <c r="B87" s="12"/>
      <c r="C87" s="13">
        <f>C88</f>
        <v>3</v>
      </c>
      <c r="D87" s="14"/>
      <c r="E87" s="15">
        <f>E88</f>
        <v>2145</v>
      </c>
      <c r="F87" s="15">
        <f>E87*1.15</f>
        <v>2466.75</v>
      </c>
      <c r="G87" s="16">
        <f>E87*1.155</f>
        <v>2477.475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 t="s">
        <v>10</v>
      </c>
      <c r="C88" s="27">
        <v>3.0</v>
      </c>
      <c r="D88" s="18">
        <v>715.0</v>
      </c>
      <c r="E88" s="18">
        <f>C88*D88</f>
        <v>2145</v>
      </c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20"/>
      <c r="D89" s="16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1" t="s">
        <v>45</v>
      </c>
      <c r="B90" s="11"/>
      <c r="C90" s="28"/>
      <c r="D90" s="29"/>
      <c r="E90" s="29">
        <f>E91</f>
        <v>1610</v>
      </c>
      <c r="F90" s="29">
        <f>E90*1.15</f>
        <v>1851.5</v>
      </c>
      <c r="G90" s="16">
        <f>E90*1.155</f>
        <v>1859.55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 t="s">
        <v>46</v>
      </c>
      <c r="C91" s="20">
        <v>2.0</v>
      </c>
      <c r="D91" s="16">
        <v>805.0</v>
      </c>
      <c r="E91" s="16">
        <f>C91*D91</f>
        <v>1610</v>
      </c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20"/>
      <c r="D92" s="16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1" t="s">
        <v>47</v>
      </c>
      <c r="B93" s="12"/>
      <c r="C93" s="13">
        <f>C94</f>
        <v>2</v>
      </c>
      <c r="D93" s="14"/>
      <c r="E93" s="24">
        <f>E94</f>
        <v>1430</v>
      </c>
      <c r="F93" s="15">
        <f>E93*1.15</f>
        <v>1644.5</v>
      </c>
      <c r="G93" s="16">
        <f>E93*1.155</f>
        <v>1651.65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5" t="s">
        <v>10</v>
      </c>
      <c r="C94" s="17">
        <v>2.0</v>
      </c>
      <c r="D94" s="26">
        <v>715.0</v>
      </c>
      <c r="E94" s="26">
        <f>C94*D94</f>
        <v>1430</v>
      </c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20"/>
      <c r="D95" s="16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1" t="s">
        <v>48</v>
      </c>
      <c r="B96" s="12"/>
      <c r="C96" s="13">
        <f>C97+C98+C99+C100+C101</f>
        <v>19</v>
      </c>
      <c r="D96" s="14"/>
      <c r="E96" s="15">
        <f>E97+E98+E99+E100+E101</f>
        <v>4190</v>
      </c>
      <c r="F96" s="15">
        <f>E96*1.15</f>
        <v>4818.5</v>
      </c>
      <c r="G96" s="16">
        <f>E96*1.155</f>
        <v>4839.45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 t="s">
        <v>19</v>
      </c>
      <c r="C97" s="27">
        <v>1.0</v>
      </c>
      <c r="D97" s="18">
        <v>130.0</v>
      </c>
      <c r="E97" s="18">
        <f t="shared" ref="E97:E101" si="10">C97*D97</f>
        <v>130</v>
      </c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 t="s">
        <v>8</v>
      </c>
      <c r="C98" s="27">
        <v>7.0</v>
      </c>
      <c r="D98" s="18">
        <v>130.0</v>
      </c>
      <c r="E98" s="18">
        <f t="shared" si="10"/>
        <v>910</v>
      </c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 t="s">
        <v>8</v>
      </c>
      <c r="C99" s="27">
        <v>7.0</v>
      </c>
      <c r="D99" s="18">
        <v>150.0</v>
      </c>
      <c r="E99" s="18">
        <f t="shared" si="10"/>
        <v>1050</v>
      </c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 t="s">
        <v>13</v>
      </c>
      <c r="C100" s="27">
        <v>3.0</v>
      </c>
      <c r="D100" s="18">
        <v>650.0</v>
      </c>
      <c r="E100" s="18">
        <f t="shared" si="10"/>
        <v>1950</v>
      </c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 t="s">
        <v>27</v>
      </c>
      <c r="C101" s="27">
        <v>1.0</v>
      </c>
      <c r="D101" s="18">
        <v>150.0</v>
      </c>
      <c r="E101" s="18">
        <f t="shared" si="10"/>
        <v>150</v>
      </c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20"/>
      <c r="D102" s="16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1" t="s">
        <v>49</v>
      </c>
      <c r="B103" s="12"/>
      <c r="C103" s="13">
        <f>C104</f>
        <v>1</v>
      </c>
      <c r="D103" s="14"/>
      <c r="E103" s="15">
        <f>E104</f>
        <v>100</v>
      </c>
      <c r="F103" s="15">
        <f>E103*1.15</f>
        <v>115</v>
      </c>
      <c r="G103" s="16">
        <f>E103*1.155</f>
        <v>115.5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 t="s">
        <v>8</v>
      </c>
      <c r="C104" s="27">
        <v>1.0</v>
      </c>
      <c r="D104" s="18">
        <v>100.0</v>
      </c>
      <c r="E104" s="18">
        <f>C104*D104</f>
        <v>100</v>
      </c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20"/>
      <c r="D105" s="16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1" t="s">
        <v>50</v>
      </c>
      <c r="B106" s="12"/>
      <c r="C106" s="13">
        <f>C107</f>
        <v>6</v>
      </c>
      <c r="D106" s="14"/>
      <c r="E106" s="24">
        <f>E107</f>
        <v>4290</v>
      </c>
      <c r="F106" s="15">
        <f>E106*1.15</f>
        <v>4933.5</v>
      </c>
      <c r="G106" s="16">
        <f>E106*1.155</f>
        <v>4954.95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5" t="s">
        <v>10</v>
      </c>
      <c r="C107" s="17">
        <v>6.0</v>
      </c>
      <c r="D107" s="26">
        <v>715.0</v>
      </c>
      <c r="E107" s="26">
        <f>C107*D107</f>
        <v>4290</v>
      </c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20"/>
      <c r="D108" s="16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1" t="s">
        <v>51</v>
      </c>
      <c r="B109" s="12"/>
      <c r="C109" s="13">
        <f>C110</f>
        <v>2</v>
      </c>
      <c r="D109" s="14"/>
      <c r="E109" s="15">
        <f>E110</f>
        <v>1430</v>
      </c>
      <c r="F109" s="15">
        <f>E109*1.15</f>
        <v>1644.5</v>
      </c>
      <c r="G109" s="16">
        <f>E109*1.155</f>
        <v>1651.65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 t="s">
        <v>10</v>
      </c>
      <c r="C110" s="27">
        <v>2.0</v>
      </c>
      <c r="D110" s="18">
        <v>715.0</v>
      </c>
      <c r="E110" s="18">
        <f>C110*D110</f>
        <v>1430</v>
      </c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20"/>
      <c r="D111" s="16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1" t="s">
        <v>52</v>
      </c>
      <c r="B112" s="12"/>
      <c r="C112" s="13">
        <f>C113</f>
        <v>4</v>
      </c>
      <c r="D112" s="14"/>
      <c r="E112" s="15">
        <f>E113</f>
        <v>2600</v>
      </c>
      <c r="F112" s="15">
        <f>E112*1.15</f>
        <v>2990</v>
      </c>
      <c r="G112" s="16">
        <f>E112*1.155</f>
        <v>3003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 t="s">
        <v>10</v>
      </c>
      <c r="C113" s="27">
        <v>4.0</v>
      </c>
      <c r="D113" s="18">
        <v>650.0</v>
      </c>
      <c r="E113" s="18">
        <f>C113*D113</f>
        <v>2600</v>
      </c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20"/>
      <c r="D114" s="16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1" t="s">
        <v>53</v>
      </c>
      <c r="B115" s="12"/>
      <c r="C115" s="13">
        <f>C116+C117</f>
        <v>37</v>
      </c>
      <c r="D115" s="14"/>
      <c r="E115" s="15">
        <f>E116+E117</f>
        <v>25527.64</v>
      </c>
      <c r="F115" s="15">
        <f>E115*1.15</f>
        <v>29356.786</v>
      </c>
      <c r="G115" s="16">
        <f>E115*1.155</f>
        <v>29484.4242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5" t="s">
        <v>54</v>
      </c>
      <c r="C116" s="17">
        <v>31.0</v>
      </c>
      <c r="D116" s="26">
        <v>794.44</v>
      </c>
      <c r="E116" s="26">
        <f t="shared" ref="E116:E117" si="11">C116*D116</f>
        <v>24627.64</v>
      </c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5" t="s">
        <v>55</v>
      </c>
      <c r="C117" s="17">
        <v>6.0</v>
      </c>
      <c r="D117" s="26">
        <v>150.0</v>
      </c>
      <c r="E117" s="26">
        <f t="shared" si="11"/>
        <v>900</v>
      </c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20"/>
      <c r="D118" s="16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1" t="s">
        <v>56</v>
      </c>
      <c r="B119" s="12"/>
      <c r="C119" s="13">
        <f>C120+C121</f>
        <v>42</v>
      </c>
      <c r="D119" s="14"/>
      <c r="E119" s="15">
        <f>E120+E121</f>
        <v>33915</v>
      </c>
      <c r="F119" s="15">
        <f>E119*1.15</f>
        <v>39002.25</v>
      </c>
      <c r="G119" s="16">
        <f>E119*1.155</f>
        <v>39171.825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5" t="s">
        <v>10</v>
      </c>
      <c r="C120" s="17">
        <v>21.0</v>
      </c>
      <c r="D120" s="26">
        <v>715.0</v>
      </c>
      <c r="E120" s="26">
        <f t="shared" ref="E120:E121" si="12">C120*D120</f>
        <v>15015</v>
      </c>
      <c r="F120" s="1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5" t="s">
        <v>28</v>
      </c>
      <c r="C121" s="17">
        <v>21.0</v>
      </c>
      <c r="D121" s="26">
        <v>900.0</v>
      </c>
      <c r="E121" s="26">
        <f t="shared" si="12"/>
        <v>18900</v>
      </c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20"/>
      <c r="D122" s="16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1" t="s">
        <v>57</v>
      </c>
      <c r="B123" s="12"/>
      <c r="C123" s="13">
        <f>C124</f>
        <v>3</v>
      </c>
      <c r="D123" s="14"/>
      <c r="E123" s="15">
        <f>E124</f>
        <v>2145</v>
      </c>
      <c r="F123" s="15">
        <f>E123*1.15</f>
        <v>2466.75</v>
      </c>
      <c r="G123" s="16">
        <f>E123*1.155</f>
        <v>2477.475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 t="s">
        <v>58</v>
      </c>
      <c r="C124" s="27">
        <v>3.0</v>
      </c>
      <c r="D124" s="18">
        <v>715.0</v>
      </c>
      <c r="E124" s="18">
        <f>C124*D124</f>
        <v>2145</v>
      </c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20"/>
      <c r="D125" s="16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1" t="s">
        <v>59</v>
      </c>
      <c r="B126" s="12"/>
      <c r="C126" s="13">
        <f>C127+C129+C130+C128</f>
        <v>16</v>
      </c>
      <c r="D126" s="14"/>
      <c r="E126" s="15">
        <f>E127+E129+E130+E128</f>
        <v>8615</v>
      </c>
      <c r="F126" s="15">
        <f>E126*1.15</f>
        <v>9907.25</v>
      </c>
      <c r="G126" s="16">
        <f>E126*1.155</f>
        <v>9950.325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5" t="s">
        <v>60</v>
      </c>
      <c r="C127" s="17">
        <v>4.0</v>
      </c>
      <c r="D127" s="26">
        <v>150.0</v>
      </c>
      <c r="E127" s="26">
        <f t="shared" ref="E127:E130" si="13">C127*D127</f>
        <v>600</v>
      </c>
      <c r="F127" s="1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5" t="s">
        <v>27</v>
      </c>
      <c r="C128" s="17">
        <v>1.0</v>
      </c>
      <c r="D128" s="26">
        <v>150.0</v>
      </c>
      <c r="E128" s="26">
        <f t="shared" si="13"/>
        <v>150</v>
      </c>
      <c r="F128" s="1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5" t="s">
        <v>16</v>
      </c>
      <c r="C129" s="17">
        <v>9.0</v>
      </c>
      <c r="D129" s="26">
        <v>715.0</v>
      </c>
      <c r="E129" s="26">
        <f t="shared" si="13"/>
        <v>6435</v>
      </c>
      <c r="F129" s="1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5" t="s">
        <v>10</v>
      </c>
      <c r="C130" s="17">
        <v>2.0</v>
      </c>
      <c r="D130" s="26">
        <v>715.0</v>
      </c>
      <c r="E130" s="26">
        <f t="shared" si="13"/>
        <v>1430</v>
      </c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20"/>
      <c r="D131" s="16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1" t="s">
        <v>61</v>
      </c>
      <c r="B132" s="12"/>
      <c r="C132" s="13">
        <f>C133+C134+C135+C136</f>
        <v>23</v>
      </c>
      <c r="D132" s="14"/>
      <c r="E132" s="15">
        <f>E133+E134+E135+E136</f>
        <v>7870</v>
      </c>
      <c r="F132" s="15">
        <f>E132*1.15</f>
        <v>9050.5</v>
      </c>
      <c r="G132" s="16">
        <f>E132*1.155</f>
        <v>9089.85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5" t="s">
        <v>10</v>
      </c>
      <c r="C133" s="17">
        <v>8.0</v>
      </c>
      <c r="D133" s="26">
        <v>715.0</v>
      </c>
      <c r="E133" s="26">
        <f t="shared" ref="E133:E136" si="14">C133*D133</f>
        <v>5720</v>
      </c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5" t="s">
        <v>8</v>
      </c>
      <c r="C134" s="17">
        <v>2.0</v>
      </c>
      <c r="D134" s="26">
        <v>150.0</v>
      </c>
      <c r="E134" s="26">
        <f t="shared" si="14"/>
        <v>300</v>
      </c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5" t="s">
        <v>8</v>
      </c>
      <c r="C135" s="17">
        <v>5.0</v>
      </c>
      <c r="D135" s="26">
        <v>130.0</v>
      </c>
      <c r="E135" s="26">
        <f t="shared" si="14"/>
        <v>650</v>
      </c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 t="s">
        <v>27</v>
      </c>
      <c r="C136" s="27">
        <v>8.0</v>
      </c>
      <c r="D136" s="18">
        <v>150.0</v>
      </c>
      <c r="E136" s="18">
        <f t="shared" si="14"/>
        <v>1200</v>
      </c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20"/>
      <c r="D137" s="16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1" t="s">
        <v>62</v>
      </c>
      <c r="B138" s="12"/>
      <c r="C138" s="13">
        <f>C139</f>
        <v>1</v>
      </c>
      <c r="D138" s="14"/>
      <c r="E138" s="15">
        <f>E139</f>
        <v>715</v>
      </c>
      <c r="F138" s="15">
        <f>E138*1.15</f>
        <v>822.25</v>
      </c>
      <c r="G138" s="16">
        <f>E138*1.155</f>
        <v>825.825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5" t="s">
        <v>10</v>
      </c>
      <c r="C139" s="17">
        <v>1.0</v>
      </c>
      <c r="D139" s="26">
        <v>715.0</v>
      </c>
      <c r="E139" s="26">
        <f>C139*D139</f>
        <v>715</v>
      </c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20"/>
      <c r="D140" s="16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1" t="s">
        <v>63</v>
      </c>
      <c r="B141" s="12"/>
      <c r="C141" s="13">
        <f>C142+C143</f>
        <v>6</v>
      </c>
      <c r="D141" s="14"/>
      <c r="E141" s="15">
        <f>E142+E143</f>
        <v>900</v>
      </c>
      <c r="F141" s="15">
        <f>E141*1.15</f>
        <v>1035</v>
      </c>
      <c r="G141" s="16">
        <f>E141*1.155</f>
        <v>1039.5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5" t="s">
        <v>60</v>
      </c>
      <c r="C142" s="17">
        <v>3.0</v>
      </c>
      <c r="D142" s="26">
        <v>150.0</v>
      </c>
      <c r="E142" s="26">
        <f t="shared" ref="E142:E143" si="15">C142*D142</f>
        <v>450</v>
      </c>
      <c r="F142" s="1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 t="s">
        <v>27</v>
      </c>
      <c r="C143" s="27">
        <v>3.0</v>
      </c>
      <c r="D143" s="18">
        <v>150.0</v>
      </c>
      <c r="E143" s="18">
        <f t="shared" si="15"/>
        <v>450</v>
      </c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20"/>
      <c r="D144" s="16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1" t="s">
        <v>64</v>
      </c>
      <c r="B145" s="12"/>
      <c r="C145" s="13">
        <f>C146+C147</f>
        <v>5</v>
      </c>
      <c r="D145" s="14"/>
      <c r="E145" s="15">
        <f>E146+E147</f>
        <v>2990</v>
      </c>
      <c r="F145" s="15">
        <f>E145*1.15</f>
        <v>3438.5</v>
      </c>
      <c r="G145" s="16">
        <f>E145*1.155</f>
        <v>3453.45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5" t="s">
        <v>10</v>
      </c>
      <c r="C146" s="17">
        <v>4.0</v>
      </c>
      <c r="D146" s="26">
        <v>715.0</v>
      </c>
      <c r="E146" s="26">
        <f t="shared" ref="E146:E147" si="16">C146*D146</f>
        <v>2860</v>
      </c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5" t="s">
        <v>65</v>
      </c>
      <c r="C147" s="17">
        <v>1.0</v>
      </c>
      <c r="D147" s="26">
        <v>130.0</v>
      </c>
      <c r="E147" s="26">
        <f t="shared" si="16"/>
        <v>130</v>
      </c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20"/>
      <c r="D148" s="16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1" t="s">
        <v>66</v>
      </c>
      <c r="B149" s="11"/>
      <c r="C149" s="28"/>
      <c r="D149" s="29"/>
      <c r="E149" s="29">
        <f>E150</f>
        <v>1430</v>
      </c>
      <c r="F149" s="29">
        <f>E149*1.15</f>
        <v>1644.5</v>
      </c>
      <c r="G149" s="16">
        <f>E149*1.155</f>
        <v>1651.65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 t="s">
        <v>10</v>
      </c>
      <c r="C150" s="20">
        <v>2.0</v>
      </c>
      <c r="D150" s="16">
        <v>715.0</v>
      </c>
      <c r="E150" s="16">
        <f>C150*D150</f>
        <v>1430</v>
      </c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20"/>
      <c r="D151" s="16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1" t="s">
        <v>67</v>
      </c>
      <c r="B152" s="12"/>
      <c r="C152" s="13">
        <f>C153+C155+C154</f>
        <v>21</v>
      </c>
      <c r="D152" s="14"/>
      <c r="E152" s="15">
        <f>E153+E155+E154</f>
        <v>11060</v>
      </c>
      <c r="F152" s="15">
        <f>E152*1.15</f>
        <v>12719</v>
      </c>
      <c r="G152" s="16">
        <f>E152*1.155</f>
        <v>12774.3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5" t="s">
        <v>10</v>
      </c>
      <c r="C153" s="17">
        <v>14.0</v>
      </c>
      <c r="D153" s="26">
        <v>715.0</v>
      </c>
      <c r="E153" s="26">
        <f t="shared" ref="E153:E154" si="17">C153*D153</f>
        <v>10010</v>
      </c>
      <c r="F153" s="1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5" t="s">
        <v>55</v>
      </c>
      <c r="C154" s="17">
        <v>7.0</v>
      </c>
      <c r="D154" s="26">
        <v>150.0</v>
      </c>
      <c r="E154" s="26">
        <f t="shared" si="17"/>
        <v>1050</v>
      </c>
      <c r="F154" s="1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20"/>
      <c r="D155" s="16"/>
      <c r="E155" s="16"/>
      <c r="F155" s="1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1" t="s">
        <v>68</v>
      </c>
      <c r="B156" s="12"/>
      <c r="C156" s="13">
        <f>C157</f>
        <v>2</v>
      </c>
      <c r="D156" s="14"/>
      <c r="E156" s="15">
        <f>E157</f>
        <v>300</v>
      </c>
      <c r="F156" s="15">
        <f>E156*1.15</f>
        <v>345</v>
      </c>
      <c r="G156" s="16">
        <f>E156*1.155</f>
        <v>346.5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5" t="s">
        <v>60</v>
      </c>
      <c r="C157" s="17">
        <v>2.0</v>
      </c>
      <c r="D157" s="26">
        <v>150.0</v>
      </c>
      <c r="E157" s="26">
        <f>C157*D157</f>
        <v>300</v>
      </c>
      <c r="F157" s="1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20"/>
      <c r="D158" s="16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1" t="s">
        <v>69</v>
      </c>
      <c r="B159" s="12"/>
      <c r="C159" s="13">
        <f>C160</f>
        <v>8</v>
      </c>
      <c r="D159" s="14"/>
      <c r="E159" s="15">
        <f>E160</f>
        <v>5720</v>
      </c>
      <c r="F159" s="15">
        <f>E159*1.15</f>
        <v>6578</v>
      </c>
      <c r="G159" s="16">
        <f>E159*1.155</f>
        <v>6606.6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5" t="s">
        <v>70</v>
      </c>
      <c r="C160" s="17">
        <v>8.0</v>
      </c>
      <c r="D160" s="26">
        <v>715.0</v>
      </c>
      <c r="E160" s="26">
        <f>C160*D160</f>
        <v>5720</v>
      </c>
      <c r="F160" s="1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20"/>
      <c r="D161" s="16"/>
      <c r="E161" s="16"/>
      <c r="F161" s="1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1" t="s">
        <v>71</v>
      </c>
      <c r="B162" s="12"/>
      <c r="C162" s="13">
        <f>C163+C164</f>
        <v>16</v>
      </c>
      <c r="D162" s="14"/>
      <c r="E162" s="15">
        <f>E163+E164</f>
        <v>10310</v>
      </c>
      <c r="F162" s="15">
        <f>E162*1.15</f>
        <v>11856.5</v>
      </c>
      <c r="G162" s="16">
        <f>E162*1.155</f>
        <v>11908.05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5" t="s">
        <v>60</v>
      </c>
      <c r="C163" s="17">
        <v>2.0</v>
      </c>
      <c r="D163" s="26">
        <v>150.0</v>
      </c>
      <c r="E163" s="26">
        <f t="shared" ref="E163:E164" si="18">C163*D163</f>
        <v>300</v>
      </c>
      <c r="F163" s="1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5" t="s">
        <v>10</v>
      </c>
      <c r="C164" s="17">
        <v>14.0</v>
      </c>
      <c r="D164" s="26">
        <v>715.0</v>
      </c>
      <c r="E164" s="26">
        <f t="shared" si="18"/>
        <v>10010</v>
      </c>
      <c r="F164" s="1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20"/>
      <c r="D165" s="16"/>
      <c r="E165" s="16"/>
      <c r="F165" s="1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1" t="s">
        <v>72</v>
      </c>
      <c r="B166" s="12"/>
      <c r="C166" s="13">
        <f>C167+C168+C169</f>
        <v>19</v>
      </c>
      <c r="D166" s="14"/>
      <c r="E166" s="15">
        <f>E167+E168+E169</f>
        <v>12455</v>
      </c>
      <c r="F166" s="15">
        <f>E166*1.15</f>
        <v>14323.25</v>
      </c>
      <c r="G166" s="16">
        <f>E166*1.155</f>
        <v>14385.525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5" t="s">
        <v>10</v>
      </c>
      <c r="C167" s="17">
        <v>17.0</v>
      </c>
      <c r="D167" s="26">
        <v>715.0</v>
      </c>
      <c r="E167" s="26">
        <f t="shared" ref="E167:E168" si="19">C167*D167</f>
        <v>12155</v>
      </c>
      <c r="F167" s="1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5" t="s">
        <v>73</v>
      </c>
      <c r="C168" s="17">
        <v>2.0</v>
      </c>
      <c r="D168" s="26">
        <v>150.0</v>
      </c>
      <c r="E168" s="26">
        <f t="shared" si="19"/>
        <v>300</v>
      </c>
      <c r="F168" s="1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20"/>
      <c r="D169" s="16"/>
      <c r="E169" s="16"/>
      <c r="F169" s="1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1" t="s">
        <v>74</v>
      </c>
      <c r="B170" s="12"/>
      <c r="C170" s="13">
        <f>C171+C172</f>
        <v>7</v>
      </c>
      <c r="D170" s="14"/>
      <c r="E170" s="15">
        <f>E171+E172</f>
        <v>2469.6</v>
      </c>
      <c r="F170" s="15">
        <f>E170*1.15</f>
        <v>2840.04</v>
      </c>
      <c r="G170" s="16">
        <f>E170*1.155</f>
        <v>2852.388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5" t="s">
        <v>75</v>
      </c>
      <c r="C171" s="17">
        <v>5.0</v>
      </c>
      <c r="D171" s="26">
        <v>352.8</v>
      </c>
      <c r="E171" s="26">
        <f t="shared" ref="E171:E172" si="20">C171*D171</f>
        <v>1764</v>
      </c>
      <c r="F171" s="1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5" t="s">
        <v>76</v>
      </c>
      <c r="C172" s="17">
        <v>2.0</v>
      </c>
      <c r="D172" s="26">
        <v>352.8</v>
      </c>
      <c r="E172" s="26">
        <f t="shared" si="20"/>
        <v>705.6</v>
      </c>
      <c r="F172" s="1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20"/>
      <c r="D173" s="16"/>
      <c r="E173" s="16"/>
      <c r="F173" s="1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1" t="s">
        <v>77</v>
      </c>
      <c r="B174" s="12"/>
      <c r="C174" s="13">
        <f>C175</f>
        <v>14</v>
      </c>
      <c r="D174" s="14"/>
      <c r="E174" s="15">
        <f>E175</f>
        <v>10010</v>
      </c>
      <c r="F174" s="15">
        <f>E174*1.15</f>
        <v>11511.5</v>
      </c>
      <c r="G174" s="16">
        <f>E174*1.155</f>
        <v>11561.55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5" t="s">
        <v>10</v>
      </c>
      <c r="C175" s="17">
        <v>14.0</v>
      </c>
      <c r="D175" s="26">
        <v>715.0</v>
      </c>
      <c r="E175" s="26">
        <f>C175*D175</f>
        <v>10010</v>
      </c>
      <c r="F175" s="1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20"/>
      <c r="D176" s="16"/>
      <c r="E176" s="16"/>
      <c r="F176" s="1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1" t="s">
        <v>78</v>
      </c>
      <c r="B177" s="12"/>
      <c r="C177" s="13">
        <f>C178+C179+C180</f>
        <v>10</v>
      </c>
      <c r="D177" s="14"/>
      <c r="E177" s="24">
        <f>E178+E179+E180</f>
        <v>5000</v>
      </c>
      <c r="F177" s="15">
        <f>E177*1.15</f>
        <v>5750</v>
      </c>
      <c r="G177" s="16">
        <f>E177*1.155</f>
        <v>5775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5" t="s">
        <v>10</v>
      </c>
      <c r="C178" s="17">
        <v>7.0</v>
      </c>
      <c r="D178" s="26">
        <v>650.0</v>
      </c>
      <c r="E178" s="26">
        <f t="shared" ref="E178:E180" si="21">C178*D178</f>
        <v>4550</v>
      </c>
      <c r="F178" s="1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5" t="s">
        <v>8</v>
      </c>
      <c r="C179" s="17">
        <v>1.0</v>
      </c>
      <c r="D179" s="26">
        <v>150.0</v>
      </c>
      <c r="E179" s="26">
        <f t="shared" si="21"/>
        <v>150</v>
      </c>
      <c r="F179" s="1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 t="s">
        <v>27</v>
      </c>
      <c r="C180" s="27">
        <v>2.0</v>
      </c>
      <c r="D180" s="18">
        <v>150.0</v>
      </c>
      <c r="E180" s="18">
        <f t="shared" si="21"/>
        <v>300</v>
      </c>
      <c r="F180" s="1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20"/>
      <c r="D181" s="16"/>
      <c r="E181" s="16"/>
      <c r="F181" s="1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1" t="s">
        <v>79</v>
      </c>
      <c r="B182" s="12"/>
      <c r="C182" s="13">
        <f>C183</f>
        <v>2</v>
      </c>
      <c r="D182" s="14"/>
      <c r="E182" s="15">
        <f>E183</f>
        <v>1430</v>
      </c>
      <c r="F182" s="15">
        <f>E182*1.15</f>
        <v>1644.5</v>
      </c>
      <c r="G182" s="16">
        <f>E182*1.155</f>
        <v>1651.65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5" t="s">
        <v>10</v>
      </c>
      <c r="C183" s="17">
        <v>2.0</v>
      </c>
      <c r="D183" s="26">
        <v>715.0</v>
      </c>
      <c r="E183" s="26">
        <f>C183*D183</f>
        <v>1430</v>
      </c>
      <c r="F183" s="1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20"/>
      <c r="D184" s="16"/>
      <c r="E184" s="16"/>
      <c r="F184" s="1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1" t="s">
        <v>80</v>
      </c>
      <c r="B185" s="12"/>
      <c r="C185" s="13">
        <f>C186+C188+C187</f>
        <v>18</v>
      </c>
      <c r="D185" s="14"/>
      <c r="E185" s="15">
        <f>E186+E187+E188</f>
        <v>11155</v>
      </c>
      <c r="F185" s="15">
        <f>E185*1.15</f>
        <v>12828.25</v>
      </c>
      <c r="G185" s="16">
        <f>E185*1.155</f>
        <v>12884.025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5" t="s">
        <v>60</v>
      </c>
      <c r="C186" s="17">
        <v>2.0</v>
      </c>
      <c r="D186" s="26">
        <v>150.0</v>
      </c>
      <c r="E186" s="26">
        <f t="shared" ref="E186:E188" si="22">C186*D186</f>
        <v>300</v>
      </c>
      <c r="F186" s="1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5" t="s">
        <v>81</v>
      </c>
      <c r="C187" s="17">
        <v>1.0</v>
      </c>
      <c r="D187" s="26">
        <v>130.0</v>
      </c>
      <c r="E187" s="26">
        <f t="shared" si="22"/>
        <v>130</v>
      </c>
      <c r="F187" s="1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5" t="s">
        <v>10</v>
      </c>
      <c r="C188" s="17">
        <v>15.0</v>
      </c>
      <c r="D188" s="26">
        <v>715.0</v>
      </c>
      <c r="E188" s="26">
        <f t="shared" si="22"/>
        <v>10725</v>
      </c>
      <c r="F188" s="1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20"/>
      <c r="D189" s="16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1" t="s">
        <v>82</v>
      </c>
      <c r="B190" s="12"/>
      <c r="C190" s="13">
        <f>C191</f>
        <v>1</v>
      </c>
      <c r="D190" s="14"/>
      <c r="E190" s="15">
        <f>E191</f>
        <v>715</v>
      </c>
      <c r="F190" s="15">
        <f>E190*1.15</f>
        <v>822.25</v>
      </c>
      <c r="G190" s="16">
        <f>E190*1.155</f>
        <v>825.825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5" t="s">
        <v>10</v>
      </c>
      <c r="C191" s="17">
        <v>1.0</v>
      </c>
      <c r="D191" s="26">
        <v>715.0</v>
      </c>
      <c r="E191" s="26">
        <f>C191*D191</f>
        <v>715</v>
      </c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20"/>
      <c r="D192" s="16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1" t="s">
        <v>83</v>
      </c>
      <c r="B193" s="12"/>
      <c r="C193" s="13">
        <f>C194+C195+C196</f>
        <v>4</v>
      </c>
      <c r="D193" s="14"/>
      <c r="E193" s="15">
        <f>E194+E195+E196</f>
        <v>1125</v>
      </c>
      <c r="F193" s="15">
        <f>E193*1.15</f>
        <v>1293.75</v>
      </c>
      <c r="G193" s="16">
        <f>E193*1.155</f>
        <v>1299.375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5" t="s">
        <v>16</v>
      </c>
      <c r="C194" s="17">
        <v>1.0</v>
      </c>
      <c r="D194" s="26">
        <v>715.0</v>
      </c>
      <c r="E194" s="26">
        <f t="shared" ref="E194:E196" si="23">C194*D194</f>
        <v>715</v>
      </c>
      <c r="F194" s="1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5" t="s">
        <v>8</v>
      </c>
      <c r="C195" s="17">
        <v>2.0</v>
      </c>
      <c r="D195" s="26">
        <v>130.0</v>
      </c>
      <c r="E195" s="26">
        <f t="shared" si="23"/>
        <v>260</v>
      </c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5" t="s">
        <v>8</v>
      </c>
      <c r="C196" s="17">
        <v>1.0</v>
      </c>
      <c r="D196" s="26">
        <v>150.0</v>
      </c>
      <c r="E196" s="26">
        <f t="shared" si="23"/>
        <v>150</v>
      </c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20"/>
      <c r="D197" s="16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1" t="s">
        <v>84</v>
      </c>
      <c r="B198" s="12"/>
      <c r="C198" s="13">
        <f>C199</f>
        <v>72</v>
      </c>
      <c r="D198" s="14"/>
      <c r="E198" s="15">
        <f>E199</f>
        <v>51480</v>
      </c>
      <c r="F198" s="15">
        <f>E198*1.15</f>
        <v>59202</v>
      </c>
      <c r="G198" s="16">
        <f>E198*1.155</f>
        <v>59459.4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5" t="s">
        <v>85</v>
      </c>
      <c r="C199" s="17">
        <v>72.0</v>
      </c>
      <c r="D199" s="26">
        <v>715.0</v>
      </c>
      <c r="E199" s="26">
        <f>C199*D199</f>
        <v>51480</v>
      </c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20"/>
      <c r="D200" s="16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1" t="s">
        <v>86</v>
      </c>
      <c r="B201" s="12"/>
      <c r="C201" s="13">
        <f>C202+C203+C204</f>
        <v>16</v>
      </c>
      <c r="D201" s="14"/>
      <c r="E201" s="15">
        <f>E202+E203+E204</f>
        <v>2320</v>
      </c>
      <c r="F201" s="15">
        <f>E201*1.15</f>
        <v>2668</v>
      </c>
      <c r="G201" s="16">
        <f>E201*1.155</f>
        <v>2679.6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5" t="s">
        <v>81</v>
      </c>
      <c r="C202" s="17">
        <v>4.0</v>
      </c>
      <c r="D202" s="26">
        <v>130.0</v>
      </c>
      <c r="E202" s="26">
        <f t="shared" ref="E202:E204" si="24">C202*D202</f>
        <v>520</v>
      </c>
      <c r="F202" s="1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5" t="s">
        <v>60</v>
      </c>
      <c r="C203" s="17">
        <v>9.0</v>
      </c>
      <c r="D203" s="26">
        <v>150.0</v>
      </c>
      <c r="E203" s="26">
        <f t="shared" si="24"/>
        <v>1350</v>
      </c>
      <c r="F203" s="1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 t="s">
        <v>27</v>
      </c>
      <c r="C204" s="27">
        <v>3.0</v>
      </c>
      <c r="D204" s="18">
        <v>150.0</v>
      </c>
      <c r="E204" s="18">
        <f t="shared" si="24"/>
        <v>450</v>
      </c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20"/>
      <c r="D205" s="16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1" t="s">
        <v>87</v>
      </c>
      <c r="B206" s="12"/>
      <c r="C206" s="13">
        <f>C207</f>
        <v>12</v>
      </c>
      <c r="D206" s="14"/>
      <c r="E206" s="15">
        <f>E207</f>
        <v>5100</v>
      </c>
      <c r="F206" s="15">
        <f>E206*1.15</f>
        <v>5865</v>
      </c>
      <c r="G206" s="16">
        <f>E206*1.155</f>
        <v>5890.5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5" t="s">
        <v>26</v>
      </c>
      <c r="C207" s="17">
        <v>12.0</v>
      </c>
      <c r="D207" s="26">
        <v>425.0</v>
      </c>
      <c r="E207" s="26">
        <f>C207*D207</f>
        <v>5100</v>
      </c>
      <c r="F207" s="1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20"/>
      <c r="D208" s="16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1" t="s">
        <v>88</v>
      </c>
      <c r="B209" s="12"/>
      <c r="C209" s="13">
        <f>C210+C211</f>
        <v>15</v>
      </c>
      <c r="D209" s="14"/>
      <c r="E209" s="15">
        <f>E210+E211</f>
        <v>9750</v>
      </c>
      <c r="F209" s="15">
        <f>E209*1.15</f>
        <v>11212.5</v>
      </c>
      <c r="G209" s="16">
        <f>E209*1.155</f>
        <v>11261.25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5" t="s">
        <v>10</v>
      </c>
      <c r="C210" s="17">
        <v>15.0</v>
      </c>
      <c r="D210" s="26">
        <v>650.0</v>
      </c>
      <c r="E210" s="26">
        <f>C210*D210</f>
        <v>9750</v>
      </c>
      <c r="F210" s="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20"/>
      <c r="D211" s="16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1" t="s">
        <v>89</v>
      </c>
      <c r="B212" s="12"/>
      <c r="C212" s="13">
        <f>C213</f>
        <v>2</v>
      </c>
      <c r="D212" s="14"/>
      <c r="E212" s="15">
        <f>E213</f>
        <v>1430</v>
      </c>
      <c r="F212" s="15">
        <f>E212*1.15</f>
        <v>1644.5</v>
      </c>
      <c r="G212" s="16">
        <f>E212*1.155</f>
        <v>1651.65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5" t="s">
        <v>10</v>
      </c>
      <c r="C213" s="17">
        <v>2.0</v>
      </c>
      <c r="D213" s="26">
        <v>715.0</v>
      </c>
      <c r="E213" s="26">
        <f>C213*D213</f>
        <v>1430</v>
      </c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20"/>
      <c r="D214" s="16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1" t="s">
        <v>90</v>
      </c>
      <c r="B215" s="12"/>
      <c r="C215" s="13">
        <v>1.0</v>
      </c>
      <c r="D215" s="14"/>
      <c r="E215" s="15">
        <f>E216</f>
        <v>91</v>
      </c>
      <c r="F215" s="15">
        <f>E215*1.15</f>
        <v>104.65</v>
      </c>
      <c r="G215" s="16">
        <f>E215*1.155</f>
        <v>105.105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5" t="s">
        <v>32</v>
      </c>
      <c r="C216" s="17">
        <v>1.0</v>
      </c>
      <c r="D216" s="26">
        <v>91.0</v>
      </c>
      <c r="E216" s="26">
        <f>C216*D216</f>
        <v>91</v>
      </c>
      <c r="F216" s="1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20"/>
      <c r="D217" s="16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1" t="s">
        <v>91</v>
      </c>
      <c r="B218" s="32"/>
      <c r="C218" s="33">
        <f>C219</f>
        <v>1</v>
      </c>
      <c r="D218" s="34"/>
      <c r="E218" s="35">
        <f>E219</f>
        <v>715</v>
      </c>
      <c r="F218" s="35">
        <f>E218*1.15</f>
        <v>822.25</v>
      </c>
      <c r="G218" s="16">
        <f>E218*1.155</f>
        <v>825.825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5" t="s">
        <v>16</v>
      </c>
      <c r="C219" s="17">
        <v>1.0</v>
      </c>
      <c r="D219" s="26">
        <v>715.0</v>
      </c>
      <c r="E219" s="26">
        <f>C219*D219</f>
        <v>715</v>
      </c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20"/>
      <c r="D220" s="16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1" t="s">
        <v>92</v>
      </c>
      <c r="B221" s="12"/>
      <c r="C221" s="13">
        <f>C222+C223</f>
        <v>5</v>
      </c>
      <c r="D221" s="14"/>
      <c r="E221" s="15">
        <f>E222+E223</f>
        <v>2125</v>
      </c>
      <c r="F221" s="15">
        <f>E221*1.15</f>
        <v>2443.75</v>
      </c>
      <c r="G221" s="16">
        <f>E221*1.155</f>
        <v>2454.375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5" t="s">
        <v>26</v>
      </c>
      <c r="C222" s="17">
        <v>5.0</v>
      </c>
      <c r="D222" s="26">
        <v>425.0</v>
      </c>
      <c r="E222" s="26">
        <f>C222*D222</f>
        <v>2125</v>
      </c>
      <c r="F222" s="1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20"/>
      <c r="D223" s="16"/>
      <c r="E223" s="16"/>
      <c r="F223" s="1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1" t="s">
        <v>93</v>
      </c>
      <c r="B224" s="12"/>
      <c r="C224" s="13">
        <f>C225</f>
        <v>2</v>
      </c>
      <c r="D224" s="14"/>
      <c r="E224" s="15">
        <f>E225</f>
        <v>300</v>
      </c>
      <c r="F224" s="15">
        <f>E224*1.15</f>
        <v>345</v>
      </c>
      <c r="G224" s="16">
        <f>E224*1.155</f>
        <v>346.5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5" t="s">
        <v>60</v>
      </c>
      <c r="C225" s="17">
        <v>2.0</v>
      </c>
      <c r="D225" s="26">
        <v>150.0</v>
      </c>
      <c r="E225" s="26">
        <f>C225*D225</f>
        <v>300</v>
      </c>
      <c r="F225" s="1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20"/>
      <c r="D226" s="16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1" t="s">
        <v>94</v>
      </c>
      <c r="B227" s="12"/>
      <c r="C227" s="13">
        <f>C228+C229</f>
        <v>3</v>
      </c>
      <c r="D227" s="14"/>
      <c r="E227" s="15">
        <f>E228+E229</f>
        <v>975</v>
      </c>
      <c r="F227" s="15">
        <f>E227*1.15</f>
        <v>1121.25</v>
      </c>
      <c r="G227" s="16">
        <f>E227*1.155</f>
        <v>1126.125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 t="s">
        <v>13</v>
      </c>
      <c r="C228" s="27">
        <v>1.0</v>
      </c>
      <c r="D228" s="18">
        <v>715.0</v>
      </c>
      <c r="E228" s="18">
        <f t="shared" ref="E228:E229" si="25">C228*D228</f>
        <v>715</v>
      </c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 t="s">
        <v>95</v>
      </c>
      <c r="C229" s="27">
        <v>2.0</v>
      </c>
      <c r="D229" s="18">
        <v>130.0</v>
      </c>
      <c r="E229" s="18">
        <f t="shared" si="25"/>
        <v>260</v>
      </c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20"/>
      <c r="D230" s="16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1" t="s">
        <v>96</v>
      </c>
      <c r="B231" s="12"/>
      <c r="C231" s="13">
        <f>C232</f>
        <v>12</v>
      </c>
      <c r="D231" s="14"/>
      <c r="E231" s="15">
        <f>E232</f>
        <v>8580</v>
      </c>
      <c r="F231" s="15">
        <f>E231*1.15</f>
        <v>9867</v>
      </c>
      <c r="G231" s="16">
        <f>E231*1.155</f>
        <v>9909.9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5" t="s">
        <v>10</v>
      </c>
      <c r="C232" s="17">
        <v>12.0</v>
      </c>
      <c r="D232" s="26">
        <v>715.0</v>
      </c>
      <c r="E232" s="26">
        <f>C232*D232</f>
        <v>8580</v>
      </c>
      <c r="F232" s="1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20"/>
      <c r="D233" s="16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1" t="s">
        <v>97</v>
      </c>
      <c r="B234" s="12"/>
      <c r="C234" s="13">
        <f>C235+C236</f>
        <v>4</v>
      </c>
      <c r="D234" s="14"/>
      <c r="E234" s="15">
        <f>E235+E236</f>
        <v>2600</v>
      </c>
      <c r="F234" s="15">
        <f>E234*1.15</f>
        <v>2990</v>
      </c>
      <c r="G234" s="16">
        <f>E234*1.155</f>
        <v>3003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5" t="s">
        <v>70</v>
      </c>
      <c r="C235" s="17">
        <v>4.0</v>
      </c>
      <c r="D235" s="26">
        <v>650.0</v>
      </c>
      <c r="E235" s="26">
        <f>C235*D235</f>
        <v>2600</v>
      </c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27"/>
      <c r="D236" s="18"/>
      <c r="E236" s="18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20"/>
      <c r="D237" s="16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1" t="s">
        <v>98</v>
      </c>
      <c r="B238" s="12"/>
      <c r="C238" s="13">
        <v>1.0</v>
      </c>
      <c r="D238" s="14"/>
      <c r="E238" s="15">
        <f>E239</f>
        <v>150</v>
      </c>
      <c r="F238" s="15">
        <f>E238*1.15</f>
        <v>172.5</v>
      </c>
      <c r="G238" s="16">
        <f>E238*1.155</f>
        <v>173.25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5" t="s">
        <v>8</v>
      </c>
      <c r="C239" s="17">
        <v>1.0</v>
      </c>
      <c r="D239" s="26">
        <v>150.0</v>
      </c>
      <c r="E239" s="26">
        <f>C239*D239</f>
        <v>150</v>
      </c>
      <c r="F239" s="10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20"/>
      <c r="D240" s="16"/>
      <c r="E240" s="16"/>
      <c r="F240" s="1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1" t="s">
        <v>99</v>
      </c>
      <c r="B241" s="12"/>
      <c r="C241" s="13">
        <f>C242</f>
        <v>15</v>
      </c>
      <c r="D241" s="14"/>
      <c r="E241" s="15">
        <f>E242</f>
        <v>10725</v>
      </c>
      <c r="F241" s="15">
        <f>E241*1.15</f>
        <v>12333.75</v>
      </c>
      <c r="G241" s="16">
        <f>E241*1.155</f>
        <v>12387.375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5" t="s">
        <v>10</v>
      </c>
      <c r="C242" s="17">
        <v>15.0</v>
      </c>
      <c r="D242" s="26">
        <v>715.0</v>
      </c>
      <c r="E242" s="26">
        <f>C242*D242</f>
        <v>10725</v>
      </c>
      <c r="F242" s="10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20"/>
      <c r="D243" s="16"/>
      <c r="E243" s="16"/>
      <c r="F243" s="10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1" t="s">
        <v>100</v>
      </c>
      <c r="B244" s="12"/>
      <c r="C244" s="13">
        <f>C245+C246+C247+C248</f>
        <v>37</v>
      </c>
      <c r="D244" s="14"/>
      <c r="E244" s="15">
        <f>E245+E246+E247+E248</f>
        <v>21430</v>
      </c>
      <c r="F244" s="15">
        <f>E244*1.15</f>
        <v>24644.5</v>
      </c>
      <c r="G244" s="16">
        <f>E244*1.155</f>
        <v>24751.65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5" t="s">
        <v>101</v>
      </c>
      <c r="C245" s="17">
        <v>29.0</v>
      </c>
      <c r="D245" s="26">
        <v>550.0</v>
      </c>
      <c r="E245" s="26">
        <f t="shared" ref="E245:E248" si="26">C245*D245</f>
        <v>15950</v>
      </c>
      <c r="F245" s="10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5" t="s">
        <v>17</v>
      </c>
      <c r="C246" s="17">
        <v>1.0</v>
      </c>
      <c r="D246" s="26">
        <v>400.0</v>
      </c>
      <c r="E246" s="26">
        <f t="shared" si="26"/>
        <v>400</v>
      </c>
      <c r="F246" s="10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5" t="s">
        <v>10</v>
      </c>
      <c r="C247" s="17">
        <v>4.0</v>
      </c>
      <c r="D247" s="26">
        <v>550.0</v>
      </c>
      <c r="E247" s="26">
        <f t="shared" si="26"/>
        <v>2200</v>
      </c>
      <c r="F247" s="10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5" t="s">
        <v>28</v>
      </c>
      <c r="C248" s="17">
        <v>3.0</v>
      </c>
      <c r="D248" s="26">
        <v>960.0</v>
      </c>
      <c r="E248" s="26">
        <f t="shared" si="26"/>
        <v>2880</v>
      </c>
      <c r="F248" s="10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20"/>
      <c r="D249" s="16"/>
      <c r="E249" s="16"/>
      <c r="F249" s="10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1" t="s">
        <v>102</v>
      </c>
      <c r="B250" s="12"/>
      <c r="C250" s="13">
        <f>C251+C252+C253+C254</f>
        <v>26</v>
      </c>
      <c r="D250" s="14"/>
      <c r="E250" s="15">
        <f>E251+E252+E253+E254</f>
        <v>11750</v>
      </c>
      <c r="F250" s="15">
        <f>E250*1.15</f>
        <v>13512.5</v>
      </c>
      <c r="G250" s="16">
        <f>E250*1.155</f>
        <v>13571.25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5" t="s">
        <v>10</v>
      </c>
      <c r="C251" s="17">
        <v>14.0</v>
      </c>
      <c r="D251" s="26">
        <v>715.0</v>
      </c>
      <c r="E251" s="26">
        <f t="shared" ref="E251:E254" si="27">C251*D251</f>
        <v>10010</v>
      </c>
      <c r="F251" s="10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5" t="s">
        <v>103</v>
      </c>
      <c r="C252" s="17">
        <v>3.0</v>
      </c>
      <c r="D252" s="26">
        <v>130.0</v>
      </c>
      <c r="E252" s="26">
        <f t="shared" si="27"/>
        <v>390</v>
      </c>
      <c r="F252" s="10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5" t="s">
        <v>55</v>
      </c>
      <c r="C253" s="17">
        <v>6.0</v>
      </c>
      <c r="D253" s="26">
        <v>150.0</v>
      </c>
      <c r="E253" s="26">
        <f t="shared" si="27"/>
        <v>900</v>
      </c>
      <c r="F253" s="10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 t="s">
        <v>104</v>
      </c>
      <c r="C254" s="27">
        <v>3.0</v>
      </c>
      <c r="D254" s="18">
        <v>150.0</v>
      </c>
      <c r="E254" s="18">
        <f t="shared" si="27"/>
        <v>450</v>
      </c>
      <c r="F254" s="10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20"/>
      <c r="D255" s="16"/>
      <c r="E255" s="16"/>
      <c r="F255" s="10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1" t="s">
        <v>105</v>
      </c>
      <c r="B256" s="12"/>
      <c r="C256" s="13">
        <v>35.0</v>
      </c>
      <c r="D256" s="14"/>
      <c r="E256" s="15">
        <f>E257</f>
        <v>18375</v>
      </c>
      <c r="F256" s="15">
        <f>E256*1.15</f>
        <v>21131.25</v>
      </c>
      <c r="G256" s="16">
        <f>E256*1.155</f>
        <v>21223.125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5" t="s">
        <v>101</v>
      </c>
      <c r="C257" s="17">
        <v>35.0</v>
      </c>
      <c r="D257" s="26">
        <v>525.0</v>
      </c>
      <c r="E257" s="26">
        <f>C257*D257</f>
        <v>18375</v>
      </c>
      <c r="F257" s="10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20"/>
      <c r="D258" s="16"/>
      <c r="E258" s="16"/>
      <c r="F258" s="10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1" t="s">
        <v>106</v>
      </c>
      <c r="B259" s="12"/>
      <c r="C259" s="13">
        <f>C260+C261+C262+C263</f>
        <v>15</v>
      </c>
      <c r="D259" s="14"/>
      <c r="E259" s="15">
        <f>E260+E261+E262+E263</f>
        <v>7388</v>
      </c>
      <c r="F259" s="15">
        <f>E259*1.15</f>
        <v>8496.2</v>
      </c>
      <c r="G259" s="16">
        <f>E259*1.155</f>
        <v>8533.14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5" t="s">
        <v>12</v>
      </c>
      <c r="C260" s="17">
        <v>2.0</v>
      </c>
      <c r="D260" s="26">
        <v>499.0</v>
      </c>
      <c r="E260" s="26">
        <f t="shared" ref="E260:E262" si="28">C260*D260</f>
        <v>998</v>
      </c>
      <c r="F260" s="1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5" t="s">
        <v>10</v>
      </c>
      <c r="C261" s="17">
        <v>6.0</v>
      </c>
      <c r="D261" s="26">
        <v>715.0</v>
      </c>
      <c r="E261" s="26">
        <f t="shared" si="28"/>
        <v>4290</v>
      </c>
      <c r="F261" s="10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5" t="s">
        <v>107</v>
      </c>
      <c r="C262" s="17">
        <v>7.0</v>
      </c>
      <c r="D262" s="26">
        <v>300.0</v>
      </c>
      <c r="E262" s="26">
        <f t="shared" si="28"/>
        <v>2100</v>
      </c>
      <c r="F262" s="10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20"/>
      <c r="D263" s="16"/>
      <c r="E263" s="16"/>
      <c r="F263" s="10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1" t="s">
        <v>108</v>
      </c>
      <c r="B264" s="12"/>
      <c r="C264" s="13">
        <f>C265+C266</f>
        <v>6</v>
      </c>
      <c r="D264" s="14"/>
      <c r="E264" s="15">
        <f>E265+E266</f>
        <v>3725</v>
      </c>
      <c r="F264" s="15">
        <f>E264*1.15</f>
        <v>4283.75</v>
      </c>
      <c r="G264" s="16">
        <f>E264*1.155</f>
        <v>4302.375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5" t="s">
        <v>10</v>
      </c>
      <c r="C265" s="17">
        <v>5.0</v>
      </c>
      <c r="D265" s="26">
        <v>715.0</v>
      </c>
      <c r="E265" s="26">
        <f t="shared" ref="E265:E266" si="29">C265*D265</f>
        <v>3575</v>
      </c>
      <c r="F265" s="10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 t="s">
        <v>8</v>
      </c>
      <c r="C266" s="20">
        <v>1.0</v>
      </c>
      <c r="D266" s="16">
        <v>150.0</v>
      </c>
      <c r="E266" s="16">
        <f t="shared" si="29"/>
        <v>150</v>
      </c>
      <c r="F266" s="10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20"/>
      <c r="D267" s="16"/>
      <c r="E267" s="16"/>
      <c r="F267" s="10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1" t="s">
        <v>109</v>
      </c>
      <c r="B268" s="12"/>
      <c r="C268" s="13">
        <f>C269+C270</f>
        <v>3</v>
      </c>
      <c r="D268" s="14"/>
      <c r="E268" s="24">
        <f>E269+E270</f>
        <v>430</v>
      </c>
      <c r="F268" s="15">
        <f>E268*1.15</f>
        <v>494.5</v>
      </c>
      <c r="G268" s="16">
        <f>E268*1.155</f>
        <v>496.65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5" t="s">
        <v>81</v>
      </c>
      <c r="C269" s="17">
        <v>1.0</v>
      </c>
      <c r="D269" s="26">
        <v>130.0</v>
      </c>
      <c r="E269" s="26">
        <f t="shared" ref="E269:E270" si="30">C269*D269</f>
        <v>130</v>
      </c>
      <c r="F269" s="10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5" t="s">
        <v>60</v>
      </c>
      <c r="C270" s="17">
        <v>2.0</v>
      </c>
      <c r="D270" s="26">
        <v>150.0</v>
      </c>
      <c r="E270" s="26">
        <f t="shared" si="30"/>
        <v>300</v>
      </c>
      <c r="F270" s="1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20"/>
      <c r="D271" s="16"/>
      <c r="E271" s="16"/>
      <c r="F271" s="10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1" t="s">
        <v>110</v>
      </c>
      <c r="B272" s="12"/>
      <c r="C272" s="13">
        <f>C273</f>
        <v>1</v>
      </c>
      <c r="D272" s="14"/>
      <c r="E272" s="15">
        <f>E273</f>
        <v>715</v>
      </c>
      <c r="F272" s="15">
        <f>E272*1.15</f>
        <v>822.25</v>
      </c>
      <c r="G272" s="16">
        <f>E272*1.155</f>
        <v>825.825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 t="s">
        <v>10</v>
      </c>
      <c r="C273" s="27">
        <v>1.0</v>
      </c>
      <c r="D273" s="18">
        <v>715.0</v>
      </c>
      <c r="E273" s="18">
        <f>C273*D273</f>
        <v>715</v>
      </c>
      <c r="F273" s="10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20"/>
      <c r="D274" s="16"/>
      <c r="E274" s="16"/>
      <c r="F274" s="10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1" t="s">
        <v>111</v>
      </c>
      <c r="B275" s="12"/>
      <c r="C275" s="13">
        <v>1.0</v>
      </c>
      <c r="D275" s="14"/>
      <c r="E275" s="15">
        <f>E276</f>
        <v>157.5</v>
      </c>
      <c r="F275" s="15">
        <f>E275*1.15</f>
        <v>181.125</v>
      </c>
      <c r="G275" s="16">
        <f>E275*1.155</f>
        <v>181.9125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5" t="s">
        <v>112</v>
      </c>
      <c r="C276" s="17">
        <v>1.0</v>
      </c>
      <c r="D276" s="26">
        <v>157.5</v>
      </c>
      <c r="E276" s="26">
        <f>C276*D276</f>
        <v>157.5</v>
      </c>
      <c r="F276" s="10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20"/>
      <c r="D277" s="16"/>
      <c r="E277" s="16"/>
      <c r="F277" s="10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1" t="s">
        <v>113</v>
      </c>
      <c r="B278" s="12"/>
      <c r="C278" s="13">
        <f>C279+C280</f>
        <v>2</v>
      </c>
      <c r="D278" s="14"/>
      <c r="E278" s="15">
        <f>E279+E280</f>
        <v>1390</v>
      </c>
      <c r="F278" s="15">
        <f>E278*1.15</f>
        <v>1598.5</v>
      </c>
      <c r="G278" s="16">
        <f>E278*1.155</f>
        <v>1605.45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 t="s">
        <v>58</v>
      </c>
      <c r="C279" s="27">
        <v>1.0</v>
      </c>
      <c r="D279" s="18">
        <v>0.0</v>
      </c>
      <c r="E279" s="18">
        <f t="shared" ref="E279:E280" si="31">C279*D279</f>
        <v>0</v>
      </c>
      <c r="F279" s="10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 t="s">
        <v>114</v>
      </c>
      <c r="C280" s="27">
        <v>1.0</v>
      </c>
      <c r="D280" s="18">
        <v>1390.0</v>
      </c>
      <c r="E280" s="18">
        <f t="shared" si="31"/>
        <v>1390</v>
      </c>
      <c r="F280" s="10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20"/>
      <c r="D281" s="16"/>
      <c r="E281" s="16"/>
      <c r="F281" s="10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1" t="s">
        <v>115</v>
      </c>
      <c r="B282" s="12"/>
      <c r="C282" s="13">
        <f>C283</f>
        <v>1</v>
      </c>
      <c r="D282" s="14"/>
      <c r="E282" s="15">
        <f>E283</f>
        <v>150</v>
      </c>
      <c r="F282" s="15">
        <f>E282*1.15</f>
        <v>172.5</v>
      </c>
      <c r="G282" s="16">
        <f>E282*1.155</f>
        <v>173.25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5" t="s">
        <v>8</v>
      </c>
      <c r="C283" s="17">
        <v>1.0</v>
      </c>
      <c r="D283" s="26">
        <v>150.0</v>
      </c>
      <c r="E283" s="26">
        <f>C283*D283</f>
        <v>150</v>
      </c>
      <c r="F283" s="10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20"/>
      <c r="D284" s="16"/>
      <c r="E284" s="16"/>
      <c r="F284" s="10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1" t="s">
        <v>116</v>
      </c>
      <c r="B285" s="12"/>
      <c r="C285" s="13">
        <f>C286+C287</f>
        <v>6</v>
      </c>
      <c r="D285" s="14"/>
      <c r="E285" s="15">
        <f>E286+E287</f>
        <v>4475</v>
      </c>
      <c r="F285" s="15">
        <f>E285*1.15</f>
        <v>5146.25</v>
      </c>
      <c r="G285" s="16">
        <f>E285*1.155</f>
        <v>5168.625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 t="s">
        <v>117</v>
      </c>
      <c r="C286" s="27">
        <v>5.0</v>
      </c>
      <c r="D286" s="18">
        <v>865.0</v>
      </c>
      <c r="E286" s="18">
        <f t="shared" ref="E286:E287" si="32">C286*D286</f>
        <v>4325</v>
      </c>
      <c r="F286" s="10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 t="s">
        <v>8</v>
      </c>
      <c r="C287" s="27">
        <v>1.0</v>
      </c>
      <c r="D287" s="18">
        <v>150.0</v>
      </c>
      <c r="E287" s="18">
        <f t="shared" si="32"/>
        <v>150</v>
      </c>
      <c r="F287" s="10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20"/>
      <c r="D288" s="16"/>
      <c r="E288" s="16"/>
      <c r="F288" s="10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1" t="s">
        <v>118</v>
      </c>
      <c r="B289" s="12"/>
      <c r="C289" s="13">
        <f>C290+C291</f>
        <v>4</v>
      </c>
      <c r="D289" s="14"/>
      <c r="E289" s="15">
        <f>E290+E291</f>
        <v>1922</v>
      </c>
      <c r="F289" s="15">
        <f>E289*1.15</f>
        <v>2210.3</v>
      </c>
      <c r="G289" s="16">
        <f>E289*1.155</f>
        <v>2219.91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5" t="s">
        <v>12</v>
      </c>
      <c r="C290" s="17">
        <v>3.0</v>
      </c>
      <c r="D290" s="26">
        <v>499.0</v>
      </c>
      <c r="E290" s="26">
        <f t="shared" ref="E290:E291" si="33">C290*D290</f>
        <v>1497</v>
      </c>
      <c r="F290" s="10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5" t="s">
        <v>26</v>
      </c>
      <c r="C291" s="17">
        <v>1.0</v>
      </c>
      <c r="D291" s="26">
        <v>425.0</v>
      </c>
      <c r="E291" s="26">
        <f t="shared" si="33"/>
        <v>425</v>
      </c>
      <c r="F291" s="10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20"/>
      <c r="D292" s="16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1" t="s">
        <v>119</v>
      </c>
      <c r="B293" s="12"/>
      <c r="C293" s="13">
        <v>3.0</v>
      </c>
      <c r="D293" s="14"/>
      <c r="E293" s="15">
        <f>E294</f>
        <v>2145</v>
      </c>
      <c r="F293" s="15">
        <f>E293*1.15</f>
        <v>2466.75</v>
      </c>
      <c r="G293" s="16">
        <f>E293*1.155</f>
        <v>2477.475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5" t="s">
        <v>10</v>
      </c>
      <c r="C294" s="17">
        <v>3.0</v>
      </c>
      <c r="D294" s="26">
        <v>715.0</v>
      </c>
      <c r="E294" s="26">
        <f>C294*D294</f>
        <v>2145</v>
      </c>
      <c r="F294" s="10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20"/>
      <c r="D295" s="16"/>
      <c r="E295" s="16"/>
      <c r="F295" s="10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1" t="s">
        <v>120</v>
      </c>
      <c r="B296" s="12"/>
      <c r="C296" s="13">
        <f>C297</f>
        <v>16</v>
      </c>
      <c r="D296" s="14"/>
      <c r="E296" s="15">
        <f>E297</f>
        <v>10400</v>
      </c>
      <c r="F296" s="15">
        <f>E296*1.15</f>
        <v>11960</v>
      </c>
      <c r="G296" s="16">
        <f>E296*1.155</f>
        <v>12012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5" t="s">
        <v>10</v>
      </c>
      <c r="C297" s="17">
        <v>16.0</v>
      </c>
      <c r="D297" s="26">
        <v>650.0</v>
      </c>
      <c r="E297" s="26">
        <f>C297*D297</f>
        <v>10400</v>
      </c>
      <c r="F297" s="10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20"/>
      <c r="D298" s="16"/>
      <c r="E298" s="16"/>
      <c r="F298" s="10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1" t="s">
        <v>121</v>
      </c>
      <c r="B299" s="12"/>
      <c r="C299" s="13">
        <v>1.0</v>
      </c>
      <c r="D299" s="14"/>
      <c r="E299" s="15">
        <f>E300</f>
        <v>499</v>
      </c>
      <c r="F299" s="15">
        <f>E299*1.15</f>
        <v>573.85</v>
      </c>
      <c r="G299" s="16">
        <f>E299*1.155</f>
        <v>576.345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5" t="s">
        <v>12</v>
      </c>
      <c r="C300" s="17">
        <v>1.0</v>
      </c>
      <c r="D300" s="26">
        <v>499.0</v>
      </c>
      <c r="E300" s="26">
        <f>C300*D300</f>
        <v>499</v>
      </c>
      <c r="F300" s="10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20"/>
      <c r="D301" s="16"/>
      <c r="E301" s="16"/>
      <c r="F301" s="10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1" t="s">
        <v>122</v>
      </c>
      <c r="B302" s="12"/>
      <c r="C302" s="13">
        <f>C303+C304</f>
        <v>10</v>
      </c>
      <c r="D302" s="14"/>
      <c r="E302" s="24">
        <f>E303+E304</f>
        <v>7150</v>
      </c>
      <c r="F302" s="36">
        <f>E302*1.15</f>
        <v>8222.5</v>
      </c>
      <c r="G302" s="16">
        <f>E302*1.155</f>
        <v>8258.25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5" t="s">
        <v>10</v>
      </c>
      <c r="C303" s="17">
        <v>10.0</v>
      </c>
      <c r="D303" s="26">
        <v>715.0</v>
      </c>
      <c r="E303" s="26">
        <f>C303*D303</f>
        <v>7150</v>
      </c>
      <c r="F303" s="10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20"/>
      <c r="D304" s="16"/>
      <c r="E304" s="16"/>
      <c r="F304" s="10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1" t="s">
        <v>123</v>
      </c>
      <c r="B305" s="12"/>
      <c r="C305" s="13">
        <f>C306</f>
        <v>2</v>
      </c>
      <c r="D305" s="14"/>
      <c r="E305" s="24">
        <f>E306</f>
        <v>1430</v>
      </c>
      <c r="F305" s="15">
        <f>E305*1.15</f>
        <v>1644.5</v>
      </c>
      <c r="G305" s="16">
        <f>E305*1.155</f>
        <v>1651.65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5" t="s">
        <v>124</v>
      </c>
      <c r="C306" s="17">
        <v>2.0</v>
      </c>
      <c r="D306" s="26">
        <v>715.0</v>
      </c>
      <c r="E306" s="26">
        <f>C306*D306</f>
        <v>1430</v>
      </c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20"/>
      <c r="D307" s="16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1" t="s">
        <v>125</v>
      </c>
      <c r="B308" s="12"/>
      <c r="C308" s="13">
        <f>C309+C310</f>
        <v>3</v>
      </c>
      <c r="D308" s="14"/>
      <c r="E308" s="15">
        <f>E309+E310</f>
        <v>540</v>
      </c>
      <c r="F308" s="15">
        <f>E308*1.15</f>
        <v>621</v>
      </c>
      <c r="G308" s="16">
        <f>E308*1.155</f>
        <v>623.7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 t="s">
        <v>8</v>
      </c>
      <c r="C309" s="27">
        <v>2.0</v>
      </c>
      <c r="D309" s="18">
        <v>150.0</v>
      </c>
      <c r="E309" s="18">
        <f t="shared" ref="E309:E310" si="34">C309*D309</f>
        <v>300</v>
      </c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 t="s">
        <v>126</v>
      </c>
      <c r="C310" s="27">
        <v>1.0</v>
      </c>
      <c r="D310" s="18">
        <v>240.0</v>
      </c>
      <c r="E310" s="18">
        <f t="shared" si="34"/>
        <v>240</v>
      </c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20"/>
      <c r="D311" s="16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1" t="s">
        <v>127</v>
      </c>
      <c r="B312" s="12"/>
      <c r="C312" s="13">
        <f>C313+C3353+C314</f>
        <v>26</v>
      </c>
      <c r="D312" s="14"/>
      <c r="E312" s="24">
        <f>E313+E314</f>
        <v>11050</v>
      </c>
      <c r="F312" s="15">
        <f>E312*1.15</f>
        <v>12707.5</v>
      </c>
      <c r="G312" s="16">
        <f>E312*1.155</f>
        <v>12762.75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5" t="s">
        <v>26</v>
      </c>
      <c r="C313" s="17">
        <v>26.0</v>
      </c>
      <c r="D313" s="26">
        <v>425.0</v>
      </c>
      <c r="E313" s="26">
        <f>C313*D313</f>
        <v>11050</v>
      </c>
      <c r="F313" s="10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20"/>
      <c r="D314" s="16"/>
      <c r="E314" s="16"/>
      <c r="F314" s="10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20"/>
      <c r="D315" s="16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1" t="s">
        <v>128</v>
      </c>
      <c r="B316" s="12"/>
      <c r="C316" s="13">
        <f>C317+C318+C319+C320+C321+C322</f>
        <v>33</v>
      </c>
      <c r="D316" s="14"/>
      <c r="E316" s="15">
        <f>E317+E318+E319+E320+E321+E322</f>
        <v>9769</v>
      </c>
      <c r="F316" s="15">
        <f>E316*1.15</f>
        <v>11234.35</v>
      </c>
      <c r="G316" s="16">
        <f>E316*1.155</f>
        <v>11283.195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5" t="s">
        <v>12</v>
      </c>
      <c r="C317" s="17">
        <v>11.0</v>
      </c>
      <c r="D317" s="26">
        <v>499.0</v>
      </c>
      <c r="E317" s="26">
        <f t="shared" ref="E317:E322" si="35">C317*D317</f>
        <v>5489</v>
      </c>
      <c r="F317" s="10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5" t="s">
        <v>26</v>
      </c>
      <c r="C318" s="17">
        <v>2.0</v>
      </c>
      <c r="D318" s="26">
        <v>425.0</v>
      </c>
      <c r="E318" s="26">
        <f t="shared" si="35"/>
        <v>850</v>
      </c>
      <c r="F318" s="10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5" t="s">
        <v>8</v>
      </c>
      <c r="C319" s="17">
        <v>4.0</v>
      </c>
      <c r="D319" s="26">
        <v>150.0</v>
      </c>
      <c r="E319" s="26">
        <f t="shared" si="35"/>
        <v>600</v>
      </c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5" t="s">
        <v>10</v>
      </c>
      <c r="C320" s="27">
        <v>2.0</v>
      </c>
      <c r="D320" s="18">
        <v>715.0</v>
      </c>
      <c r="E320" s="18">
        <f t="shared" si="35"/>
        <v>1430</v>
      </c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 t="s">
        <v>129</v>
      </c>
      <c r="C321" s="27">
        <v>11.0</v>
      </c>
      <c r="D321" s="27">
        <v>100.0</v>
      </c>
      <c r="E321" s="18">
        <f t="shared" si="35"/>
        <v>1100</v>
      </c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 t="s">
        <v>130</v>
      </c>
      <c r="C322" s="27">
        <v>3.0</v>
      </c>
      <c r="D322" s="18">
        <v>100.0</v>
      </c>
      <c r="E322" s="18">
        <f t="shared" si="35"/>
        <v>300</v>
      </c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20"/>
      <c r="D323" s="16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1" t="s">
        <v>131</v>
      </c>
      <c r="B324" s="12"/>
      <c r="C324" s="13">
        <f>C325</f>
        <v>5</v>
      </c>
      <c r="D324" s="14"/>
      <c r="E324" s="15">
        <f>E325</f>
        <v>3575</v>
      </c>
      <c r="F324" s="15">
        <f>E324*1.15</f>
        <v>4111.25</v>
      </c>
      <c r="G324" s="16">
        <f>E324*1.155</f>
        <v>4129.125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5" t="s">
        <v>10</v>
      </c>
      <c r="C325" s="17">
        <v>5.0</v>
      </c>
      <c r="D325" s="26">
        <v>715.0</v>
      </c>
      <c r="E325" s="26">
        <f>C325*D325</f>
        <v>3575</v>
      </c>
      <c r="F325" s="10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20"/>
      <c r="D326" s="16"/>
      <c r="E326" s="16"/>
      <c r="F326" s="10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7" t="s">
        <v>132</v>
      </c>
      <c r="B327" s="12"/>
      <c r="C327" s="13">
        <f>C328+C329+C330+C331</f>
        <v>25</v>
      </c>
      <c r="D327" s="14"/>
      <c r="E327" s="15">
        <f>E328+E329+E330+E331</f>
        <v>9719</v>
      </c>
      <c r="F327" s="15">
        <f>E327*1.15</f>
        <v>11176.85</v>
      </c>
      <c r="G327" s="16">
        <f>E327*1.155</f>
        <v>11225.445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5" t="s">
        <v>12</v>
      </c>
      <c r="C328" s="17">
        <v>14.0</v>
      </c>
      <c r="D328" s="26">
        <v>499.0</v>
      </c>
      <c r="E328" s="26">
        <f t="shared" ref="E328:E331" si="36">C328*D328</f>
        <v>6986</v>
      </c>
      <c r="F328" s="10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5" t="s">
        <v>133</v>
      </c>
      <c r="C329" s="17">
        <v>1.0</v>
      </c>
      <c r="D329" s="26">
        <v>499.0</v>
      </c>
      <c r="E329" s="26">
        <f t="shared" si="36"/>
        <v>499</v>
      </c>
      <c r="F329" s="10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5" t="s">
        <v>134</v>
      </c>
      <c r="C330" s="17">
        <v>7.0</v>
      </c>
      <c r="D330" s="26">
        <v>137.0</v>
      </c>
      <c r="E330" s="26">
        <f t="shared" si="36"/>
        <v>959</v>
      </c>
      <c r="F330" s="10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5" t="s">
        <v>135</v>
      </c>
      <c r="C331" s="17">
        <v>3.0</v>
      </c>
      <c r="D331" s="26">
        <v>425.0</v>
      </c>
      <c r="E331" s="26">
        <f t="shared" si="36"/>
        <v>1275</v>
      </c>
      <c r="F331" s="10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20"/>
      <c r="D332" s="16"/>
      <c r="E332" s="16"/>
      <c r="F332" s="10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1" t="s">
        <v>136</v>
      </c>
      <c r="B333" s="12"/>
      <c r="C333" s="13">
        <f>C334+C335+C336</f>
        <v>8</v>
      </c>
      <c r="D333" s="14"/>
      <c r="E333" s="15">
        <f>E334+E335+E336</f>
        <v>5155</v>
      </c>
      <c r="F333" s="15">
        <f>E333*1.15</f>
        <v>5928.25</v>
      </c>
      <c r="G333" s="16">
        <f>E333*1.155</f>
        <v>5954.025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5" t="s">
        <v>8</v>
      </c>
      <c r="C334" s="17">
        <v>1.0</v>
      </c>
      <c r="D334" s="26">
        <v>150.0</v>
      </c>
      <c r="E334" s="26">
        <f t="shared" ref="E334:E335" si="37">C334*D334</f>
        <v>150</v>
      </c>
      <c r="F334" s="10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5" t="s">
        <v>10</v>
      </c>
      <c r="C335" s="17">
        <v>7.0</v>
      </c>
      <c r="D335" s="26">
        <v>715.0</v>
      </c>
      <c r="E335" s="26">
        <f t="shared" si="37"/>
        <v>5005</v>
      </c>
      <c r="F335" s="10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20"/>
      <c r="D336" s="16"/>
      <c r="E336" s="16"/>
      <c r="F336" s="10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0" t="s">
        <v>137</v>
      </c>
      <c r="B337" s="12"/>
      <c r="C337" s="13">
        <f>C338+C339+C340+C341</f>
        <v>10</v>
      </c>
      <c r="D337" s="14"/>
      <c r="E337" s="15">
        <f>E338+E339+E340+E341</f>
        <v>1797.5</v>
      </c>
      <c r="F337" s="15">
        <f>E337*1.15</f>
        <v>2067.125</v>
      </c>
      <c r="G337" s="16">
        <f>E337*1.155</f>
        <v>2076.1125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5" t="s">
        <v>26</v>
      </c>
      <c r="C338" s="17">
        <v>1.0</v>
      </c>
      <c r="D338" s="26">
        <v>425.0</v>
      </c>
      <c r="E338" s="26">
        <f t="shared" ref="E338:E341" si="38">C338*D338</f>
        <v>425</v>
      </c>
      <c r="F338" s="10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5" t="s">
        <v>30</v>
      </c>
      <c r="C339" s="17">
        <v>3.0</v>
      </c>
      <c r="D339" s="26">
        <v>157.5</v>
      </c>
      <c r="E339" s="26">
        <f t="shared" si="38"/>
        <v>472.5</v>
      </c>
      <c r="F339" s="10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5" t="s">
        <v>30</v>
      </c>
      <c r="C340" s="17">
        <v>5.0</v>
      </c>
      <c r="D340" s="26">
        <v>150.0</v>
      </c>
      <c r="E340" s="26">
        <f t="shared" si="38"/>
        <v>750</v>
      </c>
      <c r="F340" s="10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 t="s">
        <v>27</v>
      </c>
      <c r="C341" s="27">
        <v>1.0</v>
      </c>
      <c r="D341" s="18">
        <v>150.0</v>
      </c>
      <c r="E341" s="18">
        <f t="shared" si="38"/>
        <v>150</v>
      </c>
      <c r="F341" s="10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20"/>
      <c r="D342" s="16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1" t="s">
        <v>138</v>
      </c>
      <c r="B343" s="12"/>
      <c r="C343" s="13">
        <f>C344+C345</f>
        <v>5</v>
      </c>
      <c r="D343" s="14"/>
      <c r="E343" s="15">
        <f>E344+E345</f>
        <v>3575</v>
      </c>
      <c r="F343" s="15">
        <f>E343*1.15</f>
        <v>4111.25</v>
      </c>
      <c r="G343" s="16">
        <f>E343*1.155</f>
        <v>4129.125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5" t="s">
        <v>10</v>
      </c>
      <c r="C344" s="17">
        <v>2.0</v>
      </c>
      <c r="D344" s="26">
        <v>715.0</v>
      </c>
      <c r="E344" s="26">
        <f t="shared" ref="E344:E345" si="39">C344*D344</f>
        <v>1430</v>
      </c>
      <c r="F344" s="10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5" t="s">
        <v>16</v>
      </c>
      <c r="C345" s="17">
        <v>3.0</v>
      </c>
      <c r="D345" s="26">
        <v>715.0</v>
      </c>
      <c r="E345" s="26">
        <f t="shared" si="39"/>
        <v>2145</v>
      </c>
      <c r="F345" s="10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20"/>
      <c r="D346" s="16"/>
      <c r="E346" s="16"/>
      <c r="F346" s="10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0" t="s">
        <v>139</v>
      </c>
      <c r="B347" s="12"/>
      <c r="C347" s="13">
        <f>C348</f>
        <v>4</v>
      </c>
      <c r="D347" s="14"/>
      <c r="E347" s="15">
        <f>E348</f>
        <v>600</v>
      </c>
      <c r="F347" s="15">
        <f>E347*1.15</f>
        <v>690</v>
      </c>
      <c r="G347" s="16">
        <f>E347*1.155</f>
        <v>693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5" t="s">
        <v>30</v>
      </c>
      <c r="C348" s="17">
        <v>4.0</v>
      </c>
      <c r="D348" s="26">
        <v>150.0</v>
      </c>
      <c r="E348" s="26">
        <f>C348*D348</f>
        <v>600</v>
      </c>
      <c r="F348" s="10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20"/>
      <c r="D349" s="16"/>
      <c r="E349" s="16"/>
      <c r="F349" s="10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1" t="s">
        <v>140</v>
      </c>
      <c r="B350" s="12"/>
      <c r="C350" s="13">
        <f>C351+C352</f>
        <v>4</v>
      </c>
      <c r="D350" s="14"/>
      <c r="E350" s="15">
        <f>E351+E352</f>
        <v>600</v>
      </c>
      <c r="F350" s="15">
        <f>E350*1.15</f>
        <v>690</v>
      </c>
      <c r="G350" s="16">
        <f>E350*1.155</f>
        <v>693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5" t="s">
        <v>141</v>
      </c>
      <c r="C351" s="17">
        <v>3.0</v>
      </c>
      <c r="D351" s="26">
        <v>150.0</v>
      </c>
      <c r="E351" s="26">
        <f t="shared" ref="E351:E352" si="40">C351*D351</f>
        <v>450</v>
      </c>
      <c r="F351" s="10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 t="s">
        <v>27</v>
      </c>
      <c r="C352" s="27">
        <v>1.0</v>
      </c>
      <c r="D352" s="18">
        <v>150.0</v>
      </c>
      <c r="E352" s="18">
        <f t="shared" si="40"/>
        <v>150</v>
      </c>
      <c r="F352" s="10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20"/>
      <c r="D353" s="16"/>
      <c r="E353" s="16"/>
      <c r="F353" s="10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1" t="s">
        <v>142</v>
      </c>
      <c r="B354" s="12"/>
      <c r="C354" s="13">
        <f>C355</f>
        <v>1</v>
      </c>
      <c r="D354" s="14"/>
      <c r="E354" s="15">
        <f>E355</f>
        <v>150</v>
      </c>
      <c r="F354" s="15">
        <f>E354*1.15</f>
        <v>172.5</v>
      </c>
      <c r="G354" s="16">
        <f>E354*1.155</f>
        <v>173.25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 t="s">
        <v>8</v>
      </c>
      <c r="C355" s="27">
        <v>1.0</v>
      </c>
      <c r="D355" s="18">
        <v>150.0</v>
      </c>
      <c r="E355" s="18">
        <f>C355*D355</f>
        <v>150</v>
      </c>
      <c r="F355" s="10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20"/>
      <c r="D356" s="16"/>
      <c r="E356" s="16"/>
      <c r="F356" s="10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1" t="s">
        <v>143</v>
      </c>
      <c r="B357" s="12"/>
      <c r="C357" s="13">
        <f>C358+C359+C360</f>
        <v>14</v>
      </c>
      <c r="D357" s="14"/>
      <c r="E357" s="15">
        <f>E358+E359+E360</f>
        <v>2100</v>
      </c>
      <c r="F357" s="15">
        <f>E357*1.15</f>
        <v>2415</v>
      </c>
      <c r="G357" s="16">
        <f>E357*1.155</f>
        <v>2425.5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5" t="s">
        <v>8</v>
      </c>
      <c r="C358" s="17">
        <v>11.0</v>
      </c>
      <c r="D358" s="26">
        <v>150.0</v>
      </c>
      <c r="E358" s="26">
        <f t="shared" ref="E358:E360" si="41">C358*D358</f>
        <v>1650</v>
      </c>
      <c r="F358" s="10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5" t="s">
        <v>144</v>
      </c>
      <c r="C359" s="17">
        <v>2.0</v>
      </c>
      <c r="D359" s="26">
        <v>150.0</v>
      </c>
      <c r="E359" s="26">
        <f t="shared" si="41"/>
        <v>300</v>
      </c>
      <c r="F359" s="10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 t="s">
        <v>27</v>
      </c>
      <c r="C360" s="27">
        <v>1.0</v>
      </c>
      <c r="D360" s="18">
        <v>150.0</v>
      </c>
      <c r="E360" s="18">
        <f t="shared" si="41"/>
        <v>150</v>
      </c>
      <c r="F360" s="10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20"/>
      <c r="D361" s="16"/>
      <c r="E361" s="16"/>
      <c r="F361" s="10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1" t="s">
        <v>145</v>
      </c>
      <c r="B362" s="12"/>
      <c r="C362" s="13">
        <f>C363+C364+C365</f>
        <v>18</v>
      </c>
      <c r="D362" s="14"/>
      <c r="E362" s="24">
        <f>E363+E364+E365</f>
        <v>7180</v>
      </c>
      <c r="F362" s="15">
        <f>E362*1.15</f>
        <v>8257</v>
      </c>
      <c r="G362" s="16">
        <f>E362*1.155</f>
        <v>8292.9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5" t="s">
        <v>8</v>
      </c>
      <c r="C363" s="17">
        <v>8.0</v>
      </c>
      <c r="D363" s="26">
        <v>150.0</v>
      </c>
      <c r="E363" s="26">
        <f t="shared" ref="E363:E365" si="42">C363*D363</f>
        <v>1200</v>
      </c>
      <c r="F363" s="10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5" t="s">
        <v>10</v>
      </c>
      <c r="C364" s="17">
        <v>8.0</v>
      </c>
      <c r="D364" s="26">
        <v>715.0</v>
      </c>
      <c r="E364" s="26">
        <f t="shared" si="42"/>
        <v>5720</v>
      </c>
      <c r="F364" s="10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5" t="s">
        <v>8</v>
      </c>
      <c r="C365" s="17">
        <v>2.0</v>
      </c>
      <c r="D365" s="26">
        <v>130.0</v>
      </c>
      <c r="E365" s="26">
        <f t="shared" si="42"/>
        <v>260</v>
      </c>
      <c r="F365" s="10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20"/>
      <c r="D366" s="16"/>
      <c r="E366" s="16"/>
      <c r="F366" s="10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1" t="s">
        <v>146</v>
      </c>
      <c r="B367" s="12"/>
      <c r="C367" s="13">
        <f>C368+C369</f>
        <v>2</v>
      </c>
      <c r="D367" s="14"/>
      <c r="E367" s="24">
        <f>E368+E369</f>
        <v>1430</v>
      </c>
      <c r="F367" s="15">
        <f>E367*1.15</f>
        <v>1644.5</v>
      </c>
      <c r="G367" s="16">
        <f>E367*1.155</f>
        <v>1651.65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5" t="s">
        <v>16</v>
      </c>
      <c r="C368" s="17">
        <v>1.0</v>
      </c>
      <c r="D368" s="26">
        <v>715.0</v>
      </c>
      <c r="E368" s="26">
        <f t="shared" ref="E368:E369" si="43">C368*D368</f>
        <v>715</v>
      </c>
      <c r="F368" s="10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 t="s">
        <v>10</v>
      </c>
      <c r="C369" s="20">
        <v>1.0</v>
      </c>
      <c r="D369" s="16">
        <v>715.0</v>
      </c>
      <c r="E369" s="16">
        <f t="shared" si="43"/>
        <v>715</v>
      </c>
      <c r="F369" s="10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20"/>
      <c r="D370" s="16"/>
      <c r="E370" s="16"/>
      <c r="F370" s="10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1" t="s">
        <v>147</v>
      </c>
      <c r="B371" s="12"/>
      <c r="C371" s="13">
        <f>C372</f>
        <v>1</v>
      </c>
      <c r="D371" s="14"/>
      <c r="E371" s="15">
        <f>E372</f>
        <v>715</v>
      </c>
      <c r="F371" s="15">
        <f>E371*1.15</f>
        <v>822.25</v>
      </c>
      <c r="G371" s="16">
        <f>E371*1.155</f>
        <v>825.825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5" t="s">
        <v>85</v>
      </c>
      <c r="C372" s="17">
        <v>1.0</v>
      </c>
      <c r="D372" s="26">
        <v>715.0</v>
      </c>
      <c r="E372" s="26">
        <f>C372*D372</f>
        <v>715</v>
      </c>
      <c r="F372" s="10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20"/>
      <c r="D373" s="16"/>
      <c r="E373" s="16"/>
      <c r="F373" s="10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1" t="s">
        <v>148</v>
      </c>
      <c r="B374" s="12"/>
      <c r="C374" s="13">
        <v>2.0</v>
      </c>
      <c r="D374" s="14"/>
      <c r="E374" s="15">
        <v>1430.0</v>
      </c>
      <c r="F374" s="15">
        <f>E374*1.15</f>
        <v>1644.5</v>
      </c>
      <c r="G374" s="16">
        <f>E374*1.155</f>
        <v>1651.65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5" t="s">
        <v>10</v>
      </c>
      <c r="C375" s="17">
        <v>2.0</v>
      </c>
      <c r="D375" s="26">
        <v>715.0</v>
      </c>
      <c r="E375" s="26">
        <f>C375*D375</f>
        <v>1430</v>
      </c>
      <c r="F375" s="10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20"/>
      <c r="D376" s="16"/>
      <c r="E376" s="16"/>
      <c r="F376" s="10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1" t="s">
        <v>149</v>
      </c>
      <c r="B377" s="12"/>
      <c r="C377" s="13">
        <f>C378+C379</f>
        <v>6</v>
      </c>
      <c r="D377" s="14"/>
      <c r="E377" s="24">
        <f>E378+E379</f>
        <v>870</v>
      </c>
      <c r="F377" s="15">
        <f>E377*1.15</f>
        <v>1000.5</v>
      </c>
      <c r="G377" s="16">
        <f>E377*1.155</f>
        <v>1004.85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5" t="s">
        <v>8</v>
      </c>
      <c r="C378" s="17">
        <v>5.0</v>
      </c>
      <c r="D378" s="26">
        <v>150.0</v>
      </c>
      <c r="E378" s="26">
        <f t="shared" ref="E378:E379" si="44">C378*D378</f>
        <v>750</v>
      </c>
      <c r="F378" s="10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5" t="s">
        <v>150</v>
      </c>
      <c r="C379" s="17">
        <v>1.0</v>
      </c>
      <c r="D379" s="26">
        <v>120.0</v>
      </c>
      <c r="E379" s="26">
        <f t="shared" si="44"/>
        <v>120</v>
      </c>
      <c r="F379" s="10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8"/>
      <c r="B380" s="8"/>
      <c r="C380" s="9"/>
      <c r="D380" s="10"/>
      <c r="E380" s="10"/>
      <c r="F380" s="10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1" t="s">
        <v>151</v>
      </c>
      <c r="B381" s="12"/>
      <c r="C381" s="13">
        <f>C382+C383+C384</f>
        <v>9</v>
      </c>
      <c r="D381" s="14"/>
      <c r="E381" s="15">
        <f>E382+E383+E384</f>
        <v>4740</v>
      </c>
      <c r="F381" s="15">
        <f>E381*1.15</f>
        <v>5451</v>
      </c>
      <c r="G381" s="16">
        <f>E381*1.155</f>
        <v>5474.7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8"/>
      <c r="B382" s="8" t="s">
        <v>10</v>
      </c>
      <c r="C382" s="38">
        <v>6.0</v>
      </c>
      <c r="D382" s="39">
        <v>715.0</v>
      </c>
      <c r="E382" s="39">
        <f t="shared" ref="E382:E384" si="45">C382*D382</f>
        <v>4290</v>
      </c>
      <c r="F382" s="10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8"/>
      <c r="B383" s="8" t="s">
        <v>8</v>
      </c>
      <c r="C383" s="38">
        <v>2.0</v>
      </c>
      <c r="D383" s="39">
        <v>150.0</v>
      </c>
      <c r="E383" s="39">
        <f t="shared" si="45"/>
        <v>300</v>
      </c>
      <c r="F383" s="10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8"/>
      <c r="B384" s="8" t="s">
        <v>27</v>
      </c>
      <c r="C384" s="9">
        <v>1.0</v>
      </c>
      <c r="D384" s="10">
        <v>150.0</v>
      </c>
      <c r="E384" s="10">
        <f t="shared" si="45"/>
        <v>150</v>
      </c>
      <c r="F384" s="10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8"/>
      <c r="B385" s="8"/>
      <c r="C385" s="9"/>
      <c r="D385" s="10"/>
      <c r="E385" s="10"/>
      <c r="F385" s="10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1" t="s">
        <v>152</v>
      </c>
      <c r="B386" s="12"/>
      <c r="C386" s="13">
        <f>C387+C388</f>
        <v>60</v>
      </c>
      <c r="D386" s="14"/>
      <c r="E386" s="15">
        <f>E387+E388</f>
        <v>42900</v>
      </c>
      <c r="F386" s="15">
        <f>E386*1.15</f>
        <v>49335</v>
      </c>
      <c r="G386" s="16">
        <f>E386*1.155</f>
        <v>49549.5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5" t="s">
        <v>10</v>
      </c>
      <c r="C387" s="17">
        <v>56.0</v>
      </c>
      <c r="D387" s="26">
        <v>715.0</v>
      </c>
      <c r="E387" s="26">
        <f t="shared" ref="E387:E388" si="46">C387*D387</f>
        <v>40040</v>
      </c>
      <c r="F387" s="10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5" t="s">
        <v>16</v>
      </c>
      <c r="C388" s="17">
        <v>4.0</v>
      </c>
      <c r="D388" s="26">
        <v>715.0</v>
      </c>
      <c r="E388" s="26">
        <f t="shared" si="46"/>
        <v>2860</v>
      </c>
      <c r="F388" s="10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20"/>
      <c r="D389" s="16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1" t="s">
        <v>153</v>
      </c>
      <c r="B390" s="12"/>
      <c r="C390" s="13">
        <f>C391</f>
        <v>19</v>
      </c>
      <c r="D390" s="14"/>
      <c r="E390" s="15">
        <f>E391</f>
        <v>13585</v>
      </c>
      <c r="F390" s="15">
        <f>E390*1.15</f>
        <v>15622.75</v>
      </c>
      <c r="G390" s="16">
        <f>E390*1.155</f>
        <v>15690.675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5" t="s">
        <v>10</v>
      </c>
      <c r="C391" s="17">
        <v>19.0</v>
      </c>
      <c r="D391" s="26">
        <v>715.0</v>
      </c>
      <c r="E391" s="26">
        <f>C391*D391</f>
        <v>13585</v>
      </c>
      <c r="F391" s="10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20"/>
      <c r="D392" s="16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1" t="s">
        <v>154</v>
      </c>
      <c r="B393" s="12"/>
      <c r="C393" s="13">
        <v>1.0</v>
      </c>
      <c r="D393" s="14"/>
      <c r="E393" s="15">
        <f>E394</f>
        <v>430</v>
      </c>
      <c r="F393" s="15">
        <f>E393*1.15</f>
        <v>494.5</v>
      </c>
      <c r="G393" s="16">
        <f>E393*1.155</f>
        <v>496.65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5" t="s">
        <v>12</v>
      </c>
      <c r="C394" s="17">
        <v>1.0</v>
      </c>
      <c r="D394" s="26">
        <v>430.0</v>
      </c>
      <c r="E394" s="26">
        <f>C394*D394</f>
        <v>430</v>
      </c>
      <c r="F394" s="10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20"/>
      <c r="D395" s="16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1" t="s">
        <v>155</v>
      </c>
      <c r="B396" s="12"/>
      <c r="C396" s="13">
        <f>C397</f>
        <v>22</v>
      </c>
      <c r="D396" s="14"/>
      <c r="E396" s="15">
        <f>E397</f>
        <v>15730</v>
      </c>
      <c r="F396" s="15">
        <f>E396*1.15</f>
        <v>18089.5</v>
      </c>
      <c r="G396" s="16">
        <f>E396*1.155</f>
        <v>18168.15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5" t="s">
        <v>10</v>
      </c>
      <c r="C397" s="17">
        <v>22.0</v>
      </c>
      <c r="D397" s="26">
        <v>715.0</v>
      </c>
      <c r="E397" s="26">
        <f>C397*D397</f>
        <v>15730</v>
      </c>
      <c r="F397" s="10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20"/>
      <c r="D398" s="16"/>
      <c r="E398" s="16"/>
      <c r="F398" s="10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1" t="s">
        <v>156</v>
      </c>
      <c r="B399" s="12"/>
      <c r="C399" s="13">
        <f>C400+C401+C402</f>
        <v>21</v>
      </c>
      <c r="D399" s="14"/>
      <c r="E399" s="15">
        <f>E400+E401+E402</f>
        <v>2625</v>
      </c>
      <c r="F399" s="15">
        <f>E399*1.15</f>
        <v>3018.75</v>
      </c>
      <c r="G399" s="16">
        <f>E399*1.155</f>
        <v>3031.875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5" t="s">
        <v>8</v>
      </c>
      <c r="C400" s="17">
        <v>11.0</v>
      </c>
      <c r="D400" s="26">
        <v>125.0</v>
      </c>
      <c r="E400" s="26">
        <f t="shared" ref="E400:E402" si="47">C400*D400</f>
        <v>1375</v>
      </c>
      <c r="F400" s="10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5" t="s">
        <v>144</v>
      </c>
      <c r="C401" s="17">
        <v>9.0</v>
      </c>
      <c r="D401" s="26">
        <v>125.0</v>
      </c>
      <c r="E401" s="26">
        <f t="shared" si="47"/>
        <v>1125</v>
      </c>
      <c r="F401" s="10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 t="s">
        <v>27</v>
      </c>
      <c r="C402" s="27">
        <v>1.0</v>
      </c>
      <c r="D402" s="18">
        <v>125.0</v>
      </c>
      <c r="E402" s="18">
        <f t="shared" si="47"/>
        <v>125</v>
      </c>
      <c r="F402" s="10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20"/>
      <c r="D403" s="16"/>
      <c r="E403" s="16"/>
      <c r="F403" s="10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1" t="s">
        <v>157</v>
      </c>
      <c r="B404" s="12"/>
      <c r="C404" s="13">
        <f>C405+C406+C407</f>
        <v>89</v>
      </c>
      <c r="D404" s="14"/>
      <c r="E404" s="15">
        <f>E405+E406+E407</f>
        <v>46347</v>
      </c>
      <c r="F404" s="15">
        <f>E404*1.15</f>
        <v>53299.05</v>
      </c>
      <c r="G404" s="16">
        <f>E404*1.155</f>
        <v>53530.785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5" t="s">
        <v>10</v>
      </c>
      <c r="C405" s="17">
        <v>27.0</v>
      </c>
      <c r="D405" s="26">
        <v>525.0</v>
      </c>
      <c r="E405" s="26">
        <f t="shared" ref="E405:E407" si="48">C405*D405</f>
        <v>14175</v>
      </c>
      <c r="F405" s="10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5" t="s">
        <v>101</v>
      </c>
      <c r="C406" s="17">
        <v>3.0</v>
      </c>
      <c r="D406" s="26">
        <v>399.0</v>
      </c>
      <c r="E406" s="26">
        <f t="shared" si="48"/>
        <v>1197</v>
      </c>
      <c r="F406" s="10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5" t="s">
        <v>16</v>
      </c>
      <c r="C407" s="17">
        <v>59.0</v>
      </c>
      <c r="D407" s="26">
        <v>525.0</v>
      </c>
      <c r="E407" s="26">
        <f t="shared" si="48"/>
        <v>30975</v>
      </c>
      <c r="F407" s="10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20"/>
      <c r="D408" s="16"/>
      <c r="E408" s="16"/>
      <c r="F408" s="10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1" t="s">
        <v>158</v>
      </c>
      <c r="B409" s="12"/>
      <c r="C409" s="13">
        <f>C410+C411</f>
        <v>6</v>
      </c>
      <c r="D409" s="14"/>
      <c r="E409" s="15">
        <f>E410+E411</f>
        <v>3725</v>
      </c>
      <c r="F409" s="15">
        <f>E409*1.15</f>
        <v>4283.75</v>
      </c>
      <c r="G409" s="16">
        <f>E409*1.155</f>
        <v>4302.375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5" t="s">
        <v>10</v>
      </c>
      <c r="C410" s="17">
        <v>5.0</v>
      </c>
      <c r="D410" s="26">
        <v>715.0</v>
      </c>
      <c r="E410" s="26">
        <f t="shared" ref="E410:E411" si="49">C410*D410</f>
        <v>3575</v>
      </c>
      <c r="F410" s="10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5" t="s">
        <v>8</v>
      </c>
      <c r="C411" s="17">
        <v>1.0</v>
      </c>
      <c r="D411" s="26">
        <v>150.0</v>
      </c>
      <c r="E411" s="26">
        <f t="shared" si="49"/>
        <v>150</v>
      </c>
      <c r="F411" s="10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20"/>
      <c r="D412" s="16"/>
      <c r="E412" s="16"/>
      <c r="F412" s="10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1" t="s">
        <v>159</v>
      </c>
      <c r="B413" s="12"/>
      <c r="C413" s="13">
        <f>C414</f>
        <v>1</v>
      </c>
      <c r="D413" s="14"/>
      <c r="E413" s="15">
        <f>E414</f>
        <v>157.5</v>
      </c>
      <c r="F413" s="15">
        <f>E413*1.15</f>
        <v>181.125</v>
      </c>
      <c r="G413" s="16">
        <f>E413*1.155</f>
        <v>181.9125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5" t="s">
        <v>160</v>
      </c>
      <c r="C414" s="17">
        <v>1.0</v>
      </c>
      <c r="D414" s="26">
        <v>157.5</v>
      </c>
      <c r="E414" s="26">
        <f>C414*D414</f>
        <v>157.5</v>
      </c>
      <c r="F414" s="10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20"/>
      <c r="D415" s="16"/>
      <c r="E415" s="16"/>
      <c r="F415" s="10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1" t="s">
        <v>161</v>
      </c>
      <c r="B416" s="12"/>
      <c r="C416" s="13">
        <v>2.0</v>
      </c>
      <c r="D416" s="14"/>
      <c r="E416" s="15">
        <f>E417</f>
        <v>1430</v>
      </c>
      <c r="F416" s="15">
        <f>E416*1.15</f>
        <v>1644.5</v>
      </c>
      <c r="G416" s="16">
        <f>E416*1.155</f>
        <v>1651.65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5" t="s">
        <v>162</v>
      </c>
      <c r="C417" s="17">
        <v>2.0</v>
      </c>
      <c r="D417" s="26">
        <v>715.0</v>
      </c>
      <c r="E417" s="26">
        <f>C417*D417</f>
        <v>1430</v>
      </c>
      <c r="F417" s="10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20"/>
      <c r="D418" s="16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0" t="s">
        <v>163</v>
      </c>
      <c r="B419" s="12"/>
      <c r="C419" s="13">
        <f>C420+C421+C422</f>
        <v>33</v>
      </c>
      <c r="D419" s="14"/>
      <c r="E419" s="15">
        <f>E420+E421+E422</f>
        <v>8809</v>
      </c>
      <c r="F419" s="15">
        <f>E419*1.15</f>
        <v>10130.35</v>
      </c>
      <c r="G419" s="16">
        <f>E419*1.155</f>
        <v>10174.395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5" t="s">
        <v>26</v>
      </c>
      <c r="C420" s="17">
        <v>15.0</v>
      </c>
      <c r="D420" s="26">
        <v>425.0</v>
      </c>
      <c r="E420" s="26">
        <f t="shared" ref="E420:E422" si="50">C420*D420</f>
        <v>6375</v>
      </c>
      <c r="F420" s="10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5" t="s">
        <v>30</v>
      </c>
      <c r="C421" s="17">
        <v>14.0</v>
      </c>
      <c r="D421" s="26">
        <v>131.0</v>
      </c>
      <c r="E421" s="26">
        <f t="shared" si="50"/>
        <v>1834</v>
      </c>
      <c r="F421" s="10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 t="s">
        <v>27</v>
      </c>
      <c r="C422" s="27">
        <v>4.0</v>
      </c>
      <c r="D422" s="18">
        <v>150.0</v>
      </c>
      <c r="E422" s="18">
        <f t="shared" si="50"/>
        <v>600</v>
      </c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20"/>
      <c r="D423" s="16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1" t="s">
        <v>164</v>
      </c>
      <c r="B424" s="12"/>
      <c r="C424" s="13">
        <f>C425+C426+C427</f>
        <v>4</v>
      </c>
      <c r="D424" s="14"/>
      <c r="E424" s="15">
        <f>E425+E426+E427</f>
        <v>1730</v>
      </c>
      <c r="F424" s="15">
        <f>E424*1.15</f>
        <v>1989.5</v>
      </c>
      <c r="G424" s="16">
        <f>E424*1.155</f>
        <v>1998.15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 t="s">
        <v>10</v>
      </c>
      <c r="C425" s="27">
        <v>2.0</v>
      </c>
      <c r="D425" s="18">
        <v>715.0</v>
      </c>
      <c r="E425" s="18">
        <f t="shared" ref="E425:E427" si="51">C425*D425</f>
        <v>1430</v>
      </c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 t="s">
        <v>27</v>
      </c>
      <c r="C426" s="27">
        <v>1.0</v>
      </c>
      <c r="D426" s="18">
        <v>150.0</v>
      </c>
      <c r="E426" s="18">
        <f t="shared" si="51"/>
        <v>150</v>
      </c>
      <c r="F426" s="10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 t="s">
        <v>8</v>
      </c>
      <c r="C427" s="27">
        <v>1.0</v>
      </c>
      <c r="D427" s="18">
        <v>150.0</v>
      </c>
      <c r="E427" s="18">
        <f t="shared" si="51"/>
        <v>150</v>
      </c>
      <c r="F427" s="10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20"/>
      <c r="D428" s="16"/>
      <c r="E428" s="16"/>
      <c r="F428" s="10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1" t="s">
        <v>165</v>
      </c>
      <c r="B429" s="12"/>
      <c r="C429" s="13">
        <f>C430</f>
        <v>10</v>
      </c>
      <c r="D429" s="14"/>
      <c r="E429" s="15">
        <f>E430</f>
        <v>7150</v>
      </c>
      <c r="F429" s="15">
        <f>E429*1.15</f>
        <v>8222.5</v>
      </c>
      <c r="G429" s="16">
        <f>E429*1.155</f>
        <v>8258.25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5" t="s">
        <v>10</v>
      </c>
      <c r="C430" s="17">
        <v>10.0</v>
      </c>
      <c r="D430" s="26">
        <v>715.0</v>
      </c>
      <c r="E430" s="26">
        <f>C430*D430</f>
        <v>7150</v>
      </c>
      <c r="F430" s="10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20"/>
      <c r="D431" s="16"/>
      <c r="E431" s="16"/>
      <c r="F431" s="10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1" t="s">
        <v>166</v>
      </c>
      <c r="B432" s="12"/>
      <c r="C432" s="13">
        <f>C433</f>
        <v>104</v>
      </c>
      <c r="D432" s="14"/>
      <c r="E432" s="15">
        <f>E433</f>
        <v>67600</v>
      </c>
      <c r="F432" s="15">
        <f>E432*1.15</f>
        <v>77740</v>
      </c>
      <c r="G432" s="16">
        <f>E432*1.155</f>
        <v>78078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5" t="s">
        <v>10</v>
      </c>
      <c r="C433" s="17">
        <v>104.0</v>
      </c>
      <c r="D433" s="26">
        <v>650.0</v>
      </c>
      <c r="E433" s="26">
        <f>C433*D433</f>
        <v>67600</v>
      </c>
      <c r="F433" s="10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20"/>
      <c r="D434" s="16"/>
      <c r="E434" s="16"/>
      <c r="F434" s="10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1" t="s">
        <v>167</v>
      </c>
      <c r="B435" s="12"/>
      <c r="C435" s="13">
        <f>C436+C437+C438</f>
        <v>25</v>
      </c>
      <c r="D435" s="14"/>
      <c r="E435" s="15">
        <f>E436+E437+E438</f>
        <v>16800</v>
      </c>
      <c r="F435" s="15">
        <f>E435*1.15</f>
        <v>19320</v>
      </c>
      <c r="G435" s="16">
        <f>E435*1.155</f>
        <v>19404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5" t="s">
        <v>8</v>
      </c>
      <c r="C436" s="17">
        <v>1.0</v>
      </c>
      <c r="D436" s="26">
        <v>150.0</v>
      </c>
      <c r="E436" s="26">
        <f t="shared" ref="E436:E438" si="52">C436*D436</f>
        <v>150</v>
      </c>
      <c r="F436" s="10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5" t="s">
        <v>10</v>
      </c>
      <c r="C437" s="17">
        <v>17.0</v>
      </c>
      <c r="D437" s="26">
        <v>650.0</v>
      </c>
      <c r="E437" s="26">
        <f t="shared" si="52"/>
        <v>11050</v>
      </c>
      <c r="F437" s="10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5" t="s">
        <v>168</v>
      </c>
      <c r="C438" s="17">
        <v>7.0</v>
      </c>
      <c r="D438" s="26">
        <v>800.0</v>
      </c>
      <c r="E438" s="26">
        <f t="shared" si="52"/>
        <v>5600</v>
      </c>
      <c r="F438" s="10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20"/>
      <c r="D439" s="16"/>
      <c r="E439" s="16"/>
      <c r="F439" s="10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1" t="s">
        <v>169</v>
      </c>
      <c r="B440" s="12"/>
      <c r="C440" s="13">
        <f>C441+C443+C444+C445+C442</f>
        <v>122</v>
      </c>
      <c r="D440" s="14"/>
      <c r="E440" s="15">
        <f>E441+E443+E444+E445+E442</f>
        <v>57500</v>
      </c>
      <c r="F440" s="15">
        <f>E440*1.15</f>
        <v>66125</v>
      </c>
      <c r="G440" s="16">
        <f>E440*1.155</f>
        <v>66412.5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5" t="s">
        <v>8</v>
      </c>
      <c r="C441" s="17">
        <v>9.0</v>
      </c>
      <c r="D441" s="26">
        <v>150.0</v>
      </c>
      <c r="E441" s="26">
        <f t="shared" ref="E441:E445" si="53">C441*D441</f>
        <v>1350</v>
      </c>
      <c r="F441" s="10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5" t="s">
        <v>27</v>
      </c>
      <c r="C442" s="17">
        <v>1.0</v>
      </c>
      <c r="D442" s="26">
        <v>150.0</v>
      </c>
      <c r="E442" s="26">
        <f t="shared" si="53"/>
        <v>150</v>
      </c>
      <c r="F442" s="10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5" t="s">
        <v>10</v>
      </c>
      <c r="C443" s="17">
        <v>109.0</v>
      </c>
      <c r="D443" s="26">
        <v>500.0</v>
      </c>
      <c r="E443" s="26">
        <f t="shared" si="53"/>
        <v>54500</v>
      </c>
      <c r="F443" s="10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5" t="s">
        <v>16</v>
      </c>
      <c r="C444" s="17">
        <v>2.0</v>
      </c>
      <c r="D444" s="26">
        <v>500.0</v>
      </c>
      <c r="E444" s="26">
        <f t="shared" si="53"/>
        <v>1000</v>
      </c>
      <c r="F444" s="10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5" t="s">
        <v>46</v>
      </c>
      <c r="C445" s="17">
        <v>1.0</v>
      </c>
      <c r="D445" s="26">
        <v>500.0</v>
      </c>
      <c r="E445" s="26">
        <f t="shared" si="53"/>
        <v>500</v>
      </c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20"/>
      <c r="D446" s="16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1" t="s">
        <v>170</v>
      </c>
      <c r="B447" s="11"/>
      <c r="C447" s="28">
        <f>C448</f>
        <v>3</v>
      </c>
      <c r="D447" s="29"/>
      <c r="E447" s="29">
        <f>E448</f>
        <v>2145</v>
      </c>
      <c r="F447" s="29">
        <f>E447*1.15</f>
        <v>2466.75</v>
      </c>
      <c r="G447" s="16">
        <f>E447*1.155</f>
        <v>2477.475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 t="s">
        <v>10</v>
      </c>
      <c r="C448" s="20">
        <v>3.0</v>
      </c>
      <c r="D448" s="16">
        <v>715.0</v>
      </c>
      <c r="E448" s="16">
        <f>C448*D448</f>
        <v>2145</v>
      </c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20"/>
      <c r="D449" s="16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0" t="s">
        <v>171</v>
      </c>
      <c r="B450" s="12"/>
      <c r="C450" s="13">
        <f>C451+C453+C454+C452+C455</f>
        <v>67</v>
      </c>
      <c r="D450" s="14"/>
      <c r="E450" s="15">
        <f>E451+E452+E453+E454+E455</f>
        <v>28096.25</v>
      </c>
      <c r="F450" s="15">
        <f>E450*1.15</f>
        <v>32310.6875</v>
      </c>
      <c r="G450" s="16">
        <f>E450*1.155</f>
        <v>32451.16875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5" t="s">
        <v>26</v>
      </c>
      <c r="C451" s="17">
        <v>38.0</v>
      </c>
      <c r="D451" s="26">
        <v>425.0</v>
      </c>
      <c r="E451" s="26">
        <f t="shared" ref="E451:E455" si="54">C451*D451</f>
        <v>16150</v>
      </c>
      <c r="F451" s="10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5" t="s">
        <v>172</v>
      </c>
      <c r="C452" s="17">
        <v>3.0</v>
      </c>
      <c r="D452" s="26">
        <v>143.75</v>
      </c>
      <c r="E452" s="26">
        <f t="shared" si="54"/>
        <v>431.25</v>
      </c>
      <c r="F452" s="10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5" t="s">
        <v>173</v>
      </c>
      <c r="C453" s="17">
        <v>8.0</v>
      </c>
      <c r="D453" s="26">
        <v>183.75</v>
      </c>
      <c r="E453" s="26">
        <f t="shared" si="54"/>
        <v>1470</v>
      </c>
      <c r="F453" s="10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5" t="s">
        <v>10</v>
      </c>
      <c r="C454" s="17">
        <v>13.0</v>
      </c>
      <c r="D454" s="26">
        <v>715.0</v>
      </c>
      <c r="E454" s="26">
        <f t="shared" si="54"/>
        <v>9295</v>
      </c>
      <c r="F454" s="10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5" t="s">
        <v>27</v>
      </c>
      <c r="C455" s="17">
        <v>5.0</v>
      </c>
      <c r="D455" s="26">
        <v>150.0</v>
      </c>
      <c r="E455" s="26">
        <f t="shared" si="54"/>
        <v>750</v>
      </c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20"/>
      <c r="D456" s="16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1" t="s">
        <v>174</v>
      </c>
      <c r="B457" s="12"/>
      <c r="C457" s="13">
        <f>C458+C459</f>
        <v>79</v>
      </c>
      <c r="D457" s="14"/>
      <c r="E457" s="15">
        <f>E458+E459</f>
        <v>55920</v>
      </c>
      <c r="F457" s="15">
        <f>E457*1.15</f>
        <v>64308</v>
      </c>
      <c r="G457" s="16">
        <f>E457*1.155</f>
        <v>64587.6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5" t="s">
        <v>10</v>
      </c>
      <c r="C458" s="17">
        <v>78.0</v>
      </c>
      <c r="D458" s="26">
        <v>715.0</v>
      </c>
      <c r="E458" s="26">
        <f t="shared" ref="E458:E459" si="55">C458*D458</f>
        <v>55770</v>
      </c>
      <c r="F458" s="10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5" t="s">
        <v>8</v>
      </c>
      <c r="C459" s="27">
        <v>1.0</v>
      </c>
      <c r="D459" s="18">
        <v>150.0</v>
      </c>
      <c r="E459" s="18">
        <f t="shared" si="55"/>
        <v>150</v>
      </c>
      <c r="F459" s="10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20"/>
      <c r="D460" s="16"/>
      <c r="E460" s="16"/>
      <c r="F460" s="10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1" t="s">
        <v>175</v>
      </c>
      <c r="B461" s="12"/>
      <c r="C461" s="13">
        <f>C462</f>
        <v>3</v>
      </c>
      <c r="D461" s="14"/>
      <c r="E461" s="15">
        <f>E462</f>
        <v>1950</v>
      </c>
      <c r="F461" s="15">
        <f>E461*1.15</f>
        <v>2242.5</v>
      </c>
      <c r="G461" s="16">
        <f>E461*1.155</f>
        <v>2252.25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5" t="s">
        <v>176</v>
      </c>
      <c r="C462" s="17">
        <v>3.0</v>
      </c>
      <c r="D462" s="26">
        <v>650.0</v>
      </c>
      <c r="E462" s="26">
        <f>C462*D462</f>
        <v>1950</v>
      </c>
      <c r="F462" s="10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20"/>
      <c r="D463" s="16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1" t="s">
        <v>177</v>
      </c>
      <c r="B464" s="12"/>
      <c r="C464" s="13">
        <f>C465+C466</f>
        <v>2</v>
      </c>
      <c r="D464" s="14"/>
      <c r="E464" s="15">
        <f>E465+E466</f>
        <v>865</v>
      </c>
      <c r="F464" s="15">
        <f>E464*1.15</f>
        <v>994.75</v>
      </c>
      <c r="G464" s="16">
        <f>E464*1.155</f>
        <v>999.075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5" t="s">
        <v>70</v>
      </c>
      <c r="C465" s="17">
        <v>1.0</v>
      </c>
      <c r="D465" s="26">
        <v>715.0</v>
      </c>
      <c r="E465" s="26">
        <f t="shared" ref="E465:E466" si="56">C465*D465</f>
        <v>715</v>
      </c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5" t="s">
        <v>8</v>
      </c>
      <c r="C466" s="17">
        <v>1.0</v>
      </c>
      <c r="D466" s="26">
        <v>150.0</v>
      </c>
      <c r="E466" s="26">
        <f t="shared" si="56"/>
        <v>150</v>
      </c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20"/>
      <c r="D467" s="16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1" t="s">
        <v>178</v>
      </c>
      <c r="B468" s="12"/>
      <c r="C468" s="13">
        <f>C469</f>
        <v>7</v>
      </c>
      <c r="D468" s="14"/>
      <c r="E468" s="15">
        <f>E469</f>
        <v>5005</v>
      </c>
      <c r="F468" s="15">
        <f>E468*1.15</f>
        <v>5755.75</v>
      </c>
      <c r="G468" s="16">
        <f>E468*1.155</f>
        <v>5780.775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 t="s">
        <v>10</v>
      </c>
      <c r="C469" s="27">
        <v>7.0</v>
      </c>
      <c r="D469" s="18">
        <v>715.0</v>
      </c>
      <c r="E469" s="18">
        <f>C469*D469</f>
        <v>5005</v>
      </c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20"/>
      <c r="D470" s="16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1" t="s">
        <v>179</v>
      </c>
      <c r="B471" s="12"/>
      <c r="C471" s="13">
        <f>C472</f>
        <v>3</v>
      </c>
      <c r="D471" s="14"/>
      <c r="E471" s="15">
        <f>E472</f>
        <v>2145</v>
      </c>
      <c r="F471" s="15">
        <f>E471*1.15</f>
        <v>2466.75</v>
      </c>
      <c r="G471" s="16">
        <f>E471*1.155</f>
        <v>2477.475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 t="s">
        <v>10</v>
      </c>
      <c r="C472" s="27">
        <v>3.0</v>
      </c>
      <c r="D472" s="18">
        <v>715.0</v>
      </c>
      <c r="E472" s="18">
        <f>C472*D472</f>
        <v>2145</v>
      </c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20"/>
      <c r="D473" s="16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1" t="s">
        <v>180</v>
      </c>
      <c r="B474" s="12"/>
      <c r="C474" s="13">
        <f>C475</f>
        <v>2</v>
      </c>
      <c r="D474" s="14"/>
      <c r="E474" s="15">
        <f>E475</f>
        <v>1430</v>
      </c>
      <c r="F474" s="15">
        <f>E474*1.15</f>
        <v>1644.5</v>
      </c>
      <c r="G474" s="16">
        <f>E474*1.155</f>
        <v>1651.65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 t="s">
        <v>10</v>
      </c>
      <c r="C475" s="27">
        <v>2.0</v>
      </c>
      <c r="D475" s="18">
        <v>715.0</v>
      </c>
      <c r="E475" s="18">
        <f>C475*D475</f>
        <v>1430</v>
      </c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20"/>
      <c r="D476" s="16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1" t="s">
        <v>181</v>
      </c>
      <c r="B477" s="12"/>
      <c r="C477" s="13">
        <f>C478+C479+C480</f>
        <v>10</v>
      </c>
      <c r="D477" s="14"/>
      <c r="E477" s="15">
        <f>E478+E479+E480</f>
        <v>4325</v>
      </c>
      <c r="F477" s="15">
        <f>E477*1.15</f>
        <v>4973.75</v>
      </c>
      <c r="G477" s="16">
        <f>E477*1.155</f>
        <v>4995.375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5" t="s">
        <v>8</v>
      </c>
      <c r="C478" s="17">
        <v>5.0</v>
      </c>
      <c r="D478" s="26">
        <v>150.0</v>
      </c>
      <c r="E478" s="26">
        <f t="shared" ref="E478:E479" si="57">C478*D478</f>
        <v>750</v>
      </c>
      <c r="F478" s="10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5" t="s">
        <v>10</v>
      </c>
      <c r="C479" s="17">
        <v>5.0</v>
      </c>
      <c r="D479" s="26">
        <v>715.0</v>
      </c>
      <c r="E479" s="26">
        <f t="shared" si="57"/>
        <v>3575</v>
      </c>
      <c r="F479" s="10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20"/>
      <c r="D480" s="16"/>
      <c r="E480" s="16"/>
      <c r="F480" s="10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1" t="s">
        <v>182</v>
      </c>
      <c r="B481" s="12"/>
      <c r="C481" s="13">
        <f>SUM(C482)+C483</f>
        <v>6</v>
      </c>
      <c r="D481" s="14"/>
      <c r="E481" s="15">
        <f>E482+E483</f>
        <v>4290</v>
      </c>
      <c r="F481" s="15">
        <f>E481*1.15</f>
        <v>4933.5</v>
      </c>
      <c r="G481" s="16">
        <f>E481*1.155</f>
        <v>4954.95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5" t="s">
        <v>13</v>
      </c>
      <c r="C482" s="17">
        <v>6.0</v>
      </c>
      <c r="D482" s="26">
        <v>715.0</v>
      </c>
      <c r="E482" s="26">
        <f>C482*D482</f>
        <v>4290</v>
      </c>
      <c r="F482" s="10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1" t="s">
        <v>183</v>
      </c>
      <c r="B484" s="12"/>
      <c r="C484" s="13">
        <f>C485+C486+C487+C488+C489+C490</f>
        <v>170</v>
      </c>
      <c r="D484" s="14"/>
      <c r="E484" s="15">
        <f>E485+E486+E487+E488+E489</f>
        <v>105015</v>
      </c>
      <c r="F484" s="15">
        <f>E484*1.15</f>
        <v>120767.25</v>
      </c>
      <c r="G484" s="16">
        <f>E484*1.155</f>
        <v>121292.325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5" t="s">
        <v>184</v>
      </c>
      <c r="C485" s="17">
        <v>22.0</v>
      </c>
      <c r="D485" s="26">
        <v>150.0</v>
      </c>
      <c r="E485" s="26">
        <f t="shared" ref="E485:E489" si="58">C485*D485</f>
        <v>3300</v>
      </c>
      <c r="F485" s="10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5" t="s">
        <v>10</v>
      </c>
      <c r="C486" s="17">
        <v>141.0</v>
      </c>
      <c r="D486" s="26">
        <v>715.0</v>
      </c>
      <c r="E486" s="26">
        <f t="shared" si="58"/>
        <v>100815</v>
      </c>
      <c r="F486" s="10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5" t="s">
        <v>141</v>
      </c>
      <c r="C487" s="17">
        <v>2.0</v>
      </c>
      <c r="D487" s="26">
        <v>150.0</v>
      </c>
      <c r="E487" s="26">
        <f t="shared" si="58"/>
        <v>300</v>
      </c>
      <c r="F487" s="10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5" t="s">
        <v>28</v>
      </c>
      <c r="C488" s="17">
        <v>1.0</v>
      </c>
      <c r="D488" s="26">
        <v>300.0</v>
      </c>
      <c r="E488" s="26">
        <f t="shared" si="58"/>
        <v>300</v>
      </c>
      <c r="F488" s="10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 t="s">
        <v>27</v>
      </c>
      <c r="C489" s="27">
        <v>2.0</v>
      </c>
      <c r="D489" s="18">
        <v>150.0</v>
      </c>
      <c r="E489" s="18">
        <f t="shared" si="58"/>
        <v>300</v>
      </c>
      <c r="F489" s="10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 t="s">
        <v>114</v>
      </c>
      <c r="C490" s="27">
        <v>2.0</v>
      </c>
      <c r="D490" s="18">
        <v>0.0</v>
      </c>
      <c r="E490" s="18">
        <v>0.0</v>
      </c>
      <c r="F490" s="10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20"/>
      <c r="D491" s="16"/>
      <c r="E491" s="16"/>
      <c r="F491" s="10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1" t="s">
        <v>185</v>
      </c>
      <c r="B492" s="12"/>
      <c r="C492" s="13">
        <f>C493+C494+C495+C496+C498+C497</f>
        <v>87</v>
      </c>
      <c r="D492" s="14"/>
      <c r="E492" s="15">
        <f>E493+E494+E495+E496+E498+E497</f>
        <v>50803.35</v>
      </c>
      <c r="F492" s="15">
        <f>E492*1.15</f>
        <v>58423.8525</v>
      </c>
      <c r="G492" s="16">
        <f>E492*1.155</f>
        <v>58677.86925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5" t="s">
        <v>12</v>
      </c>
      <c r="C493" s="17">
        <v>1.0</v>
      </c>
      <c r="D493" s="26">
        <v>503.35</v>
      </c>
      <c r="E493" s="26">
        <f t="shared" ref="E493:E497" si="59">C493*D493</f>
        <v>503.35</v>
      </c>
      <c r="F493" s="10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5" t="s">
        <v>55</v>
      </c>
      <c r="C494" s="17">
        <v>6.0</v>
      </c>
      <c r="D494" s="26">
        <v>150.0</v>
      </c>
      <c r="E494" s="26">
        <f t="shared" si="59"/>
        <v>900</v>
      </c>
      <c r="F494" s="10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5" t="s">
        <v>10</v>
      </c>
      <c r="C495" s="17">
        <v>75.0</v>
      </c>
      <c r="D495" s="26">
        <v>650.0</v>
      </c>
      <c r="E495" s="26">
        <f t="shared" si="59"/>
        <v>48750</v>
      </c>
      <c r="F495" s="10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5" t="s">
        <v>101</v>
      </c>
      <c r="C496" s="17">
        <v>1.0</v>
      </c>
      <c r="D496" s="26">
        <v>650.0</v>
      </c>
      <c r="E496" s="26">
        <f t="shared" si="59"/>
        <v>650</v>
      </c>
      <c r="F496" s="10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5" t="s">
        <v>10</v>
      </c>
      <c r="C497" s="27">
        <v>4.0</v>
      </c>
      <c r="D497" s="18">
        <v>0.0</v>
      </c>
      <c r="E497" s="18">
        <f t="shared" si="59"/>
        <v>0</v>
      </c>
      <c r="F497" s="10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20"/>
      <c r="D498" s="16"/>
      <c r="E498" s="16"/>
      <c r="F498" s="10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1" t="s">
        <v>186</v>
      </c>
      <c r="B499" s="12"/>
      <c r="C499" s="13">
        <f>C500</f>
        <v>1</v>
      </c>
      <c r="D499" s="14"/>
      <c r="E499" s="24">
        <f>E500</f>
        <v>150</v>
      </c>
      <c r="F499" s="15">
        <f>E499*1.15</f>
        <v>172.5</v>
      </c>
      <c r="G499" s="16">
        <f>E499*1.155</f>
        <v>173.25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5" t="s">
        <v>8</v>
      </c>
      <c r="C500" s="17">
        <v>1.0</v>
      </c>
      <c r="D500" s="26">
        <v>150.0</v>
      </c>
      <c r="E500" s="26">
        <f>C500*D500</f>
        <v>150</v>
      </c>
      <c r="F500" s="10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20"/>
      <c r="D501" s="16"/>
      <c r="E501" s="16"/>
      <c r="F501" s="10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1" t="s">
        <v>187</v>
      </c>
      <c r="B502" s="12"/>
      <c r="C502" s="13">
        <f>C503+C506+C507+C504+C505+C508+C510+C509</f>
        <v>39</v>
      </c>
      <c r="D502" s="14"/>
      <c r="E502" s="24">
        <f>E503+E506+E507+E504+E505+E508+E510+E509</f>
        <v>12925</v>
      </c>
      <c r="F502" s="15">
        <f>E502*1.15</f>
        <v>14863.75</v>
      </c>
      <c r="G502" s="16">
        <f>E502*1.155</f>
        <v>14928.375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5" t="s">
        <v>10</v>
      </c>
      <c r="C503" s="17">
        <v>1.0</v>
      </c>
      <c r="D503" s="26">
        <v>715.0</v>
      </c>
      <c r="E503" s="26">
        <f t="shared" ref="E503:E510" si="60">C503*D503</f>
        <v>715</v>
      </c>
      <c r="F503" s="10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5" t="s">
        <v>10</v>
      </c>
      <c r="C504" s="17">
        <v>6.0</v>
      </c>
      <c r="D504" s="26">
        <v>0.0</v>
      </c>
      <c r="E504" s="26">
        <f t="shared" si="60"/>
        <v>0</v>
      </c>
      <c r="F504" s="10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5" t="s">
        <v>24</v>
      </c>
      <c r="C505" s="17">
        <v>6.0</v>
      </c>
      <c r="D505" s="26">
        <v>1390.0</v>
      </c>
      <c r="E505" s="26">
        <f t="shared" si="60"/>
        <v>8340</v>
      </c>
      <c r="F505" s="10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5" t="s">
        <v>55</v>
      </c>
      <c r="C506" s="17">
        <v>20.0</v>
      </c>
      <c r="D506" s="26">
        <v>150.0</v>
      </c>
      <c r="E506" s="26">
        <f t="shared" si="60"/>
        <v>3000</v>
      </c>
      <c r="F506" s="10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5" t="s">
        <v>103</v>
      </c>
      <c r="C507" s="17">
        <v>2.0</v>
      </c>
      <c r="D507" s="26">
        <v>130.0</v>
      </c>
      <c r="E507" s="26">
        <f t="shared" si="60"/>
        <v>260</v>
      </c>
      <c r="F507" s="10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 t="s">
        <v>27</v>
      </c>
      <c r="C508" s="20">
        <v>2.0</v>
      </c>
      <c r="D508" s="16">
        <v>150.0</v>
      </c>
      <c r="E508" s="16">
        <f t="shared" si="60"/>
        <v>300</v>
      </c>
      <c r="F508" s="10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 t="s">
        <v>126</v>
      </c>
      <c r="C509" s="20">
        <v>1.0</v>
      </c>
      <c r="D509" s="16">
        <v>220.0</v>
      </c>
      <c r="E509" s="16">
        <f t="shared" si="60"/>
        <v>220</v>
      </c>
      <c r="F509" s="10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 t="s">
        <v>188</v>
      </c>
      <c r="C510" s="20">
        <v>1.0</v>
      </c>
      <c r="D510" s="16">
        <v>90.0</v>
      </c>
      <c r="E510" s="16">
        <f t="shared" si="60"/>
        <v>90</v>
      </c>
      <c r="F510" s="10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20"/>
      <c r="D511" s="16"/>
      <c r="E511" s="16"/>
      <c r="F511" s="10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1" t="s">
        <v>189</v>
      </c>
      <c r="B512" s="12"/>
      <c r="C512" s="13">
        <f>C513</f>
        <v>1</v>
      </c>
      <c r="D512" s="14"/>
      <c r="E512" s="15">
        <f>E513</f>
        <v>715</v>
      </c>
      <c r="F512" s="15">
        <f>E512*1.15</f>
        <v>822.25</v>
      </c>
      <c r="G512" s="16">
        <f>E512*1.155</f>
        <v>825.825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5" t="s">
        <v>10</v>
      </c>
      <c r="C513" s="17">
        <v>1.0</v>
      </c>
      <c r="D513" s="26">
        <v>715.0</v>
      </c>
      <c r="E513" s="26">
        <f>C513*D513</f>
        <v>715</v>
      </c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20"/>
      <c r="D514" s="16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1" t="s">
        <v>190</v>
      </c>
      <c r="B515" s="12"/>
      <c r="C515" s="13">
        <f>C516</f>
        <v>1</v>
      </c>
      <c r="D515" s="14"/>
      <c r="E515" s="15">
        <f>E516</f>
        <v>715</v>
      </c>
      <c r="F515" s="15">
        <f>E515*1.15</f>
        <v>822.25</v>
      </c>
      <c r="G515" s="16">
        <f>E515*1.155</f>
        <v>825.825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 t="s">
        <v>10</v>
      </c>
      <c r="C516" s="27">
        <v>1.0</v>
      </c>
      <c r="D516" s="18">
        <v>715.0</v>
      </c>
      <c r="E516" s="18">
        <f>C516*D516</f>
        <v>715</v>
      </c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20"/>
      <c r="D517" s="16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1" t="s">
        <v>191</v>
      </c>
      <c r="B518" s="12"/>
      <c r="C518" s="13">
        <f>C519+C520</f>
        <v>53</v>
      </c>
      <c r="D518" s="14"/>
      <c r="E518" s="15">
        <f>E519+E520</f>
        <v>22459</v>
      </c>
      <c r="F518" s="15">
        <f>E518*1.15</f>
        <v>25827.85</v>
      </c>
      <c r="G518" s="16">
        <f>E518*1.155</f>
        <v>25940.145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5" t="s">
        <v>10</v>
      </c>
      <c r="C519" s="17">
        <v>32.0</v>
      </c>
      <c r="D519" s="26">
        <v>650.0</v>
      </c>
      <c r="E519" s="26">
        <f t="shared" ref="E519:E520" si="61">C519*D519</f>
        <v>20800</v>
      </c>
      <c r="F519" s="10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5" t="s">
        <v>192</v>
      </c>
      <c r="C520" s="17">
        <v>21.0</v>
      </c>
      <c r="D520" s="26">
        <v>79.0</v>
      </c>
      <c r="E520" s="26">
        <f t="shared" si="61"/>
        <v>1659</v>
      </c>
      <c r="F520" s="10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20"/>
      <c r="D521" s="16"/>
      <c r="E521" s="16"/>
      <c r="F521" s="10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1" t="s">
        <v>193</v>
      </c>
      <c r="B522" s="12"/>
      <c r="C522" s="13">
        <v>2.0</v>
      </c>
      <c r="D522" s="14"/>
      <c r="E522" s="15">
        <f>E523</f>
        <v>316</v>
      </c>
      <c r="F522" s="15">
        <f>E522*1.15</f>
        <v>363.4</v>
      </c>
      <c r="G522" s="16">
        <f>E522*1.155</f>
        <v>364.98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5" t="s">
        <v>26</v>
      </c>
      <c r="C523" s="17">
        <v>2.0</v>
      </c>
      <c r="D523" s="26">
        <v>158.0</v>
      </c>
      <c r="E523" s="26">
        <f>C523*D523</f>
        <v>316</v>
      </c>
      <c r="F523" s="10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20"/>
      <c r="D524" s="16"/>
      <c r="E524" s="16"/>
      <c r="F524" s="10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1" t="s">
        <v>194</v>
      </c>
      <c r="B525" s="12"/>
      <c r="C525" s="13">
        <f>C526</f>
        <v>14</v>
      </c>
      <c r="D525" s="14"/>
      <c r="E525" s="15">
        <f>E526</f>
        <v>10010</v>
      </c>
      <c r="F525" s="15">
        <f>E525*1.15</f>
        <v>11511.5</v>
      </c>
      <c r="G525" s="16">
        <f>E525*1.155</f>
        <v>11561.55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5" t="s">
        <v>10</v>
      </c>
      <c r="C526" s="17">
        <v>14.0</v>
      </c>
      <c r="D526" s="26">
        <v>715.0</v>
      </c>
      <c r="E526" s="26">
        <f>C526*D526</f>
        <v>10010</v>
      </c>
      <c r="F526" s="10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20"/>
      <c r="D527" s="16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1" t="s">
        <v>195</v>
      </c>
      <c r="B528" s="12"/>
      <c r="C528" s="13">
        <f>C529+C530+C531</f>
        <v>7</v>
      </c>
      <c r="D528" s="14"/>
      <c r="E528" s="15">
        <f>E529+E530+E531</f>
        <v>4530</v>
      </c>
      <c r="F528" s="15">
        <f>E528*1.15</f>
        <v>5209.5</v>
      </c>
      <c r="G528" s="16">
        <f>E528*1.155</f>
        <v>5232.15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5" t="s">
        <v>124</v>
      </c>
      <c r="C529" s="17">
        <v>4.0</v>
      </c>
      <c r="D529" s="26">
        <v>715.0</v>
      </c>
      <c r="E529" s="26">
        <f t="shared" ref="E529:E531" si="62">C529*D529</f>
        <v>2860</v>
      </c>
      <c r="F529" s="10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5" t="s">
        <v>8</v>
      </c>
      <c r="C530" s="17">
        <v>1.0</v>
      </c>
      <c r="D530" s="26">
        <v>150.0</v>
      </c>
      <c r="E530" s="26">
        <f t="shared" si="62"/>
        <v>150</v>
      </c>
      <c r="F530" s="10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5" t="s">
        <v>196</v>
      </c>
      <c r="C531" s="17">
        <v>2.0</v>
      </c>
      <c r="D531" s="26">
        <v>760.0</v>
      </c>
      <c r="E531" s="26">
        <f t="shared" si="62"/>
        <v>1520</v>
      </c>
      <c r="F531" s="10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20"/>
      <c r="D532" s="16"/>
      <c r="E532" s="16"/>
      <c r="F532" s="10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1" t="s">
        <v>197</v>
      </c>
      <c r="B533" s="12"/>
      <c r="C533" s="13">
        <f>C534</f>
        <v>4</v>
      </c>
      <c r="D533" s="14"/>
      <c r="E533" s="15">
        <f>E534</f>
        <v>2860</v>
      </c>
      <c r="F533" s="15">
        <f>E533*1.15</f>
        <v>3289</v>
      </c>
      <c r="G533" s="16">
        <f>E533*1.155</f>
        <v>3303.3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5" t="s">
        <v>10</v>
      </c>
      <c r="C534" s="17">
        <v>4.0</v>
      </c>
      <c r="D534" s="26">
        <v>715.0</v>
      </c>
      <c r="E534" s="26">
        <f>C534*D534</f>
        <v>2860</v>
      </c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20"/>
      <c r="D535" s="16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1" t="s">
        <v>198</v>
      </c>
      <c r="B536" s="12"/>
      <c r="C536" s="13">
        <f>C537+C538+C539</f>
        <v>11</v>
      </c>
      <c r="D536" s="14"/>
      <c r="E536" s="15">
        <f>E537+E538+E539</f>
        <v>5948</v>
      </c>
      <c r="F536" s="15">
        <f>E536*1.15</f>
        <v>6840.2</v>
      </c>
      <c r="G536" s="16">
        <f>E536*1.155</f>
        <v>6869.94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5" t="s">
        <v>12</v>
      </c>
      <c r="C537" s="17">
        <v>2.0</v>
      </c>
      <c r="D537" s="26">
        <v>499.0</v>
      </c>
      <c r="E537" s="26">
        <f>D537*C537</f>
        <v>998</v>
      </c>
      <c r="F537" s="10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5" t="s">
        <v>26</v>
      </c>
      <c r="C538" s="17">
        <v>4.0</v>
      </c>
      <c r="D538" s="26">
        <v>425.0</v>
      </c>
      <c r="E538" s="26">
        <f t="shared" ref="E538:E539" si="63">C538*D538</f>
        <v>1700</v>
      </c>
      <c r="F538" s="10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5" t="s">
        <v>10</v>
      </c>
      <c r="C539" s="17">
        <v>5.0</v>
      </c>
      <c r="D539" s="26">
        <v>650.0</v>
      </c>
      <c r="E539" s="26">
        <f t="shared" si="63"/>
        <v>3250</v>
      </c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20"/>
      <c r="D540" s="16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0" t="s">
        <v>199</v>
      </c>
      <c r="B541" s="12"/>
      <c r="C541" s="13">
        <v>4.0</v>
      </c>
      <c r="D541" s="14"/>
      <c r="E541" s="15">
        <f>E542</f>
        <v>365.2</v>
      </c>
      <c r="F541" s="15">
        <f>round(E541*1.15,0)</f>
        <v>420</v>
      </c>
      <c r="G541" s="16">
        <f>E541*1.155</f>
        <v>421.806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5" t="s">
        <v>30</v>
      </c>
      <c r="C542" s="17">
        <v>4.0</v>
      </c>
      <c r="D542" s="26">
        <v>91.3</v>
      </c>
      <c r="E542" s="26">
        <f>C542*D542</f>
        <v>365.2</v>
      </c>
      <c r="F542" s="10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20"/>
      <c r="D543" s="16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1" t="s">
        <v>200</v>
      </c>
      <c r="B544" s="12"/>
      <c r="C544" s="13">
        <v>9.0</v>
      </c>
      <c r="D544" s="14"/>
      <c r="E544" s="15">
        <f>E545</f>
        <v>6435</v>
      </c>
      <c r="F544" s="15">
        <f>E544*1.15</f>
        <v>7400.25</v>
      </c>
      <c r="G544" s="16">
        <f>E544*1.155</f>
        <v>7432.425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5" t="s">
        <v>10</v>
      </c>
      <c r="C545" s="17">
        <v>9.0</v>
      </c>
      <c r="D545" s="26">
        <v>715.0</v>
      </c>
      <c r="E545" s="26">
        <f>C545*D545</f>
        <v>6435</v>
      </c>
      <c r="F545" s="10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20"/>
      <c r="D546" s="16"/>
      <c r="E546" s="16"/>
      <c r="F546" s="10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1" t="s">
        <v>201</v>
      </c>
      <c r="B547" s="12"/>
      <c r="C547" s="13">
        <f>C548+C549</f>
        <v>16</v>
      </c>
      <c r="D547" s="14"/>
      <c r="E547" s="15">
        <f>E548+E549</f>
        <v>8375</v>
      </c>
      <c r="F547" s="15">
        <f>E547*1.15</f>
        <v>9631.25</v>
      </c>
      <c r="G547" s="16">
        <f>E547*1.155</f>
        <v>9673.125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5" t="s">
        <v>26</v>
      </c>
      <c r="C548" s="17">
        <v>9.0</v>
      </c>
      <c r="D548" s="26">
        <v>425.0</v>
      </c>
      <c r="E548" s="26">
        <f t="shared" ref="E548:E549" si="64">C548*D548</f>
        <v>3825</v>
      </c>
      <c r="F548" s="10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5" t="s">
        <v>10</v>
      </c>
      <c r="C549" s="17">
        <v>7.0</v>
      </c>
      <c r="D549" s="26">
        <v>650.0</v>
      </c>
      <c r="E549" s="26">
        <f t="shared" si="64"/>
        <v>4550</v>
      </c>
      <c r="F549" s="10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20"/>
      <c r="D550" s="16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1" t="s">
        <v>202</v>
      </c>
      <c r="B551" s="12"/>
      <c r="C551" s="13">
        <f>C552</f>
        <v>1</v>
      </c>
      <c r="D551" s="14"/>
      <c r="E551" s="15">
        <f>E552</f>
        <v>130</v>
      </c>
      <c r="F551" s="15">
        <f>E551*1.15</f>
        <v>149.5</v>
      </c>
      <c r="G551" s="16">
        <f>E551*1.155</f>
        <v>150.15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5" t="s">
        <v>8</v>
      </c>
      <c r="C552" s="17">
        <v>1.0</v>
      </c>
      <c r="D552" s="26">
        <v>130.0</v>
      </c>
      <c r="E552" s="26">
        <f>C552*D552</f>
        <v>130</v>
      </c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20"/>
      <c r="D553" s="16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1" t="s">
        <v>203</v>
      </c>
      <c r="B554" s="12"/>
      <c r="C554" s="13">
        <v>1.0</v>
      </c>
      <c r="D554" s="14"/>
      <c r="E554" s="15">
        <f>E555</f>
        <v>425</v>
      </c>
      <c r="F554" s="15">
        <f>E554*1.15</f>
        <v>488.75</v>
      </c>
      <c r="G554" s="16">
        <f>E554*1.155</f>
        <v>490.875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5" t="s">
        <v>26</v>
      </c>
      <c r="C555" s="17">
        <v>1.0</v>
      </c>
      <c r="D555" s="26">
        <v>425.0</v>
      </c>
      <c r="E555" s="26">
        <f>C555*D555</f>
        <v>425</v>
      </c>
      <c r="F555" s="10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20"/>
      <c r="D556" s="16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1" t="s">
        <v>204</v>
      </c>
      <c r="B557" s="12"/>
      <c r="C557" s="13">
        <v>1.0</v>
      </c>
      <c r="D557" s="14"/>
      <c r="E557" s="15">
        <f>E558</f>
        <v>150</v>
      </c>
      <c r="F557" s="15">
        <f>E557*1.15</f>
        <v>172.5</v>
      </c>
      <c r="G557" s="16">
        <f>E557*1.155</f>
        <v>173.25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5" t="s">
        <v>8</v>
      </c>
      <c r="C558" s="17">
        <v>1.0</v>
      </c>
      <c r="D558" s="26">
        <v>150.0</v>
      </c>
      <c r="E558" s="26">
        <f>C558*D558</f>
        <v>150</v>
      </c>
      <c r="F558" s="10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20"/>
      <c r="D559" s="16"/>
      <c r="E559" s="16"/>
      <c r="F559" s="10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1" t="s">
        <v>205</v>
      </c>
      <c r="B560" s="12"/>
      <c r="C560" s="13">
        <f>C561</f>
        <v>3</v>
      </c>
      <c r="D560" s="14"/>
      <c r="E560" s="15">
        <f>E561</f>
        <v>2145</v>
      </c>
      <c r="F560" s="15">
        <f>E560*1.15</f>
        <v>2466.75</v>
      </c>
      <c r="G560" s="16">
        <f>E560*1.155</f>
        <v>2477.475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5" t="s">
        <v>10</v>
      </c>
      <c r="C561" s="17">
        <v>3.0</v>
      </c>
      <c r="D561" s="26">
        <v>715.0</v>
      </c>
      <c r="E561" s="26">
        <f>C561*D561</f>
        <v>2145</v>
      </c>
      <c r="F561" s="10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20"/>
      <c r="D562" s="16"/>
      <c r="E562" s="16"/>
      <c r="F562" s="10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1" t="s">
        <v>206</v>
      </c>
      <c r="B563" s="12"/>
      <c r="C563" s="13">
        <f>C564+C565+C566+C567</f>
        <v>18</v>
      </c>
      <c r="D563" s="14"/>
      <c r="E563" s="15">
        <f>E564+E565+E566+E567</f>
        <v>11260</v>
      </c>
      <c r="F563" s="15">
        <f>E563*1.15</f>
        <v>12949</v>
      </c>
      <c r="G563" s="16">
        <f>E563*1.155</f>
        <v>13005.3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5" t="s">
        <v>8</v>
      </c>
      <c r="C564" s="17">
        <v>3.0</v>
      </c>
      <c r="D564" s="26">
        <v>150.0</v>
      </c>
      <c r="E564" s="26">
        <f t="shared" ref="E564:E567" si="65">C564*D564</f>
        <v>450</v>
      </c>
      <c r="F564" s="10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5" t="s">
        <v>207</v>
      </c>
      <c r="C565" s="17">
        <v>5.0</v>
      </c>
      <c r="D565" s="26">
        <v>715.0</v>
      </c>
      <c r="E565" s="26">
        <f t="shared" si="65"/>
        <v>3575</v>
      </c>
      <c r="F565" s="10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5" t="s">
        <v>10</v>
      </c>
      <c r="C566" s="17">
        <v>9.0</v>
      </c>
      <c r="D566" s="26">
        <v>715.0</v>
      </c>
      <c r="E566" s="26">
        <f t="shared" si="65"/>
        <v>6435</v>
      </c>
      <c r="F566" s="10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5" t="s">
        <v>208</v>
      </c>
      <c r="C567" s="17">
        <v>1.0</v>
      </c>
      <c r="D567" s="26">
        <v>800.0</v>
      </c>
      <c r="E567" s="26">
        <f t="shared" si="65"/>
        <v>800</v>
      </c>
      <c r="F567" s="10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20"/>
      <c r="D568" s="16"/>
      <c r="E568" s="16"/>
      <c r="F568" s="10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1" t="s">
        <v>209</v>
      </c>
      <c r="B569" s="12"/>
      <c r="C569" s="13">
        <f>C570+C571</f>
        <v>43</v>
      </c>
      <c r="D569" s="14"/>
      <c r="E569" s="15">
        <f>IFERROR(__xludf.DUMMYFUNCTION("+E570+E571"),31345.0)</f>
        <v>31345</v>
      </c>
      <c r="F569" s="15">
        <f>E569*1.15</f>
        <v>36046.75</v>
      </c>
      <c r="G569" s="16">
        <f>E569*1.155</f>
        <v>36203.475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5" t="s">
        <v>10</v>
      </c>
      <c r="C570" s="17">
        <v>39.0</v>
      </c>
      <c r="D570" s="26">
        <v>715.0</v>
      </c>
      <c r="E570" s="26">
        <f>C570*D570</f>
        <v>27885</v>
      </c>
      <c r="F570" s="10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5" t="s">
        <v>210</v>
      </c>
      <c r="C571" s="17">
        <v>4.0</v>
      </c>
      <c r="D571" s="26">
        <v>865.0</v>
      </c>
      <c r="E571" s="26">
        <f>D571*C571</f>
        <v>3460</v>
      </c>
      <c r="F571" s="10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20"/>
      <c r="D572" s="16"/>
      <c r="E572" s="16"/>
      <c r="F572" s="10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1" t="s">
        <v>211</v>
      </c>
      <c r="B573" s="12"/>
      <c r="C573" s="13">
        <v>3.0</v>
      </c>
      <c r="D573" s="14"/>
      <c r="E573" s="15">
        <f>E574</f>
        <v>1467.09</v>
      </c>
      <c r="F573" s="15">
        <f>E573*1.15</f>
        <v>1687.1535</v>
      </c>
      <c r="G573" s="16">
        <f>E573*1.155</f>
        <v>1694.48895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5" t="s">
        <v>26</v>
      </c>
      <c r="C574" s="17">
        <v>3.0</v>
      </c>
      <c r="D574" s="26">
        <v>489.03</v>
      </c>
      <c r="E574" s="26">
        <f>C574*D574</f>
        <v>1467.09</v>
      </c>
      <c r="F574" s="10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20"/>
      <c r="D575" s="16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1" t="s">
        <v>212</v>
      </c>
      <c r="B576" s="12"/>
      <c r="C576" s="13">
        <f>C577</f>
        <v>11</v>
      </c>
      <c r="D576" s="14"/>
      <c r="E576" s="15">
        <f>E577</f>
        <v>5720</v>
      </c>
      <c r="F576" s="15">
        <f>E576</f>
        <v>5720</v>
      </c>
      <c r="G576" s="16">
        <f>E576*1.155</f>
        <v>6606.6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5" t="s">
        <v>75</v>
      </c>
      <c r="C577" s="17">
        <v>11.0</v>
      </c>
      <c r="D577" s="26">
        <v>520.0</v>
      </c>
      <c r="E577" s="26">
        <f>C577*D577</f>
        <v>5720</v>
      </c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20"/>
      <c r="D578" s="16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1" t="s">
        <v>213</v>
      </c>
      <c r="B579" s="12"/>
      <c r="C579" s="13">
        <f>C581+C583+C580+C582</f>
        <v>14</v>
      </c>
      <c r="D579" s="14"/>
      <c r="E579" s="15">
        <f>E580+E581+E582+E583</f>
        <v>11440</v>
      </c>
      <c r="F579" s="15">
        <f>E579*1.15</f>
        <v>13156</v>
      </c>
      <c r="G579" s="16">
        <f>E579*1.155</f>
        <v>13213.2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5" t="s">
        <v>12</v>
      </c>
      <c r="C580" s="17">
        <v>2.0</v>
      </c>
      <c r="D580" s="26">
        <v>0.0</v>
      </c>
      <c r="E580" s="26">
        <f t="shared" ref="E580:E583" si="66">C580*D580</f>
        <v>0</v>
      </c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5" t="s">
        <v>10</v>
      </c>
      <c r="C581" s="17">
        <v>4.0</v>
      </c>
      <c r="D581" s="26">
        <v>715.0</v>
      </c>
      <c r="E581" s="26">
        <f t="shared" si="66"/>
        <v>2860</v>
      </c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5" t="s">
        <v>10</v>
      </c>
      <c r="C582" s="27">
        <v>2.0</v>
      </c>
      <c r="D582" s="18">
        <v>0.0</v>
      </c>
      <c r="E582" s="18">
        <f t="shared" si="66"/>
        <v>0</v>
      </c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 t="s">
        <v>114</v>
      </c>
      <c r="C583" s="27">
        <v>6.0</v>
      </c>
      <c r="D583" s="18">
        <v>1430.0</v>
      </c>
      <c r="E583" s="18">
        <f t="shared" si="66"/>
        <v>8580</v>
      </c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20"/>
      <c r="D584" s="16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1" t="s">
        <v>214</v>
      </c>
      <c r="B585" s="12"/>
      <c r="C585" s="13">
        <f>C586</f>
        <v>30</v>
      </c>
      <c r="D585" s="14"/>
      <c r="E585" s="15">
        <f>E586</f>
        <v>15750</v>
      </c>
      <c r="F585" s="15">
        <f>E585*1.15</f>
        <v>18112.5</v>
      </c>
      <c r="G585" s="16">
        <f>E585*1.155</f>
        <v>18191.25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5" t="s">
        <v>101</v>
      </c>
      <c r="C586" s="17">
        <v>30.0</v>
      </c>
      <c r="D586" s="26">
        <v>525.0</v>
      </c>
      <c r="E586" s="26">
        <f>C586*D586</f>
        <v>15750</v>
      </c>
      <c r="F586" s="10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20"/>
      <c r="D587" s="16"/>
      <c r="E587" s="16"/>
      <c r="F587" s="10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0" t="s">
        <v>215</v>
      </c>
      <c r="B588" s="12"/>
      <c r="C588" s="13">
        <f>C589+C590</f>
        <v>12</v>
      </c>
      <c r="D588" s="14"/>
      <c r="E588" s="15">
        <f>E589+E590</f>
        <v>3968.36</v>
      </c>
      <c r="F588" s="15">
        <f>E588*1.15</f>
        <v>4563.614</v>
      </c>
      <c r="G588" s="16">
        <f>E588*1.155</f>
        <v>4583.4558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5" t="s">
        <v>26</v>
      </c>
      <c r="C589" s="17">
        <v>8.0</v>
      </c>
      <c r="D589" s="26">
        <v>404.0</v>
      </c>
      <c r="E589" s="26">
        <f t="shared" ref="E589:E590" si="67">C589*D589</f>
        <v>3232</v>
      </c>
      <c r="F589" s="10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5" t="s">
        <v>30</v>
      </c>
      <c r="C590" s="17">
        <v>4.0</v>
      </c>
      <c r="D590" s="26">
        <v>184.09</v>
      </c>
      <c r="E590" s="26">
        <f t="shared" si="67"/>
        <v>736.36</v>
      </c>
      <c r="F590" s="10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20"/>
      <c r="D591" s="16"/>
      <c r="E591" s="16"/>
      <c r="F591" s="10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7.25" customHeight="1">
      <c r="A592" s="11" t="s">
        <v>216</v>
      </c>
      <c r="B592" s="12"/>
      <c r="C592" s="13">
        <f>C593+C594+C595</f>
        <v>32</v>
      </c>
      <c r="D592" s="14"/>
      <c r="E592" s="15">
        <f>E593+E594+E595</f>
        <v>22880</v>
      </c>
      <c r="F592" s="15">
        <f>E592*1.15</f>
        <v>26312</v>
      </c>
      <c r="G592" s="16">
        <f>E592*1.155</f>
        <v>26426.4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5" t="s">
        <v>16</v>
      </c>
      <c r="C593" s="17">
        <v>4.0</v>
      </c>
      <c r="D593" s="26">
        <v>715.0</v>
      </c>
      <c r="E593" s="26">
        <f t="shared" ref="E593:E594" si="68">C593*D593</f>
        <v>2860</v>
      </c>
      <c r="F593" s="10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5" t="s">
        <v>10</v>
      </c>
      <c r="C594" s="17">
        <v>28.0</v>
      </c>
      <c r="D594" s="26">
        <v>715.0</v>
      </c>
      <c r="E594" s="26">
        <f t="shared" si="68"/>
        <v>20020</v>
      </c>
      <c r="F594" s="10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20"/>
      <c r="D595" s="16"/>
      <c r="E595" s="16"/>
      <c r="F595" s="10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1" t="s">
        <v>217</v>
      </c>
      <c r="B596" s="12"/>
      <c r="C596" s="13">
        <f>C597+C598</f>
        <v>23</v>
      </c>
      <c r="D596" s="14"/>
      <c r="E596" s="15">
        <f>E597+E598</f>
        <v>15110</v>
      </c>
      <c r="F596" s="15">
        <f>E596*1.15</f>
        <v>17376.5</v>
      </c>
      <c r="G596" s="16">
        <f>E596*1.155</f>
        <v>17452.05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5" t="s">
        <v>10</v>
      </c>
      <c r="C597" s="17">
        <v>22.0</v>
      </c>
      <c r="D597" s="26">
        <v>650.0</v>
      </c>
      <c r="E597" s="26">
        <f t="shared" ref="E597:E598" si="69">C597*D597</f>
        <v>14300</v>
      </c>
      <c r="F597" s="10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 t="s">
        <v>218</v>
      </c>
      <c r="C598" s="20">
        <v>1.0</v>
      </c>
      <c r="D598" s="16">
        <v>810.0</v>
      </c>
      <c r="E598" s="16">
        <f t="shared" si="69"/>
        <v>810</v>
      </c>
      <c r="F598" s="10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20"/>
      <c r="D599" s="16"/>
      <c r="E599" s="16"/>
      <c r="F599" s="10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1" t="s">
        <v>219</v>
      </c>
      <c r="B600" s="12"/>
      <c r="C600" s="13">
        <v>2.0</v>
      </c>
      <c r="D600" s="14"/>
      <c r="E600" s="15">
        <f>E601</f>
        <v>998</v>
      </c>
      <c r="F600" s="15">
        <f>E600*1.15</f>
        <v>1147.7</v>
      </c>
      <c r="G600" s="16">
        <f>E600*1.155</f>
        <v>1152.69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5" t="s">
        <v>12</v>
      </c>
      <c r="C601" s="17">
        <v>2.0</v>
      </c>
      <c r="D601" s="26">
        <v>499.0</v>
      </c>
      <c r="E601" s="26">
        <f>C601*D601</f>
        <v>998</v>
      </c>
      <c r="F601" s="10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20"/>
      <c r="D602" s="16"/>
      <c r="E602" s="16"/>
      <c r="F602" s="10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1" t="s">
        <v>220</v>
      </c>
      <c r="B603" s="12"/>
      <c r="C603" s="13">
        <f>C604+C605+C606</f>
        <v>17</v>
      </c>
      <c r="D603" s="14"/>
      <c r="E603" s="15">
        <f>E604+E605+E606</f>
        <v>10400</v>
      </c>
      <c r="F603" s="15">
        <f>E603*1.15</f>
        <v>11960</v>
      </c>
      <c r="G603" s="16">
        <f>E603*1.155</f>
        <v>12012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5" t="s">
        <v>10</v>
      </c>
      <c r="C604" s="17">
        <v>15.0</v>
      </c>
      <c r="D604" s="26">
        <v>650.0</v>
      </c>
      <c r="E604" s="26">
        <f t="shared" ref="E604:E606" si="70">C604*D604</f>
        <v>9750</v>
      </c>
      <c r="F604" s="10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5" t="s">
        <v>16</v>
      </c>
      <c r="C605" s="17">
        <v>1.0</v>
      </c>
      <c r="D605" s="26">
        <v>500.0</v>
      </c>
      <c r="E605" s="26">
        <f t="shared" si="70"/>
        <v>500</v>
      </c>
      <c r="F605" s="10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5" t="s">
        <v>144</v>
      </c>
      <c r="C606" s="17">
        <v>1.0</v>
      </c>
      <c r="D606" s="26">
        <v>150.0</v>
      </c>
      <c r="E606" s="26">
        <f t="shared" si="70"/>
        <v>150</v>
      </c>
      <c r="F606" s="10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20"/>
      <c r="D607" s="16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1" t="s">
        <v>221</v>
      </c>
      <c r="B608" s="12"/>
      <c r="C608" s="13">
        <f>C609+C610</f>
        <v>2</v>
      </c>
      <c r="D608" s="14"/>
      <c r="E608" s="15">
        <f>E609+E610</f>
        <v>260</v>
      </c>
      <c r="F608" s="15">
        <f>E608*1.15</f>
        <v>299</v>
      </c>
      <c r="G608" s="16">
        <f>E608*1.155</f>
        <v>300.3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5" t="s">
        <v>8</v>
      </c>
      <c r="C609" s="17">
        <v>1.0</v>
      </c>
      <c r="D609" s="26">
        <v>130.0</v>
      </c>
      <c r="E609" s="26">
        <f t="shared" ref="E609:E610" si="71">C609*D609</f>
        <v>130</v>
      </c>
      <c r="F609" s="10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5" t="s">
        <v>144</v>
      </c>
      <c r="C610" s="17">
        <v>1.0</v>
      </c>
      <c r="D610" s="26">
        <v>130.0</v>
      </c>
      <c r="E610" s="26">
        <f t="shared" si="71"/>
        <v>130</v>
      </c>
      <c r="F610" s="10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20"/>
      <c r="D611" s="16"/>
      <c r="E611" s="16"/>
      <c r="F611" s="10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1" t="s">
        <v>222</v>
      </c>
      <c r="B612" s="12"/>
      <c r="C612" s="13">
        <f>C613+C614</f>
        <v>3</v>
      </c>
      <c r="D612" s="14"/>
      <c r="E612" s="15">
        <f>E613+E614</f>
        <v>1015</v>
      </c>
      <c r="F612" s="15">
        <f>E612*1.15</f>
        <v>1167.25</v>
      </c>
      <c r="G612" s="16">
        <f>E612*1.155</f>
        <v>1172.325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 t="s">
        <v>13</v>
      </c>
      <c r="C613" s="27">
        <v>1.0</v>
      </c>
      <c r="D613" s="18">
        <v>715.0</v>
      </c>
      <c r="E613" s="18">
        <f t="shared" ref="E613:E614" si="72">C613*D613</f>
        <v>715</v>
      </c>
      <c r="F613" s="10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 t="s">
        <v>8</v>
      </c>
      <c r="C614" s="27">
        <v>2.0</v>
      </c>
      <c r="D614" s="18">
        <v>150.0</v>
      </c>
      <c r="E614" s="18">
        <f t="shared" si="72"/>
        <v>300</v>
      </c>
      <c r="F614" s="10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20"/>
      <c r="D615" s="16"/>
      <c r="E615" s="16"/>
      <c r="F615" s="10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1" t="s">
        <v>223</v>
      </c>
      <c r="B616" s="12"/>
      <c r="C616" s="13">
        <f>C617+C618+C619</f>
        <v>30</v>
      </c>
      <c r="D616" s="14"/>
      <c r="E616" s="15">
        <f>E617+E618+E619</f>
        <v>8920</v>
      </c>
      <c r="F616" s="15">
        <f>E616*1.15</f>
        <v>10258</v>
      </c>
      <c r="G616" s="16">
        <f>E616*1.155</f>
        <v>10302.6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5" t="s">
        <v>10</v>
      </c>
      <c r="C617" s="17">
        <v>8.0</v>
      </c>
      <c r="D617" s="26">
        <v>715.0</v>
      </c>
      <c r="E617" s="26">
        <f t="shared" ref="E617:E619" si="73">C617*D617</f>
        <v>5720</v>
      </c>
      <c r="F617" s="10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5" t="s">
        <v>55</v>
      </c>
      <c r="C618" s="17">
        <v>17.0</v>
      </c>
      <c r="D618" s="26">
        <v>150.0</v>
      </c>
      <c r="E618" s="26">
        <f t="shared" si="73"/>
        <v>2550</v>
      </c>
      <c r="F618" s="10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5" t="s">
        <v>103</v>
      </c>
      <c r="C619" s="17">
        <v>5.0</v>
      </c>
      <c r="D619" s="26">
        <v>130.0</v>
      </c>
      <c r="E619" s="26">
        <f t="shared" si="73"/>
        <v>650</v>
      </c>
      <c r="F619" s="10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20"/>
      <c r="D620" s="16"/>
      <c r="E620" s="16"/>
      <c r="F620" s="10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1" t="s">
        <v>224</v>
      </c>
      <c r="B621" s="12"/>
      <c r="C621" s="13">
        <v>2.0</v>
      </c>
      <c r="D621" s="14"/>
      <c r="E621" s="15">
        <f>E622+E623</f>
        <v>1214</v>
      </c>
      <c r="F621" s="15">
        <f>E621*1.15</f>
        <v>1396.1</v>
      </c>
      <c r="G621" s="16">
        <f>E621*1.155</f>
        <v>1402.17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5" t="s">
        <v>12</v>
      </c>
      <c r="C622" s="17">
        <v>1.0</v>
      </c>
      <c r="D622" s="26">
        <v>499.0</v>
      </c>
      <c r="E622" s="26">
        <f t="shared" ref="E622:E623" si="74">C622*D622</f>
        <v>499</v>
      </c>
      <c r="F622" s="10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5" t="s">
        <v>124</v>
      </c>
      <c r="C623" s="17">
        <v>1.0</v>
      </c>
      <c r="D623" s="26">
        <v>715.0</v>
      </c>
      <c r="E623" s="26">
        <f t="shared" si="74"/>
        <v>715</v>
      </c>
      <c r="F623" s="10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20"/>
      <c r="D624" s="16"/>
      <c r="E624" s="16"/>
      <c r="F624" s="10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1" t="s">
        <v>225</v>
      </c>
      <c r="B625" s="12"/>
      <c r="C625" s="13">
        <f>C626+C627+C628+C629</f>
        <v>29</v>
      </c>
      <c r="D625" s="14"/>
      <c r="E625" s="15">
        <f>E626+E627+E628+E629</f>
        <v>17790</v>
      </c>
      <c r="F625" s="15">
        <f>E625*1.15</f>
        <v>20458.5</v>
      </c>
      <c r="G625" s="16">
        <f>E625*1.155</f>
        <v>20547.45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5" t="s">
        <v>8</v>
      </c>
      <c r="C626" s="17">
        <v>1.0</v>
      </c>
      <c r="D626" s="26">
        <v>150.0</v>
      </c>
      <c r="E626" s="26">
        <f t="shared" ref="E626:E629" si="75">C626*D626</f>
        <v>150</v>
      </c>
      <c r="F626" s="10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5" t="s">
        <v>10</v>
      </c>
      <c r="C627" s="17">
        <v>8.0</v>
      </c>
      <c r="D627" s="26">
        <v>650.0</v>
      </c>
      <c r="E627" s="26">
        <f t="shared" si="75"/>
        <v>5200</v>
      </c>
      <c r="F627" s="10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 t="s">
        <v>24</v>
      </c>
      <c r="C628" s="27">
        <v>10.0</v>
      </c>
      <c r="D628" s="18">
        <v>1244.0</v>
      </c>
      <c r="E628" s="18">
        <f t="shared" si="75"/>
        <v>12440</v>
      </c>
      <c r="F628" s="10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5" t="s">
        <v>10</v>
      </c>
      <c r="C629" s="27">
        <v>10.0</v>
      </c>
      <c r="D629" s="18">
        <v>0.0</v>
      </c>
      <c r="E629" s="18">
        <f t="shared" si="75"/>
        <v>0</v>
      </c>
      <c r="F629" s="10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20"/>
      <c r="D630" s="16"/>
      <c r="E630" s="16"/>
      <c r="F630" s="10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1" t="s">
        <v>226</v>
      </c>
      <c r="B631" s="12"/>
      <c r="C631" s="13">
        <f>C632</f>
        <v>2</v>
      </c>
      <c r="D631" s="14"/>
      <c r="E631" s="15">
        <f>E632</f>
        <v>1430</v>
      </c>
      <c r="F631" s="15">
        <f>E631*1.15</f>
        <v>1644.5</v>
      </c>
      <c r="G631" s="16">
        <f>E631*1.155</f>
        <v>1651.65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5" t="s">
        <v>10</v>
      </c>
      <c r="C632" s="17">
        <v>2.0</v>
      </c>
      <c r="D632" s="26">
        <v>715.0</v>
      </c>
      <c r="E632" s="26">
        <f>C632*D632</f>
        <v>1430</v>
      </c>
      <c r="F632" s="10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20"/>
      <c r="D633" s="16"/>
      <c r="E633" s="16"/>
      <c r="F633" s="10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1" t="s">
        <v>227</v>
      </c>
      <c r="B634" s="12"/>
      <c r="C634" s="13">
        <f>IFERROR(__xludf.DUMMYFUNCTION("C635+C637+C638+C639++C636"),50.0)</f>
        <v>50</v>
      </c>
      <c r="D634" s="14"/>
      <c r="E634" s="15">
        <f>E635+E637+E638+E639+E636</f>
        <v>38115</v>
      </c>
      <c r="F634" s="15">
        <f>E634*1.15</f>
        <v>43832.25</v>
      </c>
      <c r="G634" s="16">
        <f>E634*1.155</f>
        <v>44022.825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5" t="s">
        <v>8</v>
      </c>
      <c r="C635" s="17">
        <v>1.0</v>
      </c>
      <c r="D635" s="26">
        <v>150.0</v>
      </c>
      <c r="E635" s="26">
        <f t="shared" ref="E635:E639" si="76">C635*D635</f>
        <v>150</v>
      </c>
      <c r="F635" s="10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5" t="s">
        <v>27</v>
      </c>
      <c r="C636" s="17">
        <v>1.0</v>
      </c>
      <c r="D636" s="26">
        <v>150.0</v>
      </c>
      <c r="E636" s="26">
        <f t="shared" si="76"/>
        <v>150</v>
      </c>
      <c r="F636" s="10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5" t="s">
        <v>10</v>
      </c>
      <c r="C637" s="17">
        <v>25.0</v>
      </c>
      <c r="D637" s="26">
        <v>715.0</v>
      </c>
      <c r="E637" s="26">
        <f t="shared" si="76"/>
        <v>17875</v>
      </c>
      <c r="F637" s="10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5" t="s">
        <v>28</v>
      </c>
      <c r="C638" s="17">
        <v>1.0</v>
      </c>
      <c r="D638" s="26">
        <v>800.0</v>
      </c>
      <c r="E638" s="26">
        <f t="shared" si="76"/>
        <v>800</v>
      </c>
      <c r="F638" s="10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5" t="s">
        <v>228</v>
      </c>
      <c r="C639" s="17">
        <v>22.0</v>
      </c>
      <c r="D639" s="26">
        <v>870.0</v>
      </c>
      <c r="E639" s="26">
        <f t="shared" si="76"/>
        <v>19140</v>
      </c>
      <c r="F639" s="10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20"/>
      <c r="D640" s="16"/>
      <c r="E640" s="16"/>
      <c r="F640" s="10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1" t="s">
        <v>229</v>
      </c>
      <c r="B641" s="12"/>
      <c r="C641" s="13">
        <f>C642</f>
        <v>1</v>
      </c>
      <c r="D641" s="14"/>
      <c r="E641" s="15">
        <f>E642</f>
        <v>150</v>
      </c>
      <c r="F641" s="15">
        <f>E641*1.15</f>
        <v>172.5</v>
      </c>
      <c r="G641" s="16">
        <f>E641*1.155</f>
        <v>173.25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5" t="s">
        <v>8</v>
      </c>
      <c r="C642" s="17">
        <v>1.0</v>
      </c>
      <c r="D642" s="26">
        <v>150.0</v>
      </c>
      <c r="E642" s="26">
        <f>C642*D642</f>
        <v>150</v>
      </c>
      <c r="F642" s="10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20"/>
      <c r="D643" s="16"/>
      <c r="E643" s="16"/>
      <c r="F643" s="10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1" t="s">
        <v>230</v>
      </c>
      <c r="B644" s="12"/>
      <c r="C644" s="13">
        <f>C645</f>
        <v>1</v>
      </c>
      <c r="D644" s="14"/>
      <c r="E644" s="15">
        <f>E645</f>
        <v>574</v>
      </c>
      <c r="F644" s="15">
        <f>E644*1.15</f>
        <v>660.1</v>
      </c>
      <c r="G644" s="16">
        <f>E644*1.155</f>
        <v>662.97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 t="s">
        <v>231</v>
      </c>
      <c r="C645" s="27">
        <v>1.0</v>
      </c>
      <c r="D645" s="18">
        <v>574.0</v>
      </c>
      <c r="E645" s="18">
        <f>C645*D645</f>
        <v>574</v>
      </c>
      <c r="F645" s="10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20"/>
      <c r="D646" s="16"/>
      <c r="E646" s="16"/>
      <c r="F646" s="10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1" t="s">
        <v>232</v>
      </c>
      <c r="B647" s="12"/>
      <c r="C647" s="13">
        <v>1.0</v>
      </c>
      <c r="D647" s="14"/>
      <c r="E647" s="15">
        <f>E648</f>
        <v>91</v>
      </c>
      <c r="F647" s="15">
        <f>E647*1.15</f>
        <v>104.65</v>
      </c>
      <c r="G647" s="16">
        <f>E647*1.155</f>
        <v>105.105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5" t="s">
        <v>233</v>
      </c>
      <c r="C648" s="17">
        <v>1.0</v>
      </c>
      <c r="D648" s="26">
        <v>91.0</v>
      </c>
      <c r="E648" s="26">
        <f>C648*D648</f>
        <v>91</v>
      </c>
      <c r="F648" s="10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20"/>
      <c r="D649" s="16"/>
      <c r="E649" s="16"/>
      <c r="F649" s="10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1" t="s">
        <v>234</v>
      </c>
      <c r="B650" s="12"/>
      <c r="C650" s="13">
        <f>C651+C652+C653+C654</f>
        <v>9</v>
      </c>
      <c r="D650" s="14"/>
      <c r="E650" s="15">
        <f>E651+E652+E653+E654</f>
        <v>3311</v>
      </c>
      <c r="F650" s="15">
        <f>E650*1.15</f>
        <v>3807.65</v>
      </c>
      <c r="G650" s="16">
        <f>E650*1.155</f>
        <v>3824.205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5" t="s">
        <v>12</v>
      </c>
      <c r="C651" s="17">
        <v>4.0</v>
      </c>
      <c r="D651" s="26">
        <v>499.0</v>
      </c>
      <c r="E651" s="26">
        <f t="shared" ref="E651:E653" si="77">C651*D651</f>
        <v>1996</v>
      </c>
      <c r="F651" s="10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5" t="s">
        <v>10</v>
      </c>
      <c r="C652" s="17">
        <v>1.0</v>
      </c>
      <c r="D652" s="26">
        <v>715.0</v>
      </c>
      <c r="E652" s="26">
        <f t="shared" si="77"/>
        <v>715</v>
      </c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5" t="s">
        <v>8</v>
      </c>
      <c r="C653" s="17">
        <v>4.0</v>
      </c>
      <c r="D653" s="26">
        <v>150.0</v>
      </c>
      <c r="E653" s="26">
        <f t="shared" si="77"/>
        <v>600</v>
      </c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20"/>
      <c r="D654" s="16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1" t="s">
        <v>235</v>
      </c>
      <c r="B655" s="12"/>
      <c r="C655" s="13">
        <f>C656+C657</f>
        <v>7</v>
      </c>
      <c r="D655" s="14"/>
      <c r="E655" s="24">
        <f>E656+E657</f>
        <v>4440</v>
      </c>
      <c r="F655" s="15">
        <f>E655*1.15</f>
        <v>5106</v>
      </c>
      <c r="G655" s="16">
        <f>E655*1.155</f>
        <v>5128.2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5" t="s">
        <v>13</v>
      </c>
      <c r="C656" s="17">
        <v>6.0</v>
      </c>
      <c r="D656" s="26">
        <v>715.0</v>
      </c>
      <c r="E656" s="26">
        <f t="shared" ref="E656:E657" si="78">C656*D656</f>
        <v>4290</v>
      </c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5" t="s">
        <v>55</v>
      </c>
      <c r="C657" s="17">
        <v>1.0</v>
      </c>
      <c r="D657" s="26">
        <v>150.0</v>
      </c>
      <c r="E657" s="26">
        <f t="shared" si="78"/>
        <v>150</v>
      </c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20"/>
      <c r="D658" s="16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1" t="s">
        <v>236</v>
      </c>
      <c r="B659" s="12"/>
      <c r="C659" s="13">
        <f>C660</f>
        <v>1</v>
      </c>
      <c r="D659" s="14"/>
      <c r="E659" s="15">
        <f>E660</f>
        <v>715</v>
      </c>
      <c r="F659" s="15">
        <f>E659*1.15</f>
        <v>822.25</v>
      </c>
      <c r="G659" s="16">
        <f>E659*1.155</f>
        <v>825.825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 t="s">
        <v>237</v>
      </c>
      <c r="C660" s="27">
        <v>1.0</v>
      </c>
      <c r="D660" s="18">
        <v>715.0</v>
      </c>
      <c r="E660" s="18">
        <f>C660*D660</f>
        <v>715</v>
      </c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20"/>
      <c r="D661" s="16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1" t="s">
        <v>238</v>
      </c>
      <c r="B662" s="12"/>
      <c r="C662" s="13">
        <f>C663+C664+C665</f>
        <v>26</v>
      </c>
      <c r="D662" s="14"/>
      <c r="E662" s="15">
        <f>E663+E664+E665</f>
        <v>17902</v>
      </c>
      <c r="F662" s="15">
        <f>E662*1.15</f>
        <v>20587.3</v>
      </c>
      <c r="G662" s="16">
        <f>E662*1.155</f>
        <v>20676.81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 t="s">
        <v>239</v>
      </c>
      <c r="C663" s="27">
        <v>18.0</v>
      </c>
      <c r="D663" s="18">
        <v>715.0</v>
      </c>
      <c r="E663" s="18">
        <f t="shared" ref="E663:E665" si="79">C663*D663</f>
        <v>12870</v>
      </c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 t="s">
        <v>85</v>
      </c>
      <c r="C664" s="27">
        <v>4.0</v>
      </c>
      <c r="D664" s="18">
        <v>0.0</v>
      </c>
      <c r="E664" s="18">
        <f t="shared" si="79"/>
        <v>0</v>
      </c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 t="s">
        <v>114</v>
      </c>
      <c r="C665" s="27">
        <v>4.0</v>
      </c>
      <c r="D665" s="18">
        <v>1258.0</v>
      </c>
      <c r="E665" s="18">
        <f t="shared" si="79"/>
        <v>5032</v>
      </c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20"/>
      <c r="D666" s="16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1" t="s">
        <v>240</v>
      </c>
      <c r="B667" s="12"/>
      <c r="C667" s="13">
        <v>2.0</v>
      </c>
      <c r="D667" s="14"/>
      <c r="E667" s="15">
        <f>E668</f>
        <v>1430</v>
      </c>
      <c r="F667" s="15">
        <f>E667*1.15</f>
        <v>1644.5</v>
      </c>
      <c r="G667" s="16">
        <f>E667*1.155</f>
        <v>1651.65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5" t="s">
        <v>16</v>
      </c>
      <c r="C668" s="17">
        <v>2.0</v>
      </c>
      <c r="D668" s="26">
        <v>715.0</v>
      </c>
      <c r="E668" s="26">
        <f>C668*D668</f>
        <v>1430</v>
      </c>
      <c r="F668" s="10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20"/>
      <c r="D669" s="16"/>
      <c r="E669" s="16"/>
      <c r="F669" s="10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1" t="s">
        <v>241</v>
      </c>
      <c r="B670" s="12"/>
      <c r="C670" s="13">
        <f>C671+C672+C673+C674+C675</f>
        <v>20</v>
      </c>
      <c r="D670" s="14"/>
      <c r="E670" s="15">
        <f>E671+E672+E673+E674+E675</f>
        <v>9340</v>
      </c>
      <c r="F670" s="15">
        <f>E670*1.15</f>
        <v>10741</v>
      </c>
      <c r="G670" s="16">
        <f>E670*1.155</f>
        <v>10787.7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5" t="s">
        <v>12</v>
      </c>
      <c r="C671" s="17">
        <v>11.0</v>
      </c>
      <c r="D671" s="26">
        <v>499.0</v>
      </c>
      <c r="E671" s="26">
        <f t="shared" ref="E671:E675" si="80">C671*D671</f>
        <v>5489</v>
      </c>
      <c r="F671" s="10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5" t="s">
        <v>26</v>
      </c>
      <c r="C672" s="17">
        <v>1.0</v>
      </c>
      <c r="D672" s="26">
        <v>425.0</v>
      </c>
      <c r="E672" s="26">
        <f t="shared" si="80"/>
        <v>425</v>
      </c>
      <c r="F672" s="10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5" t="s">
        <v>242</v>
      </c>
      <c r="C673" s="17">
        <v>4.0</v>
      </c>
      <c r="D673" s="26">
        <v>499.0</v>
      </c>
      <c r="E673" s="26">
        <f t="shared" si="80"/>
        <v>1996</v>
      </c>
      <c r="F673" s="10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 t="s">
        <v>114</v>
      </c>
      <c r="C674" s="27">
        <v>2.0</v>
      </c>
      <c r="D674" s="18">
        <v>0.0</v>
      </c>
      <c r="E674" s="18">
        <f t="shared" si="80"/>
        <v>0</v>
      </c>
      <c r="F674" s="10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 t="s">
        <v>10</v>
      </c>
      <c r="C675" s="27">
        <v>2.0</v>
      </c>
      <c r="D675" s="18">
        <v>715.0</v>
      </c>
      <c r="E675" s="18">
        <f t="shared" si="80"/>
        <v>1430</v>
      </c>
      <c r="F675" s="10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20"/>
      <c r="D676" s="16"/>
      <c r="E676" s="16"/>
      <c r="F676" s="10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1" t="s">
        <v>243</v>
      </c>
      <c r="B677" s="12"/>
      <c r="C677" s="13">
        <f>C678</f>
        <v>4</v>
      </c>
      <c r="D677" s="14"/>
      <c r="E677" s="15">
        <f>E678</f>
        <v>2860</v>
      </c>
      <c r="F677" s="15">
        <f>E677*1.15</f>
        <v>3289</v>
      </c>
      <c r="G677" s="16">
        <f>E677*1.155</f>
        <v>3303.3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5" t="s">
        <v>10</v>
      </c>
      <c r="C678" s="17">
        <v>4.0</v>
      </c>
      <c r="D678" s="26">
        <v>715.0</v>
      </c>
      <c r="E678" s="26">
        <f>C678*D678</f>
        <v>2860</v>
      </c>
      <c r="F678" s="10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20"/>
      <c r="D679" s="16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1" t="s">
        <v>244</v>
      </c>
      <c r="B680" s="12"/>
      <c r="C680" s="13">
        <v>3.0</v>
      </c>
      <c r="D680" s="14"/>
      <c r="E680" s="15">
        <f>E681</f>
        <v>1056</v>
      </c>
      <c r="F680" s="15">
        <f>E680*1.15</f>
        <v>1214.4</v>
      </c>
      <c r="G680" s="16">
        <f>E680*1.155</f>
        <v>1219.68</v>
      </c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5" t="s">
        <v>26</v>
      </c>
      <c r="C681" s="17">
        <v>3.0</v>
      </c>
      <c r="D681" s="26">
        <v>352.0</v>
      </c>
      <c r="E681" s="26">
        <f>C681*D681</f>
        <v>1056</v>
      </c>
      <c r="F681" s="10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20"/>
      <c r="D682" s="16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1" t="s">
        <v>245</v>
      </c>
      <c r="B683" s="12"/>
      <c r="C683" s="13">
        <f>C684+C685</f>
        <v>4</v>
      </c>
      <c r="D683" s="14"/>
      <c r="E683" s="15">
        <f>E684+E685</f>
        <v>2860</v>
      </c>
      <c r="F683" s="15">
        <f>E683*1.15</f>
        <v>3289</v>
      </c>
      <c r="G683" s="16">
        <f>E683*1.155</f>
        <v>3303.3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5" t="s">
        <v>10</v>
      </c>
      <c r="C684" s="17">
        <v>3.0</v>
      </c>
      <c r="D684" s="26">
        <v>715.0</v>
      </c>
      <c r="E684" s="26">
        <f t="shared" ref="E684:E685" si="81">C684*D684</f>
        <v>2145</v>
      </c>
      <c r="F684" s="10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5" t="s">
        <v>101</v>
      </c>
      <c r="C685" s="17">
        <v>1.0</v>
      </c>
      <c r="D685" s="26">
        <v>715.0</v>
      </c>
      <c r="E685" s="26">
        <f t="shared" si="81"/>
        <v>715</v>
      </c>
      <c r="F685" s="10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20"/>
      <c r="D686" s="16"/>
      <c r="E686" s="16"/>
      <c r="F686" s="10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1" t="s">
        <v>246</v>
      </c>
      <c r="B687" s="12"/>
      <c r="C687" s="13">
        <f>C688</f>
        <v>1</v>
      </c>
      <c r="D687" s="14"/>
      <c r="E687" s="15">
        <f>E688</f>
        <v>715</v>
      </c>
      <c r="F687" s="15">
        <f>E687*1.15</f>
        <v>822.25</v>
      </c>
      <c r="G687" s="16">
        <f>E687*1.155</f>
        <v>825.825</v>
      </c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 t="s">
        <v>10</v>
      </c>
      <c r="C688" s="27">
        <v>1.0</v>
      </c>
      <c r="D688" s="18">
        <v>715.0</v>
      </c>
      <c r="E688" s="18">
        <f>C688*D688</f>
        <v>715</v>
      </c>
      <c r="F688" s="10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20"/>
      <c r="D689" s="16"/>
      <c r="E689" s="16"/>
      <c r="F689" s="10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1" t="s">
        <v>247</v>
      </c>
      <c r="B690" s="12"/>
      <c r="C690" s="13">
        <f>C691+C692</f>
        <v>73</v>
      </c>
      <c r="D690" s="14"/>
      <c r="E690" s="15">
        <f>E691+E692</f>
        <v>34001</v>
      </c>
      <c r="F690" s="15">
        <f>E690*1.15</f>
        <v>39101.15</v>
      </c>
      <c r="G690" s="16">
        <f>E690*1.155</f>
        <v>39271.155</v>
      </c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5" t="s">
        <v>26</v>
      </c>
      <c r="C691" s="17">
        <v>11.0</v>
      </c>
      <c r="D691" s="26">
        <v>425.0</v>
      </c>
      <c r="E691" s="26">
        <f t="shared" ref="E691:E692" si="82">C691*D691</f>
        <v>4675</v>
      </c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5" t="s">
        <v>101</v>
      </c>
      <c r="C692" s="17">
        <v>62.0</v>
      </c>
      <c r="D692" s="26">
        <v>473.0</v>
      </c>
      <c r="E692" s="26">
        <f t="shared" si="82"/>
        <v>29326</v>
      </c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20"/>
      <c r="D693" s="16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1" t="s">
        <v>248</v>
      </c>
      <c r="B694" s="12"/>
      <c r="C694" s="13">
        <f>C695+C696+C697+C698+C699+C700+C701</f>
        <v>53</v>
      </c>
      <c r="D694" s="14"/>
      <c r="E694" s="15">
        <f>E695+E696+E697+E698+E699+E700+E701</f>
        <v>23909</v>
      </c>
      <c r="F694" s="15">
        <f>E694*1.15</f>
        <v>27495.35</v>
      </c>
      <c r="G694" s="16">
        <f>E694*1.155</f>
        <v>27614.895</v>
      </c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5" t="s">
        <v>10</v>
      </c>
      <c r="C695" s="17">
        <v>2.0</v>
      </c>
      <c r="D695" s="26">
        <v>650.0</v>
      </c>
      <c r="E695" s="26">
        <f t="shared" ref="E695:E701" si="83">C695*D695</f>
        <v>1300</v>
      </c>
      <c r="F695" s="10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5" t="s">
        <v>207</v>
      </c>
      <c r="C696" s="17">
        <v>1.0</v>
      </c>
      <c r="D696" s="26">
        <v>499.0</v>
      </c>
      <c r="E696" s="26">
        <f t="shared" si="83"/>
        <v>499</v>
      </c>
      <c r="F696" s="10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5" t="s">
        <v>8</v>
      </c>
      <c r="C697" s="17">
        <v>10.0</v>
      </c>
      <c r="D697" s="26">
        <v>150.0</v>
      </c>
      <c r="E697" s="26">
        <f t="shared" si="83"/>
        <v>1500</v>
      </c>
      <c r="F697" s="10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5" t="s">
        <v>8</v>
      </c>
      <c r="C698" s="17">
        <v>4.0</v>
      </c>
      <c r="D698" s="26">
        <v>130.0</v>
      </c>
      <c r="E698" s="26">
        <f t="shared" si="83"/>
        <v>520</v>
      </c>
      <c r="F698" s="10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 t="s">
        <v>27</v>
      </c>
      <c r="C699" s="27">
        <v>16.0</v>
      </c>
      <c r="D699" s="18">
        <v>150.0</v>
      </c>
      <c r="E699" s="18">
        <f t="shared" si="83"/>
        <v>2400</v>
      </c>
      <c r="F699" s="10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 t="s">
        <v>13</v>
      </c>
      <c r="C700" s="27">
        <v>10.0</v>
      </c>
      <c r="D700" s="18">
        <v>550.0</v>
      </c>
      <c r="E700" s="18">
        <f t="shared" si="83"/>
        <v>5500</v>
      </c>
      <c r="F700" s="10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 t="s">
        <v>208</v>
      </c>
      <c r="C701" s="27">
        <v>10.0</v>
      </c>
      <c r="D701" s="18">
        <v>1219.0</v>
      </c>
      <c r="E701" s="18">
        <f t="shared" si="83"/>
        <v>12190</v>
      </c>
      <c r="F701" s="10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20"/>
      <c r="D702" s="16"/>
      <c r="E702" s="16"/>
      <c r="F702" s="10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1" t="s">
        <v>249</v>
      </c>
      <c r="B703" s="12"/>
      <c r="C703" s="13">
        <f>C704+C705+C707+C706+C708</f>
        <v>135</v>
      </c>
      <c r="D703" s="14"/>
      <c r="E703" s="24">
        <f>E704+E705+E707+E706+E708</f>
        <v>96323</v>
      </c>
      <c r="F703" s="15">
        <f>E703*1.15</f>
        <v>110771.45</v>
      </c>
      <c r="G703" s="16">
        <f>E703*1.155</f>
        <v>111253.065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5" t="s">
        <v>13</v>
      </c>
      <c r="C704" s="17">
        <v>87.0</v>
      </c>
      <c r="D704" s="26">
        <v>715.0</v>
      </c>
      <c r="E704" s="26">
        <f t="shared" ref="E704:E708" si="84">C704*D704</f>
        <v>62205</v>
      </c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5" t="s">
        <v>13</v>
      </c>
      <c r="C705" s="27">
        <v>22.0</v>
      </c>
      <c r="D705" s="18">
        <v>0.0</v>
      </c>
      <c r="E705" s="18">
        <f t="shared" si="84"/>
        <v>0</v>
      </c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 t="s">
        <v>13</v>
      </c>
      <c r="C706" s="27">
        <v>2.0</v>
      </c>
      <c r="D706" s="18">
        <v>550.0</v>
      </c>
      <c r="E706" s="18">
        <f t="shared" si="84"/>
        <v>1100</v>
      </c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 t="s">
        <v>114</v>
      </c>
      <c r="C707" s="27">
        <v>22.0</v>
      </c>
      <c r="D707" s="18">
        <v>1390.0</v>
      </c>
      <c r="E707" s="18">
        <f t="shared" si="84"/>
        <v>30580</v>
      </c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 t="s">
        <v>17</v>
      </c>
      <c r="C708" s="27">
        <v>2.0</v>
      </c>
      <c r="D708" s="18">
        <v>1219.0</v>
      </c>
      <c r="E708" s="18">
        <f t="shared" si="84"/>
        <v>2438</v>
      </c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20"/>
      <c r="D709" s="16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1" t="s">
        <v>250</v>
      </c>
      <c r="B710" s="12"/>
      <c r="C710" s="13">
        <f>C711+C712</f>
        <v>2</v>
      </c>
      <c r="D710" s="14"/>
      <c r="E710" s="24">
        <f>E711+E712</f>
        <v>1430</v>
      </c>
      <c r="F710" s="15">
        <f>E710*1.15</f>
        <v>1644.5</v>
      </c>
      <c r="G710" s="16">
        <f>E710*1.155</f>
        <v>1651.65</v>
      </c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5" t="s">
        <v>16</v>
      </c>
      <c r="C711" s="17">
        <v>1.0</v>
      </c>
      <c r="D711" s="26">
        <v>715.0</v>
      </c>
      <c r="E711" s="26">
        <f t="shared" ref="E711:E712" si="85">C711*D711</f>
        <v>715</v>
      </c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5" t="s">
        <v>10</v>
      </c>
      <c r="C712" s="17">
        <v>1.0</v>
      </c>
      <c r="D712" s="26">
        <v>715.0</v>
      </c>
      <c r="E712" s="26">
        <f t="shared" si="85"/>
        <v>715</v>
      </c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20"/>
      <c r="D713" s="16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1" t="s">
        <v>251</v>
      </c>
      <c r="B714" s="12"/>
      <c r="C714" s="13">
        <v>8.0</v>
      </c>
      <c r="D714" s="14"/>
      <c r="E714" s="24">
        <f>E715</f>
        <v>5720</v>
      </c>
      <c r="F714" s="15">
        <f>E714*1.15</f>
        <v>6578</v>
      </c>
      <c r="G714" s="16">
        <f>E714*1.155</f>
        <v>6606.6</v>
      </c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5" t="s">
        <v>16</v>
      </c>
      <c r="C715" s="17">
        <v>8.0</v>
      </c>
      <c r="D715" s="26">
        <v>715.0</v>
      </c>
      <c r="E715" s="26">
        <f>C715*D715</f>
        <v>5720</v>
      </c>
      <c r="F715" s="10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20"/>
      <c r="D716" s="16"/>
      <c r="E716" s="16"/>
      <c r="F716" s="10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1" t="s">
        <v>252</v>
      </c>
      <c r="B717" s="12"/>
      <c r="C717" s="13">
        <f>C718</f>
        <v>2</v>
      </c>
      <c r="D717" s="14"/>
      <c r="E717" s="15">
        <f>E718</f>
        <v>1430</v>
      </c>
      <c r="F717" s="15">
        <f>E717*1.15</f>
        <v>1644.5</v>
      </c>
      <c r="G717" s="16">
        <f>E717*1.155</f>
        <v>1651.65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 t="s">
        <v>10</v>
      </c>
      <c r="C718" s="27">
        <v>2.0</v>
      </c>
      <c r="D718" s="18">
        <v>715.0</v>
      </c>
      <c r="E718" s="18">
        <f>C718*D718</f>
        <v>1430</v>
      </c>
      <c r="F718" s="10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20"/>
      <c r="D719" s="16"/>
      <c r="E719" s="16"/>
      <c r="F719" s="10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1" t="s">
        <v>253</v>
      </c>
      <c r="B720" s="12"/>
      <c r="C720" s="13">
        <f>C721</f>
        <v>6</v>
      </c>
      <c r="D720" s="14"/>
      <c r="E720" s="15">
        <f>E721</f>
        <v>4290</v>
      </c>
      <c r="F720" s="15">
        <f>E720*1.15</f>
        <v>4933.5</v>
      </c>
      <c r="G720" s="16">
        <f>E720*1.155</f>
        <v>4954.95</v>
      </c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5" t="s">
        <v>10</v>
      </c>
      <c r="C721" s="17">
        <v>6.0</v>
      </c>
      <c r="D721" s="26">
        <v>715.0</v>
      </c>
      <c r="E721" s="26">
        <f>C721*D721</f>
        <v>4290</v>
      </c>
      <c r="F721" s="10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20"/>
      <c r="D722" s="16"/>
      <c r="E722" s="16"/>
      <c r="F722" s="10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1" t="s">
        <v>254</v>
      </c>
      <c r="B723" s="12"/>
      <c r="C723" s="13">
        <f>C724+C725</f>
        <v>2</v>
      </c>
      <c r="D723" s="14"/>
      <c r="E723" s="15">
        <f>E724+E725</f>
        <v>1050</v>
      </c>
      <c r="F723" s="15">
        <f>E723*1.15</f>
        <v>1207.5</v>
      </c>
      <c r="G723" s="16">
        <f>E723*1.155</f>
        <v>1212.75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5" t="s">
        <v>101</v>
      </c>
      <c r="C724" s="17">
        <v>2.0</v>
      </c>
      <c r="D724" s="26">
        <v>525.0</v>
      </c>
      <c r="E724" s="26">
        <f>C724*D724</f>
        <v>1050</v>
      </c>
      <c r="F724" s="10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20"/>
      <c r="D725" s="16"/>
      <c r="E725" s="16"/>
      <c r="F725" s="10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1" t="s">
        <v>255</v>
      </c>
      <c r="B726" s="12"/>
      <c r="C726" s="13">
        <f>C727</f>
        <v>2</v>
      </c>
      <c r="D726" s="14"/>
      <c r="E726" s="15">
        <f>E727</f>
        <v>1430</v>
      </c>
      <c r="F726" s="15">
        <f>E726*1.15</f>
        <v>1644.5</v>
      </c>
      <c r="G726" s="16">
        <f>E726*1.155</f>
        <v>1651.65</v>
      </c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5" t="s">
        <v>85</v>
      </c>
      <c r="C727" s="17">
        <v>2.0</v>
      </c>
      <c r="D727" s="26">
        <v>715.0</v>
      </c>
      <c r="E727" s="26">
        <f>C727*D727</f>
        <v>1430</v>
      </c>
      <c r="F727" s="10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20"/>
      <c r="D728" s="16"/>
      <c r="E728" s="16"/>
      <c r="F728" s="10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1" t="s">
        <v>256</v>
      </c>
      <c r="B729" s="12"/>
      <c r="C729" s="13">
        <f>C730</f>
        <v>1</v>
      </c>
      <c r="D729" s="14"/>
      <c r="E729" s="15">
        <f>E730</f>
        <v>715</v>
      </c>
      <c r="F729" s="15">
        <f>E729*1.15</f>
        <v>822.25</v>
      </c>
      <c r="G729" s="16">
        <f>E729*1.155</f>
        <v>825.825</v>
      </c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 t="s">
        <v>10</v>
      </c>
      <c r="C730" s="27">
        <v>1.0</v>
      </c>
      <c r="D730" s="18">
        <v>715.0</v>
      </c>
      <c r="E730" s="18">
        <f>C730*D730</f>
        <v>715</v>
      </c>
      <c r="F730" s="10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20"/>
      <c r="D731" s="16"/>
      <c r="E731" s="16"/>
      <c r="F731" s="10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1" t="s">
        <v>257</v>
      </c>
      <c r="B732" s="12"/>
      <c r="C732" s="13">
        <f>C733</f>
        <v>4</v>
      </c>
      <c r="D732" s="14"/>
      <c r="E732" s="24">
        <f>E733</f>
        <v>2500</v>
      </c>
      <c r="F732" s="15">
        <f>E732*1.15</f>
        <v>2875</v>
      </c>
      <c r="G732" s="16">
        <f>E732*1.155</f>
        <v>2887.5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5" t="s">
        <v>10</v>
      </c>
      <c r="C733" s="17">
        <v>4.0</v>
      </c>
      <c r="D733" s="26">
        <v>625.0</v>
      </c>
      <c r="E733" s="26">
        <f>C733*D733</f>
        <v>2500</v>
      </c>
      <c r="F733" s="10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20"/>
      <c r="D734" s="16"/>
      <c r="E734" s="16"/>
      <c r="F734" s="10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1" t="s">
        <v>258</v>
      </c>
      <c r="B735" s="12"/>
      <c r="C735" s="13">
        <f>C736</f>
        <v>1</v>
      </c>
      <c r="D735" s="14"/>
      <c r="E735" s="15">
        <f>E736</f>
        <v>150</v>
      </c>
      <c r="F735" s="15">
        <f>E735*1.15</f>
        <v>172.5</v>
      </c>
      <c r="G735" s="16">
        <f>E735*1.155</f>
        <v>173.25</v>
      </c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5" t="s">
        <v>8</v>
      </c>
      <c r="C736" s="17">
        <v>1.0</v>
      </c>
      <c r="D736" s="26">
        <v>150.0</v>
      </c>
      <c r="E736" s="26">
        <f>C736*D736</f>
        <v>150</v>
      </c>
      <c r="F736" s="10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20"/>
      <c r="D737" s="16"/>
      <c r="E737" s="16"/>
      <c r="F737" s="10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1" t="s">
        <v>259</v>
      </c>
      <c r="B738" s="12"/>
      <c r="C738" s="13">
        <f>C739+C740</f>
        <v>20</v>
      </c>
      <c r="D738" s="14"/>
      <c r="E738" s="15">
        <f>E739+E740</f>
        <v>11840</v>
      </c>
      <c r="F738" s="15">
        <f>E738*1.15</f>
        <v>13616</v>
      </c>
      <c r="G738" s="16">
        <f>E738*1.155</f>
        <v>13675.2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5" t="s">
        <v>10</v>
      </c>
      <c r="C739" s="17">
        <v>16.0</v>
      </c>
      <c r="D739" s="26">
        <v>715.0</v>
      </c>
      <c r="E739" s="26">
        <f t="shared" ref="E739:E740" si="86">C739*D739</f>
        <v>11440</v>
      </c>
      <c r="F739" s="10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5" t="s">
        <v>8</v>
      </c>
      <c r="C740" s="17">
        <v>4.0</v>
      </c>
      <c r="D740" s="26">
        <v>100.0</v>
      </c>
      <c r="E740" s="26">
        <f t="shared" si="86"/>
        <v>400</v>
      </c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20"/>
      <c r="D741" s="16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1" t="s">
        <v>260</v>
      </c>
      <c r="B742" s="12"/>
      <c r="C742" s="13">
        <v>2.0</v>
      </c>
      <c r="D742" s="14"/>
      <c r="E742" s="15">
        <f>E743</f>
        <v>998</v>
      </c>
      <c r="F742" s="15">
        <f>E742*1.15</f>
        <v>1147.7</v>
      </c>
      <c r="G742" s="16">
        <f>E742*1.155</f>
        <v>1152.69</v>
      </c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5" t="s">
        <v>12</v>
      </c>
      <c r="C743" s="17">
        <v>2.0</v>
      </c>
      <c r="D743" s="26">
        <v>499.0</v>
      </c>
      <c r="E743" s="26">
        <f>C743*D743</f>
        <v>998</v>
      </c>
      <c r="F743" s="10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20"/>
      <c r="D744" s="16"/>
      <c r="E744" s="16"/>
      <c r="F744" s="10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20"/>
      <c r="D745" s="16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1" t="s">
        <v>261</v>
      </c>
      <c r="B746" s="12"/>
      <c r="C746" s="13">
        <f>C747</f>
        <v>5</v>
      </c>
      <c r="D746" s="14"/>
      <c r="E746" s="15">
        <f>E747</f>
        <v>750</v>
      </c>
      <c r="F746" s="15">
        <f>E746*1.15</f>
        <v>862.5</v>
      </c>
      <c r="G746" s="16">
        <f>E746*1.155</f>
        <v>866.25</v>
      </c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5" t="s">
        <v>8</v>
      </c>
      <c r="C747" s="17">
        <v>5.0</v>
      </c>
      <c r="D747" s="26">
        <v>150.0</v>
      </c>
      <c r="E747" s="26">
        <f>C747*D747</f>
        <v>750</v>
      </c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20"/>
      <c r="D748" s="16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1" t="s">
        <v>262</v>
      </c>
      <c r="B749" s="12"/>
      <c r="C749" s="13">
        <f>C750+C751</f>
        <v>3</v>
      </c>
      <c r="D749" s="14"/>
      <c r="E749" s="15">
        <f>E750+E751</f>
        <v>519</v>
      </c>
      <c r="F749" s="15">
        <f>E749</f>
        <v>519</v>
      </c>
      <c r="G749" s="16">
        <f>E749*1.155</f>
        <v>599.445</v>
      </c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5" t="s">
        <v>8</v>
      </c>
      <c r="C750" s="17">
        <v>2.0</v>
      </c>
      <c r="D750" s="26">
        <v>170.0</v>
      </c>
      <c r="E750" s="26">
        <f t="shared" ref="E750:E751" si="87">C750*D750</f>
        <v>340</v>
      </c>
      <c r="F750" s="10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5" t="s">
        <v>263</v>
      </c>
      <c r="C751" s="17">
        <v>1.0</v>
      </c>
      <c r="D751" s="26">
        <v>179.0</v>
      </c>
      <c r="E751" s="26">
        <f t="shared" si="87"/>
        <v>179</v>
      </c>
      <c r="F751" s="10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20"/>
      <c r="D752" s="16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1" t="s">
        <v>264</v>
      </c>
      <c r="B753" s="12"/>
      <c r="C753" s="13">
        <f>C754</f>
        <v>1</v>
      </c>
      <c r="D753" s="14"/>
      <c r="E753" s="15">
        <f>E754</f>
        <v>715</v>
      </c>
      <c r="F753" s="15">
        <f>E753*1.15</f>
        <v>822.25</v>
      </c>
      <c r="G753" s="16">
        <f>E753*1.155</f>
        <v>825.825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5" t="s">
        <v>54</v>
      </c>
      <c r="C754" s="17">
        <v>1.0</v>
      </c>
      <c r="D754" s="26">
        <v>715.0</v>
      </c>
      <c r="E754" s="26">
        <f>C754*D754</f>
        <v>715</v>
      </c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20"/>
      <c r="D755" s="16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1" t="s">
        <v>265</v>
      </c>
      <c r="B756" s="12"/>
      <c r="C756" s="13">
        <f>C757+C758</f>
        <v>34</v>
      </c>
      <c r="D756" s="14"/>
      <c r="E756" s="15">
        <f>E757+E758</f>
        <v>19722.4</v>
      </c>
      <c r="F756" s="15">
        <f>E756*1.15</f>
        <v>22680.76</v>
      </c>
      <c r="G756" s="16">
        <f>E756*1.155</f>
        <v>22779.372</v>
      </c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5" t="s">
        <v>26</v>
      </c>
      <c r="C757" s="17">
        <v>8.0</v>
      </c>
      <c r="D757" s="26">
        <v>352.8</v>
      </c>
      <c r="E757" s="26">
        <f t="shared" ref="E757:E758" si="88">C757*D757</f>
        <v>2822.4</v>
      </c>
      <c r="F757" s="10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5" t="s">
        <v>10</v>
      </c>
      <c r="C758" s="17">
        <v>26.0</v>
      </c>
      <c r="D758" s="26">
        <v>650.0</v>
      </c>
      <c r="E758" s="26">
        <f t="shared" si="88"/>
        <v>16900</v>
      </c>
      <c r="F758" s="10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20"/>
      <c r="D759" s="16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1" t="s">
        <v>266</v>
      </c>
      <c r="B760" s="12"/>
      <c r="C760" s="13">
        <v>1.0</v>
      </c>
      <c r="D760" s="14"/>
      <c r="E760" s="15">
        <f>E761</f>
        <v>715</v>
      </c>
      <c r="F760" s="15">
        <f>E760*1.15</f>
        <v>822.25</v>
      </c>
      <c r="G760" s="16">
        <f>E760*1.155</f>
        <v>825.825</v>
      </c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5" t="s">
        <v>10</v>
      </c>
      <c r="C761" s="17">
        <v>1.0</v>
      </c>
      <c r="D761" s="26">
        <v>715.0</v>
      </c>
      <c r="E761" s="26">
        <f>C761*D761</f>
        <v>715</v>
      </c>
      <c r="F761" s="10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20"/>
      <c r="D762" s="16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1" t="s">
        <v>267</v>
      </c>
      <c r="B763" s="12"/>
      <c r="C763" s="13">
        <f>C764+C765</f>
        <v>11</v>
      </c>
      <c r="D763" s="14"/>
      <c r="E763" s="24">
        <f>E764+E765</f>
        <v>7865</v>
      </c>
      <c r="F763" s="15">
        <f>E763*1.15</f>
        <v>9044.75</v>
      </c>
      <c r="G763" s="16">
        <f>E763*1.155</f>
        <v>9084.075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5" t="s">
        <v>10</v>
      </c>
      <c r="C764" s="17">
        <v>11.0</v>
      </c>
      <c r="D764" s="26">
        <v>715.0</v>
      </c>
      <c r="E764" s="26">
        <f>C764*D764</f>
        <v>7865</v>
      </c>
      <c r="F764" s="10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20"/>
      <c r="D765" s="16"/>
      <c r="E765" s="16"/>
      <c r="F765" s="10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1" t="s">
        <v>268</v>
      </c>
      <c r="B766" s="12"/>
      <c r="C766" s="13">
        <f>C767</f>
        <v>5</v>
      </c>
      <c r="D766" s="14"/>
      <c r="E766" s="15">
        <f>E767</f>
        <v>2500</v>
      </c>
      <c r="F766" s="15">
        <f>E766*1.15</f>
        <v>2875</v>
      </c>
      <c r="G766" s="16">
        <f>E766*1.155</f>
        <v>2887.5</v>
      </c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5" t="s">
        <v>237</v>
      </c>
      <c r="C767" s="17">
        <v>5.0</v>
      </c>
      <c r="D767" s="26">
        <v>500.0</v>
      </c>
      <c r="E767" s="26">
        <f>C767*D767</f>
        <v>2500</v>
      </c>
      <c r="F767" s="10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20"/>
      <c r="D768" s="16"/>
      <c r="E768" s="16"/>
      <c r="F768" s="10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1" t="s">
        <v>269</v>
      </c>
      <c r="B769" s="12"/>
      <c r="C769" s="13">
        <f>C770</f>
        <v>1</v>
      </c>
      <c r="D769" s="14"/>
      <c r="E769" s="15">
        <f>E770</f>
        <v>715</v>
      </c>
      <c r="F769" s="15">
        <f>E769*1.15</f>
        <v>822.25</v>
      </c>
      <c r="G769" s="16">
        <f>E769*1.155</f>
        <v>825.825</v>
      </c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5" t="s">
        <v>10</v>
      </c>
      <c r="C770" s="17">
        <v>1.0</v>
      </c>
      <c r="D770" s="26">
        <v>715.0</v>
      </c>
      <c r="E770" s="26">
        <f>C770*D770</f>
        <v>715</v>
      </c>
      <c r="F770" s="10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20"/>
      <c r="D771" s="16"/>
      <c r="E771" s="16"/>
      <c r="F771" s="10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1" t="s">
        <v>270</v>
      </c>
      <c r="B772" s="12"/>
      <c r="C772" s="13">
        <f>C773+C775+C777+C778+C779+C774+C776</f>
        <v>57</v>
      </c>
      <c r="D772" s="14"/>
      <c r="E772" s="15">
        <f>E773+E775+E777+E778+E774</f>
        <v>32971</v>
      </c>
      <c r="F772" s="15">
        <f>E772*1.15</f>
        <v>37916.65</v>
      </c>
      <c r="G772" s="16">
        <f>E772*1.155</f>
        <v>38081.505</v>
      </c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5" t="s">
        <v>12</v>
      </c>
      <c r="C773" s="17">
        <v>3.0</v>
      </c>
      <c r="D773" s="26">
        <v>499.0</v>
      </c>
      <c r="E773" s="26">
        <f t="shared" ref="E773:E778" si="89">C773*D773</f>
        <v>1497</v>
      </c>
      <c r="F773" s="10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5" t="s">
        <v>12</v>
      </c>
      <c r="C774" s="17">
        <v>1.0</v>
      </c>
      <c r="D774" s="26">
        <v>0.0</v>
      </c>
      <c r="E774" s="26">
        <f t="shared" si="89"/>
        <v>0</v>
      </c>
      <c r="F774" s="10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5" t="s">
        <v>26</v>
      </c>
      <c r="C775" s="17">
        <v>11.0</v>
      </c>
      <c r="D775" s="26">
        <v>425.0</v>
      </c>
      <c r="E775" s="26">
        <f t="shared" si="89"/>
        <v>4675</v>
      </c>
      <c r="F775" s="10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5" t="s">
        <v>26</v>
      </c>
      <c r="C776" s="17">
        <v>1.0</v>
      </c>
      <c r="D776" s="26">
        <v>0.0</v>
      </c>
      <c r="E776" s="26">
        <f t="shared" si="89"/>
        <v>0</v>
      </c>
      <c r="F776" s="10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5" t="s">
        <v>10</v>
      </c>
      <c r="C777" s="17">
        <v>3.0</v>
      </c>
      <c r="D777" s="26">
        <v>715.0</v>
      </c>
      <c r="E777" s="26">
        <f t="shared" si="89"/>
        <v>2145</v>
      </c>
      <c r="F777" s="10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5" t="s">
        <v>271</v>
      </c>
      <c r="C778" s="27">
        <v>21.0</v>
      </c>
      <c r="D778" s="18">
        <v>1174.0</v>
      </c>
      <c r="E778" s="18">
        <f t="shared" si="89"/>
        <v>24654</v>
      </c>
      <c r="F778" s="10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5" t="s">
        <v>10</v>
      </c>
      <c r="C779" s="27">
        <v>17.0</v>
      </c>
      <c r="D779" s="18">
        <v>0.0</v>
      </c>
      <c r="E779" s="16"/>
      <c r="F779" s="10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20"/>
      <c r="D780" s="16"/>
      <c r="E780" s="16"/>
      <c r="F780" s="10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1" t="s">
        <v>272</v>
      </c>
      <c r="B781" s="12"/>
      <c r="C781" s="13">
        <v>2.0</v>
      </c>
      <c r="D781" s="14"/>
      <c r="E781" s="24">
        <f>E782</f>
        <v>1430</v>
      </c>
      <c r="F781" s="15">
        <f>E781*1.15</f>
        <v>1644.5</v>
      </c>
      <c r="G781" s="16">
        <f>E781*1.155</f>
        <v>1651.65</v>
      </c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5" t="s">
        <v>10</v>
      </c>
      <c r="C782" s="17">
        <v>2.0</v>
      </c>
      <c r="D782" s="26">
        <v>715.0</v>
      </c>
      <c r="E782" s="26">
        <f>C782*D782</f>
        <v>1430</v>
      </c>
      <c r="F782" s="10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20"/>
      <c r="D783" s="16"/>
      <c r="E783" s="16"/>
      <c r="F783" s="10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1" t="s">
        <v>273</v>
      </c>
      <c r="B784" s="12"/>
      <c r="C784" s="13">
        <f>C785</f>
        <v>1</v>
      </c>
      <c r="D784" s="14"/>
      <c r="E784" s="24">
        <f>E785</f>
        <v>715</v>
      </c>
      <c r="F784" s="15">
        <f>E784*1.15</f>
        <v>822.25</v>
      </c>
      <c r="G784" s="16">
        <f>E784*1.155</f>
        <v>825.825</v>
      </c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5" t="s">
        <v>274</v>
      </c>
      <c r="C785" s="17">
        <v>1.0</v>
      </c>
      <c r="D785" s="26">
        <v>715.0</v>
      </c>
      <c r="E785" s="26">
        <f>C785*D785</f>
        <v>715</v>
      </c>
      <c r="F785" s="10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20"/>
      <c r="D786" s="16"/>
      <c r="E786" s="16"/>
      <c r="F786" s="10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1" t="s">
        <v>275</v>
      </c>
      <c r="B787" s="12"/>
      <c r="C787" s="13">
        <f>C788+C789</f>
        <v>7</v>
      </c>
      <c r="D787" s="14"/>
      <c r="E787" s="15">
        <f>E788+E789</f>
        <v>3875</v>
      </c>
      <c r="F787" s="15">
        <f>E787*1.15</f>
        <v>4456.25</v>
      </c>
      <c r="G787" s="16">
        <f>E787*1.155</f>
        <v>4475.625</v>
      </c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5" t="s">
        <v>10</v>
      </c>
      <c r="C788" s="17">
        <v>5.0</v>
      </c>
      <c r="D788" s="26">
        <v>715.0</v>
      </c>
      <c r="E788" s="26">
        <f t="shared" ref="E788:E789" si="90">C788*D788</f>
        <v>3575</v>
      </c>
      <c r="F788" s="10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5" t="s">
        <v>8</v>
      </c>
      <c r="C789" s="17">
        <v>2.0</v>
      </c>
      <c r="D789" s="26">
        <v>150.0</v>
      </c>
      <c r="E789" s="26">
        <f t="shared" si="90"/>
        <v>300</v>
      </c>
      <c r="F789" s="10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20"/>
      <c r="D790" s="16"/>
      <c r="E790" s="16"/>
      <c r="F790" s="10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1" t="s">
        <v>276</v>
      </c>
      <c r="B791" s="12"/>
      <c r="C791" s="13">
        <f>C792</f>
        <v>3</v>
      </c>
      <c r="D791" s="14"/>
      <c r="E791" s="15">
        <f>E792</f>
        <v>2145</v>
      </c>
      <c r="F791" s="15">
        <f>E791*1.15</f>
        <v>2466.75</v>
      </c>
      <c r="G791" s="16">
        <f>E791*1.155</f>
        <v>2477.475</v>
      </c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5" t="s">
        <v>10</v>
      </c>
      <c r="C792" s="27">
        <v>3.0</v>
      </c>
      <c r="D792" s="18">
        <v>715.0</v>
      </c>
      <c r="E792" s="18">
        <f>C792*D792</f>
        <v>2145</v>
      </c>
      <c r="F792" s="10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20"/>
      <c r="D793" s="16"/>
      <c r="E793" s="16"/>
      <c r="F793" s="10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1" t="s">
        <v>277</v>
      </c>
      <c r="B794" s="12"/>
      <c r="C794" s="13">
        <f>C795</f>
        <v>4</v>
      </c>
      <c r="D794" s="14"/>
      <c r="E794" s="15">
        <f>E795</f>
        <v>2860</v>
      </c>
      <c r="F794" s="15">
        <f>E794*1.15</f>
        <v>3289</v>
      </c>
      <c r="G794" s="16">
        <f>E794*1.155</f>
        <v>3303.3</v>
      </c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5" t="s">
        <v>10</v>
      </c>
      <c r="C795" s="17">
        <v>4.0</v>
      </c>
      <c r="D795" s="26">
        <v>715.0</v>
      </c>
      <c r="E795" s="26">
        <f>C795*D795</f>
        <v>2860</v>
      </c>
      <c r="F795" s="10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20"/>
      <c r="D796" s="16"/>
      <c r="E796" s="16"/>
      <c r="F796" s="10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1" t="s">
        <v>278</v>
      </c>
      <c r="B797" s="12"/>
      <c r="C797" s="13">
        <f>C798+C800+C799</f>
        <v>22</v>
      </c>
      <c r="D797" s="14"/>
      <c r="E797" s="15">
        <f>E798+E800+E799</f>
        <v>6800</v>
      </c>
      <c r="F797" s="15">
        <f>E797*1.15</f>
        <v>7820</v>
      </c>
      <c r="G797" s="16">
        <f>E797*1.155</f>
        <v>7854</v>
      </c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5" t="s">
        <v>8</v>
      </c>
      <c r="C798" s="17">
        <v>13.0</v>
      </c>
      <c r="D798" s="26">
        <v>150.0</v>
      </c>
      <c r="E798" s="26">
        <f t="shared" ref="E798:E800" si="91">C798*D798</f>
        <v>1950</v>
      </c>
      <c r="F798" s="10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5" t="s">
        <v>279</v>
      </c>
      <c r="C799" s="17">
        <v>2.0</v>
      </c>
      <c r="D799" s="26">
        <v>150.0</v>
      </c>
      <c r="E799" s="26">
        <f t="shared" si="91"/>
        <v>300</v>
      </c>
      <c r="F799" s="10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5" t="s">
        <v>10</v>
      </c>
      <c r="C800" s="17">
        <v>7.0</v>
      </c>
      <c r="D800" s="26">
        <v>650.0</v>
      </c>
      <c r="E800" s="26">
        <f t="shared" si="91"/>
        <v>4550</v>
      </c>
      <c r="F800" s="10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20"/>
      <c r="D801" s="16"/>
      <c r="E801" s="16"/>
      <c r="F801" s="10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1" t="s">
        <v>280</v>
      </c>
      <c r="B802" s="12"/>
      <c r="C802" s="13">
        <f>C803+C804</f>
        <v>3</v>
      </c>
      <c r="D802" s="14"/>
      <c r="E802" s="15">
        <f>E803+E804</f>
        <v>1450</v>
      </c>
      <c r="F802" s="15">
        <f>E802*1.15</f>
        <v>1667.5</v>
      </c>
      <c r="G802" s="16">
        <f>E802*1.155</f>
        <v>1674.75</v>
      </c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5" t="s">
        <v>8</v>
      </c>
      <c r="C803" s="17">
        <v>1.0</v>
      </c>
      <c r="D803" s="26">
        <v>150.0</v>
      </c>
      <c r="E803" s="26">
        <f t="shared" ref="E803:E804" si="92">C803*D803</f>
        <v>150</v>
      </c>
      <c r="F803" s="10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5" t="s">
        <v>10</v>
      </c>
      <c r="C804" s="17">
        <v>2.0</v>
      </c>
      <c r="D804" s="26">
        <v>650.0</v>
      </c>
      <c r="E804" s="26">
        <f t="shared" si="92"/>
        <v>1300</v>
      </c>
      <c r="F804" s="10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20"/>
      <c r="D805" s="16"/>
      <c r="E805" s="16"/>
      <c r="F805" s="10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1" t="s">
        <v>281</v>
      </c>
      <c r="B806" s="12"/>
      <c r="C806" s="13">
        <f>C807+C808</f>
        <v>15</v>
      </c>
      <c r="D806" s="14"/>
      <c r="E806" s="15">
        <f>E807+E808</f>
        <v>10725</v>
      </c>
      <c r="F806" s="15">
        <f>E806*1.15</f>
        <v>12333.75</v>
      </c>
      <c r="G806" s="16">
        <f>E806*1.155</f>
        <v>12387.375</v>
      </c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5" t="s">
        <v>10</v>
      </c>
      <c r="C807" s="17">
        <v>15.0</v>
      </c>
      <c r="D807" s="26">
        <v>715.0</v>
      </c>
      <c r="E807" s="26">
        <f>C807*D807</f>
        <v>10725</v>
      </c>
      <c r="F807" s="10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5"/>
      <c r="C808" s="17"/>
      <c r="D808" s="26"/>
      <c r="E808" s="26"/>
      <c r="F808" s="10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1" t="s">
        <v>282</v>
      </c>
      <c r="B809" s="12"/>
      <c r="C809" s="13">
        <f>C810+C811+C812</f>
        <v>78</v>
      </c>
      <c r="D809" s="14"/>
      <c r="E809" s="15">
        <f>E810+E811+E812</f>
        <v>53235</v>
      </c>
      <c r="F809" s="15">
        <f>E809*1.15</f>
        <v>61220.25</v>
      </c>
      <c r="G809" s="16">
        <f>E809*1.155</f>
        <v>61486.425</v>
      </c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5" t="s">
        <v>10</v>
      </c>
      <c r="C810" s="17">
        <v>39.0</v>
      </c>
      <c r="D810" s="26">
        <v>650.0</v>
      </c>
      <c r="E810" s="26">
        <f t="shared" ref="E810:E811" si="93">C810*D810</f>
        <v>25350</v>
      </c>
      <c r="F810" s="10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5" t="s">
        <v>228</v>
      </c>
      <c r="C811" s="17">
        <v>39.0</v>
      </c>
      <c r="D811" s="26">
        <v>715.0</v>
      </c>
      <c r="E811" s="26">
        <f t="shared" si="93"/>
        <v>27885</v>
      </c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20"/>
      <c r="D812" s="16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1" t="s">
        <v>283</v>
      </c>
      <c r="B813" s="12"/>
      <c r="C813" s="13">
        <f>C814+C815+C816</f>
        <v>20</v>
      </c>
      <c r="D813" s="14"/>
      <c r="E813" s="15">
        <f>E814+E815+E816</f>
        <v>7594</v>
      </c>
      <c r="F813" s="15">
        <f>E813*1.15</f>
        <v>8733.1</v>
      </c>
      <c r="G813" s="16">
        <f>E813*1.155</f>
        <v>8771.07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5" t="s">
        <v>26</v>
      </c>
      <c r="C814" s="17">
        <v>5.0</v>
      </c>
      <c r="D814" s="26">
        <v>425.0</v>
      </c>
      <c r="E814" s="26">
        <f t="shared" ref="E814:E816" si="94">C814*D814</f>
        <v>2125</v>
      </c>
      <c r="F814" s="10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5" t="s">
        <v>263</v>
      </c>
      <c r="C815" s="17">
        <v>9.0</v>
      </c>
      <c r="D815" s="26">
        <v>131.0</v>
      </c>
      <c r="E815" s="26">
        <f t="shared" si="94"/>
        <v>1179</v>
      </c>
      <c r="F815" s="10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5" t="s">
        <v>10</v>
      </c>
      <c r="C816" s="17">
        <v>6.0</v>
      </c>
      <c r="D816" s="26">
        <v>715.0</v>
      </c>
      <c r="E816" s="26">
        <f t="shared" si="94"/>
        <v>4290</v>
      </c>
      <c r="F816" s="10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20"/>
      <c r="D817" s="16"/>
      <c r="E817" s="16"/>
      <c r="F817" s="10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1" t="s">
        <v>284</v>
      </c>
      <c r="B818" s="12"/>
      <c r="C818" s="13">
        <f>C819</f>
        <v>6</v>
      </c>
      <c r="D818" s="14"/>
      <c r="E818" s="15">
        <f>E819</f>
        <v>900</v>
      </c>
      <c r="F818" s="15">
        <f>E818*1.15</f>
        <v>1035</v>
      </c>
      <c r="G818" s="16">
        <f>E818*1.155</f>
        <v>1039.5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5" t="s">
        <v>8</v>
      </c>
      <c r="C819" s="17">
        <v>6.0</v>
      </c>
      <c r="D819" s="26">
        <v>150.0</v>
      </c>
      <c r="E819" s="26">
        <f>C819*D819</f>
        <v>900</v>
      </c>
      <c r="F819" s="10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20"/>
      <c r="D820" s="16"/>
      <c r="E820" s="16"/>
      <c r="F820" s="10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1" t="s">
        <v>285</v>
      </c>
      <c r="B821" s="12"/>
      <c r="C821" s="13">
        <f>C822+C823+C824+C825+C826</f>
        <v>25</v>
      </c>
      <c r="D821" s="14"/>
      <c r="E821" s="15">
        <f>E822+E823+E824+E825</f>
        <v>14740</v>
      </c>
      <c r="F821" s="15">
        <f>E821*1.15</f>
        <v>16951</v>
      </c>
      <c r="G821" s="16">
        <f>E821*1.155</f>
        <v>17024.7</v>
      </c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5" t="s">
        <v>10</v>
      </c>
      <c r="C822" s="17">
        <v>3.0</v>
      </c>
      <c r="D822" s="26">
        <v>550.0</v>
      </c>
      <c r="E822" s="26">
        <f t="shared" ref="E822:E823" si="95">C822*D822</f>
        <v>1650</v>
      </c>
      <c r="F822" s="10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5" t="s">
        <v>16</v>
      </c>
      <c r="C823" s="17">
        <v>1.0</v>
      </c>
      <c r="D823" s="26">
        <v>500.0</v>
      </c>
      <c r="E823" s="26">
        <f t="shared" si="95"/>
        <v>500</v>
      </c>
      <c r="F823" s="10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5" t="s">
        <v>8</v>
      </c>
      <c r="C824" s="17">
        <v>1.0</v>
      </c>
      <c r="D824" s="26">
        <v>150.0</v>
      </c>
      <c r="E824" s="26">
        <f t="shared" ref="E824:E825" si="96">D824*C824</f>
        <v>150</v>
      </c>
      <c r="F824" s="10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 t="s">
        <v>114</v>
      </c>
      <c r="C825" s="27">
        <v>10.0</v>
      </c>
      <c r="D825" s="18">
        <v>1244.0</v>
      </c>
      <c r="E825" s="18">
        <f t="shared" si="96"/>
        <v>12440</v>
      </c>
      <c r="F825" s="10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 t="s">
        <v>10</v>
      </c>
      <c r="C826" s="27">
        <v>10.0</v>
      </c>
      <c r="D826" s="18">
        <v>0.0</v>
      </c>
      <c r="E826" s="18">
        <v>0.0</v>
      </c>
      <c r="F826" s="10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20"/>
      <c r="D827" s="16"/>
      <c r="E827" s="16"/>
      <c r="F827" s="10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1" t="s">
        <v>286</v>
      </c>
      <c r="B828" s="12"/>
      <c r="C828" s="13">
        <f>C829</f>
        <v>1</v>
      </c>
      <c r="D828" s="14"/>
      <c r="E828" s="15">
        <f>E829</f>
        <v>715</v>
      </c>
      <c r="F828" s="15">
        <f>E828*1.15</f>
        <v>822.25</v>
      </c>
      <c r="G828" s="16">
        <f>E828*1.155</f>
        <v>825.825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 t="s">
        <v>162</v>
      </c>
      <c r="C829" s="27">
        <v>1.0</v>
      </c>
      <c r="D829" s="18">
        <v>715.0</v>
      </c>
      <c r="E829" s="18">
        <f>C829*D829</f>
        <v>715</v>
      </c>
      <c r="F829" s="10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20"/>
      <c r="D830" s="16"/>
      <c r="E830" s="16"/>
      <c r="F830" s="10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1" t="s">
        <v>287</v>
      </c>
      <c r="B831" s="12"/>
      <c r="C831" s="13">
        <f>C832+C833</f>
        <v>4</v>
      </c>
      <c r="D831" s="14"/>
      <c r="E831" s="15">
        <f>E832+E833</f>
        <v>2211.25</v>
      </c>
      <c r="F831" s="15">
        <f>E831*1.15</f>
        <v>2542.9375</v>
      </c>
      <c r="G831" s="16">
        <f>E831*1.155</f>
        <v>2553.99375</v>
      </c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5" t="s">
        <v>12</v>
      </c>
      <c r="C832" s="17">
        <v>3.0</v>
      </c>
      <c r="D832" s="26">
        <v>498.75</v>
      </c>
      <c r="E832" s="26">
        <f t="shared" ref="E832:E833" si="97">C832*D832</f>
        <v>1496.25</v>
      </c>
      <c r="F832" s="10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5" t="s">
        <v>10</v>
      </c>
      <c r="C833" s="17">
        <v>1.0</v>
      </c>
      <c r="D833" s="26">
        <v>715.0</v>
      </c>
      <c r="E833" s="26">
        <f t="shared" si="97"/>
        <v>715</v>
      </c>
      <c r="F833" s="10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20"/>
      <c r="D834" s="16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1" t="s">
        <v>288</v>
      </c>
      <c r="B835" s="12"/>
      <c r="C835" s="13">
        <f>C836+C837+C838+C839</f>
        <v>35</v>
      </c>
      <c r="D835" s="14"/>
      <c r="E835" s="15">
        <f>E836+E837+E838+E839</f>
        <v>18626</v>
      </c>
      <c r="F835" s="15">
        <f>E835*1.15</f>
        <v>21419.9</v>
      </c>
      <c r="G835" s="16">
        <f>E835*1.155</f>
        <v>21513.03</v>
      </c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5" t="s">
        <v>12</v>
      </c>
      <c r="C836" s="17">
        <v>24.0</v>
      </c>
      <c r="D836" s="26">
        <v>499.0</v>
      </c>
      <c r="E836" s="26">
        <f t="shared" ref="E836:E838" si="98">C836*D836</f>
        <v>11976</v>
      </c>
      <c r="F836" s="10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5" t="s">
        <v>8</v>
      </c>
      <c r="C837" s="17">
        <v>1.0</v>
      </c>
      <c r="D837" s="26">
        <v>150.0</v>
      </c>
      <c r="E837" s="26">
        <f t="shared" si="98"/>
        <v>150</v>
      </c>
      <c r="F837" s="10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5" t="s">
        <v>10</v>
      </c>
      <c r="C838" s="17">
        <v>10.0</v>
      </c>
      <c r="D838" s="26">
        <v>650.0</v>
      </c>
      <c r="E838" s="26">
        <f t="shared" si="98"/>
        <v>6500</v>
      </c>
      <c r="F838" s="10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20"/>
      <c r="D839" s="16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1" t="s">
        <v>289</v>
      </c>
      <c r="B840" s="12"/>
      <c r="C840" s="13">
        <f>C841</f>
        <v>1</v>
      </c>
      <c r="D840" s="14"/>
      <c r="E840" s="15">
        <f>E841</f>
        <v>715</v>
      </c>
      <c r="F840" s="15">
        <f>E840*1.15</f>
        <v>822.25</v>
      </c>
      <c r="G840" s="16">
        <f>E840*1.155</f>
        <v>825.825</v>
      </c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5" t="s">
        <v>10</v>
      </c>
      <c r="C841" s="17">
        <v>1.0</v>
      </c>
      <c r="D841" s="26">
        <v>715.0</v>
      </c>
      <c r="E841" s="26">
        <f>C841*D841</f>
        <v>715</v>
      </c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20"/>
      <c r="D842" s="16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1" t="s">
        <v>290</v>
      </c>
      <c r="B843" s="12"/>
      <c r="C843" s="13">
        <f>C844</f>
        <v>10</v>
      </c>
      <c r="D843" s="14"/>
      <c r="E843" s="15">
        <f>E844</f>
        <v>4250</v>
      </c>
      <c r="F843" s="15">
        <f>E843*1.15</f>
        <v>4887.5</v>
      </c>
      <c r="G843" s="16">
        <f>E843*1.155</f>
        <v>4908.75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 t="s">
        <v>26</v>
      </c>
      <c r="C844" s="27">
        <v>10.0</v>
      </c>
      <c r="D844" s="18">
        <v>425.0</v>
      </c>
      <c r="E844" s="18">
        <f>C844*D844</f>
        <v>4250</v>
      </c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20"/>
      <c r="D845" s="16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1" t="s">
        <v>291</v>
      </c>
      <c r="B846" s="12"/>
      <c r="C846" s="13">
        <f>C847+C848+C849+C850+C851</f>
        <v>108</v>
      </c>
      <c r="D846" s="14"/>
      <c r="E846" s="15">
        <f>E847+E848+E849+E851</f>
        <v>85774.48</v>
      </c>
      <c r="F846" s="15">
        <f>ROUND(E846*1.15,0)</f>
        <v>98641</v>
      </c>
      <c r="G846" s="16">
        <f>E846*1.155</f>
        <v>99069.5244</v>
      </c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5" t="s">
        <v>10</v>
      </c>
      <c r="C847" s="17">
        <v>27.0</v>
      </c>
      <c r="D847" s="26">
        <v>875.0</v>
      </c>
      <c r="E847" s="26">
        <f t="shared" ref="E847:E849" si="99">C847*D847</f>
        <v>23625</v>
      </c>
      <c r="F847" s="10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5" t="s">
        <v>242</v>
      </c>
      <c r="C848" s="17">
        <v>77.0</v>
      </c>
      <c r="D848" s="26">
        <v>803.24</v>
      </c>
      <c r="E848" s="26">
        <f t="shared" si="99"/>
        <v>61849.48</v>
      </c>
      <c r="F848" s="10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5" t="s">
        <v>8</v>
      </c>
      <c r="C849" s="17">
        <v>2.0</v>
      </c>
      <c r="D849" s="26">
        <v>150.0</v>
      </c>
      <c r="E849" s="26">
        <f t="shared" si="99"/>
        <v>300</v>
      </c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 t="s">
        <v>24</v>
      </c>
      <c r="C850" s="27">
        <v>2.0</v>
      </c>
      <c r="D850" s="18">
        <v>0.0</v>
      </c>
      <c r="E850" s="18">
        <v>0.0</v>
      </c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 t="s">
        <v>292</v>
      </c>
      <c r="C851" s="27">
        <v>0.0</v>
      </c>
      <c r="D851" s="18">
        <v>69.0</v>
      </c>
      <c r="E851" s="18">
        <f>C851*D851</f>
        <v>0</v>
      </c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20"/>
      <c r="D852" s="16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1" t="s">
        <v>293</v>
      </c>
      <c r="B853" s="12"/>
      <c r="C853" s="13">
        <f>C854+C855+C856</f>
        <v>16</v>
      </c>
      <c r="D853" s="14"/>
      <c r="E853" s="15">
        <f>E854+E855+E856</f>
        <v>9873</v>
      </c>
      <c r="F853" s="15">
        <f>E853*1.15</f>
        <v>11353.95</v>
      </c>
      <c r="G853" s="16">
        <f>E853*1.155</f>
        <v>11403.315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5" t="s">
        <v>26</v>
      </c>
      <c r="C854" s="17">
        <v>1.0</v>
      </c>
      <c r="D854" s="26">
        <v>425.0</v>
      </c>
      <c r="E854" s="26">
        <f t="shared" ref="E854:E856" si="100">C854*D854</f>
        <v>425</v>
      </c>
      <c r="F854" s="10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5" t="s">
        <v>10</v>
      </c>
      <c r="C855" s="17">
        <v>13.0</v>
      </c>
      <c r="D855" s="26">
        <v>650.0</v>
      </c>
      <c r="E855" s="26">
        <f t="shared" si="100"/>
        <v>8450</v>
      </c>
      <c r="F855" s="10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5" t="s">
        <v>12</v>
      </c>
      <c r="C856" s="17">
        <v>2.0</v>
      </c>
      <c r="D856" s="26">
        <v>499.0</v>
      </c>
      <c r="E856" s="26">
        <f t="shared" si="100"/>
        <v>998</v>
      </c>
      <c r="F856" s="10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20"/>
      <c r="D857" s="16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1" t="s">
        <v>294</v>
      </c>
      <c r="B858" s="12"/>
      <c r="C858" s="13">
        <v>1.0</v>
      </c>
      <c r="D858" s="14"/>
      <c r="E858" s="15">
        <f>E859</f>
        <v>404</v>
      </c>
      <c r="F858" s="15">
        <f>E858*1.15</f>
        <v>464.6</v>
      </c>
      <c r="G858" s="16">
        <f>E858*1.155</f>
        <v>466.62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5" t="s">
        <v>26</v>
      </c>
      <c r="C859" s="17">
        <v>1.0</v>
      </c>
      <c r="D859" s="26">
        <v>404.0</v>
      </c>
      <c r="E859" s="26">
        <f>C859*D859</f>
        <v>404</v>
      </c>
      <c r="F859" s="10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20"/>
      <c r="D860" s="16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1" t="s">
        <v>295</v>
      </c>
      <c r="B861" s="12"/>
      <c r="C861" s="13">
        <f>C862+C863+C864</f>
        <v>9</v>
      </c>
      <c r="D861" s="14"/>
      <c r="E861" s="15">
        <f>E862+E863+E864</f>
        <v>4991</v>
      </c>
      <c r="F861" s="15">
        <f>E861*1.15</f>
        <v>5739.65</v>
      </c>
      <c r="G861" s="40" t="s">
        <v>296</v>
      </c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5" t="s">
        <v>26</v>
      </c>
      <c r="C862" s="17">
        <v>2.0</v>
      </c>
      <c r="D862" s="26">
        <v>425.0</v>
      </c>
      <c r="E862" s="26">
        <f t="shared" ref="E862:E864" si="101">C862*D862</f>
        <v>850</v>
      </c>
      <c r="F862" s="10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5" t="s">
        <v>242</v>
      </c>
      <c r="C863" s="17">
        <v>4.0</v>
      </c>
      <c r="D863" s="26">
        <v>499.0</v>
      </c>
      <c r="E863" s="26">
        <f t="shared" si="101"/>
        <v>1996</v>
      </c>
      <c r="F863" s="10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5" t="s">
        <v>10</v>
      </c>
      <c r="C864" s="17">
        <v>3.0</v>
      </c>
      <c r="D864" s="26">
        <v>715.0</v>
      </c>
      <c r="E864" s="26">
        <f t="shared" si="101"/>
        <v>2145</v>
      </c>
      <c r="F864" s="10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20"/>
      <c r="D865" s="16"/>
      <c r="E865" s="16"/>
      <c r="F865" s="10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1" t="s">
        <v>297</v>
      </c>
      <c r="B866" s="12"/>
      <c r="C866" s="13">
        <f>C867</f>
        <v>1</v>
      </c>
      <c r="D866" s="14"/>
      <c r="E866" s="15">
        <f>E867</f>
        <v>150</v>
      </c>
      <c r="F866" s="15">
        <f>E866*1.15</f>
        <v>172.5</v>
      </c>
      <c r="G866" s="16">
        <f>E866*1.155</f>
        <v>173.25</v>
      </c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5" t="s">
        <v>8</v>
      </c>
      <c r="C867" s="17">
        <v>1.0</v>
      </c>
      <c r="D867" s="26">
        <v>150.0</v>
      </c>
      <c r="E867" s="26">
        <f>C867*D867</f>
        <v>150</v>
      </c>
      <c r="F867" s="10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20"/>
      <c r="D868" s="16"/>
      <c r="E868" s="16"/>
      <c r="F868" s="10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1" t="s">
        <v>298</v>
      </c>
      <c r="B869" s="12"/>
      <c r="C869" s="13">
        <f>C870</f>
        <v>1</v>
      </c>
      <c r="D869" s="14"/>
      <c r="E869" s="15">
        <f>E870</f>
        <v>715</v>
      </c>
      <c r="F869" s="15">
        <f>E869*1.15</f>
        <v>822.25</v>
      </c>
      <c r="G869" s="16">
        <f>E869*1.155</f>
        <v>825.825</v>
      </c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5" t="s">
        <v>10</v>
      </c>
      <c r="C870" s="17">
        <v>1.0</v>
      </c>
      <c r="D870" s="26">
        <v>715.0</v>
      </c>
      <c r="E870" s="26">
        <f>C870*D870</f>
        <v>715</v>
      </c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20"/>
      <c r="D871" s="16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1" t="s">
        <v>299</v>
      </c>
      <c r="B872" s="12"/>
      <c r="C872" s="13">
        <f>C873+C874</f>
        <v>27</v>
      </c>
      <c r="D872" s="14"/>
      <c r="E872" s="15">
        <f>E873+E874</f>
        <v>14375</v>
      </c>
      <c r="F872" s="15">
        <f>E872*1.15</f>
        <v>16531.25</v>
      </c>
      <c r="G872" s="16">
        <f>E872*1.155</f>
        <v>16603.125</v>
      </c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5" t="s">
        <v>26</v>
      </c>
      <c r="C873" s="17">
        <v>17.0</v>
      </c>
      <c r="D873" s="26">
        <v>425.0</v>
      </c>
      <c r="E873" s="26">
        <f t="shared" ref="E873:E874" si="102">C873*D873</f>
        <v>7225</v>
      </c>
      <c r="F873" s="10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5" t="s">
        <v>10</v>
      </c>
      <c r="C874" s="17">
        <v>10.0</v>
      </c>
      <c r="D874" s="26">
        <v>715.0</v>
      </c>
      <c r="E874" s="26">
        <f t="shared" si="102"/>
        <v>7150</v>
      </c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20"/>
      <c r="D875" s="16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0" t="s">
        <v>300</v>
      </c>
      <c r="B876" s="12"/>
      <c r="C876" s="13">
        <f>C877+C878+C879+C880+C881+C882</f>
        <v>24</v>
      </c>
      <c r="D876" s="14"/>
      <c r="E876" s="15">
        <f>E877+E878+E879+E880+E881+E882</f>
        <v>6286.5</v>
      </c>
      <c r="F876" s="15">
        <f>E876*1.15</f>
        <v>7229.475</v>
      </c>
      <c r="G876" s="16">
        <f>E876*1.155</f>
        <v>7260.9075</v>
      </c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5" t="s">
        <v>26</v>
      </c>
      <c r="C877" s="17">
        <v>3.0</v>
      </c>
      <c r="D877" s="26">
        <v>425.0</v>
      </c>
      <c r="E877" s="26">
        <f t="shared" ref="E877:E882" si="103">C877*D877</f>
        <v>1275</v>
      </c>
      <c r="F877" s="10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5" t="s">
        <v>263</v>
      </c>
      <c r="C878" s="41">
        <v>3.0</v>
      </c>
      <c r="D878" s="26">
        <v>131.25</v>
      </c>
      <c r="E878" s="26">
        <f t="shared" si="103"/>
        <v>393.75</v>
      </c>
      <c r="F878" s="10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5" t="s">
        <v>30</v>
      </c>
      <c r="C879" s="17">
        <v>13.0</v>
      </c>
      <c r="D879" s="26">
        <v>183.75</v>
      </c>
      <c r="E879" s="26">
        <f t="shared" si="103"/>
        <v>2388.75</v>
      </c>
      <c r="F879" s="10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5" t="s">
        <v>301</v>
      </c>
      <c r="C880" s="17">
        <v>1.0</v>
      </c>
      <c r="D880" s="26">
        <v>499.0</v>
      </c>
      <c r="E880" s="26">
        <f t="shared" si="103"/>
        <v>499</v>
      </c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5" t="s">
        <v>10</v>
      </c>
      <c r="C881" s="27">
        <v>2.0</v>
      </c>
      <c r="D881" s="18">
        <v>715.0</v>
      </c>
      <c r="E881" s="18">
        <f t="shared" si="103"/>
        <v>1430</v>
      </c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 t="s">
        <v>8</v>
      </c>
      <c r="C882" s="27">
        <v>2.0</v>
      </c>
      <c r="D882" s="18">
        <v>150.0</v>
      </c>
      <c r="E882" s="18">
        <f t="shared" si="103"/>
        <v>300</v>
      </c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20"/>
      <c r="D883" s="16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1" t="s">
        <v>302</v>
      </c>
      <c r="B884" s="12"/>
      <c r="C884" s="13">
        <f>C886+C887+C885</f>
        <v>7</v>
      </c>
      <c r="D884" s="14"/>
      <c r="E884" s="15">
        <f>E886+E887+E885</f>
        <v>1615</v>
      </c>
      <c r="F884" s="15">
        <f>E884*1.15</f>
        <v>1857.25</v>
      </c>
      <c r="G884" s="16">
        <f>E884*1.155</f>
        <v>1865.325</v>
      </c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5" t="s">
        <v>16</v>
      </c>
      <c r="C885" s="17">
        <v>1.0</v>
      </c>
      <c r="D885" s="26">
        <v>715.0</v>
      </c>
      <c r="E885" s="26">
        <f t="shared" ref="E885:E886" si="104">C885*D885</f>
        <v>715</v>
      </c>
      <c r="F885" s="10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5" t="s">
        <v>60</v>
      </c>
      <c r="C886" s="17">
        <v>6.0</v>
      </c>
      <c r="D886" s="26">
        <v>150.0</v>
      </c>
      <c r="E886" s="26">
        <f t="shared" si="104"/>
        <v>900</v>
      </c>
      <c r="F886" s="10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20"/>
      <c r="D887" s="16"/>
      <c r="E887" s="16"/>
      <c r="F887" s="10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1" t="s">
        <v>303</v>
      </c>
      <c r="B888" s="12"/>
      <c r="C888" s="13">
        <f>C889</f>
        <v>1</v>
      </c>
      <c r="D888" s="14"/>
      <c r="E888" s="15">
        <f>E889</f>
        <v>715</v>
      </c>
      <c r="F888" s="15">
        <f>E888*1.15</f>
        <v>822.25</v>
      </c>
      <c r="G888" s="16">
        <f>E888*1.155</f>
        <v>825.825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5" t="s">
        <v>10</v>
      </c>
      <c r="C889" s="17">
        <v>1.0</v>
      </c>
      <c r="D889" s="26">
        <v>715.0</v>
      </c>
      <c r="E889" s="26">
        <f>C889*D889</f>
        <v>715</v>
      </c>
      <c r="F889" s="10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20"/>
      <c r="D890" s="16"/>
      <c r="E890" s="16"/>
      <c r="F890" s="10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1" t="s">
        <v>304</v>
      </c>
      <c r="B891" s="12"/>
      <c r="C891" s="13">
        <f>C892</f>
        <v>11</v>
      </c>
      <c r="D891" s="14"/>
      <c r="E891" s="15">
        <f>E892</f>
        <v>7865</v>
      </c>
      <c r="F891" s="15">
        <f>E891*1.15</f>
        <v>9044.75</v>
      </c>
      <c r="G891" s="16">
        <f>E891*1.155</f>
        <v>9084.075</v>
      </c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 t="s">
        <v>10</v>
      </c>
      <c r="C892" s="27">
        <v>11.0</v>
      </c>
      <c r="D892" s="18">
        <v>715.0</v>
      </c>
      <c r="E892" s="18">
        <f>C892*D892</f>
        <v>7865</v>
      </c>
      <c r="F892" s="10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20"/>
      <c r="D893" s="16"/>
      <c r="E893" s="16"/>
      <c r="F893" s="10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1" t="s">
        <v>305</v>
      </c>
      <c r="B894" s="12"/>
      <c r="C894" s="13">
        <f>C895</f>
        <v>1</v>
      </c>
      <c r="D894" s="14"/>
      <c r="E894" s="24">
        <f>E895</f>
        <v>86.96</v>
      </c>
      <c r="F894" s="15">
        <f>E894*1.15</f>
        <v>100.004</v>
      </c>
      <c r="G894" s="16">
        <f>E894*1.155</f>
        <v>100.4388</v>
      </c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5" t="s">
        <v>30</v>
      </c>
      <c r="C895" s="17">
        <v>1.0</v>
      </c>
      <c r="D895" s="26">
        <v>86.96</v>
      </c>
      <c r="E895" s="26">
        <f>C895*D895</f>
        <v>86.96</v>
      </c>
      <c r="F895" s="10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20"/>
      <c r="D896" s="16"/>
      <c r="E896" s="16"/>
      <c r="F896" s="10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1" t="s">
        <v>306</v>
      </c>
      <c r="B897" s="12"/>
      <c r="C897" s="13">
        <f>C898+C899</f>
        <v>3</v>
      </c>
      <c r="D897" s="14"/>
      <c r="E897" s="24">
        <f>E898+E899</f>
        <v>2145</v>
      </c>
      <c r="F897" s="15">
        <f>E897*1.15</f>
        <v>2466.75</v>
      </c>
      <c r="G897" s="16">
        <f>E897*1.155</f>
        <v>2477.475</v>
      </c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5" t="s">
        <v>10</v>
      </c>
      <c r="C898" s="17">
        <v>2.0</v>
      </c>
      <c r="D898" s="26">
        <v>715.0</v>
      </c>
      <c r="E898" s="26">
        <f t="shared" ref="E898:E899" si="105">C898*D898</f>
        <v>1430</v>
      </c>
      <c r="F898" s="10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5" t="s">
        <v>16</v>
      </c>
      <c r="C899" s="17">
        <v>1.0</v>
      </c>
      <c r="D899" s="26">
        <v>715.0</v>
      </c>
      <c r="E899" s="26">
        <f t="shared" si="105"/>
        <v>715</v>
      </c>
      <c r="F899" s="10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20"/>
      <c r="D900" s="16"/>
      <c r="E900" s="16"/>
      <c r="F900" s="10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1" t="s">
        <v>307</v>
      </c>
      <c r="B901" s="12"/>
      <c r="C901" s="42">
        <f>C902+C903+C904</f>
        <v>14</v>
      </c>
      <c r="D901" s="14"/>
      <c r="E901" s="24">
        <f>E902+E903+E904</f>
        <v>2600</v>
      </c>
      <c r="F901" s="15">
        <f>E901*1.15</f>
        <v>2990</v>
      </c>
      <c r="G901" s="16">
        <f>E901*1.155</f>
        <v>3003</v>
      </c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5" t="s">
        <v>8</v>
      </c>
      <c r="C902" s="17">
        <v>13.0</v>
      </c>
      <c r="D902" s="26">
        <v>150.0</v>
      </c>
      <c r="E902" s="26">
        <f>C902*D902</f>
        <v>1950</v>
      </c>
      <c r="F902" s="10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5" t="s">
        <v>10</v>
      </c>
      <c r="C903" s="17">
        <v>1.0</v>
      </c>
      <c r="D903" s="26">
        <v>650.0</v>
      </c>
      <c r="E903" s="26">
        <f>D903*C903</f>
        <v>650</v>
      </c>
      <c r="F903" s="10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20"/>
      <c r="D904" s="16"/>
      <c r="E904" s="16"/>
      <c r="F904" s="10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1" t="s">
        <v>308</v>
      </c>
      <c r="B905" s="12"/>
      <c r="C905" s="13">
        <f>C906</f>
        <v>1</v>
      </c>
      <c r="D905" s="14"/>
      <c r="E905" s="15">
        <f>E906</f>
        <v>150</v>
      </c>
      <c r="F905" s="15">
        <f>E905*1.15</f>
        <v>172.5</v>
      </c>
      <c r="G905" s="16">
        <f>E905*1.155</f>
        <v>173.25</v>
      </c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 t="s">
        <v>8</v>
      </c>
      <c r="C906" s="27">
        <v>1.0</v>
      </c>
      <c r="D906" s="18">
        <v>150.0</v>
      </c>
      <c r="E906" s="18">
        <f>C906*D906</f>
        <v>150</v>
      </c>
      <c r="F906" s="10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20"/>
      <c r="D907" s="16"/>
      <c r="E907" s="16"/>
      <c r="F907" s="10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1" t="s">
        <v>309</v>
      </c>
      <c r="B908" s="12"/>
      <c r="C908" s="13">
        <f>C909</f>
        <v>2</v>
      </c>
      <c r="D908" s="14"/>
      <c r="E908" s="15">
        <f>E909</f>
        <v>1430</v>
      </c>
      <c r="F908" s="15">
        <f>E908*1.15</f>
        <v>1644.5</v>
      </c>
      <c r="G908" s="16">
        <f>E908*1.155</f>
        <v>1651.65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 t="s">
        <v>10</v>
      </c>
      <c r="C909" s="27">
        <v>2.0</v>
      </c>
      <c r="D909" s="18">
        <v>715.0</v>
      </c>
      <c r="E909" s="18">
        <f>C909*D909</f>
        <v>1430</v>
      </c>
      <c r="F909" s="10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20"/>
      <c r="D910" s="16"/>
      <c r="E910" s="16"/>
      <c r="F910" s="10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0" t="s">
        <v>310</v>
      </c>
      <c r="B911" s="12"/>
      <c r="C911" s="13">
        <v>2.0</v>
      </c>
      <c r="D911" s="14"/>
      <c r="E911" s="15">
        <f>E912</f>
        <v>316</v>
      </c>
      <c r="F911" s="15">
        <f>E911*1.15</f>
        <v>363.4</v>
      </c>
      <c r="G911" s="16">
        <f>E911*1.155</f>
        <v>364.98</v>
      </c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5" t="s">
        <v>30</v>
      </c>
      <c r="C912" s="17">
        <v>2.0</v>
      </c>
      <c r="D912" s="26">
        <v>158.0</v>
      </c>
      <c r="E912" s="26">
        <f>D912*C912</f>
        <v>316</v>
      </c>
      <c r="F912" s="10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20"/>
      <c r="D913" s="16"/>
      <c r="E913" s="16"/>
      <c r="F913" s="10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1" t="s">
        <v>311</v>
      </c>
      <c r="B914" s="12"/>
      <c r="C914" s="13">
        <f>C915+C916</f>
        <v>11</v>
      </c>
      <c r="D914" s="14"/>
      <c r="E914" s="15">
        <f>E915+E916</f>
        <v>7930</v>
      </c>
      <c r="F914" s="15">
        <f>E914*1.15</f>
        <v>9119.5</v>
      </c>
      <c r="G914" s="16">
        <f>E914*1.155</f>
        <v>9159.15</v>
      </c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5" t="s">
        <v>10</v>
      </c>
      <c r="C915" s="17">
        <v>10.0</v>
      </c>
      <c r="D915" s="26">
        <v>715.0</v>
      </c>
      <c r="E915" s="26">
        <f t="shared" ref="E915:E916" si="106">C915*D915</f>
        <v>7150</v>
      </c>
      <c r="F915" s="10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5" t="s">
        <v>28</v>
      </c>
      <c r="C916" s="17">
        <v>1.0</v>
      </c>
      <c r="D916" s="26">
        <v>780.0</v>
      </c>
      <c r="E916" s="26">
        <f t="shared" si="106"/>
        <v>780</v>
      </c>
      <c r="F916" s="10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20"/>
      <c r="D917" s="16"/>
      <c r="E917" s="16"/>
      <c r="F917" s="10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1" t="s">
        <v>312</v>
      </c>
      <c r="B918" s="12"/>
      <c r="C918" s="13">
        <f>C919</f>
        <v>3</v>
      </c>
      <c r="D918" s="14"/>
      <c r="E918" s="15">
        <f>E919</f>
        <v>2145</v>
      </c>
      <c r="F918" s="15">
        <f>E918*1.15</f>
        <v>2466.75</v>
      </c>
      <c r="G918" s="16">
        <f>E918*1.155</f>
        <v>2477.475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5" t="s">
        <v>10</v>
      </c>
      <c r="C919" s="17">
        <v>3.0</v>
      </c>
      <c r="D919" s="26">
        <v>715.0</v>
      </c>
      <c r="E919" s="26">
        <f>C919*D919</f>
        <v>2145</v>
      </c>
      <c r="F919" s="10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20"/>
      <c r="D920" s="16"/>
      <c r="E920" s="16"/>
      <c r="F920" s="10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1" t="s">
        <v>313</v>
      </c>
      <c r="B921" s="12"/>
      <c r="C921" s="13">
        <f>C922+C923+C924</f>
        <v>29</v>
      </c>
      <c r="D921" s="14"/>
      <c r="E921" s="24">
        <f>E922+E923+E924</f>
        <v>4250</v>
      </c>
      <c r="F921" s="15">
        <f>E921*1.15</f>
        <v>4887.5</v>
      </c>
      <c r="G921" s="16">
        <f>E921*1.155</f>
        <v>4908.75</v>
      </c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5" t="s">
        <v>60</v>
      </c>
      <c r="C922" s="17">
        <v>20.0</v>
      </c>
      <c r="D922" s="26">
        <v>150.0</v>
      </c>
      <c r="E922" s="26">
        <f t="shared" ref="E922:E924" si="107">C922*D922</f>
        <v>3000</v>
      </c>
      <c r="F922" s="10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5" t="s">
        <v>81</v>
      </c>
      <c r="C923" s="17">
        <v>5.0</v>
      </c>
      <c r="D923" s="26">
        <v>130.0</v>
      </c>
      <c r="E923" s="26">
        <f t="shared" si="107"/>
        <v>650</v>
      </c>
      <c r="F923" s="10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 t="s">
        <v>27</v>
      </c>
      <c r="C924" s="27">
        <v>4.0</v>
      </c>
      <c r="D924" s="18">
        <v>150.0</v>
      </c>
      <c r="E924" s="18">
        <f t="shared" si="107"/>
        <v>600</v>
      </c>
      <c r="F924" s="10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20"/>
      <c r="D925" s="16"/>
      <c r="E925" s="16"/>
      <c r="F925" s="10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1" t="s">
        <v>314</v>
      </c>
      <c r="B926" s="12"/>
      <c r="C926" s="13">
        <f>C927</f>
        <v>1</v>
      </c>
      <c r="D926" s="14"/>
      <c r="E926" s="15">
        <f>E927</f>
        <v>715</v>
      </c>
      <c r="F926" s="15">
        <f>E926*1.15</f>
        <v>822.25</v>
      </c>
      <c r="G926" s="16">
        <f>E926*1.155</f>
        <v>825.825</v>
      </c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5" t="s">
        <v>10</v>
      </c>
      <c r="C927" s="17">
        <v>1.0</v>
      </c>
      <c r="D927" s="26">
        <v>715.0</v>
      </c>
      <c r="E927" s="26">
        <f>C927*D927</f>
        <v>715</v>
      </c>
      <c r="F927" s="10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20"/>
      <c r="D928" s="16"/>
      <c r="E928" s="16"/>
      <c r="F928" s="10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1" t="s">
        <v>315</v>
      </c>
      <c r="B929" s="12"/>
      <c r="C929" s="13">
        <f>C930</f>
        <v>1</v>
      </c>
      <c r="D929" s="14"/>
      <c r="E929" s="15">
        <f>E930</f>
        <v>715</v>
      </c>
      <c r="F929" s="15">
        <f>E929*1.15</f>
        <v>822.25</v>
      </c>
      <c r="G929" s="16">
        <f>E929*1.155</f>
        <v>825.825</v>
      </c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5" t="s">
        <v>10</v>
      </c>
      <c r="C930" s="17">
        <v>1.0</v>
      </c>
      <c r="D930" s="26">
        <v>715.0</v>
      </c>
      <c r="E930" s="26">
        <f>C930*D930</f>
        <v>715</v>
      </c>
      <c r="F930" s="10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20"/>
      <c r="D931" s="16"/>
      <c r="E931" s="16"/>
      <c r="F931" s="10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0" t="s">
        <v>316</v>
      </c>
      <c r="B932" s="43"/>
      <c r="C932" s="44">
        <f>C933</f>
        <v>37</v>
      </c>
      <c r="D932" s="45"/>
      <c r="E932" s="46">
        <f>E933</f>
        <v>15725</v>
      </c>
      <c r="F932" s="46">
        <f>E932*1.15</f>
        <v>18083.75</v>
      </c>
      <c r="G932" s="16">
        <f>E932*1.155</f>
        <v>18162.375</v>
      </c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5" t="s">
        <v>135</v>
      </c>
      <c r="C933" s="17">
        <v>37.0</v>
      </c>
      <c r="D933" s="26">
        <v>425.0</v>
      </c>
      <c r="E933" s="26">
        <f>C933*D933</f>
        <v>15725</v>
      </c>
      <c r="F933" s="10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20"/>
      <c r="D934" s="16"/>
      <c r="E934" s="16"/>
      <c r="F934" s="10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1" t="s">
        <v>317</v>
      </c>
      <c r="B935" s="12"/>
      <c r="C935" s="13">
        <f>C936</f>
        <v>2</v>
      </c>
      <c r="D935" s="14"/>
      <c r="E935" s="15">
        <f>E936</f>
        <v>850</v>
      </c>
      <c r="F935" s="15">
        <f>E935*1.15</f>
        <v>977.5</v>
      </c>
      <c r="G935" s="16">
        <f>E935*1.155</f>
        <v>981.75</v>
      </c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5" t="s">
        <v>26</v>
      </c>
      <c r="C936" s="17">
        <v>2.0</v>
      </c>
      <c r="D936" s="26">
        <v>425.0</v>
      </c>
      <c r="E936" s="26">
        <f>C936*D936</f>
        <v>850</v>
      </c>
      <c r="F936" s="10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20"/>
      <c r="D937" s="16"/>
      <c r="E937" s="16"/>
      <c r="F937" s="10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1" t="s">
        <v>318</v>
      </c>
      <c r="B938" s="12"/>
      <c r="C938" s="13">
        <f>C939+C940</f>
        <v>2</v>
      </c>
      <c r="D938" s="14"/>
      <c r="E938" s="15">
        <f>E939+E940</f>
        <v>260</v>
      </c>
      <c r="F938" s="15">
        <f>E938*1.15</f>
        <v>299</v>
      </c>
      <c r="G938" s="16">
        <f>E938*1.155</f>
        <v>300.3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5" t="s">
        <v>8</v>
      </c>
      <c r="C939" s="17">
        <v>2.0</v>
      </c>
      <c r="D939" s="26">
        <v>130.0</v>
      </c>
      <c r="E939" s="26">
        <f>C939*D939</f>
        <v>260</v>
      </c>
      <c r="F939" s="10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20"/>
      <c r="D940" s="16"/>
      <c r="E940" s="16"/>
      <c r="F940" s="10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1" t="s">
        <v>319</v>
      </c>
      <c r="B941" s="12"/>
      <c r="C941" s="13">
        <f>C942</f>
        <v>2</v>
      </c>
      <c r="D941" s="14"/>
      <c r="E941" s="15">
        <f>E942</f>
        <v>1430</v>
      </c>
      <c r="F941" s="15">
        <f>E941*1.15</f>
        <v>1644.5</v>
      </c>
      <c r="G941" s="16">
        <f>E941*1.155</f>
        <v>1651.65</v>
      </c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5" t="s">
        <v>54</v>
      </c>
      <c r="C942" s="17">
        <v>2.0</v>
      </c>
      <c r="D942" s="26">
        <v>715.0</v>
      </c>
      <c r="E942" s="26">
        <f>C942*D942</f>
        <v>1430</v>
      </c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20"/>
      <c r="D943" s="16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1" t="s">
        <v>320</v>
      </c>
      <c r="B944" s="11"/>
      <c r="C944" s="28">
        <f>C945</f>
        <v>3</v>
      </c>
      <c r="D944" s="29"/>
      <c r="E944" s="29">
        <f>E945</f>
        <v>450</v>
      </c>
      <c r="F944" s="29">
        <f>E944*1.15</f>
        <v>517.5</v>
      </c>
      <c r="G944" s="16">
        <f>E944*1.155</f>
        <v>519.75</v>
      </c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 t="s">
        <v>321</v>
      </c>
      <c r="C945" s="20">
        <v>3.0</v>
      </c>
      <c r="D945" s="16">
        <v>150.0</v>
      </c>
      <c r="E945" s="16">
        <f>C945*D945</f>
        <v>450</v>
      </c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20"/>
      <c r="D946" s="16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1" t="s">
        <v>322</v>
      </c>
      <c r="B947" s="12"/>
      <c r="C947" s="42">
        <f>C948</f>
        <v>6</v>
      </c>
      <c r="D947" s="14"/>
      <c r="E947" s="15">
        <f>E948</f>
        <v>4290</v>
      </c>
      <c r="F947" s="15">
        <f>E947*1.15</f>
        <v>4933.5</v>
      </c>
      <c r="G947" s="16">
        <f>E947*1.155</f>
        <v>4954.95</v>
      </c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5" t="s">
        <v>10</v>
      </c>
      <c r="C948" s="17">
        <v>6.0</v>
      </c>
      <c r="D948" s="26">
        <v>715.0</v>
      </c>
      <c r="E948" s="26">
        <f>C948*D948</f>
        <v>4290</v>
      </c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20"/>
      <c r="D949" s="16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1" t="s">
        <v>323</v>
      </c>
      <c r="B950" s="12"/>
      <c r="C950" s="13">
        <f>C951+C952</f>
        <v>91</v>
      </c>
      <c r="D950" s="14"/>
      <c r="E950" s="15">
        <f>E951+E952</f>
        <v>71200.39</v>
      </c>
      <c r="F950" s="15">
        <f>E950*1.15</f>
        <v>81880.4485</v>
      </c>
      <c r="G950" s="16">
        <f>E950*1.155</f>
        <v>82236.45045</v>
      </c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5" t="s">
        <v>26</v>
      </c>
      <c r="C951" s="17">
        <v>30.0</v>
      </c>
      <c r="D951" s="26">
        <v>693.63</v>
      </c>
      <c r="E951" s="26">
        <f t="shared" ref="E951:E952" si="108">C951*D951</f>
        <v>20808.9</v>
      </c>
      <c r="F951" s="10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5" t="s">
        <v>10</v>
      </c>
      <c r="C952" s="17">
        <v>61.0</v>
      </c>
      <c r="D952" s="26">
        <v>826.09</v>
      </c>
      <c r="E952" s="26">
        <f t="shared" si="108"/>
        <v>50391.49</v>
      </c>
      <c r="F952" s="10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20"/>
      <c r="D953" s="16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1" t="s">
        <v>324</v>
      </c>
      <c r="B954" s="12"/>
      <c r="C954" s="13">
        <v>1.0</v>
      </c>
      <c r="D954" s="14"/>
      <c r="E954" s="15">
        <f>E955</f>
        <v>715</v>
      </c>
      <c r="F954" s="15">
        <f>E954*1.15</f>
        <v>822.25</v>
      </c>
      <c r="G954" s="16">
        <f>E954*1.155</f>
        <v>825.825</v>
      </c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5" t="s">
        <v>10</v>
      </c>
      <c r="C955" s="17">
        <v>1.0</v>
      </c>
      <c r="D955" s="26">
        <v>715.0</v>
      </c>
      <c r="E955" s="26">
        <f>D955*C955</f>
        <v>715</v>
      </c>
      <c r="F955" s="10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20"/>
      <c r="D956" s="16"/>
      <c r="E956" s="16"/>
      <c r="F956" s="10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1" t="s">
        <v>325</v>
      </c>
      <c r="B957" s="12"/>
      <c r="C957" s="13">
        <f>C958</f>
        <v>1</v>
      </c>
      <c r="D957" s="14"/>
      <c r="E957" s="15">
        <f>E958</f>
        <v>130</v>
      </c>
      <c r="F957" s="15">
        <f>E957*1.15</f>
        <v>149.5</v>
      </c>
      <c r="G957" s="16">
        <f>E957*1.155</f>
        <v>150.15</v>
      </c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 t="s">
        <v>8</v>
      </c>
      <c r="C958" s="27">
        <v>1.0</v>
      </c>
      <c r="D958" s="18">
        <v>130.0</v>
      </c>
      <c r="E958" s="18">
        <f>C958*D958</f>
        <v>130</v>
      </c>
      <c r="F958" s="10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20"/>
      <c r="D959" s="16"/>
      <c r="E959" s="16"/>
      <c r="F959" s="10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1" t="s">
        <v>326</v>
      </c>
      <c r="B960" s="12"/>
      <c r="C960" s="13">
        <f>C961+C962+C963</f>
        <v>76</v>
      </c>
      <c r="D960" s="14"/>
      <c r="E960" s="15">
        <f>E961+E962+E963</f>
        <v>41800</v>
      </c>
      <c r="F960" s="15">
        <f>E960*1.15</f>
        <v>48070</v>
      </c>
      <c r="G960" s="16">
        <f>E960*1.155</f>
        <v>48279</v>
      </c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5" t="s">
        <v>10</v>
      </c>
      <c r="C961" s="17">
        <v>70.0</v>
      </c>
      <c r="D961" s="26">
        <v>550.0</v>
      </c>
      <c r="E961" s="26">
        <f t="shared" ref="E961:E963" si="109">C961*D961</f>
        <v>38500</v>
      </c>
      <c r="F961" s="10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5" t="s">
        <v>16</v>
      </c>
      <c r="C962" s="17">
        <v>5.0</v>
      </c>
      <c r="D962" s="26">
        <v>550.0</v>
      </c>
      <c r="E962" s="26">
        <f t="shared" si="109"/>
        <v>2750</v>
      </c>
      <c r="F962" s="10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5" t="s">
        <v>327</v>
      </c>
      <c r="C963" s="17">
        <v>1.0</v>
      </c>
      <c r="D963" s="26">
        <v>550.0</v>
      </c>
      <c r="E963" s="26">
        <f t="shared" si="109"/>
        <v>550</v>
      </c>
      <c r="F963" s="10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20"/>
      <c r="D964" s="16"/>
      <c r="E964" s="16"/>
      <c r="F964" s="10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1" t="s">
        <v>328</v>
      </c>
      <c r="B965" s="12"/>
      <c r="C965" s="13">
        <f>C966+C967+C968</f>
        <v>6</v>
      </c>
      <c r="D965" s="14"/>
      <c r="E965" s="15">
        <f>E966+E967+E968</f>
        <v>3784</v>
      </c>
      <c r="F965" s="15">
        <f>E965*1.15</f>
        <v>4351.6</v>
      </c>
      <c r="G965" s="16">
        <f>E965*1.155</f>
        <v>4370.52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5" t="s">
        <v>12</v>
      </c>
      <c r="C966" s="17">
        <v>1.0</v>
      </c>
      <c r="D966" s="26">
        <v>499.0</v>
      </c>
      <c r="E966" s="26">
        <f t="shared" ref="E966:E968" si="110">C966*D966</f>
        <v>499</v>
      </c>
      <c r="F966" s="10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5" t="s">
        <v>26</v>
      </c>
      <c r="C967" s="17">
        <v>1.0</v>
      </c>
      <c r="D967" s="26">
        <v>425.0</v>
      </c>
      <c r="E967" s="26">
        <f t="shared" si="110"/>
        <v>425</v>
      </c>
      <c r="F967" s="10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5" t="s">
        <v>13</v>
      </c>
      <c r="C968" s="17">
        <v>4.0</v>
      </c>
      <c r="D968" s="26">
        <v>715.0</v>
      </c>
      <c r="E968" s="26">
        <f t="shared" si="110"/>
        <v>2860</v>
      </c>
      <c r="F968" s="10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20"/>
      <c r="D969" s="16"/>
      <c r="E969" s="16"/>
      <c r="F969" s="10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1" t="s">
        <v>329</v>
      </c>
      <c r="B970" s="12"/>
      <c r="C970" s="13">
        <f>C971</f>
        <v>2</v>
      </c>
      <c r="D970" s="14"/>
      <c r="E970" s="15">
        <f>E971</f>
        <v>300</v>
      </c>
      <c r="F970" s="15">
        <f>E970*1.15</f>
        <v>345</v>
      </c>
      <c r="G970" s="16">
        <f>E970*1.155</f>
        <v>346.5</v>
      </c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5" t="s">
        <v>8</v>
      </c>
      <c r="C971" s="17">
        <v>2.0</v>
      </c>
      <c r="D971" s="26">
        <v>150.0</v>
      </c>
      <c r="E971" s="26">
        <f>C971*D971</f>
        <v>300</v>
      </c>
      <c r="F971" s="10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20"/>
      <c r="D972" s="16"/>
      <c r="E972" s="16"/>
      <c r="F972" s="10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1" t="s">
        <v>330</v>
      </c>
      <c r="B973" s="12"/>
      <c r="C973" s="13">
        <f>C974+C975</f>
        <v>4</v>
      </c>
      <c r="D973" s="14"/>
      <c r="E973" s="15">
        <f>E974+E975</f>
        <v>1996</v>
      </c>
      <c r="F973" s="15">
        <f>E973*1.15</f>
        <v>2295.4</v>
      </c>
      <c r="G973" s="16">
        <f>E973*1.155</f>
        <v>2305.38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5" t="s">
        <v>12</v>
      </c>
      <c r="C974" s="17">
        <v>4.0</v>
      </c>
      <c r="D974" s="26">
        <v>499.0</v>
      </c>
      <c r="E974" s="26">
        <f>C974*D974</f>
        <v>1996</v>
      </c>
      <c r="F974" s="10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20"/>
      <c r="D975" s="16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0" t="s">
        <v>331</v>
      </c>
      <c r="B976" s="12"/>
      <c r="C976" s="13">
        <f>C977+C978+C979+C980+C981</f>
        <v>77</v>
      </c>
      <c r="D976" s="14"/>
      <c r="E976" s="15">
        <f>E977+E978+E979+E980+E981</f>
        <v>41864</v>
      </c>
      <c r="F976" s="15">
        <f>E976*1.15</f>
        <v>48143.6</v>
      </c>
      <c r="G976" s="16">
        <f>E976*1.155</f>
        <v>48352.92</v>
      </c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5" t="s">
        <v>12</v>
      </c>
      <c r="C977" s="17">
        <v>2.0</v>
      </c>
      <c r="D977" s="26">
        <v>441.0</v>
      </c>
      <c r="E977" s="26">
        <f t="shared" ref="E977:E981" si="111">C977*D977</f>
        <v>882</v>
      </c>
      <c r="F977" s="10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5" t="s">
        <v>26</v>
      </c>
      <c r="C978" s="17">
        <v>1.0</v>
      </c>
      <c r="D978" s="26">
        <v>441.0</v>
      </c>
      <c r="E978" s="26">
        <f t="shared" si="111"/>
        <v>441</v>
      </c>
      <c r="F978" s="10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5" t="s">
        <v>10</v>
      </c>
      <c r="C979" s="17">
        <v>53.0</v>
      </c>
      <c r="D979" s="26">
        <v>715.0</v>
      </c>
      <c r="E979" s="26">
        <f t="shared" si="111"/>
        <v>37895</v>
      </c>
      <c r="F979" s="10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5" t="s">
        <v>263</v>
      </c>
      <c r="C980" s="17">
        <v>13.0</v>
      </c>
      <c r="D980" s="26">
        <v>126.0</v>
      </c>
      <c r="E980" s="26">
        <f t="shared" si="111"/>
        <v>1638</v>
      </c>
      <c r="F980" s="10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5" t="s">
        <v>30</v>
      </c>
      <c r="C981" s="17">
        <v>8.0</v>
      </c>
      <c r="D981" s="26">
        <v>126.0</v>
      </c>
      <c r="E981" s="26">
        <f t="shared" si="111"/>
        <v>1008</v>
      </c>
      <c r="F981" s="10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20"/>
      <c r="D982" s="16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1" t="s">
        <v>332</v>
      </c>
      <c r="B983" s="12"/>
      <c r="C983" s="13">
        <f>C984+C985</f>
        <v>4</v>
      </c>
      <c r="D983" s="14"/>
      <c r="E983" s="15">
        <f>E984+E985</f>
        <v>1848.26</v>
      </c>
      <c r="F983" s="15">
        <f>E983*1.15</f>
        <v>2125.499</v>
      </c>
      <c r="G983" s="16">
        <f>E983*1.155</f>
        <v>2134.7403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5" t="s">
        <v>26</v>
      </c>
      <c r="C984" s="17">
        <v>2.0</v>
      </c>
      <c r="D984" s="26">
        <v>425.0</v>
      </c>
      <c r="E984" s="26">
        <f t="shared" ref="E984:E985" si="112">C984*D984</f>
        <v>850</v>
      </c>
      <c r="F984" s="10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5" t="s">
        <v>12</v>
      </c>
      <c r="C985" s="17">
        <v>2.0</v>
      </c>
      <c r="D985" s="26">
        <v>499.13</v>
      </c>
      <c r="E985" s="26">
        <f t="shared" si="112"/>
        <v>998.26</v>
      </c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20"/>
      <c r="D986" s="16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1" t="s">
        <v>333</v>
      </c>
      <c r="B987" s="11"/>
      <c r="C987" s="28">
        <f>C988</f>
        <v>1</v>
      </c>
      <c r="D987" s="29"/>
      <c r="E987" s="29">
        <f>E988</f>
        <v>715</v>
      </c>
      <c r="F987" s="29">
        <f>E987*1.15</f>
        <v>822.25</v>
      </c>
      <c r="G987" s="16">
        <f>E987*1.155</f>
        <v>825.825</v>
      </c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 t="s">
        <v>10</v>
      </c>
      <c r="C988" s="20">
        <v>1.0</v>
      </c>
      <c r="D988" s="16">
        <v>715.0</v>
      </c>
      <c r="E988" s="16">
        <f>C988*D988</f>
        <v>715</v>
      </c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20"/>
      <c r="D989" s="16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0" t="s">
        <v>334</v>
      </c>
      <c r="B990" s="12"/>
      <c r="C990" s="13">
        <f>C991+C992+C993+C994+C995+C996+C997</f>
        <v>48</v>
      </c>
      <c r="D990" s="14"/>
      <c r="E990" s="15">
        <f>E991+E992+E993+E994+E995+E996+E997</f>
        <v>26419</v>
      </c>
      <c r="F990" s="15">
        <f>E990*1.15</f>
        <v>30381.85</v>
      </c>
      <c r="G990" s="16">
        <f>E990*1.155</f>
        <v>30513.945</v>
      </c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5" t="s">
        <v>12</v>
      </c>
      <c r="C991" s="17">
        <v>16.0</v>
      </c>
      <c r="D991" s="26">
        <v>499.0</v>
      </c>
      <c r="E991" s="26">
        <f t="shared" ref="E991:E997" si="113">C991*D991</f>
        <v>7984</v>
      </c>
      <c r="F991" s="10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5" t="s">
        <v>26</v>
      </c>
      <c r="C992" s="17">
        <v>1.0</v>
      </c>
      <c r="D992" s="26">
        <v>425.0</v>
      </c>
      <c r="E992" s="26">
        <f t="shared" si="113"/>
        <v>425</v>
      </c>
      <c r="F992" s="10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5" t="s">
        <v>10</v>
      </c>
      <c r="C993" s="17">
        <v>23.0</v>
      </c>
      <c r="D993" s="26">
        <v>715.0</v>
      </c>
      <c r="E993" s="26">
        <f t="shared" si="113"/>
        <v>16445</v>
      </c>
      <c r="F993" s="10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5" t="s">
        <v>30</v>
      </c>
      <c r="C994" s="17">
        <v>1.0</v>
      </c>
      <c r="D994" s="26">
        <v>150.0</v>
      </c>
      <c r="E994" s="26">
        <f t="shared" si="113"/>
        <v>150</v>
      </c>
      <c r="F994" s="10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5" t="s">
        <v>335</v>
      </c>
      <c r="C995" s="17">
        <v>4.0</v>
      </c>
      <c r="D995" s="26">
        <v>100.0</v>
      </c>
      <c r="E995" s="26">
        <f t="shared" si="113"/>
        <v>400</v>
      </c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5" t="s">
        <v>16</v>
      </c>
      <c r="C996" s="17">
        <v>1.0</v>
      </c>
      <c r="D996" s="26">
        <v>715.0</v>
      </c>
      <c r="E996" s="26">
        <f t="shared" si="113"/>
        <v>715</v>
      </c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5" t="s">
        <v>336</v>
      </c>
      <c r="C997" s="17">
        <v>2.0</v>
      </c>
      <c r="D997" s="26">
        <v>150.0</v>
      </c>
      <c r="E997" s="26">
        <f t="shared" si="113"/>
        <v>300</v>
      </c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20"/>
      <c r="D998" s="16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1" t="s">
        <v>337</v>
      </c>
      <c r="B999" s="12"/>
      <c r="C999" s="13">
        <f>C1000</f>
        <v>6</v>
      </c>
      <c r="D999" s="14"/>
      <c r="E999" s="15">
        <f>E1000</f>
        <v>540</v>
      </c>
      <c r="F999" s="15">
        <f>E999*1.15</f>
        <v>621</v>
      </c>
      <c r="G999" s="16">
        <f>E999*1.155</f>
        <v>623.7</v>
      </c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5" t="s">
        <v>188</v>
      </c>
      <c r="C1000" s="17">
        <v>6.0</v>
      </c>
      <c r="D1000" s="26">
        <v>90.0</v>
      </c>
      <c r="E1000" s="26">
        <f>C1000*D1000</f>
        <v>540</v>
      </c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20"/>
      <c r="D1001" s="16"/>
      <c r="E1001" s="16"/>
      <c r="F1001" s="16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11" t="s">
        <v>338</v>
      </c>
      <c r="B1002" s="12"/>
      <c r="C1002" s="13">
        <f>C1003</f>
        <v>3</v>
      </c>
      <c r="D1002" s="14"/>
      <c r="E1002" s="15">
        <f>E1003</f>
        <v>2145</v>
      </c>
      <c r="F1002" s="15">
        <f>E1002*1.15</f>
        <v>2466.75</v>
      </c>
      <c r="G1002" s="16">
        <f>E1002*1.155</f>
        <v>2477.475</v>
      </c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3"/>
      <c r="B1003" s="25" t="s">
        <v>339</v>
      </c>
      <c r="C1003" s="17">
        <v>3.0</v>
      </c>
      <c r="D1003" s="26">
        <v>715.0</v>
      </c>
      <c r="E1003" s="26">
        <f>C1003*D1003</f>
        <v>2145</v>
      </c>
      <c r="F1003" s="10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3"/>
      <c r="B1004" s="3"/>
      <c r="C1004" s="20"/>
      <c r="D1004" s="16"/>
      <c r="E1004" s="16"/>
      <c r="F1004" s="16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11" t="s">
        <v>340</v>
      </c>
      <c r="B1005" s="12"/>
      <c r="C1005" s="13">
        <f>C1006+C1007+C1008+C1009</f>
        <v>31</v>
      </c>
      <c r="D1005" s="14"/>
      <c r="E1005" s="15">
        <f>E1006+E1007+E1008+E1009</f>
        <v>17830</v>
      </c>
      <c r="F1005" s="15">
        <f>E1005*1.15</f>
        <v>20504.5</v>
      </c>
      <c r="G1005" s="16">
        <f>E1005*1.155</f>
        <v>20593.65</v>
      </c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3"/>
      <c r="B1006" s="25" t="s">
        <v>26</v>
      </c>
      <c r="C1006" s="17">
        <v>13.0</v>
      </c>
      <c r="D1006" s="26">
        <v>425.0</v>
      </c>
      <c r="E1006" s="26">
        <f t="shared" ref="E1006:E1009" si="114">C1006*D1006</f>
        <v>5525</v>
      </c>
      <c r="F1006" s="10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3"/>
      <c r="B1007" s="25" t="s">
        <v>10</v>
      </c>
      <c r="C1007" s="17">
        <v>16.0</v>
      </c>
      <c r="D1007" s="26">
        <v>715.0</v>
      </c>
      <c r="E1007" s="26">
        <f t="shared" si="114"/>
        <v>11440</v>
      </c>
      <c r="F1007" s="10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3"/>
      <c r="B1008" s="25" t="s">
        <v>16</v>
      </c>
      <c r="C1008" s="17">
        <v>1.0</v>
      </c>
      <c r="D1008" s="26">
        <v>715.0</v>
      </c>
      <c r="E1008" s="26">
        <f t="shared" si="114"/>
        <v>715</v>
      </c>
      <c r="F1008" s="10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3"/>
      <c r="B1009" s="3" t="s">
        <v>8</v>
      </c>
      <c r="C1009" s="27">
        <v>1.0</v>
      </c>
      <c r="D1009" s="18">
        <v>150.0</v>
      </c>
      <c r="E1009" s="18">
        <f t="shared" si="114"/>
        <v>150</v>
      </c>
      <c r="F1009" s="16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3"/>
      <c r="B1010" s="3"/>
      <c r="C1010" s="20"/>
      <c r="D1010" s="16"/>
      <c r="E1010" s="16"/>
      <c r="F1010" s="16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11" t="s">
        <v>341</v>
      </c>
      <c r="B1011" s="12"/>
      <c r="C1011" s="13">
        <f>C1012+C1013</f>
        <v>3</v>
      </c>
      <c r="D1011" s="14"/>
      <c r="E1011" s="15">
        <f>E1012+E1013</f>
        <v>2045</v>
      </c>
      <c r="F1011" s="15">
        <f>E1011*1.15</f>
        <v>2351.75</v>
      </c>
      <c r="G1011" s="16">
        <f>E1011*1.155</f>
        <v>2361.975</v>
      </c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3"/>
      <c r="B1012" s="25" t="s">
        <v>10</v>
      </c>
      <c r="C1012" s="17">
        <v>1.0</v>
      </c>
      <c r="D1012" s="26">
        <v>715.0</v>
      </c>
      <c r="E1012" s="26">
        <f t="shared" ref="E1012:E1013" si="115">C1012*D1012</f>
        <v>715</v>
      </c>
      <c r="F1012" s="10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3"/>
      <c r="B1013" s="25" t="s">
        <v>101</v>
      </c>
      <c r="C1013" s="17">
        <v>2.0</v>
      </c>
      <c r="D1013" s="26">
        <v>665.0</v>
      </c>
      <c r="E1013" s="26">
        <f t="shared" si="115"/>
        <v>1330</v>
      </c>
      <c r="F1013" s="10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3"/>
      <c r="B1014" s="3"/>
      <c r="C1014" s="20"/>
      <c r="D1014" s="16"/>
      <c r="E1014" s="16"/>
      <c r="F1014" s="10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11" t="s">
        <v>342</v>
      </c>
      <c r="B1015" s="12"/>
      <c r="C1015" s="13">
        <f>C1016+C1017+C1019+C1020+C1018</f>
        <v>21</v>
      </c>
      <c r="D1015" s="14"/>
      <c r="E1015" s="15">
        <f>E1016+E1017+E1019+E1020+E1018</f>
        <v>8705</v>
      </c>
      <c r="F1015" s="15">
        <f>E1015*1.15</f>
        <v>10010.75</v>
      </c>
      <c r="G1015" s="16">
        <f>E1015*1.155</f>
        <v>10054.275</v>
      </c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3"/>
      <c r="B1016" s="25" t="s">
        <v>10</v>
      </c>
      <c r="C1016" s="17">
        <v>5.0</v>
      </c>
      <c r="D1016" s="26">
        <v>715.0</v>
      </c>
      <c r="E1016" s="26">
        <f t="shared" ref="E1016:E1020" si="116">C1016*D1016</f>
        <v>3575</v>
      </c>
      <c r="F1016" s="10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3"/>
      <c r="B1017" s="25" t="s">
        <v>8</v>
      </c>
      <c r="C1017" s="17">
        <v>3.0</v>
      </c>
      <c r="D1017" s="26">
        <v>150.0</v>
      </c>
      <c r="E1017" s="26">
        <f t="shared" si="116"/>
        <v>450</v>
      </c>
      <c r="F1017" s="10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3"/>
      <c r="B1018" s="25" t="s">
        <v>27</v>
      </c>
      <c r="C1018" s="17">
        <v>1.0</v>
      </c>
      <c r="D1018" s="26">
        <v>150.0</v>
      </c>
      <c r="E1018" s="26">
        <f t="shared" si="116"/>
        <v>150</v>
      </c>
      <c r="F1018" s="10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3"/>
      <c r="B1019" s="25" t="s">
        <v>343</v>
      </c>
      <c r="C1019" s="17">
        <v>5.0</v>
      </c>
      <c r="D1019" s="26">
        <v>780.0</v>
      </c>
      <c r="E1019" s="26">
        <f t="shared" si="116"/>
        <v>3900</v>
      </c>
      <c r="F1019" s="10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3"/>
      <c r="B1020" s="3" t="s">
        <v>344</v>
      </c>
      <c r="C1020" s="27">
        <v>7.0</v>
      </c>
      <c r="D1020" s="18">
        <v>90.0</v>
      </c>
      <c r="E1020" s="18">
        <f t="shared" si="116"/>
        <v>630</v>
      </c>
      <c r="F1020" s="10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3"/>
      <c r="B1021" s="3"/>
      <c r="C1021" s="20"/>
      <c r="D1021" s="16"/>
      <c r="E1021" s="16"/>
      <c r="F1021" s="10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11" t="s">
        <v>345</v>
      </c>
      <c r="B1022" s="11"/>
      <c r="C1022" s="28">
        <f>C1023+C1024</f>
        <v>4</v>
      </c>
      <c r="D1022" s="29"/>
      <c r="E1022" s="29">
        <f>SUM(E1023:E1024)</f>
        <v>2998</v>
      </c>
      <c r="F1022" s="29">
        <f>E1022*1.15</f>
        <v>3447.7</v>
      </c>
      <c r="G1022" s="16">
        <f>E1022*1.155</f>
        <v>3462.69</v>
      </c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3"/>
      <c r="B1023" s="3" t="s">
        <v>346</v>
      </c>
      <c r="C1023" s="20">
        <v>2.0</v>
      </c>
      <c r="D1023" s="16">
        <v>0.0</v>
      </c>
      <c r="E1023" s="16">
        <f t="shared" ref="E1023:E1024" si="117">C1023*D1023</f>
        <v>0</v>
      </c>
      <c r="F1023" s="10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3"/>
      <c r="B1024" s="3" t="s">
        <v>114</v>
      </c>
      <c r="C1024" s="20">
        <v>2.0</v>
      </c>
      <c r="D1024" s="16">
        <v>1499.0</v>
      </c>
      <c r="E1024" s="16">
        <f t="shared" si="117"/>
        <v>2998</v>
      </c>
      <c r="F1024" s="10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3"/>
      <c r="B1025" s="3"/>
      <c r="C1025" s="20"/>
      <c r="D1025" s="16"/>
      <c r="E1025" s="16"/>
      <c r="F1025" s="10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11" t="s">
        <v>347</v>
      </c>
      <c r="B1026" s="12"/>
      <c r="C1026" s="13">
        <f>C1027+C1028+C1029</f>
        <v>44</v>
      </c>
      <c r="D1026" s="14"/>
      <c r="E1026" s="24">
        <f>E1027+E1028+E1029</f>
        <v>26940</v>
      </c>
      <c r="F1026" s="15">
        <f>E1026*1.15</f>
        <v>30981</v>
      </c>
      <c r="G1026" s="16">
        <f>E1026*1.155</f>
        <v>31115.7</v>
      </c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3"/>
      <c r="B1027" s="25" t="s">
        <v>8</v>
      </c>
      <c r="C1027" s="17">
        <v>6.0</v>
      </c>
      <c r="D1027" s="26">
        <v>150.0</v>
      </c>
      <c r="E1027" s="26">
        <f t="shared" ref="E1027:E1029" si="118">C1027*D1027</f>
        <v>900</v>
      </c>
      <c r="F1027" s="10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3"/>
      <c r="B1028" s="25" t="s">
        <v>10</v>
      </c>
      <c r="C1028" s="17">
        <v>36.0</v>
      </c>
      <c r="D1028" s="26">
        <v>715.0</v>
      </c>
      <c r="E1028" s="26">
        <f t="shared" si="118"/>
        <v>25740</v>
      </c>
      <c r="F1028" s="10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3"/>
      <c r="B1029" s="3" t="s">
        <v>27</v>
      </c>
      <c r="C1029" s="27">
        <v>2.0</v>
      </c>
      <c r="D1029" s="18">
        <v>150.0</v>
      </c>
      <c r="E1029" s="18">
        <f t="shared" si="118"/>
        <v>300</v>
      </c>
      <c r="F1029" s="10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3"/>
      <c r="B1030" s="3"/>
      <c r="C1030" s="20"/>
      <c r="D1030" s="16"/>
      <c r="E1030" s="16"/>
      <c r="F1030" s="10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11" t="s">
        <v>348</v>
      </c>
      <c r="B1031" s="12"/>
      <c r="C1031" s="13">
        <f>C1032</f>
        <v>4</v>
      </c>
      <c r="D1031" s="14"/>
      <c r="E1031" s="24">
        <f>E1032</f>
        <v>2860</v>
      </c>
      <c r="F1031" s="15">
        <f>E1031*1.15</f>
        <v>3289</v>
      </c>
      <c r="G1031" s="16">
        <f>E1031*1.155</f>
        <v>3303.3</v>
      </c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3"/>
      <c r="B1032" s="3" t="s">
        <v>16</v>
      </c>
      <c r="C1032" s="27">
        <v>4.0</v>
      </c>
      <c r="D1032" s="18">
        <v>715.0</v>
      </c>
      <c r="E1032" s="18">
        <f>D1032*C1032</f>
        <v>2860</v>
      </c>
      <c r="F1032" s="10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3"/>
      <c r="B1033" s="3"/>
      <c r="C1033" s="20"/>
      <c r="D1033" s="16"/>
      <c r="E1033" s="16"/>
      <c r="F1033" s="10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11" t="s">
        <v>349</v>
      </c>
      <c r="B1034" s="12"/>
      <c r="C1034" s="13">
        <f>C1035</f>
        <v>18</v>
      </c>
      <c r="D1034" s="14"/>
      <c r="E1034" s="24">
        <f>E1035</f>
        <v>12870</v>
      </c>
      <c r="F1034" s="15">
        <f>E1034*1.15</f>
        <v>14800.5</v>
      </c>
      <c r="G1034" s="16">
        <f>E1034*1.155</f>
        <v>14864.85</v>
      </c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3"/>
      <c r="B1035" s="3" t="s">
        <v>10</v>
      </c>
      <c r="C1035" s="27">
        <v>18.0</v>
      </c>
      <c r="D1035" s="18">
        <v>715.0</v>
      </c>
      <c r="E1035" s="18">
        <f>C1035*D1035</f>
        <v>12870</v>
      </c>
      <c r="F1035" s="10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3"/>
      <c r="B1036" s="3"/>
      <c r="C1036" s="20"/>
      <c r="D1036" s="16"/>
      <c r="E1036" s="16"/>
      <c r="F1036" s="10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11" t="s">
        <v>350</v>
      </c>
      <c r="B1037" s="12"/>
      <c r="C1037" s="13">
        <f>C1038</f>
        <v>2</v>
      </c>
      <c r="D1037" s="14"/>
      <c r="E1037" s="24">
        <f>E1038</f>
        <v>300</v>
      </c>
      <c r="F1037" s="15">
        <f>E1037*1.15</f>
        <v>345</v>
      </c>
      <c r="G1037" s="16">
        <f>E1037*1.155</f>
        <v>346.5</v>
      </c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3"/>
      <c r="B1038" s="25" t="s">
        <v>8</v>
      </c>
      <c r="C1038" s="17">
        <v>2.0</v>
      </c>
      <c r="D1038" s="26">
        <v>150.0</v>
      </c>
      <c r="E1038" s="26">
        <f>C1038*D1038</f>
        <v>300</v>
      </c>
      <c r="F1038" s="10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3"/>
      <c r="B1039" s="3"/>
      <c r="C1039" s="20"/>
      <c r="D1039" s="16"/>
      <c r="E1039" s="16"/>
      <c r="F1039" s="10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11" t="s">
        <v>351</v>
      </c>
      <c r="B1040" s="12"/>
      <c r="C1040" s="13">
        <f>C1041</f>
        <v>6</v>
      </c>
      <c r="D1040" s="14"/>
      <c r="E1040" s="15">
        <f>E1041</f>
        <v>3750</v>
      </c>
      <c r="F1040" s="15">
        <f>E1040*1.15</f>
        <v>4312.5</v>
      </c>
      <c r="G1040" s="16">
        <f>E1040*1.155</f>
        <v>4331.25</v>
      </c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3"/>
      <c r="B1041" s="25" t="s">
        <v>10</v>
      </c>
      <c r="C1041" s="17">
        <v>6.0</v>
      </c>
      <c r="D1041" s="26">
        <v>625.0</v>
      </c>
      <c r="E1041" s="26">
        <f>C1041*D1041</f>
        <v>3750</v>
      </c>
      <c r="F1041" s="10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3"/>
      <c r="B1042" s="3"/>
      <c r="C1042" s="20"/>
      <c r="D1042" s="16"/>
      <c r="E1042" s="16"/>
      <c r="F1042" s="16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30" t="s">
        <v>352</v>
      </c>
      <c r="B1043" s="12"/>
      <c r="C1043" s="13">
        <f>C1044+C1045+C1046+C1047</f>
        <v>45</v>
      </c>
      <c r="D1043" s="14"/>
      <c r="E1043" s="15">
        <f>E1044+E1045+E1046+E1047</f>
        <v>27167</v>
      </c>
      <c r="F1043" s="15">
        <f>E1043*1.15</f>
        <v>31242.05</v>
      </c>
      <c r="G1043" s="16">
        <f>E1043*1.155</f>
        <v>31377.885</v>
      </c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3"/>
      <c r="B1044" s="25" t="s">
        <v>12</v>
      </c>
      <c r="C1044" s="17">
        <v>1.0</v>
      </c>
      <c r="D1044" s="26">
        <v>499.0</v>
      </c>
      <c r="E1044" s="26">
        <f t="shared" ref="E1044:E1047" si="119">C1044*D1044</f>
        <v>499</v>
      </c>
      <c r="F1044" s="10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3"/>
      <c r="B1045" s="25" t="s">
        <v>10</v>
      </c>
      <c r="C1045" s="17">
        <v>40.0</v>
      </c>
      <c r="D1045" s="26">
        <v>650.0</v>
      </c>
      <c r="E1045" s="26">
        <f t="shared" si="119"/>
        <v>26000</v>
      </c>
      <c r="F1045" s="10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3"/>
      <c r="B1046" s="25" t="s">
        <v>30</v>
      </c>
      <c r="C1046" s="17">
        <v>2.0</v>
      </c>
      <c r="D1046" s="26">
        <v>184.0</v>
      </c>
      <c r="E1046" s="26">
        <f t="shared" si="119"/>
        <v>368</v>
      </c>
      <c r="F1046" s="10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3"/>
      <c r="B1047" s="25" t="s">
        <v>8</v>
      </c>
      <c r="C1047" s="17">
        <v>2.0</v>
      </c>
      <c r="D1047" s="26">
        <v>150.0</v>
      </c>
      <c r="E1047" s="26">
        <f t="shared" si="119"/>
        <v>300</v>
      </c>
      <c r="F1047" s="16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3"/>
      <c r="B1048" s="3"/>
      <c r="C1048" s="20"/>
      <c r="D1048" s="16"/>
      <c r="E1048" s="16"/>
      <c r="F1048" s="16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11" t="s">
        <v>353</v>
      </c>
      <c r="B1049" s="12"/>
      <c r="C1049" s="13">
        <f>C1050+C1051+C1052+C1053+C1054+C1055+C1056</f>
        <v>149</v>
      </c>
      <c r="D1049" s="14"/>
      <c r="E1049" s="15">
        <f>E1050+E1051+E1052+E1053+E1054+E1055+E1056</f>
        <v>64240</v>
      </c>
      <c r="F1049" s="15">
        <f>E1049*1.15</f>
        <v>73876</v>
      </c>
      <c r="G1049" s="16">
        <f>E1049*1.155</f>
        <v>74197.2</v>
      </c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3"/>
      <c r="B1050" s="25" t="s">
        <v>12</v>
      </c>
      <c r="C1050" s="17">
        <v>30.0</v>
      </c>
      <c r="D1050" s="26">
        <v>499.0</v>
      </c>
      <c r="E1050" s="26">
        <f t="shared" ref="E1050:E1056" si="120">C1050*D1050</f>
        <v>14970</v>
      </c>
      <c r="F1050" s="10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3"/>
      <c r="B1051" s="25" t="s">
        <v>26</v>
      </c>
      <c r="C1051" s="17">
        <v>3.0</v>
      </c>
      <c r="D1051" s="26">
        <v>425.0</v>
      </c>
      <c r="E1051" s="26">
        <f t="shared" si="120"/>
        <v>1275</v>
      </c>
      <c r="F1051" s="10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3"/>
      <c r="B1052" s="25" t="s">
        <v>8</v>
      </c>
      <c r="C1052" s="17">
        <v>17.0</v>
      </c>
      <c r="D1052" s="26">
        <v>150.0</v>
      </c>
      <c r="E1052" s="26">
        <f t="shared" si="120"/>
        <v>2550</v>
      </c>
      <c r="F1052" s="10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3"/>
      <c r="B1053" s="25" t="s">
        <v>10</v>
      </c>
      <c r="C1053" s="17">
        <v>68.0</v>
      </c>
      <c r="D1053" s="26">
        <v>475.0</v>
      </c>
      <c r="E1053" s="26">
        <f t="shared" si="120"/>
        <v>32300</v>
      </c>
      <c r="F1053" s="10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3"/>
      <c r="B1054" s="25" t="s">
        <v>101</v>
      </c>
      <c r="C1054" s="17">
        <v>4.0</v>
      </c>
      <c r="D1054" s="26">
        <v>405.0</v>
      </c>
      <c r="E1054" s="26">
        <f t="shared" si="120"/>
        <v>1620</v>
      </c>
      <c r="F1054" s="10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3"/>
      <c r="B1055" s="25" t="s">
        <v>16</v>
      </c>
      <c r="C1055" s="17">
        <v>23.0</v>
      </c>
      <c r="D1055" s="26">
        <v>475.0</v>
      </c>
      <c r="E1055" s="26">
        <f t="shared" si="120"/>
        <v>10925</v>
      </c>
      <c r="F1055" s="10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3"/>
      <c r="B1056" s="3" t="s">
        <v>27</v>
      </c>
      <c r="C1056" s="27">
        <v>4.0</v>
      </c>
      <c r="D1056" s="18">
        <v>150.0</v>
      </c>
      <c r="E1056" s="18">
        <f t="shared" si="120"/>
        <v>600</v>
      </c>
      <c r="F1056" s="16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3"/>
      <c r="B1057" s="3"/>
      <c r="C1057" s="20"/>
      <c r="D1057" s="16"/>
      <c r="E1057" s="16"/>
      <c r="F1057" s="16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11" t="s">
        <v>354</v>
      </c>
      <c r="B1058" s="12"/>
      <c r="C1058" s="13">
        <f>C1059</f>
        <v>5</v>
      </c>
      <c r="D1058" s="14"/>
      <c r="E1058" s="15">
        <f>E1059</f>
        <v>3575</v>
      </c>
      <c r="F1058" s="15">
        <f>E1058*1.15</f>
        <v>4111.25</v>
      </c>
      <c r="G1058" s="16">
        <f>E1058*1.155</f>
        <v>4129.125</v>
      </c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3"/>
      <c r="B1059" s="25" t="s">
        <v>10</v>
      </c>
      <c r="C1059" s="17">
        <v>5.0</v>
      </c>
      <c r="D1059" s="26">
        <v>715.0</v>
      </c>
      <c r="E1059" s="26">
        <f>C1059*D1059</f>
        <v>3575</v>
      </c>
      <c r="F1059" s="10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3"/>
      <c r="B1060" s="3"/>
      <c r="C1060" s="20"/>
      <c r="D1060" s="16"/>
      <c r="E1060" s="16"/>
      <c r="F1060" s="10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11" t="s">
        <v>355</v>
      </c>
      <c r="B1061" s="12"/>
      <c r="C1061" s="13">
        <f>C1062</f>
        <v>1</v>
      </c>
      <c r="D1061" s="14"/>
      <c r="E1061" s="15">
        <f>E1062</f>
        <v>150</v>
      </c>
      <c r="F1061" s="15">
        <f>E1061*1.15</f>
        <v>172.5</v>
      </c>
      <c r="G1061" s="16">
        <f>E1061*1.155</f>
        <v>173.25</v>
      </c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3"/>
      <c r="B1062" s="3" t="s">
        <v>27</v>
      </c>
      <c r="C1062" s="27">
        <v>1.0</v>
      </c>
      <c r="D1062" s="18">
        <v>150.0</v>
      </c>
      <c r="E1062" s="18">
        <f>C1062*D1062</f>
        <v>150</v>
      </c>
      <c r="F1062" s="10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5.75" customHeight="1">
      <c r="A1063" s="3"/>
      <c r="B1063" s="3"/>
      <c r="C1063" s="20"/>
      <c r="D1063" s="16"/>
      <c r="E1063" s="16"/>
      <c r="F1063" s="10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5.75" customHeight="1">
      <c r="A1064" s="11" t="s">
        <v>356</v>
      </c>
      <c r="B1064" s="12"/>
      <c r="C1064" s="13">
        <f>C1065</f>
        <v>2</v>
      </c>
      <c r="D1064" s="14"/>
      <c r="E1064" s="15">
        <f>E1065</f>
        <v>1430</v>
      </c>
      <c r="F1064" s="15">
        <f>E1064*1.15</f>
        <v>1644.5</v>
      </c>
      <c r="G1064" s="16">
        <f>E1064*1.155</f>
        <v>1651.65</v>
      </c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5.75" customHeight="1">
      <c r="A1065" s="3"/>
      <c r="B1065" s="3" t="s">
        <v>10</v>
      </c>
      <c r="C1065" s="27">
        <v>2.0</v>
      </c>
      <c r="D1065" s="18">
        <v>715.0</v>
      </c>
      <c r="E1065" s="18">
        <f>C1065*D1065</f>
        <v>1430</v>
      </c>
      <c r="F1065" s="10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5.75" customHeight="1">
      <c r="A1066" s="3"/>
      <c r="B1066" s="3"/>
      <c r="C1066" s="20"/>
      <c r="D1066" s="16"/>
      <c r="E1066" s="16"/>
      <c r="F1066" s="10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5.75" customHeight="1">
      <c r="A1067" s="11" t="s">
        <v>357</v>
      </c>
      <c r="B1067" s="12"/>
      <c r="C1067" s="13">
        <f>C1068</f>
        <v>2</v>
      </c>
      <c r="D1067" s="14"/>
      <c r="E1067" s="15">
        <f>E1068</f>
        <v>300</v>
      </c>
      <c r="F1067" s="15">
        <f>E1067*1.15</f>
        <v>345</v>
      </c>
      <c r="G1067" s="16">
        <f>E1067*1.155</f>
        <v>346.5</v>
      </c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5.75" customHeight="1">
      <c r="A1068" s="3"/>
      <c r="B1068" s="25" t="s">
        <v>8</v>
      </c>
      <c r="C1068" s="17">
        <v>2.0</v>
      </c>
      <c r="D1068" s="26">
        <v>150.0</v>
      </c>
      <c r="E1068" s="26">
        <f>C1068*D1068</f>
        <v>300</v>
      </c>
      <c r="F1068" s="10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5.75" customHeight="1">
      <c r="A1069" s="3"/>
      <c r="B1069" s="3"/>
      <c r="C1069" s="20"/>
      <c r="D1069" s="16"/>
      <c r="E1069" s="16"/>
      <c r="F1069" s="10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5.75" customHeight="1">
      <c r="A1070" s="11" t="s">
        <v>358</v>
      </c>
      <c r="B1070" s="12"/>
      <c r="C1070" s="13">
        <f>C1071</f>
        <v>2</v>
      </c>
      <c r="D1070" s="14"/>
      <c r="E1070" s="15">
        <f>E1071</f>
        <v>1430</v>
      </c>
      <c r="F1070" s="15">
        <f>E1070*1.15</f>
        <v>1644.5</v>
      </c>
      <c r="G1070" s="16">
        <f>E1070*1.155</f>
        <v>1651.65</v>
      </c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5.75" customHeight="1">
      <c r="A1071" s="3"/>
      <c r="B1071" s="25" t="s">
        <v>10</v>
      </c>
      <c r="C1071" s="17">
        <v>2.0</v>
      </c>
      <c r="D1071" s="26">
        <v>715.0</v>
      </c>
      <c r="E1071" s="26">
        <f>C1071*D1071</f>
        <v>1430</v>
      </c>
      <c r="F1071" s="10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5.75" customHeight="1">
      <c r="A1072" s="3"/>
      <c r="B1072" s="3"/>
      <c r="C1072" s="20"/>
      <c r="D1072" s="16"/>
      <c r="E1072" s="16"/>
      <c r="F1072" s="10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5.75" customHeight="1">
      <c r="A1073" s="11" t="s">
        <v>359</v>
      </c>
      <c r="B1073" s="12"/>
      <c r="C1073" s="13">
        <f>C1074</f>
        <v>4</v>
      </c>
      <c r="D1073" s="14"/>
      <c r="E1073" s="15">
        <f>E1074</f>
        <v>2860</v>
      </c>
      <c r="F1073" s="15">
        <f>E1073*1.15</f>
        <v>3289</v>
      </c>
      <c r="G1073" s="16">
        <f>E1073*1.155</f>
        <v>3303.3</v>
      </c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5.75" customHeight="1">
      <c r="A1074" s="3"/>
      <c r="B1074" s="3" t="s">
        <v>10</v>
      </c>
      <c r="C1074" s="27">
        <v>4.0</v>
      </c>
      <c r="D1074" s="18">
        <v>715.0</v>
      </c>
      <c r="E1074" s="18">
        <f>C1074*D1074</f>
        <v>2860</v>
      </c>
      <c r="F1074" s="10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5.75" customHeight="1">
      <c r="A1075" s="3"/>
      <c r="B1075" s="3"/>
      <c r="C1075" s="20"/>
      <c r="D1075" s="16"/>
      <c r="E1075" s="16"/>
      <c r="F1075" s="10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5.75" customHeight="1">
      <c r="A1076" s="11" t="s">
        <v>360</v>
      </c>
      <c r="B1076" s="12"/>
      <c r="C1076" s="13">
        <v>1.0</v>
      </c>
      <c r="D1076" s="14"/>
      <c r="E1076" s="15">
        <v>715.0</v>
      </c>
      <c r="F1076" s="15">
        <f>E1076*1.15</f>
        <v>822.25</v>
      </c>
      <c r="G1076" s="16">
        <f>E1076*1.155</f>
        <v>825.825</v>
      </c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5.75" customHeight="1">
      <c r="A1077" s="3"/>
      <c r="B1077" s="25" t="s">
        <v>10</v>
      </c>
      <c r="C1077" s="17">
        <v>1.0</v>
      </c>
      <c r="D1077" s="26">
        <v>715.0</v>
      </c>
      <c r="E1077" s="26">
        <f>C1077*D1077</f>
        <v>715</v>
      </c>
      <c r="F1077" s="10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5.75" customHeight="1">
      <c r="A1078" s="3"/>
      <c r="B1078" s="3"/>
      <c r="C1078" s="20"/>
      <c r="D1078" s="16"/>
      <c r="E1078" s="16"/>
      <c r="F1078" s="10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5.75" customHeight="1">
      <c r="A1079" s="11" t="s">
        <v>361</v>
      </c>
      <c r="B1079" s="12"/>
      <c r="C1079" s="13">
        <f>C1080+C1081</f>
        <v>4</v>
      </c>
      <c r="D1079" s="14"/>
      <c r="E1079" s="15">
        <f>E1080+E1081</f>
        <v>2860</v>
      </c>
      <c r="F1079" s="15">
        <f>E1079*1.15</f>
        <v>3289</v>
      </c>
      <c r="G1079" s="16">
        <f>E1079*1.155</f>
        <v>3303.3</v>
      </c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5.75" customHeight="1">
      <c r="A1080" s="3"/>
      <c r="B1080" s="25" t="s">
        <v>10</v>
      </c>
      <c r="C1080" s="17">
        <v>3.0</v>
      </c>
      <c r="D1080" s="26">
        <v>715.0</v>
      </c>
      <c r="E1080" s="26">
        <f t="shared" ref="E1080:E1081" si="121">C1080*D1080</f>
        <v>2145</v>
      </c>
      <c r="F1080" s="10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5.75" customHeight="1">
      <c r="A1081" s="3"/>
      <c r="B1081" s="25" t="s">
        <v>16</v>
      </c>
      <c r="C1081" s="17">
        <v>1.0</v>
      </c>
      <c r="D1081" s="26">
        <v>715.0</v>
      </c>
      <c r="E1081" s="26">
        <f t="shared" si="121"/>
        <v>715</v>
      </c>
      <c r="F1081" s="10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5.75" customHeight="1">
      <c r="A1082" s="3"/>
      <c r="B1082" s="3"/>
      <c r="C1082" s="20"/>
      <c r="D1082" s="16"/>
      <c r="E1082" s="16"/>
      <c r="F1082" s="10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5.75" customHeight="1">
      <c r="A1083" s="11" t="s">
        <v>362</v>
      </c>
      <c r="B1083" s="12"/>
      <c r="C1083" s="13">
        <v>2.0</v>
      </c>
      <c r="D1083" s="14"/>
      <c r="E1083" s="15">
        <f>E1084</f>
        <v>1430</v>
      </c>
      <c r="F1083" s="15">
        <f>E1083*1.15</f>
        <v>1644.5</v>
      </c>
      <c r="G1083" s="16">
        <f>E1083*1.155</f>
        <v>1651.65</v>
      </c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5.75" customHeight="1">
      <c r="A1084" s="3"/>
      <c r="B1084" s="25" t="s">
        <v>10</v>
      </c>
      <c r="C1084" s="17">
        <v>2.0</v>
      </c>
      <c r="D1084" s="26">
        <v>715.0</v>
      </c>
      <c r="E1084" s="26">
        <f>C1084*D1084</f>
        <v>1430</v>
      </c>
      <c r="F1084" s="10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5.75" customHeight="1">
      <c r="A1085" s="3"/>
      <c r="B1085" s="3"/>
      <c r="C1085" s="20"/>
      <c r="D1085" s="16"/>
      <c r="E1085" s="16"/>
      <c r="F1085" s="10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5.75" customHeight="1">
      <c r="A1086" s="11" t="s">
        <v>363</v>
      </c>
      <c r="B1086" s="12"/>
      <c r="C1086" s="13">
        <f>C1087</f>
        <v>6</v>
      </c>
      <c r="D1086" s="14"/>
      <c r="E1086" s="24">
        <f>E1087</f>
        <v>900</v>
      </c>
      <c r="F1086" s="15">
        <f>E1086*1.15</f>
        <v>1035</v>
      </c>
      <c r="G1086" s="16">
        <f>E1086*1.155</f>
        <v>1039.5</v>
      </c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5.75" customHeight="1">
      <c r="A1087" s="3"/>
      <c r="B1087" s="25" t="s">
        <v>8</v>
      </c>
      <c r="C1087" s="17">
        <v>6.0</v>
      </c>
      <c r="D1087" s="26">
        <v>150.0</v>
      </c>
      <c r="E1087" s="26">
        <f>C1087*D1087</f>
        <v>900</v>
      </c>
      <c r="F1087" s="10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5.75" customHeight="1">
      <c r="A1088" s="3"/>
      <c r="B1088" s="3"/>
      <c r="C1088" s="20"/>
      <c r="D1088" s="16"/>
      <c r="E1088" s="16"/>
      <c r="F1088" s="10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5.75" customHeight="1">
      <c r="A1089" s="11" t="s">
        <v>364</v>
      </c>
      <c r="B1089" s="12"/>
      <c r="C1089" s="13">
        <f>C1090+C1091</f>
        <v>33</v>
      </c>
      <c r="D1089" s="14"/>
      <c r="E1089" s="15">
        <f>E1090+E1091</f>
        <v>16465</v>
      </c>
      <c r="F1089" s="15">
        <f>E1089*1.15</f>
        <v>18934.75</v>
      </c>
      <c r="G1089" s="16">
        <f>E1089*1.155</f>
        <v>19017.075</v>
      </c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5.75" customHeight="1">
      <c r="A1090" s="3"/>
      <c r="B1090" s="25" t="s">
        <v>26</v>
      </c>
      <c r="C1090" s="17">
        <v>23.0</v>
      </c>
      <c r="D1090" s="26">
        <v>405.0</v>
      </c>
      <c r="E1090" s="26">
        <f t="shared" ref="E1090:E1091" si="122">C1090*D1090</f>
        <v>9315</v>
      </c>
      <c r="F1090" s="10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5.75" customHeight="1">
      <c r="A1091" s="3"/>
      <c r="B1091" s="25" t="s">
        <v>10</v>
      </c>
      <c r="C1091" s="17">
        <v>10.0</v>
      </c>
      <c r="D1091" s="26">
        <v>715.0</v>
      </c>
      <c r="E1091" s="26">
        <f t="shared" si="122"/>
        <v>7150</v>
      </c>
      <c r="F1091" s="10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5.75" customHeight="1">
      <c r="A1092" s="3"/>
      <c r="B1092" s="3"/>
      <c r="C1092" s="20"/>
      <c r="D1092" s="16"/>
      <c r="E1092" s="16"/>
      <c r="F1092" s="10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5.75" customHeight="1">
      <c r="A1093" s="11" t="s">
        <v>365</v>
      </c>
      <c r="B1093" s="12"/>
      <c r="C1093" s="13">
        <f>C1094+C1095</f>
        <v>2</v>
      </c>
      <c r="D1093" s="14"/>
      <c r="E1093" s="15">
        <f>SUM(E1094:E1095)</f>
        <v>1430</v>
      </c>
      <c r="F1093" s="15">
        <f>E1093*1.15</f>
        <v>1644.5</v>
      </c>
      <c r="G1093" s="16">
        <f>E1093*1.155</f>
        <v>1651.65</v>
      </c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5.75" customHeight="1">
      <c r="A1094" s="3"/>
      <c r="B1094" s="25" t="s">
        <v>10</v>
      </c>
      <c r="C1094" s="17">
        <v>1.0</v>
      </c>
      <c r="D1094" s="26">
        <v>715.0</v>
      </c>
      <c r="E1094" s="26">
        <f t="shared" ref="E1094:E1095" si="123">C1094*D1094</f>
        <v>715</v>
      </c>
      <c r="F1094" s="10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5.75" customHeight="1">
      <c r="A1095" s="3"/>
      <c r="B1095" s="25" t="s">
        <v>207</v>
      </c>
      <c r="C1095" s="17">
        <v>1.0</v>
      </c>
      <c r="D1095" s="26">
        <v>715.0</v>
      </c>
      <c r="E1095" s="26">
        <f t="shared" si="123"/>
        <v>715</v>
      </c>
      <c r="F1095" s="10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5.75" customHeight="1">
      <c r="A1096" s="3"/>
      <c r="B1096" s="3"/>
      <c r="C1096" s="20"/>
      <c r="D1096" s="16"/>
      <c r="E1096" s="16"/>
      <c r="F1096" s="10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5.75" customHeight="1">
      <c r="A1097" s="11" t="s">
        <v>366</v>
      </c>
      <c r="B1097" s="12"/>
      <c r="C1097" s="13">
        <f>C1098+C1099</f>
        <v>1</v>
      </c>
      <c r="D1097" s="14"/>
      <c r="E1097" s="15">
        <f>E1098+E1099</f>
        <v>150</v>
      </c>
      <c r="F1097" s="15">
        <f>E1097*1.15</f>
        <v>172.5</v>
      </c>
      <c r="G1097" s="16">
        <f>E1097*1.155</f>
        <v>173.25</v>
      </c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5.75" customHeight="1">
      <c r="A1098" s="3"/>
      <c r="B1098" s="25" t="s">
        <v>8</v>
      </c>
      <c r="C1098" s="17">
        <v>1.0</v>
      </c>
      <c r="D1098" s="26">
        <v>150.0</v>
      </c>
      <c r="E1098" s="26">
        <f>C1098*D1098</f>
        <v>150</v>
      </c>
      <c r="F1098" s="10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5.75" customHeight="1">
      <c r="A1099" s="3"/>
      <c r="B1099" s="3"/>
      <c r="C1099" s="20"/>
      <c r="D1099" s="16"/>
      <c r="E1099" s="16"/>
      <c r="F1099" s="10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5.75" customHeight="1">
      <c r="A1100" s="30" t="s">
        <v>367</v>
      </c>
      <c r="B1100" s="12"/>
      <c r="C1100" s="13">
        <f>C1101+C1102+C1103+C1104+C1105</f>
        <v>70</v>
      </c>
      <c r="D1100" s="14"/>
      <c r="E1100" s="15">
        <f>E1101+E1102+E1103+E1104+E1105</f>
        <v>20857</v>
      </c>
      <c r="F1100" s="15">
        <f>E1100*1.15</f>
        <v>23985.55</v>
      </c>
      <c r="G1100" s="16">
        <f>E1100*1.155</f>
        <v>24089.835</v>
      </c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5.75" customHeight="1">
      <c r="A1101" s="3"/>
      <c r="B1101" s="25" t="s">
        <v>12</v>
      </c>
      <c r="C1101" s="17">
        <v>34.0</v>
      </c>
      <c r="D1101" s="26">
        <v>473.0</v>
      </c>
      <c r="E1101" s="26">
        <f t="shared" ref="E1101:E1105" si="124">C1101*D1101</f>
        <v>16082</v>
      </c>
      <c r="F1101" s="10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5.75" customHeight="1">
      <c r="A1102" s="3"/>
      <c r="B1102" s="25" t="s">
        <v>30</v>
      </c>
      <c r="C1102" s="17">
        <v>22.0</v>
      </c>
      <c r="D1102" s="26">
        <v>131.0</v>
      </c>
      <c r="E1102" s="26">
        <f t="shared" si="124"/>
        <v>2882</v>
      </c>
      <c r="F1102" s="10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5.75" customHeight="1">
      <c r="A1103" s="3"/>
      <c r="B1103" s="25" t="s">
        <v>263</v>
      </c>
      <c r="C1103" s="17">
        <v>3.0</v>
      </c>
      <c r="D1103" s="26">
        <v>131.0</v>
      </c>
      <c r="E1103" s="26">
        <f t="shared" si="124"/>
        <v>393</v>
      </c>
      <c r="F1103" s="10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5.75" customHeight="1">
      <c r="A1104" s="3"/>
      <c r="B1104" s="25" t="s">
        <v>8</v>
      </c>
      <c r="C1104" s="17">
        <v>8.0</v>
      </c>
      <c r="D1104" s="26">
        <v>131.25</v>
      </c>
      <c r="E1104" s="26">
        <f t="shared" si="124"/>
        <v>1050</v>
      </c>
      <c r="F1104" s="10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5.75" customHeight="1">
      <c r="A1105" s="3"/>
      <c r="B1105" s="3" t="s">
        <v>27</v>
      </c>
      <c r="C1105" s="27">
        <v>3.0</v>
      </c>
      <c r="D1105" s="18">
        <v>150.0</v>
      </c>
      <c r="E1105" s="18">
        <f t="shared" si="124"/>
        <v>450</v>
      </c>
      <c r="F1105" s="16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5.75" customHeight="1">
      <c r="A1106" s="3"/>
      <c r="B1106" s="3"/>
      <c r="C1106" s="20"/>
      <c r="D1106" s="16"/>
      <c r="E1106" s="16"/>
      <c r="F1106" s="16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5.75" customHeight="1">
      <c r="A1107" s="30" t="s">
        <v>368</v>
      </c>
      <c r="B1107" s="12"/>
      <c r="C1107" s="13">
        <f>C1108+C1109+C1110+C1111+C1113+C1112</f>
        <v>80</v>
      </c>
      <c r="D1107" s="14"/>
      <c r="E1107" s="15">
        <f>E1108+E1109+E1110+E1111+E1113+E1112</f>
        <v>30802</v>
      </c>
      <c r="F1107" s="15">
        <f>E1107*1.15</f>
        <v>35422.3</v>
      </c>
      <c r="G1107" s="16">
        <f>E1107*1.155</f>
        <v>35576.31</v>
      </c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5.75" customHeight="1">
      <c r="A1108" s="3"/>
      <c r="B1108" s="25" t="s">
        <v>12</v>
      </c>
      <c r="C1108" s="17">
        <v>41.0</v>
      </c>
      <c r="D1108" s="26">
        <v>452.0</v>
      </c>
      <c r="E1108" s="26">
        <f t="shared" ref="E1108:E1112" si="125">C1108*D1108</f>
        <v>18532</v>
      </c>
      <c r="F1108" s="10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5.75" customHeight="1">
      <c r="A1109" s="3"/>
      <c r="B1109" s="25" t="s">
        <v>26</v>
      </c>
      <c r="C1109" s="17">
        <v>12.0</v>
      </c>
      <c r="D1109" s="26">
        <v>425.0</v>
      </c>
      <c r="E1109" s="26">
        <f t="shared" si="125"/>
        <v>5100</v>
      </c>
      <c r="F1109" s="10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5.75" customHeight="1">
      <c r="A1110" s="3"/>
      <c r="B1110" s="25" t="s">
        <v>10</v>
      </c>
      <c r="C1110" s="17">
        <v>7.0</v>
      </c>
      <c r="D1110" s="26">
        <v>650.0</v>
      </c>
      <c r="E1110" s="26">
        <f t="shared" si="125"/>
        <v>4550</v>
      </c>
      <c r="F1110" s="10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5.75" customHeight="1">
      <c r="A1111" s="3"/>
      <c r="B1111" s="25" t="s">
        <v>8</v>
      </c>
      <c r="C1111" s="17">
        <v>19.0</v>
      </c>
      <c r="D1111" s="26">
        <v>130.0</v>
      </c>
      <c r="E1111" s="26">
        <f t="shared" si="125"/>
        <v>2470</v>
      </c>
      <c r="F1111" s="16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5.75" customHeight="1">
      <c r="A1112" s="3"/>
      <c r="B1112" s="3" t="s">
        <v>27</v>
      </c>
      <c r="C1112" s="27">
        <v>1.0</v>
      </c>
      <c r="D1112" s="18">
        <v>150.0</v>
      </c>
      <c r="E1112" s="18">
        <f t="shared" si="125"/>
        <v>150</v>
      </c>
      <c r="F1112" s="16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5.75" customHeight="1">
      <c r="A1113" s="3"/>
      <c r="B1113" s="3"/>
      <c r="C1113" s="20"/>
      <c r="D1113" s="16"/>
      <c r="E1113" s="16"/>
      <c r="F1113" s="16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5.75" customHeight="1">
      <c r="A1114" s="11" t="s">
        <v>369</v>
      </c>
      <c r="B1114" s="12"/>
      <c r="C1114" s="13">
        <f>IFERROR(__xludf.DUMMYFUNCTION("C1115++C1117+C1116"),36.0)</f>
        <v>36</v>
      </c>
      <c r="D1114" s="14"/>
      <c r="E1114" s="15">
        <f>E1115+E1117+E1116</f>
        <v>16542</v>
      </c>
      <c r="F1114" s="15">
        <f>E1114*1.15</f>
        <v>19023.3</v>
      </c>
      <c r="G1114" s="16">
        <f>E1114*1.155</f>
        <v>19106.01</v>
      </c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5.75" customHeight="1">
      <c r="A1115" s="3"/>
      <c r="B1115" s="25" t="s">
        <v>12</v>
      </c>
      <c r="C1115" s="17">
        <v>34.0</v>
      </c>
      <c r="D1115" s="26">
        <v>452.0</v>
      </c>
      <c r="E1115" s="26">
        <f>C1115*D1115</f>
        <v>15368</v>
      </c>
      <c r="F1115" s="10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5.75" customHeight="1">
      <c r="A1116" s="3"/>
      <c r="B1116" s="25" t="s">
        <v>12</v>
      </c>
      <c r="C1116" s="27">
        <v>1.0</v>
      </c>
      <c r="D1116" s="18">
        <v>0.0</v>
      </c>
      <c r="E1116" s="18">
        <v>0.0</v>
      </c>
      <c r="F1116" s="16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5.75" customHeight="1">
      <c r="A1117" s="3"/>
      <c r="B1117" s="25" t="s">
        <v>24</v>
      </c>
      <c r="C1117" s="27">
        <v>1.0</v>
      </c>
      <c r="D1117" s="18">
        <v>1174.0</v>
      </c>
      <c r="E1117" s="18">
        <f>C1117*D1117</f>
        <v>1174</v>
      </c>
      <c r="F1117" s="16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5.75" customHeight="1">
      <c r="A1118" s="3"/>
      <c r="B1118" s="3"/>
      <c r="C1118" s="20"/>
      <c r="D1118" s="16"/>
      <c r="E1118" s="16"/>
      <c r="F1118" s="16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5.75" customHeight="1">
      <c r="A1119" s="11" t="s">
        <v>370</v>
      </c>
      <c r="B1119" s="12"/>
      <c r="C1119" s="13">
        <f>C1120+C1121+C1122+C1123+C1124+C1125+C1126+C1127+C1128</f>
        <v>138</v>
      </c>
      <c r="D1119" s="14"/>
      <c r="E1119" s="15">
        <f>IFERROR(__xludf.DUMMYFUNCTION("E1120++E1121+E1122+E1123+E1124+E1127+E1128"),64933.0)</f>
        <v>64933</v>
      </c>
      <c r="F1119" s="15">
        <f>E1119*1.15</f>
        <v>74672.95</v>
      </c>
      <c r="G1119" s="16">
        <f>E1119*1.155</f>
        <v>74997.615</v>
      </c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5.75" customHeight="1">
      <c r="A1120" s="3"/>
      <c r="B1120" s="25" t="s">
        <v>12</v>
      </c>
      <c r="C1120" s="17">
        <v>96.0</v>
      </c>
      <c r="D1120" s="26">
        <v>452.0</v>
      </c>
      <c r="E1120" s="26">
        <f t="shared" ref="E1120:E1124" si="126">C1120*D1120</f>
        <v>43392</v>
      </c>
      <c r="F1120" s="10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5.75" customHeight="1">
      <c r="A1121" s="3"/>
      <c r="B1121" s="25" t="s">
        <v>75</v>
      </c>
      <c r="C1121" s="17">
        <v>3.0</v>
      </c>
      <c r="D1121" s="26">
        <v>425.0</v>
      </c>
      <c r="E1121" s="26">
        <f t="shared" si="126"/>
        <v>1275</v>
      </c>
      <c r="F1121" s="16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5.75" customHeight="1">
      <c r="A1122" s="3"/>
      <c r="B1122" s="25" t="s">
        <v>10</v>
      </c>
      <c r="C1122" s="17">
        <v>5.0</v>
      </c>
      <c r="D1122" s="26">
        <v>650.0</v>
      </c>
      <c r="E1122" s="26">
        <f t="shared" si="126"/>
        <v>3250</v>
      </c>
      <c r="F1122" s="16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5.75" customHeight="1">
      <c r="A1123" s="3"/>
      <c r="B1123" s="25" t="s">
        <v>24</v>
      </c>
      <c r="C1123" s="17">
        <v>14.0</v>
      </c>
      <c r="D1123" s="26">
        <v>1174.0</v>
      </c>
      <c r="E1123" s="26">
        <f t="shared" si="126"/>
        <v>16436</v>
      </c>
      <c r="F1123" s="16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5.75" customHeight="1">
      <c r="A1124" s="3"/>
      <c r="B1124" s="25" t="s">
        <v>10</v>
      </c>
      <c r="C1124" s="17">
        <v>5.0</v>
      </c>
      <c r="D1124" s="26">
        <v>0.0</v>
      </c>
      <c r="E1124" s="26">
        <f t="shared" si="126"/>
        <v>0</v>
      </c>
      <c r="F1124" s="16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5.75" customHeight="1">
      <c r="A1125" s="3"/>
      <c r="B1125" s="25" t="s">
        <v>12</v>
      </c>
      <c r="C1125" s="27">
        <v>6.0</v>
      </c>
      <c r="D1125" s="18">
        <v>0.0</v>
      </c>
      <c r="E1125" s="18">
        <v>0.0</v>
      </c>
      <c r="F1125" s="16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15.75" customHeight="1">
      <c r="A1126" s="3"/>
      <c r="B1126" s="25" t="s">
        <v>75</v>
      </c>
      <c r="C1126" s="27">
        <v>3.0</v>
      </c>
      <c r="D1126" s="18">
        <v>0.0</v>
      </c>
      <c r="E1126" s="18">
        <v>0.0</v>
      </c>
      <c r="F1126" s="16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15.75" customHeight="1">
      <c r="A1127" s="3"/>
      <c r="B1127" s="3" t="s">
        <v>8</v>
      </c>
      <c r="C1127" s="27">
        <v>1.0</v>
      </c>
      <c r="D1127" s="18">
        <v>130.0</v>
      </c>
      <c r="E1127" s="18">
        <f t="shared" ref="E1127:E1128" si="127">C1127*D1127</f>
        <v>130</v>
      </c>
      <c r="F1127" s="16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15.75" customHeight="1">
      <c r="A1128" s="3"/>
      <c r="B1128" s="3" t="s">
        <v>188</v>
      </c>
      <c r="C1128" s="27">
        <v>5.0</v>
      </c>
      <c r="D1128" s="18">
        <v>90.0</v>
      </c>
      <c r="E1128" s="18">
        <f t="shared" si="127"/>
        <v>450</v>
      </c>
      <c r="F1128" s="16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15.75" customHeight="1">
      <c r="A1129" s="3"/>
      <c r="B1129" s="3"/>
      <c r="C1129" s="20"/>
      <c r="D1129" s="16"/>
      <c r="E1129" s="16"/>
      <c r="F1129" s="16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15.75" customHeight="1">
      <c r="A1130" s="11" t="s">
        <v>371</v>
      </c>
      <c r="B1130" s="12"/>
      <c r="C1130" s="13">
        <f>C1132+C1133+C1131+C1134</f>
        <v>15</v>
      </c>
      <c r="D1130" s="14"/>
      <c r="E1130" s="15">
        <f>E1132+E1133+E1131+E1134</f>
        <v>6320</v>
      </c>
      <c r="F1130" s="15">
        <f>E1130*1.15</f>
        <v>7268</v>
      </c>
      <c r="G1130" s="16">
        <f>E1130*1.155</f>
        <v>7299.6</v>
      </c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ht="15.75" customHeight="1">
      <c r="A1131" s="3"/>
      <c r="B1131" s="25" t="s">
        <v>12</v>
      </c>
      <c r="C1131" s="17">
        <v>4.0</v>
      </c>
      <c r="D1131" s="26">
        <v>0.0</v>
      </c>
      <c r="E1131" s="26">
        <f t="shared" ref="E1131:E1134" si="128">C1131*D1131</f>
        <v>0</v>
      </c>
      <c r="F1131" s="16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ht="15.75" customHeight="1">
      <c r="A1132" s="3"/>
      <c r="B1132" s="25" t="s">
        <v>10</v>
      </c>
      <c r="C1132" s="17">
        <v>1.0</v>
      </c>
      <c r="D1132" s="26">
        <v>0.0</v>
      </c>
      <c r="E1132" s="26">
        <f t="shared" si="128"/>
        <v>0</v>
      </c>
      <c r="F1132" s="16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ht="15.75" customHeight="1">
      <c r="A1133" s="3"/>
      <c r="B1133" s="25" t="s">
        <v>372</v>
      </c>
      <c r="C1133" s="17">
        <v>5.0</v>
      </c>
      <c r="D1133" s="26">
        <v>1174.0</v>
      </c>
      <c r="E1133" s="26">
        <f t="shared" si="128"/>
        <v>5870</v>
      </c>
      <c r="F1133" s="16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ht="15.75" customHeight="1">
      <c r="A1134" s="3"/>
      <c r="B1134" s="3" t="s">
        <v>188</v>
      </c>
      <c r="C1134" s="27">
        <v>5.0</v>
      </c>
      <c r="D1134" s="18">
        <v>90.0</v>
      </c>
      <c r="E1134" s="18">
        <f t="shared" si="128"/>
        <v>450</v>
      </c>
      <c r="F1134" s="16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ht="15.75" customHeight="1">
      <c r="A1135" s="3"/>
      <c r="B1135" s="3"/>
      <c r="C1135" s="20"/>
      <c r="D1135" s="16"/>
      <c r="E1135" s="16"/>
      <c r="F1135" s="16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ht="15.75" customHeight="1">
      <c r="A1136" s="11" t="s">
        <v>373</v>
      </c>
      <c r="B1136" s="12"/>
      <c r="C1136" s="13">
        <f>C1137+C1138+C1139</f>
        <v>8</v>
      </c>
      <c r="D1136" s="14"/>
      <c r="E1136" s="15">
        <f>E1137+E1138+E1139</f>
        <v>5200</v>
      </c>
      <c r="F1136" s="15">
        <f>E1136*1.15</f>
        <v>5980</v>
      </c>
      <c r="G1136" s="16">
        <f>E1136*1.155</f>
        <v>6006</v>
      </c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ht="15.75" customHeight="1">
      <c r="A1137" s="3"/>
      <c r="B1137" s="25" t="s">
        <v>10</v>
      </c>
      <c r="C1137" s="17">
        <v>5.0</v>
      </c>
      <c r="D1137" s="26">
        <v>650.0</v>
      </c>
      <c r="E1137" s="26">
        <f t="shared" ref="E1137:E1139" si="129">C1137*D1137</f>
        <v>3250</v>
      </c>
      <c r="F1137" s="10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ht="15.75" customHeight="1">
      <c r="A1138" s="3"/>
      <c r="B1138" s="25" t="s">
        <v>101</v>
      </c>
      <c r="C1138" s="17">
        <v>1.0</v>
      </c>
      <c r="D1138" s="26">
        <v>650.0</v>
      </c>
      <c r="E1138" s="26">
        <f t="shared" si="129"/>
        <v>650</v>
      </c>
      <c r="F1138" s="10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ht="15.75" customHeight="1">
      <c r="A1139" s="3"/>
      <c r="B1139" s="25" t="s">
        <v>16</v>
      </c>
      <c r="C1139" s="17">
        <v>2.0</v>
      </c>
      <c r="D1139" s="26">
        <v>650.0</v>
      </c>
      <c r="E1139" s="26">
        <f t="shared" si="129"/>
        <v>1300</v>
      </c>
      <c r="F1139" s="10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ht="15.75" customHeight="1">
      <c r="A1140" s="3"/>
      <c r="B1140" s="3"/>
      <c r="C1140" s="20"/>
      <c r="D1140" s="16"/>
      <c r="E1140" s="16"/>
      <c r="F1140" s="10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ht="15.75" customHeight="1">
      <c r="A1141" s="11" t="s">
        <v>374</v>
      </c>
      <c r="B1141" s="12"/>
      <c r="C1141" s="13">
        <f>C1142</f>
        <v>1</v>
      </c>
      <c r="D1141" s="14"/>
      <c r="E1141" s="15">
        <f>E1142</f>
        <v>715</v>
      </c>
      <c r="F1141" s="15">
        <f>E1141*1.15</f>
        <v>822.25</v>
      </c>
      <c r="G1141" s="16">
        <f>E1141*1.155</f>
        <v>825.825</v>
      </c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ht="15.75" customHeight="1">
      <c r="A1142" s="3"/>
      <c r="B1142" s="25" t="s">
        <v>10</v>
      </c>
      <c r="C1142" s="17">
        <v>1.0</v>
      </c>
      <c r="D1142" s="26">
        <v>715.0</v>
      </c>
      <c r="E1142" s="26">
        <f>C1142*D1142</f>
        <v>715</v>
      </c>
      <c r="F1142" s="10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ht="15.75" customHeight="1">
      <c r="A1143" s="3"/>
      <c r="B1143" s="3"/>
      <c r="C1143" s="20"/>
      <c r="D1143" s="16"/>
      <c r="E1143" s="16"/>
      <c r="F1143" s="10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ht="15.75" customHeight="1">
      <c r="A1144" s="11" t="s">
        <v>375</v>
      </c>
      <c r="B1144" s="12"/>
      <c r="C1144" s="13">
        <f>C1145</f>
        <v>2</v>
      </c>
      <c r="D1144" s="14"/>
      <c r="E1144" s="15">
        <f>E1145</f>
        <v>345</v>
      </c>
      <c r="F1144" s="15">
        <f>E1144</f>
        <v>345</v>
      </c>
      <c r="G1144" s="16">
        <f>E1144*1.155</f>
        <v>398.475</v>
      </c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ht="15.75" customHeight="1">
      <c r="A1145" s="3"/>
      <c r="B1145" s="25" t="s">
        <v>8</v>
      </c>
      <c r="C1145" s="17">
        <v>2.0</v>
      </c>
      <c r="D1145" s="26">
        <v>172.5</v>
      </c>
      <c r="E1145" s="26">
        <f>C1145*D1145</f>
        <v>345</v>
      </c>
      <c r="F1145" s="10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ht="15.75" customHeight="1">
      <c r="A1146" s="3"/>
      <c r="B1146" s="3"/>
      <c r="C1146" s="20"/>
      <c r="D1146" s="16"/>
      <c r="E1146" s="16"/>
      <c r="F1146" s="10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ht="15.75" customHeight="1">
      <c r="A1147" s="11" t="s">
        <v>376</v>
      </c>
      <c r="B1147" s="12"/>
      <c r="C1147" s="13">
        <f>C1148+C1149+C1150</f>
        <v>9</v>
      </c>
      <c r="D1147" s="14"/>
      <c r="E1147" s="15">
        <f>E1148+E1149+E1150</f>
        <v>4490</v>
      </c>
      <c r="F1147" s="15">
        <f>E1147*1.15</f>
        <v>5163.5</v>
      </c>
      <c r="G1147" s="16">
        <f>E1147*1.155</f>
        <v>5185.95</v>
      </c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ht="15.75" customHeight="1">
      <c r="A1148" s="3"/>
      <c r="B1148" s="25" t="s">
        <v>26</v>
      </c>
      <c r="C1148" s="17">
        <v>4.0</v>
      </c>
      <c r="D1148" s="26">
        <v>370.0</v>
      </c>
      <c r="E1148" s="26">
        <f t="shared" ref="E1148:E1150" si="130">C1148*D1148</f>
        <v>1480</v>
      </c>
      <c r="F1148" s="10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ht="15.75" customHeight="1">
      <c r="A1149" s="3"/>
      <c r="B1149" s="25" t="s">
        <v>10</v>
      </c>
      <c r="C1149" s="17">
        <v>4.0</v>
      </c>
      <c r="D1149" s="26">
        <v>715.0</v>
      </c>
      <c r="E1149" s="26">
        <f t="shared" si="130"/>
        <v>2860</v>
      </c>
      <c r="F1149" s="10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ht="15.75" customHeight="1">
      <c r="A1150" s="3"/>
      <c r="B1150" s="25" t="s">
        <v>8</v>
      </c>
      <c r="C1150" s="17">
        <v>1.0</v>
      </c>
      <c r="D1150" s="26">
        <v>150.0</v>
      </c>
      <c r="E1150" s="26">
        <f t="shared" si="130"/>
        <v>150</v>
      </c>
      <c r="F1150" s="10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ht="15.75" customHeight="1">
      <c r="A1151" s="3"/>
      <c r="B1151" s="3"/>
      <c r="C1151" s="20"/>
      <c r="D1151" s="16"/>
      <c r="E1151" s="16"/>
      <c r="F1151" s="10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ht="15.75" customHeight="1">
      <c r="A1152" s="11" t="s">
        <v>377</v>
      </c>
      <c r="B1152" s="12"/>
      <c r="C1152" s="13">
        <f>C1153+C1154</f>
        <v>2</v>
      </c>
      <c r="D1152" s="14"/>
      <c r="E1152" s="15">
        <f>E1153+E1154</f>
        <v>1430</v>
      </c>
      <c r="F1152" s="15">
        <f>E1152*1.15</f>
        <v>1644.5</v>
      </c>
      <c r="G1152" s="16">
        <f>E1152*1.155</f>
        <v>1651.65</v>
      </c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ht="15.75" customHeight="1">
      <c r="A1153" s="3"/>
      <c r="B1153" s="25" t="s">
        <v>378</v>
      </c>
      <c r="C1153" s="17">
        <v>1.0</v>
      </c>
      <c r="D1153" s="26">
        <v>715.0</v>
      </c>
      <c r="E1153" s="26">
        <f t="shared" ref="E1153:E1154" si="131">C1153*D1153</f>
        <v>715</v>
      </c>
      <c r="F1153" s="10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ht="15.75" customHeight="1">
      <c r="A1154" s="3"/>
      <c r="B1154" s="25" t="s">
        <v>207</v>
      </c>
      <c r="C1154" s="17">
        <v>1.0</v>
      </c>
      <c r="D1154" s="26">
        <v>715.0</v>
      </c>
      <c r="E1154" s="26">
        <f t="shared" si="131"/>
        <v>715</v>
      </c>
      <c r="F1154" s="10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ht="15.75" customHeight="1">
      <c r="A1155" s="3"/>
      <c r="B1155" s="3"/>
      <c r="C1155" s="20"/>
      <c r="D1155" s="16"/>
      <c r="E1155" s="16"/>
      <c r="F1155" s="10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ht="15.75" customHeight="1">
      <c r="A1156" s="11" t="s">
        <v>379</v>
      </c>
      <c r="B1156" s="12"/>
      <c r="C1156" s="13">
        <f>C1157+C1158</f>
        <v>7</v>
      </c>
      <c r="D1156" s="14"/>
      <c r="E1156" s="15">
        <f>E1157+E1158</f>
        <v>4550</v>
      </c>
      <c r="F1156" s="15">
        <f>E1156*1.15</f>
        <v>5232.5</v>
      </c>
      <c r="G1156" s="16">
        <f>E1156*1.155</f>
        <v>5255.25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ht="15.75" customHeight="1">
      <c r="A1157" s="3"/>
      <c r="B1157" s="25" t="s">
        <v>10</v>
      </c>
      <c r="C1157" s="17">
        <v>6.0</v>
      </c>
      <c r="D1157" s="26">
        <v>650.0</v>
      </c>
      <c r="E1157" s="26">
        <f t="shared" ref="E1157:E1158" si="132">C1157*D1157</f>
        <v>3900</v>
      </c>
      <c r="F1157" s="10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ht="15.75" customHeight="1">
      <c r="A1158" s="3"/>
      <c r="B1158" s="25" t="s">
        <v>16</v>
      </c>
      <c r="C1158" s="17">
        <v>1.0</v>
      </c>
      <c r="D1158" s="26">
        <v>650.0</v>
      </c>
      <c r="E1158" s="26">
        <f t="shared" si="132"/>
        <v>650</v>
      </c>
      <c r="F1158" s="10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ht="15.75" customHeight="1">
      <c r="A1159" s="3"/>
      <c r="B1159" s="3"/>
      <c r="C1159" s="20"/>
      <c r="D1159" s="16"/>
      <c r="E1159" s="16"/>
      <c r="F1159" s="16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ht="15.75" customHeight="1">
      <c r="A1160" s="11" t="s">
        <v>380</v>
      </c>
      <c r="B1160" s="12"/>
      <c r="C1160" s="13">
        <f>C1161+C1162+C1163+C1164</f>
        <v>15</v>
      </c>
      <c r="D1160" s="14"/>
      <c r="E1160" s="15">
        <f>E1161+E1162+E1163+E1164</f>
        <v>10980</v>
      </c>
      <c r="F1160" s="15">
        <f>E1160*1.15</f>
        <v>12627</v>
      </c>
      <c r="G1160" s="16">
        <f>E1160*1.155</f>
        <v>12681.9</v>
      </c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ht="15.75" customHeight="1">
      <c r="A1161" s="3"/>
      <c r="B1161" s="25" t="s">
        <v>10</v>
      </c>
      <c r="C1161" s="17">
        <v>10.0</v>
      </c>
      <c r="D1161" s="26">
        <v>715.0</v>
      </c>
      <c r="E1161" s="26">
        <f t="shared" ref="E1161:E1164" si="133">C1161*D1161</f>
        <v>7150</v>
      </c>
      <c r="F1161" s="10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ht="15.75" customHeight="1">
      <c r="A1162" s="3"/>
      <c r="B1162" s="25" t="s">
        <v>228</v>
      </c>
      <c r="C1162" s="17">
        <v>2.0</v>
      </c>
      <c r="D1162" s="26">
        <v>650.0</v>
      </c>
      <c r="E1162" s="26">
        <f t="shared" si="133"/>
        <v>1300</v>
      </c>
      <c r="F1162" s="10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ht="15.75" customHeight="1">
      <c r="A1163" s="3"/>
      <c r="B1163" s="25" t="s">
        <v>210</v>
      </c>
      <c r="C1163" s="17">
        <v>2.0</v>
      </c>
      <c r="D1163" s="26">
        <v>865.0</v>
      </c>
      <c r="E1163" s="26">
        <f t="shared" si="133"/>
        <v>1730</v>
      </c>
      <c r="F1163" s="10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ht="15.75" customHeight="1">
      <c r="A1164" s="3"/>
      <c r="B1164" s="25" t="s">
        <v>228</v>
      </c>
      <c r="C1164" s="17">
        <v>1.0</v>
      </c>
      <c r="D1164" s="26">
        <v>800.0</v>
      </c>
      <c r="E1164" s="26">
        <f t="shared" si="133"/>
        <v>800</v>
      </c>
      <c r="F1164" s="16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ht="15.75" customHeight="1">
      <c r="A1165" s="3"/>
      <c r="B1165" s="3"/>
      <c r="C1165" s="20"/>
      <c r="D1165" s="16"/>
      <c r="E1165" s="16"/>
      <c r="F1165" s="16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ht="15.75" customHeight="1">
      <c r="A1166" s="11" t="s">
        <v>381</v>
      </c>
      <c r="B1166" s="12"/>
      <c r="C1166" s="13">
        <f>C1167+C1168</f>
        <v>41</v>
      </c>
      <c r="D1166" s="14"/>
      <c r="E1166" s="15">
        <f>E1167+E1168</f>
        <v>29315</v>
      </c>
      <c r="F1166" s="15">
        <f>E1166*1.15</f>
        <v>33712.25</v>
      </c>
      <c r="G1166" s="16">
        <f>E1166*1.155</f>
        <v>33858.825</v>
      </c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ht="15.75" customHeight="1">
      <c r="A1167" s="3"/>
      <c r="B1167" s="25" t="s">
        <v>10</v>
      </c>
      <c r="C1167" s="17">
        <v>41.0</v>
      </c>
      <c r="D1167" s="26">
        <v>715.0</v>
      </c>
      <c r="E1167" s="26">
        <f>C1167*D1167</f>
        <v>29315</v>
      </c>
      <c r="F1167" s="10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ht="15.75" customHeight="1">
      <c r="A1168" s="3"/>
      <c r="B1168" s="3"/>
      <c r="C1168" s="20"/>
      <c r="D1168" s="16"/>
      <c r="E1168" s="16"/>
      <c r="F1168" s="10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ht="15.75" customHeight="1">
      <c r="A1169" s="11" t="s">
        <v>382</v>
      </c>
      <c r="B1169" s="12"/>
      <c r="C1169" s="13">
        <v>1.0</v>
      </c>
      <c r="D1169" s="14"/>
      <c r="E1169" s="15">
        <f>E1170</f>
        <v>150</v>
      </c>
      <c r="F1169" s="15">
        <f>E1169*1.15</f>
        <v>172.5</v>
      </c>
      <c r="G1169" s="16">
        <f>E1169*1.155</f>
        <v>173.25</v>
      </c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ht="15.75" customHeight="1">
      <c r="A1170" s="3"/>
      <c r="B1170" s="25" t="s">
        <v>144</v>
      </c>
      <c r="C1170" s="17">
        <v>1.0</v>
      </c>
      <c r="D1170" s="26">
        <v>150.0</v>
      </c>
      <c r="E1170" s="26">
        <f>C1170*D1170</f>
        <v>150</v>
      </c>
      <c r="F1170" s="10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ht="15.75" customHeight="1">
      <c r="A1171" s="3"/>
      <c r="B1171" s="3"/>
      <c r="C1171" s="20"/>
      <c r="D1171" s="16"/>
      <c r="E1171" s="16"/>
      <c r="F1171" s="10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ht="15.75" customHeight="1">
      <c r="A1172" s="11" t="s">
        <v>383</v>
      </c>
      <c r="B1172" s="12"/>
      <c r="C1172" s="13">
        <f>C1173+C1174</f>
        <v>36</v>
      </c>
      <c r="D1172" s="14"/>
      <c r="E1172" s="15">
        <f>E1173+E1174</f>
        <v>21440</v>
      </c>
      <c r="F1172" s="15">
        <f>E1172*1.15</f>
        <v>24656</v>
      </c>
      <c r="G1172" s="16">
        <f>E1172*1.155</f>
        <v>24763.2</v>
      </c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ht="15.75" customHeight="1">
      <c r="A1173" s="3"/>
      <c r="B1173" s="25" t="s">
        <v>26</v>
      </c>
      <c r="C1173" s="17">
        <v>7.0</v>
      </c>
      <c r="D1173" s="26">
        <v>370.0</v>
      </c>
      <c r="E1173" s="26">
        <f t="shared" ref="E1173:E1174" si="134">C1173*D1173</f>
        <v>2590</v>
      </c>
      <c r="F1173" s="10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ht="15.75" customHeight="1">
      <c r="A1174" s="3"/>
      <c r="B1174" s="25" t="s">
        <v>10</v>
      </c>
      <c r="C1174" s="17">
        <v>29.0</v>
      </c>
      <c r="D1174" s="26">
        <v>650.0</v>
      </c>
      <c r="E1174" s="26">
        <f t="shared" si="134"/>
        <v>18850</v>
      </c>
      <c r="F1174" s="10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ht="15.75" customHeight="1">
      <c r="A1175" s="3"/>
      <c r="B1175" s="3"/>
      <c r="C1175" s="20"/>
      <c r="D1175" s="16"/>
      <c r="E1175" s="16"/>
      <c r="F1175" s="10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ht="15.75" customHeight="1">
      <c r="A1176" s="31" t="s">
        <v>384</v>
      </c>
      <c r="B1176" s="32"/>
      <c r="C1176" s="47">
        <f>C1177+C1178</f>
        <v>4</v>
      </c>
      <c r="D1176" s="34"/>
      <c r="E1176" s="35">
        <f>E1177+E1178</f>
        <v>2295</v>
      </c>
      <c r="F1176" s="35">
        <f>E1176*1.15</f>
        <v>2639.25</v>
      </c>
      <c r="G1176" s="16">
        <f>E1176*1.155</f>
        <v>2650.725</v>
      </c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ht="15.75" customHeight="1">
      <c r="A1177" s="3"/>
      <c r="B1177" s="25" t="s">
        <v>13</v>
      </c>
      <c r="C1177" s="17">
        <v>3.0</v>
      </c>
      <c r="D1177" s="26">
        <v>715.0</v>
      </c>
      <c r="E1177" s="26">
        <f t="shared" ref="E1177:E1178" si="135">C1177*D1177</f>
        <v>2145</v>
      </c>
      <c r="F1177" s="10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ht="15.75" customHeight="1">
      <c r="A1178" s="3"/>
      <c r="B1178" s="25" t="s">
        <v>8</v>
      </c>
      <c r="C1178" s="17">
        <v>1.0</v>
      </c>
      <c r="D1178" s="26">
        <v>150.0</v>
      </c>
      <c r="E1178" s="26">
        <f t="shared" si="135"/>
        <v>150</v>
      </c>
      <c r="F1178" s="10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ht="15.75" customHeight="1">
      <c r="A1179" s="3"/>
      <c r="B1179" s="3"/>
      <c r="C1179" s="20"/>
      <c r="D1179" s="16"/>
      <c r="E1179" s="16"/>
      <c r="F1179" s="10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ht="15.75" customHeight="1">
      <c r="A1180" s="11" t="s">
        <v>385</v>
      </c>
      <c r="B1180" s="12"/>
      <c r="C1180" s="13">
        <f>C1181</f>
        <v>2</v>
      </c>
      <c r="D1180" s="14"/>
      <c r="E1180" s="15">
        <f>E1181</f>
        <v>1430</v>
      </c>
      <c r="F1180" s="15">
        <f>E1180*1.15</f>
        <v>1644.5</v>
      </c>
      <c r="G1180" s="16">
        <f>E1180*1.155</f>
        <v>1651.65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ht="15.75" customHeight="1">
      <c r="A1181" s="3"/>
      <c r="B1181" s="25" t="s">
        <v>16</v>
      </c>
      <c r="C1181" s="17">
        <v>2.0</v>
      </c>
      <c r="D1181" s="26">
        <v>715.0</v>
      </c>
      <c r="E1181" s="26">
        <f>C1181*D1181</f>
        <v>1430</v>
      </c>
      <c r="F1181" s="10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ht="15.75" customHeight="1">
      <c r="A1182" s="3"/>
      <c r="B1182" s="3"/>
      <c r="C1182" s="20"/>
      <c r="D1182" s="16"/>
      <c r="E1182" s="16"/>
      <c r="F1182" s="16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ht="15.75" customHeight="1">
      <c r="A1183" s="11" t="s">
        <v>386</v>
      </c>
      <c r="B1183" s="12"/>
      <c r="C1183" s="13">
        <f>C1184</f>
        <v>1</v>
      </c>
      <c r="D1183" s="14"/>
      <c r="E1183" s="15">
        <f>E1184</f>
        <v>150</v>
      </c>
      <c r="F1183" s="15">
        <f>E1183*1.15</f>
        <v>172.5</v>
      </c>
      <c r="G1183" s="16">
        <f>E1183*1.155</f>
        <v>173.25</v>
      </c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ht="15.75" customHeight="1">
      <c r="A1184" s="3"/>
      <c r="B1184" s="25" t="s">
        <v>8</v>
      </c>
      <c r="C1184" s="17">
        <v>1.0</v>
      </c>
      <c r="D1184" s="26">
        <v>150.0</v>
      </c>
      <c r="E1184" s="26">
        <f>C1184*D1184</f>
        <v>150</v>
      </c>
      <c r="F1184" s="10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ht="15.75" customHeight="1">
      <c r="A1185" s="3"/>
      <c r="B1185" s="3"/>
      <c r="C1185" s="20"/>
      <c r="D1185" s="16"/>
      <c r="E1185" s="16"/>
      <c r="F1185" s="10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ht="15.75" customHeight="1">
      <c r="A1186" s="11" t="s">
        <v>387</v>
      </c>
      <c r="B1186" s="12"/>
      <c r="C1186" s="13">
        <f>C1187</f>
        <v>3</v>
      </c>
      <c r="D1186" s="14"/>
      <c r="E1186" s="15">
        <f>E1187</f>
        <v>1356</v>
      </c>
      <c r="F1186" s="15">
        <f>E1186*1.15</f>
        <v>1559.4</v>
      </c>
      <c r="G1186" s="16">
        <f>E1186*1.155</f>
        <v>1566.18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ht="15.75" customHeight="1">
      <c r="A1187" s="3"/>
      <c r="B1187" s="25" t="s">
        <v>12</v>
      </c>
      <c r="C1187" s="17">
        <v>3.0</v>
      </c>
      <c r="D1187" s="26">
        <v>452.0</v>
      </c>
      <c r="E1187" s="26">
        <f>C1187*D1187</f>
        <v>1356</v>
      </c>
      <c r="F1187" s="10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ht="15.75" customHeight="1">
      <c r="A1188" s="3"/>
      <c r="B1188" s="3"/>
      <c r="C1188" s="20"/>
      <c r="D1188" s="16"/>
      <c r="E1188" s="16"/>
      <c r="F1188" s="10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ht="15.75" customHeight="1">
      <c r="A1189" s="11" t="s">
        <v>388</v>
      </c>
      <c r="B1189" s="12"/>
      <c r="C1189" s="13">
        <f>C1190</f>
        <v>1</v>
      </c>
      <c r="D1189" s="14"/>
      <c r="E1189" s="15">
        <f>E1190</f>
        <v>499</v>
      </c>
      <c r="F1189" s="15">
        <f>E1189*1.15</f>
        <v>573.85</v>
      </c>
      <c r="G1189" s="16">
        <f>E1189*1.155</f>
        <v>576.345</v>
      </c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ht="15.75" customHeight="1">
      <c r="A1190" s="3"/>
      <c r="B1190" s="25" t="s">
        <v>12</v>
      </c>
      <c r="C1190" s="17">
        <v>1.0</v>
      </c>
      <c r="D1190" s="26">
        <v>499.0</v>
      </c>
      <c r="E1190" s="26">
        <f>C1190*D1189:D1190</f>
        <v>499</v>
      </c>
      <c r="F1190" s="10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ht="15.75" customHeight="1">
      <c r="A1191" s="3"/>
      <c r="B1191" s="3"/>
      <c r="C1191" s="20"/>
      <c r="D1191" s="16"/>
      <c r="E1191" s="16"/>
      <c r="F1191" s="10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ht="15.75" customHeight="1">
      <c r="A1192" s="11" t="s">
        <v>389</v>
      </c>
      <c r="B1192" s="12"/>
      <c r="C1192" s="13">
        <f>C1193</f>
        <v>28</v>
      </c>
      <c r="D1192" s="14"/>
      <c r="E1192" s="15">
        <f>E1193</f>
        <v>20020</v>
      </c>
      <c r="F1192" s="15">
        <f>E1192*1.15</f>
        <v>23023</v>
      </c>
      <c r="G1192" s="16">
        <f>E1192*1.155</f>
        <v>23123.1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ht="15.75" customHeight="1">
      <c r="A1193" s="3"/>
      <c r="B1193" s="25" t="s">
        <v>10</v>
      </c>
      <c r="C1193" s="17">
        <v>28.0</v>
      </c>
      <c r="D1193" s="26">
        <v>715.0</v>
      </c>
      <c r="E1193" s="26">
        <f>C1193*D1193</f>
        <v>20020</v>
      </c>
      <c r="F1193" s="10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ht="15.75" customHeight="1">
      <c r="A1194" s="3"/>
      <c r="B1194" s="3"/>
      <c r="C1194" s="20"/>
      <c r="D1194" s="16"/>
      <c r="E1194" s="16"/>
      <c r="F1194" s="10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ht="15.75" customHeight="1">
      <c r="A1195" s="11" t="s">
        <v>390</v>
      </c>
      <c r="B1195" s="12"/>
      <c r="C1195" s="13">
        <f>C1196</f>
        <v>8</v>
      </c>
      <c r="D1195" s="14"/>
      <c r="E1195" s="15">
        <f>E1196</f>
        <v>5720</v>
      </c>
      <c r="F1195" s="15">
        <f>E1195*1.15</f>
        <v>6578</v>
      </c>
      <c r="G1195" s="16">
        <f>E1195*1.155</f>
        <v>6606.6</v>
      </c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ht="15.75" customHeight="1">
      <c r="A1196" s="3"/>
      <c r="B1196" s="25" t="s">
        <v>10</v>
      </c>
      <c r="C1196" s="17">
        <v>8.0</v>
      </c>
      <c r="D1196" s="26">
        <v>715.0</v>
      </c>
      <c r="E1196" s="26">
        <f>C1196*D1196</f>
        <v>5720</v>
      </c>
      <c r="F1196" s="10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ht="15.75" customHeight="1">
      <c r="A1197" s="3"/>
      <c r="B1197" s="3"/>
      <c r="C1197" s="20"/>
      <c r="D1197" s="16"/>
      <c r="E1197" s="16"/>
      <c r="F1197" s="16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ht="15.75" customHeight="1">
      <c r="A1198" s="11" t="s">
        <v>391</v>
      </c>
      <c r="B1198" s="12"/>
      <c r="C1198" s="13">
        <f>C1199+C1200</f>
        <v>3</v>
      </c>
      <c r="D1198" s="14"/>
      <c r="E1198" s="15">
        <f>E1199+E1200</f>
        <v>975</v>
      </c>
      <c r="F1198" s="15">
        <f>E1198*1.15</f>
        <v>1121.25</v>
      </c>
      <c r="G1198" s="16">
        <f>E1198*1.155</f>
        <v>1126.125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ht="15.75" customHeight="1">
      <c r="A1199" s="3"/>
      <c r="B1199" s="25" t="s">
        <v>10</v>
      </c>
      <c r="C1199" s="17">
        <v>1.0</v>
      </c>
      <c r="D1199" s="26">
        <v>715.0</v>
      </c>
      <c r="E1199" s="26">
        <f t="shared" ref="E1199:E1200" si="136">C1199*D1199</f>
        <v>715</v>
      </c>
      <c r="F1199" s="10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ht="15.75" customHeight="1">
      <c r="A1200" s="3"/>
      <c r="B1200" s="25" t="s">
        <v>95</v>
      </c>
      <c r="C1200" s="17">
        <v>2.0</v>
      </c>
      <c r="D1200" s="26">
        <v>130.0</v>
      </c>
      <c r="E1200" s="26">
        <f t="shared" si="136"/>
        <v>260</v>
      </c>
      <c r="F1200" s="16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ht="15.75" customHeight="1">
      <c r="A1201" s="3"/>
      <c r="B1201" s="3"/>
      <c r="C1201" s="20"/>
      <c r="D1201" s="16"/>
      <c r="E1201" s="16"/>
      <c r="F1201" s="16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ht="15.75" customHeight="1">
      <c r="A1202" s="11" t="s">
        <v>392</v>
      </c>
      <c r="B1202" s="12"/>
      <c r="C1202" s="13">
        <f>C1204+C1203+C1205+C1206+C1207</f>
        <v>20</v>
      </c>
      <c r="D1202" s="14"/>
      <c r="E1202" s="15">
        <f>SUM(E1203:E1206)+E1207</f>
        <v>12295</v>
      </c>
      <c r="F1202" s="15">
        <f>E1202*1.15</f>
        <v>14139.25</v>
      </c>
      <c r="G1202" s="16">
        <f>E1202*1.155</f>
        <v>14200.725</v>
      </c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ht="15.75" customHeight="1">
      <c r="A1203" s="3"/>
      <c r="B1203" s="25" t="s">
        <v>26</v>
      </c>
      <c r="C1203" s="17">
        <v>1.0</v>
      </c>
      <c r="D1203" s="26">
        <v>425.0</v>
      </c>
      <c r="E1203" s="26">
        <f t="shared" ref="E1203:E1206" si="137">C1203*D1203</f>
        <v>425</v>
      </c>
      <c r="F1203" s="10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ht="15.75" customHeight="1">
      <c r="A1204" s="3"/>
      <c r="B1204" s="25" t="s">
        <v>10</v>
      </c>
      <c r="C1204" s="17">
        <v>16.0</v>
      </c>
      <c r="D1204" s="26">
        <v>715.0</v>
      </c>
      <c r="E1204" s="26">
        <f t="shared" si="137"/>
        <v>11440</v>
      </c>
      <c r="F1204" s="10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ht="15.75" customHeight="1">
      <c r="A1205" s="3"/>
      <c r="B1205" s="25" t="s">
        <v>95</v>
      </c>
      <c r="C1205" s="17">
        <v>1.0</v>
      </c>
      <c r="D1205" s="26">
        <v>130.0</v>
      </c>
      <c r="E1205" s="26">
        <f t="shared" si="137"/>
        <v>130</v>
      </c>
      <c r="F1205" s="10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ht="15.75" customHeight="1">
      <c r="A1206" s="3"/>
      <c r="B1206" s="25" t="s">
        <v>55</v>
      </c>
      <c r="C1206" s="17">
        <v>2.0</v>
      </c>
      <c r="D1206" s="26">
        <v>150.0</v>
      </c>
      <c r="E1206" s="26">
        <f t="shared" si="137"/>
        <v>300</v>
      </c>
      <c r="F1206" s="16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ht="15.75" customHeight="1">
      <c r="A1207" s="3"/>
      <c r="B1207" s="3"/>
      <c r="C1207" s="20"/>
      <c r="D1207" s="16"/>
      <c r="E1207" s="16"/>
      <c r="F1207" s="16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ht="15.75" customHeight="1">
      <c r="A1208" s="3"/>
      <c r="B1208" s="3"/>
      <c r="C1208" s="20"/>
      <c r="D1208" s="16"/>
      <c r="E1208" s="16"/>
      <c r="F1208" s="16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ht="15.75" customHeight="1">
      <c r="A1209" s="11" t="s">
        <v>393</v>
      </c>
      <c r="B1209" s="12"/>
      <c r="C1209" s="13">
        <v>1.0</v>
      </c>
      <c r="D1209" s="14"/>
      <c r="E1209" s="15">
        <v>715.0</v>
      </c>
      <c r="F1209" s="15">
        <f>E1209*1.15</f>
        <v>822.25</v>
      </c>
      <c r="G1209" s="16">
        <f>E1209*1.155</f>
        <v>825.825</v>
      </c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ht="15.75" customHeight="1">
      <c r="A1210" s="3"/>
      <c r="B1210" s="25" t="s">
        <v>10</v>
      </c>
      <c r="C1210" s="17">
        <v>1.0</v>
      </c>
      <c r="D1210" s="26">
        <v>715.0</v>
      </c>
      <c r="E1210" s="26">
        <f>C1210*D1210</f>
        <v>715</v>
      </c>
      <c r="F1210" s="10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ht="15.75" customHeight="1">
      <c r="A1211" s="3"/>
      <c r="B1211" s="3"/>
      <c r="C1211" s="20"/>
      <c r="D1211" s="16"/>
      <c r="E1211" s="16"/>
      <c r="F1211" s="10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ht="15.75" customHeight="1">
      <c r="A1212" s="30" t="s">
        <v>394</v>
      </c>
      <c r="B1212" s="12"/>
      <c r="C1212" s="13">
        <f>C1213</f>
        <v>2</v>
      </c>
      <c r="D1212" s="14"/>
      <c r="E1212" s="15">
        <f>E1213</f>
        <v>368</v>
      </c>
      <c r="F1212" s="15">
        <f>E1212*1.15</f>
        <v>423.2</v>
      </c>
      <c r="G1212" s="16">
        <f>E1212*1.155</f>
        <v>425.04</v>
      </c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ht="15.75" customHeight="1">
      <c r="A1213" s="3"/>
      <c r="B1213" s="25" t="s">
        <v>30</v>
      </c>
      <c r="C1213" s="17">
        <v>2.0</v>
      </c>
      <c r="D1213" s="26">
        <v>184.0</v>
      </c>
      <c r="E1213" s="26">
        <f>C1213*D1213</f>
        <v>368</v>
      </c>
      <c r="F1213" s="10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ht="15.75" customHeight="1">
      <c r="A1214" s="3"/>
      <c r="B1214" s="3"/>
      <c r="C1214" s="20"/>
      <c r="D1214" s="16"/>
      <c r="E1214" s="16"/>
      <c r="F1214" s="10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ht="15.75" customHeight="1">
      <c r="A1215" s="11" t="s">
        <v>395</v>
      </c>
      <c r="B1215" s="12"/>
      <c r="C1215" s="13">
        <f>C1216+C1217</f>
        <v>3</v>
      </c>
      <c r="D1215" s="14"/>
      <c r="E1215" s="15">
        <f>E1216+E1217</f>
        <v>1034</v>
      </c>
      <c r="F1215" s="15">
        <f>E1215*1.15</f>
        <v>1189.1</v>
      </c>
      <c r="G1215" s="16">
        <f>E1215*1.155</f>
        <v>1194.27</v>
      </c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ht="15.75" customHeight="1">
      <c r="A1216" s="3"/>
      <c r="B1216" s="25" t="s">
        <v>26</v>
      </c>
      <c r="C1216" s="17">
        <v>2.0</v>
      </c>
      <c r="D1216" s="26">
        <v>425.0</v>
      </c>
      <c r="E1216" s="26">
        <f t="shared" ref="E1216:E1217" si="138">C1216*D1216</f>
        <v>850</v>
      </c>
      <c r="F1216" s="10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ht="15.75" customHeight="1">
      <c r="A1217" s="3"/>
      <c r="B1217" s="25" t="s">
        <v>30</v>
      </c>
      <c r="C1217" s="17">
        <v>1.0</v>
      </c>
      <c r="D1217" s="26">
        <v>184.0</v>
      </c>
      <c r="E1217" s="26">
        <f t="shared" si="138"/>
        <v>184</v>
      </c>
      <c r="F1217" s="10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ht="15.75" customHeight="1">
      <c r="A1218" s="3"/>
      <c r="B1218" s="3"/>
      <c r="C1218" s="20"/>
      <c r="D1218" s="16"/>
      <c r="E1218" s="16"/>
      <c r="F1218" s="10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ht="15.75" customHeight="1">
      <c r="A1219" s="11" t="s">
        <v>396</v>
      </c>
      <c r="B1219" s="12"/>
      <c r="C1219" s="13">
        <f>C1220</f>
        <v>2</v>
      </c>
      <c r="D1219" s="14"/>
      <c r="E1219" s="15">
        <f>E1220</f>
        <v>300</v>
      </c>
      <c r="F1219" s="15">
        <f>E1219*1.15</f>
        <v>345</v>
      </c>
      <c r="G1219" s="16">
        <f>E1219*1.155</f>
        <v>346.5</v>
      </c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ht="15.75" customHeight="1">
      <c r="A1220" s="3"/>
      <c r="B1220" s="25" t="s">
        <v>8</v>
      </c>
      <c r="C1220" s="17">
        <v>2.0</v>
      </c>
      <c r="D1220" s="26">
        <v>150.0</v>
      </c>
      <c r="E1220" s="26">
        <f>C1220*D1220</f>
        <v>300</v>
      </c>
      <c r="F1220" s="10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ht="15.75" customHeight="1">
      <c r="A1221" s="3"/>
      <c r="B1221" s="3"/>
      <c r="C1221" s="20"/>
      <c r="D1221" s="16"/>
      <c r="E1221" s="16"/>
      <c r="F1221" s="16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ht="15.75" customHeight="1">
      <c r="A1222" s="11" t="s">
        <v>397</v>
      </c>
      <c r="B1222" s="12"/>
      <c r="C1222" s="13">
        <f>C1223+C1224+C1225+C1226+C1227</f>
        <v>24</v>
      </c>
      <c r="D1222" s="14"/>
      <c r="E1222" s="15">
        <f>E1223+E1224+E1225+E1226+E1227</f>
        <v>12689</v>
      </c>
      <c r="F1222" s="15">
        <f>E1222*1.15</f>
        <v>14592.35</v>
      </c>
      <c r="G1222" s="16">
        <f>E1222*1.155</f>
        <v>14655.795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ht="15.75" customHeight="1">
      <c r="A1223" s="3"/>
      <c r="B1223" s="25" t="s">
        <v>12</v>
      </c>
      <c r="C1223" s="17">
        <v>6.0</v>
      </c>
      <c r="D1223" s="26">
        <v>499.0</v>
      </c>
      <c r="E1223" s="26">
        <f t="shared" ref="E1223:E1227" si="139">C1223*D1223</f>
        <v>2994</v>
      </c>
      <c r="F1223" s="10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ht="15.75" customHeight="1">
      <c r="A1224" s="3"/>
      <c r="B1224" s="25" t="s">
        <v>26</v>
      </c>
      <c r="C1224" s="17">
        <v>8.0</v>
      </c>
      <c r="D1224" s="26">
        <v>425.0</v>
      </c>
      <c r="E1224" s="26">
        <f t="shared" si="139"/>
        <v>3400</v>
      </c>
      <c r="F1224" s="10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ht="15.75" customHeight="1">
      <c r="A1225" s="3"/>
      <c r="B1225" s="25" t="s">
        <v>10</v>
      </c>
      <c r="C1225" s="17">
        <v>8.0</v>
      </c>
      <c r="D1225" s="26">
        <v>715.0</v>
      </c>
      <c r="E1225" s="26">
        <f t="shared" si="139"/>
        <v>5720</v>
      </c>
      <c r="F1225" s="10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ht="15.75" customHeight="1">
      <c r="A1226" s="3"/>
      <c r="B1226" s="25" t="s">
        <v>242</v>
      </c>
      <c r="C1226" s="17">
        <v>1.0</v>
      </c>
      <c r="D1226" s="26">
        <v>425.0</v>
      </c>
      <c r="E1226" s="26">
        <f t="shared" si="139"/>
        <v>425</v>
      </c>
      <c r="F1226" s="10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ht="15.75" customHeight="1">
      <c r="A1227" s="3"/>
      <c r="B1227" s="25" t="s">
        <v>8</v>
      </c>
      <c r="C1227" s="17">
        <v>1.0</v>
      </c>
      <c r="D1227" s="26">
        <v>150.0</v>
      </c>
      <c r="E1227" s="26">
        <f t="shared" si="139"/>
        <v>150</v>
      </c>
      <c r="F1227" s="16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ht="15.75" customHeight="1">
      <c r="A1228" s="3"/>
      <c r="B1228" s="3"/>
      <c r="C1228" s="20"/>
      <c r="D1228" s="16"/>
      <c r="E1228" s="16"/>
      <c r="F1228" s="16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ht="15.75" customHeight="1">
      <c r="A1229" s="11" t="s">
        <v>398</v>
      </c>
      <c r="B1229" s="12"/>
      <c r="C1229" s="13">
        <f>C1230</f>
        <v>3</v>
      </c>
      <c r="D1229" s="14"/>
      <c r="E1229" s="15">
        <f>E1230</f>
        <v>2145</v>
      </c>
      <c r="F1229" s="15">
        <f>E1229*1.15</f>
        <v>2466.75</v>
      </c>
      <c r="G1229" s="16">
        <f>E1229*1.155</f>
        <v>2477.475</v>
      </c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ht="15.75" customHeight="1">
      <c r="A1230" s="3"/>
      <c r="B1230" s="25" t="s">
        <v>10</v>
      </c>
      <c r="C1230" s="17">
        <v>3.0</v>
      </c>
      <c r="D1230" s="26">
        <v>715.0</v>
      </c>
      <c r="E1230" s="26">
        <f>C1230*D1230</f>
        <v>2145</v>
      </c>
      <c r="F1230" s="16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ht="15.75" customHeight="1">
      <c r="A1231" s="3"/>
      <c r="B1231" s="3"/>
      <c r="C1231" s="20"/>
      <c r="D1231" s="16"/>
      <c r="E1231" s="16"/>
      <c r="F1231" s="16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ht="15.75" customHeight="1">
      <c r="A1232" s="11" t="s">
        <v>399</v>
      </c>
      <c r="B1232" s="12"/>
      <c r="C1232" s="13">
        <f>C1233</f>
        <v>2</v>
      </c>
      <c r="D1232" s="14"/>
      <c r="E1232" s="15">
        <f>E1233</f>
        <v>1430</v>
      </c>
      <c r="F1232" s="15">
        <f>E1232*1.15</f>
        <v>1644.5</v>
      </c>
      <c r="G1232" s="16">
        <f>E1232*1.155</f>
        <v>1651.65</v>
      </c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ht="15.75" customHeight="1">
      <c r="A1233" s="3"/>
      <c r="B1233" s="25" t="s">
        <v>85</v>
      </c>
      <c r="C1233" s="17">
        <v>2.0</v>
      </c>
      <c r="D1233" s="26">
        <v>715.0</v>
      </c>
      <c r="E1233" s="26">
        <f>C1233*D1233</f>
        <v>1430</v>
      </c>
      <c r="F1233" s="16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ht="15.75" customHeight="1">
      <c r="A1234" s="3"/>
      <c r="B1234" s="3"/>
      <c r="C1234" s="20"/>
      <c r="D1234" s="16"/>
      <c r="E1234" s="16"/>
      <c r="F1234" s="16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ht="15.75" customHeight="1">
      <c r="A1235" s="11" t="s">
        <v>400</v>
      </c>
      <c r="B1235" s="12"/>
      <c r="C1235" s="13">
        <v>2.0</v>
      </c>
      <c r="D1235" s="14"/>
      <c r="E1235" s="15">
        <f>E1236+E1237</f>
        <v>1520</v>
      </c>
      <c r="F1235" s="15">
        <f>E1235*1.15</f>
        <v>1748</v>
      </c>
      <c r="G1235" s="16">
        <f>E1235*1.155</f>
        <v>1755.6</v>
      </c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ht="15.75" customHeight="1">
      <c r="A1236" s="3"/>
      <c r="B1236" s="25" t="s">
        <v>10</v>
      </c>
      <c r="C1236" s="17">
        <v>1.0</v>
      </c>
      <c r="D1236" s="26">
        <v>805.0</v>
      </c>
      <c r="E1236" s="26">
        <f t="shared" ref="E1236:E1237" si="140">C1236*D1236</f>
        <v>805</v>
      </c>
      <c r="F1236" s="16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ht="15.75" customHeight="1">
      <c r="A1237" s="3"/>
      <c r="B1237" s="25" t="s">
        <v>10</v>
      </c>
      <c r="C1237" s="20">
        <v>1.0</v>
      </c>
      <c r="D1237" s="16">
        <v>715.0</v>
      </c>
      <c r="E1237" s="16">
        <f t="shared" si="140"/>
        <v>715</v>
      </c>
      <c r="F1237" s="16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ht="15.75" customHeight="1">
      <c r="A1238" s="3"/>
      <c r="B1238" s="3"/>
      <c r="C1238" s="20"/>
      <c r="D1238" s="16"/>
      <c r="E1238" s="16"/>
      <c r="F1238" s="16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ht="15.75" customHeight="1">
      <c r="A1239" s="11" t="s">
        <v>401</v>
      </c>
      <c r="B1239" s="12"/>
      <c r="C1239" s="13">
        <f>C1240+C1241+C1242</f>
        <v>10</v>
      </c>
      <c r="D1239" s="14"/>
      <c r="E1239" s="15">
        <f>E1240+E1241+E1242</f>
        <v>4070</v>
      </c>
      <c r="F1239" s="15">
        <f>E1239*1.15</f>
        <v>4680.5</v>
      </c>
      <c r="G1239" s="16">
        <f>E1239*1.155</f>
        <v>4700.85</v>
      </c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ht="15.75" customHeight="1">
      <c r="A1240" s="3"/>
      <c r="B1240" s="25" t="s">
        <v>12</v>
      </c>
      <c r="C1240" s="17">
        <v>5.0</v>
      </c>
      <c r="D1240" s="26">
        <v>499.0</v>
      </c>
      <c r="E1240" s="26">
        <f t="shared" ref="E1240:E1242" si="141">C1240*D1240</f>
        <v>2495</v>
      </c>
      <c r="F1240" s="10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ht="15.75" customHeight="1">
      <c r="A1241" s="3"/>
      <c r="B1241" s="25" t="s">
        <v>26</v>
      </c>
      <c r="C1241" s="17">
        <v>3.0</v>
      </c>
      <c r="D1241" s="26">
        <v>425.0</v>
      </c>
      <c r="E1241" s="26">
        <f t="shared" si="141"/>
        <v>1275</v>
      </c>
      <c r="F1241" s="10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ht="15.75" customHeight="1">
      <c r="A1242" s="3"/>
      <c r="B1242" s="25" t="s">
        <v>8</v>
      </c>
      <c r="C1242" s="17">
        <v>2.0</v>
      </c>
      <c r="D1242" s="26">
        <v>150.0</v>
      </c>
      <c r="E1242" s="26">
        <f t="shared" si="141"/>
        <v>300</v>
      </c>
      <c r="F1242" s="10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ht="15.75" customHeight="1">
      <c r="A1243" s="3"/>
      <c r="B1243" s="3"/>
      <c r="C1243" s="20"/>
      <c r="D1243" s="16"/>
      <c r="E1243" s="16"/>
      <c r="F1243" s="16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ht="15.75" customHeight="1">
      <c r="A1244" s="11" t="s">
        <v>402</v>
      </c>
      <c r="B1244" s="12"/>
      <c r="C1244" s="13">
        <f>C1245+C1246+C1247+C1248</f>
        <v>10</v>
      </c>
      <c r="D1244" s="14"/>
      <c r="E1244" s="15">
        <f>E1245+E1246+E1247+E1248</f>
        <v>3175</v>
      </c>
      <c r="F1244" s="15">
        <f>E1244*1.15</f>
        <v>3651.25</v>
      </c>
      <c r="G1244" s="16">
        <f>E1244*1.155</f>
        <v>3667.125</v>
      </c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ht="15.75" customHeight="1">
      <c r="A1245" s="3"/>
      <c r="B1245" s="25" t="s">
        <v>8</v>
      </c>
      <c r="C1245" s="17">
        <v>3.0</v>
      </c>
      <c r="D1245" s="26">
        <v>150.0</v>
      </c>
      <c r="E1245" s="26">
        <f t="shared" ref="E1245:E1248" si="142">C1245*D1245</f>
        <v>450</v>
      </c>
      <c r="F1245" s="10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ht="15.75" customHeight="1">
      <c r="A1246" s="3"/>
      <c r="B1246" s="25" t="s">
        <v>16</v>
      </c>
      <c r="C1246" s="17">
        <v>3.0</v>
      </c>
      <c r="D1246" s="26">
        <v>715.0</v>
      </c>
      <c r="E1246" s="26">
        <f t="shared" si="142"/>
        <v>2145</v>
      </c>
      <c r="F1246" s="10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ht="15.75" customHeight="1">
      <c r="A1247" s="3"/>
      <c r="B1247" s="25" t="s">
        <v>144</v>
      </c>
      <c r="C1247" s="17">
        <v>3.0</v>
      </c>
      <c r="D1247" s="26">
        <v>150.0</v>
      </c>
      <c r="E1247" s="26">
        <f t="shared" si="142"/>
        <v>450</v>
      </c>
      <c r="F1247" s="10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ht="15.75" customHeight="1">
      <c r="A1248" s="3"/>
      <c r="B1248" s="25" t="s">
        <v>8</v>
      </c>
      <c r="C1248" s="17">
        <v>1.0</v>
      </c>
      <c r="D1248" s="26">
        <v>130.0</v>
      </c>
      <c r="E1248" s="26">
        <f t="shared" si="142"/>
        <v>130</v>
      </c>
      <c r="F1248" s="10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ht="15.75" customHeight="1">
      <c r="A1249" s="3"/>
      <c r="B1249" s="3"/>
      <c r="C1249" s="20"/>
      <c r="D1249" s="16"/>
      <c r="E1249" s="16"/>
      <c r="F1249" s="10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ht="15.75" customHeight="1">
      <c r="A1250" s="11" t="s">
        <v>403</v>
      </c>
      <c r="B1250" s="12"/>
      <c r="C1250" s="13">
        <f>C1251</f>
        <v>16</v>
      </c>
      <c r="D1250" s="14"/>
      <c r="E1250" s="15">
        <f>E1251</f>
        <v>10400</v>
      </c>
      <c r="F1250" s="15">
        <f>E1250*1.15</f>
        <v>11960</v>
      </c>
      <c r="G1250" s="16">
        <f>E1250*1.155</f>
        <v>12012</v>
      </c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ht="15.75" customHeight="1">
      <c r="A1251" s="3"/>
      <c r="B1251" s="25" t="s">
        <v>10</v>
      </c>
      <c r="C1251" s="17">
        <v>16.0</v>
      </c>
      <c r="D1251" s="26">
        <v>650.0</v>
      </c>
      <c r="E1251" s="26">
        <f>C1251*D1251</f>
        <v>10400</v>
      </c>
      <c r="F1251" s="10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ht="15.75" customHeight="1">
      <c r="A1252" s="3"/>
      <c r="B1252" s="3"/>
      <c r="C1252" s="20"/>
      <c r="D1252" s="16"/>
      <c r="E1252" s="16"/>
      <c r="F1252" s="10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ht="15.75" customHeight="1">
      <c r="A1253" s="11" t="s">
        <v>404</v>
      </c>
      <c r="B1253" s="12"/>
      <c r="C1253" s="13">
        <f>C1254+C1255</f>
        <v>6</v>
      </c>
      <c r="D1253" s="14"/>
      <c r="E1253" s="15">
        <f>E1254+E1255</f>
        <v>2397</v>
      </c>
      <c r="F1253" s="15">
        <f>E1253*1.15</f>
        <v>2756.55</v>
      </c>
      <c r="G1253" s="16">
        <f>E1253*1.155</f>
        <v>2768.535</v>
      </c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ht="15.75" customHeight="1">
      <c r="A1254" s="3"/>
      <c r="B1254" s="25" t="s">
        <v>10</v>
      </c>
      <c r="C1254" s="27">
        <v>3.0</v>
      </c>
      <c r="D1254" s="18">
        <v>0.0</v>
      </c>
      <c r="E1254" s="18">
        <f t="shared" ref="E1254:E1255" si="143">C1254*D1254</f>
        <v>0</v>
      </c>
      <c r="F1254" s="10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ht="15.75" customHeight="1">
      <c r="A1255" s="3"/>
      <c r="B1255" s="3" t="s">
        <v>114</v>
      </c>
      <c r="C1255" s="27">
        <v>3.0</v>
      </c>
      <c r="D1255" s="18">
        <v>799.0</v>
      </c>
      <c r="E1255" s="18">
        <f t="shared" si="143"/>
        <v>2397</v>
      </c>
      <c r="F1255" s="10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ht="15.75" customHeight="1">
      <c r="A1256" s="3"/>
      <c r="B1256" s="3"/>
      <c r="C1256" s="20"/>
      <c r="D1256" s="16"/>
      <c r="E1256" s="16"/>
      <c r="F1256" s="10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ht="15.75" customHeight="1">
      <c r="A1257" s="11" t="s">
        <v>405</v>
      </c>
      <c r="B1257" s="12"/>
      <c r="C1257" s="13">
        <f>C1258+C1259+C1260</f>
        <v>12</v>
      </c>
      <c r="D1257" s="14"/>
      <c r="E1257" s="15">
        <f>E1258+E1259+E1260</f>
        <v>5100</v>
      </c>
      <c r="F1257" s="15">
        <f>E1257*1.15</f>
        <v>5865</v>
      </c>
      <c r="G1257" s="16">
        <f>E1257*1.155</f>
        <v>5890.5</v>
      </c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ht="15.75" customHeight="1">
      <c r="A1258" s="3"/>
      <c r="B1258" s="25" t="s">
        <v>26</v>
      </c>
      <c r="C1258" s="17">
        <v>11.0</v>
      </c>
      <c r="D1258" s="26">
        <v>425.0</v>
      </c>
      <c r="E1258" s="26">
        <f t="shared" ref="E1258:E1259" si="144">C1258*D1258</f>
        <v>4675</v>
      </c>
      <c r="F1258" s="10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ht="15.75" customHeight="1">
      <c r="A1259" s="3"/>
      <c r="B1259" s="25" t="s">
        <v>406</v>
      </c>
      <c r="C1259" s="17">
        <v>1.0</v>
      </c>
      <c r="D1259" s="26">
        <v>425.0</v>
      </c>
      <c r="E1259" s="26">
        <f t="shared" si="144"/>
        <v>425</v>
      </c>
      <c r="F1259" s="10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ht="15.75" customHeight="1">
      <c r="A1260" s="3"/>
      <c r="B1260" s="3"/>
      <c r="C1260" s="20"/>
      <c r="D1260" s="16"/>
      <c r="E1260" s="16"/>
      <c r="F1260" s="10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ht="15.75" customHeight="1">
      <c r="A1261" s="11" t="s">
        <v>407</v>
      </c>
      <c r="B1261" s="12"/>
      <c r="C1261" s="13">
        <f>C1262</f>
        <v>1</v>
      </c>
      <c r="D1261" s="14"/>
      <c r="E1261" s="15">
        <f>E1262</f>
        <v>150</v>
      </c>
      <c r="F1261" s="15">
        <f>E1261*1.15</f>
        <v>172.5</v>
      </c>
      <c r="G1261" s="16">
        <f>E1261*1.155</f>
        <v>173.25</v>
      </c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ht="15.75" customHeight="1">
      <c r="A1262" s="3"/>
      <c r="B1262" s="25" t="s">
        <v>27</v>
      </c>
      <c r="C1262" s="17">
        <v>1.0</v>
      </c>
      <c r="D1262" s="26">
        <v>150.0</v>
      </c>
      <c r="E1262" s="26">
        <f>C1262*D1262</f>
        <v>150</v>
      </c>
      <c r="F1262" s="10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ht="15.75" customHeight="1">
      <c r="A1263" s="3"/>
      <c r="B1263" s="3"/>
      <c r="C1263" s="20"/>
      <c r="D1263" s="16"/>
      <c r="E1263" s="16"/>
      <c r="F1263" s="10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ht="15.75" customHeight="1">
      <c r="A1264" s="11" t="s">
        <v>408</v>
      </c>
      <c r="B1264" s="12"/>
      <c r="C1264" s="13">
        <f>C1265</f>
        <v>1</v>
      </c>
      <c r="D1264" s="14"/>
      <c r="E1264" s="15">
        <f>E1265</f>
        <v>715</v>
      </c>
      <c r="F1264" s="15">
        <f>E1264*1.15</f>
        <v>822.25</v>
      </c>
      <c r="G1264" s="16">
        <f>E1264*1.155</f>
        <v>825.825</v>
      </c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ht="15.75" customHeight="1">
      <c r="A1265" s="3"/>
      <c r="B1265" s="25" t="s">
        <v>58</v>
      </c>
      <c r="C1265" s="17">
        <v>1.0</v>
      </c>
      <c r="D1265" s="26">
        <v>715.0</v>
      </c>
      <c r="E1265" s="26">
        <f>C1265*D1265</f>
        <v>715</v>
      </c>
      <c r="F1265" s="10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ht="15.75" customHeight="1">
      <c r="A1266" s="3"/>
      <c r="B1266" s="3"/>
      <c r="C1266" s="20"/>
      <c r="D1266" s="16"/>
      <c r="E1266" s="16"/>
      <c r="F1266" s="10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ht="15.75" customHeight="1">
      <c r="A1267" s="11" t="s">
        <v>409</v>
      </c>
      <c r="B1267" s="12"/>
      <c r="C1267" s="13">
        <f>C1268</f>
        <v>5</v>
      </c>
      <c r="D1267" s="14"/>
      <c r="E1267" s="15">
        <f>E1268</f>
        <v>3575</v>
      </c>
      <c r="F1267" s="15">
        <f>E1267*1.15</f>
        <v>4111.25</v>
      </c>
      <c r="G1267" s="16">
        <f>E1267*1.155</f>
        <v>4129.125</v>
      </c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ht="15.75" customHeight="1">
      <c r="A1268" s="3"/>
      <c r="B1268" s="25" t="s">
        <v>10</v>
      </c>
      <c r="C1268" s="17">
        <v>5.0</v>
      </c>
      <c r="D1268" s="26">
        <v>715.0</v>
      </c>
      <c r="E1268" s="26">
        <f>C1268*D1268</f>
        <v>3575</v>
      </c>
      <c r="F1268" s="10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ht="15.75" customHeight="1">
      <c r="A1269" s="3"/>
      <c r="B1269" s="3"/>
      <c r="C1269" s="20"/>
      <c r="D1269" s="16"/>
      <c r="E1269" s="16"/>
      <c r="F1269" s="16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ht="15.75" customHeight="1">
      <c r="A1270" s="11" t="s">
        <v>410</v>
      </c>
      <c r="B1270" s="12"/>
      <c r="C1270" s="13">
        <f>C1271</f>
        <v>11</v>
      </c>
      <c r="D1270" s="14"/>
      <c r="E1270" s="15">
        <f>E1271</f>
        <v>7865</v>
      </c>
      <c r="F1270" s="15">
        <f>E1270*1.15</f>
        <v>9044.75</v>
      </c>
      <c r="G1270" s="16">
        <f>E1270*1.155</f>
        <v>9084.075</v>
      </c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ht="15.75" customHeight="1">
      <c r="A1271" s="3"/>
      <c r="B1271" s="25" t="s">
        <v>10</v>
      </c>
      <c r="C1271" s="17">
        <v>11.0</v>
      </c>
      <c r="D1271" s="26">
        <v>715.0</v>
      </c>
      <c r="E1271" s="26">
        <f>C1271*D1271</f>
        <v>7865</v>
      </c>
      <c r="F1271" s="10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ht="15.75" customHeight="1">
      <c r="A1272" s="3"/>
      <c r="B1272" s="3"/>
      <c r="C1272" s="20"/>
      <c r="D1272" s="16"/>
      <c r="E1272" s="16"/>
      <c r="F1272" s="10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ht="15.75" customHeight="1">
      <c r="A1273" s="11" t="s">
        <v>411</v>
      </c>
      <c r="B1273" s="12"/>
      <c r="C1273" s="13">
        <f>C1274</f>
        <v>3</v>
      </c>
      <c r="D1273" s="14"/>
      <c r="E1273" s="15">
        <f>E1274</f>
        <v>450</v>
      </c>
      <c r="F1273" s="15">
        <f>E1273*1.153</f>
        <v>518.85</v>
      </c>
      <c r="G1273" s="16">
        <f>E1273*1.155</f>
        <v>519.75</v>
      </c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ht="15.75" customHeight="1">
      <c r="A1274" s="3"/>
      <c r="B1274" s="3" t="s">
        <v>412</v>
      </c>
      <c r="C1274" s="27">
        <v>3.0</v>
      </c>
      <c r="D1274" s="18">
        <v>150.0</v>
      </c>
      <c r="E1274" s="18">
        <f>C1274*D1274</f>
        <v>450</v>
      </c>
      <c r="F1274" s="10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ht="15.75" customHeight="1">
      <c r="A1275" s="3"/>
      <c r="B1275" s="3"/>
      <c r="C1275" s="20"/>
      <c r="D1275" s="16"/>
      <c r="E1275" s="16"/>
      <c r="F1275" s="10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ht="15.75" customHeight="1">
      <c r="A1276" s="11" t="s">
        <v>413</v>
      </c>
      <c r="B1276" s="12"/>
      <c r="C1276" s="42">
        <f>C1277</f>
        <v>1</v>
      </c>
      <c r="D1276" s="14"/>
      <c r="E1276" s="15">
        <f>E1277</f>
        <v>715</v>
      </c>
      <c r="F1276" s="15">
        <f>E1276*1.15</f>
        <v>822.25</v>
      </c>
      <c r="G1276" s="16">
        <f>E1276*1.155</f>
        <v>825.825</v>
      </c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ht="15.75" customHeight="1">
      <c r="A1277" s="3"/>
      <c r="B1277" s="25" t="s">
        <v>10</v>
      </c>
      <c r="C1277" s="17">
        <v>1.0</v>
      </c>
      <c r="D1277" s="26">
        <v>715.0</v>
      </c>
      <c r="E1277" s="26">
        <f>C1277*D1277</f>
        <v>715</v>
      </c>
      <c r="F1277" s="10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ht="15.75" customHeight="1">
      <c r="A1278" s="3"/>
      <c r="B1278" s="3"/>
      <c r="C1278" s="20"/>
      <c r="D1278" s="16"/>
      <c r="E1278" s="16"/>
      <c r="F1278" s="10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ht="15.75" customHeight="1">
      <c r="A1279" s="11" t="s">
        <v>414</v>
      </c>
      <c r="B1279" s="12"/>
      <c r="C1279" s="13">
        <f>SUM(C1280:C1281)</f>
        <v>1</v>
      </c>
      <c r="D1279" s="14"/>
      <c r="E1279" s="15">
        <f>E1280</f>
        <v>715</v>
      </c>
      <c r="F1279" s="15">
        <f>E1279*1.15</f>
        <v>822.25</v>
      </c>
      <c r="G1279" s="16">
        <f>E1279*1.155</f>
        <v>825.825</v>
      </c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ht="15.75" customHeight="1">
      <c r="A1280" s="3"/>
      <c r="B1280" s="3" t="s">
        <v>415</v>
      </c>
      <c r="C1280" s="27">
        <v>1.0</v>
      </c>
      <c r="D1280" s="18">
        <v>715.0</v>
      </c>
      <c r="E1280" s="18">
        <f>C1280*D1280</f>
        <v>715</v>
      </c>
      <c r="F1280" s="10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ht="15.75" customHeight="1">
      <c r="A1281" s="3"/>
      <c r="B1281" s="3"/>
      <c r="C1281" s="20"/>
      <c r="D1281" s="16"/>
      <c r="E1281" s="16"/>
      <c r="F1281" s="10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ht="15.75" customHeight="1">
      <c r="A1282" s="11" t="s">
        <v>416</v>
      </c>
      <c r="B1282" s="12"/>
      <c r="C1282" s="13">
        <f>C1283+C1284+C1285</f>
        <v>8</v>
      </c>
      <c r="D1282" s="14"/>
      <c r="E1282" s="15">
        <f>E1283+E1284+E1285</f>
        <v>3918</v>
      </c>
      <c r="F1282" s="15">
        <f>E1282*1.15</f>
        <v>4505.7</v>
      </c>
      <c r="G1282" s="16">
        <f>E1282*1.155</f>
        <v>4525.29</v>
      </c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ht="15.75" customHeight="1">
      <c r="A1283" s="3"/>
      <c r="B1283" s="25" t="s">
        <v>12</v>
      </c>
      <c r="C1283" s="17">
        <v>7.0</v>
      </c>
      <c r="D1283" s="26">
        <v>499.0</v>
      </c>
      <c r="E1283" s="26">
        <f t="shared" ref="E1283:E1284" si="145">C1283*D1283</f>
        <v>3493</v>
      </c>
      <c r="F1283" s="10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ht="15.75" customHeight="1">
      <c r="A1284" s="3"/>
      <c r="B1284" s="25" t="s">
        <v>26</v>
      </c>
      <c r="C1284" s="17">
        <v>1.0</v>
      </c>
      <c r="D1284" s="26">
        <v>425.0</v>
      </c>
      <c r="E1284" s="26">
        <f t="shared" si="145"/>
        <v>425</v>
      </c>
      <c r="F1284" s="10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ht="15.75" customHeight="1">
      <c r="A1285" s="3"/>
      <c r="B1285" s="3"/>
      <c r="C1285" s="20"/>
      <c r="D1285" s="16"/>
      <c r="E1285" s="16"/>
      <c r="F1285" s="10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ht="15.75" customHeight="1">
      <c r="A1286" s="11" t="s">
        <v>417</v>
      </c>
      <c r="B1286" s="12"/>
      <c r="C1286" s="13">
        <f>C1287+C1288</f>
        <v>8</v>
      </c>
      <c r="D1286" s="14"/>
      <c r="E1286" s="15">
        <f>IFERROR(__xludf.DUMMYFUNCTION("E1287++E1288"),5620.0)</f>
        <v>5620</v>
      </c>
      <c r="F1286" s="15">
        <f>E1286*1.15</f>
        <v>6463</v>
      </c>
      <c r="G1286" s="16">
        <f>E1286*1.155</f>
        <v>6491.1</v>
      </c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ht="15.75" customHeight="1">
      <c r="A1287" s="3"/>
      <c r="B1287" s="25" t="s">
        <v>101</v>
      </c>
      <c r="C1287" s="17">
        <v>2.0</v>
      </c>
      <c r="D1287" s="26">
        <v>665.0</v>
      </c>
      <c r="E1287" s="26">
        <f t="shared" ref="E1287:E1288" si="146">C1287*D1287</f>
        <v>1330</v>
      </c>
      <c r="F1287" s="10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ht="15.75" customHeight="1">
      <c r="A1288" s="3"/>
      <c r="B1288" s="25" t="s">
        <v>10</v>
      </c>
      <c r="C1288" s="17">
        <v>6.0</v>
      </c>
      <c r="D1288" s="26">
        <v>715.0</v>
      </c>
      <c r="E1288" s="26">
        <f t="shared" si="146"/>
        <v>4290</v>
      </c>
      <c r="F1288" s="16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ht="15.75" customHeight="1">
      <c r="A1289" s="3"/>
      <c r="B1289" s="3"/>
      <c r="C1289" s="20"/>
      <c r="D1289" s="16"/>
      <c r="E1289" s="16"/>
      <c r="F1289" s="16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ht="15.75" customHeight="1">
      <c r="A1290" s="11" t="s">
        <v>418</v>
      </c>
      <c r="B1290" s="12"/>
      <c r="C1290" s="13">
        <f>C1291</f>
        <v>1</v>
      </c>
      <c r="D1290" s="14"/>
      <c r="E1290" s="15">
        <f>E1291</f>
        <v>585</v>
      </c>
      <c r="F1290" s="15">
        <f>E1290*1.15</f>
        <v>672.75</v>
      </c>
      <c r="G1290" s="16">
        <f>E1290*1.155</f>
        <v>675.675</v>
      </c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ht="15.75" customHeight="1">
      <c r="A1291" s="3"/>
      <c r="B1291" s="25" t="s">
        <v>16</v>
      </c>
      <c r="C1291" s="17">
        <v>1.0</v>
      </c>
      <c r="D1291" s="26">
        <v>585.0</v>
      </c>
      <c r="E1291" s="26">
        <f>C1291*D1291</f>
        <v>585</v>
      </c>
      <c r="F1291" s="10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ht="15.75" customHeight="1">
      <c r="A1292" s="3"/>
      <c r="B1292" s="3"/>
      <c r="C1292" s="20"/>
      <c r="D1292" s="16"/>
      <c r="E1292" s="16"/>
      <c r="F1292" s="10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ht="15.75" customHeight="1">
      <c r="A1293" s="11" t="s">
        <v>419</v>
      </c>
      <c r="B1293" s="12"/>
      <c r="C1293" s="13">
        <f>C1294+C1295</f>
        <v>5</v>
      </c>
      <c r="D1293" s="14"/>
      <c r="E1293" s="15">
        <f>E1294+E1295</f>
        <v>2810</v>
      </c>
      <c r="F1293" s="15">
        <f>E1293*1.15</f>
        <v>3231.5</v>
      </c>
      <c r="G1293" s="16">
        <f>E1293*1.155</f>
        <v>3245.55</v>
      </c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ht="15.75" customHeight="1">
      <c r="A1294" s="3"/>
      <c r="B1294" s="25" t="s">
        <v>101</v>
      </c>
      <c r="C1294" s="17">
        <v>4.0</v>
      </c>
      <c r="D1294" s="26">
        <v>665.0</v>
      </c>
      <c r="E1294" s="26">
        <f t="shared" ref="E1294:E1295" si="147">C1294*D1294</f>
        <v>2660</v>
      </c>
      <c r="F1294" s="10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ht="15.75" customHeight="1">
      <c r="A1295" s="3"/>
      <c r="B1295" s="25" t="s">
        <v>8</v>
      </c>
      <c r="C1295" s="17">
        <v>1.0</v>
      </c>
      <c r="D1295" s="26">
        <v>150.0</v>
      </c>
      <c r="E1295" s="26">
        <f t="shared" si="147"/>
        <v>150</v>
      </c>
      <c r="F1295" s="16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ht="15.75" customHeight="1">
      <c r="A1296" s="3"/>
      <c r="B1296" s="3"/>
      <c r="C1296" s="20"/>
      <c r="D1296" s="16"/>
      <c r="E1296" s="16"/>
      <c r="F1296" s="16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ht="15.75" customHeight="1">
      <c r="A1297" s="11" t="s">
        <v>420</v>
      </c>
      <c r="B1297" s="11"/>
      <c r="C1297" s="28">
        <f>C1298</f>
        <v>1</v>
      </c>
      <c r="D1297" s="29"/>
      <c r="E1297" s="29">
        <f>E1298</f>
        <v>715</v>
      </c>
      <c r="F1297" s="29">
        <f>E1297*1.15</f>
        <v>822.25</v>
      </c>
      <c r="G1297" s="16">
        <f>E1297*1.155</f>
        <v>825.825</v>
      </c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ht="15.75" customHeight="1">
      <c r="A1298" s="3"/>
      <c r="B1298" s="3" t="s">
        <v>10</v>
      </c>
      <c r="C1298" s="20">
        <v>1.0</v>
      </c>
      <c r="D1298" s="16">
        <v>715.0</v>
      </c>
      <c r="E1298" s="16">
        <f>C1298*D1298</f>
        <v>715</v>
      </c>
      <c r="F1298" s="16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ht="15.75" customHeight="1">
      <c r="A1299" s="3"/>
      <c r="B1299" s="3"/>
      <c r="C1299" s="20"/>
      <c r="D1299" s="16"/>
      <c r="E1299" s="16"/>
      <c r="F1299" s="16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ht="15.75" customHeight="1">
      <c r="A1300" s="11" t="s">
        <v>421</v>
      </c>
      <c r="B1300" s="12"/>
      <c r="C1300" s="13">
        <f>C1301+C1302+C1303</f>
        <v>9</v>
      </c>
      <c r="D1300" s="14"/>
      <c r="E1300" s="15">
        <f>E1301+E1302+E1303</f>
        <v>2055</v>
      </c>
      <c r="F1300" s="15">
        <f>E1300*1.15</f>
        <v>2363.25</v>
      </c>
      <c r="G1300" s="16">
        <f>E1300*1.155</f>
        <v>2373.525</v>
      </c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ht="15.75" customHeight="1">
      <c r="A1301" s="3"/>
      <c r="B1301" s="25" t="s">
        <v>26</v>
      </c>
      <c r="C1301" s="17">
        <v>2.0</v>
      </c>
      <c r="D1301" s="26">
        <v>425.0</v>
      </c>
      <c r="E1301" s="26">
        <f t="shared" ref="E1301:E1303" si="148">C1301*D1301</f>
        <v>850</v>
      </c>
      <c r="F1301" s="10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ht="15.75" customHeight="1">
      <c r="A1302" s="3"/>
      <c r="B1302" s="25" t="s">
        <v>133</v>
      </c>
      <c r="C1302" s="17">
        <v>1.0</v>
      </c>
      <c r="D1302" s="26">
        <v>425.0</v>
      </c>
      <c r="E1302" s="26">
        <f t="shared" si="148"/>
        <v>425</v>
      </c>
      <c r="F1302" s="16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ht="15.75" customHeight="1">
      <c r="A1303" s="3"/>
      <c r="B1303" s="25" t="s">
        <v>30</v>
      </c>
      <c r="C1303" s="17">
        <v>6.0</v>
      </c>
      <c r="D1303" s="26">
        <v>130.0</v>
      </c>
      <c r="E1303" s="26">
        <f t="shared" si="148"/>
        <v>780</v>
      </c>
      <c r="F1303" s="16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ht="15.75" customHeight="1">
      <c r="A1304" s="3"/>
      <c r="B1304" s="3"/>
      <c r="C1304" s="20"/>
      <c r="D1304" s="16"/>
      <c r="E1304" s="16"/>
      <c r="F1304" s="16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ht="15.75" customHeight="1">
      <c r="A1305" s="11" t="s">
        <v>422</v>
      </c>
      <c r="B1305" s="12"/>
      <c r="C1305" s="13">
        <f>C1306</f>
        <v>3</v>
      </c>
      <c r="D1305" s="14"/>
      <c r="E1305" s="15">
        <f>E1306</f>
        <v>1275</v>
      </c>
      <c r="F1305" s="15">
        <f>E1305*1.15</f>
        <v>1466.25</v>
      </c>
      <c r="G1305" s="16">
        <f>E1305*1.155</f>
        <v>1472.625</v>
      </c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ht="15.75" customHeight="1">
      <c r="A1306" s="3"/>
      <c r="B1306" s="25" t="s">
        <v>75</v>
      </c>
      <c r="C1306" s="17">
        <v>3.0</v>
      </c>
      <c r="D1306" s="26">
        <v>425.0</v>
      </c>
      <c r="E1306" s="26">
        <f>C1306*D1306</f>
        <v>1275</v>
      </c>
      <c r="F1306" s="16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ht="15.75" customHeight="1">
      <c r="A1307" s="3"/>
      <c r="B1307" s="3"/>
      <c r="C1307" s="20"/>
      <c r="D1307" s="16"/>
      <c r="E1307" s="16"/>
      <c r="F1307" s="16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ht="15.75" customHeight="1">
      <c r="A1308" s="11" t="s">
        <v>423</v>
      </c>
      <c r="B1308" s="12"/>
      <c r="C1308" s="13">
        <f>C1309+C1310+C1311+C1312</f>
        <v>33</v>
      </c>
      <c r="D1308" s="14"/>
      <c r="E1308" s="15">
        <f>E1309+E1310+E1311+E1312</f>
        <v>14418</v>
      </c>
      <c r="F1308" s="15">
        <f>E1308*1.15</f>
        <v>16580.7</v>
      </c>
      <c r="G1308" s="16">
        <f>E1308*1.155</f>
        <v>16652.79</v>
      </c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ht="15.75" customHeight="1">
      <c r="A1309" s="3"/>
      <c r="B1309" s="25" t="s">
        <v>12</v>
      </c>
      <c r="C1309" s="17">
        <v>6.0</v>
      </c>
      <c r="D1309" s="26">
        <v>499.0</v>
      </c>
      <c r="E1309" s="26">
        <f t="shared" ref="E1309:E1312" si="149">C1309*D1309</f>
        <v>2994</v>
      </c>
      <c r="F1309" s="10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ht="15.75" customHeight="1">
      <c r="A1310" s="3"/>
      <c r="B1310" s="25" t="s">
        <v>26</v>
      </c>
      <c r="C1310" s="17">
        <v>18.0</v>
      </c>
      <c r="D1310" s="26">
        <v>425.0</v>
      </c>
      <c r="E1310" s="26">
        <f t="shared" si="149"/>
        <v>7650</v>
      </c>
      <c r="F1310" s="10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ht="15.75" customHeight="1">
      <c r="A1311" s="3"/>
      <c r="B1311" s="25" t="s">
        <v>10</v>
      </c>
      <c r="C1311" s="17">
        <v>5.0</v>
      </c>
      <c r="D1311" s="26">
        <v>650.0</v>
      </c>
      <c r="E1311" s="26">
        <f t="shared" si="149"/>
        <v>3250</v>
      </c>
      <c r="F1311" s="10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ht="15.75" customHeight="1">
      <c r="A1312" s="3"/>
      <c r="B1312" s="25" t="s">
        <v>30</v>
      </c>
      <c r="C1312" s="17">
        <v>4.0</v>
      </c>
      <c r="D1312" s="26">
        <v>131.0</v>
      </c>
      <c r="E1312" s="26">
        <f t="shared" si="149"/>
        <v>524</v>
      </c>
      <c r="F1312" s="10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ht="15.75" customHeight="1">
      <c r="A1313" s="3"/>
      <c r="B1313" s="3"/>
      <c r="C1313" s="20"/>
      <c r="D1313" s="16"/>
      <c r="E1313" s="16"/>
      <c r="F1313" s="10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ht="15.75" customHeight="1">
      <c r="A1314" s="11" t="s">
        <v>424</v>
      </c>
      <c r="B1314" s="12"/>
      <c r="C1314" s="13">
        <f>C1315</f>
        <v>4</v>
      </c>
      <c r="D1314" s="14"/>
      <c r="E1314" s="15">
        <f>E1315</f>
        <v>1996</v>
      </c>
      <c r="F1314" s="15">
        <f>E1314*1.15</f>
        <v>2295.4</v>
      </c>
      <c r="G1314" s="16">
        <f>E1314*1.155</f>
        <v>2305.38</v>
      </c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ht="15.75" customHeight="1">
      <c r="A1315" s="3"/>
      <c r="B1315" s="25" t="s">
        <v>425</v>
      </c>
      <c r="C1315" s="17">
        <v>4.0</v>
      </c>
      <c r="D1315" s="26">
        <v>499.0</v>
      </c>
      <c r="E1315" s="26">
        <f>C1315*D1315</f>
        <v>1996</v>
      </c>
      <c r="F1315" s="10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ht="15.75" customHeight="1">
      <c r="A1316" s="3"/>
      <c r="B1316" s="3"/>
      <c r="C1316" s="20"/>
      <c r="D1316" s="16"/>
      <c r="E1316" s="16"/>
      <c r="F1316" s="10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ht="15.75" customHeight="1">
      <c r="A1317" s="11" t="s">
        <v>426</v>
      </c>
      <c r="B1317" s="12"/>
      <c r="C1317" s="13">
        <f>C1318</f>
        <v>6</v>
      </c>
      <c r="D1317" s="14"/>
      <c r="E1317" s="15">
        <f>E1318</f>
        <v>4290</v>
      </c>
      <c r="F1317" s="15">
        <f>E1317*1.15</f>
        <v>4933.5</v>
      </c>
      <c r="G1317" s="16">
        <f>E1317*1.155</f>
        <v>4954.95</v>
      </c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ht="15.75" customHeight="1">
      <c r="A1318" s="3"/>
      <c r="B1318" s="25" t="s">
        <v>16</v>
      </c>
      <c r="C1318" s="17">
        <v>6.0</v>
      </c>
      <c r="D1318" s="26">
        <v>715.0</v>
      </c>
      <c r="E1318" s="26">
        <f>C1318*D1318</f>
        <v>4290</v>
      </c>
      <c r="F1318" s="10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ht="15.75" customHeight="1">
      <c r="A1319" s="3"/>
      <c r="B1319" s="3"/>
      <c r="C1319" s="20"/>
      <c r="D1319" s="16"/>
      <c r="E1319" s="16"/>
      <c r="F1319" s="10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ht="15.75" customHeight="1">
      <c r="A1320" s="11" t="s">
        <v>427</v>
      </c>
      <c r="B1320" s="12"/>
      <c r="C1320" s="13">
        <f>C1321+C1322+C1323</f>
        <v>17</v>
      </c>
      <c r="D1320" s="14"/>
      <c r="E1320" s="15">
        <f>E1321+E1322+E1323</f>
        <v>2400</v>
      </c>
      <c r="F1320" s="15">
        <f>E1320*1.15</f>
        <v>2760</v>
      </c>
      <c r="G1320" s="16">
        <f>E1320*1.155</f>
        <v>2772</v>
      </c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ht="15.75" customHeight="1">
      <c r="A1321" s="3"/>
      <c r="B1321" s="25" t="s">
        <v>8</v>
      </c>
      <c r="C1321" s="17">
        <v>15.0</v>
      </c>
      <c r="D1321" s="26">
        <v>150.0</v>
      </c>
      <c r="E1321" s="26">
        <f t="shared" ref="E1321:E1322" si="150">C1321*D1321</f>
        <v>2250</v>
      </c>
      <c r="F1321" s="10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ht="15.75" customHeight="1">
      <c r="A1322" s="3"/>
      <c r="B1322" s="3" t="s">
        <v>27</v>
      </c>
      <c r="C1322" s="27">
        <v>1.0</v>
      </c>
      <c r="D1322" s="18">
        <v>150.0</v>
      </c>
      <c r="E1322" s="18">
        <f t="shared" si="150"/>
        <v>150</v>
      </c>
      <c r="F1322" s="10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ht="15.75" customHeight="1">
      <c r="A1323" s="3"/>
      <c r="B1323" s="3" t="s">
        <v>428</v>
      </c>
      <c r="C1323" s="27">
        <v>1.0</v>
      </c>
      <c r="D1323" s="18">
        <v>0.0</v>
      </c>
      <c r="E1323" s="18">
        <v>0.0</v>
      </c>
      <c r="F1323" s="10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ht="15.75" customHeight="1">
      <c r="A1324" s="3"/>
      <c r="B1324" s="3"/>
      <c r="C1324" s="20"/>
      <c r="D1324" s="16"/>
      <c r="E1324" s="16"/>
      <c r="F1324" s="10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ht="15.75" customHeight="1">
      <c r="A1325" s="11" t="s">
        <v>429</v>
      </c>
      <c r="B1325" s="12"/>
      <c r="C1325" s="13">
        <f>C1326+C1327</f>
        <v>3</v>
      </c>
      <c r="D1325" s="14"/>
      <c r="E1325" s="15">
        <f>E1326+E1327</f>
        <v>2145</v>
      </c>
      <c r="F1325" s="15">
        <f>E1325*1.15</f>
        <v>2466.75</v>
      </c>
      <c r="G1325" s="16">
        <f>E1325*1.155</f>
        <v>2477.475</v>
      </c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ht="15.75" customHeight="1">
      <c r="A1326" s="3"/>
      <c r="B1326" s="25" t="s">
        <v>16</v>
      </c>
      <c r="C1326" s="17">
        <v>2.0</v>
      </c>
      <c r="D1326" s="26">
        <v>715.0</v>
      </c>
      <c r="E1326" s="26">
        <f t="shared" ref="E1326:E1327" si="151">C1326*D1326</f>
        <v>1430</v>
      </c>
      <c r="F1326" s="10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ht="15.75" customHeight="1">
      <c r="A1327" s="3"/>
      <c r="B1327" s="25" t="s">
        <v>162</v>
      </c>
      <c r="C1327" s="17">
        <v>1.0</v>
      </c>
      <c r="D1327" s="26">
        <v>715.0</v>
      </c>
      <c r="E1327" s="26">
        <f t="shared" si="151"/>
        <v>715</v>
      </c>
      <c r="F1327" s="16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ht="15.75" customHeight="1">
      <c r="A1328" s="3"/>
      <c r="B1328" s="3"/>
      <c r="C1328" s="20"/>
      <c r="D1328" s="16"/>
      <c r="E1328" s="16"/>
      <c r="F1328" s="16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ht="15.75" customHeight="1">
      <c r="A1329" s="30" t="s">
        <v>430</v>
      </c>
      <c r="B1329" s="12"/>
      <c r="C1329" s="13">
        <f>C1330+C1331+C1332+C1333</f>
        <v>11</v>
      </c>
      <c r="D1329" s="14"/>
      <c r="E1329" s="15">
        <f>E1330+E1331+E1332+E1333</f>
        <v>3810</v>
      </c>
      <c r="F1329" s="15">
        <f>E1329*1.15</f>
        <v>4381.5</v>
      </c>
      <c r="G1329" s="16">
        <f>E1329*1.155</f>
        <v>4400.55</v>
      </c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ht="15.75" customHeight="1">
      <c r="A1330" s="3"/>
      <c r="B1330" s="25" t="s">
        <v>26</v>
      </c>
      <c r="C1330" s="17">
        <v>8.0</v>
      </c>
      <c r="D1330" s="26">
        <v>425.0</v>
      </c>
      <c r="E1330" s="26">
        <f t="shared" ref="E1330:E1332" si="152">C1330*D1330</f>
        <v>3400</v>
      </c>
      <c r="F1330" s="10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ht="15.75" customHeight="1">
      <c r="A1331" s="3"/>
      <c r="B1331" s="25" t="s">
        <v>263</v>
      </c>
      <c r="C1331" s="17">
        <v>1.0</v>
      </c>
      <c r="D1331" s="26">
        <v>158.0</v>
      </c>
      <c r="E1331" s="26">
        <f t="shared" si="152"/>
        <v>158</v>
      </c>
      <c r="F1331" s="10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ht="15.75" customHeight="1">
      <c r="A1332" s="3"/>
      <c r="B1332" s="25" t="s">
        <v>30</v>
      </c>
      <c r="C1332" s="17">
        <v>2.0</v>
      </c>
      <c r="D1332" s="26">
        <v>126.0</v>
      </c>
      <c r="E1332" s="26">
        <f t="shared" si="152"/>
        <v>252</v>
      </c>
      <c r="F1332" s="10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ht="15.75" customHeight="1">
      <c r="A1333" s="3"/>
      <c r="B1333" s="3"/>
      <c r="C1333" s="20"/>
      <c r="D1333" s="16"/>
      <c r="E1333" s="16"/>
      <c r="F1333" s="16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ht="15.75" customHeight="1">
      <c r="A1334" s="11" t="s">
        <v>431</v>
      </c>
      <c r="B1334" s="12"/>
      <c r="C1334" s="13">
        <f>C1335+C1336</f>
        <v>2</v>
      </c>
      <c r="D1334" s="14"/>
      <c r="E1334" s="15">
        <f>E1335+E1336</f>
        <v>1390</v>
      </c>
      <c r="F1334" s="15">
        <f>E1334*1.15</f>
        <v>1598.5</v>
      </c>
      <c r="G1334" s="16">
        <f>E1334*1.155</f>
        <v>1605.45</v>
      </c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ht="15.75" customHeight="1">
      <c r="A1335" s="3"/>
      <c r="B1335" s="3" t="s">
        <v>13</v>
      </c>
      <c r="C1335" s="27">
        <v>1.0</v>
      </c>
      <c r="D1335" s="18">
        <v>0.0</v>
      </c>
      <c r="E1335" s="18">
        <f t="shared" ref="E1335:E1336" si="153">C1335*D1335</f>
        <v>0</v>
      </c>
      <c r="F1335" s="10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ht="15.75" customHeight="1">
      <c r="A1336" s="3"/>
      <c r="B1336" s="3" t="s">
        <v>114</v>
      </c>
      <c r="C1336" s="27">
        <v>1.0</v>
      </c>
      <c r="D1336" s="18">
        <v>1390.0</v>
      </c>
      <c r="E1336" s="18">
        <f t="shared" si="153"/>
        <v>1390</v>
      </c>
      <c r="F1336" s="10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ht="15.75" customHeight="1">
      <c r="A1337" s="3"/>
      <c r="B1337" s="3"/>
      <c r="C1337" s="20"/>
      <c r="D1337" s="16"/>
      <c r="E1337" s="16"/>
      <c r="F1337" s="10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ht="15.75" customHeight="1">
      <c r="A1338" s="11" t="s">
        <v>432</v>
      </c>
      <c r="B1338" s="12"/>
      <c r="C1338" s="13">
        <v>1.0</v>
      </c>
      <c r="D1338" s="14"/>
      <c r="E1338" s="15">
        <f>E1339</f>
        <v>130</v>
      </c>
      <c r="F1338" s="15">
        <f>E1338*1.15</f>
        <v>149.5</v>
      </c>
      <c r="G1338" s="16">
        <f>E1338*1.155</f>
        <v>150.15</v>
      </c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ht="15.75" customHeight="1">
      <c r="A1339" s="3"/>
      <c r="B1339" s="25" t="s">
        <v>8</v>
      </c>
      <c r="C1339" s="17">
        <v>1.0</v>
      </c>
      <c r="D1339" s="26">
        <v>130.0</v>
      </c>
      <c r="E1339" s="26">
        <f>C1339*D1339</f>
        <v>130</v>
      </c>
      <c r="F1339" s="10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ht="15.75" customHeight="1">
      <c r="A1340" s="3"/>
      <c r="B1340" s="3"/>
      <c r="C1340" s="20"/>
      <c r="D1340" s="16"/>
      <c r="E1340" s="16"/>
      <c r="F1340" s="16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ht="15.75" customHeight="1">
      <c r="A1341" s="11" t="s">
        <v>433</v>
      </c>
      <c r="B1341" s="12"/>
      <c r="C1341" s="13">
        <f>C1342+C1343+C1344+C1345</f>
        <v>42</v>
      </c>
      <c r="D1341" s="14"/>
      <c r="E1341" s="15">
        <f>E1342+E1343+E1344+E1345</f>
        <v>24699</v>
      </c>
      <c r="F1341" s="15">
        <f>E1341*1.15</f>
        <v>28403.85</v>
      </c>
      <c r="G1341" s="16">
        <f>E1341*1.155</f>
        <v>28527.345</v>
      </c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ht="15.75" customHeight="1">
      <c r="A1342" s="3"/>
      <c r="B1342" s="25" t="s">
        <v>12</v>
      </c>
      <c r="C1342" s="17">
        <v>1.0</v>
      </c>
      <c r="D1342" s="26">
        <v>499.0</v>
      </c>
      <c r="E1342" s="26">
        <f t="shared" ref="E1342:E1345" si="154">C1342*D1342</f>
        <v>499</v>
      </c>
      <c r="F1342" s="10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ht="15.75" customHeight="1">
      <c r="A1343" s="3"/>
      <c r="B1343" s="25" t="s">
        <v>26</v>
      </c>
      <c r="C1343" s="17">
        <v>2.0</v>
      </c>
      <c r="D1343" s="26">
        <v>425.0</v>
      </c>
      <c r="E1343" s="26">
        <f t="shared" si="154"/>
        <v>850</v>
      </c>
      <c r="F1343" s="10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ht="15.75" customHeight="1">
      <c r="A1344" s="3"/>
      <c r="B1344" s="25" t="s">
        <v>8</v>
      </c>
      <c r="C1344" s="17">
        <v>4.0</v>
      </c>
      <c r="D1344" s="26">
        <v>150.0</v>
      </c>
      <c r="E1344" s="26">
        <f t="shared" si="154"/>
        <v>600</v>
      </c>
      <c r="F1344" s="10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ht="15.75" customHeight="1">
      <c r="A1345" s="3"/>
      <c r="B1345" s="25" t="s">
        <v>10</v>
      </c>
      <c r="C1345" s="17">
        <v>35.0</v>
      </c>
      <c r="D1345" s="26">
        <v>650.0</v>
      </c>
      <c r="E1345" s="26">
        <f t="shared" si="154"/>
        <v>22750</v>
      </c>
      <c r="F1345" s="10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ht="15.75" customHeight="1">
      <c r="A1346" s="3"/>
      <c r="B1346" s="3"/>
      <c r="C1346" s="20"/>
      <c r="D1346" s="16"/>
      <c r="E1346" s="16"/>
      <c r="F1346" s="10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ht="15.75" customHeight="1">
      <c r="A1347" s="11" t="s">
        <v>434</v>
      </c>
      <c r="B1347" s="12"/>
      <c r="C1347" s="13">
        <f>C1348</f>
        <v>1</v>
      </c>
      <c r="D1347" s="14"/>
      <c r="E1347" s="15">
        <f>E1348</f>
        <v>150</v>
      </c>
      <c r="F1347" s="15">
        <f>E1347*1.15</f>
        <v>172.5</v>
      </c>
      <c r="G1347" s="16">
        <f>E1347*1.155</f>
        <v>173.25</v>
      </c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ht="15.75" customHeight="1">
      <c r="A1348" s="3"/>
      <c r="B1348" s="25" t="s">
        <v>8</v>
      </c>
      <c r="C1348" s="17">
        <v>1.0</v>
      </c>
      <c r="D1348" s="26">
        <v>150.0</v>
      </c>
      <c r="E1348" s="26">
        <f>C1348*D1348</f>
        <v>150</v>
      </c>
      <c r="F1348" s="10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ht="15.75" customHeight="1">
      <c r="A1349" s="3"/>
      <c r="B1349" s="3"/>
      <c r="C1349" s="20"/>
      <c r="D1349" s="16"/>
      <c r="E1349" s="16"/>
      <c r="F1349" s="10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ht="15.75" customHeight="1">
      <c r="A1350" s="11" t="s">
        <v>435</v>
      </c>
      <c r="B1350" s="12"/>
      <c r="C1350" s="13">
        <f>C1351+C1352</f>
        <v>2</v>
      </c>
      <c r="D1350" s="14"/>
      <c r="E1350" s="15">
        <f>E1351+E1352</f>
        <v>240</v>
      </c>
      <c r="F1350" s="15">
        <f>E1350*1.15</f>
        <v>276</v>
      </c>
      <c r="G1350" s="16">
        <f>E1350*1.155</f>
        <v>277.2</v>
      </c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ht="15.75" customHeight="1">
      <c r="A1351" s="3"/>
      <c r="B1351" s="3" t="s">
        <v>27</v>
      </c>
      <c r="C1351" s="27">
        <v>1.0</v>
      </c>
      <c r="D1351" s="18">
        <v>150.0</v>
      </c>
      <c r="E1351" s="18">
        <f t="shared" ref="E1351:E1352" si="155">C1351*D1351</f>
        <v>150</v>
      </c>
      <c r="F1351" s="10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ht="15.75" customHeight="1">
      <c r="A1352" s="3"/>
      <c r="B1352" s="3" t="s">
        <v>188</v>
      </c>
      <c r="C1352" s="17">
        <v>1.0</v>
      </c>
      <c r="D1352" s="18">
        <v>90.0</v>
      </c>
      <c r="E1352" s="26">
        <f t="shared" si="155"/>
        <v>90</v>
      </c>
      <c r="F1352" s="16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ht="15.75" customHeight="1">
      <c r="A1353" s="3"/>
      <c r="B1353" s="3"/>
      <c r="C1353" s="20"/>
      <c r="D1353" s="16"/>
      <c r="E1353" s="16"/>
      <c r="F1353" s="16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ht="15.75" customHeight="1">
      <c r="A1354" s="11" t="s">
        <v>436</v>
      </c>
      <c r="B1354" s="12"/>
      <c r="C1354" s="13">
        <v>1.0</v>
      </c>
      <c r="D1354" s="14"/>
      <c r="E1354" s="15">
        <f>E1355</f>
        <v>715</v>
      </c>
      <c r="F1354" s="15">
        <f>E1354*1.15</f>
        <v>822.25</v>
      </c>
      <c r="G1354" s="16">
        <f>E1354*1.155</f>
        <v>825.825</v>
      </c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ht="15.75" customHeight="1">
      <c r="A1355" s="3"/>
      <c r="B1355" s="25" t="s">
        <v>10</v>
      </c>
      <c r="C1355" s="17">
        <v>1.0</v>
      </c>
      <c r="D1355" s="26">
        <v>715.0</v>
      </c>
      <c r="E1355" s="26">
        <f>C1355*D1355</f>
        <v>715</v>
      </c>
      <c r="F1355" s="10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ht="15.75" customHeight="1">
      <c r="A1356" s="3"/>
      <c r="B1356" s="3"/>
      <c r="C1356" s="20"/>
      <c r="D1356" s="16"/>
      <c r="E1356" s="16"/>
      <c r="F1356" s="16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ht="15.75" customHeight="1">
      <c r="A1357" s="11" t="s">
        <v>437</v>
      </c>
      <c r="B1357" s="12"/>
      <c r="C1357" s="13">
        <f>C1358+C1359+C1360+C1361</f>
        <v>13</v>
      </c>
      <c r="D1357" s="14"/>
      <c r="E1357" s="15">
        <f>E1358+E1359+E1360+E1361</f>
        <v>8088</v>
      </c>
      <c r="F1357" s="15">
        <f>E1357*1.15</f>
        <v>9301.2</v>
      </c>
      <c r="G1357" s="16">
        <f>E1357*1.155</f>
        <v>9341.64</v>
      </c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ht="15.75" customHeight="1">
      <c r="A1358" s="3"/>
      <c r="B1358" s="25" t="s">
        <v>12</v>
      </c>
      <c r="C1358" s="17">
        <v>2.0</v>
      </c>
      <c r="D1358" s="26">
        <v>494.0</v>
      </c>
      <c r="E1358" s="26">
        <f t="shared" ref="E1358:E1360" si="156">C1358*D1358</f>
        <v>988</v>
      </c>
      <c r="F1358" s="10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ht="15.75" customHeight="1">
      <c r="A1359" s="3"/>
      <c r="B1359" s="25" t="s">
        <v>10</v>
      </c>
      <c r="C1359" s="17">
        <v>9.0</v>
      </c>
      <c r="D1359" s="26">
        <v>715.0</v>
      </c>
      <c r="E1359" s="26">
        <f t="shared" si="156"/>
        <v>6435</v>
      </c>
      <c r="F1359" s="10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ht="15.75" customHeight="1">
      <c r="A1360" s="3"/>
      <c r="B1360" s="25" t="s">
        <v>101</v>
      </c>
      <c r="C1360" s="17">
        <v>1.0</v>
      </c>
      <c r="D1360" s="26">
        <v>665.0</v>
      </c>
      <c r="E1360" s="26">
        <f t="shared" si="156"/>
        <v>665</v>
      </c>
      <c r="F1360" s="10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ht="15.75" customHeight="1">
      <c r="A1361" s="3"/>
      <c r="B1361" s="3" t="s">
        <v>24</v>
      </c>
      <c r="C1361" s="27">
        <v>1.0</v>
      </c>
      <c r="D1361" s="18">
        <v>0.0</v>
      </c>
      <c r="E1361" s="18">
        <v>0.0</v>
      </c>
      <c r="F1361" s="16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ht="15.75" customHeight="1">
      <c r="A1362" s="3"/>
      <c r="B1362" s="3"/>
      <c r="C1362" s="20"/>
      <c r="D1362" s="16"/>
      <c r="E1362" s="16"/>
      <c r="F1362" s="16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ht="15.75" customHeight="1">
      <c r="A1363" s="11" t="s">
        <v>438</v>
      </c>
      <c r="B1363" s="12"/>
      <c r="C1363" s="13">
        <v>3.0</v>
      </c>
      <c r="D1363" s="14"/>
      <c r="E1363" s="24">
        <f>E1364</f>
        <v>2253</v>
      </c>
      <c r="F1363" s="15">
        <f>E1363*1.15</f>
        <v>2590.95</v>
      </c>
      <c r="G1363" s="16">
        <f>E1363*1.155</f>
        <v>2602.215</v>
      </c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ht="15.75" customHeight="1">
      <c r="A1364" s="3"/>
      <c r="B1364" s="25" t="s">
        <v>242</v>
      </c>
      <c r="C1364" s="17">
        <v>3.0</v>
      </c>
      <c r="D1364" s="26">
        <v>751.0</v>
      </c>
      <c r="E1364" s="26">
        <f>C1364*D1364</f>
        <v>2253</v>
      </c>
      <c r="F1364" s="10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ht="15.75" customHeight="1">
      <c r="A1365" s="3"/>
      <c r="B1365" s="3"/>
      <c r="C1365" s="20"/>
      <c r="D1365" s="16"/>
      <c r="E1365" s="16"/>
      <c r="F1365" s="16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ht="15.75" customHeight="1">
      <c r="A1366" s="3"/>
      <c r="B1366" s="3"/>
      <c r="C1366" s="20"/>
      <c r="D1366" s="16"/>
      <c r="E1366" s="16"/>
      <c r="F1366" s="16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ht="15.75" customHeight="1">
      <c r="A1367" s="3"/>
      <c r="B1367" s="3"/>
      <c r="C1367" s="20"/>
      <c r="D1367" s="16"/>
      <c r="E1367" s="16"/>
      <c r="F1367" s="19">
        <f>sum(F7:F1365)</f>
        <v>3217330.783</v>
      </c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25.63"/>
    <col customWidth="1" min="3" max="6" width="12.63"/>
  </cols>
  <sheetData>
    <row r="1" ht="15.75" customHeight="1">
      <c r="A1" s="3"/>
      <c r="B1" s="3"/>
      <c r="C1" s="3"/>
      <c r="D1" s="16"/>
      <c r="E1" s="16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8" t="s">
        <v>0</v>
      </c>
      <c r="B2" s="48" t="s">
        <v>1</v>
      </c>
      <c r="C2" s="48" t="s">
        <v>2</v>
      </c>
      <c r="D2" s="49" t="s">
        <v>3</v>
      </c>
      <c r="E2" s="49" t="s">
        <v>4</v>
      </c>
      <c r="F2" s="48" t="s">
        <v>439</v>
      </c>
      <c r="G2" s="7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50" t="s">
        <v>440</v>
      </c>
      <c r="B3" s="11"/>
      <c r="C3" s="13">
        <f>C4</f>
        <v>91</v>
      </c>
      <c r="D3" s="51"/>
      <c r="E3" s="15">
        <v>27525.0</v>
      </c>
      <c r="F3" s="14"/>
      <c r="G3" s="25" t="s">
        <v>441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25" t="s">
        <v>75</v>
      </c>
      <c r="C4" s="17">
        <v>91.0</v>
      </c>
      <c r="D4" s="26">
        <v>367.0</v>
      </c>
      <c r="E4" s="26">
        <f>C4*D4</f>
        <v>33397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20"/>
      <c r="D5" s="16"/>
      <c r="E5" s="16"/>
      <c r="F5" s="2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1" t="s">
        <v>442</v>
      </c>
      <c r="B6" s="12"/>
      <c r="C6" s="13">
        <f>C7+C8+C9+C236+C10+C11</f>
        <v>126</v>
      </c>
      <c r="D6" s="14"/>
      <c r="E6" s="15">
        <f>E7+E8+E9+E236+E10</f>
        <v>77253</v>
      </c>
      <c r="F6" s="15">
        <f>E6*1.15</f>
        <v>88840.95</v>
      </c>
      <c r="G6" s="52">
        <f>E6*1.155</f>
        <v>89227.215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25" t="s">
        <v>101</v>
      </c>
      <c r="C7" s="17">
        <v>17.0</v>
      </c>
      <c r="D7" s="26">
        <v>425.0</v>
      </c>
      <c r="E7" s="26">
        <f t="shared" ref="E7:E10" si="1">C7*D7</f>
        <v>7225</v>
      </c>
      <c r="F7" s="1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25" t="s">
        <v>10</v>
      </c>
      <c r="C8" s="17">
        <v>105.0</v>
      </c>
      <c r="D8" s="26">
        <v>650.0</v>
      </c>
      <c r="E8" s="26">
        <f t="shared" si="1"/>
        <v>68250</v>
      </c>
      <c r="F8" s="1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25" t="s">
        <v>443</v>
      </c>
      <c r="C9" s="17">
        <v>2.0</v>
      </c>
      <c r="D9" s="26">
        <v>499.0</v>
      </c>
      <c r="E9" s="26">
        <f t="shared" si="1"/>
        <v>998</v>
      </c>
      <c r="F9" s="1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25" t="s">
        <v>196</v>
      </c>
      <c r="C10" s="17">
        <v>1.0</v>
      </c>
      <c r="D10" s="26">
        <v>780.0</v>
      </c>
      <c r="E10" s="26">
        <f t="shared" si="1"/>
        <v>780</v>
      </c>
      <c r="F10" s="2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 t="s">
        <v>444</v>
      </c>
      <c r="C11" s="27">
        <v>1.0</v>
      </c>
      <c r="D11" s="18">
        <v>0.0</v>
      </c>
      <c r="E11" s="18">
        <v>0.0</v>
      </c>
      <c r="F11" s="2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20"/>
      <c r="D12" s="16"/>
      <c r="E12" s="16"/>
      <c r="F12" s="2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53" t="s">
        <v>445</v>
      </c>
      <c r="B13" s="54"/>
      <c r="C13" s="55">
        <f>C14+C15+C16+C17+C18+C19+C20</f>
        <v>197</v>
      </c>
      <c r="D13" s="56"/>
      <c r="E13" s="57">
        <f>E14+E15+E16+E17+E18+E19+E20</f>
        <v>105238</v>
      </c>
      <c r="F13" s="55">
        <f>E13*1.15</f>
        <v>121023.7</v>
      </c>
      <c r="G13" s="16">
        <f>E13*1.155</f>
        <v>121549.89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25" t="s">
        <v>58</v>
      </c>
      <c r="C14" s="17">
        <v>29.0</v>
      </c>
      <c r="D14" s="26">
        <v>650.0</v>
      </c>
      <c r="E14" s="26">
        <f t="shared" ref="E14:E20" si="2">C14*D14</f>
        <v>18850</v>
      </c>
      <c r="F14" s="2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25" t="s">
        <v>446</v>
      </c>
      <c r="C15" s="17">
        <v>26.0</v>
      </c>
      <c r="D15" s="26">
        <v>450.0</v>
      </c>
      <c r="E15" s="26">
        <f t="shared" si="2"/>
        <v>11700</v>
      </c>
      <c r="F15" s="2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25" t="s">
        <v>447</v>
      </c>
      <c r="C16" s="17">
        <v>10.0</v>
      </c>
      <c r="D16" s="26">
        <v>150.0</v>
      </c>
      <c r="E16" s="26">
        <f t="shared" si="2"/>
        <v>1500</v>
      </c>
      <c r="F16" s="2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25" t="s">
        <v>75</v>
      </c>
      <c r="C17" s="17">
        <v>1.0</v>
      </c>
      <c r="D17" s="26">
        <v>410.0</v>
      </c>
      <c r="E17" s="26">
        <f t="shared" si="2"/>
        <v>410</v>
      </c>
      <c r="F17" s="2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25" t="s">
        <v>448</v>
      </c>
      <c r="C18" s="17">
        <v>67.0</v>
      </c>
      <c r="D18" s="26">
        <v>1084.0</v>
      </c>
      <c r="E18" s="26">
        <f t="shared" si="2"/>
        <v>72628</v>
      </c>
      <c r="F18" s="2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25" t="s">
        <v>58</v>
      </c>
      <c r="C19" s="17">
        <v>63.0</v>
      </c>
      <c r="D19" s="26">
        <v>0.0</v>
      </c>
      <c r="E19" s="26">
        <f t="shared" si="2"/>
        <v>0</v>
      </c>
      <c r="F19" s="2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25" t="s">
        <v>449</v>
      </c>
      <c r="C20" s="17">
        <v>1.0</v>
      </c>
      <c r="D20" s="26">
        <v>150.0</v>
      </c>
      <c r="E20" s="26">
        <f t="shared" si="2"/>
        <v>150</v>
      </c>
      <c r="F20" s="2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20"/>
      <c r="D21" s="16"/>
      <c r="E21" s="16"/>
      <c r="F21" s="2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53" t="s">
        <v>450</v>
      </c>
      <c r="B22" s="54"/>
      <c r="C22" s="55">
        <f>C23</f>
        <v>103</v>
      </c>
      <c r="D22" s="56"/>
      <c r="E22" s="57">
        <f>E23</f>
        <v>66950</v>
      </c>
      <c r="F22" s="55">
        <f>E22*1.15</f>
        <v>76992.5</v>
      </c>
      <c r="G22" s="16">
        <f>E22*1.155</f>
        <v>77327.25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25" t="s">
        <v>58</v>
      </c>
      <c r="C23" s="17">
        <v>103.0</v>
      </c>
      <c r="D23" s="26">
        <v>650.0</v>
      </c>
      <c r="E23" s="26">
        <f>C23*D23</f>
        <v>66950</v>
      </c>
      <c r="F23" s="2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20"/>
      <c r="D24" s="16"/>
      <c r="E24" s="16"/>
      <c r="F24" s="2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20"/>
      <c r="D25" s="16"/>
      <c r="E25" s="16"/>
      <c r="F25" s="2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53" t="s">
        <v>451</v>
      </c>
      <c r="B26" s="54"/>
      <c r="C26" s="55">
        <f>C27+C28+C29+C30+C31+C32+C33+C34</f>
        <v>304</v>
      </c>
      <c r="D26" s="56"/>
      <c r="E26" s="57">
        <f>E27+E29+E30+E31+E32+E33+E34+E28</f>
        <v>88540.54</v>
      </c>
      <c r="F26" s="55">
        <f>E26*1.15</f>
        <v>101821.621</v>
      </c>
      <c r="G26" s="16">
        <f>E26*1.155</f>
        <v>102264.3237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25" t="s">
        <v>26</v>
      </c>
      <c r="C27" s="17">
        <v>98.0</v>
      </c>
      <c r="D27" s="26">
        <v>201.73</v>
      </c>
      <c r="E27" s="26">
        <f t="shared" ref="E27:E34" si="3">C27*D27</f>
        <v>19769.54</v>
      </c>
      <c r="F27" s="2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25" t="s">
        <v>26</v>
      </c>
      <c r="C28" s="17">
        <v>1.0</v>
      </c>
      <c r="D28" s="26">
        <v>0.0</v>
      </c>
      <c r="E28" s="26">
        <f t="shared" si="3"/>
        <v>0</v>
      </c>
      <c r="F28" s="2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5" t="s">
        <v>452</v>
      </c>
      <c r="C29" s="17">
        <v>62.0</v>
      </c>
      <c r="D29" s="26">
        <v>300.0</v>
      </c>
      <c r="E29" s="26">
        <f t="shared" si="3"/>
        <v>18600</v>
      </c>
      <c r="F29" s="2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5" t="s">
        <v>8</v>
      </c>
      <c r="C30" s="17">
        <v>2.0</v>
      </c>
      <c r="D30" s="26">
        <v>130.0</v>
      </c>
      <c r="E30" s="26">
        <f t="shared" si="3"/>
        <v>260</v>
      </c>
      <c r="F30" s="2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25" t="s">
        <v>10</v>
      </c>
      <c r="C31" s="17">
        <v>9.0</v>
      </c>
      <c r="D31" s="26">
        <v>600.0</v>
      </c>
      <c r="E31" s="26">
        <f t="shared" si="3"/>
        <v>5400</v>
      </c>
      <c r="F31" s="2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25" t="s">
        <v>10</v>
      </c>
      <c r="C32" s="17">
        <v>65.0</v>
      </c>
      <c r="D32" s="26">
        <v>0.0</v>
      </c>
      <c r="E32" s="26">
        <f t="shared" si="3"/>
        <v>0</v>
      </c>
      <c r="F32" s="2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25" t="s">
        <v>218</v>
      </c>
      <c r="C33" s="17">
        <v>66.0</v>
      </c>
      <c r="D33" s="26">
        <v>663.0</v>
      </c>
      <c r="E33" s="26">
        <f t="shared" si="3"/>
        <v>43758</v>
      </c>
      <c r="F33" s="2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25" t="s">
        <v>218</v>
      </c>
      <c r="C34" s="20">
        <v>1.0</v>
      </c>
      <c r="D34" s="16">
        <v>753.0</v>
      </c>
      <c r="E34" s="16">
        <f t="shared" si="3"/>
        <v>753</v>
      </c>
      <c r="F34" s="2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20"/>
      <c r="D35" s="16"/>
      <c r="E35" s="16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53" t="s">
        <v>453</v>
      </c>
      <c r="B36" s="54"/>
      <c r="C36" s="55">
        <f>C37+C38</f>
        <v>101</v>
      </c>
      <c r="D36" s="56"/>
      <c r="E36" s="57">
        <f>E37+E38</f>
        <v>65650</v>
      </c>
      <c r="F36" s="55">
        <f>E36*1.15</f>
        <v>75497.5</v>
      </c>
      <c r="G36" s="16">
        <f>E36*1.155</f>
        <v>75825.75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25" t="s">
        <v>58</v>
      </c>
      <c r="C37" s="17">
        <v>101.0</v>
      </c>
      <c r="D37" s="26">
        <v>650.0</v>
      </c>
      <c r="E37" s="26">
        <f>C37*D37</f>
        <v>65650</v>
      </c>
      <c r="F37" s="2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16"/>
      <c r="E38" s="1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1" t="s">
        <v>454</v>
      </c>
      <c r="B39" s="12"/>
      <c r="C39" s="13">
        <f>C40+C41+C42+C43+C44</f>
        <v>377</v>
      </c>
      <c r="D39" s="14"/>
      <c r="E39" s="24">
        <f>E40+E41+E42+E43+E44</f>
        <v>178081.72</v>
      </c>
      <c r="F39" s="15">
        <f>E39*1.15</f>
        <v>204793.978</v>
      </c>
      <c r="G39" s="16">
        <f>E39*1.155</f>
        <v>205684.3866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25" t="s">
        <v>60</v>
      </c>
      <c r="C40" s="17">
        <v>4.0</v>
      </c>
      <c r="D40" s="26">
        <v>130.43</v>
      </c>
      <c r="E40" s="26">
        <f t="shared" ref="E40:E43" si="4">C40*D40</f>
        <v>521.72</v>
      </c>
      <c r="F40" s="58" t="s">
        <v>455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25" t="s">
        <v>10</v>
      </c>
      <c r="C41" s="17">
        <v>164.0</v>
      </c>
      <c r="D41" s="26">
        <v>550.0</v>
      </c>
      <c r="E41" s="26">
        <f t="shared" si="4"/>
        <v>90200</v>
      </c>
      <c r="F41" s="58" t="s">
        <v>455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25" t="s">
        <v>101</v>
      </c>
      <c r="C42" s="17">
        <v>4.0</v>
      </c>
      <c r="D42" s="26">
        <v>315.0</v>
      </c>
      <c r="E42" s="26">
        <f t="shared" si="4"/>
        <v>1260</v>
      </c>
      <c r="F42" s="58" t="s">
        <v>455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25" t="s">
        <v>16</v>
      </c>
      <c r="C43" s="17">
        <v>205.0</v>
      </c>
      <c r="D43" s="26">
        <v>420.0</v>
      </c>
      <c r="E43" s="26">
        <f t="shared" si="4"/>
        <v>86100</v>
      </c>
      <c r="F43" s="10" t="s">
        <v>455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16"/>
      <c r="E44" s="1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16"/>
      <c r="E45" s="1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1" t="s">
        <v>456</v>
      </c>
      <c r="B46" s="12"/>
      <c r="C46" s="13">
        <f>C47+C48+C49</f>
        <v>13</v>
      </c>
      <c r="D46" s="14"/>
      <c r="E46" s="15">
        <f>E47+E48+E49</f>
        <v>5551</v>
      </c>
      <c r="F46" s="15">
        <f>E46*1.15</f>
        <v>6383.65</v>
      </c>
      <c r="G46" s="16">
        <f>E46*1.155</f>
        <v>6411.405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25" t="s">
        <v>457</v>
      </c>
      <c r="C47" s="17">
        <v>11.0</v>
      </c>
      <c r="D47" s="26">
        <v>426.0</v>
      </c>
      <c r="E47" s="26">
        <f t="shared" ref="E47:E49" si="5">C47*D47</f>
        <v>4686</v>
      </c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25" t="s">
        <v>8</v>
      </c>
      <c r="C48" s="17">
        <v>1.0</v>
      </c>
      <c r="D48" s="26">
        <v>150.0</v>
      </c>
      <c r="E48" s="26">
        <f t="shared" si="5"/>
        <v>150</v>
      </c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 t="s">
        <v>415</v>
      </c>
      <c r="C49" s="20">
        <v>1.0</v>
      </c>
      <c r="D49" s="16">
        <v>715.0</v>
      </c>
      <c r="E49" s="16">
        <f t="shared" si="5"/>
        <v>715</v>
      </c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20"/>
      <c r="D50" s="16"/>
      <c r="E50" s="16"/>
      <c r="F50" s="1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16"/>
      <c r="E51" s="1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1" t="s">
        <v>458</v>
      </c>
      <c r="B52" s="12"/>
      <c r="C52" s="13">
        <f>C55+C54+C53+C56+C58+C57</f>
        <v>332</v>
      </c>
      <c r="D52" s="14"/>
      <c r="E52" s="24">
        <f>E53+E54+E55+E56+E58+E57</f>
        <v>127328.8</v>
      </c>
      <c r="F52" s="15">
        <f>E52*1.15</f>
        <v>146428.12</v>
      </c>
      <c r="G52" s="16">
        <f>E52*1.155</f>
        <v>147064.764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5" t="s">
        <v>12</v>
      </c>
      <c r="C53" s="17">
        <v>6.0</v>
      </c>
      <c r="D53" s="26">
        <v>352.8</v>
      </c>
      <c r="E53" s="26">
        <f t="shared" ref="E53:E57" si="6">C53*D53</f>
        <v>2116.8</v>
      </c>
      <c r="F53" s="1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5" t="s">
        <v>26</v>
      </c>
      <c r="C54" s="59">
        <v>34.0</v>
      </c>
      <c r="D54" s="26">
        <v>352.8</v>
      </c>
      <c r="E54" s="26">
        <f t="shared" si="6"/>
        <v>11995.2</v>
      </c>
      <c r="F54" s="1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5" t="s">
        <v>10</v>
      </c>
      <c r="C55" s="17">
        <v>256.0</v>
      </c>
      <c r="D55" s="26">
        <v>352.8</v>
      </c>
      <c r="E55" s="26">
        <f t="shared" si="6"/>
        <v>90316.8</v>
      </c>
      <c r="F55" s="1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5" t="s">
        <v>55</v>
      </c>
      <c r="C56" s="17">
        <v>1.0</v>
      </c>
      <c r="D56" s="26">
        <v>150.0</v>
      </c>
      <c r="E56" s="26">
        <f t="shared" si="6"/>
        <v>150</v>
      </c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 t="s">
        <v>459</v>
      </c>
      <c r="C57" s="20">
        <v>35.0</v>
      </c>
      <c r="D57" s="16">
        <v>650.0</v>
      </c>
      <c r="E57" s="16">
        <f t="shared" si="6"/>
        <v>22750</v>
      </c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20"/>
      <c r="D58" s="16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1" t="s">
        <v>460</v>
      </c>
      <c r="B59" s="12"/>
      <c r="C59" s="13">
        <f>C60+C61</f>
        <v>270</v>
      </c>
      <c r="D59" s="14"/>
      <c r="E59" s="15">
        <f>E60+E61</f>
        <v>129425</v>
      </c>
      <c r="F59" s="13">
        <f>E59*1.15</f>
        <v>148838.75</v>
      </c>
      <c r="G59" s="16">
        <f>E59*1.155</f>
        <v>149485.875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5" t="s">
        <v>10</v>
      </c>
      <c r="C60" s="17">
        <v>149.0</v>
      </c>
      <c r="D60" s="26">
        <v>625.0</v>
      </c>
      <c r="E60" s="26">
        <f t="shared" ref="E60:E61" si="7">C60*D60</f>
        <v>93125</v>
      </c>
      <c r="F60" s="2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5" t="s">
        <v>461</v>
      </c>
      <c r="C61" s="17">
        <v>121.0</v>
      </c>
      <c r="D61" s="26">
        <v>300.0</v>
      </c>
      <c r="E61" s="26">
        <f t="shared" si="7"/>
        <v>36300</v>
      </c>
      <c r="F61" s="2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1" t="s">
        <v>462</v>
      </c>
      <c r="B63" s="12"/>
      <c r="C63" s="13">
        <f>C64+C65+C66</f>
        <v>25</v>
      </c>
      <c r="D63" s="14"/>
      <c r="E63" s="15">
        <f>E64+E65+E66</f>
        <v>10490</v>
      </c>
      <c r="F63" s="15">
        <f>E63*1.15</f>
        <v>12063.5</v>
      </c>
      <c r="G63" s="16">
        <f>E63*1.155</f>
        <v>12115.95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5" t="s">
        <v>26</v>
      </c>
      <c r="C64" s="17">
        <v>23.0</v>
      </c>
      <c r="D64" s="26">
        <v>425.0</v>
      </c>
      <c r="E64" s="26">
        <f t="shared" ref="E64:E65" si="8">C64*D64</f>
        <v>9775</v>
      </c>
      <c r="F64" s="1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5" t="s">
        <v>10</v>
      </c>
      <c r="C65" s="17">
        <v>1.0</v>
      </c>
      <c r="D65" s="26">
        <v>715.0</v>
      </c>
      <c r="E65" s="26">
        <f t="shared" si="8"/>
        <v>715</v>
      </c>
      <c r="F65" s="1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 t="s">
        <v>463</v>
      </c>
      <c r="C66" s="27">
        <v>1.0</v>
      </c>
      <c r="D66" s="18">
        <v>0.0</v>
      </c>
      <c r="E66" s="18">
        <v>0.0</v>
      </c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1.63"/>
    <col customWidth="1" min="3" max="6" width="12.63"/>
  </cols>
  <sheetData>
    <row r="1" ht="15.75" customHeight="1">
      <c r="A1" s="48" t="s">
        <v>0</v>
      </c>
      <c r="B1" s="48" t="s">
        <v>1</v>
      </c>
      <c r="C1" s="48" t="s">
        <v>2</v>
      </c>
      <c r="D1" s="49" t="s">
        <v>3</v>
      </c>
      <c r="E1" s="49" t="s">
        <v>4</v>
      </c>
      <c r="F1" s="48" t="s">
        <v>439</v>
      </c>
      <c r="G1" s="7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3" t="s">
        <v>464</v>
      </c>
      <c r="B2" s="54"/>
      <c r="C2" s="55">
        <f>C3+C4+C5</f>
        <v>115</v>
      </c>
      <c r="D2" s="56"/>
      <c r="E2" s="57">
        <f>E3+E4+E5</f>
        <v>68216</v>
      </c>
      <c r="F2" s="55">
        <f>E2*1.15</f>
        <v>78448.4</v>
      </c>
      <c r="G2" s="16">
        <f>E2*1.155</f>
        <v>78789.48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25" t="s">
        <v>26</v>
      </c>
      <c r="C3" s="17">
        <v>4.0</v>
      </c>
      <c r="D3" s="26">
        <v>404.0</v>
      </c>
      <c r="E3" s="26">
        <f t="shared" ref="E3:E4" si="1">C3*D3</f>
        <v>1616</v>
      </c>
      <c r="F3" s="2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25" t="s">
        <v>58</v>
      </c>
      <c r="C4" s="17">
        <v>111.0</v>
      </c>
      <c r="D4" s="26">
        <v>600.0</v>
      </c>
      <c r="E4" s="26">
        <f t="shared" si="1"/>
        <v>66600</v>
      </c>
      <c r="F4" s="2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20"/>
      <c r="D5" s="16"/>
      <c r="E5" s="16"/>
      <c r="F5" s="2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1" t="s">
        <v>465</v>
      </c>
      <c r="B6" s="12"/>
      <c r="C6" s="13">
        <f>C7</f>
        <v>62</v>
      </c>
      <c r="D6" s="14"/>
      <c r="E6" s="24">
        <f>E7</f>
        <v>40300</v>
      </c>
      <c r="F6" s="15">
        <f>E6*1.15</f>
        <v>46345</v>
      </c>
      <c r="G6" s="16">
        <f>E6*1.155</f>
        <v>46546.5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25" t="s">
        <v>10</v>
      </c>
      <c r="C7" s="17">
        <v>62.0</v>
      </c>
      <c r="D7" s="26">
        <v>650.0</v>
      </c>
      <c r="E7" s="26">
        <f>C7*D7</f>
        <v>40300</v>
      </c>
      <c r="F7" s="1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0" t="s">
        <v>466</v>
      </c>
      <c r="B9" s="12"/>
      <c r="C9" s="13">
        <f>C10+C11+C12+C13</f>
        <v>19</v>
      </c>
      <c r="D9" s="14"/>
      <c r="E9" s="24">
        <f>E10+E11+E12+E13</f>
        <v>9198</v>
      </c>
      <c r="F9" s="15">
        <f>E9*1.15</f>
        <v>10577.7</v>
      </c>
      <c r="G9" s="16">
        <f>E9*1.155</f>
        <v>10623.69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25" t="s">
        <v>12</v>
      </c>
      <c r="C10" s="17">
        <v>1.0</v>
      </c>
      <c r="D10" s="26">
        <v>499.0</v>
      </c>
      <c r="E10" s="26">
        <f t="shared" ref="E10:E13" si="2">C10*D10</f>
        <v>499</v>
      </c>
      <c r="F10" s="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25" t="s">
        <v>10</v>
      </c>
      <c r="C11" s="17">
        <v>10.0</v>
      </c>
      <c r="D11" s="26">
        <v>715.0</v>
      </c>
      <c r="E11" s="26">
        <f t="shared" si="2"/>
        <v>7150</v>
      </c>
      <c r="F11" s="1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25" t="s">
        <v>467</v>
      </c>
      <c r="C12" s="17">
        <v>1.0</v>
      </c>
      <c r="D12" s="26">
        <v>499.0</v>
      </c>
      <c r="E12" s="26">
        <f t="shared" si="2"/>
        <v>499</v>
      </c>
      <c r="F12" s="1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25" t="s">
        <v>8</v>
      </c>
      <c r="C13" s="17">
        <v>7.0</v>
      </c>
      <c r="D13" s="26">
        <v>150.0</v>
      </c>
      <c r="E13" s="26">
        <f t="shared" si="2"/>
        <v>1050</v>
      </c>
      <c r="F13" s="1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1" t="s">
        <v>468</v>
      </c>
      <c r="B15" s="12"/>
      <c r="C15" s="13">
        <f>C16+C17+C18+C19+C20</f>
        <v>28</v>
      </c>
      <c r="D15" s="12"/>
      <c r="E15" s="15">
        <f>E16+E17+E18+E19+E20</f>
        <v>14160</v>
      </c>
      <c r="F15" s="15">
        <f>E15*1.15</f>
        <v>16284</v>
      </c>
      <c r="G15" s="16">
        <f>E15*1.155</f>
        <v>16354.8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25" t="s">
        <v>8</v>
      </c>
      <c r="C16" s="17">
        <v>7.0</v>
      </c>
      <c r="D16" s="26">
        <v>150.0</v>
      </c>
      <c r="E16" s="26">
        <f t="shared" ref="E16:E19" si="3">C16*D16</f>
        <v>1050</v>
      </c>
      <c r="F16" s="1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25" t="s">
        <v>10</v>
      </c>
      <c r="C17" s="17">
        <v>8.0</v>
      </c>
      <c r="D17" s="26">
        <v>715.0</v>
      </c>
      <c r="E17" s="26">
        <f t="shared" si="3"/>
        <v>5720</v>
      </c>
      <c r="F17" s="1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25" t="s">
        <v>16</v>
      </c>
      <c r="C18" s="17">
        <v>10.0</v>
      </c>
      <c r="D18" s="26">
        <v>715.0</v>
      </c>
      <c r="E18" s="26">
        <f t="shared" si="3"/>
        <v>7150</v>
      </c>
      <c r="F18" s="1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25" t="s">
        <v>469</v>
      </c>
      <c r="C19" s="17">
        <v>2.0</v>
      </c>
      <c r="D19" s="26">
        <v>120.0</v>
      </c>
      <c r="E19" s="26">
        <f t="shared" si="3"/>
        <v>240</v>
      </c>
      <c r="F19" s="1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 t="s">
        <v>114</v>
      </c>
      <c r="C20" s="27">
        <v>1.0</v>
      </c>
      <c r="D20" s="18">
        <v>0.0</v>
      </c>
      <c r="E20" s="18">
        <v>0.0</v>
      </c>
      <c r="F20" s="1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1" t="s">
        <v>470</v>
      </c>
      <c r="B22" s="12"/>
      <c r="C22" s="13">
        <f>C23+C24</f>
        <v>91</v>
      </c>
      <c r="D22" s="12"/>
      <c r="E22" s="15">
        <f>E23+E24</f>
        <v>71200.39</v>
      </c>
      <c r="F22" s="15">
        <f>E22*1.15</f>
        <v>81880.4485</v>
      </c>
      <c r="G22" s="16">
        <f>E22*1.155</f>
        <v>82236.45045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25" t="s">
        <v>26</v>
      </c>
      <c r="C23" s="17">
        <v>30.0</v>
      </c>
      <c r="D23" s="26">
        <v>693.63</v>
      </c>
      <c r="E23" s="26">
        <f t="shared" ref="E23:E24" si="4">C23*D23</f>
        <v>20808.9</v>
      </c>
      <c r="F23" s="1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25" t="s">
        <v>10</v>
      </c>
      <c r="C24" s="17">
        <v>61.0</v>
      </c>
      <c r="D24" s="26">
        <v>826.09</v>
      </c>
      <c r="E24" s="26">
        <f t="shared" si="4"/>
        <v>50391.49</v>
      </c>
      <c r="F24" s="1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20"/>
      <c r="D25" s="16"/>
      <c r="E25" s="16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1" t="s">
        <v>471</v>
      </c>
      <c r="B26" s="12"/>
      <c r="C26" s="13">
        <f>C27+C28</f>
        <v>18</v>
      </c>
      <c r="D26" s="12"/>
      <c r="E26" s="15">
        <f>E27+E28</f>
        <v>11700</v>
      </c>
      <c r="F26" s="15">
        <f>E26*1.15</f>
        <v>13455</v>
      </c>
      <c r="G26" s="16">
        <f>E26*1.155</f>
        <v>13513.5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25" t="s">
        <v>10</v>
      </c>
      <c r="C27" s="17">
        <v>16.0</v>
      </c>
      <c r="D27" s="26">
        <v>650.0</v>
      </c>
      <c r="E27" s="26">
        <f t="shared" ref="E27:E28" si="5">C27*D27</f>
        <v>10400</v>
      </c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25" t="s">
        <v>16</v>
      </c>
      <c r="C28" s="17">
        <v>2.0</v>
      </c>
      <c r="D28" s="26">
        <v>650.0</v>
      </c>
      <c r="E28" s="26">
        <f t="shared" si="5"/>
        <v>1300</v>
      </c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1" t="s">
        <v>472</v>
      </c>
      <c r="B30" s="12"/>
      <c r="C30" s="13">
        <f>C31+C32+C33</f>
        <v>19</v>
      </c>
      <c r="D30" s="12"/>
      <c r="E30" s="15">
        <f>E31+E32+E33</f>
        <v>12995</v>
      </c>
      <c r="F30" s="15">
        <f>E30*1.15</f>
        <v>14944.25</v>
      </c>
      <c r="G30" s="16">
        <f>E30*1.155</f>
        <v>15009.225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25" t="s">
        <v>10</v>
      </c>
      <c r="C31" s="17">
        <v>10.0</v>
      </c>
      <c r="D31" s="26">
        <v>715.0</v>
      </c>
      <c r="E31" s="26">
        <f t="shared" ref="E31:E33" si="6">C31*D31</f>
        <v>7150</v>
      </c>
      <c r="F31" s="1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25" t="s">
        <v>16</v>
      </c>
      <c r="C32" s="17">
        <v>8.0</v>
      </c>
      <c r="D32" s="26">
        <v>715.0</v>
      </c>
      <c r="E32" s="26">
        <f t="shared" si="6"/>
        <v>5720</v>
      </c>
      <c r="F32" s="1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25" t="s">
        <v>144</v>
      </c>
      <c r="C33" s="17">
        <v>1.0</v>
      </c>
      <c r="D33" s="26">
        <v>125.0</v>
      </c>
      <c r="E33" s="26">
        <f t="shared" si="6"/>
        <v>125</v>
      </c>
      <c r="F33" s="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1" t="s">
        <v>473</v>
      </c>
      <c r="B35" s="12"/>
      <c r="C35" s="60">
        <f>C36</f>
        <v>4</v>
      </c>
      <c r="D35" s="12"/>
      <c r="E35" s="15">
        <f>E36</f>
        <v>2860</v>
      </c>
      <c r="F35" s="15">
        <f>E35*1.15</f>
        <v>3289</v>
      </c>
      <c r="G35" s="16">
        <f>E35*1.155</f>
        <v>3303.3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 t="s">
        <v>10</v>
      </c>
      <c r="C36" s="61">
        <v>4.0</v>
      </c>
      <c r="D36" s="61">
        <v>715.0</v>
      </c>
      <c r="E36" s="18">
        <f>C36*D36</f>
        <v>2860</v>
      </c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1" t="s">
        <v>474</v>
      </c>
      <c r="B38" s="11"/>
      <c r="C38" s="62">
        <f>C39+C40</f>
        <v>96</v>
      </c>
      <c r="D38" s="11"/>
      <c r="E38" s="29">
        <f>E39+E40</f>
        <v>63072</v>
      </c>
      <c r="F38" s="29">
        <f>E38*1.15</f>
        <v>72532.8</v>
      </c>
      <c r="G38" s="16">
        <f>E38*1.155</f>
        <v>72848.16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 t="s">
        <v>10</v>
      </c>
      <c r="C39" s="63">
        <v>48.0</v>
      </c>
      <c r="D39" s="63">
        <v>0.0</v>
      </c>
      <c r="E39" s="63">
        <f t="shared" ref="E39:E40" si="7">C39*D39</f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 t="s">
        <v>114</v>
      </c>
      <c r="C40" s="63">
        <v>48.0</v>
      </c>
      <c r="D40" s="63">
        <v>1314.0</v>
      </c>
      <c r="E40" s="63">
        <f t="shared" si="7"/>
        <v>63072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1" t="s">
        <v>475</v>
      </c>
      <c r="B42" s="12"/>
      <c r="C42" s="13">
        <f>C43+C44+C45</f>
        <v>23</v>
      </c>
      <c r="D42" s="14"/>
      <c r="E42" s="15">
        <f>E43+E44+E45</f>
        <v>9640</v>
      </c>
      <c r="F42" s="15">
        <f>E42*1.15</f>
        <v>11086</v>
      </c>
      <c r="G42" s="16">
        <f>E42*1.155</f>
        <v>11134.2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25" t="s">
        <v>26</v>
      </c>
      <c r="C43" s="17">
        <v>21.0</v>
      </c>
      <c r="D43" s="26">
        <v>425.0</v>
      </c>
      <c r="E43" s="26">
        <f t="shared" ref="E43:E44" si="8">C43*D43</f>
        <v>8925</v>
      </c>
      <c r="F43" s="1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25" t="s">
        <v>10</v>
      </c>
      <c r="C44" s="17">
        <v>1.0</v>
      </c>
      <c r="D44" s="26">
        <v>715.0</v>
      </c>
      <c r="E44" s="26">
        <f t="shared" si="8"/>
        <v>715</v>
      </c>
      <c r="F44" s="1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 t="s">
        <v>463</v>
      </c>
      <c r="C45" s="27">
        <v>1.0</v>
      </c>
      <c r="D45" s="18">
        <v>0.0</v>
      </c>
      <c r="E45" s="18">
        <v>0.0</v>
      </c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1" t="s">
        <v>476</v>
      </c>
      <c r="B47" s="11"/>
      <c r="C47" s="28">
        <f>C48+C49+C50+C51+C52+C53+C54</f>
        <v>204</v>
      </c>
      <c r="D47" s="11"/>
      <c r="E47" s="29">
        <f>E48+E49+E50+E51+E52+E53+E54</f>
        <v>108676</v>
      </c>
      <c r="F47" s="29">
        <f>E47*1.15</f>
        <v>124977.4</v>
      </c>
      <c r="G47" s="16">
        <f>E47*1.155</f>
        <v>125520.78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25" t="s">
        <v>58</v>
      </c>
      <c r="C48" s="17">
        <v>24.0</v>
      </c>
      <c r="D48" s="26">
        <v>650.0</v>
      </c>
      <c r="E48" s="26">
        <f t="shared" ref="E48:E54" si="9">C48*D48</f>
        <v>15600</v>
      </c>
      <c r="F48" s="2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25" t="s">
        <v>446</v>
      </c>
      <c r="C49" s="17">
        <v>24.0</v>
      </c>
      <c r="D49" s="26">
        <v>450.0</v>
      </c>
      <c r="E49" s="26">
        <f t="shared" si="9"/>
        <v>10800</v>
      </c>
      <c r="F49" s="2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25" t="s">
        <v>447</v>
      </c>
      <c r="C50" s="17">
        <v>10.0</v>
      </c>
      <c r="D50" s="26">
        <v>150.0</v>
      </c>
      <c r="E50" s="26">
        <f t="shared" si="9"/>
        <v>1500</v>
      </c>
      <c r="F50" s="2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5" t="s">
        <v>75</v>
      </c>
      <c r="C51" s="17">
        <v>1.0</v>
      </c>
      <c r="D51" s="26">
        <v>410.0</v>
      </c>
      <c r="E51" s="26">
        <f t="shared" si="9"/>
        <v>410</v>
      </c>
      <c r="F51" s="2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25" t="s">
        <v>448</v>
      </c>
      <c r="C52" s="17">
        <v>74.0</v>
      </c>
      <c r="D52" s="26">
        <v>1084.0</v>
      </c>
      <c r="E52" s="26">
        <f t="shared" si="9"/>
        <v>80216</v>
      </c>
      <c r="F52" s="2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5" t="s">
        <v>58</v>
      </c>
      <c r="C53" s="17">
        <v>70.0</v>
      </c>
      <c r="D53" s="26">
        <v>0.0</v>
      </c>
      <c r="E53" s="26">
        <f t="shared" si="9"/>
        <v>0</v>
      </c>
      <c r="F53" s="2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5" t="s">
        <v>449</v>
      </c>
      <c r="C54" s="17">
        <v>1.0</v>
      </c>
      <c r="D54" s="26">
        <v>150.0</v>
      </c>
      <c r="E54" s="26">
        <f t="shared" si="9"/>
        <v>150</v>
      </c>
      <c r="F54" s="2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13"/>
    <col customWidth="1" min="4" max="6" width="12.63"/>
  </cols>
  <sheetData>
    <row r="1" ht="15.75" customHeight="1">
      <c r="A1" s="8"/>
      <c r="B1" s="8"/>
      <c r="C1" s="8"/>
      <c r="D1" s="9"/>
      <c r="E1" s="10"/>
      <c r="F1" s="1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64"/>
      <c r="B2" s="65" t="s">
        <v>477</v>
      </c>
      <c r="C2" s="65" t="s">
        <v>1</v>
      </c>
      <c r="D2" s="66" t="s">
        <v>2</v>
      </c>
      <c r="E2" s="67" t="s">
        <v>3</v>
      </c>
      <c r="F2" s="67" t="s">
        <v>4</v>
      </c>
      <c r="G2" s="25" t="s">
        <v>478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68"/>
      <c r="B3" s="69" t="s">
        <v>479</v>
      </c>
      <c r="C3" s="70"/>
      <c r="D3" s="70"/>
      <c r="E3" s="71"/>
      <c r="F3" s="71"/>
      <c r="G3" s="25" t="s">
        <v>480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8"/>
      <c r="B4" s="8"/>
      <c r="C4" s="72" t="s">
        <v>481</v>
      </c>
      <c r="D4" s="73">
        <v>83.0</v>
      </c>
      <c r="E4" s="74">
        <v>500.0</v>
      </c>
      <c r="F4" s="74">
        <f>D4*E4</f>
        <v>41500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8"/>
      <c r="B5" s="8"/>
      <c r="C5" s="9"/>
      <c r="D5" s="9"/>
      <c r="E5" s="10"/>
      <c r="F5" s="1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68"/>
      <c r="B6" s="69" t="s">
        <v>482</v>
      </c>
      <c r="C6" s="70"/>
      <c r="D6" s="70"/>
      <c r="E6" s="71"/>
      <c r="F6" s="71"/>
      <c r="G6" s="25" t="s">
        <v>480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8"/>
      <c r="B7" s="8"/>
      <c r="C7" s="72" t="s">
        <v>483</v>
      </c>
      <c r="D7" s="22">
        <v>4.0</v>
      </c>
      <c r="E7" s="23">
        <v>500.0</v>
      </c>
      <c r="F7" s="23">
        <f>D7*E7</f>
        <v>2000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8"/>
      <c r="B8" s="8"/>
      <c r="C8" s="9"/>
      <c r="D8" s="9"/>
      <c r="E8" s="10"/>
      <c r="F8" s="1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8"/>
      <c r="B9" s="8"/>
      <c r="C9" s="9"/>
      <c r="D9" s="9"/>
      <c r="E9" s="10"/>
      <c r="F9" s="1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75" t="s">
        <v>484</v>
      </c>
      <c r="B10" s="75" t="s">
        <v>485</v>
      </c>
      <c r="C10" s="76"/>
      <c r="D10" s="76"/>
      <c r="E10" s="77"/>
      <c r="F10" s="77"/>
      <c r="G10" s="25" t="s">
        <v>486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8"/>
      <c r="B11" s="8"/>
      <c r="C11" s="72" t="s">
        <v>483</v>
      </c>
      <c r="D11" s="73">
        <v>41.0</v>
      </c>
      <c r="E11" s="74">
        <v>500.0</v>
      </c>
      <c r="F11" s="74">
        <f>D11*E11</f>
        <v>20500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8"/>
      <c r="B12" s="8"/>
      <c r="C12" s="9"/>
      <c r="D12" s="9"/>
      <c r="E12" s="10"/>
      <c r="F12" s="10"/>
      <c r="G12" s="3"/>
      <c r="H12" s="3"/>
      <c r="I12" s="3"/>
      <c r="J12" s="3"/>
      <c r="K12" s="3"/>
      <c r="L12" s="3"/>
      <c r="M12" s="3"/>
      <c r="N12" s="3" t="s">
        <v>487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75" t="s">
        <v>488</v>
      </c>
      <c r="B13" s="75" t="s">
        <v>489</v>
      </c>
      <c r="C13" s="76"/>
      <c r="D13" s="76"/>
      <c r="E13" s="77"/>
      <c r="F13" s="77"/>
      <c r="G13" s="25" t="s">
        <v>486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8"/>
      <c r="B14" s="8"/>
      <c r="C14" s="72" t="s">
        <v>483</v>
      </c>
      <c r="D14" s="73">
        <v>35.0</v>
      </c>
      <c r="E14" s="74">
        <v>500.0</v>
      </c>
      <c r="F14" s="74">
        <f>D14*E14</f>
        <v>17500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8"/>
      <c r="B15" s="8"/>
      <c r="C15" s="9"/>
      <c r="D15" s="9"/>
      <c r="E15" s="10"/>
      <c r="F15" s="1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8"/>
      <c r="B16" s="8"/>
      <c r="C16" s="9"/>
      <c r="D16" s="9"/>
      <c r="E16" s="10"/>
      <c r="F16" s="1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78"/>
      <c r="B17" s="79" t="s">
        <v>490</v>
      </c>
      <c r="C17" s="80"/>
      <c r="D17" s="80"/>
      <c r="E17" s="81"/>
      <c r="F17" s="81"/>
      <c r="G17" s="21" t="s">
        <v>486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8"/>
      <c r="B18" s="8"/>
      <c r="C18" s="72" t="s">
        <v>467</v>
      </c>
      <c r="D18" s="73">
        <v>106.0</v>
      </c>
      <c r="E18" s="74">
        <v>500.0</v>
      </c>
      <c r="F18" s="74">
        <f>D18*E18</f>
        <v>53000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8"/>
      <c r="B19" s="8"/>
      <c r="C19" s="9"/>
      <c r="D19" s="9"/>
      <c r="E19" s="10"/>
      <c r="F19" s="1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78"/>
      <c r="B20" s="79" t="s">
        <v>491</v>
      </c>
      <c r="C20" s="80"/>
      <c r="D20" s="80"/>
      <c r="E20" s="81"/>
      <c r="F20" s="81"/>
      <c r="G20" s="21" t="s">
        <v>486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8"/>
      <c r="B21" s="8"/>
      <c r="C21" s="72" t="s">
        <v>75</v>
      </c>
      <c r="D21" s="73">
        <v>2.0</v>
      </c>
      <c r="E21" s="74">
        <v>500.0</v>
      </c>
      <c r="F21" s="74">
        <f>D21*E21</f>
        <v>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8"/>
      <c r="B22" s="8"/>
      <c r="C22" s="9"/>
      <c r="D22" s="9"/>
      <c r="E22" s="10"/>
      <c r="F22" s="1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8"/>
      <c r="B23" s="79" t="s">
        <v>492</v>
      </c>
      <c r="C23" s="80"/>
      <c r="D23" s="80"/>
      <c r="E23" s="81"/>
      <c r="F23" s="81"/>
      <c r="G23" s="21" t="s">
        <v>486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8"/>
      <c r="B24" s="8"/>
      <c r="C24" s="72" t="s">
        <v>75</v>
      </c>
      <c r="D24" s="73">
        <v>16.0</v>
      </c>
      <c r="E24" s="74">
        <v>500.0</v>
      </c>
      <c r="F24" s="74">
        <f>D24*E24</f>
        <v>8000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8"/>
      <c r="B25" s="8"/>
      <c r="C25" s="9"/>
      <c r="D25" s="9"/>
      <c r="E25" s="10"/>
      <c r="F25" s="1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78"/>
      <c r="B26" s="79" t="s">
        <v>493</v>
      </c>
      <c r="C26" s="80"/>
      <c r="D26" s="80"/>
      <c r="E26" s="81"/>
      <c r="F26" s="81"/>
      <c r="G26" s="21" t="s">
        <v>486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8"/>
      <c r="B27" s="8"/>
      <c r="C27" s="72" t="s">
        <v>75</v>
      </c>
      <c r="D27" s="73">
        <v>147.0</v>
      </c>
      <c r="E27" s="74">
        <v>500.0</v>
      </c>
      <c r="F27" s="74">
        <f>D27*E27</f>
        <v>73500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8"/>
      <c r="B28" s="8"/>
      <c r="C28" s="9"/>
      <c r="D28" s="9"/>
      <c r="E28" s="10"/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78"/>
      <c r="B29" s="79" t="s">
        <v>494</v>
      </c>
      <c r="C29" s="80"/>
      <c r="D29" s="80"/>
      <c r="E29" s="81"/>
      <c r="F29" s="81"/>
      <c r="G29" s="21" t="s">
        <v>486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8"/>
      <c r="B30" s="8"/>
      <c r="C30" s="72" t="s">
        <v>495</v>
      </c>
      <c r="D30" s="73">
        <v>6.0</v>
      </c>
      <c r="E30" s="74">
        <v>500.0</v>
      </c>
      <c r="F30" s="74">
        <f>D30*E30</f>
        <v>3000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8"/>
      <c r="B31" s="8"/>
      <c r="C31" s="9"/>
      <c r="D31" s="9"/>
      <c r="E31" s="10"/>
      <c r="F31" s="1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78"/>
      <c r="B32" s="79" t="s">
        <v>496</v>
      </c>
      <c r="C32" s="80"/>
      <c r="D32" s="80"/>
      <c r="E32" s="81"/>
      <c r="F32" s="81"/>
      <c r="G32" s="21" t="s">
        <v>486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8"/>
      <c r="B33" s="8"/>
      <c r="C33" s="72" t="s">
        <v>75</v>
      </c>
      <c r="D33" s="73">
        <v>1.0</v>
      </c>
      <c r="E33" s="74">
        <v>500.0</v>
      </c>
      <c r="F33" s="74">
        <f>D33*E33</f>
        <v>500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8"/>
      <c r="B34" s="8"/>
      <c r="C34" s="9"/>
      <c r="D34" s="9"/>
      <c r="E34" s="10"/>
      <c r="F34" s="1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82"/>
      <c r="B35" s="83" t="s">
        <v>497</v>
      </c>
      <c r="C35" s="82"/>
      <c r="D35" s="84"/>
      <c r="E35" s="85"/>
      <c r="F35" s="85"/>
      <c r="G35" s="21" t="s">
        <v>486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8"/>
      <c r="B36" s="8"/>
      <c r="C36" s="21" t="s">
        <v>75</v>
      </c>
      <c r="D36" s="73">
        <v>20.0</v>
      </c>
      <c r="E36" s="74">
        <v>500.0</v>
      </c>
      <c r="F36" s="74">
        <f>D36*E36</f>
        <v>10000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8"/>
      <c r="B37" s="8"/>
      <c r="C37" s="8"/>
      <c r="D37" s="9"/>
      <c r="E37" s="10"/>
      <c r="F37" s="1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86"/>
      <c r="B38" s="87" t="s">
        <v>498</v>
      </c>
      <c r="C38" s="86"/>
      <c r="D38" s="88"/>
      <c r="E38" s="89"/>
      <c r="F38" s="89"/>
      <c r="G38" s="25" t="s">
        <v>486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8"/>
      <c r="B39" s="8"/>
      <c r="C39" s="21" t="s">
        <v>75</v>
      </c>
      <c r="D39" s="73">
        <v>24.0</v>
      </c>
      <c r="E39" s="74">
        <v>500.0</v>
      </c>
      <c r="F39" s="74">
        <f>D39*E39</f>
        <v>12000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8"/>
      <c r="B40" s="8"/>
      <c r="C40" s="8"/>
      <c r="D40" s="9"/>
      <c r="E40" s="10"/>
      <c r="F40" s="1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86"/>
      <c r="B41" s="87" t="s">
        <v>499</v>
      </c>
      <c r="C41" s="86"/>
      <c r="D41" s="88"/>
      <c r="E41" s="89"/>
      <c r="F41" s="89"/>
      <c r="G41" s="25" t="s">
        <v>486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8"/>
      <c r="B42" s="8"/>
      <c r="C42" s="21" t="s">
        <v>75</v>
      </c>
      <c r="D42" s="73">
        <v>24.0</v>
      </c>
      <c r="E42" s="74">
        <v>500.0</v>
      </c>
      <c r="F42" s="74">
        <f>D42*E42</f>
        <v>12000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8"/>
      <c r="B43" s="8"/>
      <c r="C43" s="8"/>
      <c r="D43" s="9"/>
      <c r="E43" s="10"/>
      <c r="F43" s="1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0"/>
      <c r="B44" s="91" t="s">
        <v>500</v>
      </c>
      <c r="C44" s="92"/>
      <c r="D44" s="92"/>
      <c r="E44" s="93"/>
      <c r="F44" s="93"/>
      <c r="G44" s="25" t="s">
        <v>486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8"/>
      <c r="B45" s="8"/>
      <c r="C45" s="72" t="s">
        <v>75</v>
      </c>
      <c r="D45" s="22">
        <v>1.0</v>
      </c>
      <c r="E45" s="23">
        <v>500.0</v>
      </c>
      <c r="F45" s="23">
        <f>D45*E45</f>
        <v>500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8"/>
      <c r="B46" s="8"/>
      <c r="C46" s="9"/>
      <c r="D46" s="9"/>
      <c r="E46" s="10"/>
      <c r="F46" s="1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0"/>
      <c r="B47" s="91" t="s">
        <v>501</v>
      </c>
      <c r="C47" s="92"/>
      <c r="D47" s="92"/>
      <c r="E47" s="93"/>
      <c r="F47" s="93"/>
      <c r="G47" s="25" t="s">
        <v>486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8"/>
      <c r="B48" s="8"/>
      <c r="C48" s="21" t="s">
        <v>75</v>
      </c>
      <c r="D48" s="22">
        <v>1.0</v>
      </c>
      <c r="E48" s="23">
        <v>500.0</v>
      </c>
      <c r="F48" s="23">
        <f>D48*E48</f>
        <v>500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8"/>
      <c r="B49" s="8"/>
      <c r="C49" s="8"/>
      <c r="D49" s="9"/>
      <c r="E49" s="10"/>
      <c r="F49" s="1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4"/>
      <c r="B50" s="95" t="s">
        <v>502</v>
      </c>
      <c r="C50" s="94"/>
      <c r="D50" s="96"/>
      <c r="E50" s="97"/>
      <c r="F50" s="97"/>
      <c r="G50" s="25" t="s">
        <v>486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8"/>
      <c r="B51" s="8"/>
      <c r="C51" s="21" t="s">
        <v>75</v>
      </c>
      <c r="D51" s="73">
        <v>6.0</v>
      </c>
      <c r="E51" s="74">
        <v>500.0</v>
      </c>
      <c r="F51" s="74">
        <f>D51*E51</f>
        <v>3000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8"/>
      <c r="B52" s="8"/>
      <c r="C52" s="8"/>
      <c r="D52" s="9"/>
      <c r="E52" s="10"/>
      <c r="F52" s="1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8"/>
      <c r="B53" s="48" t="s">
        <v>503</v>
      </c>
      <c r="C53" s="98"/>
      <c r="D53" s="99"/>
      <c r="E53" s="100"/>
      <c r="F53" s="100"/>
      <c r="G53" s="25" t="s">
        <v>486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8"/>
      <c r="B54" s="8"/>
      <c r="C54" s="21" t="s">
        <v>75</v>
      </c>
      <c r="D54" s="73">
        <v>34.0</v>
      </c>
      <c r="E54" s="74">
        <v>500.0</v>
      </c>
      <c r="F54" s="74">
        <f>D54*E54</f>
        <v>17000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8"/>
      <c r="B55" s="8"/>
      <c r="C55" s="8"/>
      <c r="D55" s="9"/>
      <c r="E55" s="10"/>
      <c r="F55" s="1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8"/>
      <c r="B56" s="48" t="s">
        <v>504</v>
      </c>
      <c r="C56" s="98"/>
      <c r="D56" s="99"/>
      <c r="E56" s="100"/>
      <c r="F56" s="100"/>
      <c r="G56" s="25" t="s">
        <v>505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8"/>
      <c r="B57" s="8"/>
      <c r="C57" s="21" t="s">
        <v>75</v>
      </c>
      <c r="D57" s="73">
        <v>22.0</v>
      </c>
      <c r="E57" s="74">
        <v>500.0</v>
      </c>
      <c r="F57" s="74">
        <f>D57*E57</f>
        <v>11000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8"/>
      <c r="B58" s="8"/>
      <c r="C58" s="8"/>
      <c r="D58" s="9"/>
      <c r="E58" s="10"/>
      <c r="F58" s="1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01"/>
      <c r="B59" s="102" t="s">
        <v>506</v>
      </c>
      <c r="C59" s="101"/>
      <c r="D59" s="103"/>
      <c r="E59" s="104"/>
      <c r="F59" s="105">
        <f>SUM(F60:F61)</f>
        <v>24660.5</v>
      </c>
      <c r="G59" s="25" t="s">
        <v>486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8"/>
      <c r="B60" s="8"/>
      <c r="C60" s="21" t="s">
        <v>75</v>
      </c>
      <c r="D60" s="73">
        <v>43.0</v>
      </c>
      <c r="E60" s="74">
        <v>500.0</v>
      </c>
      <c r="F60" s="74">
        <f t="shared" ref="F60:F61" si="1">D60*E60</f>
        <v>21500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8"/>
      <c r="B61" s="8"/>
      <c r="C61" s="21" t="s">
        <v>507</v>
      </c>
      <c r="D61" s="22">
        <v>43.0</v>
      </c>
      <c r="E61" s="23">
        <v>73.5</v>
      </c>
      <c r="F61" s="23">
        <f t="shared" si="1"/>
        <v>3160.5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8"/>
      <c r="B62" s="8"/>
      <c r="C62" s="8"/>
      <c r="D62" s="9"/>
      <c r="E62" s="10"/>
      <c r="F62" s="1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06"/>
      <c r="B63" s="107" t="s">
        <v>508</v>
      </c>
      <c r="C63" s="106"/>
      <c r="D63" s="108"/>
      <c r="E63" s="109"/>
      <c r="F63" s="109"/>
      <c r="G63" s="25" t="s">
        <v>486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8"/>
      <c r="B64" s="8"/>
      <c r="C64" s="21" t="s">
        <v>75</v>
      </c>
      <c r="D64" s="22">
        <v>15.0</v>
      </c>
      <c r="E64" s="23">
        <v>500.0</v>
      </c>
      <c r="F64" s="23">
        <f>D64*E64</f>
        <v>7500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8"/>
      <c r="B65" s="8"/>
      <c r="C65" s="8"/>
      <c r="D65" s="9"/>
      <c r="E65" s="10"/>
      <c r="F65" s="1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10"/>
      <c r="B66" s="111" t="s">
        <v>509</v>
      </c>
      <c r="C66" s="110"/>
      <c r="D66" s="112"/>
      <c r="E66" s="113"/>
      <c r="F66" s="113"/>
      <c r="G66" s="3" t="s">
        <v>486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8"/>
      <c r="B67" s="8"/>
      <c r="C67" s="8" t="s">
        <v>75</v>
      </c>
      <c r="D67" s="38">
        <v>33.0</v>
      </c>
      <c r="E67" s="39">
        <v>500.0</v>
      </c>
      <c r="F67" s="39">
        <f>D67*E67</f>
        <v>16500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8"/>
      <c r="B68" s="8"/>
      <c r="C68" s="8"/>
      <c r="D68" s="9"/>
      <c r="E68" s="10"/>
      <c r="F68" s="1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14"/>
      <c r="B69" s="115" t="s">
        <v>510</v>
      </c>
      <c r="C69" s="114"/>
      <c r="D69" s="116"/>
      <c r="E69" s="117"/>
      <c r="F69" s="117"/>
      <c r="G69" s="3" t="s">
        <v>486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8"/>
      <c r="B70" s="8"/>
      <c r="C70" s="8" t="s">
        <v>75</v>
      </c>
      <c r="D70" s="38">
        <v>4.0</v>
      </c>
      <c r="E70" s="39">
        <v>500.0</v>
      </c>
      <c r="F70" s="39">
        <f>D70*E70</f>
        <v>2000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8"/>
      <c r="B71" s="8"/>
      <c r="C71" s="8"/>
      <c r="D71" s="9"/>
      <c r="E71" s="10"/>
      <c r="F71" s="1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2"/>
      <c r="B72" s="11" t="s">
        <v>511</v>
      </c>
      <c r="C72" s="12"/>
      <c r="D72" s="51"/>
      <c r="E72" s="14"/>
      <c r="F72" s="14"/>
      <c r="G72" s="25" t="s">
        <v>486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25" t="s">
        <v>75</v>
      </c>
      <c r="D73" s="118">
        <v>23.0</v>
      </c>
      <c r="E73" s="119">
        <v>525.0</v>
      </c>
      <c r="F73" s="119">
        <f>D73*E73</f>
        <v>12075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20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20"/>
      <c r="B75" s="121" t="s">
        <v>512</v>
      </c>
      <c r="C75" s="120"/>
      <c r="D75" s="122">
        <f>D76+D77</f>
        <v>50</v>
      </c>
      <c r="E75" s="123"/>
      <c r="F75" s="124">
        <f>SUM(F76:F77)</f>
        <v>26250</v>
      </c>
      <c r="G75" s="25" t="s">
        <v>486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8"/>
      <c r="B76" s="8"/>
      <c r="C76" s="21" t="s">
        <v>75</v>
      </c>
      <c r="D76" s="73">
        <v>48.0</v>
      </c>
      <c r="E76" s="74">
        <v>525.0</v>
      </c>
      <c r="F76" s="74">
        <f t="shared" ref="F76:F77" si="2">D76*E76</f>
        <v>25200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8"/>
      <c r="B77" s="8"/>
      <c r="C77" s="21" t="s">
        <v>513</v>
      </c>
      <c r="D77" s="73">
        <v>2.0</v>
      </c>
      <c r="E77" s="74">
        <v>525.0</v>
      </c>
      <c r="F77" s="74">
        <f t="shared" si="2"/>
        <v>1050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20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25"/>
      <c r="B79" s="126" t="s">
        <v>514</v>
      </c>
      <c r="C79" s="125"/>
      <c r="D79" s="127"/>
      <c r="E79" s="128"/>
      <c r="F79" s="128"/>
      <c r="G79" s="25" t="s">
        <v>486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8"/>
      <c r="B80" s="8"/>
      <c r="C80" s="21" t="s">
        <v>75</v>
      </c>
      <c r="D80" s="73">
        <v>79.0</v>
      </c>
      <c r="E80" s="74">
        <v>500.0</v>
      </c>
      <c r="F80" s="74">
        <f>D80*E80</f>
        <v>39500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8"/>
      <c r="B81" s="8"/>
      <c r="C81" s="8"/>
      <c r="D81" s="9"/>
      <c r="E81" s="10"/>
      <c r="F81" s="1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64"/>
      <c r="B82" s="129" t="s">
        <v>515</v>
      </c>
      <c r="C82" s="64"/>
      <c r="D82" s="130"/>
      <c r="E82" s="131"/>
      <c r="F82" s="131"/>
      <c r="G82" s="3" t="s">
        <v>486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8"/>
      <c r="B83" s="8"/>
      <c r="C83" s="8" t="s">
        <v>75</v>
      </c>
      <c r="D83" s="38">
        <v>5.0</v>
      </c>
      <c r="E83" s="39">
        <v>500.0</v>
      </c>
      <c r="F83" s="39">
        <f>D83*E83</f>
        <v>2500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8"/>
      <c r="B84" s="8"/>
      <c r="C84" s="8"/>
      <c r="D84" s="9"/>
      <c r="E84" s="10"/>
      <c r="F84" s="1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2"/>
      <c r="B85" s="11" t="s">
        <v>516</v>
      </c>
      <c r="C85" s="51"/>
      <c r="D85" s="14"/>
      <c r="E85" s="14"/>
      <c r="F85" s="14" t="str">
        <f>E85</f>
        <v/>
      </c>
      <c r="G85" s="3" t="s">
        <v>486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17" t="s">
        <v>75</v>
      </c>
      <c r="D86" s="26">
        <v>22.0</v>
      </c>
      <c r="E86" s="26">
        <v>520.0</v>
      </c>
      <c r="F86" s="18">
        <f>D86*E86</f>
        <v>11440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8"/>
      <c r="B87" s="8"/>
      <c r="C87" s="8"/>
      <c r="D87" s="9"/>
      <c r="E87" s="10"/>
      <c r="F87" s="1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8"/>
      <c r="B88" s="8"/>
      <c r="C88" s="8"/>
      <c r="D88" s="9"/>
      <c r="E88" s="10"/>
      <c r="F88" s="1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2"/>
      <c r="B89" s="11" t="s">
        <v>517</v>
      </c>
      <c r="C89" s="12"/>
      <c r="D89" s="51"/>
      <c r="E89" s="14"/>
      <c r="F89" s="14"/>
      <c r="G89" s="25" t="s">
        <v>486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25" t="s">
        <v>518</v>
      </c>
      <c r="D90" s="118">
        <v>15.0</v>
      </c>
      <c r="E90" s="119">
        <v>500.0</v>
      </c>
      <c r="F90" s="119">
        <f>D90*E90</f>
        <v>7500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20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32"/>
      <c r="B92" s="133" t="s">
        <v>519</v>
      </c>
      <c r="C92" s="132"/>
      <c r="D92" s="132"/>
      <c r="E92" s="134"/>
      <c r="F92" s="134"/>
      <c r="G92" s="25" t="s">
        <v>486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25" t="s">
        <v>520</v>
      </c>
      <c r="D93" s="135">
        <v>16.0</v>
      </c>
      <c r="E93" s="136">
        <v>500.0</v>
      </c>
      <c r="F93" s="136">
        <f>D93*E93</f>
        <v>8000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37"/>
      <c r="B95" s="138" t="s">
        <v>521</v>
      </c>
      <c r="C95" s="137"/>
      <c r="D95" s="137"/>
      <c r="E95" s="137"/>
      <c r="F95" s="137"/>
      <c r="G95" s="25" t="s">
        <v>522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40">
        <v>13.0</v>
      </c>
      <c r="E96" s="59">
        <v>545.0</v>
      </c>
      <c r="F96" s="40">
        <f>D96*E96</f>
        <v>7085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78"/>
      <c r="B98" s="79" t="s">
        <v>523</v>
      </c>
      <c r="C98" s="78"/>
      <c r="D98" s="78"/>
      <c r="E98" s="78"/>
      <c r="F98" s="78"/>
      <c r="G98" s="25" t="s">
        <v>522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40">
        <v>12.0</v>
      </c>
      <c r="E99" s="59">
        <v>545.0</v>
      </c>
      <c r="F99" s="40">
        <f>D99*E99</f>
        <v>6540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39"/>
      <c r="B101" s="140" t="s">
        <v>524</v>
      </c>
      <c r="C101" s="139"/>
      <c r="D101" s="139"/>
      <c r="E101" s="139"/>
      <c r="F101" s="139"/>
      <c r="G101" s="25" t="s">
        <v>522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40">
        <v>3.0</v>
      </c>
      <c r="E102" s="59">
        <v>545.0</v>
      </c>
      <c r="F102" s="40">
        <f>D102*E102</f>
        <v>1635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68"/>
      <c r="B104" s="69" t="s">
        <v>525</v>
      </c>
      <c r="C104" s="68"/>
      <c r="D104" s="68"/>
      <c r="E104" s="68"/>
      <c r="F104" s="68"/>
      <c r="G104" s="25" t="s">
        <v>522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40">
        <v>4.0</v>
      </c>
      <c r="E105" s="59">
        <v>545.0</v>
      </c>
      <c r="F105" s="40">
        <f>D105*E105</f>
        <v>2180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4.0"/>
    <col customWidth="1" min="3" max="3" width="36.63"/>
    <col customWidth="1" min="4" max="4" width="12.63"/>
    <col customWidth="1" min="5" max="5" width="30.38"/>
    <col customWidth="1" min="6" max="6" width="12.63"/>
  </cols>
  <sheetData>
    <row r="1" ht="15.75" customHeight="1">
      <c r="A1" s="141" t="s">
        <v>526</v>
      </c>
      <c r="B1" s="142" t="s">
        <v>527</v>
      </c>
      <c r="C1" s="142" t="s">
        <v>528</v>
      </c>
      <c r="D1" s="143" t="s">
        <v>529</v>
      </c>
      <c r="E1" s="142" t="s">
        <v>530</v>
      </c>
      <c r="F1" s="142" t="s">
        <v>531</v>
      </c>
      <c r="G1" s="142" t="s">
        <v>532</v>
      </c>
      <c r="H1" s="144" t="s">
        <v>533</v>
      </c>
    </row>
    <row r="2" ht="15.75" customHeight="1">
      <c r="A2" s="145" t="s">
        <v>534</v>
      </c>
      <c r="B2" s="146" t="s">
        <v>535</v>
      </c>
      <c r="C2" s="146" t="s">
        <v>536</v>
      </c>
      <c r="D2" s="147">
        <v>575.0</v>
      </c>
      <c r="E2" s="146" t="s">
        <v>537</v>
      </c>
      <c r="F2" s="146" t="s">
        <v>538</v>
      </c>
      <c r="G2" s="146"/>
      <c r="H2" s="148"/>
    </row>
    <row r="3" ht="15.75" customHeight="1">
      <c r="A3" s="149" t="s">
        <v>539</v>
      </c>
      <c r="B3" s="150" t="s">
        <v>540</v>
      </c>
      <c r="C3" s="150" t="s">
        <v>541</v>
      </c>
      <c r="D3" s="151">
        <v>782.0</v>
      </c>
      <c r="E3" s="150" t="s">
        <v>542</v>
      </c>
      <c r="F3" s="150" t="s">
        <v>543</v>
      </c>
      <c r="G3" s="150"/>
      <c r="H3" s="152"/>
    </row>
    <row r="4" ht="15.75" customHeight="1">
      <c r="A4" s="145" t="s">
        <v>539</v>
      </c>
      <c r="B4" s="146" t="s">
        <v>540</v>
      </c>
      <c r="C4" s="146" t="s">
        <v>544</v>
      </c>
      <c r="D4" s="147">
        <v>1150.0</v>
      </c>
      <c r="E4" s="146" t="s">
        <v>545</v>
      </c>
      <c r="F4" s="146" t="s">
        <v>546</v>
      </c>
      <c r="G4" s="146"/>
      <c r="H4" s="148"/>
    </row>
    <row r="5" ht="15.75" customHeight="1">
      <c r="A5" s="149" t="s">
        <v>547</v>
      </c>
      <c r="B5" s="150" t="s">
        <v>548</v>
      </c>
      <c r="C5" s="150" t="s">
        <v>549</v>
      </c>
      <c r="D5" s="153">
        <v>22770.0</v>
      </c>
      <c r="E5" s="150" t="s">
        <v>550</v>
      </c>
      <c r="F5" s="150" t="s">
        <v>551</v>
      </c>
      <c r="G5" s="150"/>
      <c r="H5" s="154" t="s">
        <v>552</v>
      </c>
    </row>
    <row r="6" ht="15.75" customHeight="1">
      <c r="A6" s="145" t="s">
        <v>547</v>
      </c>
      <c r="B6" s="146" t="s">
        <v>548</v>
      </c>
      <c r="C6" s="146" t="s">
        <v>549</v>
      </c>
      <c r="D6" s="147">
        <v>11385.0</v>
      </c>
      <c r="E6" s="146" t="s">
        <v>553</v>
      </c>
      <c r="F6" s="146" t="s">
        <v>554</v>
      </c>
      <c r="G6" s="146"/>
      <c r="H6" s="148"/>
    </row>
    <row r="7" ht="15.75" customHeight="1">
      <c r="A7" s="149" t="s">
        <v>555</v>
      </c>
      <c r="B7" s="150" t="s">
        <v>556</v>
      </c>
      <c r="C7" s="150" t="s">
        <v>557</v>
      </c>
      <c r="D7" s="151">
        <v>3450.0</v>
      </c>
      <c r="E7" s="150" t="s">
        <v>558</v>
      </c>
      <c r="F7" s="150" t="s">
        <v>559</v>
      </c>
      <c r="G7" s="150"/>
      <c r="H7" s="152"/>
    </row>
    <row r="8" ht="15.75" customHeight="1">
      <c r="A8" s="145" t="s">
        <v>560</v>
      </c>
      <c r="B8" s="146" t="s">
        <v>561</v>
      </c>
      <c r="C8" s="146" t="s">
        <v>562</v>
      </c>
      <c r="D8" s="147">
        <v>1150.0</v>
      </c>
      <c r="E8" s="146" t="s">
        <v>563</v>
      </c>
      <c r="F8" s="146" t="s">
        <v>564</v>
      </c>
      <c r="G8" s="146"/>
      <c r="H8" s="148"/>
    </row>
    <row r="9" ht="15.75" customHeight="1">
      <c r="A9" s="149" t="s">
        <v>565</v>
      </c>
      <c r="B9" s="150" t="s">
        <v>566</v>
      </c>
      <c r="C9" s="150" t="s">
        <v>567</v>
      </c>
      <c r="D9" s="151">
        <v>782.0</v>
      </c>
      <c r="E9" s="150" t="s">
        <v>568</v>
      </c>
      <c r="F9" s="150" t="s">
        <v>569</v>
      </c>
      <c r="G9" s="150"/>
      <c r="H9" s="152"/>
    </row>
    <row r="10" ht="15.75" customHeight="1">
      <c r="A10" s="145" t="s">
        <v>570</v>
      </c>
      <c r="B10" s="146" t="s">
        <v>571</v>
      </c>
      <c r="C10" s="146" t="s">
        <v>572</v>
      </c>
      <c r="D10" s="147">
        <v>2875.0</v>
      </c>
      <c r="E10" s="146" t="s">
        <v>573</v>
      </c>
      <c r="F10" s="146" t="s">
        <v>574</v>
      </c>
      <c r="G10" s="146"/>
      <c r="H10" s="148"/>
    </row>
    <row r="11" ht="15.75" customHeight="1">
      <c r="A11" s="149" t="s">
        <v>575</v>
      </c>
      <c r="B11" s="150" t="s">
        <v>576</v>
      </c>
      <c r="C11" s="150" t="s">
        <v>577</v>
      </c>
      <c r="D11" s="151">
        <v>575.0</v>
      </c>
      <c r="E11" s="150" t="s">
        <v>563</v>
      </c>
      <c r="F11" s="150" t="s">
        <v>578</v>
      </c>
      <c r="G11" s="150"/>
      <c r="H11" s="152"/>
    </row>
    <row r="12" ht="15.75" customHeight="1">
      <c r="A12" s="145" t="s">
        <v>575</v>
      </c>
      <c r="B12" s="146" t="s">
        <v>576</v>
      </c>
      <c r="C12" s="146" t="s">
        <v>579</v>
      </c>
      <c r="D12" s="147">
        <v>782.0</v>
      </c>
      <c r="E12" s="146" t="s">
        <v>580</v>
      </c>
      <c r="F12" s="146" t="s">
        <v>581</v>
      </c>
      <c r="G12" s="146"/>
      <c r="H12" s="148"/>
    </row>
    <row r="13" ht="15.75" customHeight="1">
      <c r="A13" s="149" t="s">
        <v>582</v>
      </c>
      <c r="B13" s="150" t="s">
        <v>583</v>
      </c>
      <c r="C13" s="150" t="s">
        <v>584</v>
      </c>
      <c r="D13" s="151">
        <v>1564.0</v>
      </c>
      <c r="E13" s="150" t="s">
        <v>585</v>
      </c>
      <c r="F13" s="150" t="s">
        <v>586</v>
      </c>
      <c r="G13" s="150"/>
      <c r="H13" s="152"/>
    </row>
    <row r="14" ht="15.75" customHeight="1">
      <c r="A14" s="145" t="s">
        <v>587</v>
      </c>
      <c r="B14" s="146" t="s">
        <v>588</v>
      </c>
      <c r="C14" s="146" t="s">
        <v>589</v>
      </c>
      <c r="D14" s="147">
        <v>2300.0</v>
      </c>
      <c r="E14" s="146" t="s">
        <v>590</v>
      </c>
      <c r="F14" s="146" t="s">
        <v>591</v>
      </c>
      <c r="G14" s="146"/>
      <c r="H14" s="148"/>
    </row>
    <row r="15" ht="15.75" customHeight="1">
      <c r="A15" s="149" t="s">
        <v>592</v>
      </c>
      <c r="B15" s="150" t="s">
        <v>593</v>
      </c>
      <c r="C15" s="150" t="s">
        <v>594</v>
      </c>
      <c r="D15" s="151">
        <v>575.0</v>
      </c>
      <c r="E15" s="150" t="s">
        <v>550</v>
      </c>
      <c r="F15" s="150" t="s">
        <v>595</v>
      </c>
      <c r="G15" s="150"/>
      <c r="H15" s="152"/>
    </row>
    <row r="16" ht="15.75" customHeight="1">
      <c r="A16" s="145" t="s">
        <v>596</v>
      </c>
      <c r="B16" s="146" t="s">
        <v>597</v>
      </c>
      <c r="C16" s="146" t="s">
        <v>598</v>
      </c>
      <c r="D16" s="147">
        <v>1564.0</v>
      </c>
      <c r="E16" s="146" t="s">
        <v>558</v>
      </c>
      <c r="F16" s="146" t="s">
        <v>599</v>
      </c>
      <c r="G16" s="146"/>
      <c r="H16" s="148"/>
    </row>
    <row r="17" ht="15.75" customHeight="1">
      <c r="A17" s="149" t="s">
        <v>596</v>
      </c>
      <c r="B17" s="150" t="s">
        <v>597</v>
      </c>
      <c r="C17" s="150" t="s">
        <v>600</v>
      </c>
      <c r="D17" s="151">
        <v>3927.0</v>
      </c>
      <c r="E17" s="150" t="s">
        <v>558</v>
      </c>
      <c r="F17" s="150" t="s">
        <v>601</v>
      </c>
      <c r="G17" s="150"/>
      <c r="H17" s="152"/>
    </row>
    <row r="18" ht="15.75" customHeight="1">
      <c r="A18" s="145" t="s">
        <v>602</v>
      </c>
      <c r="B18" s="146" t="s">
        <v>603</v>
      </c>
      <c r="C18" s="146" t="s">
        <v>604</v>
      </c>
      <c r="D18" s="147">
        <v>782.0</v>
      </c>
      <c r="E18" s="146" t="s">
        <v>605</v>
      </c>
      <c r="F18" s="146" t="s">
        <v>606</v>
      </c>
      <c r="G18" s="146"/>
      <c r="H18" s="148"/>
    </row>
    <row r="19" ht="15.75" customHeight="1">
      <c r="A19" s="149" t="s">
        <v>607</v>
      </c>
      <c r="B19" s="150" t="s">
        <v>608</v>
      </c>
      <c r="C19" s="150" t="s">
        <v>609</v>
      </c>
      <c r="D19" s="151">
        <v>1150.0</v>
      </c>
      <c r="E19" s="150" t="s">
        <v>550</v>
      </c>
      <c r="F19" s="150" t="s">
        <v>610</v>
      </c>
      <c r="G19" s="150"/>
      <c r="H19" s="152"/>
    </row>
    <row r="20" ht="15.75" customHeight="1">
      <c r="A20" s="145" t="s">
        <v>607</v>
      </c>
      <c r="B20" s="146" t="s">
        <v>611</v>
      </c>
      <c r="C20" s="146" t="s">
        <v>612</v>
      </c>
      <c r="D20" s="147">
        <v>1564.0</v>
      </c>
      <c r="E20" s="146" t="s">
        <v>585</v>
      </c>
      <c r="F20" s="146" t="s">
        <v>613</v>
      </c>
      <c r="G20" s="146"/>
      <c r="H20" s="148"/>
    </row>
    <row r="21" ht="15.75" customHeight="1">
      <c r="A21" s="149" t="s">
        <v>614</v>
      </c>
      <c r="B21" s="150" t="s">
        <v>615</v>
      </c>
      <c r="C21" s="150" t="s">
        <v>616</v>
      </c>
      <c r="D21" s="151">
        <v>3450.0</v>
      </c>
      <c r="E21" s="150" t="s">
        <v>545</v>
      </c>
      <c r="F21" s="150" t="s">
        <v>617</v>
      </c>
      <c r="G21" s="150"/>
      <c r="H21" s="152"/>
    </row>
    <row r="22" ht="15.75" customHeight="1">
      <c r="A22" s="145" t="s">
        <v>618</v>
      </c>
      <c r="B22" s="146" t="s">
        <v>619</v>
      </c>
      <c r="C22" s="146" t="s">
        <v>620</v>
      </c>
      <c r="D22" s="147">
        <v>1150.0</v>
      </c>
      <c r="E22" s="146" t="s">
        <v>621</v>
      </c>
      <c r="F22" s="146" t="s">
        <v>622</v>
      </c>
      <c r="G22" s="146"/>
      <c r="H22" s="148"/>
    </row>
    <row r="23" ht="15.75" customHeight="1">
      <c r="A23" s="149" t="s">
        <v>623</v>
      </c>
      <c r="B23" s="150" t="s">
        <v>624</v>
      </c>
      <c r="C23" s="150" t="s">
        <v>625</v>
      </c>
      <c r="D23" s="151">
        <v>1150.0</v>
      </c>
      <c r="E23" s="150" t="s">
        <v>590</v>
      </c>
      <c r="F23" s="150" t="s">
        <v>626</v>
      </c>
      <c r="G23" s="150"/>
      <c r="H23" s="152"/>
    </row>
    <row r="24" ht="15.75" customHeight="1">
      <c r="A24" s="145" t="s">
        <v>627</v>
      </c>
      <c r="B24" s="146" t="s">
        <v>628</v>
      </c>
      <c r="C24" s="146" t="s">
        <v>629</v>
      </c>
      <c r="D24" s="147">
        <v>782.0</v>
      </c>
      <c r="E24" s="146" t="s">
        <v>630</v>
      </c>
      <c r="F24" s="146" t="s">
        <v>631</v>
      </c>
      <c r="G24" s="146"/>
      <c r="H24" s="148"/>
    </row>
    <row r="25" ht="15.75" customHeight="1">
      <c r="A25" s="149" t="s">
        <v>632</v>
      </c>
      <c r="B25" s="150" t="s">
        <v>633</v>
      </c>
      <c r="C25" s="150" t="s">
        <v>634</v>
      </c>
      <c r="D25" s="151">
        <v>1150.0</v>
      </c>
      <c r="E25" s="150" t="s">
        <v>558</v>
      </c>
      <c r="F25" s="150" t="s">
        <v>635</v>
      </c>
      <c r="G25" s="150"/>
      <c r="H25" s="152"/>
    </row>
    <row r="26" ht="15.75" customHeight="1">
      <c r="A26" s="145" t="s">
        <v>636</v>
      </c>
      <c r="B26" s="146" t="s">
        <v>637</v>
      </c>
      <c r="C26" s="146" t="s">
        <v>638</v>
      </c>
      <c r="D26" s="147">
        <v>782.0</v>
      </c>
      <c r="E26" s="146" t="s">
        <v>585</v>
      </c>
      <c r="F26" s="146" t="s">
        <v>639</v>
      </c>
      <c r="G26" s="146"/>
      <c r="H26" s="148"/>
    </row>
    <row r="27" ht="15.75" customHeight="1">
      <c r="A27" s="149" t="s">
        <v>636</v>
      </c>
      <c r="B27" s="150" t="s">
        <v>637</v>
      </c>
      <c r="C27" s="150" t="s">
        <v>640</v>
      </c>
      <c r="D27" s="151">
        <v>782.0</v>
      </c>
      <c r="E27" s="150" t="s">
        <v>550</v>
      </c>
      <c r="F27" s="150" t="s">
        <v>641</v>
      </c>
      <c r="G27" s="150"/>
      <c r="H27" s="152"/>
    </row>
    <row r="28" ht="15.75" customHeight="1">
      <c r="A28" s="145" t="s">
        <v>642</v>
      </c>
      <c r="B28" s="146" t="s">
        <v>643</v>
      </c>
      <c r="C28" s="146" t="s">
        <v>644</v>
      </c>
      <c r="D28" s="147">
        <v>1150.0</v>
      </c>
      <c r="E28" s="146" t="s">
        <v>537</v>
      </c>
      <c r="F28" s="146" t="s">
        <v>645</v>
      </c>
      <c r="G28" s="146"/>
      <c r="H28" s="148"/>
    </row>
    <row r="29" ht="15.75" customHeight="1">
      <c r="A29" s="149" t="s">
        <v>642</v>
      </c>
      <c r="B29" s="150" t="s">
        <v>643</v>
      </c>
      <c r="C29" s="150" t="s">
        <v>646</v>
      </c>
      <c r="D29" s="151">
        <v>575.0</v>
      </c>
      <c r="E29" s="150" t="s">
        <v>647</v>
      </c>
      <c r="F29" s="150" t="s">
        <v>648</v>
      </c>
      <c r="G29" s="150"/>
      <c r="H29" s="152"/>
    </row>
    <row r="30" ht="15.75" customHeight="1">
      <c r="A30" s="145" t="s">
        <v>649</v>
      </c>
      <c r="B30" s="146" t="s">
        <v>650</v>
      </c>
      <c r="C30" s="146" t="s">
        <v>651</v>
      </c>
      <c r="D30" s="147">
        <v>1150.0</v>
      </c>
      <c r="E30" s="146" t="s">
        <v>563</v>
      </c>
      <c r="F30" s="146" t="s">
        <v>652</v>
      </c>
      <c r="G30" s="146"/>
      <c r="H30" s="148"/>
    </row>
    <row r="31" ht="15.75" customHeight="1">
      <c r="A31" s="149" t="s">
        <v>653</v>
      </c>
      <c r="B31" s="150" t="s">
        <v>654</v>
      </c>
      <c r="C31" s="150" t="s">
        <v>655</v>
      </c>
      <c r="D31" s="151">
        <v>1150.0</v>
      </c>
      <c r="E31" s="150" t="s">
        <v>537</v>
      </c>
      <c r="F31" s="150" t="s">
        <v>656</v>
      </c>
      <c r="G31" s="150"/>
      <c r="H31" s="152"/>
    </row>
    <row r="32" ht="15.75" customHeight="1">
      <c r="A32" s="145" t="s">
        <v>657</v>
      </c>
      <c r="B32" s="146" t="s">
        <v>658</v>
      </c>
      <c r="C32" s="146" t="s">
        <v>659</v>
      </c>
      <c r="D32" s="147">
        <v>2346.0</v>
      </c>
      <c r="E32" s="146" t="s">
        <v>568</v>
      </c>
      <c r="F32" s="146" t="s">
        <v>660</v>
      </c>
      <c r="G32" s="146"/>
      <c r="H32" s="148"/>
    </row>
    <row r="33" ht="15.75" customHeight="1">
      <c r="A33" s="149" t="s">
        <v>657</v>
      </c>
      <c r="B33" s="150" t="s">
        <v>658</v>
      </c>
      <c r="C33" s="150" t="s">
        <v>661</v>
      </c>
      <c r="D33" s="151">
        <v>782.0</v>
      </c>
      <c r="E33" s="150" t="s">
        <v>662</v>
      </c>
      <c r="F33" s="150" t="s">
        <v>663</v>
      </c>
      <c r="G33" s="150"/>
      <c r="H33" s="152"/>
    </row>
    <row r="34" ht="15.75" customHeight="1">
      <c r="A34" s="145" t="s">
        <v>664</v>
      </c>
      <c r="B34" s="146" t="s">
        <v>665</v>
      </c>
      <c r="C34" s="146" t="s">
        <v>666</v>
      </c>
      <c r="D34" s="147">
        <v>1564.0</v>
      </c>
      <c r="E34" s="146" t="s">
        <v>667</v>
      </c>
      <c r="F34" s="146" t="s">
        <v>668</v>
      </c>
      <c r="G34" s="146"/>
      <c r="H34" s="148"/>
    </row>
    <row r="35" ht="15.75" customHeight="1">
      <c r="A35" s="149" t="s">
        <v>669</v>
      </c>
      <c r="B35" s="150" t="s">
        <v>670</v>
      </c>
      <c r="C35" s="150" t="s">
        <v>671</v>
      </c>
      <c r="D35" s="151">
        <v>1564.0</v>
      </c>
      <c r="E35" s="150" t="s">
        <v>558</v>
      </c>
      <c r="F35" s="150" t="s">
        <v>672</v>
      </c>
      <c r="G35" s="150"/>
      <c r="H35" s="152"/>
    </row>
    <row r="36" ht="15.75" customHeight="1">
      <c r="A36" s="145" t="s">
        <v>673</v>
      </c>
      <c r="B36" s="146" t="s">
        <v>674</v>
      </c>
      <c r="C36" s="146" t="s">
        <v>675</v>
      </c>
      <c r="D36" s="147">
        <v>11500.0</v>
      </c>
      <c r="E36" s="146" t="s">
        <v>550</v>
      </c>
      <c r="F36" s="146" t="s">
        <v>676</v>
      </c>
      <c r="G36" s="146"/>
      <c r="H36" s="148"/>
    </row>
    <row r="37" ht="15.75" customHeight="1">
      <c r="A37" s="149" t="s">
        <v>673</v>
      </c>
      <c r="B37" s="150" t="s">
        <v>674</v>
      </c>
      <c r="C37" s="150" t="s">
        <v>677</v>
      </c>
      <c r="D37" s="151">
        <v>7854.0</v>
      </c>
      <c r="E37" s="150" t="s">
        <v>585</v>
      </c>
      <c r="F37" s="150" t="s">
        <v>678</v>
      </c>
      <c r="G37" s="150"/>
      <c r="H37" s="152"/>
    </row>
    <row r="38" ht="15.75" customHeight="1">
      <c r="A38" s="145" t="s">
        <v>679</v>
      </c>
      <c r="B38" s="146" t="s">
        <v>680</v>
      </c>
      <c r="C38" s="146" t="s">
        <v>681</v>
      </c>
      <c r="D38" s="147">
        <v>2300.0</v>
      </c>
      <c r="E38" s="146" t="s">
        <v>558</v>
      </c>
      <c r="F38" s="146" t="s">
        <v>682</v>
      </c>
      <c r="G38" s="146"/>
      <c r="H38" s="148"/>
    </row>
    <row r="39" ht="15.75" customHeight="1">
      <c r="A39" s="149" t="s">
        <v>683</v>
      </c>
      <c r="B39" s="150" t="s">
        <v>684</v>
      </c>
      <c r="C39" s="150" t="s">
        <v>685</v>
      </c>
      <c r="D39" s="151">
        <v>782.0</v>
      </c>
      <c r="E39" s="150" t="s">
        <v>686</v>
      </c>
      <c r="F39" s="150" t="s">
        <v>687</v>
      </c>
      <c r="G39" s="150"/>
      <c r="H39" s="152"/>
    </row>
    <row r="40" ht="15.75" customHeight="1">
      <c r="A40" s="145" t="s">
        <v>688</v>
      </c>
      <c r="B40" s="146" t="s">
        <v>689</v>
      </c>
      <c r="C40" s="146" t="s">
        <v>690</v>
      </c>
      <c r="D40" s="147">
        <v>575.0</v>
      </c>
      <c r="E40" s="146" t="s">
        <v>590</v>
      </c>
      <c r="F40" s="146" t="s">
        <v>691</v>
      </c>
      <c r="G40" s="146"/>
      <c r="H40" s="148"/>
    </row>
    <row r="41" ht="15.75" customHeight="1">
      <c r="A41" s="149" t="s">
        <v>692</v>
      </c>
      <c r="B41" s="150" t="s">
        <v>693</v>
      </c>
      <c r="C41" s="150" t="s">
        <v>694</v>
      </c>
      <c r="D41" s="151">
        <v>3450.0</v>
      </c>
      <c r="E41" s="150" t="s">
        <v>563</v>
      </c>
      <c r="F41" s="150" t="s">
        <v>695</v>
      </c>
      <c r="G41" s="150"/>
      <c r="H41" s="152"/>
    </row>
    <row r="42" ht="15.75" customHeight="1">
      <c r="A42" s="145" t="s">
        <v>696</v>
      </c>
      <c r="B42" s="146" t="s">
        <v>697</v>
      </c>
      <c r="C42" s="146" t="s">
        <v>698</v>
      </c>
      <c r="D42" s="147">
        <v>782.0</v>
      </c>
      <c r="E42" s="146" t="s">
        <v>585</v>
      </c>
      <c r="F42" s="146" t="s">
        <v>699</v>
      </c>
      <c r="G42" s="146"/>
      <c r="H42" s="148"/>
    </row>
    <row r="43" ht="15.75" customHeight="1">
      <c r="A43" s="149" t="s">
        <v>700</v>
      </c>
      <c r="B43" s="150" t="s">
        <v>701</v>
      </c>
      <c r="C43" s="150" t="s">
        <v>702</v>
      </c>
      <c r="D43" s="151">
        <v>3450.0</v>
      </c>
      <c r="E43" s="150" t="s">
        <v>558</v>
      </c>
      <c r="F43" s="150" t="s">
        <v>703</v>
      </c>
      <c r="G43" s="150"/>
      <c r="H43" s="152"/>
    </row>
    <row r="44" ht="15.75" customHeight="1">
      <c r="A44" s="145" t="s">
        <v>704</v>
      </c>
      <c r="B44" s="146" t="s">
        <v>705</v>
      </c>
      <c r="C44" s="146" t="s">
        <v>706</v>
      </c>
      <c r="D44" s="147">
        <v>2300.0</v>
      </c>
      <c r="E44" s="146" t="s">
        <v>550</v>
      </c>
      <c r="F44" s="146" t="s">
        <v>707</v>
      </c>
      <c r="G44" s="146"/>
      <c r="H44" s="148"/>
    </row>
    <row r="45" ht="15.75" customHeight="1">
      <c r="A45" s="149" t="s">
        <v>704</v>
      </c>
      <c r="B45" s="150" t="s">
        <v>705</v>
      </c>
      <c r="C45" s="150" t="s">
        <v>708</v>
      </c>
      <c r="D45" s="151">
        <v>1564.0</v>
      </c>
      <c r="E45" s="150" t="s">
        <v>585</v>
      </c>
      <c r="F45" s="150" t="s">
        <v>709</v>
      </c>
      <c r="G45" s="150"/>
      <c r="H45" s="152"/>
    </row>
    <row r="46" ht="15.75" customHeight="1">
      <c r="A46" s="145" t="s">
        <v>710</v>
      </c>
      <c r="B46" s="146" t="s">
        <v>711</v>
      </c>
      <c r="C46" s="146" t="s">
        <v>712</v>
      </c>
      <c r="D46" s="147">
        <v>3795.0</v>
      </c>
      <c r="E46" s="146" t="s">
        <v>545</v>
      </c>
      <c r="F46" s="146" t="s">
        <v>713</v>
      </c>
      <c r="G46" s="146"/>
      <c r="H46" s="148"/>
    </row>
    <row r="47" ht="15.75" customHeight="1">
      <c r="A47" s="149" t="s">
        <v>710</v>
      </c>
      <c r="B47" s="150" t="s">
        <v>714</v>
      </c>
      <c r="C47" s="150" t="s">
        <v>712</v>
      </c>
      <c r="D47" s="151">
        <v>1150.0</v>
      </c>
      <c r="E47" s="150" t="s">
        <v>545</v>
      </c>
      <c r="F47" s="150" t="s">
        <v>715</v>
      </c>
      <c r="G47" s="150"/>
      <c r="H47" s="152"/>
    </row>
    <row r="48" ht="15.75" customHeight="1">
      <c r="A48" s="145" t="s">
        <v>710</v>
      </c>
      <c r="B48" s="146" t="s">
        <v>711</v>
      </c>
      <c r="C48" s="146" t="s">
        <v>712</v>
      </c>
      <c r="D48" s="147">
        <v>1150.0</v>
      </c>
      <c r="E48" s="146" t="s">
        <v>545</v>
      </c>
      <c r="F48" s="146" t="s">
        <v>716</v>
      </c>
      <c r="G48" s="146"/>
      <c r="H48" s="148"/>
    </row>
    <row r="49" ht="15.75" customHeight="1">
      <c r="A49" s="149" t="s">
        <v>717</v>
      </c>
      <c r="B49" s="150" t="s">
        <v>718</v>
      </c>
      <c r="C49" s="150" t="s">
        <v>719</v>
      </c>
      <c r="D49" s="151">
        <v>2346.0</v>
      </c>
      <c r="E49" s="150" t="s">
        <v>720</v>
      </c>
      <c r="F49" s="150" t="s">
        <v>721</v>
      </c>
      <c r="G49" s="150"/>
      <c r="H49" s="152"/>
    </row>
    <row r="50" ht="15.75" customHeight="1">
      <c r="A50" s="145" t="s">
        <v>722</v>
      </c>
      <c r="B50" s="146" t="s">
        <v>723</v>
      </c>
      <c r="C50" s="146" t="s">
        <v>724</v>
      </c>
      <c r="D50" s="147">
        <v>782.0</v>
      </c>
      <c r="E50" s="146" t="s">
        <v>725</v>
      </c>
      <c r="F50" s="146" t="s">
        <v>726</v>
      </c>
      <c r="G50" s="146"/>
      <c r="H50" s="148"/>
    </row>
    <row r="51" ht="15.75" customHeight="1">
      <c r="A51" s="149" t="s">
        <v>727</v>
      </c>
      <c r="B51" s="150" t="s">
        <v>728</v>
      </c>
      <c r="C51" s="150" t="s">
        <v>729</v>
      </c>
      <c r="D51" s="151">
        <v>2300.0</v>
      </c>
      <c r="E51" s="150" t="s">
        <v>545</v>
      </c>
      <c r="F51" s="150" t="s">
        <v>730</v>
      </c>
      <c r="G51" s="150"/>
      <c r="H51" s="152"/>
    </row>
    <row r="52" ht="15.75" customHeight="1">
      <c r="A52" s="145" t="s">
        <v>731</v>
      </c>
      <c r="B52" s="146" t="s">
        <v>732</v>
      </c>
      <c r="C52" s="146" t="s">
        <v>733</v>
      </c>
      <c r="D52" s="147">
        <v>1897.5</v>
      </c>
      <c r="E52" s="146" t="s">
        <v>537</v>
      </c>
      <c r="F52" s="146" t="s">
        <v>734</v>
      </c>
      <c r="G52" s="146"/>
      <c r="H52" s="148"/>
    </row>
    <row r="53" ht="15.75" customHeight="1">
      <c r="A53" s="149" t="s">
        <v>735</v>
      </c>
      <c r="B53" s="150" t="s">
        <v>736</v>
      </c>
      <c r="C53" s="150" t="s">
        <v>737</v>
      </c>
      <c r="D53" s="151">
        <v>782.0</v>
      </c>
      <c r="E53" s="150" t="s">
        <v>738</v>
      </c>
      <c r="F53" s="150" t="s">
        <v>739</v>
      </c>
      <c r="G53" s="150"/>
      <c r="H53" s="152"/>
    </row>
    <row r="54" ht="15.75" customHeight="1">
      <c r="A54" s="145" t="s">
        <v>740</v>
      </c>
      <c r="B54" s="146" t="s">
        <v>741</v>
      </c>
      <c r="C54" s="146" t="s">
        <v>742</v>
      </c>
      <c r="D54" s="147">
        <v>1150.0</v>
      </c>
      <c r="E54" s="146" t="s">
        <v>550</v>
      </c>
      <c r="F54" s="146" t="s">
        <v>743</v>
      </c>
      <c r="G54" s="146"/>
      <c r="H54" s="148"/>
    </row>
    <row r="55" ht="15.75" customHeight="1">
      <c r="A55" s="149" t="s">
        <v>740</v>
      </c>
      <c r="B55" s="150" t="s">
        <v>741</v>
      </c>
      <c r="C55" s="150" t="s">
        <v>744</v>
      </c>
      <c r="D55" s="151">
        <v>22574.5</v>
      </c>
      <c r="E55" s="150" t="s">
        <v>745</v>
      </c>
      <c r="F55" s="150" t="s">
        <v>746</v>
      </c>
      <c r="G55" s="150"/>
      <c r="H55" s="152"/>
    </row>
    <row r="56" ht="15.75" customHeight="1">
      <c r="A56" s="145" t="s">
        <v>740</v>
      </c>
      <c r="B56" s="146" t="s">
        <v>741</v>
      </c>
      <c r="C56" s="146" t="s">
        <v>742</v>
      </c>
      <c r="D56" s="147">
        <v>575.0</v>
      </c>
      <c r="E56" s="146" t="s">
        <v>747</v>
      </c>
      <c r="F56" s="146" t="s">
        <v>748</v>
      </c>
      <c r="G56" s="146"/>
      <c r="H56" s="148"/>
    </row>
    <row r="57" ht="15.75" customHeight="1">
      <c r="A57" s="149" t="s">
        <v>749</v>
      </c>
      <c r="B57" s="150" t="s">
        <v>750</v>
      </c>
      <c r="C57" s="150" t="s">
        <v>751</v>
      </c>
      <c r="D57" s="151">
        <v>1155.0</v>
      </c>
      <c r="E57" s="150" t="s">
        <v>752</v>
      </c>
      <c r="F57" s="150" t="s">
        <v>753</v>
      </c>
      <c r="G57" s="150"/>
      <c r="H57" s="152"/>
    </row>
    <row r="58" ht="15.75" customHeight="1">
      <c r="A58" s="145" t="s">
        <v>754</v>
      </c>
      <c r="B58" s="146" t="s">
        <v>755</v>
      </c>
      <c r="C58" s="146" t="s">
        <v>756</v>
      </c>
      <c r="D58" s="147">
        <v>782.0</v>
      </c>
      <c r="E58" s="146" t="s">
        <v>550</v>
      </c>
      <c r="F58" s="146" t="s">
        <v>757</v>
      </c>
      <c r="G58" s="146"/>
      <c r="H58" s="148"/>
    </row>
    <row r="59" ht="15.75" customHeight="1">
      <c r="A59" s="149" t="s">
        <v>758</v>
      </c>
      <c r="B59" s="150" t="s">
        <v>759</v>
      </c>
      <c r="C59" s="150" t="s">
        <v>760</v>
      </c>
      <c r="D59" s="151">
        <v>1150.0</v>
      </c>
      <c r="E59" s="150" t="s">
        <v>558</v>
      </c>
      <c r="F59" s="150" t="s">
        <v>761</v>
      </c>
      <c r="G59" s="150"/>
      <c r="H59" s="152"/>
    </row>
    <row r="60" ht="15.75" customHeight="1">
      <c r="A60" s="145" t="s">
        <v>762</v>
      </c>
      <c r="B60" s="146" t="s">
        <v>763</v>
      </c>
      <c r="C60" s="146" t="s">
        <v>764</v>
      </c>
      <c r="D60" s="147">
        <v>13282.5</v>
      </c>
      <c r="E60" s="146" t="s">
        <v>545</v>
      </c>
      <c r="F60" s="146" t="s">
        <v>765</v>
      </c>
      <c r="G60" s="146"/>
      <c r="H60" s="148"/>
    </row>
    <row r="61" ht="15.75" customHeight="1">
      <c r="A61" s="149" t="s">
        <v>762</v>
      </c>
      <c r="B61" s="150" t="s">
        <v>763</v>
      </c>
      <c r="C61" s="150" t="s">
        <v>766</v>
      </c>
      <c r="D61" s="151">
        <v>2300.0</v>
      </c>
      <c r="E61" s="150" t="s">
        <v>767</v>
      </c>
      <c r="F61" s="150" t="s">
        <v>768</v>
      </c>
      <c r="G61" s="150"/>
      <c r="H61" s="152"/>
    </row>
    <row r="62" ht="15.75" customHeight="1">
      <c r="A62" s="145" t="s">
        <v>769</v>
      </c>
      <c r="B62" s="146" t="s">
        <v>770</v>
      </c>
      <c r="C62" s="146" t="s">
        <v>771</v>
      </c>
      <c r="D62" s="147">
        <v>782.0</v>
      </c>
      <c r="E62" s="146" t="s">
        <v>720</v>
      </c>
      <c r="F62" s="146" t="s">
        <v>772</v>
      </c>
      <c r="G62" s="146"/>
      <c r="H62" s="148"/>
    </row>
    <row r="63" ht="15.75" customHeight="1">
      <c r="A63" s="149" t="s">
        <v>773</v>
      </c>
      <c r="B63" s="150" t="s">
        <v>774</v>
      </c>
      <c r="C63" s="150" t="s">
        <v>775</v>
      </c>
      <c r="D63" s="153">
        <v>26565.0</v>
      </c>
      <c r="E63" s="150" t="s">
        <v>537</v>
      </c>
      <c r="F63" s="150" t="s">
        <v>776</v>
      </c>
      <c r="G63" s="150"/>
      <c r="H63" s="154" t="s">
        <v>777</v>
      </c>
    </row>
    <row r="64" ht="15.75" customHeight="1">
      <c r="A64" s="145" t="s">
        <v>773</v>
      </c>
      <c r="B64" s="146" t="s">
        <v>774</v>
      </c>
      <c r="C64" s="146" t="s">
        <v>775</v>
      </c>
      <c r="D64" s="147">
        <v>3795.0</v>
      </c>
      <c r="E64" s="146" t="s">
        <v>537</v>
      </c>
      <c r="F64" s="146"/>
      <c r="G64" s="146"/>
      <c r="H64" s="148"/>
    </row>
    <row r="65" ht="15.75" customHeight="1">
      <c r="A65" s="149" t="s">
        <v>773</v>
      </c>
      <c r="B65" s="150" t="s">
        <v>778</v>
      </c>
      <c r="C65" s="150" t="s">
        <v>779</v>
      </c>
      <c r="D65" s="151">
        <v>1564.0</v>
      </c>
      <c r="E65" s="150" t="s">
        <v>780</v>
      </c>
      <c r="F65" s="150" t="s">
        <v>781</v>
      </c>
      <c r="G65" s="150"/>
      <c r="H65" s="152"/>
    </row>
    <row r="66" ht="15.75" customHeight="1">
      <c r="A66" s="145" t="s">
        <v>773</v>
      </c>
      <c r="B66" s="146" t="s">
        <v>774</v>
      </c>
      <c r="C66" s="146" t="s">
        <v>779</v>
      </c>
      <c r="D66" s="147">
        <v>782.0</v>
      </c>
      <c r="E66" s="146" t="s">
        <v>780</v>
      </c>
      <c r="F66" s="146" t="s">
        <v>782</v>
      </c>
      <c r="G66" s="146"/>
      <c r="H66" s="148"/>
    </row>
    <row r="67" ht="15.75" customHeight="1">
      <c r="A67" s="149" t="s">
        <v>773</v>
      </c>
      <c r="B67" s="150" t="s">
        <v>774</v>
      </c>
      <c r="C67" s="150" t="s">
        <v>775</v>
      </c>
      <c r="D67" s="151">
        <v>7590.0</v>
      </c>
      <c r="E67" s="150" t="s">
        <v>537</v>
      </c>
      <c r="F67" s="150" t="s">
        <v>783</v>
      </c>
      <c r="G67" s="150" t="s">
        <v>784</v>
      </c>
      <c r="H67" s="152"/>
    </row>
    <row r="68" ht="15.75" customHeight="1">
      <c r="A68" s="145" t="s">
        <v>785</v>
      </c>
      <c r="B68" s="146" t="s">
        <v>786</v>
      </c>
      <c r="C68" s="146" t="s">
        <v>787</v>
      </c>
      <c r="D68" s="153">
        <v>9487.5</v>
      </c>
      <c r="E68" s="146" t="s">
        <v>550</v>
      </c>
      <c r="F68" s="146" t="s">
        <v>788</v>
      </c>
      <c r="G68" s="146" t="s">
        <v>789</v>
      </c>
      <c r="H68" s="148"/>
    </row>
    <row r="69" ht="15.75" customHeight="1">
      <c r="A69" s="149" t="s">
        <v>785</v>
      </c>
      <c r="B69" s="150" t="s">
        <v>786</v>
      </c>
      <c r="C69" s="150" t="s">
        <v>790</v>
      </c>
      <c r="D69" s="151">
        <v>782.0</v>
      </c>
      <c r="E69" s="150" t="s">
        <v>791</v>
      </c>
      <c r="F69" s="150" t="s">
        <v>792</v>
      </c>
      <c r="G69" s="150"/>
      <c r="H69" s="152"/>
    </row>
    <row r="70" ht="15.75" customHeight="1">
      <c r="A70" s="145" t="s">
        <v>785</v>
      </c>
      <c r="B70" s="146" t="s">
        <v>786</v>
      </c>
      <c r="C70" s="146" t="s">
        <v>787</v>
      </c>
      <c r="D70" s="147">
        <v>15180.0</v>
      </c>
      <c r="E70" s="146" t="s">
        <v>793</v>
      </c>
      <c r="F70" s="146" t="s">
        <v>794</v>
      </c>
      <c r="G70" s="146" t="s">
        <v>795</v>
      </c>
      <c r="H70" s="148"/>
    </row>
    <row r="71" ht="15.75" customHeight="1">
      <c r="A71" s="149" t="s">
        <v>796</v>
      </c>
      <c r="B71" s="150" t="s">
        <v>797</v>
      </c>
      <c r="C71" s="150" t="s">
        <v>798</v>
      </c>
      <c r="D71" s="151">
        <v>782.0</v>
      </c>
      <c r="E71" s="150" t="s">
        <v>542</v>
      </c>
      <c r="F71" s="150" t="s">
        <v>799</v>
      </c>
      <c r="G71" s="150"/>
      <c r="H71" s="152"/>
    </row>
    <row r="72" ht="15.75" customHeight="1">
      <c r="A72" s="145" t="s">
        <v>800</v>
      </c>
      <c r="B72" s="146" t="s">
        <v>801</v>
      </c>
      <c r="C72" s="146" t="s">
        <v>802</v>
      </c>
      <c r="D72" s="147">
        <v>782.0</v>
      </c>
      <c r="E72" s="146" t="s">
        <v>803</v>
      </c>
      <c r="F72" s="146" t="s">
        <v>804</v>
      </c>
      <c r="G72" s="146"/>
      <c r="H72" s="148"/>
    </row>
    <row r="73" ht="15.75" customHeight="1">
      <c r="A73" s="149" t="s">
        <v>805</v>
      </c>
      <c r="B73" s="150" t="s">
        <v>806</v>
      </c>
      <c r="C73" s="150" t="s">
        <v>807</v>
      </c>
      <c r="D73" s="151">
        <v>1897.5</v>
      </c>
      <c r="E73" s="150" t="s">
        <v>558</v>
      </c>
      <c r="F73" s="150" t="s">
        <v>808</v>
      </c>
      <c r="G73" s="150"/>
      <c r="H73" s="152"/>
    </row>
    <row r="74" ht="15.75" customHeight="1">
      <c r="A74" s="145" t="s">
        <v>809</v>
      </c>
      <c r="B74" s="146" t="s">
        <v>810</v>
      </c>
      <c r="C74" s="146" t="s">
        <v>811</v>
      </c>
      <c r="D74" s="147">
        <v>1150.0</v>
      </c>
      <c r="E74" s="146" t="s">
        <v>537</v>
      </c>
      <c r="F74" s="146" t="s">
        <v>812</v>
      </c>
      <c r="G74" s="146"/>
      <c r="H74" s="148"/>
    </row>
    <row r="75" ht="15.75" customHeight="1">
      <c r="A75" s="149" t="s">
        <v>813</v>
      </c>
      <c r="B75" s="150" t="s">
        <v>814</v>
      </c>
      <c r="C75" s="150" t="s">
        <v>815</v>
      </c>
      <c r="D75" s="151">
        <v>782.0</v>
      </c>
      <c r="E75" s="150" t="s">
        <v>537</v>
      </c>
      <c r="F75" s="150" t="s">
        <v>816</v>
      </c>
      <c r="G75" s="150"/>
      <c r="H75" s="152"/>
    </row>
    <row r="76" ht="15.75" customHeight="1">
      <c r="A76" s="145" t="s">
        <v>817</v>
      </c>
      <c r="B76" s="146" t="s">
        <v>818</v>
      </c>
      <c r="C76" s="146" t="s">
        <v>819</v>
      </c>
      <c r="D76" s="147">
        <v>1150.0</v>
      </c>
      <c r="E76" s="146" t="s">
        <v>585</v>
      </c>
      <c r="F76" s="146" t="s">
        <v>820</v>
      </c>
      <c r="G76" s="146"/>
      <c r="H76" s="148"/>
    </row>
    <row r="77" ht="15.75" customHeight="1">
      <c r="A77" s="149" t="s">
        <v>817</v>
      </c>
      <c r="B77" s="150" t="s">
        <v>818</v>
      </c>
      <c r="C77" s="150" t="s">
        <v>821</v>
      </c>
      <c r="D77" s="151">
        <v>2300.0</v>
      </c>
      <c r="E77" s="150" t="s">
        <v>585</v>
      </c>
      <c r="F77" s="150" t="s">
        <v>822</v>
      </c>
      <c r="G77" s="150"/>
      <c r="H77" s="152"/>
    </row>
    <row r="78" ht="15.75" customHeight="1">
      <c r="A78" s="145" t="s">
        <v>817</v>
      </c>
      <c r="B78" s="146" t="s">
        <v>818</v>
      </c>
      <c r="C78" s="146" t="s">
        <v>819</v>
      </c>
      <c r="D78" s="147">
        <v>782.0</v>
      </c>
      <c r="E78" s="146" t="s">
        <v>585</v>
      </c>
      <c r="F78" s="146" t="s">
        <v>823</v>
      </c>
      <c r="G78" s="146"/>
      <c r="H78" s="148"/>
    </row>
    <row r="79" ht="15.75" customHeight="1">
      <c r="A79" s="149" t="s">
        <v>817</v>
      </c>
      <c r="B79" s="150" t="s">
        <v>818</v>
      </c>
      <c r="C79" s="150" t="s">
        <v>824</v>
      </c>
      <c r="D79" s="151">
        <v>3047.5</v>
      </c>
      <c r="E79" s="150" t="s">
        <v>550</v>
      </c>
      <c r="F79" s="150" t="s">
        <v>825</v>
      </c>
      <c r="G79" s="150"/>
      <c r="H79" s="152"/>
    </row>
    <row r="80" ht="15.75" customHeight="1">
      <c r="A80" s="145" t="s">
        <v>826</v>
      </c>
      <c r="B80" s="146" t="s">
        <v>827</v>
      </c>
      <c r="C80" s="146" t="s">
        <v>828</v>
      </c>
      <c r="D80" s="147">
        <v>782.0</v>
      </c>
      <c r="E80" s="146" t="s">
        <v>829</v>
      </c>
      <c r="F80" s="146" t="s">
        <v>830</v>
      </c>
      <c r="G80" s="146"/>
      <c r="H80" s="148"/>
    </row>
    <row r="81" ht="15.75" customHeight="1">
      <c r="A81" s="149" t="s">
        <v>831</v>
      </c>
      <c r="B81" s="150" t="s">
        <v>832</v>
      </c>
      <c r="C81" s="150" t="s">
        <v>833</v>
      </c>
      <c r="D81" s="151">
        <v>575.0</v>
      </c>
      <c r="E81" s="150" t="s">
        <v>550</v>
      </c>
      <c r="F81" s="150" t="s">
        <v>834</v>
      </c>
      <c r="G81" s="150"/>
      <c r="H81" s="152"/>
    </row>
    <row r="82" ht="15.75" customHeight="1">
      <c r="A82" s="145" t="s">
        <v>831</v>
      </c>
      <c r="B82" s="146" t="s">
        <v>832</v>
      </c>
      <c r="C82" s="146" t="s">
        <v>835</v>
      </c>
      <c r="D82" s="147">
        <v>1564.0</v>
      </c>
      <c r="E82" s="146" t="s">
        <v>585</v>
      </c>
      <c r="F82" s="146" t="s">
        <v>836</v>
      </c>
      <c r="G82" s="146"/>
      <c r="H82" s="148"/>
    </row>
    <row r="83" ht="15.75" customHeight="1">
      <c r="A83" s="149" t="s">
        <v>837</v>
      </c>
      <c r="B83" s="150" t="s">
        <v>838</v>
      </c>
      <c r="C83" s="150" t="s">
        <v>839</v>
      </c>
      <c r="D83" s="151">
        <v>782.0</v>
      </c>
      <c r="E83" s="150" t="s">
        <v>662</v>
      </c>
      <c r="F83" s="150" t="s">
        <v>840</v>
      </c>
      <c r="G83" s="150"/>
      <c r="H83" s="152"/>
    </row>
    <row r="84" ht="15.75" customHeight="1">
      <c r="A84" s="145" t="s">
        <v>841</v>
      </c>
      <c r="B84" s="146" t="s">
        <v>842</v>
      </c>
      <c r="C84" s="146" t="s">
        <v>843</v>
      </c>
      <c r="D84" s="147">
        <v>782.0</v>
      </c>
      <c r="E84" s="146" t="s">
        <v>844</v>
      </c>
      <c r="F84" s="146" t="s">
        <v>845</v>
      </c>
      <c r="G84" s="146"/>
      <c r="H84" s="148"/>
    </row>
    <row r="85" ht="15.75" customHeight="1">
      <c r="A85" s="149" t="s">
        <v>846</v>
      </c>
      <c r="B85" s="150" t="s">
        <v>847</v>
      </c>
      <c r="C85" s="150" t="s">
        <v>848</v>
      </c>
      <c r="D85" s="151">
        <v>1150.0</v>
      </c>
      <c r="E85" s="150" t="s">
        <v>558</v>
      </c>
      <c r="F85" s="150" t="s">
        <v>849</v>
      </c>
      <c r="G85" s="150"/>
      <c r="H85" s="152"/>
    </row>
    <row r="86" ht="15.75" customHeight="1">
      <c r="A86" s="145" t="s">
        <v>850</v>
      </c>
      <c r="B86" s="146" t="s">
        <v>851</v>
      </c>
      <c r="C86" s="146" t="s">
        <v>852</v>
      </c>
      <c r="D86" s="147">
        <v>782.0</v>
      </c>
      <c r="E86" s="146" t="s">
        <v>580</v>
      </c>
      <c r="F86" s="146" t="s">
        <v>853</v>
      </c>
      <c r="G86" s="146"/>
      <c r="H86" s="148"/>
    </row>
    <row r="87" ht="15.75" customHeight="1">
      <c r="A87" s="149" t="s">
        <v>854</v>
      </c>
      <c r="B87" s="150" t="s">
        <v>855</v>
      </c>
      <c r="C87" s="150" t="s">
        <v>856</v>
      </c>
      <c r="D87" s="151">
        <v>1150.0</v>
      </c>
      <c r="E87" s="150" t="s">
        <v>537</v>
      </c>
      <c r="F87" s="150" t="s">
        <v>857</v>
      </c>
      <c r="G87" s="150"/>
      <c r="H87" s="152"/>
    </row>
    <row r="88" ht="15.75" customHeight="1">
      <c r="A88" s="145" t="s">
        <v>858</v>
      </c>
      <c r="B88" s="146" t="s">
        <v>859</v>
      </c>
      <c r="C88" s="146" t="s">
        <v>860</v>
      </c>
      <c r="D88" s="147">
        <v>575.0</v>
      </c>
      <c r="E88" s="146" t="s">
        <v>563</v>
      </c>
      <c r="F88" s="146" t="s">
        <v>861</v>
      </c>
      <c r="G88" s="146"/>
      <c r="H88" s="148"/>
    </row>
    <row r="89" ht="15.75" customHeight="1">
      <c r="A89" s="149" t="s">
        <v>862</v>
      </c>
      <c r="B89" s="150" t="s">
        <v>863</v>
      </c>
      <c r="C89" s="150" t="s">
        <v>864</v>
      </c>
      <c r="D89" s="151">
        <v>1150.0</v>
      </c>
      <c r="E89" s="150" t="s">
        <v>752</v>
      </c>
      <c r="F89" s="150" t="s">
        <v>865</v>
      </c>
      <c r="G89" s="150"/>
      <c r="H89" s="152"/>
    </row>
    <row r="90" ht="15.75" customHeight="1">
      <c r="A90" s="145" t="s">
        <v>866</v>
      </c>
      <c r="B90" s="146" t="s">
        <v>867</v>
      </c>
      <c r="C90" s="146" t="s">
        <v>868</v>
      </c>
      <c r="D90" s="147">
        <v>575.0</v>
      </c>
      <c r="E90" s="146" t="s">
        <v>537</v>
      </c>
      <c r="F90" s="146" t="s">
        <v>869</v>
      </c>
      <c r="G90" s="146"/>
      <c r="H90" s="148"/>
    </row>
    <row r="91" ht="15.75" customHeight="1">
      <c r="A91" s="149" t="s">
        <v>866</v>
      </c>
      <c r="B91" s="150" t="s">
        <v>867</v>
      </c>
      <c r="C91" s="150" t="s">
        <v>868</v>
      </c>
      <c r="D91" s="151">
        <v>1150.0</v>
      </c>
      <c r="E91" s="150" t="s">
        <v>537</v>
      </c>
      <c r="F91" s="150" t="s">
        <v>870</v>
      </c>
      <c r="G91" s="150"/>
      <c r="H91" s="152"/>
    </row>
    <row r="92" ht="15.75" customHeight="1">
      <c r="A92" s="145" t="s">
        <v>871</v>
      </c>
      <c r="B92" s="146" t="s">
        <v>872</v>
      </c>
      <c r="C92" s="146" t="s">
        <v>873</v>
      </c>
      <c r="D92" s="147">
        <v>1150.0</v>
      </c>
      <c r="E92" s="146" t="s">
        <v>558</v>
      </c>
      <c r="F92" s="146" t="s">
        <v>874</v>
      </c>
      <c r="G92" s="146"/>
      <c r="H92" s="148"/>
    </row>
    <row r="93" ht="15.75" customHeight="1">
      <c r="A93" s="149" t="s">
        <v>875</v>
      </c>
      <c r="B93" s="150" t="s">
        <v>876</v>
      </c>
      <c r="C93" s="150" t="s">
        <v>877</v>
      </c>
      <c r="D93" s="151">
        <v>782.0</v>
      </c>
      <c r="E93" s="150" t="s">
        <v>563</v>
      </c>
      <c r="F93" s="150" t="s">
        <v>878</v>
      </c>
      <c r="G93" s="150"/>
      <c r="H93" s="152"/>
    </row>
    <row r="94" ht="15.75" customHeight="1">
      <c r="A94" s="145" t="s">
        <v>879</v>
      </c>
      <c r="B94" s="146" t="s">
        <v>880</v>
      </c>
      <c r="C94" s="146" t="s">
        <v>881</v>
      </c>
      <c r="D94" s="147">
        <v>782.0</v>
      </c>
      <c r="E94" s="146" t="s">
        <v>882</v>
      </c>
      <c r="F94" s="146" t="s">
        <v>883</v>
      </c>
      <c r="G94" s="146"/>
      <c r="H94" s="148"/>
    </row>
    <row r="95" ht="15.75" customHeight="1">
      <c r="A95" s="149" t="s">
        <v>884</v>
      </c>
      <c r="B95" s="150" t="s">
        <v>885</v>
      </c>
      <c r="C95" s="150" t="s">
        <v>886</v>
      </c>
      <c r="D95" s="151">
        <v>16100.0</v>
      </c>
      <c r="E95" s="150" t="s">
        <v>550</v>
      </c>
      <c r="F95" s="150" t="s">
        <v>887</v>
      </c>
      <c r="G95" s="150"/>
      <c r="H95" s="152"/>
    </row>
    <row r="96" ht="15.75" customHeight="1">
      <c r="A96" s="145" t="s">
        <v>884</v>
      </c>
      <c r="B96" s="146" t="s">
        <v>885</v>
      </c>
      <c r="C96" s="146" t="s">
        <v>888</v>
      </c>
      <c r="D96" s="147">
        <v>5474.0</v>
      </c>
      <c r="E96" s="146" t="s">
        <v>585</v>
      </c>
      <c r="F96" s="146" t="s">
        <v>889</v>
      </c>
      <c r="G96" s="146"/>
      <c r="H96" s="148"/>
    </row>
    <row r="97" ht="15.75" customHeight="1">
      <c r="A97" s="149" t="s">
        <v>884</v>
      </c>
      <c r="B97" s="150" t="s">
        <v>885</v>
      </c>
      <c r="C97" s="150" t="s">
        <v>886</v>
      </c>
      <c r="D97" s="151">
        <v>1725.0</v>
      </c>
      <c r="E97" s="150" t="s">
        <v>550</v>
      </c>
      <c r="F97" s="150" t="s">
        <v>890</v>
      </c>
      <c r="G97" s="150"/>
      <c r="H97" s="152"/>
    </row>
    <row r="98" ht="15.75" customHeight="1">
      <c r="A98" s="145" t="s">
        <v>891</v>
      </c>
      <c r="B98" s="146" t="s">
        <v>892</v>
      </c>
      <c r="C98" s="146" t="s">
        <v>893</v>
      </c>
      <c r="D98" s="147">
        <v>1150.0</v>
      </c>
      <c r="E98" s="146" t="s">
        <v>558</v>
      </c>
      <c r="F98" s="146" t="s">
        <v>894</v>
      </c>
      <c r="G98" s="146"/>
      <c r="H98" s="148"/>
    </row>
    <row r="99" ht="15.75" customHeight="1">
      <c r="A99" s="149" t="s">
        <v>895</v>
      </c>
      <c r="B99" s="150" t="s">
        <v>896</v>
      </c>
      <c r="C99" s="150" t="s">
        <v>897</v>
      </c>
      <c r="D99" s="151">
        <v>1150.0</v>
      </c>
      <c r="E99" s="150" t="s">
        <v>550</v>
      </c>
      <c r="F99" s="150" t="s">
        <v>898</v>
      </c>
      <c r="G99" s="150"/>
      <c r="H99" s="152"/>
    </row>
    <row r="100" ht="15.75" customHeight="1">
      <c r="A100" s="145" t="s">
        <v>899</v>
      </c>
      <c r="B100" s="146" t="s">
        <v>900</v>
      </c>
      <c r="C100" s="146" t="s">
        <v>901</v>
      </c>
      <c r="D100" s="147">
        <v>782.0</v>
      </c>
      <c r="E100" s="146" t="s">
        <v>580</v>
      </c>
      <c r="F100" s="146" t="s">
        <v>902</v>
      </c>
      <c r="G100" s="146"/>
      <c r="H100" s="148"/>
    </row>
    <row r="101" ht="15.75" customHeight="1">
      <c r="A101" s="149" t="s">
        <v>903</v>
      </c>
      <c r="B101" s="150" t="s">
        <v>904</v>
      </c>
      <c r="C101" s="150" t="s">
        <v>905</v>
      </c>
      <c r="D101" s="151">
        <v>575.0</v>
      </c>
      <c r="E101" s="150" t="s">
        <v>906</v>
      </c>
      <c r="F101" s="150" t="s">
        <v>907</v>
      </c>
      <c r="G101" s="150"/>
      <c r="H101" s="152"/>
    </row>
    <row r="102" ht="15.75" customHeight="1">
      <c r="A102" s="145" t="s">
        <v>903</v>
      </c>
      <c r="B102" s="146" t="s">
        <v>904</v>
      </c>
      <c r="C102" s="146" t="s">
        <v>908</v>
      </c>
      <c r="D102" s="147">
        <v>782.0</v>
      </c>
      <c r="E102" s="146" t="s">
        <v>791</v>
      </c>
      <c r="F102" s="146" t="s">
        <v>909</v>
      </c>
      <c r="G102" s="146"/>
      <c r="H102" s="148"/>
    </row>
    <row r="103" ht="15.75" customHeight="1">
      <c r="A103" s="149" t="s">
        <v>910</v>
      </c>
      <c r="B103" s="150" t="s">
        <v>911</v>
      </c>
      <c r="C103" s="150" t="s">
        <v>912</v>
      </c>
      <c r="D103" s="151">
        <v>782.0</v>
      </c>
      <c r="E103" s="150" t="s">
        <v>585</v>
      </c>
      <c r="F103" s="150" t="s">
        <v>913</v>
      </c>
      <c r="G103" s="150"/>
      <c r="H103" s="152"/>
    </row>
    <row r="104" ht="15.75" customHeight="1">
      <c r="A104" s="145" t="s">
        <v>914</v>
      </c>
      <c r="B104" s="146" t="s">
        <v>915</v>
      </c>
      <c r="C104" s="146" t="s">
        <v>916</v>
      </c>
      <c r="D104" s="147">
        <v>1897.5</v>
      </c>
      <c r="E104" s="146" t="s">
        <v>550</v>
      </c>
      <c r="F104" s="146" t="s">
        <v>917</v>
      </c>
      <c r="G104" s="146"/>
      <c r="H104" s="148"/>
    </row>
    <row r="105" ht="15.75" customHeight="1">
      <c r="A105" s="149" t="s">
        <v>914</v>
      </c>
      <c r="B105" s="150" t="s">
        <v>915</v>
      </c>
      <c r="C105" s="150" t="s">
        <v>918</v>
      </c>
      <c r="D105" s="151">
        <v>782.0</v>
      </c>
      <c r="E105" s="150" t="s">
        <v>585</v>
      </c>
      <c r="F105" s="150" t="s">
        <v>919</v>
      </c>
      <c r="G105" s="150"/>
      <c r="H105" s="152"/>
    </row>
    <row r="106" ht="15.75" customHeight="1">
      <c r="A106" s="145" t="s">
        <v>914</v>
      </c>
      <c r="B106" s="146" t="s">
        <v>915</v>
      </c>
      <c r="C106" s="146" t="s">
        <v>916</v>
      </c>
      <c r="D106" s="147">
        <v>575.0</v>
      </c>
      <c r="E106" s="146" t="s">
        <v>550</v>
      </c>
      <c r="F106" s="146" t="s">
        <v>920</v>
      </c>
      <c r="G106" s="146"/>
      <c r="H106" s="148"/>
    </row>
    <row r="107" ht="15.75" customHeight="1">
      <c r="A107" s="149" t="s">
        <v>921</v>
      </c>
      <c r="B107" s="150" t="s">
        <v>922</v>
      </c>
      <c r="C107" s="150" t="s">
        <v>923</v>
      </c>
      <c r="D107" s="151">
        <v>1150.0</v>
      </c>
      <c r="E107" s="150" t="s">
        <v>924</v>
      </c>
      <c r="F107" s="150" t="s">
        <v>925</v>
      </c>
      <c r="G107" s="150"/>
      <c r="H107" s="152"/>
    </row>
    <row r="108" ht="15.75" customHeight="1">
      <c r="A108" s="145" t="s">
        <v>926</v>
      </c>
      <c r="B108" s="146" t="s">
        <v>927</v>
      </c>
      <c r="C108" s="146" t="s">
        <v>928</v>
      </c>
      <c r="D108" s="147">
        <v>3465.0</v>
      </c>
      <c r="E108" s="146" t="s">
        <v>924</v>
      </c>
      <c r="F108" s="146" t="s">
        <v>929</v>
      </c>
      <c r="G108" s="146"/>
      <c r="H108" s="148"/>
    </row>
    <row r="109" ht="15.75" customHeight="1">
      <c r="A109" s="149" t="s">
        <v>930</v>
      </c>
      <c r="B109" s="150" t="s">
        <v>931</v>
      </c>
      <c r="C109" s="150" t="s">
        <v>932</v>
      </c>
      <c r="D109" s="151">
        <v>2346.0</v>
      </c>
      <c r="E109" s="150" t="s">
        <v>568</v>
      </c>
      <c r="F109" s="150" t="s">
        <v>933</v>
      </c>
      <c r="G109" s="150"/>
      <c r="H109" s="152"/>
    </row>
    <row r="110" ht="15.75" customHeight="1">
      <c r="A110" s="145" t="s">
        <v>934</v>
      </c>
      <c r="B110" s="146" t="s">
        <v>935</v>
      </c>
      <c r="C110" s="146" t="s">
        <v>936</v>
      </c>
      <c r="D110" s="147">
        <v>1150.0</v>
      </c>
      <c r="E110" s="146" t="s">
        <v>558</v>
      </c>
      <c r="F110" s="146" t="s">
        <v>937</v>
      </c>
      <c r="G110" s="146"/>
      <c r="H110" s="148"/>
    </row>
    <row r="111" ht="15.75" customHeight="1">
      <c r="A111" s="149" t="s">
        <v>938</v>
      </c>
      <c r="B111" s="150" t="s">
        <v>939</v>
      </c>
      <c r="C111" s="150" t="s">
        <v>940</v>
      </c>
      <c r="D111" s="151">
        <v>782.0</v>
      </c>
      <c r="E111" s="150" t="s">
        <v>941</v>
      </c>
      <c r="F111" s="150" t="s">
        <v>942</v>
      </c>
      <c r="G111" s="150"/>
      <c r="H111" s="152"/>
    </row>
    <row r="112" ht="15.75" customHeight="1">
      <c r="A112" s="145" t="s">
        <v>938</v>
      </c>
      <c r="B112" s="146" t="s">
        <v>938</v>
      </c>
      <c r="C112" s="146" t="s">
        <v>943</v>
      </c>
      <c r="D112" s="147">
        <v>782.0</v>
      </c>
      <c r="E112" s="146" t="s">
        <v>780</v>
      </c>
      <c r="F112" s="146" t="s">
        <v>944</v>
      </c>
      <c r="G112" s="146"/>
      <c r="H112" s="148"/>
    </row>
    <row r="113" ht="15.75" customHeight="1">
      <c r="A113" s="149" t="s">
        <v>938</v>
      </c>
      <c r="B113" s="150" t="s">
        <v>938</v>
      </c>
      <c r="C113" s="150" t="s">
        <v>945</v>
      </c>
      <c r="D113" s="151">
        <v>3128.0</v>
      </c>
      <c r="E113" s="150" t="s">
        <v>946</v>
      </c>
      <c r="F113" s="150" t="s">
        <v>947</v>
      </c>
      <c r="G113" s="150"/>
      <c r="H113" s="152"/>
    </row>
    <row r="114" ht="15.75" customHeight="1">
      <c r="A114" s="155" t="s">
        <v>948</v>
      </c>
      <c r="B114" s="156" t="s">
        <v>949</v>
      </c>
      <c r="C114" s="156" t="s">
        <v>950</v>
      </c>
      <c r="D114" s="157">
        <v>1150.0</v>
      </c>
      <c r="E114" s="156" t="s">
        <v>550</v>
      </c>
      <c r="F114" s="156" t="s">
        <v>951</v>
      </c>
      <c r="G114" s="156"/>
      <c r="H114" s="158"/>
    </row>
    <row r="115" ht="15.75" customHeight="1">
      <c r="A115" s="159" t="s">
        <v>952</v>
      </c>
      <c r="B115" s="159" t="s">
        <v>953</v>
      </c>
      <c r="C115" s="159" t="s">
        <v>954</v>
      </c>
      <c r="D115" s="159">
        <v>2356.2</v>
      </c>
      <c r="E115" s="159" t="s">
        <v>585</v>
      </c>
      <c r="F115" s="159" t="s">
        <v>955</v>
      </c>
      <c r="G115" s="159"/>
      <c r="H115" s="159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2:D114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