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1A295031-505D-49B3-BD55-30CE9620CA1A}" xr6:coauthVersionLast="34" xr6:coauthVersionMax="34" xr10:uidLastSave="{00000000-0000-0000-0000-000000000000}"/>
  <bookViews>
    <workbookView xWindow="0" yWindow="0" windowWidth="20490" windowHeight="7695" xr2:uid="{8F6CEB61-2418-4C85-8A62-7EDF90548B21}"/>
  </bookViews>
  <sheets>
    <sheet name="Sheet1" sheetId="1" r:id="rId1"/>
  </sheets>
  <definedNames>
    <definedName name="Cs" comment="Coax Specific Capacitance, capacitance per meter coax (pF/m)">Sheet1!$D$8</definedName>
    <definedName name="Ct" comment="Tuning Capacitance (pF)">Sheet1!$D$10</definedName>
    <definedName name="F" comment="Working Frequency (MHz)">Sheet1!$D$9</definedName>
    <definedName name="Ls" comment="Coax Specific Inductance (uH)">Sheet1!$D$14</definedName>
    <definedName name="Z" comment="Coax Impedance (Ohm)">Sheet1!$D$7</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 l="1"/>
  <c r="D67" i="1" s="1"/>
  <c r="C68" i="1"/>
  <c r="D68" i="1" s="1"/>
  <c r="C69" i="1"/>
  <c r="D69" i="1" s="1"/>
  <c r="C70" i="1"/>
  <c r="D70" i="1" s="1"/>
  <c r="C71" i="1"/>
  <c r="D71" i="1" s="1"/>
  <c r="C72" i="1"/>
  <c r="D72" i="1" s="1"/>
  <c r="C73" i="1"/>
  <c r="D73" i="1" s="1"/>
  <c r="C74" i="1"/>
  <c r="D74" i="1" s="1"/>
  <c r="C75" i="1"/>
  <c r="D75" i="1" s="1"/>
  <c r="C76" i="1"/>
  <c r="D76" i="1" s="1"/>
  <c r="C57" i="1"/>
  <c r="D57" i="1" s="1"/>
  <c r="C58" i="1"/>
  <c r="D58" i="1" s="1"/>
  <c r="C59" i="1"/>
  <c r="D59" i="1" s="1"/>
  <c r="C60" i="1"/>
  <c r="D60" i="1" s="1"/>
  <c r="C61" i="1"/>
  <c r="D61" i="1" s="1"/>
  <c r="C62" i="1"/>
  <c r="D62" i="1" s="1"/>
  <c r="C63" i="1"/>
  <c r="D63" i="1" s="1"/>
  <c r="C64" i="1"/>
  <c r="D64" i="1" s="1"/>
  <c r="C65" i="1"/>
  <c r="D65" i="1" s="1"/>
  <c r="C66" i="1"/>
  <c r="D66"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17" i="1"/>
  <c r="D17" i="1" s="1"/>
  <c r="C18" i="1"/>
  <c r="D18" i="1" s="1"/>
  <c r="C19" i="1"/>
  <c r="D19" i="1" s="1"/>
  <c r="C20" i="1"/>
  <c r="D20" i="1" s="1"/>
  <c r="C21" i="1"/>
  <c r="D21" i="1" s="1"/>
  <c r="C22" i="1"/>
  <c r="D22" i="1" s="1"/>
  <c r="C16" i="1"/>
  <c r="D16" i="1" s="1"/>
  <c r="D14" i="1"/>
  <c r="F18" i="1" l="1"/>
  <c r="G18" i="1" s="1"/>
  <c r="I18" i="1" s="1"/>
  <c r="F67" i="1"/>
  <c r="G67" i="1" s="1"/>
  <c r="I67" i="1" s="1"/>
  <c r="F68" i="1"/>
  <c r="G68" i="1" s="1"/>
  <c r="I68" i="1" s="1"/>
  <c r="F71" i="1"/>
  <c r="G71" i="1" s="1"/>
  <c r="I71" i="1" s="1"/>
  <c r="F72" i="1"/>
  <c r="G72" i="1" s="1"/>
  <c r="I72" i="1" s="1"/>
  <c r="F75" i="1"/>
  <c r="G75" i="1" s="1"/>
  <c r="I75" i="1" s="1"/>
  <c r="F76" i="1"/>
  <c r="G76" i="1" s="1"/>
  <c r="I76" i="1" s="1"/>
  <c r="F57" i="1"/>
  <c r="G57" i="1" s="1"/>
  <c r="I57" i="1" s="1"/>
  <c r="F59" i="1"/>
  <c r="G59" i="1" s="1"/>
  <c r="I59" i="1" s="1"/>
  <c r="F61" i="1"/>
  <c r="G61" i="1" s="1"/>
  <c r="I61" i="1" s="1"/>
  <c r="F63" i="1"/>
  <c r="G63" i="1" s="1"/>
  <c r="I63" i="1" s="1"/>
  <c r="F65" i="1"/>
  <c r="G65" i="1" s="1"/>
  <c r="I65" i="1" s="1"/>
  <c r="F69" i="1"/>
  <c r="G69" i="1" s="1"/>
  <c r="I69" i="1" s="1"/>
  <c r="F70" i="1"/>
  <c r="G70" i="1" s="1"/>
  <c r="I70" i="1" s="1"/>
  <c r="F73" i="1"/>
  <c r="G73" i="1" s="1"/>
  <c r="I73" i="1" s="1"/>
  <c r="F74" i="1"/>
  <c r="G74" i="1" s="1"/>
  <c r="I74" i="1" s="1"/>
  <c r="F66" i="1"/>
  <c r="G66" i="1" s="1"/>
  <c r="I66" i="1" s="1"/>
  <c r="F62" i="1"/>
  <c r="G62" i="1" s="1"/>
  <c r="I62" i="1" s="1"/>
  <c r="F58" i="1"/>
  <c r="G58" i="1" s="1"/>
  <c r="I58" i="1" s="1"/>
  <c r="F64" i="1"/>
  <c r="G64" i="1" s="1"/>
  <c r="I64" i="1" s="1"/>
  <c r="F60" i="1"/>
  <c r="G60" i="1" s="1"/>
  <c r="I60" i="1" s="1"/>
  <c r="F16" i="1"/>
  <c r="G16" i="1" s="1"/>
  <c r="I16" i="1" s="1"/>
  <c r="F55" i="1"/>
  <c r="G55" i="1" s="1"/>
  <c r="I55" i="1" s="1"/>
  <c r="F53" i="1"/>
  <c r="G53" i="1" s="1"/>
  <c r="I53" i="1" s="1"/>
  <c r="F51" i="1"/>
  <c r="G51" i="1" s="1"/>
  <c r="I51" i="1" s="1"/>
  <c r="F49" i="1"/>
  <c r="G49" i="1" s="1"/>
  <c r="I49" i="1" s="1"/>
  <c r="F47" i="1"/>
  <c r="G47" i="1" s="1"/>
  <c r="I47" i="1" s="1"/>
  <c r="F45" i="1"/>
  <c r="G45" i="1" s="1"/>
  <c r="I45" i="1" s="1"/>
  <c r="F43" i="1"/>
  <c r="G43" i="1" s="1"/>
  <c r="I43" i="1" s="1"/>
  <c r="F41" i="1"/>
  <c r="G41" i="1" s="1"/>
  <c r="I41" i="1" s="1"/>
  <c r="F39" i="1"/>
  <c r="G39" i="1" s="1"/>
  <c r="I39" i="1" s="1"/>
  <c r="F37" i="1"/>
  <c r="G37" i="1" s="1"/>
  <c r="I37" i="1" s="1"/>
  <c r="F35" i="1"/>
  <c r="G35" i="1" s="1"/>
  <c r="I35" i="1" s="1"/>
  <c r="F33" i="1"/>
  <c r="G33" i="1" s="1"/>
  <c r="I33" i="1" s="1"/>
  <c r="F31" i="1"/>
  <c r="G31" i="1" s="1"/>
  <c r="I31" i="1" s="1"/>
  <c r="F29" i="1"/>
  <c r="G29" i="1" s="1"/>
  <c r="I29" i="1" s="1"/>
  <c r="F27" i="1"/>
  <c r="G27" i="1" s="1"/>
  <c r="I27" i="1" s="1"/>
  <c r="F25" i="1"/>
  <c r="G25" i="1" s="1"/>
  <c r="I25" i="1" s="1"/>
  <c r="F23" i="1"/>
  <c r="G23" i="1" s="1"/>
  <c r="I23" i="1" s="1"/>
  <c r="F21" i="1"/>
  <c r="G21" i="1" s="1"/>
  <c r="I21" i="1" s="1"/>
  <c r="F19" i="1"/>
  <c r="G19" i="1" s="1"/>
  <c r="I19" i="1" s="1"/>
  <c r="F17" i="1"/>
  <c r="G17" i="1" s="1"/>
  <c r="I17" i="1" s="1"/>
  <c r="F56" i="1"/>
  <c r="G56" i="1" s="1"/>
  <c r="I56" i="1" s="1"/>
  <c r="F54" i="1"/>
  <c r="G54" i="1" s="1"/>
  <c r="I54" i="1" s="1"/>
  <c r="F52" i="1"/>
  <c r="G52" i="1" s="1"/>
  <c r="I52" i="1" s="1"/>
  <c r="F50" i="1"/>
  <c r="G50" i="1" s="1"/>
  <c r="I50" i="1" s="1"/>
  <c r="F48" i="1"/>
  <c r="G48" i="1" s="1"/>
  <c r="I48" i="1" s="1"/>
  <c r="F46" i="1"/>
  <c r="G46" i="1" s="1"/>
  <c r="I46" i="1" s="1"/>
  <c r="F44" i="1"/>
  <c r="G44" i="1" s="1"/>
  <c r="I44" i="1" s="1"/>
  <c r="F42" i="1"/>
  <c r="G42" i="1" s="1"/>
  <c r="I42" i="1" s="1"/>
  <c r="F40" i="1"/>
  <c r="G40" i="1" s="1"/>
  <c r="I40" i="1" s="1"/>
  <c r="F38" i="1"/>
  <c r="G38" i="1" s="1"/>
  <c r="I38" i="1" s="1"/>
  <c r="F36" i="1"/>
  <c r="G36" i="1" s="1"/>
  <c r="I36" i="1" s="1"/>
  <c r="F34" i="1"/>
  <c r="G34" i="1" s="1"/>
  <c r="I34" i="1" s="1"/>
  <c r="F32" i="1"/>
  <c r="G32" i="1" s="1"/>
  <c r="I32" i="1" s="1"/>
  <c r="F30" i="1"/>
  <c r="G30" i="1" s="1"/>
  <c r="I30" i="1" s="1"/>
  <c r="F28" i="1"/>
  <c r="G28" i="1" s="1"/>
  <c r="I28" i="1" s="1"/>
  <c r="F26" i="1"/>
  <c r="G26" i="1" s="1"/>
  <c r="I26" i="1" s="1"/>
  <c r="F24" i="1"/>
  <c r="G24" i="1" s="1"/>
  <c r="I24" i="1" s="1"/>
  <c r="F22" i="1"/>
  <c r="G22" i="1" s="1"/>
  <c r="I22" i="1" s="1"/>
  <c r="F20" i="1"/>
  <c r="G20" i="1" s="1"/>
  <c r="I20" i="1" s="1"/>
</calcChain>
</file>

<file path=xl/sharedStrings.xml><?xml version="1.0" encoding="utf-8"?>
<sst xmlns="http://schemas.openxmlformats.org/spreadsheetml/2006/main" count="17" uniqueCount="17">
  <si>
    <t>Coax capacitance per meter (pF/m)</t>
  </si>
  <si>
    <t>Working Frequency (MHz)</t>
  </si>
  <si>
    <t>Coax Inductance per meter (uH/m)</t>
  </si>
  <si>
    <t>Coax Length (m)</t>
  </si>
  <si>
    <t>Total capacitance (pF)</t>
  </si>
  <si>
    <t>Coax Impedance (Ohm)</t>
  </si>
  <si>
    <t>Total Coax Inductance (uH)</t>
  </si>
  <si>
    <t>|XL - XC| (Ohm)</t>
  </si>
  <si>
    <t>|XC| (Ohm)</t>
  </si>
  <si>
    <t>XL (Ohm)</t>
  </si>
  <si>
    <t>User Inputs Here:</t>
  </si>
  <si>
    <t>Desired Tuning Capacitor (pF)</t>
  </si>
  <si>
    <t>Calculated:</t>
  </si>
  <si>
    <t>Instruction:</t>
  </si>
  <si>
    <t>author: Handiko Gesang, YD1SDL - 2018</t>
  </si>
  <si>
    <t xml:space="preserve">In the User Inputs Area, change the Coax Impedance, Coax capacitance, working Freq., and the desired tuning cap to the values you need. The "Resonance vs. Coax Length" Graph will shows the optimum coax lenght (m) which marked by the dip (minimum XL-XC, the nearest value to zero). If there is no dip visible or if the optimum coax length is not apropriate for your circumstances, change parameters in the user input. </t>
  </si>
  <si>
    <t>The Optimum Coax Length for N6RK Coax Loop RX Antenna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</si>
</sst>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b/>
      <sz val="20"/>
      <name val="Calibri"/>
      <family val="2"/>
      <scheme val="minor"/>
    </font>
    <font>
      <sz val="13"/>
      <color theme="1"/>
      <name val="Calibri"/>
      <family val="2"/>
      <scheme val="minor"/>
    </font>
    <font>
      <b/>
      <sz val="1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1" fillId="0" borderId="3" xfId="0" applyFont="1" applyBorder="1"/>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2" fillId="0" borderId="0" xfId="0" applyFont="1" applyBorder="1"/>
    <xf numFmtId="0" fontId="1" fillId="0" borderId="0" xfId="0" applyFont="1" applyBorder="1"/>
    <xf numFmtId="0" fontId="1" fillId="0" borderId="1" xfId="0" applyFont="1" applyBorder="1" applyAlignment="1"/>
    <xf numFmtId="0" fontId="1" fillId="0" borderId="2" xfId="0" applyFont="1" applyBorder="1" applyAlignment="1"/>
    <xf numFmtId="0" fontId="1" fillId="2" borderId="1" xfId="0" applyFont="1" applyFill="1" applyBorder="1" applyAlignment="1"/>
    <xf numFmtId="0" fontId="1" fillId="2" borderId="2" xfId="0" applyFont="1" applyFill="1" applyBorder="1" applyAlignment="1"/>
    <xf numFmtId="0" fontId="1" fillId="2" borderId="4" xfId="0" applyFont="1" applyFill="1" applyBorder="1" applyAlignment="1"/>
    <xf numFmtId="0" fontId="1" fillId="2" borderId="0" xfId="0" applyFont="1" applyFill="1" applyBorder="1" applyAlignment="1"/>
    <xf numFmtId="0" fontId="1" fillId="2" borderId="6" xfId="0" applyFont="1" applyFill="1" applyBorder="1" applyAlignment="1"/>
    <xf numFmtId="0" fontId="1" fillId="2" borderId="7" xfId="0" applyFont="1" applyFill="1" applyBorder="1" applyAlignment="1"/>
    <xf numFmtId="0" fontId="3" fillId="0" borderId="0" xfId="0" applyFont="1"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4" xfId="0" applyFont="1" applyFill="1" applyBorder="1" applyAlignment="1"/>
    <xf numFmtId="0" fontId="1" fillId="2" borderId="12" xfId="0" applyFont="1" applyFill="1" applyBorder="1"/>
    <xf numFmtId="0" fontId="1" fillId="2" borderId="13" xfId="0" applyFont="1" applyFill="1" applyBorder="1"/>
    <xf numFmtId="0" fontId="1" fillId="2" borderId="14" xfId="0" applyFont="1" applyFill="1" applyBorder="1"/>
    <xf numFmtId="0" fontId="0" fillId="0" borderId="2" xfId="0" applyBorder="1" applyAlignment="1">
      <alignment vertical="top"/>
    </xf>
    <xf numFmtId="0" fontId="3" fillId="0" borderId="0" xfId="0" applyFont="1" applyFill="1" applyBorder="1" applyAlignment="1">
      <alignment horizontal="left" vertical="top"/>
    </xf>
    <xf numFmtId="0" fontId="6"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Resonance vs. Coax Length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v>Coax Length (m)</c:v>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Sheet1!$B$16:$B$76</c:f>
              <c:numCache>
                <c:formatCode>0.0</c:formatCode>
                <c:ptCount val="6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5.8000000000000096</c:v>
                </c:pt>
                <c:pt idx="49">
                  <c:v>5.9000000000000101</c:v>
                </c:pt>
                <c:pt idx="50">
                  <c:v>6.0000000000000098</c:v>
                </c:pt>
                <c:pt idx="51">
                  <c:v>6.1000000000000103</c:v>
                </c:pt>
                <c:pt idx="52">
                  <c:v>6.2000000000000099</c:v>
                </c:pt>
                <c:pt idx="53">
                  <c:v>6.3000000000000096</c:v>
                </c:pt>
                <c:pt idx="54">
                  <c:v>6.4000000000000101</c:v>
                </c:pt>
                <c:pt idx="55">
                  <c:v>6.5000000000000098</c:v>
                </c:pt>
                <c:pt idx="56">
                  <c:v>6.6000000000000103</c:v>
                </c:pt>
                <c:pt idx="57">
                  <c:v>6.7000000000000099</c:v>
                </c:pt>
                <c:pt idx="58">
                  <c:v>6.8000000000000203</c:v>
                </c:pt>
                <c:pt idx="59">
                  <c:v>6.9000000000000199</c:v>
                </c:pt>
                <c:pt idx="60">
                  <c:v>7.0000000000000204</c:v>
                </c:pt>
              </c:numCache>
            </c:numRef>
          </c:xVal>
          <c:yVal>
            <c:numRef>
              <c:f>Sheet1!$I$16:$I$76</c:f>
              <c:numCache>
                <c:formatCode>0.0</c:formatCode>
                <c:ptCount val="61"/>
                <c:pt idx="0">
                  <c:v>31.46237174588753</c:v>
                </c:pt>
                <c:pt idx="1">
                  <c:v>30.431093483876669</c:v>
                </c:pt>
                <c:pt idx="2">
                  <c:v>29.418080952207632</c:v>
                </c:pt>
                <c:pt idx="3">
                  <c:v>28.422481701558535</c:v>
                </c:pt>
                <c:pt idx="4">
                  <c:v>27.443495514380537</c:v>
                </c:pt>
                <c:pt idx="5">
                  <c:v>26.480370464783444</c:v>
                </c:pt>
                <c:pt idx="6">
                  <c:v>25.532399329788255</c:v>
                </c:pt>
                <c:pt idx="7">
                  <c:v>24.59891631592577</c:v>
                </c:pt>
                <c:pt idx="8">
                  <c:v>23.679294069320157</c:v>
                </c:pt>
                <c:pt idx="9">
                  <c:v>22.772940941022462</c:v>
                </c:pt>
                <c:pt idx="10">
                  <c:v>21.87929848252837</c:v>
                </c:pt>
                <c:pt idx="11">
                  <c:v>20.997839149188358</c:v>
                </c:pt>
                <c:pt idx="12">
                  <c:v>20.128064191652143</c:v>
                </c:pt>
                <c:pt idx="13">
                  <c:v>19.26950171762806</c:v>
                </c:pt>
                <c:pt idx="14">
                  <c:v>18.42170490812055</c:v>
                </c:pt>
                <c:pt idx="15">
                  <c:v>17.584250373970477</c:v>
                </c:pt>
                <c:pt idx="16">
                  <c:v>16.756736639989775</c:v>
                </c:pt>
                <c:pt idx="17">
                  <c:v>15.93878274528103</c:v>
                </c:pt>
                <c:pt idx="18">
                  <c:v>15.130026949483689</c:v>
                </c:pt>
                <c:pt idx="19">
                  <c:v>14.330125535710931</c:v>
                </c:pt>
                <c:pt idx="20">
                  <c:v>13.538751701850186</c:v>
                </c:pt>
                <c:pt idx="21">
                  <c:v>12.755594532709893</c:v>
                </c:pt>
                <c:pt idx="22">
                  <c:v>11.980358046217285</c:v>
                </c:pt>
                <c:pt idx="23">
                  <c:v>11.212760307516971</c:v>
                </c:pt>
                <c:pt idx="24">
                  <c:v>10.452532605396744</c:v>
                </c:pt>
                <c:pt idx="25">
                  <c:v>9.6994186859844476</c:v>
                </c:pt>
                <c:pt idx="26">
                  <c:v>8.9531740391223664</c:v>
                </c:pt>
                <c:pt idx="27">
                  <c:v>8.2135652332425728</c:v>
                </c:pt>
                <c:pt idx="28">
                  <c:v>7.480369294940445</c:v>
                </c:pt>
                <c:pt idx="29">
                  <c:v>6.753373129780698</c:v>
                </c:pt>
                <c:pt idx="30">
                  <c:v>6.0323729811741167</c:v>
                </c:pt>
                <c:pt idx="31">
                  <c:v>5.3171739244369718</c:v>
                </c:pt>
                <c:pt idx="32">
                  <c:v>4.6075893933931376</c:v>
                </c:pt>
                <c:pt idx="33">
                  <c:v>3.9034407371026916</c:v>
                </c:pt>
                <c:pt idx="34">
                  <c:v>3.2045568045036994</c:v>
                </c:pt>
                <c:pt idx="35">
                  <c:v>2.5107735549378667</c:v>
                </c:pt>
                <c:pt idx="36">
                  <c:v>1.8219336926975309</c:v>
                </c:pt>
                <c:pt idx="37">
                  <c:v>1.1378863238831016</c:v>
                </c:pt>
                <c:pt idx="38">
                  <c:v>0.4584866339979925</c:v>
                </c:pt>
                <c:pt idx="39">
                  <c:v>0.216404415166636</c:v>
                </c:pt>
                <c:pt idx="40">
                  <c:v>0.88692037069033347</c:v>
                </c:pt>
                <c:pt idx="41">
                  <c:v>1.5531895569541661</c:v>
                </c:pt>
                <c:pt idx="42">
                  <c:v>2.215335328477348</c:v>
                </c:pt>
                <c:pt idx="43">
                  <c:v>2.8734763082066657</c:v>
                </c:pt>
                <c:pt idx="44">
                  <c:v>3.5277266122258979</c:v>
                </c:pt>
                <c:pt idx="45">
                  <c:v>4.1781960617794276</c:v>
                </c:pt>
                <c:pt idx="46">
                  <c:v>4.8249903834381307</c:v>
                </c:pt>
                <c:pt idx="47">
                  <c:v>5.4682113981737608</c:v>
                </c:pt>
                <c:pt idx="48">
                  <c:v>6.1079572000525353</c:v>
                </c:pt>
                <c:pt idx="49">
                  <c:v>6.7443223252064541</c:v>
                </c:pt>
                <c:pt idx="50">
                  <c:v>7.3773979116947537</c:v>
                </c:pt>
                <c:pt idx="51">
                  <c:v>8.0072718508222778</c:v>
                </c:pt>
                <c:pt idx="52">
                  <c:v>8.6340289304435203</c:v>
                </c:pt>
                <c:pt idx="53">
                  <c:v>9.2577509707429613</c:v>
                </c:pt>
                <c:pt idx="54">
                  <c:v>9.8785169529485124</c:v>
                </c:pt>
                <c:pt idx="55">
                  <c:v>10.496403141403501</c:v>
                </c:pt>
                <c:pt idx="56">
                  <c:v>11.111483199393632</c:v>
                </c:pt>
                <c:pt idx="57">
                  <c:v>11.723828299098468</c:v>
                </c:pt>
                <c:pt idx="58">
                  <c:v>12.333507226012362</c:v>
                </c:pt>
                <c:pt idx="59">
                  <c:v>12.940586478156195</c:v>
                </c:pt>
                <c:pt idx="60">
                  <c:v>13.545130360381641</c:v>
                </c:pt>
              </c:numCache>
            </c:numRef>
          </c:yVal>
          <c:smooth val="1"/>
          <c:extLst>
            <c:ext xmlns:c16="http://schemas.microsoft.com/office/drawing/2014/chart" uri="{C3380CC4-5D6E-409C-BE32-E72D297353CC}">
              <c16:uniqueId val="{00000000-448F-4DE9-B191-9F7187AA2626}"/>
            </c:ext>
          </c:extLst>
        </c:ser>
        <c:dLbls>
          <c:showLegendKey val="0"/>
          <c:showVal val="0"/>
          <c:showCatName val="0"/>
          <c:showSerName val="0"/>
          <c:showPercent val="0"/>
          <c:showBubbleSize val="0"/>
        </c:dLbls>
        <c:axId val="454891896"/>
        <c:axId val="454891568"/>
      </c:scatterChart>
      <c:valAx>
        <c:axId val="45489189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Coax Length (m)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54891568"/>
        <c:crosses val="autoZero"/>
        <c:crossBetween val="midCat"/>
      </c:valAx>
      <c:valAx>
        <c:axId val="454891568"/>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|XL-XC| (Ohm)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489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0</xdr:rowOff>
    </xdr:from>
    <xdr:to>
      <xdr:col>9</xdr:col>
      <xdr:colOff>9525</xdr:colOff>
      <xdr:row>13</xdr:row>
      <xdr:rowOff>19050</xdr:rowOff>
    </xdr:to>
    <xdr:graphicFrame macro="">
      <xdr:nvGraphicFramePr>
        <xdr:cNvPr id="3" name="Chart 2">
          <a:extLst>
            <a:ext uri="{FF2B5EF4-FFF2-40B4-BE49-F238E27FC236}">
              <a16:creationId xmlns:a16="http://schemas.microsoft.com/office/drawing/2014/main" id="{97703A56-0092-4A22-A685-86CD70517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06CC-B97F-44A2-B871-23DAAF30F3F8}">
  <dimension ref="B1:N76"/>
  <sheetViews>
    <sheetView showGridLines="0" tabSelected="1" zoomScaleNormal="100" workbookViewId="0">
      <selection activeCell="D12" sqref="D12"/>
    </sheetView>
  </sheetViews>
  <sheetFormatPr defaultRowHeight="15" x14ac:dyDescent="0.25"/>
  <cols>
    <col min="1" max="1" width="4.5703125" customWidth="1"/>
    <col min="2" max="2" width="19.42578125" customWidth="1"/>
    <col min="3" max="3" width="22.85546875" bestFit="1" customWidth="1"/>
    <col min="4" max="4" width="12.42578125" bestFit="1" customWidth="1"/>
    <col min="5" max="5" width="8.7109375" customWidth="1"/>
    <col min="6" max="6" width="27.85546875" bestFit="1" customWidth="1"/>
    <col min="7" max="7" width="10" bestFit="1" customWidth="1"/>
    <col min="8" max="8" width="8.7109375" customWidth="1"/>
    <col min="9" max="9" width="16.7109375" bestFit="1" customWidth="1"/>
    <col min="10" max="10" width="3.85546875" customWidth="1"/>
    <col min="14" max="14" width="7.7109375" customWidth="1"/>
  </cols>
  <sheetData>
    <row r="1" spans="2:14" ht="15.75" thickBot="1" x14ac:dyDescent="0.3"/>
    <row r="2" spans="2:14" ht="19.5" thickBot="1" x14ac:dyDescent="0.3">
      <c r="B2" s="41" t="s">
        <v>16</v>
      </c>
      <c r="C2" s="42"/>
      <c r="D2" s="43"/>
      <c r="K2" s="31" t="s">
        <v>13</v>
      </c>
      <c r="L2" s="31"/>
    </row>
    <row r="3" spans="2:14" ht="44.25" customHeight="1" thickBot="1" x14ac:dyDescent="0.3">
      <c r="B3" s="44"/>
      <c r="C3" s="45"/>
      <c r="D3" s="46"/>
      <c r="K3" s="32" t="s">
        <v>15</v>
      </c>
      <c r="L3" s="33"/>
      <c r="M3" s="33"/>
      <c r="N3" s="34"/>
    </row>
    <row r="4" spans="2:14" ht="15" customHeight="1" x14ac:dyDescent="0.25">
      <c r="C4" s="30"/>
      <c r="D4" s="30"/>
      <c r="K4" s="35"/>
      <c r="L4" s="36"/>
      <c r="M4" s="36"/>
      <c r="N4" s="37"/>
    </row>
    <row r="5" spans="2:14" ht="15" customHeight="1" x14ac:dyDescent="0.25">
      <c r="K5" s="35"/>
      <c r="L5" s="36"/>
      <c r="M5" s="36"/>
      <c r="N5" s="37"/>
    </row>
    <row r="6" spans="2:14" ht="21.75" thickBot="1" x14ac:dyDescent="0.4">
      <c r="B6" s="12" t="s">
        <v>10</v>
      </c>
      <c r="C6" s="13"/>
      <c r="D6" s="13"/>
      <c r="K6" s="35"/>
      <c r="L6" s="36"/>
      <c r="M6" s="36"/>
      <c r="N6" s="37"/>
    </row>
    <row r="7" spans="2:14" ht="15.75" x14ac:dyDescent="0.25">
      <c r="B7" s="16" t="s">
        <v>5</v>
      </c>
      <c r="C7" s="17"/>
      <c r="D7" s="27">
        <v>50</v>
      </c>
      <c r="K7" s="35"/>
      <c r="L7" s="36"/>
      <c r="M7" s="36"/>
      <c r="N7" s="37"/>
    </row>
    <row r="8" spans="2:14" ht="15.75" x14ac:dyDescent="0.25">
      <c r="B8" s="18" t="s">
        <v>0</v>
      </c>
      <c r="C8" s="19"/>
      <c r="D8" s="28">
        <v>78</v>
      </c>
      <c r="K8" s="35"/>
      <c r="L8" s="36"/>
      <c r="M8" s="36"/>
      <c r="N8" s="37"/>
    </row>
    <row r="9" spans="2:14" ht="15.75" x14ac:dyDescent="0.25">
      <c r="B9" s="18" t="s">
        <v>1</v>
      </c>
      <c r="C9" s="19"/>
      <c r="D9" s="28">
        <v>3.7</v>
      </c>
      <c r="K9" s="35"/>
      <c r="L9" s="36"/>
      <c r="M9" s="36"/>
      <c r="N9" s="37"/>
    </row>
    <row r="10" spans="2:14" ht="16.5" thickBot="1" x14ac:dyDescent="0.3">
      <c r="B10" s="20" t="s">
        <v>11</v>
      </c>
      <c r="C10" s="21"/>
      <c r="D10" s="29">
        <v>100</v>
      </c>
      <c r="K10" s="35"/>
      <c r="L10" s="36"/>
      <c r="M10" s="36"/>
      <c r="N10" s="37"/>
    </row>
    <row r="11" spans="2:14" ht="15.75" x14ac:dyDescent="0.25">
      <c r="B11" s="1"/>
      <c r="C11" s="1"/>
      <c r="D11" s="1"/>
      <c r="K11" s="35"/>
      <c r="L11" s="36"/>
      <c r="M11" s="36"/>
      <c r="N11" s="37"/>
    </row>
    <row r="12" spans="2:14" ht="15.75" x14ac:dyDescent="0.25">
      <c r="B12" s="1"/>
      <c r="C12" s="1"/>
      <c r="D12" s="1"/>
      <c r="K12" s="35"/>
      <c r="L12" s="36"/>
      <c r="M12" s="36"/>
      <c r="N12" s="37"/>
    </row>
    <row r="13" spans="2:14" ht="21.75" thickBot="1" x14ac:dyDescent="0.4">
      <c r="B13" s="12" t="s">
        <v>12</v>
      </c>
      <c r="C13" s="22"/>
      <c r="D13" s="22"/>
      <c r="K13" s="38"/>
      <c r="L13" s="39"/>
      <c r="M13" s="39"/>
      <c r="N13" s="40"/>
    </row>
    <row r="14" spans="2:14" ht="16.5" thickBot="1" x14ac:dyDescent="0.3">
      <c r="B14" s="14" t="s">
        <v>2</v>
      </c>
      <c r="C14" s="15"/>
      <c r="D14" s="2">
        <f>POWER(D7,2)*D8*POWER(10,-6)</f>
        <v>0.19499999999999998</v>
      </c>
      <c r="K14" s="30" t="s">
        <v>14</v>
      </c>
    </row>
    <row r="15" spans="2:14" ht="16.5" thickBot="1" x14ac:dyDescent="0.3">
      <c r="B15" s="23" t="s">
        <v>3</v>
      </c>
      <c r="C15" s="24" t="s">
        <v>4</v>
      </c>
      <c r="D15" s="24" t="s">
        <v>8</v>
      </c>
      <c r="E15" s="24"/>
      <c r="F15" s="24" t="s">
        <v>6</v>
      </c>
      <c r="G15" s="24" t="s">
        <v>9</v>
      </c>
      <c r="H15" s="24"/>
      <c r="I15" s="25" t="s">
        <v>7</v>
      </c>
      <c r="J15" s="26"/>
    </row>
    <row r="16" spans="2:14" ht="15" customHeight="1" x14ac:dyDescent="0.25">
      <c r="B16" s="3">
        <v>1</v>
      </c>
      <c r="C16" s="4">
        <f t="shared" ref="C16:C47" si="0">Ct+(Cs*B16/4)</f>
        <v>119.5</v>
      </c>
      <c r="D16" s="4">
        <f t="shared" ref="D16:D47" si="1">1/(2*PI()*F*0.00001*C16)</f>
        <v>35.995689945017602</v>
      </c>
      <c r="E16" s="4"/>
      <c r="F16" s="4">
        <f t="shared" ref="F16:F47" si="2">Ls*B16</f>
        <v>0.19499999999999998</v>
      </c>
      <c r="G16" s="4">
        <f t="shared" ref="G16:G47" si="3">2*PI()*F*F16</f>
        <v>4.5333181991300711</v>
      </c>
      <c r="H16" s="4"/>
      <c r="I16" s="5">
        <f>ABS(G16-D16)</f>
        <v>31.46237174588753</v>
      </c>
    </row>
    <row r="17" spans="2:9" ht="15" customHeight="1" x14ac:dyDescent="0.25">
      <c r="B17" s="6">
        <v>1.1000000000000001</v>
      </c>
      <c r="C17" s="7">
        <f t="shared" si="0"/>
        <v>121.45</v>
      </c>
      <c r="D17" s="7">
        <f t="shared" si="1"/>
        <v>35.417743502919748</v>
      </c>
      <c r="E17" s="7"/>
      <c r="F17" s="7">
        <f t="shared" si="2"/>
        <v>0.2145</v>
      </c>
      <c r="G17" s="7">
        <f t="shared" si="3"/>
        <v>4.9866500190430783</v>
      </c>
      <c r="H17" s="7"/>
      <c r="I17" s="8">
        <f t="shared" ref="I17:I66" si="4">ABS(G17-D17)</f>
        <v>30.431093483876669</v>
      </c>
    </row>
    <row r="18" spans="2:9" ht="15" customHeight="1" x14ac:dyDescent="0.25">
      <c r="B18" s="6">
        <v>1.2</v>
      </c>
      <c r="C18" s="7">
        <f t="shared" si="0"/>
        <v>123.4</v>
      </c>
      <c r="D18" s="7">
        <f t="shared" si="1"/>
        <v>34.858062791163718</v>
      </c>
      <c r="E18" s="7"/>
      <c r="F18" s="7">
        <f t="shared" si="2"/>
        <v>0.23399999999999996</v>
      </c>
      <c r="G18" s="7">
        <f t="shared" si="3"/>
        <v>5.4399818389560846</v>
      </c>
      <c r="H18" s="7"/>
      <c r="I18" s="8">
        <f t="shared" si="4"/>
        <v>29.418080952207632</v>
      </c>
    </row>
    <row r="19" spans="2:9" ht="15" customHeight="1" x14ac:dyDescent="0.25">
      <c r="B19" s="6">
        <v>1.3</v>
      </c>
      <c r="C19" s="7">
        <f t="shared" si="0"/>
        <v>125.35</v>
      </c>
      <c r="D19" s="7">
        <f t="shared" si="1"/>
        <v>34.315795360427629</v>
      </c>
      <c r="E19" s="7"/>
      <c r="F19" s="7">
        <f t="shared" si="2"/>
        <v>0.2535</v>
      </c>
      <c r="G19" s="7">
        <f t="shared" si="3"/>
        <v>5.8933136588690926</v>
      </c>
      <c r="H19" s="7"/>
      <c r="I19" s="8">
        <f t="shared" si="4"/>
        <v>28.422481701558535</v>
      </c>
    </row>
    <row r="20" spans="2:9" ht="15" customHeight="1" x14ac:dyDescent="0.25">
      <c r="B20" s="6">
        <v>1.4</v>
      </c>
      <c r="C20" s="7">
        <f t="shared" si="0"/>
        <v>127.3</v>
      </c>
      <c r="D20" s="7">
        <f t="shared" si="1"/>
        <v>33.790140993162638</v>
      </c>
      <c r="E20" s="7"/>
      <c r="F20" s="7">
        <f t="shared" si="2"/>
        <v>0.27299999999999996</v>
      </c>
      <c r="G20" s="7">
        <f t="shared" si="3"/>
        <v>6.3466454787820989</v>
      </c>
      <c r="H20" s="7"/>
      <c r="I20" s="8">
        <f t="shared" si="4"/>
        <v>27.443495514380537</v>
      </c>
    </row>
    <row r="21" spans="2:9" ht="15" customHeight="1" x14ac:dyDescent="0.25">
      <c r="B21" s="6">
        <v>1.5</v>
      </c>
      <c r="C21" s="7">
        <f t="shared" si="0"/>
        <v>129.25</v>
      </c>
      <c r="D21" s="7">
        <f t="shared" si="1"/>
        <v>33.280347763478552</v>
      </c>
      <c r="E21" s="7"/>
      <c r="F21" s="7">
        <f t="shared" si="2"/>
        <v>0.29249999999999998</v>
      </c>
      <c r="G21" s="7">
        <f t="shared" si="3"/>
        <v>6.799977298695107</v>
      </c>
      <c r="H21" s="7"/>
      <c r="I21" s="8">
        <f t="shared" si="4"/>
        <v>26.480370464783444</v>
      </c>
    </row>
    <row r="22" spans="2:9" ht="15" customHeight="1" x14ac:dyDescent="0.25">
      <c r="B22" s="6">
        <v>1.6</v>
      </c>
      <c r="C22" s="7">
        <f t="shared" si="0"/>
        <v>131.19999999999999</v>
      </c>
      <c r="D22" s="7">
        <f t="shared" si="1"/>
        <v>32.78570844839637</v>
      </c>
      <c r="E22" s="7"/>
      <c r="F22" s="7">
        <f t="shared" si="2"/>
        <v>0.312</v>
      </c>
      <c r="G22" s="7">
        <f t="shared" si="3"/>
        <v>7.2533091186081142</v>
      </c>
      <c r="H22" s="7"/>
      <c r="I22" s="8">
        <f t="shared" si="4"/>
        <v>25.532399329788255</v>
      </c>
    </row>
    <row r="23" spans="2:9" ht="15" customHeight="1" x14ac:dyDescent="0.25">
      <c r="B23" s="6">
        <v>1.7</v>
      </c>
      <c r="C23" s="7">
        <f t="shared" si="0"/>
        <v>133.15</v>
      </c>
      <c r="D23" s="7">
        <f t="shared" si="1"/>
        <v>32.305557254446889</v>
      </c>
      <c r="E23" s="7"/>
      <c r="F23" s="7">
        <f t="shared" si="2"/>
        <v>0.33149999999999996</v>
      </c>
      <c r="G23" s="7">
        <f t="shared" si="3"/>
        <v>7.7066409385211205</v>
      </c>
      <c r="H23" s="7"/>
      <c r="I23" s="8">
        <f t="shared" si="4"/>
        <v>24.59891631592577</v>
      </c>
    </row>
    <row r="24" spans="2:9" ht="15" customHeight="1" x14ac:dyDescent="0.25">
      <c r="B24" s="6">
        <v>1.8</v>
      </c>
      <c r="C24" s="7">
        <f t="shared" si="0"/>
        <v>135.1</v>
      </c>
      <c r="D24" s="7">
        <f t="shared" si="1"/>
        <v>31.839266827754287</v>
      </c>
      <c r="E24" s="7"/>
      <c r="F24" s="7">
        <f t="shared" si="2"/>
        <v>0.35099999999999998</v>
      </c>
      <c r="G24" s="7">
        <f t="shared" si="3"/>
        <v>8.1599727584341277</v>
      </c>
      <c r="H24" s="7"/>
      <c r="I24" s="8">
        <f t="shared" si="4"/>
        <v>23.679294069320157</v>
      </c>
    </row>
    <row r="25" spans="2:9" ht="15" customHeight="1" x14ac:dyDescent="0.25">
      <c r="B25" s="6">
        <v>1.9</v>
      </c>
      <c r="C25" s="7">
        <f t="shared" si="0"/>
        <v>137.05000000000001</v>
      </c>
      <c r="D25" s="7">
        <f t="shared" si="1"/>
        <v>31.386245519369595</v>
      </c>
      <c r="E25" s="7"/>
      <c r="F25" s="7">
        <f t="shared" si="2"/>
        <v>0.37049999999999994</v>
      </c>
      <c r="G25" s="7">
        <f t="shared" si="3"/>
        <v>8.6133045783471349</v>
      </c>
      <c r="H25" s="7"/>
      <c r="I25" s="8">
        <f t="shared" si="4"/>
        <v>22.772940941022462</v>
      </c>
    </row>
    <row r="26" spans="2:9" ht="15" customHeight="1" x14ac:dyDescent="0.25">
      <c r="B26" s="6">
        <v>2</v>
      </c>
      <c r="C26" s="7">
        <f t="shared" si="0"/>
        <v>139</v>
      </c>
      <c r="D26" s="7">
        <f t="shared" si="1"/>
        <v>30.94593488078851</v>
      </c>
      <c r="E26" s="7"/>
      <c r="F26" s="7">
        <f t="shared" si="2"/>
        <v>0.38999999999999996</v>
      </c>
      <c r="G26" s="7">
        <f t="shared" si="3"/>
        <v>9.0666363982601421</v>
      </c>
      <c r="H26" s="7"/>
      <c r="I26" s="8">
        <f t="shared" si="4"/>
        <v>21.87929848252837</v>
      </c>
    </row>
    <row r="27" spans="2:9" ht="15.75" customHeight="1" x14ac:dyDescent="0.25">
      <c r="B27" s="6">
        <v>2.1</v>
      </c>
      <c r="C27" s="7">
        <f t="shared" si="0"/>
        <v>140.94999999999999</v>
      </c>
      <c r="D27" s="7">
        <f t="shared" si="1"/>
        <v>30.517807367361506</v>
      </c>
      <c r="E27" s="7"/>
      <c r="F27" s="7">
        <f t="shared" si="2"/>
        <v>0.40949999999999998</v>
      </c>
      <c r="G27" s="7">
        <f t="shared" si="3"/>
        <v>9.5199682181731493</v>
      </c>
      <c r="H27" s="7"/>
      <c r="I27" s="8">
        <f t="shared" si="4"/>
        <v>20.997839149188358</v>
      </c>
    </row>
    <row r="28" spans="2:9" x14ac:dyDescent="0.25">
      <c r="B28" s="6">
        <v>2.2000000000000002</v>
      </c>
      <c r="C28" s="7">
        <f t="shared" si="0"/>
        <v>142.9</v>
      </c>
      <c r="D28" s="7">
        <f t="shared" si="1"/>
        <v>30.101364229738302</v>
      </c>
      <c r="E28" s="7"/>
      <c r="F28" s="7">
        <f t="shared" si="2"/>
        <v>0.42899999999999999</v>
      </c>
      <c r="G28" s="7">
        <f t="shared" si="3"/>
        <v>9.9733000380861565</v>
      </c>
      <c r="H28" s="7"/>
      <c r="I28" s="8">
        <f t="shared" si="4"/>
        <v>20.128064191652143</v>
      </c>
    </row>
    <row r="29" spans="2:9" x14ac:dyDescent="0.25">
      <c r="B29" s="6">
        <v>2.2999999999999998</v>
      </c>
      <c r="C29" s="7">
        <f t="shared" si="0"/>
        <v>144.85</v>
      </c>
      <c r="D29" s="7">
        <f t="shared" si="1"/>
        <v>29.696133575627222</v>
      </c>
      <c r="E29" s="7"/>
      <c r="F29" s="7">
        <f t="shared" si="2"/>
        <v>0.4484999999999999</v>
      </c>
      <c r="G29" s="7">
        <f t="shared" si="3"/>
        <v>10.426631857999162</v>
      </c>
      <c r="H29" s="7"/>
      <c r="I29" s="8">
        <f t="shared" si="4"/>
        <v>19.26950171762806</v>
      </c>
    </row>
    <row r="30" spans="2:9" x14ac:dyDescent="0.25">
      <c r="B30" s="6">
        <v>2.4</v>
      </c>
      <c r="C30" s="7">
        <f t="shared" si="0"/>
        <v>146.80000000000001</v>
      </c>
      <c r="D30" s="7">
        <f t="shared" si="1"/>
        <v>29.301668586032719</v>
      </c>
      <c r="E30" s="7"/>
      <c r="F30" s="7">
        <f t="shared" si="2"/>
        <v>0.46799999999999992</v>
      </c>
      <c r="G30" s="7">
        <f t="shared" si="3"/>
        <v>10.879963677912169</v>
      </c>
      <c r="H30" s="7"/>
      <c r="I30" s="8">
        <f t="shared" si="4"/>
        <v>18.42170490812055</v>
      </c>
    </row>
    <row r="31" spans="2:9" x14ac:dyDescent="0.25">
      <c r="B31" s="6">
        <v>2.5</v>
      </c>
      <c r="C31" s="7">
        <f t="shared" si="0"/>
        <v>148.75</v>
      </c>
      <c r="D31" s="7">
        <f t="shared" si="1"/>
        <v>28.917545871795653</v>
      </c>
      <c r="E31" s="7"/>
      <c r="F31" s="7">
        <f t="shared" si="2"/>
        <v>0.48749999999999993</v>
      </c>
      <c r="G31" s="7">
        <f t="shared" si="3"/>
        <v>11.333295497825176</v>
      </c>
      <c r="H31" s="7"/>
      <c r="I31" s="8">
        <f t="shared" si="4"/>
        <v>17.584250373970477</v>
      </c>
    </row>
    <row r="32" spans="2:9" x14ac:dyDescent="0.25">
      <c r="B32" s="6">
        <v>2.6</v>
      </c>
      <c r="C32" s="7">
        <f t="shared" si="0"/>
        <v>150.69999999999999</v>
      </c>
      <c r="D32" s="7">
        <f t="shared" si="1"/>
        <v>28.543363957727959</v>
      </c>
      <c r="E32" s="7"/>
      <c r="F32" s="7">
        <f t="shared" si="2"/>
        <v>0.50700000000000001</v>
      </c>
      <c r="G32" s="7">
        <f t="shared" si="3"/>
        <v>11.786627317738185</v>
      </c>
      <c r="H32" s="7"/>
      <c r="I32" s="8">
        <f t="shared" si="4"/>
        <v>16.756736639989775</v>
      </c>
    </row>
    <row r="33" spans="2:9" x14ac:dyDescent="0.25">
      <c r="B33" s="6">
        <v>2.7</v>
      </c>
      <c r="C33" s="7">
        <f t="shared" si="0"/>
        <v>152.65</v>
      </c>
      <c r="D33" s="7">
        <f t="shared" si="1"/>
        <v>28.178741882932222</v>
      </c>
      <c r="E33" s="7"/>
      <c r="F33" s="7">
        <f t="shared" si="2"/>
        <v>0.52649999999999997</v>
      </c>
      <c r="G33" s="7">
        <f t="shared" si="3"/>
        <v>12.239959137651192</v>
      </c>
      <c r="H33" s="7"/>
      <c r="I33" s="8">
        <f t="shared" si="4"/>
        <v>15.93878274528103</v>
      </c>
    </row>
    <row r="34" spans="2:9" x14ac:dyDescent="0.25">
      <c r="B34" s="6">
        <v>2.8</v>
      </c>
      <c r="C34" s="7">
        <f t="shared" si="0"/>
        <v>154.6</v>
      </c>
      <c r="D34" s="7">
        <f t="shared" si="1"/>
        <v>27.823317907047887</v>
      </c>
      <c r="E34" s="7"/>
      <c r="F34" s="7">
        <f t="shared" si="2"/>
        <v>0.54599999999999993</v>
      </c>
      <c r="G34" s="7">
        <f t="shared" si="3"/>
        <v>12.693290957564198</v>
      </c>
      <c r="H34" s="7"/>
      <c r="I34" s="8">
        <f t="shared" si="4"/>
        <v>15.130026949483689</v>
      </c>
    </row>
    <row r="35" spans="2:9" x14ac:dyDescent="0.25">
      <c r="B35" s="6">
        <v>2.9</v>
      </c>
      <c r="C35" s="7">
        <f t="shared" si="0"/>
        <v>156.55000000000001</v>
      </c>
      <c r="D35" s="7">
        <f t="shared" si="1"/>
        <v>27.476748313188136</v>
      </c>
      <c r="E35" s="7"/>
      <c r="F35" s="7">
        <f t="shared" si="2"/>
        <v>0.56549999999999989</v>
      </c>
      <c r="G35" s="7">
        <f t="shared" si="3"/>
        <v>13.146622777477205</v>
      </c>
      <c r="H35" s="7"/>
      <c r="I35" s="8">
        <f t="shared" si="4"/>
        <v>14.330125535710931</v>
      </c>
    </row>
    <row r="36" spans="2:9" x14ac:dyDescent="0.25">
      <c r="B36" s="6">
        <v>3</v>
      </c>
      <c r="C36" s="7">
        <f t="shared" si="0"/>
        <v>158.5</v>
      </c>
      <c r="D36" s="7">
        <f t="shared" si="1"/>
        <v>27.1387062992404</v>
      </c>
      <c r="E36" s="7"/>
      <c r="F36" s="7">
        <f t="shared" si="2"/>
        <v>0.58499999999999996</v>
      </c>
      <c r="G36" s="7">
        <f t="shared" si="3"/>
        <v>13.599954597390214</v>
      </c>
      <c r="H36" s="7"/>
      <c r="I36" s="8">
        <f t="shared" si="4"/>
        <v>13.538751701850186</v>
      </c>
    </row>
    <row r="37" spans="2:9" x14ac:dyDescent="0.25">
      <c r="B37" s="6">
        <v>3.1</v>
      </c>
      <c r="C37" s="7">
        <f t="shared" si="0"/>
        <v>160.44999999999999</v>
      </c>
      <c r="D37" s="7">
        <f t="shared" si="1"/>
        <v>26.808880950013112</v>
      </c>
      <c r="E37" s="7"/>
      <c r="F37" s="7">
        <f t="shared" si="2"/>
        <v>0.60449999999999993</v>
      </c>
      <c r="G37" s="7">
        <f t="shared" si="3"/>
        <v>14.053286417303219</v>
      </c>
      <c r="H37" s="7"/>
      <c r="I37" s="8">
        <f t="shared" si="4"/>
        <v>12.755594532709893</v>
      </c>
    </row>
    <row r="38" spans="2:9" x14ac:dyDescent="0.25">
      <c r="B38" s="6">
        <v>3.2</v>
      </c>
      <c r="C38" s="7">
        <f t="shared" si="0"/>
        <v>162.4</v>
      </c>
      <c r="D38" s="7">
        <f t="shared" si="1"/>
        <v>26.486976283433513</v>
      </c>
      <c r="E38" s="7"/>
      <c r="F38" s="7">
        <f t="shared" si="2"/>
        <v>0.624</v>
      </c>
      <c r="G38" s="7">
        <f t="shared" si="3"/>
        <v>14.506618237216228</v>
      </c>
      <c r="H38" s="7"/>
      <c r="I38" s="8">
        <f t="shared" si="4"/>
        <v>11.980358046217285</v>
      </c>
    </row>
    <row r="39" spans="2:9" x14ac:dyDescent="0.25">
      <c r="B39" s="6">
        <v>3.3</v>
      </c>
      <c r="C39" s="7">
        <f t="shared" si="0"/>
        <v>164.35</v>
      </c>
      <c r="D39" s="7">
        <f t="shared" si="1"/>
        <v>26.172710364646203</v>
      </c>
      <c r="E39" s="7"/>
      <c r="F39" s="7">
        <f t="shared" si="2"/>
        <v>0.64349999999999985</v>
      </c>
      <c r="G39" s="7">
        <f t="shared" si="3"/>
        <v>14.959950057129232</v>
      </c>
      <c r="H39" s="7"/>
      <c r="I39" s="8">
        <f t="shared" si="4"/>
        <v>11.212760307516971</v>
      </c>
    </row>
    <row r="40" spans="2:9" x14ac:dyDescent="0.25">
      <c r="B40" s="6">
        <v>3.4</v>
      </c>
      <c r="C40" s="7">
        <f t="shared" si="0"/>
        <v>166.3</v>
      </c>
      <c r="D40" s="7">
        <f t="shared" si="1"/>
        <v>25.865814482438985</v>
      </c>
      <c r="E40" s="7"/>
      <c r="F40" s="7">
        <f t="shared" si="2"/>
        <v>0.66299999999999992</v>
      </c>
      <c r="G40" s="7">
        <f t="shared" si="3"/>
        <v>15.413281877042241</v>
      </c>
      <c r="H40" s="7"/>
      <c r="I40" s="8">
        <f t="shared" si="4"/>
        <v>10.452532605396744</v>
      </c>
    </row>
    <row r="41" spans="2:9" x14ac:dyDescent="0.25">
      <c r="B41" s="6">
        <v>3.5</v>
      </c>
      <c r="C41" s="7">
        <f t="shared" si="0"/>
        <v>168.25</v>
      </c>
      <c r="D41" s="7">
        <f t="shared" si="1"/>
        <v>25.566032382939696</v>
      </c>
      <c r="E41" s="7"/>
      <c r="F41" s="7">
        <f t="shared" si="2"/>
        <v>0.68249999999999988</v>
      </c>
      <c r="G41" s="7">
        <f t="shared" si="3"/>
        <v>15.866613696955248</v>
      </c>
      <c r="H41" s="7"/>
      <c r="I41" s="8">
        <f t="shared" si="4"/>
        <v>9.6994186859844476</v>
      </c>
    </row>
    <row r="42" spans="2:9" x14ac:dyDescent="0.25">
      <c r="B42" s="6">
        <v>3.6</v>
      </c>
      <c r="C42" s="7">
        <f t="shared" si="0"/>
        <v>170.2</v>
      </c>
      <c r="D42" s="7">
        <f t="shared" si="1"/>
        <v>25.273119555990622</v>
      </c>
      <c r="E42" s="7"/>
      <c r="F42" s="7">
        <f t="shared" si="2"/>
        <v>0.70199999999999996</v>
      </c>
      <c r="G42" s="7">
        <f t="shared" si="3"/>
        <v>16.319945516868255</v>
      </c>
      <c r="H42" s="7"/>
      <c r="I42" s="8">
        <f t="shared" si="4"/>
        <v>8.9531740391223664</v>
      </c>
    </row>
    <row r="43" spans="2:9" x14ac:dyDescent="0.25">
      <c r="B43" s="6">
        <v>3.7</v>
      </c>
      <c r="C43" s="7">
        <f t="shared" si="0"/>
        <v>172.15</v>
      </c>
      <c r="D43" s="7">
        <f t="shared" si="1"/>
        <v>24.986842570023835</v>
      </c>
      <c r="E43" s="7"/>
      <c r="F43" s="7">
        <f t="shared" si="2"/>
        <v>0.72149999999999992</v>
      </c>
      <c r="G43" s="7">
        <f t="shared" si="3"/>
        <v>16.773277336781263</v>
      </c>
      <c r="H43" s="7"/>
      <c r="I43" s="8">
        <f t="shared" si="4"/>
        <v>8.2135652332425728</v>
      </c>
    </row>
    <row r="44" spans="2:9" x14ac:dyDescent="0.25">
      <c r="B44" s="6">
        <v>3.8</v>
      </c>
      <c r="C44" s="7">
        <f t="shared" si="0"/>
        <v>174.1</v>
      </c>
      <c r="D44" s="7">
        <f t="shared" si="1"/>
        <v>24.706978451634715</v>
      </c>
      <c r="E44" s="7"/>
      <c r="F44" s="7">
        <f t="shared" si="2"/>
        <v>0.74099999999999988</v>
      </c>
      <c r="G44" s="7">
        <f t="shared" si="3"/>
        <v>17.22660915669427</v>
      </c>
      <c r="H44" s="7"/>
      <c r="I44" s="8">
        <f t="shared" si="4"/>
        <v>7.480369294940445</v>
      </c>
    </row>
    <row r="45" spans="2:9" x14ac:dyDescent="0.25">
      <c r="B45" s="6">
        <v>3.9</v>
      </c>
      <c r="C45" s="7">
        <f t="shared" si="0"/>
        <v>176.05</v>
      </c>
      <c r="D45" s="7">
        <f t="shared" si="1"/>
        <v>24.433314106387975</v>
      </c>
      <c r="E45" s="7"/>
      <c r="F45" s="7">
        <f t="shared" si="2"/>
        <v>0.76049999999999995</v>
      </c>
      <c r="G45" s="7">
        <f t="shared" si="3"/>
        <v>17.679940976607277</v>
      </c>
      <c r="H45" s="7"/>
      <c r="I45" s="8">
        <f t="shared" si="4"/>
        <v>6.753373129780698</v>
      </c>
    </row>
    <row r="46" spans="2:9" x14ac:dyDescent="0.25">
      <c r="B46" s="6">
        <v>4</v>
      </c>
      <c r="C46" s="7">
        <f t="shared" si="0"/>
        <v>178</v>
      </c>
      <c r="D46" s="7">
        <f t="shared" si="1"/>
        <v>24.165645777694401</v>
      </c>
      <c r="E46" s="7"/>
      <c r="F46" s="7">
        <f t="shared" si="2"/>
        <v>0.77999999999999992</v>
      </c>
      <c r="G46" s="7">
        <f t="shared" si="3"/>
        <v>18.133272796520284</v>
      </c>
      <c r="H46" s="7"/>
      <c r="I46" s="8">
        <f t="shared" si="4"/>
        <v>6.0323729811741167</v>
      </c>
    </row>
    <row r="47" spans="2:9" x14ac:dyDescent="0.25">
      <c r="B47" s="6">
        <v>4.0999999999999996</v>
      </c>
      <c r="C47" s="7">
        <f t="shared" si="0"/>
        <v>179.95</v>
      </c>
      <c r="D47" s="7">
        <f t="shared" si="1"/>
        <v>23.903778540870263</v>
      </c>
      <c r="E47" s="7"/>
      <c r="F47" s="7">
        <f t="shared" si="2"/>
        <v>0.79949999999999988</v>
      </c>
      <c r="G47" s="7">
        <f t="shared" si="3"/>
        <v>18.586604616433291</v>
      </c>
      <c r="H47" s="7"/>
      <c r="I47" s="8">
        <f t="shared" si="4"/>
        <v>5.3171739244369718</v>
      </c>
    </row>
    <row r="48" spans="2:9" x14ac:dyDescent="0.25">
      <c r="B48" s="6">
        <v>4.2</v>
      </c>
      <c r="C48" s="7">
        <f t="shared" ref="C48:C76" si="5">Ct+(Cs*B48/4)</f>
        <v>181.9</v>
      </c>
      <c r="D48" s="7">
        <f t="shared" ref="D48:D76" si="6">1/(2*PI()*F*0.00001*C48)</f>
        <v>23.647525829739436</v>
      </c>
      <c r="E48" s="7"/>
      <c r="F48" s="7">
        <f t="shared" ref="F48:F76" si="7">Ls*B48</f>
        <v>0.81899999999999995</v>
      </c>
      <c r="G48" s="7">
        <f t="shared" ref="G48:G76" si="8">2*PI()*F*F48</f>
        <v>19.039936436346299</v>
      </c>
      <c r="H48" s="7"/>
      <c r="I48" s="8">
        <f t="shared" si="4"/>
        <v>4.6075893933931376</v>
      </c>
    </row>
    <row r="49" spans="2:9" x14ac:dyDescent="0.25">
      <c r="B49" s="6">
        <v>4.3</v>
      </c>
      <c r="C49" s="7">
        <f t="shared" si="5"/>
        <v>183.85</v>
      </c>
      <c r="D49" s="7">
        <f t="shared" si="6"/>
        <v>23.396708993361997</v>
      </c>
      <c r="E49" s="7"/>
      <c r="F49" s="7">
        <f t="shared" si="7"/>
        <v>0.83849999999999991</v>
      </c>
      <c r="G49" s="7">
        <f t="shared" si="8"/>
        <v>19.493268256259306</v>
      </c>
      <c r="H49" s="7"/>
      <c r="I49" s="8">
        <f t="shared" si="4"/>
        <v>3.9034407371026916</v>
      </c>
    </row>
    <row r="50" spans="2:9" x14ac:dyDescent="0.25">
      <c r="B50" s="6">
        <v>4.4000000000000004</v>
      </c>
      <c r="C50" s="7">
        <f t="shared" si="5"/>
        <v>185.8</v>
      </c>
      <c r="D50" s="7">
        <f t="shared" si="6"/>
        <v>23.151156880676012</v>
      </c>
      <c r="E50" s="7"/>
      <c r="F50" s="7">
        <f t="shared" si="7"/>
        <v>0.85799999999999998</v>
      </c>
      <c r="G50" s="7">
        <f t="shared" si="8"/>
        <v>19.946600076172313</v>
      </c>
      <c r="H50" s="7"/>
      <c r="I50" s="8">
        <f t="shared" si="4"/>
        <v>3.2045568045036994</v>
      </c>
    </row>
    <row r="51" spans="2:9" x14ac:dyDescent="0.25">
      <c r="B51" s="6">
        <v>4.5</v>
      </c>
      <c r="C51" s="7">
        <f t="shared" si="5"/>
        <v>187.75</v>
      </c>
      <c r="D51" s="7">
        <f t="shared" si="6"/>
        <v>22.910705451023187</v>
      </c>
      <c r="E51" s="7"/>
      <c r="F51" s="7">
        <f t="shared" si="7"/>
        <v>0.87749999999999995</v>
      </c>
      <c r="G51" s="7">
        <f t="shared" si="8"/>
        <v>20.39993189608532</v>
      </c>
      <c r="H51" s="7"/>
      <c r="I51" s="8">
        <f t="shared" si="4"/>
        <v>2.5107735549378667</v>
      </c>
    </row>
    <row r="52" spans="2:9" x14ac:dyDescent="0.25">
      <c r="B52" s="6">
        <v>4.5999999999999996</v>
      </c>
      <c r="C52" s="7">
        <f t="shared" si="5"/>
        <v>189.7</v>
      </c>
      <c r="D52" s="7">
        <f t="shared" si="6"/>
        <v>22.675197408695855</v>
      </c>
      <c r="E52" s="7"/>
      <c r="F52" s="7">
        <f t="shared" si="7"/>
        <v>0.8969999999999998</v>
      </c>
      <c r="G52" s="7">
        <f t="shared" si="8"/>
        <v>20.853263715998324</v>
      </c>
      <c r="H52" s="7"/>
      <c r="I52" s="8">
        <f t="shared" si="4"/>
        <v>1.8219336926975309</v>
      </c>
    </row>
    <row r="53" spans="2:9" x14ac:dyDescent="0.25">
      <c r="B53" s="6">
        <v>4.7</v>
      </c>
      <c r="C53" s="7">
        <f t="shared" si="5"/>
        <v>191.65</v>
      </c>
      <c r="D53" s="7">
        <f t="shared" si="6"/>
        <v>22.444481859794436</v>
      </c>
      <c r="E53" s="7"/>
      <c r="F53" s="7">
        <f t="shared" si="7"/>
        <v>0.91649999999999998</v>
      </c>
      <c r="G53" s="7">
        <f t="shared" si="8"/>
        <v>21.306595535911335</v>
      </c>
      <c r="H53" s="7"/>
      <c r="I53" s="8">
        <f t="shared" si="4"/>
        <v>1.1378863238831016</v>
      </c>
    </row>
    <row r="54" spans="2:9" x14ac:dyDescent="0.25">
      <c r="B54" s="6">
        <v>4.8</v>
      </c>
      <c r="C54" s="7">
        <f t="shared" si="5"/>
        <v>193.6</v>
      </c>
      <c r="D54" s="7">
        <f t="shared" si="6"/>
        <v>22.218413989822331</v>
      </c>
      <c r="E54" s="7"/>
      <c r="F54" s="7">
        <f t="shared" si="7"/>
        <v>0.93599999999999983</v>
      </c>
      <c r="G54" s="7">
        <f t="shared" si="8"/>
        <v>21.759927355824338</v>
      </c>
      <c r="H54" s="7"/>
      <c r="I54" s="8">
        <f t="shared" si="4"/>
        <v>0.4584866339979925</v>
      </c>
    </row>
    <row r="55" spans="2:9" x14ac:dyDescent="0.25">
      <c r="B55" s="6">
        <v>4.9000000000000004</v>
      </c>
      <c r="C55" s="7">
        <f t="shared" si="5"/>
        <v>195.55</v>
      </c>
      <c r="D55" s="7">
        <f t="shared" si="6"/>
        <v>21.996854760570713</v>
      </c>
      <c r="E55" s="7"/>
      <c r="F55" s="7">
        <f t="shared" si="7"/>
        <v>0.95550000000000002</v>
      </c>
      <c r="G55" s="7">
        <f t="shared" si="8"/>
        <v>22.213259175737349</v>
      </c>
      <c r="H55" s="7"/>
      <c r="I55" s="8">
        <f t="shared" si="4"/>
        <v>0.216404415166636</v>
      </c>
    </row>
    <row r="56" spans="2:9" x14ac:dyDescent="0.25">
      <c r="B56" s="6">
        <v>5</v>
      </c>
      <c r="C56" s="7">
        <f t="shared" si="5"/>
        <v>197.5</v>
      </c>
      <c r="D56" s="7">
        <f t="shared" si="6"/>
        <v>21.779670624960019</v>
      </c>
      <c r="E56" s="7"/>
      <c r="F56" s="7">
        <f t="shared" si="7"/>
        <v>0.97499999999999987</v>
      </c>
      <c r="G56" s="7">
        <f t="shared" si="8"/>
        <v>22.666590995650353</v>
      </c>
      <c r="H56" s="7"/>
      <c r="I56" s="8">
        <f t="shared" si="4"/>
        <v>0.88692037069033347</v>
      </c>
    </row>
    <row r="57" spans="2:9" x14ac:dyDescent="0.25">
      <c r="B57" s="6">
        <v>5.0999999999999996</v>
      </c>
      <c r="C57" s="7">
        <f t="shared" si="5"/>
        <v>199.45</v>
      </c>
      <c r="D57" s="7">
        <f t="shared" si="6"/>
        <v>21.566733258609194</v>
      </c>
      <c r="E57" s="7"/>
      <c r="F57" s="7">
        <f t="shared" si="7"/>
        <v>0.99449999999999983</v>
      </c>
      <c r="G57" s="7">
        <f t="shared" si="8"/>
        <v>23.11992281556336</v>
      </c>
      <c r="H57" s="7"/>
      <c r="I57" s="8">
        <f t="shared" si="4"/>
        <v>1.5531895569541661</v>
      </c>
    </row>
    <row r="58" spans="2:9" x14ac:dyDescent="0.25">
      <c r="B58" s="6">
        <v>5.2</v>
      </c>
      <c r="C58" s="7">
        <f t="shared" si="5"/>
        <v>201.4</v>
      </c>
      <c r="D58" s="7">
        <f t="shared" si="6"/>
        <v>21.357919306999023</v>
      </c>
      <c r="E58" s="7"/>
      <c r="F58" s="7">
        <f t="shared" si="7"/>
        <v>1.014</v>
      </c>
      <c r="G58" s="7">
        <f t="shared" si="8"/>
        <v>23.573254635476371</v>
      </c>
      <c r="H58" s="7"/>
      <c r="I58" s="8">
        <f t="shared" si="4"/>
        <v>2.215335328477348</v>
      </c>
    </row>
    <row r="59" spans="2:9" x14ac:dyDescent="0.25">
      <c r="B59" s="6">
        <v>5.3</v>
      </c>
      <c r="C59" s="7">
        <f t="shared" si="5"/>
        <v>203.35</v>
      </c>
      <c r="D59" s="7">
        <f t="shared" si="6"/>
        <v>21.153110147182709</v>
      </c>
      <c r="E59" s="7"/>
      <c r="F59" s="7">
        <f t="shared" si="7"/>
        <v>1.0334999999999999</v>
      </c>
      <c r="G59" s="7">
        <f t="shared" si="8"/>
        <v>24.026586455389374</v>
      </c>
      <c r="H59" s="7"/>
      <c r="I59" s="8">
        <f t="shared" si="4"/>
        <v>2.8734763082066657</v>
      </c>
    </row>
    <row r="60" spans="2:9" x14ac:dyDescent="0.25">
      <c r="B60" s="6">
        <v>5.4</v>
      </c>
      <c r="C60" s="7">
        <f t="shared" si="5"/>
        <v>205.3</v>
      </c>
      <c r="D60" s="7">
        <f t="shared" si="6"/>
        <v>20.952191663076487</v>
      </c>
      <c r="E60" s="7"/>
      <c r="F60" s="7">
        <f t="shared" si="7"/>
        <v>1.0529999999999999</v>
      </c>
      <c r="G60" s="7">
        <f t="shared" si="8"/>
        <v>24.479918275302385</v>
      </c>
      <c r="H60" s="7"/>
      <c r="I60" s="8">
        <f t="shared" si="4"/>
        <v>3.5277266122258979</v>
      </c>
    </row>
    <row r="61" spans="2:9" x14ac:dyDescent="0.25">
      <c r="B61" s="6">
        <v>5.5</v>
      </c>
      <c r="C61" s="7">
        <f t="shared" si="5"/>
        <v>207.25</v>
      </c>
      <c r="D61" s="7">
        <f t="shared" si="6"/>
        <v>20.755054033435961</v>
      </c>
      <c r="E61" s="7"/>
      <c r="F61" s="7">
        <f t="shared" si="7"/>
        <v>1.0724999999999998</v>
      </c>
      <c r="G61" s="7">
        <f t="shared" si="8"/>
        <v>24.933250095215389</v>
      </c>
      <c r="H61" s="7"/>
      <c r="I61" s="8">
        <f t="shared" si="4"/>
        <v>4.1781960617794276</v>
      </c>
    </row>
    <row r="62" spans="2:9" x14ac:dyDescent="0.25">
      <c r="B62" s="6">
        <v>5.6</v>
      </c>
      <c r="C62" s="7">
        <f t="shared" si="5"/>
        <v>209.2</v>
      </c>
      <c r="D62" s="7">
        <f t="shared" si="6"/>
        <v>20.561591531690265</v>
      </c>
      <c r="E62" s="7"/>
      <c r="F62" s="7">
        <f t="shared" si="7"/>
        <v>1.0919999999999999</v>
      </c>
      <c r="G62" s="7">
        <f t="shared" si="8"/>
        <v>25.386581915128396</v>
      </c>
      <c r="H62" s="7"/>
      <c r="I62" s="8">
        <f t="shared" si="4"/>
        <v>4.8249903834381307</v>
      </c>
    </row>
    <row r="63" spans="2:9" x14ac:dyDescent="0.25">
      <c r="B63" s="6">
        <v>5.7</v>
      </c>
      <c r="C63" s="7">
        <f t="shared" si="5"/>
        <v>211.15</v>
      </c>
      <c r="D63" s="7">
        <f t="shared" si="6"/>
        <v>20.371702336867646</v>
      </c>
      <c r="E63" s="7"/>
      <c r="F63" s="7">
        <f t="shared" si="7"/>
        <v>1.1114999999999999</v>
      </c>
      <c r="G63" s="7">
        <f t="shared" si="8"/>
        <v>25.839913735041407</v>
      </c>
      <c r="H63" s="7"/>
      <c r="I63" s="8">
        <f t="shared" si="4"/>
        <v>5.4682113981737608</v>
      </c>
    </row>
    <row r="64" spans="2:9" x14ac:dyDescent="0.25">
      <c r="B64" s="6">
        <v>5.8000000000000096</v>
      </c>
      <c r="C64" s="7">
        <f t="shared" si="5"/>
        <v>213.10000000000019</v>
      </c>
      <c r="D64" s="7">
        <f t="shared" si="6"/>
        <v>20.185288354901921</v>
      </c>
      <c r="E64" s="7"/>
      <c r="F64" s="7">
        <f t="shared" si="7"/>
        <v>1.1310000000000018</v>
      </c>
      <c r="G64" s="7">
        <f t="shared" si="8"/>
        <v>26.293245554954456</v>
      </c>
      <c r="H64" s="7"/>
      <c r="I64" s="8">
        <f t="shared" si="4"/>
        <v>6.1079572000525353</v>
      </c>
    </row>
    <row r="65" spans="2:9" x14ac:dyDescent="0.25">
      <c r="B65" s="6">
        <v>5.9000000000000101</v>
      </c>
      <c r="C65" s="7">
        <f t="shared" si="5"/>
        <v>215.05000000000018</v>
      </c>
      <c r="D65" s="7">
        <f t="shared" si="6"/>
        <v>20.002255049661009</v>
      </c>
      <c r="E65" s="7"/>
      <c r="F65" s="7">
        <f t="shared" si="7"/>
        <v>1.1505000000000019</v>
      </c>
      <c r="G65" s="7">
        <f t="shared" si="8"/>
        <v>26.746577374867464</v>
      </c>
      <c r="H65" s="7"/>
      <c r="I65" s="8">
        <f t="shared" si="4"/>
        <v>6.7443223252064541</v>
      </c>
    </row>
    <row r="66" spans="2:9" x14ac:dyDescent="0.25">
      <c r="B66" s="6">
        <v>6.0000000000000098</v>
      </c>
      <c r="C66" s="7">
        <f t="shared" si="5"/>
        <v>217.00000000000017</v>
      </c>
      <c r="D66" s="7">
        <f t="shared" si="6"/>
        <v>19.822511283085714</v>
      </c>
      <c r="E66" s="7"/>
      <c r="F66" s="7">
        <f t="shared" si="7"/>
        <v>1.1700000000000017</v>
      </c>
      <c r="G66" s="7">
        <f t="shared" si="8"/>
        <v>27.199909194780467</v>
      </c>
      <c r="H66" s="7"/>
      <c r="I66" s="8">
        <f t="shared" si="4"/>
        <v>7.3773979116947537</v>
      </c>
    </row>
    <row r="67" spans="2:9" x14ac:dyDescent="0.25">
      <c r="B67" s="6">
        <v>6.1000000000000103</v>
      </c>
      <c r="C67" s="7">
        <f t="shared" si="5"/>
        <v>218.95000000000022</v>
      </c>
      <c r="D67" s="7">
        <f t="shared" si="6"/>
        <v>19.6459691638712</v>
      </c>
      <c r="E67" s="7"/>
      <c r="F67" s="7">
        <f t="shared" si="7"/>
        <v>1.1895000000000018</v>
      </c>
      <c r="G67" s="7">
        <f t="shared" si="8"/>
        <v>27.653241014693478</v>
      </c>
      <c r="H67" s="7"/>
      <c r="I67" s="8">
        <f t="shared" ref="I67:I76" si="9">ABS(G67-D67)</f>
        <v>8.0072718508222778</v>
      </c>
    </row>
    <row r="68" spans="2:9" x14ac:dyDescent="0.25">
      <c r="B68" s="6">
        <v>6.2000000000000099</v>
      </c>
      <c r="C68" s="7">
        <f t="shared" si="5"/>
        <v>220.9000000000002</v>
      </c>
      <c r="D68" s="7">
        <f t="shared" si="6"/>
        <v>19.472543904162965</v>
      </c>
      <c r="E68" s="7"/>
      <c r="F68" s="7">
        <f t="shared" si="7"/>
        <v>1.2090000000000019</v>
      </c>
      <c r="G68" s="7">
        <f t="shared" si="8"/>
        <v>28.106572834606485</v>
      </c>
      <c r="H68" s="7"/>
      <c r="I68" s="8">
        <f t="shared" si="9"/>
        <v>8.6340289304435203</v>
      </c>
    </row>
    <row r="69" spans="2:9" x14ac:dyDescent="0.25">
      <c r="B69" s="6">
        <v>6.3000000000000096</v>
      </c>
      <c r="C69" s="7">
        <f t="shared" si="5"/>
        <v>222.85000000000019</v>
      </c>
      <c r="D69" s="7">
        <f t="shared" si="6"/>
        <v>19.302153683776528</v>
      </c>
      <c r="E69" s="7"/>
      <c r="F69" s="7">
        <f t="shared" si="7"/>
        <v>1.2285000000000017</v>
      </c>
      <c r="G69" s="7">
        <f t="shared" si="8"/>
        <v>28.559904654519489</v>
      </c>
      <c r="H69" s="7"/>
      <c r="I69" s="8">
        <f t="shared" si="9"/>
        <v>9.2577509707429613</v>
      </c>
    </row>
    <row r="70" spans="2:9" x14ac:dyDescent="0.25">
      <c r="B70" s="6">
        <v>6.4000000000000101</v>
      </c>
      <c r="C70" s="7">
        <f t="shared" si="5"/>
        <v>224.80000000000018</v>
      </c>
      <c r="D70" s="7">
        <f t="shared" si="6"/>
        <v>19.134719521483987</v>
      </c>
      <c r="E70" s="7"/>
      <c r="F70" s="7">
        <f t="shared" si="7"/>
        <v>1.2480000000000018</v>
      </c>
      <c r="G70" s="7">
        <f t="shared" si="8"/>
        <v>29.0132364744325</v>
      </c>
      <c r="H70" s="7"/>
      <c r="I70" s="8">
        <f t="shared" si="9"/>
        <v>9.8785169529485124</v>
      </c>
    </row>
    <row r="71" spans="2:9" x14ac:dyDescent="0.25">
      <c r="B71" s="6">
        <v>6.5000000000000098</v>
      </c>
      <c r="C71" s="7">
        <f t="shared" si="5"/>
        <v>226.75000000000017</v>
      </c>
      <c r="D71" s="7">
        <f t="shared" si="6"/>
        <v>18.970165152942005</v>
      </c>
      <c r="E71" s="7"/>
      <c r="F71" s="7">
        <f t="shared" si="7"/>
        <v>1.2675000000000018</v>
      </c>
      <c r="G71" s="7">
        <f t="shared" si="8"/>
        <v>29.466568294345507</v>
      </c>
      <c r="H71" s="7"/>
      <c r="I71" s="8">
        <f t="shared" si="9"/>
        <v>10.496403141403501</v>
      </c>
    </row>
    <row r="72" spans="2:9" x14ac:dyDescent="0.25">
      <c r="B72" s="6">
        <v>6.6000000000000103</v>
      </c>
      <c r="C72" s="7">
        <f t="shared" si="5"/>
        <v>228.70000000000019</v>
      </c>
      <c r="D72" s="7">
        <f t="shared" si="6"/>
        <v>18.808416914864885</v>
      </c>
      <c r="E72" s="7"/>
      <c r="F72" s="7">
        <f t="shared" si="7"/>
        <v>1.2870000000000019</v>
      </c>
      <c r="G72" s="7">
        <f t="shared" si="8"/>
        <v>29.919900114258517</v>
      </c>
      <c r="H72" s="7"/>
      <c r="I72" s="8">
        <f t="shared" si="9"/>
        <v>11.111483199393632</v>
      </c>
    </row>
    <row r="73" spans="2:9" x14ac:dyDescent="0.25">
      <c r="B73" s="6">
        <v>6.7000000000000099</v>
      </c>
      <c r="C73" s="7">
        <f t="shared" si="5"/>
        <v>230.6500000000002</v>
      </c>
      <c r="D73" s="7">
        <f t="shared" si="6"/>
        <v>18.649403635073053</v>
      </c>
      <c r="E73" s="7"/>
      <c r="F73" s="7">
        <f t="shared" si="7"/>
        <v>1.3065000000000018</v>
      </c>
      <c r="G73" s="7">
        <f t="shared" si="8"/>
        <v>30.373231934171521</v>
      </c>
      <c r="H73" s="7"/>
      <c r="I73" s="8">
        <f t="shared" si="9"/>
        <v>11.723828299098468</v>
      </c>
    </row>
    <row r="74" spans="2:9" x14ac:dyDescent="0.25">
      <c r="B74" s="6">
        <v>6.8000000000000203</v>
      </c>
      <c r="C74" s="7">
        <f t="shared" si="5"/>
        <v>232.60000000000039</v>
      </c>
      <c r="D74" s="7">
        <f t="shared" si="6"/>
        <v>18.493056528072213</v>
      </c>
      <c r="E74" s="7"/>
      <c r="F74" s="7">
        <f t="shared" si="7"/>
        <v>1.3260000000000038</v>
      </c>
      <c r="G74" s="7">
        <f t="shared" si="8"/>
        <v>30.826563754084574</v>
      </c>
      <c r="H74" s="7"/>
      <c r="I74" s="8">
        <f t="shared" si="9"/>
        <v>12.333507226012362</v>
      </c>
    </row>
    <row r="75" spans="2:9" x14ac:dyDescent="0.25">
      <c r="B75" s="6">
        <v>6.9000000000000199</v>
      </c>
      <c r="C75" s="7">
        <f t="shared" si="5"/>
        <v>234.55000000000038</v>
      </c>
      <c r="D75" s="7">
        <f t="shared" si="6"/>
        <v>18.339309095841383</v>
      </c>
      <c r="E75" s="7"/>
      <c r="F75" s="7">
        <f t="shared" si="7"/>
        <v>1.3455000000000037</v>
      </c>
      <c r="G75" s="7">
        <f t="shared" si="8"/>
        <v>31.279895573997578</v>
      </c>
      <c r="H75" s="7"/>
      <c r="I75" s="8">
        <f t="shared" si="9"/>
        <v>12.940586478156195</v>
      </c>
    </row>
    <row r="76" spans="2:9" ht="15.75" thickBot="1" x14ac:dyDescent="0.3">
      <c r="B76" s="9">
        <v>7.0000000000000204</v>
      </c>
      <c r="C76" s="10">
        <f t="shared" si="5"/>
        <v>236.5000000000004</v>
      </c>
      <c r="D76" s="10">
        <f t="shared" si="6"/>
        <v>18.188097033528948</v>
      </c>
      <c r="E76" s="10"/>
      <c r="F76" s="10">
        <f t="shared" si="7"/>
        <v>1.3650000000000038</v>
      </c>
      <c r="G76" s="10">
        <f t="shared" si="8"/>
        <v>31.733227393910589</v>
      </c>
      <c r="H76" s="10"/>
      <c r="I76" s="11">
        <f t="shared" si="9"/>
        <v>13.545130360381641</v>
      </c>
    </row>
  </sheetData>
  <mergeCells count="3">
    <mergeCell ref="K2:L2"/>
    <mergeCell ref="K3:N13"/>
    <mergeCell ref="B2:D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Sheet1</vt:lpstr>
      <vt:lpstr>Cs</vt:lpstr>
      <vt:lpstr>Ct</vt:lpstr>
      <vt:lpstr>F</vt:lpstr>
      <vt:lpstr>Ls</vt:lpstr>
      <vt:lpstr>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2018-09-25T07:40:54Z</dcterms:created>
  <dcterms:modified xsi:type="dcterms:W3CDTF">2018-09-25T09:13:34Z</dcterms:modified>
</cp:coreProperties>
</file>