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509603a2ebbb1/Desktop/"/>
    </mc:Choice>
  </mc:AlternateContent>
  <xr:revisionPtr revIDLastSave="541" documentId="8_{321DF0AB-C1E5-49ED-929D-FA710DA28917}" xr6:coauthVersionLast="47" xr6:coauthVersionMax="47" xr10:uidLastSave="{33CFAB37-F38F-4F01-96C5-7CDDB63DA7C4}"/>
  <bookViews>
    <workbookView xWindow="-110" yWindow="-110" windowWidth="19420" windowHeight="10300" activeTab="5" xr2:uid="{BAA699C2-339A-4213-A39D-1D1422E4C1CF}"/>
  </bookViews>
  <sheets>
    <sheet name="Sheet1" sheetId="1" r:id="rId1"/>
    <sheet name="Sheet2" sheetId="2" r:id="rId2"/>
    <sheet name="consolidate" sheetId="3" r:id="rId3"/>
    <sheet name="cell reference" sheetId="4" r:id="rId4"/>
    <sheet name="date&amp;time" sheetId="5" r:id="rId5"/>
    <sheet name="Sheet3" sheetId="6" r:id="rId6"/>
  </sheets>
  <definedNames>
    <definedName name="_xlnm._FilterDatabase" localSheetId="0" hidden="1">Sheet1!$A$3:$E$8</definedName>
    <definedName name="_xlnm._FilterDatabase" localSheetId="1" hidden="1">Sheet2!$B$3:$H$13</definedName>
    <definedName name="Z_15DE189C_BC8A_420F_9FF9_3016513A8475_.wvu.Cols" localSheetId="1" hidden="1">Sheet2!$C:$C,Sheet2!$E:$E,Sheet2!$G:$G,Sheet2!$I:$I</definedName>
    <definedName name="Z_15DE189C_BC8A_420F_9FF9_3016513A8475_.wvu.FilterData" localSheetId="0" hidden="1">Sheet1!$A$3:$E$8</definedName>
    <definedName name="Z_15DE189C_BC8A_420F_9FF9_3016513A8475_.wvu.FilterData" localSheetId="1" hidden="1">Sheet2!$B$3:$H$13</definedName>
    <definedName name="Z_59713284_105B_41B7_BD9E_554548E772AD_.wvu.Cols" localSheetId="1" hidden="1">Sheet2!$B:$B,Sheet2!$F:$F,Sheet2!$H:$I</definedName>
    <definedName name="Z_59713284_105B_41B7_BD9E_554548E772AD_.wvu.FilterData" localSheetId="0" hidden="1">Sheet1!$A$3:$E$8</definedName>
    <definedName name="Z_59713284_105B_41B7_BD9E_554548E772AD_.wvu.FilterData" localSheetId="1" hidden="1">Sheet2!$B$3:$H$13</definedName>
    <definedName name="Z_C86FD93B_36B5_4293_9679_5AA6B30D81AB_.wvu.Cols" localSheetId="1" hidden="1">Sheet2!$C:$C,Sheet2!$E:$I</definedName>
    <definedName name="Z_C86FD93B_36B5_4293_9679_5AA6B30D81AB_.wvu.FilterData" localSheetId="0" hidden="1">Sheet1!$A$3:$E$8</definedName>
    <definedName name="Z_C86FD93B_36B5_4293_9679_5AA6B30D81AB_.wvu.FilterData" localSheetId="1" hidden="1">Sheet2!$B$3:$H$13</definedName>
  </definedNames>
  <calcPr calcId="191029"/>
  <customWorkbookViews>
    <customWorkbookView name="student" guid="{59713284-105B-41B7-BD9E-554548E772AD}" maximized="1" xWindow="-11" yWindow="-11" windowWidth="1942" windowHeight="1030" activeSheetId="2"/>
    <customWorkbookView name="Finance" guid="{15DE189C-BC8A-420F-9FF9-3016513A8475}" maximized="1" xWindow="-11" yWindow="-11" windowWidth="1942" windowHeight="1030" activeSheetId="2"/>
    <customWorkbookView name="Student Location" guid="{C86FD93B-36B5-4293-9679-5AA6B30D81AB}" maximized="1" xWindow="-11" yWindow="-11" windowWidth="1942" windowHeight="103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G12" i="5" a="1"/>
  <c r="G12" i="5" s="1"/>
  <c r="D2" i="5"/>
  <c r="B2" i="5"/>
  <c r="F2" i="5" s="1"/>
  <c r="N4" i="5" l="1"/>
  <c r="N3" i="5"/>
  <c r="N2" i="5"/>
  <c r="M5" i="5"/>
  <c r="M4" i="5"/>
  <c r="M3" i="5"/>
  <c r="M2" i="5"/>
  <c r="L5" i="5"/>
  <c r="L4" i="5"/>
  <c r="L3" i="5"/>
  <c r="L2" i="5"/>
  <c r="J2" i="5"/>
  <c r="H2" i="5"/>
  <c r="O13" i="1" l="1"/>
  <c r="N14" i="1"/>
  <c r="R4" i="1"/>
  <c r="R5" i="1"/>
  <c r="R6" i="1"/>
  <c r="R7" i="1"/>
  <c r="R8" i="1"/>
  <c r="N4" i="4"/>
  <c r="O4" i="4"/>
  <c r="P4" i="4"/>
  <c r="M5" i="4"/>
  <c r="M6" i="4"/>
  <c r="M7" i="4"/>
  <c r="M8" i="4"/>
  <c r="M9" i="4"/>
  <c r="M10" i="4"/>
  <c r="M11" i="4"/>
  <c r="M12" i="4"/>
  <c r="M13" i="4"/>
  <c r="M4" i="4"/>
  <c r="L5" i="4"/>
  <c r="L6" i="4"/>
  <c r="L7" i="4"/>
  <c r="L8" i="4"/>
  <c r="L9" i="4"/>
  <c r="L10" i="4"/>
  <c r="L11" i="4"/>
  <c r="L12" i="4"/>
  <c r="L13" i="4"/>
  <c r="L4" i="4"/>
  <c r="K5" i="4"/>
  <c r="K6" i="4"/>
  <c r="K7" i="4"/>
  <c r="K8" i="4"/>
  <c r="K9" i="4"/>
  <c r="K10" i="4"/>
  <c r="K11" i="4"/>
  <c r="K12" i="4"/>
  <c r="K13" i="4"/>
  <c r="K4" i="4"/>
  <c r="J5" i="4"/>
  <c r="J6" i="4"/>
  <c r="J7" i="4"/>
  <c r="J8" i="4"/>
  <c r="J9" i="4"/>
  <c r="J10" i="4"/>
  <c r="J11" i="4"/>
  <c r="J12" i="4"/>
  <c r="J13" i="4"/>
  <c r="J4" i="4"/>
  <c r="I5" i="4"/>
  <c r="I6" i="4"/>
  <c r="I7" i="4"/>
  <c r="I8" i="4"/>
  <c r="I9" i="4"/>
  <c r="I10" i="4"/>
  <c r="I11" i="4"/>
  <c r="I12" i="4"/>
  <c r="I13" i="4"/>
  <c r="I4" i="4"/>
  <c r="A7" i="2"/>
  <c r="A4" i="2"/>
  <c r="A5" i="2"/>
  <c r="A6" i="2"/>
  <c r="A8" i="2"/>
  <c r="A9" i="2"/>
  <c r="A10" i="2"/>
  <c r="A11" i="2"/>
  <c r="A12" i="2"/>
  <c r="I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tc={2A94B9D2-7E8F-433B-8DCC-800CD8A904A4}</author>
    <author>tc={9A2EBF15-4A31-4023-9010-A8DA92DCC721}</author>
    <author>tc={A251493B-1757-4757-9D2C-BBD3A08496CC}</author>
    <author>tc={D8965FBD-52A1-4856-9884-987AC62299BA}</author>
  </authors>
  <commentList>
    <comment ref="D5" authorId="0" shapeId="0" xr:uid="{2A94B9D2-7E8F-433B-8DCC-800CD8A904A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Low</t>
      </text>
    </comment>
    <comment ref="P5" authorId="1" shapeId="0" xr:uid="{9A2EBF15-4A31-4023-9010-A8DA92DCC721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Low</t>
      </text>
    </comment>
    <comment ref="D7" authorId="2" shapeId="0" xr:uid="{A251493B-1757-4757-9D2C-BBD3A08496CC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high</t>
      </text>
    </comment>
    <comment ref="P7" authorId="3" shapeId="0" xr:uid="{D8965FBD-52A1-4856-9884-987AC62299BA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high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tc={BAEEA847-34A9-460B-9BB8-7B6D330C90CE}</author>
    <author>tc={E9031F0C-7AE6-45A7-B827-1FFA9808B68F}</author>
    <author>tc={2F8359B4-6ECB-4609-B49D-4709C982EBC2}</author>
  </authors>
  <commentList>
    <comment ref="H7" authorId="0" shapeId="0" xr:uid="{BAEEA847-34A9-460B-9BB8-7B6D330C90CE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Fine</t>
      </text>
    </comment>
    <comment ref="H10" authorId="1" shapeId="0" xr:uid="{E9031F0C-7AE6-45A7-B827-1FFA9808B68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Fine</t>
      </text>
    </comment>
    <comment ref="H11" authorId="2" shapeId="0" xr:uid="{2F8359B4-6ECB-4609-B49D-4709C982EBC2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Fine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<sst xmlns="http://schemas.openxmlformats.org/spreadsheetml/2006/main" count="121" uniqueCount="67">
  <si>
    <t>Roll no.</t>
  </si>
  <si>
    <t>Name</t>
  </si>
  <si>
    <t>Mark</t>
  </si>
  <si>
    <t>Haneesha</t>
  </si>
  <si>
    <t>Fabina</t>
  </si>
  <si>
    <t>Ajeeba</t>
  </si>
  <si>
    <t>Ridha</t>
  </si>
  <si>
    <t>Adila</t>
  </si>
  <si>
    <t>Sl.No</t>
  </si>
  <si>
    <t>Fee Submission Date</t>
  </si>
  <si>
    <t>Roll.No</t>
  </si>
  <si>
    <t>Fee Submitted Date</t>
  </si>
  <si>
    <t>Fees</t>
  </si>
  <si>
    <t>Naseef</t>
  </si>
  <si>
    <t>Nayana</t>
  </si>
  <si>
    <t>Nasil</t>
  </si>
  <si>
    <t>Riyas</t>
  </si>
  <si>
    <t>Course</t>
  </si>
  <si>
    <t>DA</t>
  </si>
  <si>
    <t>DS</t>
  </si>
  <si>
    <t>FLUTTER</t>
  </si>
  <si>
    <t>Time</t>
  </si>
  <si>
    <t>Student Location</t>
  </si>
  <si>
    <t>Malappuram</t>
  </si>
  <si>
    <t>Kozhikode</t>
  </si>
  <si>
    <t>Thrissur</t>
  </si>
  <si>
    <t>Mavoor</t>
  </si>
  <si>
    <t>Kondotty</t>
  </si>
  <si>
    <t>Thrivandrum</t>
  </si>
  <si>
    <t>Sl.Number</t>
  </si>
  <si>
    <t>Subject</t>
  </si>
  <si>
    <t>SQL</t>
  </si>
  <si>
    <t>EXCEL</t>
  </si>
  <si>
    <t>PYTHON</t>
  </si>
  <si>
    <t>products</t>
  </si>
  <si>
    <t>sales</t>
  </si>
  <si>
    <t>quantity</t>
  </si>
  <si>
    <t>HP</t>
  </si>
  <si>
    <t>LENEVO</t>
  </si>
  <si>
    <t>MSI</t>
  </si>
  <si>
    <t>FEBRUARY</t>
  </si>
  <si>
    <t>PRODUCTS</t>
  </si>
  <si>
    <t>SALES</t>
  </si>
  <si>
    <t>QUANTITY</t>
  </si>
  <si>
    <t>JANUARY</t>
  </si>
  <si>
    <t>MAC</t>
  </si>
  <si>
    <t>OVER ALL</t>
  </si>
  <si>
    <t>absolute</t>
  </si>
  <si>
    <t>relative</t>
  </si>
  <si>
    <t>type 1</t>
  </si>
  <si>
    <t>type 2</t>
  </si>
  <si>
    <t>mixed</t>
  </si>
  <si>
    <t>SL.NO</t>
  </si>
  <si>
    <t>ROLL.NO</t>
  </si>
  <si>
    <t>NAME</t>
  </si>
  <si>
    <t>MARK</t>
  </si>
  <si>
    <t>DATE</t>
  </si>
  <si>
    <t>Column1</t>
  </si>
  <si>
    <t>=</t>
  </si>
  <si>
    <t>TODAY</t>
  </si>
  <si>
    <t>NOW</t>
  </si>
  <si>
    <t>YEAR</t>
  </si>
  <si>
    <t>MONTH</t>
  </si>
  <si>
    <t>DAY</t>
  </si>
  <si>
    <t xml:space="preserve">TEXT </t>
  </si>
  <si>
    <t>Sales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</si>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</sst>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\.mm\.ss\ AM/PM;@"/>
    <numFmt numFmtId="165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medium">
        <color indexed="64"/>
      </left>
      <right/>
      <top style="medium">
        <color theme="8"/>
      </top>
      <bottom/>
      <diagonal/>
    </border>
    <border>
      <left style="medium">
        <color indexed="64"/>
      </left>
      <right/>
      <top style="thin">
        <color theme="8"/>
      </top>
      <bottom/>
      <diagonal/>
    </border>
    <border>
      <left style="medium">
        <color indexed="64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3" fillId="0" borderId="1" xfId="0" applyFont="1" applyBorder="1"/>
    <xf numFmtId="14" fontId="3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0" borderId="6" xfId="0" applyNumberFormat="1" applyFont="1" applyBorder="1"/>
    <xf numFmtId="0" fontId="2" fillId="2" borderId="10" xfId="0" applyFont="1" applyFill="1" applyBorder="1" applyAlignment="1">
      <alignment horizontal="center"/>
    </xf>
    <xf numFmtId="164" fontId="3" fillId="0" borderId="11" xfId="0" applyNumberFormat="1" applyFont="1" applyBorder="1"/>
    <xf numFmtId="0" fontId="3" fillId="0" borderId="5" xfId="0" applyFont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2" fillId="2" borderId="14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3" borderId="1" xfId="0" applyFill="1" applyBorder="1"/>
    <xf numFmtId="0" fontId="0" fillId="0" borderId="19" xfId="0" applyBorder="1"/>
    <xf numFmtId="0" fontId="0" fillId="0" borderId="20" xfId="0" applyBorder="1"/>
    <xf numFmtId="0" fontId="0" fillId="4" borderId="16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21" xfId="0" applyBorder="1"/>
    <xf numFmtId="0" fontId="0" fillId="0" borderId="22" xfId="0" applyBorder="1"/>
    <xf numFmtId="0" fontId="0" fillId="6" borderId="23" xfId="0" applyFill="1" applyBorder="1"/>
    <xf numFmtId="0" fontId="0" fillId="6" borderId="24" xfId="0" applyFill="1" applyBorder="1"/>
    <xf numFmtId="14" fontId="0" fillId="6" borderId="24" xfId="0" applyNumberFormat="1" applyFill="1" applyBorder="1"/>
    <xf numFmtId="0" fontId="0" fillId="0" borderId="23" xfId="0" applyBorder="1"/>
    <xf numFmtId="0" fontId="0" fillId="0" borderId="24" xfId="0" applyBorder="1"/>
    <xf numFmtId="14" fontId="0" fillId="0" borderId="24" xfId="0" applyNumberFormat="1" applyBorder="1"/>
    <xf numFmtId="0" fontId="0" fillId="6" borderId="25" xfId="0" applyFill="1" applyBorder="1"/>
    <xf numFmtId="0" fontId="0" fillId="6" borderId="26" xfId="0" applyFill="1" applyBorder="1"/>
    <xf numFmtId="14" fontId="0" fillId="6" borderId="26" xfId="0" applyNumberFormat="1" applyFill="1" applyBorder="1"/>
    <xf numFmtId="0" fontId="0" fillId="6" borderId="28" xfId="0" applyFill="1" applyBorder="1"/>
    <xf numFmtId="0" fontId="0" fillId="0" borderId="27" xfId="0" applyBorder="1"/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0" borderId="31" xfId="0" applyBorder="1"/>
    <xf numFmtId="0" fontId="0" fillId="6" borderId="31" xfId="0" applyFill="1" applyBorder="1"/>
    <xf numFmtId="0" fontId="0" fillId="6" borderId="32" xfId="0" applyFill="1" applyBorder="1"/>
    <xf numFmtId="0" fontId="1" fillId="0" borderId="0" xfId="0" applyFont="1"/>
    <xf numFmtId="0" fontId="1" fillId="0" borderId="33" xfId="0" applyFont="1" applyBorder="1"/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medium">
          <color indexed="64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colors>
    <mruColors>
      <color rgb="FFFF5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eesha Thasni" id="{9AF338FA-5164-4AB6-978D-673B9F4C96EA}" userId="142509603a2ebbb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DEC87-859E-437A-8303-02D5C3B2069C}" name="student" displayName="student" ref="M3:R8" totalsRowShown="0" headerRowDxfId="14" tableBorderDxfId="13">
  <autoFilter ref="M3:R8" xr:uid="{6B1DEC87-859E-437A-8303-02D5C3B2069C}"/>
  <tableColumns count="6">
    <tableColumn id="1" xr3:uid="{C4A0DCB6-76F1-4637-B3E3-9F05827E1E04}" name="SL.NO" dataDxfId="12"/>
    <tableColumn id="2" xr3:uid="{D50D2FF7-0452-4F9C-9D2D-81D272B56D8A}" name="ROLL.NO" dataDxfId="11"/>
    <tableColumn id="3" xr3:uid="{26305336-8B41-4BE5-87D5-356E79D80B68}" name="NAME" dataDxfId="10"/>
    <tableColumn id="4" xr3:uid="{9CDC9048-6542-4D87-8E44-E35864379709}" name="MARK" dataDxfId="9"/>
    <tableColumn id="5" xr3:uid="{2EE5DFF1-9AB9-469D-AEAE-CF3124F67818}" name="DATE" dataDxfId="8"/>
    <tableColumn id="6" xr3:uid="{C6CEDAD2-A95D-4CEB-9A1A-9E8F83443FF2}" name="Column1" dataDxfId="7">
      <calculatedColumnFormula>SUM(Sheet1!$P4+Sheet1!$N4)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4-11-05T06:45:31.06" personId="{9AF338FA-5164-4AB6-978D-673B9F4C96EA}" id="{2A94B9D2-7E8F-433B-8DCC-800CD8A904A4}">
    <text>Very Low</text>
  </threadedComment>
  <threadedComment ref="P5" dT="2024-11-05T06:45:31.06" personId="{9AF338FA-5164-4AB6-978D-673B9F4C96EA}" id="{9A2EBF15-4A31-4023-9010-A8DA92DCC721}">
    <text>Very Low</text>
  </threadedComment>
  <threadedComment ref="D7" dT="2024-11-05T06:38:02.92" personId="{9AF338FA-5164-4AB6-978D-673B9F4C96EA}" id="{A251493B-1757-4757-9D2C-BBD3A08496CC}">
    <text>Very high</text>
  </threadedComment>
  <threadedComment ref="P7" dT="2024-11-05T06:38:02.92" personId="{9AF338FA-5164-4AB6-978D-673B9F4C96EA}" id="{D8965FBD-52A1-4856-9884-987AC62299BA}">
    <text>Very high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7" dT="2024-11-05T07:18:17.17" personId="{9AF338FA-5164-4AB6-978D-673B9F4C96EA}" id="{BAEEA847-34A9-460B-9BB8-7B6D330C90CE}">
    <text>With Fine</text>
  </threadedComment>
  <threadedComment ref="H10" dT="2024-11-05T07:18:28.42" personId="{9AF338FA-5164-4AB6-978D-673B9F4C96EA}" id="{E9031F0C-7AE6-45A7-B827-1FFA9808B68F}">
    <text>With Fine</text>
  </threadedComment>
  <threadedComment ref="H11" dT="2024-11-05T07:18:41.17" personId="{9AF338FA-5164-4AB6-978D-673B9F4C96EA}" id="{2F8359B4-6ECB-4609-B49D-4709C982EBC2}">
    <text>With Fine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8562-7631-4010-8154-DDF3053E7F91}">
  <dimension ref="A2:R16"/>
  <sheetViews>
    <sheetView topLeftCell="D1" workbookViewId="0">
      <selection activeCell="M12" sqref="M12"/>
    </sheetView>
  </sheetViews>
  <sheetFormatPr defaultRowHeight="14.5" x14ac:dyDescent="0.35"/>
  <cols>
    <col min="14" max="14" width="10.1796875" customWidth="1"/>
    <col min="18" max="18" width="10.453125" customWidth="1"/>
  </cols>
  <sheetData>
    <row r="2" spans="1:18" ht="15" thickBot="1" x14ac:dyDescent="0.4"/>
    <row r="3" spans="1:18" ht="15" thickBot="1" x14ac:dyDescent="0.4">
      <c r="A3" s="2" t="s">
        <v>8</v>
      </c>
      <c r="B3" s="2" t="s">
        <v>0</v>
      </c>
      <c r="C3" s="3" t="s">
        <v>1</v>
      </c>
      <c r="D3" s="3" t="s">
        <v>2</v>
      </c>
      <c r="E3" s="4" t="s">
        <v>9</v>
      </c>
      <c r="M3" s="54" t="s">
        <v>52</v>
      </c>
      <c r="N3" s="55" t="s">
        <v>53</v>
      </c>
      <c r="O3" s="55" t="s">
        <v>54</v>
      </c>
      <c r="P3" s="55" t="s">
        <v>55</v>
      </c>
      <c r="Q3" s="55" t="s">
        <v>56</v>
      </c>
      <c r="R3" s="55" t="s">
        <v>57</v>
      </c>
    </row>
    <row r="4" spans="1:18" x14ac:dyDescent="0.35">
      <c r="A4">
        <v>1</v>
      </c>
      <c r="B4" s="5">
        <v>1</v>
      </c>
      <c r="C4" s="1" t="s">
        <v>3</v>
      </c>
      <c r="D4" s="1">
        <v>45</v>
      </c>
      <c r="E4" s="6">
        <v>45293</v>
      </c>
      <c r="H4">
        <v>1</v>
      </c>
      <c r="M4" s="46">
        <v>1</v>
      </c>
      <c r="N4" s="37">
        <v>1</v>
      </c>
      <c r="O4" s="38" t="s">
        <v>3</v>
      </c>
      <c r="P4" s="38">
        <v>45</v>
      </c>
      <c r="Q4" s="39">
        <v>45293</v>
      </c>
      <c r="R4" s="50">
        <f>SUM(Sheet1!$P4+Sheet1!$N4)</f>
        <v>46</v>
      </c>
    </row>
    <row r="5" spans="1:18" x14ac:dyDescent="0.35">
      <c r="A5">
        <v>2</v>
      </c>
      <c r="B5" s="5">
        <v>2</v>
      </c>
      <c r="C5" s="1" t="s">
        <v>4</v>
      </c>
      <c r="D5" s="1">
        <v>25</v>
      </c>
      <c r="E5" s="6">
        <v>45294</v>
      </c>
      <c r="M5" s="47">
        <v>2</v>
      </c>
      <c r="N5" s="40">
        <v>2</v>
      </c>
      <c r="O5" s="41" t="s">
        <v>4</v>
      </c>
      <c r="P5" s="41">
        <v>25</v>
      </c>
      <c r="Q5" s="42">
        <v>45294</v>
      </c>
      <c r="R5" s="51">
        <f>SUM(Sheet1!$P5+Sheet1!$N5)</f>
        <v>27</v>
      </c>
    </row>
    <row r="6" spans="1:18" x14ac:dyDescent="0.35">
      <c r="A6">
        <v>3</v>
      </c>
      <c r="B6" s="5">
        <v>3</v>
      </c>
      <c r="C6" s="1" t="s">
        <v>5</v>
      </c>
      <c r="D6" s="1">
        <v>46</v>
      </c>
      <c r="E6" s="6">
        <v>45295</v>
      </c>
      <c r="M6" s="48">
        <v>3</v>
      </c>
      <c r="N6" s="37">
        <v>3</v>
      </c>
      <c r="O6" s="38" t="s">
        <v>5</v>
      </c>
      <c r="P6" s="38">
        <v>46</v>
      </c>
      <c r="Q6" s="39">
        <v>45295</v>
      </c>
      <c r="R6" s="52">
        <f>SUM(Sheet1!$P6+Sheet1!$N6)</f>
        <v>49</v>
      </c>
    </row>
    <row r="7" spans="1:18" x14ac:dyDescent="0.35">
      <c r="A7">
        <v>4</v>
      </c>
      <c r="B7" s="5">
        <v>4</v>
      </c>
      <c r="C7" s="1" t="s">
        <v>6</v>
      </c>
      <c r="D7" s="1">
        <v>87</v>
      </c>
      <c r="E7" s="6">
        <v>45296</v>
      </c>
      <c r="M7" s="47">
        <v>4</v>
      </c>
      <c r="N7" s="40">
        <v>4</v>
      </c>
      <c r="O7" s="41" t="s">
        <v>6</v>
      </c>
      <c r="P7" s="41">
        <v>87</v>
      </c>
      <c r="Q7" s="42">
        <v>45296</v>
      </c>
      <c r="R7" s="51">
        <f>SUM(Sheet1!$P7+Sheet1!$N7)</f>
        <v>91</v>
      </c>
    </row>
    <row r="8" spans="1:18" ht="15" thickBot="1" x14ac:dyDescent="0.4">
      <c r="A8">
        <v>5</v>
      </c>
      <c r="B8" s="7">
        <v>5</v>
      </c>
      <c r="C8" s="8" t="s">
        <v>7</v>
      </c>
      <c r="D8" s="8">
        <v>30</v>
      </c>
      <c r="E8" s="9">
        <v>45297</v>
      </c>
      <c r="M8" s="49">
        <v>5</v>
      </c>
      <c r="N8" s="43">
        <v>5</v>
      </c>
      <c r="O8" s="44" t="s">
        <v>7</v>
      </c>
      <c r="P8" s="44">
        <v>30</v>
      </c>
      <c r="Q8" s="45">
        <v>45297</v>
      </c>
      <c r="R8" s="53">
        <f>SUM(Sheet1!$P8+Sheet1!$N8)</f>
        <v>35</v>
      </c>
    </row>
    <row r="9" spans="1:18" x14ac:dyDescent="0.35">
      <c r="G9" s="3" t="s">
        <v>1</v>
      </c>
      <c r="K9" s="3"/>
    </row>
    <row r="12" spans="1:18" x14ac:dyDescent="0.35">
      <c r="M12" t="s">
        <v>58</v>
      </c>
    </row>
    <row r="13" spans="1:18" x14ac:dyDescent="0.35">
      <c r="O13">
        <f>SUM(N3)</f>
        <v>0</v>
      </c>
    </row>
    <row r="14" spans="1:18" x14ac:dyDescent="0.35">
      <c r="I14">
        <v>10</v>
      </c>
      <c r="N14">
        <f>SUM(P18)</f>
        <v>0</v>
      </c>
    </row>
    <row r="15" spans="1:18" x14ac:dyDescent="0.35">
      <c r="I15">
        <v>11</v>
      </c>
    </row>
    <row r="16" spans="1:18" x14ac:dyDescent="0.35">
      <c r="I16">
        <f>I14+I15</f>
        <v>21</v>
      </c>
    </row>
  </sheetData>
  <autoFilter ref="A3:E8" xr:uid="{EE228562-7631-4010-8154-DDF3053E7F91}"/>
  <customSheetViews>
    <customSheetView guid="{59713284-105B-41B7-BD9E-554548E772AD}" showAutoFilter="1">
      <selection activeCell="F13" sqref="F13"/>
      <pageMargins left="0.7" right="0.7" top="0.75" bottom="0.75" header="0.3" footer="0.3"/>
      <autoFilter ref="A3:E8" xr:uid="{1B262581-CE0A-466B-A193-80E45FDEDE39}"/>
    </customSheetView>
    <customSheetView guid="{15DE189C-BC8A-420F-9FF9-3016513A8475}" showAutoFilter="1">
      <selection activeCell="F13" sqref="F13"/>
      <pageMargins left="0.7" right="0.7" top="0.75" bottom="0.75" header="0.3" footer="0.3"/>
      <autoFilter ref="A3:E8" xr:uid="{F454716F-535A-44AA-A58C-7C0D1F8F3BE2}"/>
    </customSheetView>
    <customSheetView guid="{C86FD93B-36B5-4293-9679-5AA6B30D81AB}" showAutoFilter="1">
      <selection activeCell="F13" sqref="F13"/>
      <pageMargins left="0.7" right="0.7" top="0.75" bottom="0.75" header="0.3" footer="0.3"/>
      <autoFilter ref="A3:E8" xr:uid="{32D0BB27-8483-45F2-BB5C-5EC584AD8C6C}"/>
    </customSheetView>
  </customSheetViews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8A40-AF12-4FCD-9676-F3EA31E83AB4}">
  <dimension ref="A2:K19"/>
  <sheetViews>
    <sheetView workbookViewId="0">
      <selection activeCell="N5" sqref="N5"/>
    </sheetView>
  </sheetViews>
  <sheetFormatPr defaultRowHeight="14.5" x14ac:dyDescent="0.35"/>
  <cols>
    <col min="1" max="1" width="12.1796875" customWidth="1"/>
    <col min="2" max="2" width="9.36328125" customWidth="1"/>
    <col min="3" max="3" width="14.26953125" customWidth="1"/>
    <col min="4" max="4" width="12.26953125" customWidth="1"/>
    <col min="5" max="5" width="10.453125" customWidth="1"/>
    <col min="6" max="6" width="24.08984375" customWidth="1"/>
    <col min="7" max="7" width="13.1796875" customWidth="1"/>
    <col min="8" max="8" width="11.26953125" customWidth="1"/>
    <col min="9" max="9" width="11.7265625" customWidth="1"/>
    <col min="10" max="10" width="17.7265625" customWidth="1"/>
  </cols>
  <sheetData>
    <row r="2" spans="1:11" ht="15" thickBot="1" x14ac:dyDescent="0.4"/>
    <row r="3" spans="1:11" x14ac:dyDescent="0.35">
      <c r="A3" s="12" t="s">
        <v>29</v>
      </c>
      <c r="B3" s="23" t="s">
        <v>8</v>
      </c>
      <c r="C3" s="12" t="s">
        <v>10</v>
      </c>
      <c r="D3" s="13" t="s">
        <v>1</v>
      </c>
      <c r="E3" s="13" t="s">
        <v>2</v>
      </c>
      <c r="F3" s="13" t="s">
        <v>11</v>
      </c>
      <c r="G3" s="13" t="s">
        <v>17</v>
      </c>
      <c r="H3" s="14" t="s">
        <v>12</v>
      </c>
      <c r="I3" s="16" t="s">
        <v>21</v>
      </c>
      <c r="J3" s="19" t="s">
        <v>22</v>
      </c>
      <c r="K3" s="19" t="s">
        <v>30</v>
      </c>
    </row>
    <row r="4" spans="1:11" x14ac:dyDescent="0.35">
      <c r="A4" s="18">
        <f t="shared" ref="A4:A12" si="0">ROW()-3</f>
        <v>1</v>
      </c>
      <c r="B4" s="24">
        <v>1</v>
      </c>
      <c r="C4" s="25">
        <v>1</v>
      </c>
      <c r="D4" s="10" t="s">
        <v>3</v>
      </c>
      <c r="E4" s="10">
        <v>45</v>
      </c>
      <c r="F4" s="26">
        <v>45293</v>
      </c>
      <c r="G4" s="11" t="s">
        <v>18</v>
      </c>
      <c r="H4" s="15">
        <v>125</v>
      </c>
      <c r="I4" s="17">
        <v>45601.56716053241</v>
      </c>
      <c r="J4" s="22" t="s">
        <v>23</v>
      </c>
      <c r="K4" s="20" t="s">
        <v>32</v>
      </c>
    </row>
    <row r="5" spans="1:11" x14ac:dyDescent="0.35">
      <c r="A5" s="18">
        <f t="shared" si="0"/>
        <v>2</v>
      </c>
      <c r="B5" s="24">
        <v>2</v>
      </c>
      <c r="C5" s="25">
        <v>2</v>
      </c>
      <c r="D5" s="10" t="s">
        <v>6</v>
      </c>
      <c r="E5" s="10">
        <v>37</v>
      </c>
      <c r="F5" s="26">
        <v>45323</v>
      </c>
      <c r="G5" s="11" t="s">
        <v>19</v>
      </c>
      <c r="H5" s="15">
        <v>125</v>
      </c>
      <c r="I5" s="17">
        <v>45601.608827199103</v>
      </c>
      <c r="J5" s="22" t="s">
        <v>24</v>
      </c>
      <c r="K5" s="20" t="s">
        <v>31</v>
      </c>
    </row>
    <row r="6" spans="1:11" x14ac:dyDescent="0.35">
      <c r="A6" s="18">
        <f t="shared" si="0"/>
        <v>3</v>
      </c>
      <c r="B6" s="24">
        <v>3</v>
      </c>
      <c r="C6" s="25">
        <v>3</v>
      </c>
      <c r="D6" s="10" t="s">
        <v>4</v>
      </c>
      <c r="E6" s="10">
        <v>38</v>
      </c>
      <c r="F6" s="26">
        <v>45324</v>
      </c>
      <c r="G6" s="11" t="s">
        <v>18</v>
      </c>
      <c r="H6" s="15">
        <v>125</v>
      </c>
      <c r="I6" s="17">
        <v>45601.650493865702</v>
      </c>
      <c r="J6" s="22" t="s">
        <v>23</v>
      </c>
      <c r="K6" s="20" t="s">
        <v>32</v>
      </c>
    </row>
    <row r="7" spans="1:11" x14ac:dyDescent="0.35">
      <c r="A7" s="18">
        <f t="shared" si="0"/>
        <v>4</v>
      </c>
      <c r="B7" s="24">
        <v>4</v>
      </c>
      <c r="C7" s="25">
        <v>4</v>
      </c>
      <c r="D7" s="10" t="s">
        <v>5</v>
      </c>
      <c r="E7" s="10">
        <v>49</v>
      </c>
      <c r="F7" s="26">
        <v>45325</v>
      </c>
      <c r="G7" s="11" t="s">
        <v>20</v>
      </c>
      <c r="H7" s="15">
        <v>125</v>
      </c>
      <c r="I7" s="17">
        <v>45601.692160532402</v>
      </c>
      <c r="J7" s="22" t="s">
        <v>25</v>
      </c>
      <c r="K7" s="20" t="s">
        <v>31</v>
      </c>
    </row>
    <row r="8" spans="1:11" x14ac:dyDescent="0.35">
      <c r="A8" s="18">
        <f t="shared" si="0"/>
        <v>5</v>
      </c>
      <c r="B8" s="24">
        <v>5</v>
      </c>
      <c r="C8" s="25">
        <v>5</v>
      </c>
      <c r="D8" s="10" t="s">
        <v>7</v>
      </c>
      <c r="E8" s="10">
        <v>41</v>
      </c>
      <c r="F8" s="26">
        <v>45326</v>
      </c>
      <c r="G8" s="11" t="s">
        <v>19</v>
      </c>
      <c r="H8" s="15">
        <v>125</v>
      </c>
      <c r="I8" s="17">
        <v>45601.733827199103</v>
      </c>
      <c r="J8" s="22" t="s">
        <v>24</v>
      </c>
      <c r="K8" s="20" t="s">
        <v>32</v>
      </c>
    </row>
    <row r="9" spans="1:11" x14ac:dyDescent="0.35">
      <c r="A9" s="18">
        <f t="shared" si="0"/>
        <v>6</v>
      </c>
      <c r="B9" s="24">
        <v>6</v>
      </c>
      <c r="C9" s="25">
        <v>6</v>
      </c>
      <c r="D9" s="10" t="s">
        <v>13</v>
      </c>
      <c r="E9" s="10">
        <v>30</v>
      </c>
      <c r="F9" s="26">
        <v>45327</v>
      </c>
      <c r="G9" s="11" t="s">
        <v>18</v>
      </c>
      <c r="H9" s="15">
        <v>125</v>
      </c>
      <c r="I9" s="17">
        <v>45601.775493865702</v>
      </c>
      <c r="J9" s="22" t="s">
        <v>24</v>
      </c>
      <c r="K9" s="20" t="s">
        <v>33</v>
      </c>
    </row>
    <row r="10" spans="1:11" x14ac:dyDescent="0.35">
      <c r="A10" s="18">
        <f t="shared" si="0"/>
        <v>7</v>
      </c>
      <c r="B10" s="24">
        <v>7</v>
      </c>
      <c r="C10" s="25">
        <v>7</v>
      </c>
      <c r="D10" s="10" t="s">
        <v>14</v>
      </c>
      <c r="E10" s="10">
        <v>25</v>
      </c>
      <c r="F10" s="26">
        <v>45328</v>
      </c>
      <c r="G10" s="11" t="s">
        <v>20</v>
      </c>
      <c r="H10" s="15">
        <v>125</v>
      </c>
      <c r="I10" s="17">
        <v>45601.817160532402</v>
      </c>
      <c r="J10" s="22" t="s">
        <v>26</v>
      </c>
      <c r="K10" s="20" t="s">
        <v>32</v>
      </c>
    </row>
    <row r="11" spans="1:11" x14ac:dyDescent="0.35">
      <c r="A11" s="18">
        <f t="shared" si="0"/>
        <v>8</v>
      </c>
      <c r="B11" s="24">
        <v>8</v>
      </c>
      <c r="C11" s="25">
        <v>8</v>
      </c>
      <c r="D11" s="10" t="s">
        <v>15</v>
      </c>
      <c r="E11" s="10">
        <v>36</v>
      </c>
      <c r="F11" s="26">
        <v>45329</v>
      </c>
      <c r="G11" s="11" t="s">
        <v>18</v>
      </c>
      <c r="H11" s="15">
        <v>125</v>
      </c>
      <c r="I11" s="17">
        <v>45601.858827199103</v>
      </c>
      <c r="J11" s="22" t="s">
        <v>27</v>
      </c>
      <c r="K11" s="20" t="s">
        <v>32</v>
      </c>
    </row>
    <row r="12" spans="1:11" x14ac:dyDescent="0.35">
      <c r="A12" s="18">
        <f t="shared" si="0"/>
        <v>9</v>
      </c>
      <c r="B12" s="24">
        <v>10</v>
      </c>
      <c r="C12" s="25">
        <v>10</v>
      </c>
      <c r="D12" s="10" t="s">
        <v>16</v>
      </c>
      <c r="E12" s="10">
        <v>32</v>
      </c>
      <c r="F12" s="26">
        <v>45331</v>
      </c>
      <c r="G12" s="11" t="s">
        <v>20</v>
      </c>
      <c r="H12" s="15">
        <v>125</v>
      </c>
      <c r="I12" s="17">
        <v>45601.942160532599</v>
      </c>
      <c r="J12" s="22" t="s">
        <v>28</v>
      </c>
      <c r="K12" s="20" t="s">
        <v>31</v>
      </c>
    </row>
    <row r="18" spans="6:6" x14ac:dyDescent="0.35">
      <c r="F18" s="27"/>
    </row>
    <row r="19" spans="6:6" x14ac:dyDescent="0.35">
      <c r="F19" s="28"/>
    </row>
  </sheetData>
  <autoFilter ref="B3:H13" xr:uid="{C0E88A40-AF12-4FCD-9676-F3EA31E83AB4}"/>
  <customSheetViews>
    <customSheetView guid="{59713284-105B-41B7-BD9E-554548E772AD}" showAutoFilter="1" hiddenColumns="1">
      <selection activeCell="B1" sqref="B1:B1048576"/>
      <pageMargins left="0.7" right="0.7" top="0.75" bottom="0.75" header="0.3" footer="0.3"/>
      <autoFilter ref="B3:H13" xr:uid="{37D8642A-D120-401A-BA40-87FD848CA043}"/>
    </customSheetView>
    <customSheetView guid="{15DE189C-BC8A-420F-9FF9-3016513A8475}" showAutoFilter="1" hiddenColumns="1">
      <selection activeCell="G1" sqref="G1:G1048576"/>
      <pageMargins left="0.7" right="0.7" top="0.75" bottom="0.75" header="0.3" footer="0.3"/>
      <autoFilter ref="B3:H13" xr:uid="{64660BA7-7A92-4D86-B354-80C610354E5A}"/>
    </customSheetView>
    <customSheetView guid="{C86FD93B-36B5-4293-9679-5AA6B30D81AB}" showAutoFilter="1" hiddenColumns="1">
      <selection activeCell="I1" activeCellId="6" sqref="H17 C1:C1048576 E1:E1048576 F1:F1048576 G1:G1048576 H1:H1048576 I1:I1048576"/>
      <pageMargins left="0.7" right="0.7" top="0.75" bottom="0.75" header="0.3" footer="0.3"/>
      <autoFilter ref="B3:H13" xr:uid="{34D635AB-2E14-463C-944C-EFC81F442320}"/>
    </customSheetView>
  </customSheetViews>
  <phoneticPr fontId="4" type="noConversion"/>
  <conditionalFormatting sqref="E4:E1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{FE8A7BBB-65B1-4D21-8844-C4BE31619687}</x14:id>
        </ext>
      </extLst>
    </cfRule>
  </conditionalFormatting>
  <conditionalFormatting sqref="G4:G12">
    <cfRule type="containsText" dxfId="6" priority="2" operator="containsText" text="DA">
      <formula>NOT(ISERROR(SEARCH("DA",G4)))</formula>
    </cfRule>
  </conditionalFormatting>
  <conditionalFormatting sqref="H4:H12">
    <cfRule type="containsText" dxfId="5" priority="3" operator="containsText" text="DS">
      <formula>NOT(ISERROR(SEARCH("DS",H4)))</formula>
    </cfRule>
    <cfRule type="cellIs" dxfId="4" priority="4" operator="lessThanOrEqual">
      <formula>150</formula>
    </cfRule>
    <cfRule type="cellIs" dxfId="3" priority="5" operator="greaterThan">
      <formula>150</formula>
    </cfRule>
    <cfRule type="cellIs" dxfId="2" priority="6" operator="greaterThan">
      <formula>150</formula>
    </cfRule>
    <cfRule type="cellIs" dxfId="1" priority="7" operator="lessThanOrEqual">
      <formula>150</formula>
    </cfRule>
    <cfRule type="cellIs" priority="8" operator="lessThanOrEqual">
      <formula>150</formula>
    </cfRule>
    <cfRule type="cellIs" dxfId="0" priority="9" operator="greaterThan">
      <formula>150</formula>
    </cfRule>
  </conditionalFormatting>
  <dataValidations count="5">
    <dataValidation type="list" allowBlank="1" showInputMessage="1" showErrorMessage="1" promptTitle="Details" prompt="Course Subjects" sqref="K5:K12" xr:uid="{BFECA535-6AEE-421B-B373-FC52D52DA484}">
      <formula1>"SQL,EXCEL,PYTHON"</formula1>
    </dataValidation>
    <dataValidation type="list" allowBlank="1" showInputMessage="1" showErrorMessage="1" error="Select in the list" prompt="Course Subjects" sqref="K4:K12" xr:uid="{D4E889ED-A129-401C-9CE7-2229DB6C69AA}">
      <formula1>"SQL,EXCEL,PYTHON"</formula1>
    </dataValidation>
    <dataValidation type="list" allowBlank="1" showInputMessage="1" showErrorMessage="1" errorTitle="Error" error="Check the list" promptTitle="Details" prompt="Course Subjects" sqref="K4" xr:uid="{ED95801F-485C-4EB2-9410-050D9011AD90}">
      <formula1>"SQL,EXCEL,PYTHON"</formula1>
    </dataValidation>
    <dataValidation type="whole" allowBlank="1" showInputMessage="1" showErrorMessage="1" sqref="L4:L17" xr:uid="{CEBCF31A-564A-4C91-B46D-74F38C8C15E9}">
      <formula1>1</formula1>
      <formula2>10</formula2>
    </dataValidation>
    <dataValidation type="date" allowBlank="1" showInputMessage="1" showErrorMessage="1" sqref="F4:F12" xr:uid="{7BE1BC93-4B02-4358-9DE3-5FE7976A4F36}">
      <formula1>45292</formula1>
      <formula2>45350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8A7BBB-65B1-4D21-8844-C4BE316196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2649-33DC-4171-B99E-78CD0F8C63E4}">
  <dimension ref="B3:N16"/>
  <sheetViews>
    <sheetView workbookViewId="0">
      <selection activeCell="B4" sqref="B4:D8"/>
    </sheetView>
  </sheetViews>
  <sheetFormatPr defaultRowHeight="14.5" x14ac:dyDescent="0.35"/>
  <cols>
    <col min="2" max="4" width="8.7265625" customWidth="1"/>
  </cols>
  <sheetData>
    <row r="3" spans="2:14" x14ac:dyDescent="0.35">
      <c r="B3" s="56" t="s">
        <v>46</v>
      </c>
      <c r="C3" s="56"/>
      <c r="D3" s="56"/>
    </row>
    <row r="4" spans="2:14" x14ac:dyDescent="0.35">
      <c r="B4" s="29" t="s">
        <v>41</v>
      </c>
      <c r="C4" s="29" t="s">
        <v>35</v>
      </c>
      <c r="D4" s="29" t="s">
        <v>36</v>
      </c>
      <c r="F4" s="56" t="s">
        <v>44</v>
      </c>
      <c r="G4" s="56"/>
      <c r="H4" s="56"/>
    </row>
    <row r="5" spans="2:14" x14ac:dyDescent="0.35">
      <c r="B5" s="1" t="s">
        <v>37</v>
      </c>
      <c r="C5" s="1">
        <v>26100</v>
      </c>
      <c r="D5" s="1">
        <v>18</v>
      </c>
      <c r="F5" s="29" t="s">
        <v>34</v>
      </c>
      <c r="G5" s="29" t="s">
        <v>35</v>
      </c>
      <c r="H5" s="29" t="s">
        <v>36</v>
      </c>
    </row>
    <row r="6" spans="2:14" x14ac:dyDescent="0.35">
      <c r="B6" s="1" t="s">
        <v>38</v>
      </c>
      <c r="C6" s="1">
        <v>7700</v>
      </c>
      <c r="D6" s="1">
        <v>10</v>
      </c>
      <c r="F6" s="1" t="s">
        <v>37</v>
      </c>
      <c r="G6" s="1">
        <v>2000</v>
      </c>
      <c r="H6" s="1">
        <v>2</v>
      </c>
      <c r="L6" s="57" t="s">
        <v>40</v>
      </c>
      <c r="M6" s="58"/>
      <c r="N6" s="59"/>
    </row>
    <row r="7" spans="2:14" x14ac:dyDescent="0.35">
      <c r="B7" s="1" t="s">
        <v>39</v>
      </c>
      <c r="C7" s="1">
        <v>18660</v>
      </c>
      <c r="D7" s="1">
        <v>10</v>
      </c>
      <c r="F7" s="1" t="s">
        <v>38</v>
      </c>
      <c r="G7" s="1">
        <v>2400</v>
      </c>
      <c r="H7" s="1">
        <v>3</v>
      </c>
      <c r="L7" s="29" t="s">
        <v>41</v>
      </c>
      <c r="M7" s="29" t="s">
        <v>42</v>
      </c>
      <c r="N7" s="29" t="s">
        <v>43</v>
      </c>
    </row>
    <row r="8" spans="2:14" x14ac:dyDescent="0.35">
      <c r="B8" s="1" t="s">
        <v>45</v>
      </c>
      <c r="C8" s="1">
        <v>4000</v>
      </c>
      <c r="D8" s="1">
        <v>4</v>
      </c>
      <c r="F8" s="1" t="s">
        <v>37</v>
      </c>
      <c r="G8" s="1">
        <v>4000</v>
      </c>
      <c r="H8" s="1">
        <v>1</v>
      </c>
      <c r="L8" s="1" t="s">
        <v>37</v>
      </c>
      <c r="M8" s="1">
        <v>2900</v>
      </c>
      <c r="N8" s="1">
        <v>2</v>
      </c>
    </row>
    <row r="9" spans="2:14" x14ac:dyDescent="0.35">
      <c r="F9" s="1" t="s">
        <v>39</v>
      </c>
      <c r="G9" s="1">
        <v>3500</v>
      </c>
      <c r="H9" s="1">
        <v>2</v>
      </c>
      <c r="L9" s="1" t="s">
        <v>39</v>
      </c>
      <c r="M9" s="1">
        <v>1500</v>
      </c>
      <c r="N9" s="1">
        <v>3</v>
      </c>
    </row>
    <row r="10" spans="2:14" x14ac:dyDescent="0.35">
      <c r="F10" s="1" t="s">
        <v>38</v>
      </c>
      <c r="G10" s="1">
        <v>1000</v>
      </c>
      <c r="H10" s="1">
        <v>3</v>
      </c>
      <c r="L10" s="1" t="s">
        <v>37</v>
      </c>
      <c r="M10" s="1">
        <v>3200</v>
      </c>
      <c r="N10" s="1">
        <v>3</v>
      </c>
    </row>
    <row r="11" spans="2:14" x14ac:dyDescent="0.35">
      <c r="F11" s="1" t="s">
        <v>37</v>
      </c>
      <c r="G11" s="1">
        <v>2500</v>
      </c>
      <c r="H11" s="1">
        <v>2</v>
      </c>
      <c r="L11" s="1" t="s">
        <v>39</v>
      </c>
      <c r="M11" s="1">
        <v>4560</v>
      </c>
      <c r="N11" s="1">
        <v>2</v>
      </c>
    </row>
    <row r="12" spans="2:14" x14ac:dyDescent="0.35">
      <c r="F12" s="1" t="s">
        <v>37</v>
      </c>
      <c r="G12" s="1">
        <v>3600</v>
      </c>
      <c r="H12" s="1">
        <v>3</v>
      </c>
      <c r="L12" s="1" t="s">
        <v>39</v>
      </c>
      <c r="M12" s="1">
        <v>1200</v>
      </c>
      <c r="N12" s="1">
        <v>1</v>
      </c>
    </row>
    <row r="13" spans="2:14" x14ac:dyDescent="0.35">
      <c r="F13" s="1" t="s">
        <v>38</v>
      </c>
      <c r="G13" s="1">
        <v>4300</v>
      </c>
      <c r="H13" s="1">
        <v>4</v>
      </c>
      <c r="L13" s="1" t="s">
        <v>37</v>
      </c>
      <c r="M13" s="1">
        <v>2300</v>
      </c>
      <c r="N13" s="1">
        <v>3</v>
      </c>
    </row>
    <row r="14" spans="2:14" x14ac:dyDescent="0.35">
      <c r="F14" s="1" t="s">
        <v>39</v>
      </c>
      <c r="G14" s="1">
        <v>2900</v>
      </c>
      <c r="H14" s="1">
        <v>1</v>
      </c>
      <c r="L14" s="1" t="s">
        <v>45</v>
      </c>
      <c r="M14" s="1">
        <v>4000</v>
      </c>
      <c r="N14" s="1">
        <v>4</v>
      </c>
    </row>
    <row r="15" spans="2:14" x14ac:dyDescent="0.35">
      <c r="F15" s="1" t="s">
        <v>37</v>
      </c>
      <c r="G15" s="1">
        <v>5600</v>
      </c>
      <c r="H15" s="1">
        <v>2</v>
      </c>
    </row>
    <row r="16" spans="2:14" x14ac:dyDescent="0.35">
      <c r="F16" s="1" t="s">
        <v>39</v>
      </c>
      <c r="G16" s="1">
        <v>5000</v>
      </c>
      <c r="H16" s="1">
        <v>1</v>
      </c>
    </row>
  </sheetData>
  <dataConsolidate topLabels="1">
    <dataRefs count="2">
      <dataRef ref="F5:H16" sheet="consolidate"/>
      <dataRef ref="L7:N14" sheet="consolidate"/>
    </dataRefs>
  </dataConsolidate>
  <mergeCells count="3">
    <mergeCell ref="F4:H4"/>
    <mergeCell ref="B3:D3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AF6F-ACDD-46C3-8B12-D12589D7ACDE}">
  <dimension ref="F1:P13"/>
  <sheetViews>
    <sheetView topLeftCell="A20" workbookViewId="0">
      <selection activeCell="B15" sqref="B15"/>
    </sheetView>
  </sheetViews>
  <sheetFormatPr defaultRowHeight="14.5" x14ac:dyDescent="0.35"/>
  <sheetData>
    <row r="1" spans="6:16" ht="15" thickBot="1" x14ac:dyDescent="0.4"/>
    <row r="2" spans="6:16" x14ac:dyDescent="0.35">
      <c r="J2" s="60" t="s">
        <v>47</v>
      </c>
      <c r="K2" s="61"/>
      <c r="L2" s="60" t="s">
        <v>51</v>
      </c>
      <c r="M2" s="61"/>
    </row>
    <row r="3" spans="6:16" x14ac:dyDescent="0.35">
      <c r="I3" s="32" t="s">
        <v>48</v>
      </c>
      <c r="J3" s="33" t="s">
        <v>49</v>
      </c>
      <c r="K3" s="34" t="s">
        <v>50</v>
      </c>
      <c r="L3" s="33" t="s">
        <v>49</v>
      </c>
      <c r="M3" s="34" t="s">
        <v>50</v>
      </c>
    </row>
    <row r="4" spans="6:16" x14ac:dyDescent="0.35">
      <c r="F4">
        <v>1</v>
      </c>
      <c r="G4">
        <v>10</v>
      </c>
      <c r="I4" s="30">
        <f>F4+G4</f>
        <v>11</v>
      </c>
      <c r="J4" s="35">
        <f>$F$4+$G$4</f>
        <v>11</v>
      </c>
      <c r="K4" s="20">
        <f>$F$4+G4</f>
        <v>11</v>
      </c>
      <c r="L4" s="35">
        <f>$F4+1</f>
        <v>2</v>
      </c>
      <c r="M4" s="20">
        <f>F$4+1</f>
        <v>2</v>
      </c>
      <c r="N4">
        <f t="shared" ref="N4:P4" si="0">G$4+1</f>
        <v>11</v>
      </c>
      <c r="O4">
        <f t="shared" si="0"/>
        <v>1</v>
      </c>
      <c r="P4">
        <f t="shared" si="0"/>
        <v>12</v>
      </c>
    </row>
    <row r="5" spans="6:16" x14ac:dyDescent="0.35">
      <c r="F5">
        <v>2</v>
      </c>
      <c r="G5">
        <v>1</v>
      </c>
      <c r="I5" s="30">
        <f t="shared" ref="I5:I13" si="1">F5+G5</f>
        <v>3</v>
      </c>
      <c r="J5" s="35">
        <f t="shared" ref="J5:J13" si="2">$F$4+$G$4</f>
        <v>11</v>
      </c>
      <c r="K5" s="20">
        <f t="shared" ref="K5:K13" si="3">$F$4+G5</f>
        <v>2</v>
      </c>
      <c r="L5" s="35">
        <f t="shared" ref="L5:L13" si="4">$F5+1</f>
        <v>3</v>
      </c>
      <c r="M5" s="20">
        <f t="shared" ref="M5:M13" si="5">F$4+1</f>
        <v>2</v>
      </c>
    </row>
    <row r="6" spans="6:16" x14ac:dyDescent="0.35">
      <c r="F6">
        <v>3</v>
      </c>
      <c r="G6">
        <v>1</v>
      </c>
      <c r="I6" s="30">
        <f t="shared" si="1"/>
        <v>4</v>
      </c>
      <c r="J6" s="35">
        <f t="shared" si="2"/>
        <v>11</v>
      </c>
      <c r="K6" s="20">
        <f t="shared" si="3"/>
        <v>2</v>
      </c>
      <c r="L6" s="35">
        <f t="shared" si="4"/>
        <v>4</v>
      </c>
      <c r="M6" s="20">
        <f t="shared" si="5"/>
        <v>2</v>
      </c>
    </row>
    <row r="7" spans="6:16" x14ac:dyDescent="0.35">
      <c r="F7">
        <v>4</v>
      </c>
      <c r="G7">
        <v>1</v>
      </c>
      <c r="I7" s="30">
        <f t="shared" si="1"/>
        <v>5</v>
      </c>
      <c r="J7" s="35">
        <f t="shared" si="2"/>
        <v>11</v>
      </c>
      <c r="K7" s="20">
        <f t="shared" si="3"/>
        <v>2</v>
      </c>
      <c r="L7" s="35">
        <f t="shared" si="4"/>
        <v>5</v>
      </c>
      <c r="M7" s="20">
        <f t="shared" si="5"/>
        <v>2</v>
      </c>
    </row>
    <row r="8" spans="6:16" x14ac:dyDescent="0.35">
      <c r="F8">
        <v>5</v>
      </c>
      <c r="G8">
        <v>1</v>
      </c>
      <c r="I8" s="30">
        <f t="shared" si="1"/>
        <v>6</v>
      </c>
      <c r="J8" s="35">
        <f t="shared" si="2"/>
        <v>11</v>
      </c>
      <c r="K8" s="20">
        <f t="shared" si="3"/>
        <v>2</v>
      </c>
      <c r="L8" s="35">
        <f t="shared" si="4"/>
        <v>6</v>
      </c>
      <c r="M8" s="20">
        <f t="shared" si="5"/>
        <v>2</v>
      </c>
    </row>
    <row r="9" spans="6:16" x14ac:dyDescent="0.35">
      <c r="F9">
        <v>6</v>
      </c>
      <c r="G9">
        <v>1</v>
      </c>
      <c r="I9" s="30">
        <f t="shared" si="1"/>
        <v>7</v>
      </c>
      <c r="J9" s="35">
        <f t="shared" si="2"/>
        <v>11</v>
      </c>
      <c r="K9" s="20">
        <f t="shared" si="3"/>
        <v>2</v>
      </c>
      <c r="L9" s="35">
        <f t="shared" si="4"/>
        <v>7</v>
      </c>
      <c r="M9" s="20">
        <f t="shared" si="5"/>
        <v>2</v>
      </c>
    </row>
    <row r="10" spans="6:16" x14ac:dyDescent="0.35">
      <c r="F10">
        <v>7</v>
      </c>
      <c r="G10">
        <v>1</v>
      </c>
      <c r="I10" s="30">
        <f t="shared" si="1"/>
        <v>8</v>
      </c>
      <c r="J10" s="35">
        <f t="shared" si="2"/>
        <v>11</v>
      </c>
      <c r="K10" s="20">
        <f t="shared" si="3"/>
        <v>2</v>
      </c>
      <c r="L10" s="35">
        <f t="shared" si="4"/>
        <v>8</v>
      </c>
      <c r="M10" s="20">
        <f t="shared" si="5"/>
        <v>2</v>
      </c>
    </row>
    <row r="11" spans="6:16" x14ac:dyDescent="0.35">
      <c r="F11">
        <v>8</v>
      </c>
      <c r="G11">
        <v>1</v>
      </c>
      <c r="I11" s="30">
        <f t="shared" si="1"/>
        <v>9</v>
      </c>
      <c r="J11" s="35">
        <f t="shared" si="2"/>
        <v>11</v>
      </c>
      <c r="K11" s="20">
        <f t="shared" si="3"/>
        <v>2</v>
      </c>
      <c r="L11" s="35">
        <f t="shared" si="4"/>
        <v>9</v>
      </c>
      <c r="M11" s="20">
        <f t="shared" si="5"/>
        <v>2</v>
      </c>
    </row>
    <row r="12" spans="6:16" x14ac:dyDescent="0.35">
      <c r="F12">
        <v>9</v>
      </c>
      <c r="G12">
        <v>1</v>
      </c>
      <c r="I12" s="30">
        <f t="shared" si="1"/>
        <v>10</v>
      </c>
      <c r="J12" s="35">
        <f t="shared" si="2"/>
        <v>11</v>
      </c>
      <c r="K12" s="20">
        <f t="shared" si="3"/>
        <v>2</v>
      </c>
      <c r="L12" s="35">
        <f t="shared" si="4"/>
        <v>10</v>
      </c>
      <c r="M12" s="20">
        <f t="shared" si="5"/>
        <v>2</v>
      </c>
    </row>
    <row r="13" spans="6:16" ht="15" thickBot="1" x14ac:dyDescent="0.4">
      <c r="F13">
        <v>10</v>
      </c>
      <c r="G13">
        <v>1</v>
      </c>
      <c r="I13" s="31">
        <f t="shared" si="1"/>
        <v>11</v>
      </c>
      <c r="J13" s="36">
        <f t="shared" si="2"/>
        <v>11</v>
      </c>
      <c r="K13" s="21">
        <f t="shared" si="3"/>
        <v>2</v>
      </c>
      <c r="L13" s="36">
        <f t="shared" si="4"/>
        <v>11</v>
      </c>
      <c r="M13" s="21">
        <f t="shared" si="5"/>
        <v>2</v>
      </c>
    </row>
  </sheetData>
  <mergeCells count="2">
    <mergeCell ref="J2:K2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652E-E414-4AA0-9334-F4223D156503}">
  <dimension ref="B1:N12"/>
  <sheetViews>
    <sheetView workbookViewId="0">
      <selection activeCell="K18" sqref="K18"/>
    </sheetView>
  </sheetViews>
  <sheetFormatPr defaultRowHeight="14.5" x14ac:dyDescent="0.35"/>
  <cols>
    <col min="2" max="2" width="10.08984375" bestFit="1" customWidth="1"/>
    <col min="4" max="4" width="15.08984375" bestFit="1" customWidth="1"/>
  </cols>
  <sheetData>
    <row r="1" spans="2:14" x14ac:dyDescent="0.35">
      <c r="B1" t="s">
        <v>59</v>
      </c>
      <c r="D1" t="s">
        <v>60</v>
      </c>
      <c r="F1" t="s">
        <v>61</v>
      </c>
      <c r="H1" t="s">
        <v>62</v>
      </c>
      <c r="J1" t="s">
        <v>63</v>
      </c>
      <c r="L1" t="s">
        <v>64</v>
      </c>
    </row>
    <row r="2" spans="2:14" x14ac:dyDescent="0.35">
      <c r="B2" s="26">
        <f ca="1">TODAY()</f>
        <v>45615</v>
      </c>
      <c r="D2" s="27">
        <f ca="1">NOW()</f>
        <v>45615.560817824073</v>
      </c>
      <c r="F2">
        <f ca="1">YEAR(B2)</f>
        <v>2024</v>
      </c>
      <c r="H2">
        <f ca="1">MONTH(B2)</f>
        <v>11</v>
      </c>
      <c r="J2">
        <f ca="1">DAY(B2)</f>
        <v>19</v>
      </c>
      <c r="L2" t="str">
        <f ca="1">TEXT(B2,"DDDD")</f>
        <v>Tuesday</v>
      </c>
      <c r="M2" t="str">
        <f ca="1">TEXT(B2,"MMMM")</f>
        <v>November</v>
      </c>
      <c r="N2" t="str">
        <f ca="1">TEXT(B2,"YYYY")</f>
        <v>2024</v>
      </c>
    </row>
    <row r="3" spans="2:14" x14ac:dyDescent="0.35">
      <c r="L3" t="str">
        <f ca="1">TEXT(B2,"DDD")</f>
        <v>Tue</v>
      </c>
      <c r="M3" t="str">
        <f ca="1">TEXT(B2,"MMM")</f>
        <v>Nov</v>
      </c>
      <c r="N3" t="str">
        <f ca="1">TEXT(B2,"YYY")</f>
        <v>2024</v>
      </c>
    </row>
    <row r="4" spans="2:14" x14ac:dyDescent="0.35">
      <c r="L4" t="str">
        <f ca="1">TEXT(B2,"DD")</f>
        <v>19</v>
      </c>
      <c r="M4" t="str">
        <f ca="1">TEXT(B2,"MM")</f>
        <v>11</v>
      </c>
      <c r="N4" t="str">
        <f ca="1">TEXT(B2,"YY")</f>
        <v>24</v>
      </c>
    </row>
    <row r="5" spans="2:14" x14ac:dyDescent="0.35">
      <c r="L5" t="str">
        <f ca="1">TEXT(B2,"D")</f>
        <v>19</v>
      </c>
      <c r="M5" t="str">
        <f ca="1">TEXT(B2,"M")</f>
        <v>11</v>
      </c>
    </row>
    <row r="12" spans="2:14" x14ac:dyDescent="0.35">
      <c r="G12" t="e" cm="1">
        <f t="array" ref="G12">xl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480B-B008-425D-A89A-729A52ECD928}">
  <dimension ref="B4:C6"/>
  <sheetViews>
    <sheetView tabSelected="1" workbookViewId="0">
      <selection activeCell="B4" sqref="B4:C6"/>
    </sheetView>
  </sheetViews>
  <sheetFormatPr defaultRowHeight="14.5" x14ac:dyDescent="0.35"/>
  <cols>
    <col min="2" max="2" width="11.26953125" bestFit="1" customWidth="1"/>
    <col min="3" max="3" width="9" bestFit="1" customWidth="1"/>
    <col min="5" max="5" width="12.453125" customWidth="1"/>
  </cols>
  <sheetData>
    <row r="4" spans="2:3" x14ac:dyDescent="0.35">
      <c r="B4" s="29" t="s">
        <v>1</v>
      </c>
      <c r="C4" s="1" t="s">
        <v>3</v>
      </c>
    </row>
    <row r="5" spans="2:3" x14ac:dyDescent="0.35">
      <c r="B5" s="29" t="s">
        <v>65</v>
      </c>
      <c r="C5" s="1">
        <v>800</v>
      </c>
    </row>
    <row r="6" spans="2:3" x14ac:dyDescent="0.35">
      <c r="B6" s="29" t="s">
        <v>66</v>
      </c>
      <c r="C6" s="1" t="str">
        <f>IF(C5&lt;275,"Poor","Good")</f>
        <v>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consolidate</vt:lpstr>
      <vt:lpstr>cell reference</vt:lpstr>
      <vt:lpstr>date&amp;time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Haneesha Thasni</dc:creator>
  <cp:lastModifiedBy>Haneesha Thasni</cp:lastModifiedBy>
  <dcterms:created xsi:type="dcterms:W3CDTF">2024-11-05T06:15:27Z</dcterms:created>
  <dcterms:modified xsi:type="dcterms:W3CDTF">2024-11-19T07:59:35Z</dcterms:modified>
</cp:coreProperties>
</file>