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xMonn/Google Drive/Career2016/Proposal/SupportingDocuments/Budget Justification/"/>
    </mc:Choice>
  </mc:AlternateContent>
  <bookViews>
    <workbookView xWindow="0" yWindow="460" windowWidth="14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C26" i="1"/>
  <c r="H36" i="1"/>
  <c r="H45" i="1"/>
  <c r="H15" i="1"/>
  <c r="H10" i="1"/>
  <c r="C6" i="1"/>
  <c r="D7" i="1"/>
  <c r="H9" i="1"/>
  <c r="H4" i="1"/>
  <c r="H17" i="1"/>
  <c r="H18" i="1"/>
  <c r="H5" i="1"/>
  <c r="H8" i="1"/>
  <c r="H11" i="1"/>
  <c r="H12" i="1"/>
  <c r="H13" i="1"/>
  <c r="H16" i="1"/>
  <c r="H19" i="1"/>
  <c r="H20" i="1"/>
  <c r="B2" i="1"/>
  <c r="H31" i="1"/>
  <c r="H33" i="1"/>
  <c r="H24" i="1"/>
  <c r="H25" i="1"/>
  <c r="H30" i="1"/>
  <c r="H37" i="1"/>
  <c r="H39" i="1"/>
  <c r="B22" i="1"/>
  <c r="H49" i="1"/>
  <c r="H51" i="1"/>
  <c r="B47" i="1"/>
  <c r="B41" i="1"/>
  <c r="B55" i="1"/>
  <c r="B57" i="1"/>
  <c r="D38" i="1"/>
  <c r="C34" i="1"/>
  <c r="D32" i="1"/>
  <c r="D29" i="1"/>
  <c r="D27" i="1"/>
  <c r="C23" i="1"/>
  <c r="D14" i="1"/>
  <c r="C3" i="1"/>
  <c r="C50" i="1"/>
  <c r="C48" i="1"/>
  <c r="C42" i="1"/>
  <c r="C44" i="1"/>
  <c r="D35" i="1"/>
</calcChain>
</file>

<file path=xl/sharedStrings.xml><?xml version="1.0" encoding="utf-8"?>
<sst xmlns="http://schemas.openxmlformats.org/spreadsheetml/2006/main" count="91" uniqueCount="76">
  <si>
    <t>Materials and Supplies</t>
  </si>
  <si>
    <t>Computational</t>
  </si>
  <si>
    <t>CCV Access</t>
  </si>
  <si>
    <t>Abaqus License</t>
  </si>
  <si>
    <t>Workstation</t>
  </si>
  <si>
    <t>Data storage</t>
  </si>
  <si>
    <t>FIB</t>
  </si>
  <si>
    <t>SEM</t>
  </si>
  <si>
    <t>Spicule fractography</t>
  </si>
  <si>
    <t>Experimental</t>
  </si>
  <si>
    <t>Sample prep</t>
  </si>
  <si>
    <t>Carbon Glue</t>
  </si>
  <si>
    <t>Epoxy</t>
  </si>
  <si>
    <t>Modifications to SENB MTS</t>
  </si>
  <si>
    <t>Fiber push out MTS</t>
  </si>
  <si>
    <t>Fiber push out test alignment</t>
  </si>
  <si>
    <t>Conical punch</t>
  </si>
  <si>
    <t>Frame</t>
  </si>
  <si>
    <t>Linear actuator (load point)</t>
  </si>
  <si>
    <t>Raw materials</t>
  </si>
  <si>
    <t>Piezo controller</t>
  </si>
  <si>
    <t>Notching</t>
  </si>
  <si>
    <t>Polishing compound</t>
  </si>
  <si>
    <t>New load point</t>
  </si>
  <si>
    <t>Polish stage grooves</t>
  </si>
  <si>
    <t>Load cell</t>
  </si>
  <si>
    <t>Single axis vacuum compatible piezo</t>
  </si>
  <si>
    <t>Publication and Travel</t>
  </si>
  <si>
    <t>Travel</t>
  </si>
  <si>
    <t>Publication</t>
  </si>
  <si>
    <t>Educational Outreach</t>
  </si>
  <si>
    <t>Base Cost</t>
  </si>
  <si>
    <t>Qty</t>
  </si>
  <si>
    <t>Total</t>
  </si>
  <si>
    <t>Notes</t>
  </si>
  <si>
    <t>per sem</t>
  </si>
  <si>
    <t>per hr, 60 spicules @ 1/2 hr each</t>
  </si>
  <si>
    <t>per hr, 60 spicules @ 1/4 hr each</t>
  </si>
  <si>
    <t>Vendor</t>
  </si>
  <si>
    <t>Brown</t>
  </si>
  <si>
    <t>Brown:CCV</t>
  </si>
  <si>
    <t>Dell</t>
  </si>
  <si>
    <t>Newegg</t>
  </si>
  <si>
    <t>Brown:IMNI</t>
  </si>
  <si>
    <t>TedPella</t>
  </si>
  <si>
    <t>Cleaning solvents</t>
  </si>
  <si>
    <t>Spicules</t>
  </si>
  <si>
    <t>ebay</t>
  </si>
  <si>
    <t>Brown:JEPIS</t>
  </si>
  <si>
    <t>Hysitron</t>
  </si>
  <si>
    <t>Thorlabs PIA13 + controller</t>
  </si>
  <si>
    <t>Novatech F329</t>
  </si>
  <si>
    <t>estimate</t>
  </si>
  <si>
    <t xml:space="preserve">per hr </t>
  </si>
  <si>
    <t>Physik Instrument N412</t>
  </si>
  <si>
    <t>McMaster</t>
  </si>
  <si>
    <t>Physik Instrument E870</t>
  </si>
  <si>
    <t>SPIRA Camp</t>
  </si>
  <si>
    <t>Materials for proposed activity</t>
  </si>
  <si>
    <t>per year</t>
  </si>
  <si>
    <t>Sci-toons</t>
  </si>
  <si>
    <t>Facilities</t>
  </si>
  <si>
    <t>Machining</t>
  </si>
  <si>
    <t>Fabrication of fiber push-out MTS</t>
  </si>
  <si>
    <t>Computer</t>
  </si>
  <si>
    <t>Nanoindenter/AFM</t>
  </si>
  <si>
    <t>SEM and NanoTools</t>
  </si>
  <si>
    <t>TOTAL:</t>
  </si>
  <si>
    <t>TOTAL AVAILABLE:</t>
  </si>
  <si>
    <t>TOTAL REMAINING:</t>
  </si>
  <si>
    <t>per cartoon</t>
  </si>
  <si>
    <t>Production</t>
  </si>
  <si>
    <t>SEM mounting stubs and adhesive</t>
  </si>
  <si>
    <t>Publications fees</t>
  </si>
  <si>
    <t>per hr, 60 spicules @ 50 minutes each</t>
  </si>
  <si>
    <t>Nanoindenter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</si>
</sst>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Font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/>
    <xf numFmtId="0" fontId="2" fillId="0" borderId="0" xfId="0" applyFont="1"/>
    <xf numFmtId="0" fontId="1" fillId="0" borderId="4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3" borderId="10" xfId="0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D6" workbookViewId="0">
      <selection activeCell="J31" sqref="J31"/>
    </sheetView>
  </sheetViews>
  <sheetFormatPr baseColWidth="10" defaultRowHeight="16" x14ac:dyDescent="0.2"/>
  <cols>
    <col min="1" max="1" width="20" bestFit="1" customWidth="1"/>
    <col min="2" max="2" width="17.1640625" bestFit="1" customWidth="1"/>
    <col min="3" max="3" width="28.5" bestFit="1" customWidth="1"/>
    <col min="4" max="4" width="30.6640625" bestFit="1" customWidth="1"/>
    <col min="5" max="5" width="9.5" bestFit="1" customWidth="1"/>
    <col min="6" max="6" width="27.83203125" bestFit="1" customWidth="1"/>
    <col min="7" max="7" width="5.1640625" bestFit="1" customWidth="1"/>
    <col min="8" max="8" width="5.83203125" bestFit="1" customWidth="1"/>
    <col min="9" max="9" width="23.1640625" bestFit="1" customWidth="1"/>
  </cols>
  <sheetData>
    <row r="1" spans="1:9" ht="17" thickBot="1" x14ac:dyDescent="0.25">
      <c r="E1" s="12" t="s">
        <v>31</v>
      </c>
      <c r="F1" s="12" t="s">
        <v>34</v>
      </c>
      <c r="G1" s="12" t="s">
        <v>32</v>
      </c>
      <c r="H1" s="12" t="s">
        <v>33</v>
      </c>
      <c r="I1" s="12" t="s">
        <v>38</v>
      </c>
    </row>
    <row r="2" spans="1:9" ht="18" thickTop="1" thickBot="1" x14ac:dyDescent="0.25">
      <c r="A2" s="1" t="s">
        <v>0</v>
      </c>
      <c r="B2" s="5">
        <f>SUM(H4:H20)</f>
        <v>14950</v>
      </c>
    </row>
    <row r="3" spans="1:9" ht="18" thickTop="1" thickBot="1" x14ac:dyDescent="0.25">
      <c r="B3" s="8" t="s">
        <v>1</v>
      </c>
      <c r="C3" s="7">
        <f>SUM(H4:H5)</f>
        <v>3000</v>
      </c>
    </row>
    <row r="4" spans="1:9" x14ac:dyDescent="0.2">
      <c r="D4" t="s">
        <v>4</v>
      </c>
      <c r="E4">
        <v>2500</v>
      </c>
      <c r="G4">
        <v>1</v>
      </c>
      <c r="H4">
        <f t="shared" ref="H4:H20" si="0">G4*E4</f>
        <v>2500</v>
      </c>
      <c r="I4" t="s">
        <v>41</v>
      </c>
    </row>
    <row r="5" spans="1:9" ht="17" thickBot="1" x14ac:dyDescent="0.25">
      <c r="D5" t="s">
        <v>5</v>
      </c>
      <c r="E5">
        <v>500</v>
      </c>
      <c r="G5">
        <v>1</v>
      </c>
      <c r="H5">
        <f t="shared" si="0"/>
        <v>500</v>
      </c>
      <c r="I5" t="s">
        <v>42</v>
      </c>
    </row>
    <row r="6" spans="1:9" ht="17" thickBot="1" x14ac:dyDescent="0.25">
      <c r="B6" s="6" t="s">
        <v>9</v>
      </c>
      <c r="C6" s="7">
        <f>SUM(H8:H20)</f>
        <v>11950</v>
      </c>
      <c r="D6" s="4"/>
    </row>
    <row r="7" spans="1:9" x14ac:dyDescent="0.2">
      <c r="B7" s="4"/>
      <c r="C7" s="11" t="s">
        <v>10</v>
      </c>
      <c r="D7" s="10">
        <f>SUM(H8:H13)</f>
        <v>800</v>
      </c>
    </row>
    <row r="8" spans="1:9" x14ac:dyDescent="0.2">
      <c r="D8" t="s">
        <v>11</v>
      </c>
      <c r="E8">
        <v>17.5</v>
      </c>
      <c r="G8">
        <v>1</v>
      </c>
      <c r="H8">
        <f t="shared" si="0"/>
        <v>17.5</v>
      </c>
      <c r="I8" t="s">
        <v>44</v>
      </c>
    </row>
    <row r="9" spans="1:9" x14ac:dyDescent="0.2">
      <c r="D9" t="s">
        <v>72</v>
      </c>
      <c r="E9">
        <v>200</v>
      </c>
      <c r="G9">
        <v>1</v>
      </c>
      <c r="H9">
        <f>G9*E9</f>
        <v>200</v>
      </c>
      <c r="I9" t="s">
        <v>44</v>
      </c>
    </row>
    <row r="10" spans="1:9" x14ac:dyDescent="0.2">
      <c r="D10" t="s">
        <v>46</v>
      </c>
      <c r="E10">
        <v>157.5</v>
      </c>
      <c r="F10" t="s">
        <v>52</v>
      </c>
      <c r="G10">
        <v>1</v>
      </c>
      <c r="H10">
        <f t="shared" si="0"/>
        <v>157.5</v>
      </c>
      <c r="I10" t="s">
        <v>47</v>
      </c>
    </row>
    <row r="11" spans="1:9" x14ac:dyDescent="0.2">
      <c r="D11" t="s">
        <v>45</v>
      </c>
      <c r="E11">
        <v>25</v>
      </c>
      <c r="G11">
        <v>1</v>
      </c>
      <c r="H11">
        <f t="shared" si="0"/>
        <v>25</v>
      </c>
      <c r="I11" t="s">
        <v>39</v>
      </c>
    </row>
    <row r="12" spans="1:9" x14ac:dyDescent="0.2">
      <c r="D12" t="s">
        <v>12</v>
      </c>
      <c r="E12">
        <v>250</v>
      </c>
      <c r="G12">
        <v>1</v>
      </c>
      <c r="H12">
        <f t="shared" si="0"/>
        <v>250</v>
      </c>
      <c r="I12" t="s">
        <v>44</v>
      </c>
    </row>
    <row r="13" spans="1:9" x14ac:dyDescent="0.2">
      <c r="D13" t="s">
        <v>22</v>
      </c>
      <c r="E13">
        <v>150</v>
      </c>
      <c r="G13">
        <v>1</v>
      </c>
      <c r="H13">
        <f t="shared" si="0"/>
        <v>150</v>
      </c>
      <c r="I13" t="s">
        <v>44</v>
      </c>
    </row>
    <row r="14" spans="1:9" x14ac:dyDescent="0.2">
      <c r="C14" s="9" t="s">
        <v>14</v>
      </c>
      <c r="D14" s="10">
        <f>SUM(H15:H20)</f>
        <v>11150</v>
      </c>
    </row>
    <row r="15" spans="1:9" x14ac:dyDescent="0.2">
      <c r="D15" t="s">
        <v>16</v>
      </c>
      <c r="E15">
        <v>700</v>
      </c>
      <c r="G15">
        <v>1</v>
      </c>
      <c r="H15">
        <f t="shared" si="0"/>
        <v>700</v>
      </c>
      <c r="I15" t="s">
        <v>49</v>
      </c>
    </row>
    <row r="16" spans="1:9" x14ac:dyDescent="0.2">
      <c r="D16" t="s">
        <v>18</v>
      </c>
      <c r="E16">
        <v>1600</v>
      </c>
      <c r="G16">
        <v>1</v>
      </c>
      <c r="H16">
        <f t="shared" si="0"/>
        <v>1600</v>
      </c>
      <c r="I16" t="s">
        <v>50</v>
      </c>
    </row>
    <row r="17" spans="1:9" x14ac:dyDescent="0.2">
      <c r="D17" t="s">
        <v>25</v>
      </c>
      <c r="E17">
        <v>750</v>
      </c>
      <c r="F17" t="s">
        <v>52</v>
      </c>
      <c r="G17">
        <v>1</v>
      </c>
      <c r="H17">
        <f t="shared" si="0"/>
        <v>750</v>
      </c>
      <c r="I17" t="s">
        <v>51</v>
      </c>
    </row>
    <row r="18" spans="1:9" x14ac:dyDescent="0.2">
      <c r="D18" t="s">
        <v>26</v>
      </c>
      <c r="E18">
        <v>1200</v>
      </c>
      <c r="F18" t="s">
        <v>52</v>
      </c>
      <c r="G18">
        <v>4</v>
      </c>
      <c r="H18">
        <f t="shared" si="0"/>
        <v>4800</v>
      </c>
      <c r="I18" t="s">
        <v>54</v>
      </c>
    </row>
    <row r="19" spans="1:9" x14ac:dyDescent="0.2">
      <c r="D19" t="s">
        <v>19</v>
      </c>
      <c r="E19">
        <v>300</v>
      </c>
      <c r="F19" t="s">
        <v>52</v>
      </c>
      <c r="G19">
        <v>1</v>
      </c>
      <c r="H19">
        <f t="shared" si="0"/>
        <v>300</v>
      </c>
      <c r="I19" t="s">
        <v>55</v>
      </c>
    </row>
    <row r="20" spans="1:9" x14ac:dyDescent="0.2">
      <c r="D20" t="s">
        <v>20</v>
      </c>
      <c r="E20">
        <v>3000</v>
      </c>
      <c r="F20" t="s">
        <v>52</v>
      </c>
      <c r="G20">
        <v>1</v>
      </c>
      <c r="H20">
        <f t="shared" si="0"/>
        <v>3000</v>
      </c>
      <c r="I20" t="s">
        <v>56</v>
      </c>
    </row>
    <row r="21" spans="1:9" ht="17" thickBot="1" x14ac:dyDescent="0.25"/>
    <row r="22" spans="1:9" ht="18" thickTop="1" thickBot="1" x14ac:dyDescent="0.25">
      <c r="A22" s="1" t="s">
        <v>61</v>
      </c>
      <c r="B22" s="5">
        <f>SUM(H24:H39)</f>
        <v>18280</v>
      </c>
    </row>
    <row r="23" spans="1:9" ht="18" thickTop="1" thickBot="1" x14ac:dyDescent="0.25">
      <c r="B23" s="8" t="s">
        <v>64</v>
      </c>
      <c r="C23" s="7">
        <f>SUM(H24:H25)</f>
        <v>10500</v>
      </c>
    </row>
    <row r="24" spans="1:9" x14ac:dyDescent="0.2">
      <c r="D24" t="s">
        <v>2</v>
      </c>
      <c r="E24">
        <v>750</v>
      </c>
      <c r="F24" t="s">
        <v>35</v>
      </c>
      <c r="G24">
        <v>10</v>
      </c>
      <c r="H24">
        <f>G24*E24</f>
        <v>7500</v>
      </c>
      <c r="I24" t="s">
        <v>40</v>
      </c>
    </row>
    <row r="25" spans="1:9" ht="17" thickBot="1" x14ac:dyDescent="0.25">
      <c r="D25" t="s">
        <v>3</v>
      </c>
      <c r="E25">
        <v>300</v>
      </c>
      <c r="F25" t="s">
        <v>35</v>
      </c>
      <c r="G25">
        <v>10</v>
      </c>
      <c r="H25">
        <f>G25*E25</f>
        <v>3000</v>
      </c>
      <c r="I25" t="s">
        <v>40</v>
      </c>
    </row>
    <row r="26" spans="1:9" ht="17" thickBot="1" x14ac:dyDescent="0.25">
      <c r="B26" s="6" t="s">
        <v>66</v>
      </c>
      <c r="C26" s="7">
        <f>SUM(H28:H31)</f>
        <v>5280</v>
      </c>
    </row>
    <row r="27" spans="1:9" x14ac:dyDescent="0.2">
      <c r="C27" s="11" t="s">
        <v>6</v>
      </c>
      <c r="D27" s="10">
        <f>SUM(H28)</f>
        <v>2700</v>
      </c>
    </row>
    <row r="28" spans="1:9" x14ac:dyDescent="0.2">
      <c r="D28" t="s">
        <v>21</v>
      </c>
      <c r="E28">
        <v>60</v>
      </c>
      <c r="F28" t="s">
        <v>74</v>
      </c>
      <c r="G28">
        <v>45</v>
      </c>
      <c r="H28">
        <f>G28*E28</f>
        <v>2700</v>
      </c>
      <c r="I28" t="s">
        <v>43</v>
      </c>
    </row>
    <row r="29" spans="1:9" x14ac:dyDescent="0.2">
      <c r="C29" s="9" t="s">
        <v>7</v>
      </c>
      <c r="D29" s="10">
        <f>SUM(H30:H31)</f>
        <v>2580</v>
      </c>
    </row>
    <row r="30" spans="1:9" x14ac:dyDescent="0.2">
      <c r="D30" t="s">
        <v>8</v>
      </c>
      <c r="E30">
        <v>52</v>
      </c>
      <c r="F30" t="s">
        <v>37</v>
      </c>
      <c r="G30">
        <v>15</v>
      </c>
      <c r="H30">
        <f>G30*E30</f>
        <v>780</v>
      </c>
      <c r="I30" t="s">
        <v>43</v>
      </c>
    </row>
    <row r="31" spans="1:9" x14ac:dyDescent="0.2">
      <c r="D31" t="s">
        <v>15</v>
      </c>
      <c r="E31">
        <v>60</v>
      </c>
      <c r="F31" t="s">
        <v>36</v>
      </c>
      <c r="G31">
        <v>30</v>
      </c>
      <c r="H31">
        <f>G31*E31</f>
        <v>1800</v>
      </c>
      <c r="I31" t="s">
        <v>43</v>
      </c>
    </row>
    <row r="32" spans="1:9" x14ac:dyDescent="0.2">
      <c r="C32" s="9" t="s">
        <v>65</v>
      </c>
      <c r="D32" s="10">
        <f>SUM(H33)</f>
        <v>0</v>
      </c>
    </row>
    <row r="33" spans="1:9" ht="17" thickBot="1" x14ac:dyDescent="0.25">
      <c r="D33" t="s">
        <v>75</v>
      </c>
      <c r="E33">
        <v>0</v>
      </c>
      <c r="F33" t="s">
        <v>37</v>
      </c>
      <c r="G33">
        <v>15</v>
      </c>
      <c r="H33">
        <f>G33*E33</f>
        <v>0</v>
      </c>
      <c r="I33" t="s">
        <v>43</v>
      </c>
    </row>
    <row r="34" spans="1:9" ht="17" thickBot="1" x14ac:dyDescent="0.25">
      <c r="B34" s="6" t="s">
        <v>62</v>
      </c>
      <c r="C34" s="13">
        <f>SUM(H36:H39)</f>
        <v>2500</v>
      </c>
    </row>
    <row r="35" spans="1:9" x14ac:dyDescent="0.2">
      <c r="C35" s="11" t="s">
        <v>13</v>
      </c>
      <c r="D35" s="10">
        <f>SUM(H36:H37)</f>
        <v>300</v>
      </c>
    </row>
    <row r="36" spans="1:9" x14ac:dyDescent="0.2">
      <c r="D36" t="s">
        <v>23</v>
      </c>
      <c r="E36">
        <v>100</v>
      </c>
      <c r="G36">
        <v>1</v>
      </c>
      <c r="H36">
        <f>G36*E36</f>
        <v>100</v>
      </c>
      <c r="I36" t="s">
        <v>48</v>
      </c>
    </row>
    <row r="37" spans="1:9" x14ac:dyDescent="0.2">
      <c r="D37" t="s">
        <v>24</v>
      </c>
      <c r="E37">
        <v>200</v>
      </c>
      <c r="G37">
        <v>1</v>
      </c>
      <c r="H37">
        <f>G37*E37</f>
        <v>200</v>
      </c>
      <c r="I37" t="s">
        <v>48</v>
      </c>
    </row>
    <row r="38" spans="1:9" x14ac:dyDescent="0.2">
      <c r="C38" s="9" t="s">
        <v>63</v>
      </c>
      <c r="D38" s="10">
        <f>SUM(H39)</f>
        <v>2200</v>
      </c>
    </row>
    <row r="39" spans="1:9" x14ac:dyDescent="0.2">
      <c r="D39" t="s">
        <v>17</v>
      </c>
      <c r="E39">
        <v>55</v>
      </c>
      <c r="F39" t="s">
        <v>53</v>
      </c>
      <c r="G39">
        <v>40</v>
      </c>
      <c r="H39">
        <f>G39*E39</f>
        <v>2200</v>
      </c>
      <c r="I39" t="s">
        <v>48</v>
      </c>
    </row>
    <row r="40" spans="1:9" ht="17" thickBot="1" x14ac:dyDescent="0.25">
      <c r="G40" s="3"/>
      <c r="H40" s="3"/>
    </row>
    <row r="41" spans="1:9" ht="18" thickTop="1" thickBot="1" x14ac:dyDescent="0.25">
      <c r="A41" s="1" t="s">
        <v>27</v>
      </c>
      <c r="B41" s="2">
        <f>SUM(H42:H46)</f>
        <v>1200</v>
      </c>
    </row>
    <row r="42" spans="1:9" ht="18" thickTop="1" thickBot="1" x14ac:dyDescent="0.25">
      <c r="B42" s="8" t="s">
        <v>28</v>
      </c>
      <c r="C42" s="13">
        <f>SUM(H43)</f>
        <v>0</v>
      </c>
    </row>
    <row r="43" spans="1:9" ht="17" thickBot="1" x14ac:dyDescent="0.25"/>
    <row r="44" spans="1:9" ht="17" thickBot="1" x14ac:dyDescent="0.25">
      <c r="B44" s="6" t="s">
        <v>29</v>
      </c>
      <c r="C44" s="13">
        <f>SUM(H46)</f>
        <v>0</v>
      </c>
    </row>
    <row r="45" spans="1:9" x14ac:dyDescent="0.2">
      <c r="B45" s="3"/>
      <c r="D45" s="20" t="s">
        <v>73</v>
      </c>
      <c r="E45">
        <v>1200</v>
      </c>
      <c r="G45">
        <v>1</v>
      </c>
      <c r="H45">
        <f>G45*E45</f>
        <v>1200</v>
      </c>
    </row>
    <row r="46" spans="1:9" ht="17" thickBot="1" x14ac:dyDescent="0.25"/>
    <row r="47" spans="1:9" ht="18" thickTop="1" thickBot="1" x14ac:dyDescent="0.25">
      <c r="A47" s="1" t="s">
        <v>30</v>
      </c>
      <c r="B47" s="2">
        <f>SUM(H48:H51)</f>
        <v>6500</v>
      </c>
    </row>
    <row r="48" spans="1:9" ht="18" thickTop="1" thickBot="1" x14ac:dyDescent="0.25">
      <c r="B48" s="6" t="s">
        <v>57</v>
      </c>
      <c r="C48" s="13">
        <f>SUM(H49)</f>
        <v>1500</v>
      </c>
    </row>
    <row r="49" spans="1:8" ht="17" thickBot="1" x14ac:dyDescent="0.25">
      <c r="D49" t="s">
        <v>58</v>
      </c>
      <c r="E49">
        <v>300</v>
      </c>
      <c r="F49" t="s">
        <v>59</v>
      </c>
      <c r="G49">
        <v>5</v>
      </c>
      <c r="H49">
        <f>G49*E49</f>
        <v>1500</v>
      </c>
    </row>
    <row r="50" spans="1:8" ht="17" thickBot="1" x14ac:dyDescent="0.25">
      <c r="B50" s="6" t="s">
        <v>60</v>
      </c>
      <c r="C50" s="13">
        <f>SUM(H51)</f>
        <v>5000</v>
      </c>
    </row>
    <row r="51" spans="1:8" x14ac:dyDescent="0.2">
      <c r="D51" t="s">
        <v>71</v>
      </c>
      <c r="E51">
        <v>1000</v>
      </c>
      <c r="F51" t="s">
        <v>70</v>
      </c>
      <c r="G51">
        <v>5</v>
      </c>
      <c r="H51">
        <f>G51*E51</f>
        <v>5000</v>
      </c>
    </row>
    <row r="54" spans="1:8" ht="17" thickBot="1" x14ac:dyDescent="0.25"/>
    <row r="55" spans="1:8" ht="17" thickTop="1" x14ac:dyDescent="0.2">
      <c r="A55" s="14" t="s">
        <v>67</v>
      </c>
      <c r="B55" s="19">
        <f>B47+B41+B22+B2</f>
        <v>40930</v>
      </c>
    </row>
    <row r="56" spans="1:8" x14ac:dyDescent="0.2">
      <c r="A56" s="15" t="s">
        <v>68</v>
      </c>
      <c r="B56" s="16">
        <v>41245</v>
      </c>
    </row>
    <row r="57" spans="1:8" ht="17" thickBot="1" x14ac:dyDescent="0.25">
      <c r="A57" s="17" t="s">
        <v>69</v>
      </c>
      <c r="B57" s="18">
        <f>B56-B55</f>
        <v>315</v>
      </c>
    </row>
    <row r="58" spans="1:8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2016-07-12T15:41:21Z</dcterms:created>
  <dcterms:modified xsi:type="dcterms:W3CDTF">2016-07-20T19:58:01Z</dcterms:modified>
</cp:coreProperties>
</file>