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<sst xmlns="http://schemas.openxmlformats.org/spreadsheetml/2006/main" count="37" uniqueCount="33">
  <si>
    <t xml:space="preserve">Fundamentals (MM)</t>
  </si>
  <si>
    <t xml:space="preserve">FY -4</t>
  </si>
  <si>
    <t xml:space="preserve">FY -3</t>
  </si>
  <si>
    <t xml:space="preserve">FY -2</t>
  </si>
  <si>
    <t xml:space="preserve">FY -1</t>
  </si>
  <si>
    <t xml:space="preserve">FY 0</t>
  </si>
  <si>
    <t xml:space="preserve">+1 Forecast</t>
  </si>
  <si>
    <t xml:space="preserve">+2 Forecast</t>
  </si>
  <si>
    <t xml:space="preserve">+3 Forecast</t>
  </si>
  <si>
    <t xml:space="preserve">+4 Forecast</t>
  </si>
  <si>
    <t xml:space="preserve">Revenue</t>
  </si>
  <si>
    <t xml:space="preserve">Net Income</t>
  </si>
  <si>
    <t xml:space="preserve">Free Cash Flow to Equity</t>
  </si>
  <si>
    <t xml:space="preserve">DCF Calculation</t>
  </si>
  <si>
    <t xml:space="preserve">Parameters</t>
  </si>
  <si>
    <t xml:space="preserve">Terminal Value Growth</t>
  </si>
  <si>
    <t xml:space="preserve">Discount Rate</t>
  </si>
  <si>
    <t xml:space="preserve">Discounted FCFE (MM)</t>
  </si>
  <si>
    <t xml:space="preserve">Enterprise Value (MM)</t>
  </si>
  <si>
    <t xml:space="preserve">Outstanding Shares (MM)</t>
  </si>
  <si>
    <t xml:space="preserve">Intrinsic Price</t>
  </si>
  <si>
    <t xml:space="preserve">DCF Details</t>
  </si>
  <si>
    <t xml:space="preserve">FY 2014</t>
  </si>
  <si>
    <t xml:space="preserve">FY 2015</t>
  </si>
  <si>
    <t xml:space="preserve">FY 2016</t>
  </si>
  <si>
    <t xml:space="preserve">FY 2017</t>
  </si>
  <si>
    <t xml:space="preserve">FY 2018</t>
  </si>
  <si>
    <t xml:space="preserve">Calculated Value</t>
  </si>
  <si>
    <t xml:space="preserve">Revenue Growth</t>
  </si>
  <si>
    <t xml:space="preserve">Profit Margin</t>
  </si>
  <si>
    <t xml:space="preserve">FCFE/NI Ratio</t>
  </si>
  <si>
    <t xml:space="preserve">Calculation Inputs</t>
  </si>
  <si>
    <t xml:space="preserve">Calculation Results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</si>
</sst>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0;[RED]\-#,##0.0000"/>
    <numFmt numFmtId="166" formatCode="#,##0.00,,;[RED]\-#,##0.00,,"/>
    <numFmt numFmtId="167" formatCode="#,##0.000;[RED]\-#,##0.000"/>
    <numFmt numFmtId="168" formatCode="0.0%"/>
  </numFmts>
  <fonts count="10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Helvetica Neue"/>
      <family val="0"/>
      <charset val="1"/>
    </font>
    <font>
      <b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B4C7DC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4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8" fillId="5" borderId="1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5" fontId="8" fillId="5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7" fillId="5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4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4" fillId="3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4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4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4" fillId="3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3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9" fillId="5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2.8" zeroHeight="false" outlineLevelRow="0" outlineLevelCol="0"/>
  <cols>
    <col collapsed="false" customWidth="true" hidden="false" outlineLevel="0" max="1" min="1" style="1" width="24.07"/>
    <col collapsed="false" customWidth="false" hidden="false" outlineLevel="0" max="2" min="2" style="1" width="11.52"/>
    <col collapsed="false" customWidth="true" hidden="false" outlineLevel="0" max="3" min="3" style="1" width="10.58"/>
    <col collapsed="false" customWidth="true" hidden="false" outlineLevel="0" max="4" min="4" style="1" width="10.32"/>
    <col collapsed="false" customWidth="true" hidden="false" outlineLevel="0" max="5" min="5" style="1" width="9.59"/>
    <col collapsed="false" customWidth="true" hidden="false" outlineLevel="0" max="6" min="6" style="1" width="9.96"/>
    <col collapsed="false" customWidth="true" hidden="false" outlineLevel="0" max="7" min="7" style="1" width="15.08"/>
    <col collapsed="false" customWidth="true" hidden="false" outlineLevel="0" max="8" min="8" style="1" width="14.82"/>
    <col collapsed="false" customWidth="true" hidden="false" outlineLevel="0" max="9" min="9" style="1" width="14.45"/>
    <col collapsed="false" customWidth="true" hidden="false" outlineLevel="0" max="10" min="10" style="1" width="14.82"/>
    <col collapsed="false" customWidth="true" hidden="false" outlineLevel="0" max="256" min="11" style="1" width="16.35"/>
    <col collapsed="false" customWidth="true" hidden="false" outlineLevel="0" max="1025" min="257" style="2" width="16.3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2.8" hidden="false" customHeight="false" outlineLevel="0" collapsed="false">
      <c r="A2" s="4" t="s">
        <v>10</v>
      </c>
      <c r="B2" s="5" t="n">
        <v>1</v>
      </c>
      <c r="C2" s="5" t="n">
        <v>1</v>
      </c>
      <c r="D2" s="5" t="n">
        <v>1</v>
      </c>
      <c r="E2" s="5" t="n">
        <v>1</v>
      </c>
      <c r="F2" s="5" t="n">
        <v>1</v>
      </c>
      <c r="G2" s="6" t="n">
        <f aca="false">F2*(1+G15)</f>
        <v>1.01</v>
      </c>
      <c r="H2" s="6" t="n">
        <f aca="false">G2*(1+G15)</f>
        <v>1.0201</v>
      </c>
      <c r="I2" s="6" t="n">
        <f aca="false">H2*(1+G15)</f>
        <v>1.030301</v>
      </c>
      <c r="J2" s="6" t="n">
        <f aca="false">I2*(1+G15)</f>
        <v>1.04060401</v>
      </c>
    </row>
    <row r="3" customFormat="false" ht="12.8" hidden="false" customHeight="false" outlineLevel="0" collapsed="false">
      <c r="A3" s="4" t="s">
        <v>11</v>
      </c>
      <c r="B3" s="5" t="n">
        <v>1</v>
      </c>
      <c r="C3" s="5" t="n">
        <v>1</v>
      </c>
      <c r="D3" s="5" t="n">
        <v>1</v>
      </c>
      <c r="E3" s="5" t="n">
        <v>1</v>
      </c>
      <c r="F3" s="5" t="n">
        <v>1</v>
      </c>
      <c r="G3" s="6" t="n">
        <f aca="false">G2*$G$16</f>
        <v>0.0101</v>
      </c>
      <c r="H3" s="6" t="n">
        <f aca="false">H2*$G$16</f>
        <v>0.010201</v>
      </c>
      <c r="I3" s="6" t="n">
        <f aca="false">I2*$G$16</f>
        <v>0.01030301</v>
      </c>
      <c r="J3" s="6" t="n">
        <f aca="false">J2*$G$16</f>
        <v>0.0104060401</v>
      </c>
    </row>
    <row r="4" customFormat="false" ht="12.8" hidden="false" customHeight="false" outlineLevel="0" collapsed="false">
      <c r="A4" s="4" t="s">
        <v>12</v>
      </c>
      <c r="B4" s="5" t="n">
        <v>1</v>
      </c>
      <c r="C4" s="5" t="n">
        <v>1</v>
      </c>
      <c r="D4" s="5" t="n">
        <v>1</v>
      </c>
      <c r="E4" s="5" t="n">
        <v>1</v>
      </c>
      <c r="F4" s="5" t="n">
        <v>1</v>
      </c>
      <c r="G4" s="6" t="n">
        <f aca="false">G3*($G$17)</f>
        <v>0.0101</v>
      </c>
      <c r="H4" s="6" t="n">
        <f aca="false">H3*($G$17)</f>
        <v>0.010201</v>
      </c>
      <c r="I4" s="6" t="n">
        <f aca="false">I3*($G$17)</f>
        <v>0.01030301</v>
      </c>
      <c r="J4" s="6" t="n">
        <f aca="false">J3*($G$17)</f>
        <v>0.0104060401</v>
      </c>
    </row>
    <row r="5" customFormat="false" ht="12.8" hidden="false" customHeight="false" outlineLevel="0" collapsed="false">
      <c r="A5" s="7"/>
    </row>
    <row r="6" customFormat="false" ht="13.15" hidden="false" customHeight="false" outlineLevel="0" collapsed="false">
      <c r="A6" s="3" t="s">
        <v>13</v>
      </c>
      <c r="B6" s="8" t="s">
        <v>14</v>
      </c>
      <c r="C6" s="9"/>
      <c r="D6" s="9"/>
      <c r="E6" s="9"/>
      <c r="F6" s="4"/>
      <c r="G6" s="10" t="s">
        <v>6</v>
      </c>
      <c r="H6" s="10" t="s">
        <v>7</v>
      </c>
      <c r="I6" s="3" t="s">
        <v>8</v>
      </c>
      <c r="J6" s="3" t="s">
        <v>9</v>
      </c>
    </row>
    <row r="7" customFormat="false" ht="12.8" hidden="false" customHeight="false" outlineLevel="0" collapsed="false">
      <c r="A7" s="4" t="s">
        <v>15</v>
      </c>
      <c r="B7" s="11" t="n">
        <v>0.99</v>
      </c>
      <c r="C7" s="12"/>
      <c r="D7" s="12"/>
      <c r="E7" s="12"/>
      <c r="F7" s="12"/>
      <c r="G7" s="13"/>
      <c r="H7" s="13"/>
      <c r="I7" s="13"/>
      <c r="J7" s="13"/>
    </row>
    <row r="8" customFormat="false" ht="12.8" hidden="false" customHeight="false" outlineLevel="0" collapsed="false">
      <c r="A8" s="4" t="s">
        <v>16</v>
      </c>
      <c r="B8" s="11" t="n">
        <v>1</v>
      </c>
      <c r="C8" s="12"/>
      <c r="D8" s="12"/>
      <c r="E8" s="12"/>
      <c r="F8" s="12"/>
      <c r="G8" s="13"/>
      <c r="H8" s="13"/>
      <c r="I8" s="13"/>
      <c r="J8" s="13"/>
    </row>
    <row r="9" customFormat="false" ht="12.8" hidden="false" customHeight="false" outlineLevel="0" collapsed="false">
      <c r="A9" s="4" t="s">
        <v>17</v>
      </c>
      <c r="B9" s="12"/>
      <c r="C9" s="12"/>
      <c r="D9" s="12"/>
      <c r="E9" s="12"/>
      <c r="F9" s="14"/>
      <c r="G9" s="6" t="n">
        <f aca="false">G4/(1+$B$8)^1</f>
        <v>0.00505</v>
      </c>
      <c r="H9" s="6" t="n">
        <f aca="false">H4/(1+$B$8)^2</f>
        <v>0.00255025</v>
      </c>
      <c r="I9" s="6" t="n">
        <f aca="false">I4/(1+$B$8)^3</f>
        <v>0.00128787625</v>
      </c>
      <c r="J9" s="6" t="n">
        <f aca="false">J4/(1+$B$8)^4</f>
        <v>0.00065037750625</v>
      </c>
    </row>
    <row r="10" customFormat="false" ht="12.8" hidden="false" customHeight="false" outlineLevel="0" collapsed="false">
      <c r="A10" s="4" t="s">
        <v>18</v>
      </c>
      <c r="B10" s="12"/>
      <c r="C10" s="12"/>
      <c r="D10" s="12"/>
      <c r="E10" s="12"/>
      <c r="F10" s="14"/>
      <c r="G10" s="6" t="n">
        <f aca="false">SUM(G9:J9)+(J9/(B8-B7))</f>
        <v>0.0745762543812499</v>
      </c>
      <c r="H10" s="15"/>
      <c r="I10" s="15"/>
      <c r="J10" s="13"/>
    </row>
    <row r="11" customFormat="false" ht="12.8" hidden="false" customHeight="false" outlineLevel="0" collapsed="false">
      <c r="A11" s="4" t="s">
        <v>19</v>
      </c>
      <c r="B11" s="12"/>
      <c r="C11" s="12"/>
      <c r="D11" s="12"/>
      <c r="E11" s="12"/>
      <c r="F11" s="14"/>
      <c r="G11" s="6" t="n">
        <v>1</v>
      </c>
      <c r="H11" s="15"/>
      <c r="I11" s="15"/>
      <c r="J11" s="13"/>
    </row>
    <row r="12" customFormat="false" ht="15" hidden="false" customHeight="false" outlineLevel="0" collapsed="false">
      <c r="A12" s="16" t="s">
        <v>20</v>
      </c>
      <c r="B12" s="17"/>
      <c r="C12" s="17"/>
      <c r="D12" s="17"/>
      <c r="E12" s="17"/>
      <c r="F12" s="18"/>
      <c r="G12" s="19" t="n">
        <f aca="false">G10/G11</f>
        <v>0.0745762543812499</v>
      </c>
      <c r="H12" s="15"/>
      <c r="I12" s="15"/>
      <c r="J12" s="13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</row>
    <row r="14" customFormat="false" ht="12.8" hidden="false" customHeight="false" outlineLevel="0" collapsed="false">
      <c r="A14" s="21" t="s">
        <v>21</v>
      </c>
      <c r="B14" s="22" t="s">
        <v>22</v>
      </c>
      <c r="C14" s="22" t="s">
        <v>23</v>
      </c>
      <c r="D14" s="22" t="s">
        <v>24</v>
      </c>
      <c r="E14" s="22" t="s">
        <v>25</v>
      </c>
      <c r="F14" s="22" t="s">
        <v>26</v>
      </c>
      <c r="G14" s="23" t="s">
        <v>27</v>
      </c>
      <c r="H14" s="20"/>
      <c r="I14" s="20"/>
      <c r="J14" s="20"/>
    </row>
    <row r="15" customFormat="false" ht="12.8" hidden="false" customHeight="false" outlineLevel="0" collapsed="false">
      <c r="A15" s="24" t="s">
        <v>28</v>
      </c>
      <c r="B15" s="25"/>
      <c r="C15" s="25" t="n">
        <f aca="false">(C2-B2)/B2</f>
        <v>0</v>
      </c>
      <c r="D15" s="25" t="n">
        <f aca="false">(D2-C2)/C2</f>
        <v>0</v>
      </c>
      <c r="E15" s="25" t="n">
        <f aca="false">(E2-D2)/D2</f>
        <v>0</v>
      </c>
      <c r="F15" s="25" t="n">
        <f aca="false">(F2-E2)/E2</f>
        <v>0</v>
      </c>
      <c r="G15" s="26" t="n">
        <v>0.01</v>
      </c>
    </row>
    <row r="16" customFormat="false" ht="12.8" hidden="false" customHeight="false" outlineLevel="0" collapsed="false">
      <c r="A16" s="24" t="s">
        <v>29</v>
      </c>
      <c r="B16" s="25" t="n">
        <f aca="false">B3/B2</f>
        <v>1</v>
      </c>
      <c r="C16" s="25" t="n">
        <f aca="false">C3/C2</f>
        <v>1</v>
      </c>
      <c r="D16" s="25" t="n">
        <f aca="false">D3/D2</f>
        <v>1</v>
      </c>
      <c r="E16" s="25" t="n">
        <f aca="false">E3/E2</f>
        <v>1</v>
      </c>
      <c r="F16" s="25" t="n">
        <f aca="false">F3/F2</f>
        <v>1</v>
      </c>
      <c r="G16" s="26" t="n">
        <v>0.01</v>
      </c>
    </row>
    <row r="17" customFormat="false" ht="12.8" hidden="false" customHeight="false" outlineLevel="0" collapsed="false">
      <c r="A17" s="27" t="s">
        <v>30</v>
      </c>
      <c r="B17" s="28" t="n">
        <f aca="false">B4/B3</f>
        <v>1</v>
      </c>
      <c r="C17" s="28" t="n">
        <f aca="false">C4/C3</f>
        <v>1</v>
      </c>
      <c r="D17" s="28" t="n">
        <f aca="false">D4/D3</f>
        <v>1</v>
      </c>
      <c r="E17" s="28" t="n">
        <f aca="false">E4/E3</f>
        <v>1</v>
      </c>
      <c r="F17" s="28" t="n">
        <f aca="false">F4/F3</f>
        <v>1</v>
      </c>
      <c r="G17" s="29" t="n">
        <v>1</v>
      </c>
    </row>
    <row r="19" customFormat="false" ht="15.7" hidden="false" customHeight="true" outlineLevel="0" collapsed="false">
      <c r="A19" s="30" t="s">
        <v>31</v>
      </c>
    </row>
    <row r="20" customFormat="false" ht="14.4" hidden="false" customHeight="true" outlineLevel="0" collapsed="false">
      <c r="A20" s="31" t="s">
        <v>32</v>
      </c>
    </row>
  </sheetData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LibreOffice/6.1.2.1$MacOSX_X86_64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2019-11-03T11:26:21Z</dcterms:modified>
  <cp:revision>44</cp:revision>
  <dc:subject/>
  <dc:title/>
</cp:coreProperties>
</file>