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房子装修价格" sheetId="1" r:id="rId1"/>
    <sheet name="房子装修价格2" sheetId="2" r:id="rId2"/>
    <sheet name="房子装修价格3" sheetId="3" r:id="rId3"/>
    <sheet name="瓷砖规格" sheetId="4" r:id="rId4"/>
    <sheet name="周长+窗子" sheetId="5" r:id="rId5"/>
    <sheet name="注意事项" sheetId="6" r:id="rId6"/>
    <sheet name="面积" sheetId="7" r:id="rId7"/>
  </sheets>
  <calcPr calcId="144525"/>
</workbook>
</file>

<file path=xl/sharedStrings.xml><?xml version="1.0" encoding="utf-8"?>
<sst xmlns="http://schemas.openxmlformats.org/spreadsheetml/2006/main" count="544" uniqueCount="166">
  <si>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</si>
  <si>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</si>
  <si>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</si>
  <si>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</si>
  <si>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</si>
  <si>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</si>
  <si>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</si>
  <si>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</si>
  <si>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</si>
  <si>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</si>
  <si>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</si>
  <si>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</si>
  <si>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</si>
  <si>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</si>
  <si>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</si>
  <si>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</si>
  <si>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</si>
  <si>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</si>
  <si>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</si>
  <si>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</si>
  <si>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</si>
  <si>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</si>
  <si>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</si>
  <si>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</si>
  <si>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</si>
  <si>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</si>
  <si>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</si>
  <si>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</si>
  <si>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</si>
  <si>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</si>
  <si>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</si>
  <si>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</si>
  <si>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</si>
  <si>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</si>
  <si>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</si>
  <si>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</si>
  <si>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</si>
  <si>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</si>
  <si>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</si>
  <si>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</si>
  <si>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</si>
  <si>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</si>
  <si>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</si>
  <si>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</si>
  <si>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</si>
  <si>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</si>
  <si>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</si>
  <si>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</si>
  <si>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</si>
  <si>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</si>
  <si>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位置</t>
  </si>
  <si>
    <t>单价1</t>
  </si>
  <si>
    <t>单价2</t>
  </si>
  <si>
    <t>总额2</t>
  </si>
  <si>
    <t>总价2</t>
  </si>
  <si>
    <t>建议品牌</t>
  </si>
  <si>
    <t>卧室3,阳台,厕所1,厕所2</t>
  </si>
  <si>
    <t>下水道隔音棉</t>
  </si>
  <si>
    <t>卧室1,卧室2,卧室3,厨房1,,厕所1,厕所2,鞋柜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</si>
  <si>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</si>
  <si>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</si>
  <si>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</si>
  <si>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</si>
  <si>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</si>
  <si>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</si>
  <si>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</si>
  <si>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</si>
  <si>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</si>
  <si>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</si>
  <si>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</si>
  <si>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</si>
  <si>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水电工</t>
  </si>
  <si>
    <r>
      <rPr>
        <sz val="11"/>
        <color theme="1"/>
        <rFont val="宋体"/>
        <charset val="134"/>
        <scheme val="minor"/>
      </rPr>
      <t>木工</t>
    </r>
  </si>
  <si>
    <t>吊顶</t>
  </si>
  <si>
    <r>
      <rPr>
        <sz val="11"/>
        <color theme="1"/>
        <rFont val="宋体"/>
        <charset val="134"/>
        <scheme val="minor"/>
      </rPr>
      <t>瓦工</t>
    </r>
  </si>
  <si>
    <r>
      <rPr>
        <sz val="11"/>
        <color theme="1"/>
        <rFont val="宋体"/>
        <charset val="134"/>
        <scheme val="minor"/>
      </rPr>
      <t>油工</t>
    </r>
  </si>
  <si>
    <t>费用参考价为乳胶漆</t>
  </si>
  <si>
    <t>衣柜工</t>
  </si>
  <si>
    <t>全屋</t>
  </si>
  <si>
    <t>水泥</t>
  </si>
  <si>
    <t>沙子</t>
  </si>
  <si>
    <t>红砖18</t>
  </si>
  <si>
    <t>泥工</t>
  </si>
  <si>
    <t>水管</t>
  </si>
  <si>
    <t>火线</t>
  </si>
  <si>
    <t>一卷50米</t>
  </si>
  <si>
    <t>零线</t>
  </si>
  <si>
    <r>
      <rPr>
        <sz val="11"/>
        <color theme="1"/>
        <rFont val="宋体"/>
        <charset val="134"/>
        <scheme val="minor"/>
      </rPr>
      <t>地线</t>
    </r>
  </si>
  <si>
    <t>厕所</t>
  </si>
  <si>
    <t>浴室柜</t>
  </si>
  <si>
    <t>吊顶石膏板</t>
  </si>
  <si>
    <t>网线</t>
  </si>
  <si>
    <t>客厅瓷砖</t>
  </si>
  <si>
    <t>马可波罗瓷砖</t>
  </si>
  <si>
    <t>卧室瓷砖</t>
  </si>
  <si>
    <t>美缝剂</t>
  </si>
  <si>
    <t>有参考</t>
  </si>
  <si>
    <t>德高,立邦</t>
  </si>
  <si>
    <t>厕所瓷砖</t>
  </si>
  <si>
    <t>瓷砖胶上墙</t>
  </si>
  <si>
    <t>德高</t>
  </si>
  <si>
    <t>去白墙</t>
  </si>
  <si>
    <t>pvc管</t>
  </si>
  <si>
    <t>防水涂料</t>
  </si>
  <si>
    <t>泡沫砖</t>
  </si>
  <si>
    <t>灰瓷砖</t>
  </si>
  <si>
    <t>厕所吊顶</t>
  </si>
  <si>
    <t>浴霸+灯</t>
  </si>
  <si>
    <t>铝扣板吊顶</t>
  </si>
  <si>
    <t>卫生浴室柜</t>
  </si>
  <si>
    <t>花洒</t>
  </si>
  <si>
    <t>热水器</t>
  </si>
  <si>
    <t>三个卧室门</t>
  </si>
  <si>
    <t>厨房滑动门</t>
  </si>
  <si>
    <t>干湿分离窗</t>
  </si>
  <si>
    <t>不包</t>
  </si>
  <si>
    <t>厕所门</t>
  </si>
  <si>
    <t>一个房间12平</t>
  </si>
  <si>
    <t>客厅风管机</t>
  </si>
  <si>
    <t>堵漏王</t>
  </si>
  <si>
    <t>刚性防水</t>
  </si>
  <si>
    <t>柔性防水</t>
  </si>
  <si>
    <t>刷子</t>
  </si>
  <si>
    <t>软装5</t>
  </si>
  <si>
    <t>洗衣机1</t>
  </si>
  <si>
    <t>后面买</t>
  </si>
  <si>
    <t>洗衣机2</t>
  </si>
  <si>
    <t>净水器</t>
  </si>
  <si>
    <t>瓷砖宽</t>
  </si>
  <si>
    <t>瓷砖长</t>
  </si>
  <si>
    <t>缝隙</t>
  </si>
  <si>
    <t>客厅宽</t>
  </si>
  <si>
    <t>客厅长</t>
  </si>
  <si>
    <t>瓷砖宽大约个数</t>
  </si>
  <si>
    <t>实际个数</t>
  </si>
  <si>
    <t>瓷砖加缝隙</t>
  </si>
  <si>
    <t>相差多少毫米</t>
  </si>
  <si>
    <t>瓷砖长大约个数</t>
  </si>
  <si>
    <t>房间</t>
  </si>
  <si>
    <t>长度</t>
  </si>
  <si>
    <t>类型</t>
  </si>
  <si>
    <t>主卧1</t>
  </si>
  <si>
    <t>主卧2</t>
  </si>
  <si>
    <t>主卧3</t>
  </si>
  <si>
    <t>客厅</t>
  </si>
  <si>
    <t>阳台</t>
  </si>
  <si>
    <t>厨房</t>
  </si>
  <si>
    <t>水管测试</t>
  </si>
  <si>
    <t>厕所验水</t>
  </si>
  <si>
    <t>电视墙柜</t>
  </si>
  <si>
    <t>海墙角</t>
  </si>
  <si>
    <t>窗台瓷砖</t>
  </si>
  <si>
    <t>拆墙和开关个数</t>
  </si>
  <si>
    <t>防水材料等用量问题</t>
  </si>
  <si>
    <t>卧室1</t>
  </si>
  <si>
    <t>厕所1</t>
  </si>
  <si>
    <t>厕所2</t>
  </si>
  <si>
    <t>卧室2</t>
  </si>
  <si>
    <t>卧室3</t>
  </si>
  <si>
    <t>走廊</t>
  </si>
  <si>
    <t>客厅1</t>
  </si>
  <si>
    <t>饭厅</t>
  </si>
  <si>
    <t>入户</t>
  </si>
  <si>
    <t>厨房1</t>
  </si>
  <si>
    <t>总和</t>
  </si>
  <si>
    <t>墙体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</si>
</sst>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89" totalsRowShown="0">
  <autoFilter ref="A1:M89">
    <filterColumn colId="4">
      <customFilters>
        <customFilter operator="equal" val="硬装"/>
        <customFilter operator="equal" val="硬装5"/>
      </customFilters>
    </filterColumn>
  </autoFilter>
  <tableColumns count="13">
    <tableColumn id="14" name="位置"/>
    <tableColumn id="2" name="物品"/>
    <tableColumn id="3" name="个数"/>
    <tableColumn id="4" name="用途"/>
    <tableColumn id="5" name="类别"/>
    <tableColumn id="6" name="单价1"/>
    <tableColumn id="12" name="单价2"/>
    <tableColumn id="7" name="总额2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1:M89" totalsRowShown="0">
  <autoFilter ref="A1:M89"/>
  <tableColumns count="13">
    <tableColumn id="1" name="位置"/>
    <tableColumn id="2" name="物品"/>
    <tableColumn id="3" name="个数"/>
    <tableColumn id="4" name="用途"/>
    <tableColumn id="5" name="类别"/>
    <tableColumn id="6" name="单价1"/>
    <tableColumn id="7" name="单价2"/>
    <tableColumn id="8" name="总额2"/>
    <tableColumn id="9" name="总价2"/>
    <tableColumn id="10" name="疑问"/>
    <tableColumn id="11" name="建议品牌"/>
    <tableColumn id="12" name="列3"/>
    <tableColumn id="13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17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4.4"/>
  <cols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8" width="18.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1</v>
      </c>
      <c r="B2" s="3" t="s">
        <v>11</v>
      </c>
      <c r="C2" s="3">
        <v>12</v>
      </c>
      <c r="D2" s="3" t="s">
        <v>12</v>
      </c>
      <c r="E2" s="3" t="s">
        <v>13</v>
      </c>
      <c r="F2" s="2">
        <v>750</v>
      </c>
      <c r="G2" s="2">
        <f>C2*F2</f>
        <v>9000</v>
      </c>
      <c r="H2" s="2"/>
      <c r="I2" s="2"/>
      <c r="J2" s="2"/>
      <c r="K2" s="2"/>
    </row>
    <row r="3" spans="1:11">
      <c r="A3" s="2">
        <v>2</v>
      </c>
      <c r="B3" s="3" t="s">
        <v>14</v>
      </c>
      <c r="C3" s="3">
        <v>1</v>
      </c>
      <c r="D3" s="3"/>
      <c r="E3" s="3" t="s">
        <v>14</v>
      </c>
      <c r="F3" s="2">
        <v>150000</v>
      </c>
      <c r="G3" s="2">
        <f>C3*F3</f>
        <v>150000</v>
      </c>
      <c r="H3" s="2"/>
      <c r="I3" s="2"/>
      <c r="J3" s="2"/>
      <c r="K3" s="2"/>
    </row>
    <row r="4" spans="1:11">
      <c r="A4" s="2">
        <v>3</v>
      </c>
      <c r="B4" s="3" t="s">
        <v>15</v>
      </c>
      <c r="C4" s="3">
        <v>3</v>
      </c>
      <c r="D4" s="3"/>
      <c r="E4" s="3" t="s">
        <v>13</v>
      </c>
      <c r="F4" s="2">
        <v>3000</v>
      </c>
      <c r="G4" s="2">
        <f>C4*F4</f>
        <v>9000</v>
      </c>
      <c r="H4" s="2"/>
      <c r="I4" s="2"/>
      <c r="J4" s="2"/>
      <c r="K4" s="2"/>
    </row>
    <row r="5" spans="1:11">
      <c r="A5" s="2">
        <v>4</v>
      </c>
      <c r="B5" s="3" t="s">
        <v>16</v>
      </c>
      <c r="C5" s="3">
        <v>3</v>
      </c>
      <c r="D5" s="3"/>
      <c r="E5" s="3" t="s">
        <v>13</v>
      </c>
      <c r="F5" s="2">
        <v>3000</v>
      </c>
      <c r="G5" s="2">
        <f t="shared" ref="G5:G27" si="0">C5*F5</f>
        <v>9000</v>
      </c>
      <c r="H5" s="2"/>
      <c r="I5" s="2"/>
      <c r="J5" s="2"/>
      <c r="K5" s="2"/>
    </row>
    <row r="6" spans="1:11">
      <c r="A6" s="2">
        <v>5</v>
      </c>
      <c r="B6" s="3" t="s">
        <v>17</v>
      </c>
      <c r="C6" s="3">
        <v>1</v>
      </c>
      <c r="D6" s="3"/>
      <c r="E6" s="3" t="s">
        <v>13</v>
      </c>
      <c r="F6" s="2">
        <v>1000</v>
      </c>
      <c r="G6" s="2">
        <f t="shared" si="0"/>
        <v>1000</v>
      </c>
      <c r="H6" s="2"/>
      <c r="I6" s="2"/>
      <c r="J6" s="2"/>
      <c r="K6" s="2"/>
    </row>
    <row r="7" spans="1:11">
      <c r="A7" s="2">
        <v>6</v>
      </c>
      <c r="B7" s="3" t="s">
        <v>18</v>
      </c>
      <c r="C7" s="3">
        <v>1</v>
      </c>
      <c r="D7" s="3"/>
      <c r="E7" s="3" t="s">
        <v>13</v>
      </c>
      <c r="F7" s="2">
        <v>4300</v>
      </c>
      <c r="G7" s="2">
        <f t="shared" si="0"/>
        <v>4300</v>
      </c>
      <c r="H7" s="2"/>
      <c r="I7" s="2"/>
      <c r="J7" s="2"/>
      <c r="K7" s="2"/>
    </row>
    <row r="8" spans="1:11">
      <c r="A8" s="2">
        <v>7</v>
      </c>
      <c r="B8" s="3" t="s">
        <v>19</v>
      </c>
      <c r="C8" s="3">
        <v>30</v>
      </c>
      <c r="D8" s="3"/>
      <c r="E8" s="3" t="s">
        <v>14</v>
      </c>
      <c r="F8" s="2">
        <v>30</v>
      </c>
      <c r="G8" s="2">
        <f t="shared" si="0"/>
        <v>900</v>
      </c>
      <c r="H8" s="2"/>
      <c r="I8" s="2"/>
      <c r="J8" s="2"/>
      <c r="K8" s="2"/>
    </row>
    <row r="9" spans="1:11">
      <c r="A9" s="2">
        <v>8</v>
      </c>
      <c r="B9" s="2" t="s">
        <v>20</v>
      </c>
      <c r="C9" s="2">
        <v>2</v>
      </c>
      <c r="D9" s="2"/>
      <c r="E9" s="3" t="s">
        <v>13</v>
      </c>
      <c r="F9" s="2">
        <v>3000</v>
      </c>
      <c r="G9" s="2">
        <f t="shared" si="0"/>
        <v>6000</v>
      </c>
      <c r="H9" s="2"/>
      <c r="I9" s="2"/>
      <c r="J9" s="2"/>
      <c r="K9" s="2"/>
    </row>
    <row r="10" spans="1:11">
      <c r="A10" s="2">
        <v>9</v>
      </c>
      <c r="B10" s="2" t="s">
        <v>21</v>
      </c>
      <c r="C10" s="2">
        <v>1</v>
      </c>
      <c r="D10" s="2"/>
      <c r="E10" s="3" t="s">
        <v>13</v>
      </c>
      <c r="F10" s="2">
        <v>1500</v>
      </c>
      <c r="G10" s="2">
        <f t="shared" si="0"/>
        <v>1500</v>
      </c>
      <c r="H10" s="2"/>
      <c r="I10" s="2"/>
      <c r="J10" s="2"/>
      <c r="K10" s="2"/>
    </row>
    <row r="11" spans="1:11">
      <c r="A11" s="2">
        <v>10</v>
      </c>
      <c r="B11" s="2" t="s">
        <v>22</v>
      </c>
      <c r="C11" s="2">
        <v>6</v>
      </c>
      <c r="D11" s="2"/>
      <c r="E11" s="3" t="s">
        <v>13</v>
      </c>
      <c r="F11" s="2">
        <v>400</v>
      </c>
      <c r="G11" s="2">
        <f t="shared" si="0"/>
        <v>2400</v>
      </c>
      <c r="H11" s="2"/>
      <c r="I11" s="2"/>
      <c r="J11" s="2"/>
      <c r="K11" s="2"/>
    </row>
    <row r="12" spans="1:11">
      <c r="A12" s="2">
        <v>11</v>
      </c>
      <c r="B12" s="2" t="s">
        <v>23</v>
      </c>
      <c r="C12" s="2">
        <v>12</v>
      </c>
      <c r="D12" s="2"/>
      <c r="E12" s="3" t="s">
        <v>13</v>
      </c>
      <c r="F12" s="2">
        <v>20</v>
      </c>
      <c r="G12" s="2">
        <f t="shared" si="0"/>
        <v>240</v>
      </c>
      <c r="H12" s="2"/>
      <c r="I12" s="2"/>
      <c r="J12" s="2"/>
      <c r="K12" s="2"/>
    </row>
    <row r="13" spans="1:11">
      <c r="A13" s="2">
        <v>12</v>
      </c>
      <c r="B13" s="2" t="s">
        <v>24</v>
      </c>
      <c r="C13" s="2">
        <v>3</v>
      </c>
      <c r="D13" s="2"/>
      <c r="E13" s="3" t="s">
        <v>13</v>
      </c>
      <c r="F13" s="2">
        <v>1000</v>
      </c>
      <c r="G13" s="2">
        <f t="shared" si="0"/>
        <v>3000</v>
      </c>
      <c r="H13" s="2"/>
      <c r="I13" s="2"/>
      <c r="J13" s="2"/>
      <c r="K13" s="2"/>
    </row>
    <row r="14" spans="1:11">
      <c r="A14" s="2">
        <v>13</v>
      </c>
      <c r="B14" s="2" t="s">
        <v>25</v>
      </c>
      <c r="C14" s="2">
        <v>1</v>
      </c>
      <c r="D14" s="2"/>
      <c r="E14" s="3" t="s">
        <v>13</v>
      </c>
      <c r="F14" s="2">
        <v>777</v>
      </c>
      <c r="G14" s="2">
        <f t="shared" si="0"/>
        <v>777</v>
      </c>
      <c r="H14" s="2"/>
      <c r="I14" s="2"/>
      <c r="J14" s="2"/>
      <c r="K14" s="2"/>
    </row>
    <row r="15" spans="1:11">
      <c r="A15" s="2">
        <v>14</v>
      </c>
      <c r="B15" s="2" t="s">
        <v>26</v>
      </c>
      <c r="C15" s="2">
        <v>2</v>
      </c>
      <c r="D15" s="2"/>
      <c r="E15" s="3" t="s">
        <v>13</v>
      </c>
      <c r="F15" s="2">
        <v>1000</v>
      </c>
      <c r="G15" s="2">
        <f t="shared" si="0"/>
        <v>2000</v>
      </c>
      <c r="H15" s="2"/>
      <c r="I15" s="2"/>
      <c r="J15" s="2"/>
      <c r="K15" s="2"/>
    </row>
    <row r="16" spans="1:11">
      <c r="A16" s="2">
        <v>15</v>
      </c>
      <c r="B16" s="2" t="s">
        <v>27</v>
      </c>
      <c r="C16" s="2"/>
      <c r="D16" s="2" t="s">
        <v>28</v>
      </c>
      <c r="E16" s="3" t="s">
        <v>13</v>
      </c>
      <c r="F16" s="2"/>
      <c r="G16" s="2">
        <f t="shared" si="0"/>
        <v>0</v>
      </c>
      <c r="H16" s="2"/>
      <c r="I16" s="2"/>
      <c r="J16" s="2"/>
      <c r="K16" s="2"/>
    </row>
    <row r="17" spans="1:11">
      <c r="A17" s="2">
        <v>16</v>
      </c>
      <c r="B17" s="2" t="s">
        <v>29</v>
      </c>
      <c r="C17" s="2">
        <v>4</v>
      </c>
      <c r="D17" s="2"/>
      <c r="E17" s="2" t="s">
        <v>13</v>
      </c>
      <c r="F17" s="2">
        <v>1900</v>
      </c>
      <c r="G17" s="2">
        <f t="shared" si="0"/>
        <v>7600</v>
      </c>
      <c r="H17" s="2"/>
      <c r="I17" s="2"/>
      <c r="J17" s="2"/>
      <c r="K17" s="2"/>
    </row>
    <row r="18" spans="1:11">
      <c r="A18" s="2">
        <v>17</v>
      </c>
      <c r="B18" s="2" t="s">
        <v>30</v>
      </c>
      <c r="C18" s="2">
        <v>2</v>
      </c>
      <c r="D18" s="2"/>
      <c r="E18" s="2" t="s">
        <v>13</v>
      </c>
      <c r="F18" s="2">
        <v>1200</v>
      </c>
      <c r="G18" s="2">
        <f t="shared" si="0"/>
        <v>2400</v>
      </c>
      <c r="H18" s="2"/>
      <c r="I18" s="2"/>
      <c r="J18" s="2"/>
      <c r="K18" s="2"/>
    </row>
    <row r="19" spans="1:11">
      <c r="A19" s="2">
        <v>18</v>
      </c>
      <c r="B19" s="2" t="s">
        <v>31</v>
      </c>
      <c r="C19" s="2">
        <v>1</v>
      </c>
      <c r="D19" s="2"/>
      <c r="E19" s="2" t="s">
        <v>13</v>
      </c>
      <c r="F19" s="2">
        <v>1900</v>
      </c>
      <c r="G19" s="2">
        <f t="shared" si="0"/>
        <v>1900</v>
      </c>
      <c r="H19" s="2"/>
      <c r="I19" s="2"/>
      <c r="J19" s="2"/>
      <c r="K19" s="2"/>
    </row>
    <row r="20" spans="1:11">
      <c r="A20" s="2">
        <v>19</v>
      </c>
      <c r="B20" s="2" t="s">
        <v>32</v>
      </c>
      <c r="C20" s="2">
        <v>1</v>
      </c>
      <c r="D20" s="2"/>
      <c r="E20" s="2" t="s">
        <v>13</v>
      </c>
      <c r="F20" s="2">
        <v>3000</v>
      </c>
      <c r="G20" s="2">
        <f t="shared" si="0"/>
        <v>3000</v>
      </c>
      <c r="H20" s="2"/>
      <c r="I20" s="2"/>
      <c r="J20" s="2"/>
      <c r="K20" s="2"/>
    </row>
    <row r="21" spans="1:11">
      <c r="A21" s="2">
        <v>20</v>
      </c>
      <c r="B21" s="2" t="s">
        <v>33</v>
      </c>
      <c r="C21" s="2">
        <v>1</v>
      </c>
      <c r="D21" s="2" t="s">
        <v>34</v>
      </c>
      <c r="E21" s="3" t="s">
        <v>14</v>
      </c>
      <c r="F21" s="2">
        <v>4000</v>
      </c>
      <c r="G21" s="2">
        <f t="shared" ref="G21:G30" si="1">C21*F21</f>
        <v>4000</v>
      </c>
      <c r="H21" s="2"/>
      <c r="I21" s="2"/>
      <c r="J21" s="2"/>
      <c r="K21" s="2"/>
    </row>
    <row r="22" spans="1:11">
      <c r="A22" s="2">
        <v>21</v>
      </c>
      <c r="B22" s="2" t="s">
        <v>35</v>
      </c>
      <c r="C22" s="2">
        <v>1</v>
      </c>
      <c r="D22" s="2"/>
      <c r="E22" s="2" t="s">
        <v>13</v>
      </c>
      <c r="F22" s="2">
        <v>1000</v>
      </c>
      <c r="G22" s="2">
        <f t="shared" si="1"/>
        <v>1000</v>
      </c>
      <c r="H22" s="2"/>
      <c r="I22" s="2"/>
      <c r="J22" s="2"/>
      <c r="K22" s="2"/>
    </row>
    <row r="23" spans="1:11">
      <c r="A23" s="2">
        <v>22</v>
      </c>
      <c r="B23" s="2" t="s">
        <v>36</v>
      </c>
      <c r="C23" s="2">
        <v>1</v>
      </c>
      <c r="D23" s="2"/>
      <c r="E23" s="2" t="s">
        <v>13</v>
      </c>
      <c r="F23" s="2">
        <v>400</v>
      </c>
      <c r="G23" s="2">
        <f t="shared" si="1"/>
        <v>400</v>
      </c>
      <c r="H23" s="2"/>
      <c r="I23" s="2"/>
      <c r="J23" s="2"/>
      <c r="K23" s="2"/>
    </row>
    <row r="24" spans="1:11">
      <c r="A24" s="2">
        <v>23</v>
      </c>
      <c r="B24" s="2" t="s">
        <v>37</v>
      </c>
      <c r="C24" s="2">
        <v>1</v>
      </c>
      <c r="D24" s="2"/>
      <c r="E24" s="2" t="s">
        <v>13</v>
      </c>
      <c r="F24" s="2">
        <v>500</v>
      </c>
      <c r="G24" s="2">
        <f t="shared" si="1"/>
        <v>500</v>
      </c>
      <c r="H24" s="2"/>
      <c r="I24" s="2"/>
      <c r="J24" s="2"/>
      <c r="K24" s="2"/>
    </row>
    <row r="25" spans="1:11">
      <c r="A25" s="2">
        <v>24</v>
      </c>
      <c r="B25" s="2" t="s">
        <v>38</v>
      </c>
      <c r="C25" s="2">
        <v>1</v>
      </c>
      <c r="D25" s="2"/>
      <c r="E25" s="2" t="s">
        <v>13</v>
      </c>
      <c r="F25" s="2">
        <v>300</v>
      </c>
      <c r="G25" s="2">
        <f t="shared" si="1"/>
        <v>300</v>
      </c>
      <c r="H25" s="2"/>
      <c r="I25" s="2"/>
      <c r="J25" s="2"/>
      <c r="K25" s="2"/>
    </row>
    <row r="26" spans="1:11">
      <c r="A26" s="2">
        <v>25</v>
      </c>
      <c r="B26" s="2" t="s">
        <v>39</v>
      </c>
      <c r="C26" s="2">
        <v>3</v>
      </c>
      <c r="D26" s="2"/>
      <c r="E26" s="2" t="s">
        <v>13</v>
      </c>
      <c r="F26" s="2">
        <v>3000</v>
      </c>
      <c r="G26" s="2">
        <f t="shared" si="1"/>
        <v>9000</v>
      </c>
      <c r="H26" s="2"/>
      <c r="I26" s="2"/>
      <c r="J26" s="2"/>
      <c r="K26" s="2"/>
    </row>
    <row r="27" spans="1:11">
      <c r="A27" s="2">
        <v>26</v>
      </c>
      <c r="B27" s="2" t="s">
        <v>40</v>
      </c>
      <c r="C27" s="2">
        <v>1</v>
      </c>
      <c r="D27" s="2"/>
      <c r="E27" s="2" t="s">
        <v>13</v>
      </c>
      <c r="F27" s="2">
        <v>10000</v>
      </c>
      <c r="G27" s="2">
        <f t="shared" si="1"/>
        <v>10000</v>
      </c>
      <c r="H27" s="2"/>
      <c r="I27" s="2"/>
      <c r="J27" s="2"/>
      <c r="K27" s="2"/>
    </row>
    <row r="28" spans="1:11">
      <c r="A28" s="2">
        <v>27</v>
      </c>
      <c r="B28" s="2" t="s">
        <v>41</v>
      </c>
      <c r="C28" s="2">
        <v>10</v>
      </c>
      <c r="D28" s="2"/>
      <c r="E28" s="2" t="s">
        <v>13</v>
      </c>
      <c r="F28" s="2">
        <v>165</v>
      </c>
      <c r="G28" s="2">
        <f t="shared" si="1"/>
        <v>1650</v>
      </c>
      <c r="H28" s="2"/>
      <c r="I28" s="2"/>
      <c r="J28" s="2"/>
      <c r="K28" s="2"/>
    </row>
    <row r="29" spans="1:11">
      <c r="A29" s="2">
        <v>28</v>
      </c>
      <c r="B29" s="2" t="s">
        <v>42</v>
      </c>
      <c r="C29" s="2">
        <v>20</v>
      </c>
      <c r="D29" s="2"/>
      <c r="E29" s="2" t="s">
        <v>13</v>
      </c>
      <c r="F29" s="2">
        <v>165</v>
      </c>
      <c r="G29" s="2">
        <f t="shared" si="1"/>
        <v>3300</v>
      </c>
      <c r="H29" s="2"/>
      <c r="I29" s="2"/>
      <c r="J29" s="2"/>
      <c r="K29" s="2"/>
    </row>
    <row r="30" spans="1:11">
      <c r="A30" s="2">
        <v>29</v>
      </c>
      <c r="B30" s="2" t="s">
        <v>43</v>
      </c>
      <c r="C30" s="2">
        <v>30</v>
      </c>
      <c r="D30" s="2"/>
      <c r="E30" s="2" t="s">
        <v>13</v>
      </c>
      <c r="F30" s="2">
        <v>800</v>
      </c>
      <c r="G30" s="2">
        <f t="shared" si="1"/>
        <v>24000</v>
      </c>
      <c r="H30" s="2"/>
      <c r="I30" s="2"/>
      <c r="J30" s="2"/>
      <c r="K30" s="2"/>
    </row>
    <row r="31" spans="1:11">
      <c r="A31" s="2">
        <v>30</v>
      </c>
      <c r="B31" s="2" t="s">
        <v>44</v>
      </c>
      <c r="C31" s="2">
        <v>1</v>
      </c>
      <c r="D31" s="2"/>
      <c r="E31" s="2" t="s">
        <v>13</v>
      </c>
      <c r="F31" s="2">
        <v>3000</v>
      </c>
      <c r="G31" s="2">
        <v>3000</v>
      </c>
      <c r="H31" s="2"/>
      <c r="I31" s="2"/>
      <c r="J31" s="2"/>
      <c r="K31" s="2"/>
    </row>
    <row r="32" spans="1:11">
      <c r="A32" s="2">
        <v>31</v>
      </c>
      <c r="B32" s="2" t="s">
        <v>45</v>
      </c>
      <c r="C32" s="2">
        <v>1</v>
      </c>
      <c r="D32" s="2"/>
      <c r="E32" s="2" t="s">
        <v>13</v>
      </c>
      <c r="F32" s="2">
        <v>3000</v>
      </c>
      <c r="G32" s="2">
        <v>3000</v>
      </c>
      <c r="H32" s="2"/>
      <c r="I32" s="2"/>
      <c r="J32" s="2"/>
      <c r="K32" s="2"/>
    </row>
    <row r="33" spans="1:11">
      <c r="A33" s="2">
        <v>32</v>
      </c>
      <c r="B33" s="3" t="s">
        <v>46</v>
      </c>
      <c r="C33" s="2">
        <v>1</v>
      </c>
      <c r="D33" s="2"/>
      <c r="E33" s="2" t="s">
        <v>13</v>
      </c>
      <c r="F33" s="2">
        <v>1000</v>
      </c>
      <c r="G33" s="2">
        <v>1000</v>
      </c>
      <c r="H33" s="2"/>
      <c r="I33" s="2"/>
      <c r="J33" s="2"/>
      <c r="K33" s="2"/>
    </row>
    <row r="34" spans="1:11">
      <c r="A34" s="2">
        <v>33</v>
      </c>
      <c r="B34" s="2" t="s">
        <v>47</v>
      </c>
      <c r="C34" s="2">
        <v>1</v>
      </c>
      <c r="D34" s="2" t="s">
        <v>48</v>
      </c>
      <c r="E34" s="2" t="s">
        <v>13</v>
      </c>
      <c r="F34" s="2">
        <v>9999</v>
      </c>
      <c r="G34" s="2">
        <v>9999</v>
      </c>
      <c r="H34" s="2"/>
      <c r="I34" s="2"/>
      <c r="J34" s="2"/>
      <c r="K34" s="2"/>
    </row>
    <row r="35" spans="1:1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>
        <v>37</v>
      </c>
      <c r="B38" s="2"/>
      <c r="C38" s="2"/>
      <c r="D38" s="2"/>
      <c r="E38" s="2"/>
      <c r="F38" s="2"/>
      <c r="G38" s="2">
        <f>C38*F38</f>
        <v>0</v>
      </c>
      <c r="H38" s="2"/>
      <c r="I38" s="2"/>
      <c r="J38" s="2" t="s">
        <v>49</v>
      </c>
      <c r="K38" s="2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opLeftCell="A34" workbookViewId="0">
      <selection activeCell="E43" sqref="E43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2" t="s">
        <v>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7</v>
      </c>
      <c r="K1" s="2" t="s">
        <v>55</v>
      </c>
      <c r="L1" s="2" t="s">
        <v>9</v>
      </c>
      <c r="M1" s="2" t="s">
        <v>10</v>
      </c>
    </row>
    <row r="2" spans="1:13">
      <c r="A2" s="2" t="s">
        <v>56</v>
      </c>
      <c r="B2" s="3" t="s">
        <v>57</v>
      </c>
      <c r="C2" s="3">
        <v>1</v>
      </c>
      <c r="D2" s="3"/>
      <c r="E2" s="3" t="s">
        <v>14</v>
      </c>
      <c r="F2" s="2">
        <v>100</v>
      </c>
      <c r="G2" s="2">
        <v>100</v>
      </c>
      <c r="H2" s="2">
        <f>C2*F2</f>
        <v>100</v>
      </c>
      <c r="I2" s="2">
        <f t="shared" ref="I2:I21" si="0">C2*G2</f>
        <v>100</v>
      </c>
      <c r="J2" s="2"/>
      <c r="K2" s="2"/>
      <c r="L2" s="2"/>
      <c r="M2" s="2"/>
    </row>
    <row r="3" spans="1:13">
      <c r="A3" s="2" t="s">
        <v>58</v>
      </c>
      <c r="B3" s="3" t="s">
        <v>59</v>
      </c>
      <c r="C3" s="3">
        <v>140</v>
      </c>
      <c r="D3" s="3"/>
      <c r="E3" s="3" t="s">
        <v>14</v>
      </c>
      <c r="F3" s="2">
        <v>20</v>
      </c>
      <c r="G3" s="2">
        <v>20</v>
      </c>
      <c r="H3" s="2">
        <f>C3*F3</f>
        <v>2800</v>
      </c>
      <c r="I3" s="2">
        <f t="shared" si="0"/>
        <v>2800</v>
      </c>
      <c r="J3" s="2"/>
      <c r="K3" s="2" t="s">
        <v>60</v>
      </c>
      <c r="L3" s="2"/>
      <c r="M3" s="2"/>
    </row>
    <row r="4" spans="1:13">
      <c r="A4" s="2"/>
      <c r="B4" s="3" t="s">
        <v>61</v>
      </c>
      <c r="C4" s="3">
        <v>4</v>
      </c>
      <c r="D4" s="3"/>
      <c r="E4" s="3" t="s">
        <v>14</v>
      </c>
      <c r="F4" s="2">
        <v>70</v>
      </c>
      <c r="G4" s="2">
        <v>70</v>
      </c>
      <c r="H4" s="2">
        <f t="shared" ref="H4:H21" si="1">C4*F4</f>
        <v>280</v>
      </c>
      <c r="I4" s="2">
        <f t="shared" si="0"/>
        <v>280</v>
      </c>
      <c r="J4" s="2" t="s">
        <v>62</v>
      </c>
      <c r="K4" s="2"/>
      <c r="L4" s="2"/>
      <c r="M4" s="2"/>
    </row>
    <row r="5" spans="1:13">
      <c r="A5" s="2"/>
      <c r="B5" s="3" t="s">
        <v>63</v>
      </c>
      <c r="C5" s="3">
        <v>4</v>
      </c>
      <c r="D5" s="3"/>
      <c r="E5" s="3" t="s">
        <v>14</v>
      </c>
      <c r="F5" s="3">
        <v>35</v>
      </c>
      <c r="G5" s="3">
        <v>35</v>
      </c>
      <c r="H5" s="2">
        <f t="shared" si="1"/>
        <v>140</v>
      </c>
      <c r="I5" s="2">
        <f t="shared" si="0"/>
        <v>140</v>
      </c>
      <c r="J5" s="2"/>
      <c r="K5" s="2"/>
      <c r="L5" s="2"/>
      <c r="M5" s="2"/>
    </row>
    <row r="6" spans="1:13">
      <c r="A6" s="2"/>
      <c r="B6" s="3" t="s">
        <v>64</v>
      </c>
      <c r="C6" s="3">
        <v>50</v>
      </c>
      <c r="D6" s="3"/>
      <c r="E6" s="3" t="s">
        <v>14</v>
      </c>
      <c r="F6" s="2">
        <v>20</v>
      </c>
      <c r="G6" s="2">
        <v>20</v>
      </c>
      <c r="H6" s="2">
        <f t="shared" si="1"/>
        <v>1000</v>
      </c>
      <c r="I6" s="2">
        <f t="shared" si="0"/>
        <v>1000</v>
      </c>
      <c r="J6" s="2"/>
      <c r="K6" s="2"/>
      <c r="L6" s="2"/>
      <c r="M6" s="2"/>
    </row>
    <row r="7" spans="1:13">
      <c r="A7" s="2"/>
      <c r="B7" s="3" t="s">
        <v>65</v>
      </c>
      <c r="C7" s="3">
        <v>100</v>
      </c>
      <c r="D7" s="3" t="s">
        <v>66</v>
      </c>
      <c r="E7" s="3" t="s">
        <v>14</v>
      </c>
      <c r="F7" s="2">
        <v>20</v>
      </c>
      <c r="G7" s="2">
        <v>20</v>
      </c>
      <c r="H7" s="2">
        <f t="shared" si="1"/>
        <v>2000</v>
      </c>
      <c r="I7" s="2">
        <f t="shared" si="0"/>
        <v>2000</v>
      </c>
      <c r="J7" s="2"/>
      <c r="K7" s="2" t="s">
        <v>67</v>
      </c>
      <c r="L7" s="2"/>
      <c r="M7" s="2"/>
    </row>
    <row r="8" spans="1:13">
      <c r="A8" s="4"/>
      <c r="B8" s="3" t="s">
        <v>19</v>
      </c>
      <c r="C8" s="3">
        <v>30</v>
      </c>
      <c r="D8" s="3"/>
      <c r="E8" s="3" t="s">
        <v>14</v>
      </c>
      <c r="F8" s="2">
        <v>30</v>
      </c>
      <c r="G8" s="2">
        <v>30</v>
      </c>
      <c r="H8" s="2">
        <f t="shared" si="1"/>
        <v>900</v>
      </c>
      <c r="I8" s="2">
        <f t="shared" si="0"/>
        <v>900</v>
      </c>
      <c r="J8" s="2"/>
      <c r="K8" s="2"/>
      <c r="L8" s="2"/>
      <c r="M8" s="2"/>
    </row>
    <row r="9" spans="1:13">
      <c r="A9" s="4"/>
      <c r="B9" s="3" t="s">
        <v>46</v>
      </c>
      <c r="C9" s="3">
        <v>20</v>
      </c>
      <c r="D9" s="2" t="s">
        <v>68</v>
      </c>
      <c r="E9" s="3" t="s">
        <v>14</v>
      </c>
      <c r="F9" s="2">
        <v>20</v>
      </c>
      <c r="G9" s="2">
        <v>20</v>
      </c>
      <c r="H9" s="2">
        <f t="shared" si="1"/>
        <v>400</v>
      </c>
      <c r="I9" s="2">
        <f t="shared" si="0"/>
        <v>400</v>
      </c>
      <c r="J9" s="2"/>
      <c r="K9" s="2"/>
      <c r="L9" s="2"/>
      <c r="M9" s="2"/>
    </row>
    <row r="10" spans="1:13">
      <c r="A10" s="2"/>
      <c r="B10" s="2" t="s">
        <v>33</v>
      </c>
      <c r="C10" s="2">
        <v>1</v>
      </c>
      <c r="D10" s="2" t="s">
        <v>34</v>
      </c>
      <c r="E10" s="3" t="s">
        <v>69</v>
      </c>
      <c r="F10" s="2">
        <v>500</v>
      </c>
      <c r="G10" s="2">
        <v>500</v>
      </c>
      <c r="H10" s="2">
        <f t="shared" si="1"/>
        <v>500</v>
      </c>
      <c r="I10" s="2">
        <f t="shared" si="0"/>
        <v>500</v>
      </c>
      <c r="J10" s="2"/>
      <c r="K10" s="2"/>
      <c r="L10" s="2"/>
      <c r="M10" s="2"/>
    </row>
    <row r="11" spans="1:13">
      <c r="A11" s="2"/>
      <c r="B11" s="2" t="s">
        <v>70</v>
      </c>
      <c r="C11" s="2">
        <v>1</v>
      </c>
      <c r="D11" s="2"/>
      <c r="E11" s="3" t="s">
        <v>69</v>
      </c>
      <c r="F11" s="2">
        <v>4000</v>
      </c>
      <c r="G11" s="2">
        <v>4000</v>
      </c>
      <c r="H11" s="2">
        <f t="shared" si="1"/>
        <v>4000</v>
      </c>
      <c r="I11" s="2">
        <f t="shared" si="0"/>
        <v>4000</v>
      </c>
      <c r="J11" s="2"/>
      <c r="K11" s="2"/>
      <c r="L11" s="2"/>
      <c r="M11" s="2"/>
    </row>
    <row r="12" spans="1:13">
      <c r="A12" s="4"/>
      <c r="B12" t="s">
        <v>71</v>
      </c>
      <c r="C12" s="3">
        <v>100</v>
      </c>
      <c r="D12" s="2"/>
      <c r="E12" s="3" t="s">
        <v>14</v>
      </c>
      <c r="F12" s="2">
        <v>20</v>
      </c>
      <c r="G12" s="2">
        <v>20</v>
      </c>
      <c r="H12" s="2">
        <f t="shared" si="1"/>
        <v>2000</v>
      </c>
      <c r="I12" s="2">
        <f t="shared" si="0"/>
        <v>2000</v>
      </c>
      <c r="J12" s="2"/>
      <c r="K12" s="2"/>
      <c r="L12" s="2"/>
      <c r="M12" s="2"/>
    </row>
    <row r="13" spans="1:13">
      <c r="A13" s="4"/>
      <c r="B13" t="s">
        <v>72</v>
      </c>
      <c r="C13" s="3">
        <v>40</v>
      </c>
      <c r="D13" s="2" t="s">
        <v>73</v>
      </c>
      <c r="E13" s="3" t="s">
        <v>69</v>
      </c>
      <c r="F13" s="2">
        <v>40</v>
      </c>
      <c r="G13" s="2">
        <v>40</v>
      </c>
      <c r="H13" s="2">
        <f t="shared" si="1"/>
        <v>1600</v>
      </c>
      <c r="I13" s="2">
        <f t="shared" si="0"/>
        <v>1600</v>
      </c>
      <c r="J13" s="2"/>
      <c r="K13" s="2"/>
      <c r="L13" s="2"/>
      <c r="M13" s="2"/>
    </row>
    <row r="14" spans="1:13">
      <c r="A14" s="4"/>
      <c r="B14" t="s">
        <v>74</v>
      </c>
      <c r="C14" s="3">
        <v>1</v>
      </c>
      <c r="D14" s="2"/>
      <c r="E14" s="3" t="s">
        <v>14</v>
      </c>
      <c r="F14" s="2">
        <v>75</v>
      </c>
      <c r="G14" s="2">
        <v>75</v>
      </c>
      <c r="H14" s="2">
        <f t="shared" si="1"/>
        <v>75</v>
      </c>
      <c r="I14" s="2">
        <f t="shared" si="0"/>
        <v>75</v>
      </c>
      <c r="J14" s="2"/>
      <c r="K14" s="2"/>
      <c r="L14" s="2"/>
      <c r="M14" s="2"/>
    </row>
    <row r="15" spans="1:13">
      <c r="A15" s="4"/>
      <c r="B15" t="s">
        <v>75</v>
      </c>
      <c r="C15" s="3">
        <v>80</v>
      </c>
      <c r="D15" s="2" t="s">
        <v>76</v>
      </c>
      <c r="E15" s="3" t="s">
        <v>14</v>
      </c>
      <c r="F15" s="2">
        <v>14</v>
      </c>
      <c r="G15" s="2">
        <v>14</v>
      </c>
      <c r="H15" s="2">
        <f t="shared" si="1"/>
        <v>1120</v>
      </c>
      <c r="I15" s="2">
        <f t="shared" si="0"/>
        <v>1120</v>
      </c>
      <c r="J15" s="2"/>
      <c r="K15" s="2"/>
      <c r="L15" s="2"/>
      <c r="M15" s="2"/>
    </row>
    <row r="16" spans="1:13">
      <c r="A16" s="4"/>
      <c r="B16" t="s">
        <v>77</v>
      </c>
      <c r="C16" s="3">
        <v>45</v>
      </c>
      <c r="D16" s="2"/>
      <c r="E16" s="3" t="s">
        <v>69</v>
      </c>
      <c r="F16" s="2">
        <v>150</v>
      </c>
      <c r="G16" s="2">
        <v>150</v>
      </c>
      <c r="H16" s="2">
        <f t="shared" si="1"/>
        <v>6750</v>
      </c>
      <c r="I16" s="2">
        <f t="shared" si="0"/>
        <v>6750</v>
      </c>
      <c r="J16" s="2"/>
      <c r="K16" s="2"/>
      <c r="L16" s="2"/>
      <c r="M16" s="2"/>
    </row>
    <row r="17" spans="1:13">
      <c r="A17" s="4" t="s">
        <v>78</v>
      </c>
      <c r="B17" s="2" t="s">
        <v>79</v>
      </c>
      <c r="C17" s="3">
        <v>55</v>
      </c>
      <c r="D17" s="2"/>
      <c r="E17" s="3" t="s">
        <v>14</v>
      </c>
      <c r="F17" s="2">
        <v>300</v>
      </c>
      <c r="G17" s="2">
        <v>300</v>
      </c>
      <c r="H17" s="2">
        <f t="shared" si="1"/>
        <v>16500</v>
      </c>
      <c r="I17" s="2">
        <f t="shared" si="0"/>
        <v>16500</v>
      </c>
      <c r="J17" s="2"/>
      <c r="K17" s="2"/>
      <c r="L17" s="2"/>
      <c r="M17" s="2"/>
    </row>
    <row r="18" spans="1:13">
      <c r="A18" s="4" t="s">
        <v>78</v>
      </c>
      <c r="B18" s="2" t="s">
        <v>80</v>
      </c>
      <c r="C18" s="3">
        <v>8</v>
      </c>
      <c r="D18" s="2"/>
      <c r="E18" s="3" t="s">
        <v>14</v>
      </c>
      <c r="F18" s="2">
        <v>100</v>
      </c>
      <c r="G18" s="2">
        <v>100</v>
      </c>
      <c r="H18" s="2">
        <f t="shared" si="1"/>
        <v>800</v>
      </c>
      <c r="I18" s="2">
        <f t="shared" si="0"/>
        <v>800</v>
      </c>
      <c r="J18" s="2"/>
      <c r="K18" s="2"/>
      <c r="L18" s="2"/>
      <c r="M18" s="2"/>
    </row>
    <row r="19" hidden="1" spans="1:13">
      <c r="A19" s="4"/>
      <c r="B19" s="2"/>
      <c r="C19" s="3"/>
      <c r="D19" s="2"/>
      <c r="E19" s="3"/>
      <c r="F19" s="2"/>
      <c r="G19" s="2"/>
      <c r="H19" s="2">
        <f t="shared" si="1"/>
        <v>0</v>
      </c>
      <c r="I19" s="2">
        <f t="shared" si="0"/>
        <v>0</v>
      </c>
      <c r="J19" s="2"/>
      <c r="K19" s="2"/>
      <c r="L19" s="2"/>
      <c r="M19" s="2"/>
    </row>
    <row r="20" spans="1:13">
      <c r="A20" s="4"/>
      <c r="B20" s="2" t="s">
        <v>81</v>
      </c>
      <c r="C20" s="3">
        <v>1</v>
      </c>
      <c r="D20" s="2"/>
      <c r="E20" s="3" t="s">
        <v>69</v>
      </c>
      <c r="F20" s="2">
        <v>500</v>
      </c>
      <c r="G20" s="2">
        <v>500</v>
      </c>
      <c r="H20" s="2">
        <f t="shared" si="1"/>
        <v>500</v>
      </c>
      <c r="I20" s="2">
        <f t="shared" si="0"/>
        <v>500</v>
      </c>
      <c r="J20" s="2"/>
      <c r="K20" s="2"/>
      <c r="L20" s="2"/>
      <c r="M20" s="2"/>
    </row>
    <row r="21" spans="1:13">
      <c r="A21" s="4"/>
      <c r="B21" s="2" t="s">
        <v>82</v>
      </c>
      <c r="C21" s="3">
        <v>1</v>
      </c>
      <c r="D21" s="2"/>
      <c r="E21" s="3" t="s">
        <v>14</v>
      </c>
      <c r="F21" s="2">
        <v>10000</v>
      </c>
      <c r="G21" s="2">
        <v>10000</v>
      </c>
      <c r="H21" s="2">
        <f t="shared" si="1"/>
        <v>10000</v>
      </c>
      <c r="I21" s="2">
        <f t="shared" si="0"/>
        <v>10000</v>
      </c>
      <c r="J21" s="2"/>
      <c r="K21" s="2"/>
      <c r="L21" s="2"/>
      <c r="M21" s="2"/>
    </row>
    <row r="22" spans="1:13">
      <c r="A22" s="4"/>
      <c r="B22" s="2" t="s">
        <v>83</v>
      </c>
      <c r="C22" s="2">
        <v>1</v>
      </c>
      <c r="D22" s="2"/>
      <c r="E22" s="3" t="s">
        <v>14</v>
      </c>
      <c r="F22" s="2">
        <v>1000</v>
      </c>
      <c r="G22" s="2">
        <v>1000</v>
      </c>
      <c r="H22" s="2">
        <f t="shared" ref="H22:H28" si="2">C22*F22</f>
        <v>1000</v>
      </c>
      <c r="I22" s="2">
        <f t="shared" ref="I22:I28" si="3">C22*G22</f>
        <v>1000</v>
      </c>
      <c r="J22" s="2"/>
      <c r="K22" s="2"/>
      <c r="L22" s="2"/>
      <c r="M22" s="2"/>
    </row>
    <row r="23" hidden="1" spans="1:13">
      <c r="A23" s="4"/>
      <c r="B23" s="2"/>
      <c r="C23" s="2"/>
      <c r="D23" s="2"/>
      <c r="E23" s="3"/>
      <c r="F23" s="2"/>
      <c r="G23" s="2"/>
      <c r="H23" s="2">
        <f t="shared" si="2"/>
        <v>0</v>
      </c>
      <c r="I23" s="2">
        <f t="shared" si="3"/>
        <v>0</v>
      </c>
      <c r="J23" s="2"/>
      <c r="K23" s="2"/>
      <c r="L23" s="2"/>
      <c r="M23" s="2"/>
    </row>
    <row r="24" spans="1:13">
      <c r="A24" s="4"/>
      <c r="B24" s="2" t="s">
        <v>84</v>
      </c>
      <c r="C24" s="2">
        <v>3</v>
      </c>
      <c r="D24" s="2" t="s">
        <v>85</v>
      </c>
      <c r="E24" s="3" t="s">
        <v>14</v>
      </c>
      <c r="F24" s="2">
        <v>500</v>
      </c>
      <c r="G24" s="2">
        <v>500</v>
      </c>
      <c r="H24" s="2">
        <f t="shared" si="2"/>
        <v>1500</v>
      </c>
      <c r="I24" s="2">
        <f t="shared" si="3"/>
        <v>1500</v>
      </c>
      <c r="J24" s="2"/>
      <c r="K24" s="2"/>
      <c r="L24" s="2"/>
      <c r="M24" s="2"/>
    </row>
    <row r="25" spans="1:13">
      <c r="A25" s="4"/>
      <c r="B25" s="2" t="s">
        <v>86</v>
      </c>
      <c r="C25" s="2">
        <v>2</v>
      </c>
      <c r="D25" s="2" t="s">
        <v>85</v>
      </c>
      <c r="E25" s="3" t="s">
        <v>14</v>
      </c>
      <c r="F25" s="2">
        <v>500</v>
      </c>
      <c r="G25" s="2">
        <v>500</v>
      </c>
      <c r="H25" s="2">
        <f t="shared" si="2"/>
        <v>1000</v>
      </c>
      <c r="I25" s="2">
        <f t="shared" si="3"/>
        <v>1000</v>
      </c>
      <c r="J25" s="2"/>
      <c r="K25" s="2"/>
      <c r="L25" s="2"/>
      <c r="M25" s="2"/>
    </row>
    <row r="26" spans="1:13">
      <c r="A26" s="4"/>
      <c r="B26" t="s">
        <v>87</v>
      </c>
      <c r="C26" s="2">
        <v>1</v>
      </c>
      <c r="D26" s="2" t="s">
        <v>85</v>
      </c>
      <c r="E26" s="3" t="s">
        <v>14</v>
      </c>
      <c r="F26" s="2">
        <v>500</v>
      </c>
      <c r="G26" s="2">
        <v>500</v>
      </c>
      <c r="H26" s="2">
        <f t="shared" si="2"/>
        <v>500</v>
      </c>
      <c r="I26" s="2">
        <f t="shared" si="3"/>
        <v>500</v>
      </c>
      <c r="J26" s="2"/>
      <c r="K26" s="2"/>
      <c r="L26" s="2"/>
      <c r="M26" s="2"/>
    </row>
    <row r="27" spans="1:13">
      <c r="A27" s="2" t="s">
        <v>88</v>
      </c>
      <c r="B27" s="2" t="s">
        <v>89</v>
      </c>
      <c r="C27" s="2">
        <v>2</v>
      </c>
      <c r="D27" s="2"/>
      <c r="E27" s="3" t="s">
        <v>14</v>
      </c>
      <c r="F27" s="2">
        <v>800</v>
      </c>
      <c r="G27" s="2">
        <v>800</v>
      </c>
      <c r="H27" s="2">
        <f t="shared" si="2"/>
        <v>1600</v>
      </c>
      <c r="I27" s="2">
        <f t="shared" si="3"/>
        <v>1600</v>
      </c>
      <c r="J27" s="2"/>
      <c r="K27" s="2"/>
      <c r="L27" s="2"/>
      <c r="M27" s="2"/>
    </row>
    <row r="28" spans="1:13">
      <c r="A28" s="4"/>
      <c r="B28" s="2" t="s">
        <v>90</v>
      </c>
      <c r="C28" s="2">
        <v>1</v>
      </c>
      <c r="D28" s="2"/>
      <c r="E28" s="3" t="s">
        <v>69</v>
      </c>
      <c r="F28" s="2">
        <v>2800</v>
      </c>
      <c r="G28" s="2">
        <v>2800</v>
      </c>
      <c r="H28" s="2">
        <f t="shared" si="2"/>
        <v>2800</v>
      </c>
      <c r="I28" s="2">
        <f t="shared" si="3"/>
        <v>2800</v>
      </c>
      <c r="J28" s="2"/>
      <c r="K28" s="2"/>
      <c r="L28" s="2"/>
      <c r="M28" s="2"/>
    </row>
    <row r="29" spans="1:13">
      <c r="A29" s="4"/>
      <c r="B29" s="2" t="s">
        <v>91</v>
      </c>
      <c r="C29" s="2">
        <v>1</v>
      </c>
      <c r="D29" s="2"/>
      <c r="E29" s="3" t="s">
        <v>69</v>
      </c>
      <c r="F29" s="2">
        <v>100</v>
      </c>
      <c r="G29" s="2">
        <v>100</v>
      </c>
      <c r="H29" s="2">
        <f t="shared" ref="H29:H40" si="4">C29*F29</f>
        <v>100</v>
      </c>
      <c r="I29" s="2">
        <f t="shared" ref="I29:I41" si="5">C29*G29</f>
        <v>100</v>
      </c>
      <c r="J29" s="2"/>
      <c r="K29" s="2"/>
      <c r="L29" s="2"/>
      <c r="M29" s="2"/>
    </row>
    <row r="30" spans="1:13">
      <c r="A30" s="4"/>
      <c r="B30" s="2" t="s">
        <v>27</v>
      </c>
      <c r="C30" s="3">
        <v>50</v>
      </c>
      <c r="D30" s="2" t="s">
        <v>28</v>
      </c>
      <c r="E30" s="3" t="s">
        <v>69</v>
      </c>
      <c r="F30" s="2">
        <v>21</v>
      </c>
      <c r="G30" s="2">
        <v>21</v>
      </c>
      <c r="H30" s="2">
        <f t="shared" si="4"/>
        <v>1050</v>
      </c>
      <c r="I30" s="2">
        <f t="shared" si="5"/>
        <v>1050</v>
      </c>
      <c r="J30" s="2"/>
      <c r="K30" s="2"/>
      <c r="L30" s="2"/>
      <c r="M30" s="2"/>
    </row>
    <row r="31" spans="1:13">
      <c r="A31" s="4"/>
      <c r="B31" s="4" t="s">
        <v>92</v>
      </c>
      <c r="C31" s="3">
        <v>50</v>
      </c>
      <c r="D31" s="2"/>
      <c r="E31" s="3" t="s">
        <v>14</v>
      </c>
      <c r="F31" s="2">
        <v>60</v>
      </c>
      <c r="G31" s="2">
        <v>100</v>
      </c>
      <c r="H31" s="2">
        <f t="shared" si="4"/>
        <v>3000</v>
      </c>
      <c r="I31" s="2">
        <f t="shared" si="5"/>
        <v>5000</v>
      </c>
      <c r="J31" s="2"/>
      <c r="K31" s="2" t="s">
        <v>93</v>
      </c>
      <c r="L31" s="2"/>
      <c r="M31" s="2"/>
    </row>
    <row r="32" spans="1:13">
      <c r="A32" s="4"/>
      <c r="B32" s="4" t="s">
        <v>94</v>
      </c>
      <c r="C32" s="3">
        <v>50</v>
      </c>
      <c r="D32" s="2"/>
      <c r="E32" s="3" t="s">
        <v>14</v>
      </c>
      <c r="F32" s="2">
        <v>60</v>
      </c>
      <c r="G32" s="2">
        <v>100</v>
      </c>
      <c r="H32" s="2">
        <f t="shared" si="4"/>
        <v>3000</v>
      </c>
      <c r="I32" s="2">
        <f t="shared" si="5"/>
        <v>5000</v>
      </c>
      <c r="J32" s="2"/>
      <c r="K32" s="2"/>
      <c r="L32" s="2"/>
      <c r="M32" s="2"/>
    </row>
    <row r="33" spans="1:13">
      <c r="A33" s="4"/>
      <c r="B33" s="4" t="s">
        <v>95</v>
      </c>
      <c r="C33" s="3">
        <v>18</v>
      </c>
      <c r="D33" s="2" t="s">
        <v>96</v>
      </c>
      <c r="E33" s="3" t="s">
        <v>14</v>
      </c>
      <c r="F33" s="2">
        <v>35</v>
      </c>
      <c r="G33" s="2">
        <v>35</v>
      </c>
      <c r="H33" s="2">
        <f t="shared" si="4"/>
        <v>630</v>
      </c>
      <c r="I33" s="2">
        <f t="shared" si="5"/>
        <v>630</v>
      </c>
      <c r="J33" s="2"/>
      <c r="K33" s="2" t="s">
        <v>97</v>
      </c>
      <c r="L33" s="2"/>
      <c r="M33" s="2"/>
    </row>
    <row r="34" spans="1:13">
      <c r="A34" s="4"/>
      <c r="B34" s="4" t="s">
        <v>98</v>
      </c>
      <c r="C34" s="3">
        <v>1</v>
      </c>
      <c r="D34" s="2"/>
      <c r="E34" s="3" t="s">
        <v>14</v>
      </c>
      <c r="F34" s="2">
        <v>1000</v>
      </c>
      <c r="G34" s="2">
        <v>1000</v>
      </c>
      <c r="H34" s="2">
        <f t="shared" si="4"/>
        <v>1000</v>
      </c>
      <c r="I34" s="2">
        <f t="shared" si="5"/>
        <v>1000</v>
      </c>
      <c r="J34" s="2"/>
      <c r="K34" s="2"/>
      <c r="L34" s="2"/>
      <c r="M34" s="2"/>
    </row>
    <row r="35" spans="1:13">
      <c r="A35" s="4"/>
      <c r="B35" s="4" t="s">
        <v>99</v>
      </c>
      <c r="C35" s="3">
        <v>1</v>
      </c>
      <c r="D35" s="2"/>
      <c r="E35" s="3" t="s">
        <v>14</v>
      </c>
      <c r="F35" s="2">
        <v>1000</v>
      </c>
      <c r="G35" s="2">
        <v>1000</v>
      </c>
      <c r="H35" s="2">
        <f t="shared" si="4"/>
        <v>1000</v>
      </c>
      <c r="I35" s="2">
        <f t="shared" si="5"/>
        <v>1000</v>
      </c>
      <c r="J35" s="2"/>
      <c r="K35" s="2" t="s">
        <v>100</v>
      </c>
      <c r="L35" s="2"/>
      <c r="M35" s="2"/>
    </row>
    <row r="36" spans="1:13">
      <c r="A36" s="4"/>
      <c r="B36" s="4" t="s">
        <v>101</v>
      </c>
      <c r="C36" s="3">
        <v>1</v>
      </c>
      <c r="D36" s="2"/>
      <c r="E36" s="3" t="s">
        <v>14</v>
      </c>
      <c r="F36" s="2">
        <v>500</v>
      </c>
      <c r="G36" s="2">
        <v>500</v>
      </c>
      <c r="H36" s="2">
        <f t="shared" si="4"/>
        <v>500</v>
      </c>
      <c r="I36" s="2">
        <f t="shared" si="5"/>
        <v>500</v>
      </c>
      <c r="J36" s="2"/>
      <c r="K36" s="2"/>
      <c r="L36" s="2"/>
      <c r="M36" s="2"/>
    </row>
    <row r="37" spans="1:13">
      <c r="A37" s="4"/>
      <c r="B37" s="4" t="s">
        <v>102</v>
      </c>
      <c r="C37" s="3">
        <v>1</v>
      </c>
      <c r="D37" s="2"/>
      <c r="E37" s="3" t="s">
        <v>14</v>
      </c>
      <c r="F37" s="2"/>
      <c r="G37" s="2"/>
      <c r="H37" s="2">
        <f t="shared" si="4"/>
        <v>0</v>
      </c>
      <c r="I37" s="2">
        <f t="shared" si="5"/>
        <v>0</v>
      </c>
      <c r="J37" s="2"/>
      <c r="K37" s="2"/>
      <c r="L37" s="2"/>
      <c r="M37" s="2"/>
    </row>
    <row r="38" spans="1:13">
      <c r="A38" s="2" t="s">
        <v>88</v>
      </c>
      <c r="B38" s="4" t="s">
        <v>103</v>
      </c>
      <c r="C38" s="3">
        <v>1</v>
      </c>
      <c r="D38" s="2"/>
      <c r="E38" s="3" t="s">
        <v>14</v>
      </c>
      <c r="F38" s="2">
        <v>1094</v>
      </c>
      <c r="G38" s="2">
        <v>1094</v>
      </c>
      <c r="H38" s="2">
        <f t="shared" ref="H38:H53" si="6">C38*F38</f>
        <v>1094</v>
      </c>
      <c r="I38" s="2">
        <f t="shared" si="5"/>
        <v>1094</v>
      </c>
      <c r="J38" s="2"/>
      <c r="K38" s="2"/>
      <c r="L38" s="2"/>
      <c r="M38" s="2"/>
    </row>
    <row r="39" spans="1:13">
      <c r="A39" s="2" t="s">
        <v>88</v>
      </c>
      <c r="B39" s="4" t="s">
        <v>104</v>
      </c>
      <c r="C39" s="3">
        <v>1</v>
      </c>
      <c r="D39" s="2"/>
      <c r="E39" s="3" t="s">
        <v>14</v>
      </c>
      <c r="F39" s="2">
        <v>750</v>
      </c>
      <c r="G39" s="2">
        <v>750</v>
      </c>
      <c r="H39" s="2">
        <f t="shared" si="6"/>
        <v>750</v>
      </c>
      <c r="I39" s="2">
        <f t="shared" si="5"/>
        <v>750</v>
      </c>
      <c r="J39" s="2"/>
      <c r="K39" s="2"/>
      <c r="L39" s="2"/>
      <c r="M39" s="2"/>
    </row>
    <row r="40" spans="1:13">
      <c r="A40" s="2" t="s">
        <v>88</v>
      </c>
      <c r="B40" s="4" t="s">
        <v>105</v>
      </c>
      <c r="C40" s="3">
        <v>1</v>
      </c>
      <c r="D40" s="2"/>
      <c r="E40" s="3" t="s">
        <v>14</v>
      </c>
      <c r="F40" s="2">
        <v>300</v>
      </c>
      <c r="G40" s="2">
        <v>300</v>
      </c>
      <c r="H40" s="2">
        <f t="shared" si="6"/>
        <v>300</v>
      </c>
      <c r="I40" s="2">
        <f t="shared" si="5"/>
        <v>300</v>
      </c>
      <c r="J40" s="2"/>
      <c r="K40" s="2"/>
      <c r="L40" s="2"/>
      <c r="M40" s="2"/>
    </row>
    <row r="41" spans="1:13">
      <c r="A41" s="2" t="s">
        <v>88</v>
      </c>
      <c r="B41" s="4" t="s">
        <v>106</v>
      </c>
      <c r="C41" s="3">
        <v>8</v>
      </c>
      <c r="D41" s="2"/>
      <c r="E41" s="3" t="s">
        <v>14</v>
      </c>
      <c r="F41" s="4">
        <v>300</v>
      </c>
      <c r="G41" s="4">
        <v>300</v>
      </c>
      <c r="H41" s="2">
        <f t="shared" si="6"/>
        <v>2400</v>
      </c>
      <c r="I41" s="2">
        <f t="shared" ref="I41:I58" si="7">C41*G41</f>
        <v>2400</v>
      </c>
      <c r="J41" s="2"/>
      <c r="K41" s="2"/>
      <c r="L41" s="2"/>
      <c r="M41" s="2"/>
    </row>
    <row r="42" spans="1:13">
      <c r="A42" s="2" t="s">
        <v>88</v>
      </c>
      <c r="B42" s="4" t="s">
        <v>107</v>
      </c>
      <c r="C42" s="3">
        <v>2</v>
      </c>
      <c r="D42" s="2"/>
      <c r="E42" s="3" t="s">
        <v>14</v>
      </c>
      <c r="F42" s="4">
        <v>600</v>
      </c>
      <c r="G42" s="4">
        <v>600</v>
      </c>
      <c r="H42" s="2">
        <f t="shared" si="6"/>
        <v>1200</v>
      </c>
      <c r="I42" s="2">
        <f t="shared" si="7"/>
        <v>1200</v>
      </c>
      <c r="J42" s="2"/>
      <c r="K42" s="2"/>
      <c r="L42" s="2"/>
      <c r="M42" s="2"/>
    </row>
    <row r="43" spans="1:13">
      <c r="A43" s="2"/>
      <c r="B43" s="4" t="s">
        <v>108</v>
      </c>
      <c r="C43" s="3">
        <v>1</v>
      </c>
      <c r="D43" s="2"/>
      <c r="E43" s="3" t="s">
        <v>14</v>
      </c>
      <c r="F43" s="4">
        <v>1800</v>
      </c>
      <c r="G43" s="4">
        <v>1800</v>
      </c>
      <c r="H43" s="2">
        <f t="shared" si="6"/>
        <v>1800</v>
      </c>
      <c r="I43" s="2">
        <f t="shared" si="7"/>
        <v>1800</v>
      </c>
      <c r="J43" s="2"/>
      <c r="K43" s="2"/>
      <c r="L43" s="2"/>
      <c r="M43" s="2"/>
    </row>
    <row r="44" spans="1:13">
      <c r="A44" s="2" t="s">
        <v>88</v>
      </c>
      <c r="B44" s="4" t="s">
        <v>109</v>
      </c>
      <c r="C44" s="3">
        <v>2</v>
      </c>
      <c r="D44" s="2"/>
      <c r="E44" s="3" t="s">
        <v>14</v>
      </c>
      <c r="F44" s="4">
        <v>800</v>
      </c>
      <c r="G44" s="4">
        <v>800</v>
      </c>
      <c r="H44" s="2">
        <f t="shared" si="6"/>
        <v>1600</v>
      </c>
      <c r="I44" s="2">
        <f t="shared" si="7"/>
        <v>1600</v>
      </c>
      <c r="J44" s="2"/>
      <c r="K44" s="2"/>
      <c r="L44" s="2"/>
      <c r="M44" s="2"/>
    </row>
    <row r="45" spans="1:13">
      <c r="A45" s="2"/>
      <c r="B45" s="4" t="s">
        <v>110</v>
      </c>
      <c r="C45" s="3">
        <v>2</v>
      </c>
      <c r="D45" s="2"/>
      <c r="E45" s="3" t="s">
        <v>14</v>
      </c>
      <c r="F45" s="4">
        <v>400</v>
      </c>
      <c r="G45" s="4">
        <v>400</v>
      </c>
      <c r="H45" s="2">
        <f t="shared" si="6"/>
        <v>800</v>
      </c>
      <c r="I45" s="2">
        <f t="shared" si="7"/>
        <v>800</v>
      </c>
      <c r="J45" s="2"/>
      <c r="K45" s="2"/>
      <c r="L45" s="2"/>
      <c r="M45" s="2"/>
    </row>
    <row r="46" spans="1:13">
      <c r="A46" s="2"/>
      <c r="B46" s="4" t="s">
        <v>111</v>
      </c>
      <c r="C46" s="3">
        <v>1</v>
      </c>
      <c r="D46" s="2"/>
      <c r="E46" s="3" t="s">
        <v>14</v>
      </c>
      <c r="F46" s="4">
        <v>3000</v>
      </c>
      <c r="G46" s="4">
        <v>3000</v>
      </c>
      <c r="H46" s="2">
        <f t="shared" si="6"/>
        <v>3000</v>
      </c>
      <c r="I46" s="2">
        <f t="shared" si="7"/>
        <v>3000</v>
      </c>
      <c r="J46" s="2"/>
      <c r="K46" s="2"/>
      <c r="L46" s="2"/>
      <c r="M46" s="2"/>
    </row>
    <row r="47" spans="1:13">
      <c r="A47" s="2"/>
      <c r="B47" s="4" t="s">
        <v>112</v>
      </c>
      <c r="C47" s="3">
        <v>3</v>
      </c>
      <c r="D47" s="2"/>
      <c r="E47" s="3" t="s">
        <v>14</v>
      </c>
      <c r="F47" s="4">
        <v>700</v>
      </c>
      <c r="G47" s="4">
        <v>700</v>
      </c>
      <c r="H47" s="2">
        <f t="shared" si="6"/>
        <v>2100</v>
      </c>
      <c r="I47" s="2">
        <f t="shared" si="7"/>
        <v>2100</v>
      </c>
      <c r="J47" s="2"/>
      <c r="K47" s="2"/>
      <c r="L47" s="2"/>
      <c r="M47" s="2"/>
    </row>
    <row r="48" spans="1:13">
      <c r="A48" s="2"/>
      <c r="B48" s="4" t="s">
        <v>113</v>
      </c>
      <c r="C48" s="3">
        <v>2</v>
      </c>
      <c r="D48" s="2"/>
      <c r="E48" s="3" t="s">
        <v>69</v>
      </c>
      <c r="F48" s="4">
        <v>700</v>
      </c>
      <c r="G48" s="4">
        <v>700</v>
      </c>
      <c r="H48" s="2">
        <f t="shared" si="6"/>
        <v>1400</v>
      </c>
      <c r="I48" s="2">
        <f t="shared" si="7"/>
        <v>1400</v>
      </c>
      <c r="J48" s="2"/>
      <c r="K48" s="2"/>
      <c r="L48" s="2"/>
      <c r="M48" s="2"/>
    </row>
    <row r="49" spans="1:13">
      <c r="A49" s="2"/>
      <c r="B49" s="4" t="s">
        <v>114</v>
      </c>
      <c r="C49" s="3">
        <v>1</v>
      </c>
      <c r="D49" s="2" t="s">
        <v>115</v>
      </c>
      <c r="E49" s="3" t="s">
        <v>69</v>
      </c>
      <c r="F49" s="4">
        <v>700</v>
      </c>
      <c r="G49" s="4">
        <v>700</v>
      </c>
      <c r="H49" s="2">
        <f t="shared" si="6"/>
        <v>700</v>
      </c>
      <c r="I49" s="2">
        <f t="shared" si="7"/>
        <v>700</v>
      </c>
      <c r="J49" s="2"/>
      <c r="K49" s="2"/>
      <c r="L49" s="2"/>
      <c r="M49" s="2"/>
    </row>
    <row r="50" spans="1:13">
      <c r="A50" s="2"/>
      <c r="B50" s="4" t="s">
        <v>116</v>
      </c>
      <c r="C50" s="3">
        <v>2</v>
      </c>
      <c r="D50" s="2"/>
      <c r="E50" s="3" t="s">
        <v>14</v>
      </c>
      <c r="F50" s="4">
        <v>300</v>
      </c>
      <c r="G50" s="4">
        <v>300</v>
      </c>
      <c r="H50" s="2">
        <f t="shared" si="6"/>
        <v>600</v>
      </c>
      <c r="I50" s="2">
        <f t="shared" si="7"/>
        <v>600</v>
      </c>
      <c r="J50" s="2"/>
      <c r="K50" s="2"/>
      <c r="L50" s="2"/>
      <c r="M50" s="2"/>
    </row>
    <row r="51" hidden="1" spans="1:13">
      <c r="A51" s="2"/>
      <c r="B51" s="4"/>
      <c r="C51" s="3">
        <v>1</v>
      </c>
      <c r="D51" s="2"/>
      <c r="E51" s="3"/>
      <c r="F51" s="4"/>
      <c r="G51" s="4"/>
      <c r="H51" s="2">
        <f t="shared" si="6"/>
        <v>0</v>
      </c>
      <c r="I51" s="2">
        <f t="shared" si="7"/>
        <v>0</v>
      </c>
      <c r="J51" s="2"/>
      <c r="K51" s="2"/>
      <c r="L51" s="2"/>
      <c r="M51" s="2"/>
    </row>
    <row r="52" hidden="1" spans="1:13">
      <c r="A52" s="4"/>
      <c r="B52" s="2" t="s">
        <v>29</v>
      </c>
      <c r="C52" s="2">
        <v>40</v>
      </c>
      <c r="D52" s="2"/>
      <c r="E52" s="2" t="s">
        <v>13</v>
      </c>
      <c r="F52" s="2">
        <v>150</v>
      </c>
      <c r="G52" s="2">
        <v>150</v>
      </c>
      <c r="H52" s="2">
        <f t="shared" si="6"/>
        <v>6000</v>
      </c>
      <c r="I52" s="2">
        <f t="shared" si="7"/>
        <v>6000</v>
      </c>
      <c r="J52" s="2"/>
      <c r="K52" s="2"/>
      <c r="L52" s="2"/>
      <c r="M52" s="2"/>
    </row>
    <row r="53" hidden="1" spans="1:13">
      <c r="A53" s="4"/>
      <c r="B53" s="2" t="s">
        <v>30</v>
      </c>
      <c r="C53" s="2">
        <v>2</v>
      </c>
      <c r="D53" s="2"/>
      <c r="E53" s="2" t="s">
        <v>13</v>
      </c>
      <c r="F53" s="2">
        <v>1200</v>
      </c>
      <c r="G53" s="2">
        <v>1200</v>
      </c>
      <c r="H53" s="2">
        <f t="shared" ref="H53:H85" si="8">C53*F53</f>
        <v>2400</v>
      </c>
      <c r="I53" s="2">
        <f t="shared" si="7"/>
        <v>2400</v>
      </c>
      <c r="J53" s="2"/>
      <c r="K53" s="2"/>
      <c r="L53" s="2"/>
      <c r="M53" s="2"/>
    </row>
    <row r="54" hidden="1" spans="1:13">
      <c r="A54" s="4"/>
      <c r="B54" s="2" t="s">
        <v>45</v>
      </c>
      <c r="C54" s="2">
        <v>1</v>
      </c>
      <c r="D54" s="2"/>
      <c r="E54" s="2" t="s">
        <v>13</v>
      </c>
      <c r="F54" s="2">
        <v>3000</v>
      </c>
      <c r="G54" s="2">
        <v>3000</v>
      </c>
      <c r="H54" s="2">
        <f t="shared" si="8"/>
        <v>3000</v>
      </c>
      <c r="I54" s="2">
        <f t="shared" si="7"/>
        <v>3000</v>
      </c>
      <c r="J54" s="2"/>
      <c r="K54" s="2"/>
      <c r="L54" s="2"/>
      <c r="M54" s="2"/>
    </row>
    <row r="55" hidden="1" spans="1:13">
      <c r="A55" s="2"/>
      <c r="B55" s="2" t="s">
        <v>23</v>
      </c>
      <c r="C55" s="2">
        <v>12</v>
      </c>
      <c r="D55" s="2"/>
      <c r="E55" s="3" t="s">
        <v>13</v>
      </c>
      <c r="F55" s="2">
        <v>20</v>
      </c>
      <c r="G55" s="2">
        <v>20</v>
      </c>
      <c r="H55" s="2">
        <f t="shared" si="8"/>
        <v>240</v>
      </c>
      <c r="I55" s="2">
        <f t="shared" si="7"/>
        <v>240</v>
      </c>
      <c r="J55" s="2"/>
      <c r="K55" s="2"/>
      <c r="L55" s="2"/>
      <c r="M55" s="2"/>
    </row>
    <row r="56" hidden="1" spans="1:13">
      <c r="A56" s="4"/>
      <c r="B56" s="3" t="s">
        <v>11</v>
      </c>
      <c r="C56" s="3">
        <v>45</v>
      </c>
      <c r="D56" s="3" t="s">
        <v>117</v>
      </c>
      <c r="E56" s="3" t="s">
        <v>13</v>
      </c>
      <c r="F56" s="2">
        <v>750</v>
      </c>
      <c r="G56" s="2">
        <v>500</v>
      </c>
      <c r="H56" s="2">
        <f t="shared" si="8"/>
        <v>33750</v>
      </c>
      <c r="I56" s="2">
        <f t="shared" si="7"/>
        <v>22500</v>
      </c>
      <c r="J56" s="2"/>
      <c r="K56" s="2"/>
      <c r="L56" s="2"/>
      <c r="M56" s="2"/>
    </row>
    <row r="57" hidden="1" spans="1:13">
      <c r="A57" s="2"/>
      <c r="B57" s="3" t="s">
        <v>15</v>
      </c>
      <c r="C57" s="3">
        <v>3</v>
      </c>
      <c r="D57" s="3"/>
      <c r="E57" s="3" t="s">
        <v>13</v>
      </c>
      <c r="F57" s="2">
        <v>3000</v>
      </c>
      <c r="G57" s="2">
        <v>3000</v>
      </c>
      <c r="H57" s="2">
        <f t="shared" si="8"/>
        <v>9000</v>
      </c>
      <c r="I57" s="2">
        <f t="shared" si="7"/>
        <v>9000</v>
      </c>
      <c r="J57" s="2"/>
      <c r="K57" s="2"/>
      <c r="L57" s="2"/>
      <c r="M57" s="2"/>
    </row>
    <row r="58" hidden="1" spans="1:13">
      <c r="A58" s="4"/>
      <c r="B58" s="3" t="s">
        <v>16</v>
      </c>
      <c r="C58" s="3">
        <v>3</v>
      </c>
      <c r="D58" s="4"/>
      <c r="E58" s="3" t="s">
        <v>13</v>
      </c>
      <c r="F58" s="2">
        <v>3000</v>
      </c>
      <c r="G58" s="2">
        <v>3000</v>
      </c>
      <c r="H58" s="2">
        <f t="shared" si="8"/>
        <v>9000</v>
      </c>
      <c r="I58" s="2">
        <f t="shared" ref="I58:I85" si="9">C58*G58</f>
        <v>9000</v>
      </c>
      <c r="J58" s="2"/>
      <c r="K58" s="2"/>
      <c r="L58" s="2"/>
      <c r="M58" s="2"/>
    </row>
    <row r="59" hidden="1" spans="1:13">
      <c r="A59" s="4"/>
      <c r="B59" s="2" t="s">
        <v>44</v>
      </c>
      <c r="C59" s="2">
        <v>1</v>
      </c>
      <c r="D59" s="2"/>
      <c r="E59" s="2" t="s">
        <v>13</v>
      </c>
      <c r="F59" s="2">
        <v>3000</v>
      </c>
      <c r="G59" s="2">
        <v>3000</v>
      </c>
      <c r="H59" s="2">
        <f t="shared" si="8"/>
        <v>3000</v>
      </c>
      <c r="I59" s="2">
        <f t="shared" si="9"/>
        <v>3000</v>
      </c>
      <c r="J59" s="2"/>
      <c r="K59" s="2"/>
      <c r="L59" s="2"/>
      <c r="M59" s="2"/>
    </row>
    <row r="60" hidden="1" spans="1:13">
      <c r="A60" s="2"/>
      <c r="B60" s="2" t="s">
        <v>41</v>
      </c>
      <c r="C60" s="2">
        <v>10</v>
      </c>
      <c r="D60" s="2"/>
      <c r="E60" s="2" t="s">
        <v>13</v>
      </c>
      <c r="F60" s="2">
        <v>165</v>
      </c>
      <c r="G60" s="2">
        <v>165</v>
      </c>
      <c r="H60" s="2">
        <f t="shared" si="8"/>
        <v>1650</v>
      </c>
      <c r="I60" s="2">
        <f t="shared" si="9"/>
        <v>1650</v>
      </c>
      <c r="J60" s="2"/>
      <c r="K60" s="2"/>
      <c r="L60" s="2"/>
      <c r="M60" s="2"/>
    </row>
    <row r="61" hidden="1" spans="1:13">
      <c r="A61" s="2"/>
      <c r="B61" s="2" t="s">
        <v>42</v>
      </c>
      <c r="C61" s="2">
        <v>20</v>
      </c>
      <c r="D61" s="2"/>
      <c r="E61" s="2" t="s">
        <v>13</v>
      </c>
      <c r="F61" s="2">
        <v>165</v>
      </c>
      <c r="G61" s="2">
        <v>165</v>
      </c>
      <c r="H61" s="2">
        <f t="shared" si="8"/>
        <v>3300</v>
      </c>
      <c r="I61" s="2">
        <f t="shared" si="9"/>
        <v>3300</v>
      </c>
      <c r="J61" s="2"/>
      <c r="K61" s="2"/>
      <c r="L61" s="2"/>
      <c r="M61" s="2"/>
    </row>
    <row r="62" hidden="1" spans="1:13">
      <c r="A62" s="4"/>
      <c r="B62" s="2" t="s">
        <v>21</v>
      </c>
      <c r="C62" s="2">
        <v>1</v>
      </c>
      <c r="D62" s="2"/>
      <c r="E62" s="3" t="s">
        <v>13</v>
      </c>
      <c r="F62" s="2">
        <v>1500</v>
      </c>
      <c r="G62" s="2">
        <v>1500</v>
      </c>
      <c r="H62" s="2">
        <f t="shared" si="8"/>
        <v>1500</v>
      </c>
      <c r="I62" s="2">
        <f t="shared" si="9"/>
        <v>1500</v>
      </c>
      <c r="J62" s="2"/>
      <c r="K62" s="2"/>
      <c r="L62" s="2"/>
      <c r="M62" s="2"/>
    </row>
    <row r="63" hidden="1" spans="1:13">
      <c r="A63" s="4"/>
      <c r="B63" s="2" t="s">
        <v>22</v>
      </c>
      <c r="C63" s="2">
        <v>6</v>
      </c>
      <c r="D63" s="2"/>
      <c r="E63" s="3" t="s">
        <v>13</v>
      </c>
      <c r="F63" s="2">
        <v>400</v>
      </c>
      <c r="G63" s="2">
        <v>400</v>
      </c>
      <c r="H63" s="2">
        <f t="shared" si="8"/>
        <v>2400</v>
      </c>
      <c r="I63" s="2">
        <f t="shared" si="9"/>
        <v>2400</v>
      </c>
      <c r="J63" s="2"/>
      <c r="K63" s="2"/>
      <c r="L63" s="2"/>
      <c r="M63" s="2"/>
    </row>
    <row r="64" hidden="1" spans="1:13">
      <c r="A64" s="4"/>
      <c r="B64" s="2" t="s">
        <v>24</v>
      </c>
      <c r="C64" s="2">
        <v>3</v>
      </c>
      <c r="D64" s="2"/>
      <c r="E64" s="3" t="s">
        <v>13</v>
      </c>
      <c r="F64" s="2">
        <v>1000</v>
      </c>
      <c r="G64" s="2">
        <v>1000</v>
      </c>
      <c r="H64" s="2">
        <f t="shared" si="8"/>
        <v>3000</v>
      </c>
      <c r="I64" s="2">
        <f t="shared" si="9"/>
        <v>3000</v>
      </c>
      <c r="J64" s="2"/>
      <c r="K64" s="2"/>
      <c r="L64" s="2"/>
      <c r="M64" s="2"/>
    </row>
    <row r="65" hidden="1" spans="1:13">
      <c r="A65" s="2"/>
      <c r="B65" s="2" t="s">
        <v>25</v>
      </c>
      <c r="C65" s="2">
        <v>1</v>
      </c>
      <c r="D65" s="2"/>
      <c r="E65" s="3" t="s">
        <v>13</v>
      </c>
      <c r="F65" s="2">
        <v>777</v>
      </c>
      <c r="G65" s="2">
        <v>777</v>
      </c>
      <c r="H65" s="2">
        <f t="shared" si="8"/>
        <v>777</v>
      </c>
      <c r="I65" s="2">
        <f t="shared" si="9"/>
        <v>777</v>
      </c>
      <c r="J65" s="2"/>
      <c r="K65" s="2"/>
      <c r="L65" s="2"/>
      <c r="M65" s="2"/>
    </row>
    <row r="66" hidden="1" spans="1:13">
      <c r="A66" s="2"/>
      <c r="B66" s="2" t="s">
        <v>39</v>
      </c>
      <c r="C66" s="2">
        <v>3</v>
      </c>
      <c r="D66" s="2"/>
      <c r="E66" s="2" t="s">
        <v>13</v>
      </c>
      <c r="F66" s="2">
        <v>3000</v>
      </c>
      <c r="G66" s="2">
        <v>3000</v>
      </c>
      <c r="H66" s="2">
        <f t="shared" si="8"/>
        <v>9000</v>
      </c>
      <c r="I66" s="2">
        <f t="shared" si="9"/>
        <v>9000</v>
      </c>
      <c r="J66" s="2"/>
      <c r="K66" s="2"/>
      <c r="L66" s="2"/>
      <c r="M66" s="2"/>
    </row>
    <row r="67" hidden="1" spans="1:13">
      <c r="A67" s="4"/>
      <c r="B67" s="2" t="s">
        <v>118</v>
      </c>
      <c r="C67" s="2">
        <v>1</v>
      </c>
      <c r="D67" s="2"/>
      <c r="E67" s="2" t="s">
        <v>13</v>
      </c>
      <c r="F67" s="2">
        <v>10000</v>
      </c>
      <c r="G67" s="2">
        <v>10000</v>
      </c>
      <c r="H67" s="2">
        <f t="shared" si="8"/>
        <v>10000</v>
      </c>
      <c r="I67" s="2">
        <f t="shared" si="9"/>
        <v>10000</v>
      </c>
      <c r="J67" s="2"/>
      <c r="K67" s="2"/>
      <c r="L67" s="2"/>
      <c r="M67" s="2"/>
    </row>
    <row r="68" hidden="1" spans="1:13">
      <c r="A68" s="4"/>
      <c r="B68" s="2" t="s">
        <v>32</v>
      </c>
      <c r="C68" s="2">
        <v>1</v>
      </c>
      <c r="D68" s="2"/>
      <c r="E68" s="2" t="s">
        <v>13</v>
      </c>
      <c r="F68" s="2">
        <v>3000</v>
      </c>
      <c r="G68" s="2">
        <v>3000</v>
      </c>
      <c r="H68" s="2">
        <f t="shared" si="8"/>
        <v>3000</v>
      </c>
      <c r="I68" s="2">
        <f t="shared" si="9"/>
        <v>3000</v>
      </c>
      <c r="J68" s="2"/>
      <c r="K68" s="2"/>
      <c r="L68" s="2"/>
      <c r="M68" s="2"/>
    </row>
    <row r="69" hidden="1" spans="1:13">
      <c r="A69" s="2"/>
      <c r="B69" s="2" t="s">
        <v>35</v>
      </c>
      <c r="C69" s="2">
        <v>1</v>
      </c>
      <c r="D69" s="2"/>
      <c r="E69" s="2" t="s">
        <v>13</v>
      </c>
      <c r="F69" s="2">
        <v>1000</v>
      </c>
      <c r="G69" s="2">
        <v>1000</v>
      </c>
      <c r="H69" s="2">
        <f t="shared" si="8"/>
        <v>1000</v>
      </c>
      <c r="I69" s="2">
        <f t="shared" si="9"/>
        <v>1000</v>
      </c>
      <c r="J69" s="2"/>
      <c r="K69" s="2"/>
      <c r="L69" s="2"/>
      <c r="M69" s="2"/>
    </row>
    <row r="70" hidden="1" spans="1:13">
      <c r="A70" s="4"/>
      <c r="B70" s="2" t="s">
        <v>36</v>
      </c>
      <c r="C70" s="2">
        <v>1</v>
      </c>
      <c r="D70" s="2"/>
      <c r="E70" s="2" t="s">
        <v>13</v>
      </c>
      <c r="F70" s="2">
        <v>400</v>
      </c>
      <c r="G70" s="2">
        <v>400</v>
      </c>
      <c r="H70" s="2">
        <f t="shared" si="8"/>
        <v>400</v>
      </c>
      <c r="I70" s="2">
        <f t="shared" si="9"/>
        <v>400</v>
      </c>
      <c r="J70" s="2"/>
      <c r="K70" s="2"/>
      <c r="L70" s="2"/>
      <c r="M70" s="2"/>
    </row>
    <row r="71" spans="1:13">
      <c r="A71" s="2"/>
      <c r="B71" s="2" t="s">
        <v>37</v>
      </c>
      <c r="C71" s="2">
        <v>1</v>
      </c>
      <c r="D71" s="2"/>
      <c r="E71" s="2" t="s">
        <v>14</v>
      </c>
      <c r="F71" s="2">
        <v>1800</v>
      </c>
      <c r="G71" s="2">
        <v>1800</v>
      </c>
      <c r="H71" s="2">
        <f t="shared" si="8"/>
        <v>1800</v>
      </c>
      <c r="I71" s="2">
        <f t="shared" si="9"/>
        <v>1800</v>
      </c>
      <c r="J71" s="2"/>
      <c r="K71" s="2"/>
      <c r="L71" s="2"/>
      <c r="M71" s="2"/>
    </row>
    <row r="72" spans="1:13">
      <c r="A72" s="4"/>
      <c r="B72" s="2" t="s">
        <v>38</v>
      </c>
      <c r="C72" s="2">
        <v>1</v>
      </c>
      <c r="D72" s="2"/>
      <c r="E72" s="2" t="s">
        <v>14</v>
      </c>
      <c r="F72" s="2">
        <v>300</v>
      </c>
      <c r="G72" s="2">
        <v>300</v>
      </c>
      <c r="H72" s="2">
        <f t="shared" si="8"/>
        <v>300</v>
      </c>
      <c r="I72" s="2">
        <f t="shared" si="9"/>
        <v>300</v>
      </c>
      <c r="J72" s="2"/>
      <c r="K72" s="2"/>
      <c r="L72" s="2"/>
      <c r="M72" s="2"/>
    </row>
    <row r="73" spans="1:13">
      <c r="A73" s="4"/>
      <c r="B73" t="s">
        <v>119</v>
      </c>
      <c r="C73">
        <v>6</v>
      </c>
      <c r="E73" s="3" t="s">
        <v>69</v>
      </c>
      <c r="F73">
        <v>23</v>
      </c>
      <c r="G73">
        <v>23</v>
      </c>
      <c r="H73" s="2">
        <f t="shared" si="8"/>
        <v>138</v>
      </c>
      <c r="I73" s="2">
        <f t="shared" si="9"/>
        <v>138</v>
      </c>
      <c r="J73" s="2"/>
      <c r="K73" s="2"/>
      <c r="L73" s="2"/>
      <c r="M73" s="2"/>
    </row>
    <row r="74" spans="1:13">
      <c r="A74" s="2"/>
      <c r="B74" s="4" t="s">
        <v>120</v>
      </c>
      <c r="C74" s="4">
        <v>2</v>
      </c>
      <c r="D74" s="4"/>
      <c r="E74" s="3" t="s">
        <v>69</v>
      </c>
      <c r="F74" s="4">
        <v>180</v>
      </c>
      <c r="G74" s="4">
        <v>180</v>
      </c>
      <c r="H74" s="2">
        <f t="shared" si="8"/>
        <v>360</v>
      </c>
      <c r="I74" s="2">
        <f t="shared" si="9"/>
        <v>360</v>
      </c>
      <c r="J74" s="2"/>
      <c r="K74" s="2"/>
      <c r="L74" s="2"/>
      <c r="M74" s="2"/>
    </row>
    <row r="75" spans="1:13">
      <c r="A75" s="2"/>
      <c r="B75" s="4" t="s">
        <v>121</v>
      </c>
      <c r="C75" s="4">
        <v>2</v>
      </c>
      <c r="D75" s="4"/>
      <c r="E75" s="3" t="s">
        <v>69</v>
      </c>
      <c r="F75" s="4">
        <v>240</v>
      </c>
      <c r="G75" s="4">
        <v>240</v>
      </c>
      <c r="H75" s="2">
        <f t="shared" si="8"/>
        <v>480</v>
      </c>
      <c r="I75" s="2">
        <f t="shared" si="9"/>
        <v>480</v>
      </c>
      <c r="J75" s="2"/>
      <c r="K75" s="2"/>
      <c r="L75" s="2"/>
      <c r="M75" s="2"/>
    </row>
    <row r="76" spans="1:13">
      <c r="A76" s="2"/>
      <c r="B76" s="4" t="s">
        <v>122</v>
      </c>
      <c r="C76" s="4">
        <v>2</v>
      </c>
      <c r="D76" s="4"/>
      <c r="E76" s="3" t="s">
        <v>69</v>
      </c>
      <c r="F76" s="4">
        <v>10</v>
      </c>
      <c r="G76" s="4">
        <v>10</v>
      </c>
      <c r="H76" s="2">
        <f t="shared" si="8"/>
        <v>20</v>
      </c>
      <c r="I76" s="2">
        <f t="shared" si="9"/>
        <v>20</v>
      </c>
      <c r="J76" s="2"/>
      <c r="K76" s="2"/>
      <c r="L76" s="2"/>
      <c r="M76" s="2"/>
    </row>
    <row r="77" hidden="1" spans="1:13">
      <c r="A77" s="2"/>
      <c r="B77" s="4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</row>
    <row r="78" hidden="1" spans="1:13">
      <c r="A78" s="2"/>
      <c r="B78" s="4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</row>
    <row r="79" hidden="1" spans="1:13">
      <c r="A79" s="4"/>
      <c r="J79" s="2"/>
      <c r="K79" s="2" t="s">
        <v>49</v>
      </c>
      <c r="L79" s="2">
        <f>SUM(H2:H72)</f>
        <v>192406</v>
      </c>
      <c r="M79" s="2">
        <f>SUM(I2:I72)</f>
        <v>185156</v>
      </c>
    </row>
    <row r="80" hidden="1" spans="1:13">
      <c r="A80" s="2"/>
      <c r="J80" s="2"/>
      <c r="K80" s="2"/>
      <c r="L80" s="2"/>
      <c r="M80" s="2"/>
    </row>
    <row r="81" hidden="1" spans="1:13">
      <c r="A81" s="4"/>
      <c r="B81" s="2" t="s">
        <v>43</v>
      </c>
      <c r="C81" s="2">
        <v>30</v>
      </c>
      <c r="D81" s="2"/>
      <c r="E81" s="3" t="s">
        <v>123</v>
      </c>
      <c r="F81" s="2">
        <v>750</v>
      </c>
      <c r="G81" s="2">
        <v>750</v>
      </c>
      <c r="H81" s="2">
        <f t="shared" ref="H81:H89" si="10">C81*F81</f>
        <v>22500</v>
      </c>
      <c r="I81" s="2">
        <f t="shared" ref="I81:I89" si="11">C81*G81</f>
        <v>22500</v>
      </c>
      <c r="J81" s="2"/>
      <c r="K81" s="2"/>
      <c r="L81" s="2"/>
      <c r="M81" s="2"/>
    </row>
    <row r="82" hidden="1" spans="1:13">
      <c r="A82" s="4"/>
      <c r="B82" s="2" t="s">
        <v>124</v>
      </c>
      <c r="C82" s="2">
        <v>1</v>
      </c>
      <c r="D82" s="2"/>
      <c r="E82" s="3" t="s">
        <v>123</v>
      </c>
      <c r="F82" s="2">
        <v>3000</v>
      </c>
      <c r="G82" s="2">
        <v>3000</v>
      </c>
      <c r="H82" s="2">
        <f t="shared" si="10"/>
        <v>3000</v>
      </c>
      <c r="I82" s="2">
        <f t="shared" si="11"/>
        <v>3000</v>
      </c>
      <c r="J82" s="2"/>
      <c r="K82" s="2"/>
      <c r="L82" s="2"/>
      <c r="M82" s="2"/>
    </row>
    <row r="83" hidden="1" spans="1:13">
      <c r="A83" s="2"/>
      <c r="B83" s="2" t="s">
        <v>31</v>
      </c>
      <c r="C83" s="2">
        <v>1</v>
      </c>
      <c r="D83" s="2"/>
      <c r="E83" s="3" t="s">
        <v>123</v>
      </c>
      <c r="F83" s="2">
        <v>1900</v>
      </c>
      <c r="G83" s="2">
        <v>1900</v>
      </c>
      <c r="H83" s="2">
        <f t="shared" si="10"/>
        <v>1900</v>
      </c>
      <c r="I83" s="2">
        <f t="shared" si="11"/>
        <v>1900</v>
      </c>
      <c r="J83" s="2"/>
      <c r="K83" s="2" t="s">
        <v>125</v>
      </c>
      <c r="L83" s="2"/>
      <c r="M83" s="2"/>
    </row>
    <row r="84" hidden="1" spans="1:13">
      <c r="A84" s="4"/>
      <c r="B84" s="3" t="s">
        <v>17</v>
      </c>
      <c r="C84" s="3">
        <v>1</v>
      </c>
      <c r="D84" s="3"/>
      <c r="E84" s="3" t="s">
        <v>123</v>
      </c>
      <c r="F84" s="2">
        <v>1000</v>
      </c>
      <c r="G84" s="2">
        <v>1000</v>
      </c>
      <c r="H84" s="2">
        <f t="shared" si="10"/>
        <v>1000</v>
      </c>
      <c r="I84" s="2">
        <f t="shared" si="11"/>
        <v>1000</v>
      </c>
      <c r="J84" s="2"/>
      <c r="K84" s="2" t="s">
        <v>125</v>
      </c>
      <c r="L84" s="2"/>
      <c r="M84" s="2"/>
    </row>
    <row r="85" hidden="1" spans="1:13">
      <c r="A85" s="2"/>
      <c r="B85" s="3" t="s">
        <v>18</v>
      </c>
      <c r="C85" s="3">
        <v>1</v>
      </c>
      <c r="D85" s="3"/>
      <c r="E85" s="3" t="s">
        <v>123</v>
      </c>
      <c r="F85" s="2">
        <v>4300</v>
      </c>
      <c r="G85" s="2">
        <v>4300</v>
      </c>
      <c r="H85" s="2">
        <f t="shared" si="10"/>
        <v>4300</v>
      </c>
      <c r="I85" s="2">
        <f t="shared" si="11"/>
        <v>4300</v>
      </c>
      <c r="J85" s="2"/>
      <c r="K85" s="2" t="s">
        <v>125</v>
      </c>
      <c r="L85" s="2"/>
      <c r="M85" s="2"/>
    </row>
    <row r="86" hidden="1" spans="1:13">
      <c r="A86" s="4"/>
      <c r="B86" s="2" t="s">
        <v>126</v>
      </c>
      <c r="C86" s="2">
        <v>1</v>
      </c>
      <c r="D86" s="2"/>
      <c r="E86" s="3" t="s">
        <v>123</v>
      </c>
      <c r="F86" s="2">
        <v>3000</v>
      </c>
      <c r="G86" s="2">
        <v>3000</v>
      </c>
      <c r="H86" s="2">
        <f t="shared" si="10"/>
        <v>3000</v>
      </c>
      <c r="I86" s="2">
        <f t="shared" si="11"/>
        <v>3000</v>
      </c>
      <c r="J86" s="2"/>
      <c r="K86" s="2" t="s">
        <v>125</v>
      </c>
      <c r="L86" s="2"/>
      <c r="M86" s="2"/>
    </row>
    <row r="87" hidden="1" spans="1:13">
      <c r="A87" s="4"/>
      <c r="B87" s="4" t="s">
        <v>127</v>
      </c>
      <c r="C87" s="4">
        <v>1</v>
      </c>
      <c r="D87" s="4"/>
      <c r="E87" s="2" t="s">
        <v>13</v>
      </c>
      <c r="F87" s="4">
        <v>2000</v>
      </c>
      <c r="G87" s="4">
        <v>2000</v>
      </c>
      <c r="H87" s="2">
        <f t="shared" si="10"/>
        <v>2000</v>
      </c>
      <c r="I87" s="2">
        <f t="shared" si="11"/>
        <v>2000</v>
      </c>
      <c r="J87" s="2"/>
      <c r="K87" s="2" t="s">
        <v>125</v>
      </c>
      <c r="L87" s="2"/>
      <c r="M87" s="2"/>
    </row>
    <row r="88" hidden="1" spans="1:13">
      <c r="A88" s="2"/>
      <c r="B88" s="2"/>
      <c r="C88" s="2"/>
      <c r="D88" s="2"/>
      <c r="E88" s="2"/>
      <c r="F88" s="2"/>
      <c r="G88" s="2"/>
      <c r="H88" s="2">
        <f t="shared" si="10"/>
        <v>0</v>
      </c>
      <c r="I88" s="2">
        <f t="shared" si="11"/>
        <v>0</v>
      </c>
      <c r="J88" s="2"/>
      <c r="K88" s="2"/>
      <c r="L88" s="2"/>
      <c r="M88" s="2"/>
    </row>
    <row r="89" hidden="1" spans="1:13">
      <c r="A89" s="2"/>
      <c r="B89" s="2"/>
      <c r="C89" s="2"/>
      <c r="D89" s="2"/>
      <c r="E89" s="2"/>
      <c r="F89" s="2"/>
      <c r="G89" s="2"/>
      <c r="H89" s="2">
        <f t="shared" si="10"/>
        <v>0</v>
      </c>
      <c r="I89" s="2">
        <f t="shared" si="11"/>
        <v>0</v>
      </c>
      <c r="J89" s="2"/>
      <c r="K89" s="2" t="s">
        <v>49</v>
      </c>
      <c r="L89" s="4">
        <f>SUM(H2:H89)</f>
        <v>231104</v>
      </c>
      <c r="M89" s="2">
        <f>SUM(I2:I89)</f>
        <v>223854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G92" sqref="G92"/>
    </sheetView>
  </sheetViews>
  <sheetFormatPr defaultColWidth="9" defaultRowHeight="14.4"/>
  <cols>
    <col min="1" max="1" width="50.1111111111111" customWidth="1"/>
    <col min="2" max="2" width="12.1296296296296" customWidth="1"/>
    <col min="3" max="3" width="6.75" customWidth="1"/>
    <col min="4" max="4" width="20.5" customWidth="1"/>
    <col min="5" max="6" width="9" customWidth="1"/>
    <col min="7" max="7" width="12.8796296296296" customWidth="1"/>
    <col min="8" max="9" width="18.75" customWidth="1"/>
    <col min="10" max="10" width="11" customWidth="1"/>
    <col min="11" max="11" width="10.6666666666667" customWidth="1"/>
  </cols>
  <sheetData>
    <row r="1" spans="1:13">
      <c r="A1" s="2" t="s">
        <v>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7</v>
      </c>
      <c r="K1" s="2" t="s">
        <v>55</v>
      </c>
      <c r="L1" s="2" t="s">
        <v>9</v>
      </c>
      <c r="M1" s="2" t="s">
        <v>10</v>
      </c>
    </row>
    <row r="2" spans="1:13">
      <c r="A2" s="2" t="s">
        <v>56</v>
      </c>
      <c r="B2" s="3" t="s">
        <v>57</v>
      </c>
      <c r="C2" s="3">
        <v>1</v>
      </c>
      <c r="D2" s="3"/>
      <c r="E2" s="3" t="s">
        <v>14</v>
      </c>
      <c r="F2" s="2">
        <v>100</v>
      </c>
      <c r="G2" s="2">
        <v>100</v>
      </c>
      <c r="H2" s="2">
        <f t="shared" ref="H2:H65" si="0">C2*F2</f>
        <v>100</v>
      </c>
      <c r="I2" s="2">
        <f t="shared" ref="I2:I65" si="1">C2*G2</f>
        <v>100</v>
      </c>
      <c r="J2" s="2"/>
      <c r="K2" s="2"/>
      <c r="L2" s="2"/>
      <c r="M2" s="2"/>
    </row>
    <row r="3" spans="1:13">
      <c r="A3" s="2" t="s">
        <v>58</v>
      </c>
      <c r="B3" s="3" t="s">
        <v>59</v>
      </c>
      <c r="C3" s="3">
        <v>140</v>
      </c>
      <c r="D3" s="3"/>
      <c r="E3" s="3" t="s">
        <v>14</v>
      </c>
      <c r="F3" s="2">
        <v>20</v>
      </c>
      <c r="G3" s="2">
        <v>20</v>
      </c>
      <c r="H3" s="2">
        <f t="shared" si="0"/>
        <v>2800</v>
      </c>
      <c r="I3" s="2">
        <f t="shared" si="1"/>
        <v>2800</v>
      </c>
      <c r="J3" s="2"/>
      <c r="K3" s="2" t="s">
        <v>60</v>
      </c>
      <c r="L3" s="2"/>
      <c r="M3" s="2"/>
    </row>
    <row r="4" spans="1:13">
      <c r="A4" s="2"/>
      <c r="B4" s="3" t="s">
        <v>61</v>
      </c>
      <c r="C4" s="3">
        <v>4</v>
      </c>
      <c r="D4" s="3"/>
      <c r="E4" s="3" t="s">
        <v>14</v>
      </c>
      <c r="F4" s="2">
        <v>70</v>
      </c>
      <c r="G4" s="2">
        <v>70</v>
      </c>
      <c r="H4" s="2">
        <f t="shared" si="0"/>
        <v>280</v>
      </c>
      <c r="I4" s="2">
        <f t="shared" si="1"/>
        <v>280</v>
      </c>
      <c r="J4" s="2" t="s">
        <v>62</v>
      </c>
      <c r="K4" s="2"/>
      <c r="L4" s="2"/>
      <c r="M4" s="2"/>
    </row>
    <row r="5" spans="1:13">
      <c r="A5" s="2"/>
      <c r="B5" s="3" t="s">
        <v>63</v>
      </c>
      <c r="C5" s="3">
        <v>4</v>
      </c>
      <c r="D5" s="3"/>
      <c r="E5" s="3" t="s">
        <v>14</v>
      </c>
      <c r="F5" s="3">
        <v>35</v>
      </c>
      <c r="G5" s="3">
        <v>35</v>
      </c>
      <c r="H5" s="2">
        <f t="shared" si="0"/>
        <v>140</v>
      </c>
      <c r="I5" s="2">
        <f t="shared" si="1"/>
        <v>140</v>
      </c>
      <c r="J5" s="2"/>
      <c r="K5" s="2"/>
      <c r="L5" s="2"/>
      <c r="M5" s="2"/>
    </row>
    <row r="6" spans="1:13">
      <c r="A6" s="2"/>
      <c r="B6" s="3" t="s">
        <v>64</v>
      </c>
      <c r="C6" s="3">
        <v>50</v>
      </c>
      <c r="D6" s="3"/>
      <c r="E6" s="3" t="s">
        <v>14</v>
      </c>
      <c r="F6" s="2">
        <v>20</v>
      </c>
      <c r="G6" s="2">
        <v>20</v>
      </c>
      <c r="H6" s="2">
        <f t="shared" si="0"/>
        <v>1000</v>
      </c>
      <c r="I6" s="2">
        <f t="shared" si="1"/>
        <v>1000</v>
      </c>
      <c r="J6" s="2"/>
      <c r="K6" s="2"/>
      <c r="L6" s="2"/>
      <c r="M6" s="2"/>
    </row>
    <row r="7" spans="1:13">
      <c r="A7" s="2"/>
      <c r="B7" s="3" t="s">
        <v>65</v>
      </c>
      <c r="C7" s="3">
        <v>100</v>
      </c>
      <c r="D7" s="3" t="s">
        <v>66</v>
      </c>
      <c r="E7" s="3" t="s">
        <v>14</v>
      </c>
      <c r="F7" s="2">
        <v>20</v>
      </c>
      <c r="G7" s="2">
        <v>20</v>
      </c>
      <c r="H7" s="2">
        <f t="shared" si="0"/>
        <v>2000</v>
      </c>
      <c r="I7" s="2">
        <f t="shared" si="1"/>
        <v>2000</v>
      </c>
      <c r="J7" s="2"/>
      <c r="K7" s="2" t="s">
        <v>67</v>
      </c>
      <c r="L7" s="2"/>
      <c r="M7" s="2"/>
    </row>
    <row r="8" spans="1:13">
      <c r="A8" s="4"/>
      <c r="B8" s="3" t="s">
        <v>19</v>
      </c>
      <c r="C8" s="3">
        <v>30</v>
      </c>
      <c r="D8" s="3"/>
      <c r="E8" s="3" t="s">
        <v>14</v>
      </c>
      <c r="F8" s="2">
        <v>30</v>
      </c>
      <c r="G8" s="2">
        <v>30</v>
      </c>
      <c r="H8" s="2">
        <f t="shared" si="0"/>
        <v>900</v>
      </c>
      <c r="I8" s="2">
        <f t="shared" si="1"/>
        <v>900</v>
      </c>
      <c r="J8" s="2"/>
      <c r="K8" s="2"/>
      <c r="L8" s="2"/>
      <c r="M8" s="2"/>
    </row>
    <row r="9" spans="1:13">
      <c r="A9" s="4"/>
      <c r="B9" s="3" t="s">
        <v>46</v>
      </c>
      <c r="C9" s="3">
        <v>20</v>
      </c>
      <c r="D9" s="2" t="s">
        <v>68</v>
      </c>
      <c r="E9" s="3" t="s">
        <v>14</v>
      </c>
      <c r="F9" s="2">
        <v>20</v>
      </c>
      <c r="G9" s="2">
        <v>20</v>
      </c>
      <c r="H9" s="2">
        <f t="shared" si="0"/>
        <v>400</v>
      </c>
      <c r="I9" s="2">
        <f t="shared" si="1"/>
        <v>400</v>
      </c>
      <c r="J9" s="2"/>
      <c r="K9" s="2"/>
      <c r="L9" s="2"/>
      <c r="M9" s="2"/>
    </row>
    <row r="10" spans="1:13">
      <c r="A10" s="2"/>
      <c r="B10" s="2" t="s">
        <v>33</v>
      </c>
      <c r="C10" s="2">
        <v>1</v>
      </c>
      <c r="D10" s="2" t="s">
        <v>34</v>
      </c>
      <c r="E10" s="3" t="s">
        <v>69</v>
      </c>
      <c r="F10" s="2">
        <v>500</v>
      </c>
      <c r="G10" s="2">
        <v>500</v>
      </c>
      <c r="H10" s="2">
        <f t="shared" si="0"/>
        <v>500</v>
      </c>
      <c r="I10" s="2">
        <f t="shared" si="1"/>
        <v>500</v>
      </c>
      <c r="J10" s="2"/>
      <c r="K10" s="2"/>
      <c r="L10" s="2"/>
      <c r="M10" s="2"/>
    </row>
    <row r="11" spans="1:13">
      <c r="A11" s="2"/>
      <c r="B11" s="2" t="s">
        <v>70</v>
      </c>
      <c r="C11" s="2">
        <v>1</v>
      </c>
      <c r="D11" s="2"/>
      <c r="E11" s="3" t="s">
        <v>69</v>
      </c>
      <c r="F11" s="2">
        <v>4000</v>
      </c>
      <c r="G11" s="2">
        <v>4000</v>
      </c>
      <c r="H11" s="2">
        <f t="shared" si="0"/>
        <v>4000</v>
      </c>
      <c r="I11" s="2">
        <f t="shared" si="1"/>
        <v>4000</v>
      </c>
      <c r="J11" s="2"/>
      <c r="K11" s="2"/>
      <c r="L11" s="2"/>
      <c r="M11" s="2"/>
    </row>
    <row r="12" spans="1:13">
      <c r="A12" s="4"/>
      <c r="B12" t="s">
        <v>71</v>
      </c>
      <c r="C12" s="3">
        <v>100</v>
      </c>
      <c r="D12" s="2"/>
      <c r="E12" s="3" t="s">
        <v>14</v>
      </c>
      <c r="F12" s="2">
        <v>20</v>
      </c>
      <c r="G12" s="2">
        <v>20</v>
      </c>
      <c r="H12" s="2">
        <f t="shared" si="0"/>
        <v>2000</v>
      </c>
      <c r="I12" s="2">
        <f t="shared" si="1"/>
        <v>2000</v>
      </c>
      <c r="J12" s="2"/>
      <c r="K12" s="2"/>
      <c r="L12" s="2"/>
      <c r="M12" s="2"/>
    </row>
    <row r="13" spans="1:13">
      <c r="A13" s="4"/>
      <c r="B13" t="s">
        <v>72</v>
      </c>
      <c r="C13" s="3">
        <v>40</v>
      </c>
      <c r="D13" s="2" t="s">
        <v>73</v>
      </c>
      <c r="E13" s="3" t="s">
        <v>69</v>
      </c>
      <c r="F13" s="2">
        <v>40</v>
      </c>
      <c r="G13" s="2">
        <v>40</v>
      </c>
      <c r="H13" s="2">
        <f t="shared" si="0"/>
        <v>1600</v>
      </c>
      <c r="I13" s="2">
        <f t="shared" si="1"/>
        <v>1600</v>
      </c>
      <c r="J13" s="2"/>
      <c r="K13" s="2"/>
      <c r="L13" s="2"/>
      <c r="M13" s="2"/>
    </row>
    <row r="14" spans="1:13">
      <c r="A14" s="4"/>
      <c r="B14" t="s">
        <v>74</v>
      </c>
      <c r="C14" s="3">
        <v>1</v>
      </c>
      <c r="D14" s="2"/>
      <c r="E14" s="3" t="s">
        <v>14</v>
      </c>
      <c r="F14" s="2">
        <v>75</v>
      </c>
      <c r="G14" s="2">
        <v>75</v>
      </c>
      <c r="H14" s="2">
        <f t="shared" si="0"/>
        <v>75</v>
      </c>
      <c r="I14" s="2">
        <f t="shared" si="1"/>
        <v>75</v>
      </c>
      <c r="J14" s="2"/>
      <c r="K14" s="2"/>
      <c r="L14" s="2"/>
      <c r="M14" s="2"/>
    </row>
    <row r="15" spans="1:13">
      <c r="A15" s="4"/>
      <c r="B15" t="s">
        <v>75</v>
      </c>
      <c r="C15" s="3">
        <v>80</v>
      </c>
      <c r="D15" s="2" t="s">
        <v>76</v>
      </c>
      <c r="E15" s="3" t="s">
        <v>14</v>
      </c>
      <c r="F15" s="2">
        <v>14</v>
      </c>
      <c r="G15" s="2">
        <v>14</v>
      </c>
      <c r="H15" s="2">
        <f t="shared" si="0"/>
        <v>1120</v>
      </c>
      <c r="I15" s="2">
        <f t="shared" si="1"/>
        <v>1120</v>
      </c>
      <c r="J15" s="2"/>
      <c r="K15" s="2"/>
      <c r="L15" s="2"/>
      <c r="M15" s="2"/>
    </row>
    <row r="16" spans="1:13">
      <c r="A16" s="4"/>
      <c r="B16" t="s">
        <v>77</v>
      </c>
      <c r="C16" s="3">
        <v>45</v>
      </c>
      <c r="D16" s="2"/>
      <c r="E16" s="3" t="s">
        <v>69</v>
      </c>
      <c r="F16" s="2">
        <v>150</v>
      </c>
      <c r="G16" s="2">
        <v>150</v>
      </c>
      <c r="H16" s="2">
        <f t="shared" si="0"/>
        <v>6750</v>
      </c>
      <c r="I16" s="2">
        <f t="shared" si="1"/>
        <v>6750</v>
      </c>
      <c r="J16" s="2"/>
      <c r="K16" s="2"/>
      <c r="L16" s="2"/>
      <c r="M16" s="2"/>
    </row>
    <row r="17" spans="1:13">
      <c r="A17" s="4" t="s">
        <v>78</v>
      </c>
      <c r="B17" s="2" t="s">
        <v>79</v>
      </c>
      <c r="C17" s="3">
        <v>55</v>
      </c>
      <c r="D17" s="2"/>
      <c r="E17" s="3" t="s">
        <v>14</v>
      </c>
      <c r="F17" s="2">
        <v>300</v>
      </c>
      <c r="G17" s="2">
        <v>300</v>
      </c>
      <c r="H17" s="2">
        <f t="shared" si="0"/>
        <v>16500</v>
      </c>
      <c r="I17" s="2">
        <f t="shared" si="1"/>
        <v>16500</v>
      </c>
      <c r="J17" s="2"/>
      <c r="K17" s="2"/>
      <c r="L17" s="2"/>
      <c r="M17" s="2"/>
    </row>
    <row r="18" spans="1:13">
      <c r="A18" s="4" t="s">
        <v>78</v>
      </c>
      <c r="B18" s="2" t="s">
        <v>80</v>
      </c>
      <c r="C18" s="3">
        <v>8</v>
      </c>
      <c r="D18" s="2"/>
      <c r="E18" s="3" t="s">
        <v>14</v>
      </c>
      <c r="F18" s="2">
        <v>100</v>
      </c>
      <c r="G18" s="2">
        <v>100</v>
      </c>
      <c r="H18" s="2">
        <f t="shared" si="0"/>
        <v>800</v>
      </c>
      <c r="I18" s="2">
        <f t="shared" si="1"/>
        <v>800</v>
      </c>
      <c r="J18" s="2"/>
      <c r="K18" s="2"/>
      <c r="L18" s="2"/>
      <c r="M18" s="2"/>
    </row>
    <row r="19" spans="1:13">
      <c r="A19" s="4"/>
      <c r="B19" s="2"/>
      <c r="C19" s="3"/>
      <c r="D19" s="2"/>
      <c r="E19" s="3"/>
      <c r="F19" s="2"/>
      <c r="G19" s="2"/>
      <c r="H19" s="2">
        <f t="shared" si="0"/>
        <v>0</v>
      </c>
      <c r="I19" s="2">
        <f t="shared" si="1"/>
        <v>0</v>
      </c>
      <c r="J19" s="2"/>
      <c r="K19" s="2"/>
      <c r="L19" s="2"/>
      <c r="M19" s="2"/>
    </row>
    <row r="20" spans="1:13">
      <c r="A20" s="4"/>
      <c r="B20" s="2" t="s">
        <v>81</v>
      </c>
      <c r="C20" s="3">
        <v>1</v>
      </c>
      <c r="D20" s="2"/>
      <c r="E20" s="3" t="s">
        <v>69</v>
      </c>
      <c r="F20" s="2">
        <v>500</v>
      </c>
      <c r="G20" s="2">
        <v>500</v>
      </c>
      <c r="H20" s="2">
        <f t="shared" si="0"/>
        <v>500</v>
      </c>
      <c r="I20" s="2">
        <f t="shared" si="1"/>
        <v>500</v>
      </c>
      <c r="J20" s="2"/>
      <c r="K20" s="2"/>
      <c r="L20" s="2"/>
      <c r="M20" s="2"/>
    </row>
    <row r="21" spans="1:13">
      <c r="A21" s="4"/>
      <c r="B21" s="2" t="s">
        <v>82</v>
      </c>
      <c r="C21" s="3">
        <v>1</v>
      </c>
      <c r="D21" s="2"/>
      <c r="E21" s="3" t="s">
        <v>14</v>
      </c>
      <c r="F21" s="2">
        <v>10000</v>
      </c>
      <c r="G21" s="2">
        <v>10000</v>
      </c>
      <c r="H21" s="2">
        <f t="shared" si="0"/>
        <v>10000</v>
      </c>
      <c r="I21" s="2">
        <f t="shared" si="1"/>
        <v>10000</v>
      </c>
      <c r="J21" s="2"/>
      <c r="K21" s="2"/>
      <c r="L21" s="2"/>
      <c r="M21" s="2"/>
    </row>
    <row r="22" spans="1:13">
      <c r="A22" s="4"/>
      <c r="B22" s="2" t="s">
        <v>83</v>
      </c>
      <c r="C22" s="2">
        <v>1</v>
      </c>
      <c r="D22" s="2"/>
      <c r="E22" s="3" t="s">
        <v>14</v>
      </c>
      <c r="F22" s="2">
        <v>1000</v>
      </c>
      <c r="G22" s="2">
        <v>1000</v>
      </c>
      <c r="H22" s="2">
        <f t="shared" si="0"/>
        <v>1000</v>
      </c>
      <c r="I22" s="2">
        <f t="shared" si="1"/>
        <v>1000</v>
      </c>
      <c r="J22" s="2"/>
      <c r="K22" s="2"/>
      <c r="L22" s="2"/>
      <c r="M22" s="2"/>
    </row>
    <row r="23" spans="1:13">
      <c r="A23" s="4"/>
      <c r="B23" s="2"/>
      <c r="C23" s="2"/>
      <c r="D23" s="2"/>
      <c r="E23" s="3"/>
      <c r="F23" s="2"/>
      <c r="G23" s="2"/>
      <c r="H23" s="2">
        <f t="shared" si="0"/>
        <v>0</v>
      </c>
      <c r="I23" s="2">
        <f t="shared" si="1"/>
        <v>0</v>
      </c>
      <c r="J23" s="2"/>
      <c r="K23" s="2"/>
      <c r="L23" s="2"/>
      <c r="M23" s="2"/>
    </row>
    <row r="24" spans="1:13">
      <c r="A24" s="4"/>
      <c r="B24" s="2" t="s">
        <v>84</v>
      </c>
      <c r="C24" s="2">
        <v>3</v>
      </c>
      <c r="D24" s="2" t="s">
        <v>85</v>
      </c>
      <c r="E24" s="3" t="s">
        <v>14</v>
      </c>
      <c r="F24" s="2">
        <v>500</v>
      </c>
      <c r="G24" s="2">
        <v>500</v>
      </c>
      <c r="H24" s="2">
        <f t="shared" si="0"/>
        <v>1500</v>
      </c>
      <c r="I24" s="2">
        <f t="shared" si="1"/>
        <v>1500</v>
      </c>
      <c r="J24" s="2"/>
      <c r="K24" s="2"/>
      <c r="L24" s="2"/>
      <c r="M24" s="2"/>
    </row>
    <row r="25" spans="1:13">
      <c r="A25" s="4"/>
      <c r="B25" s="2" t="s">
        <v>86</v>
      </c>
      <c r="C25" s="2">
        <v>2</v>
      </c>
      <c r="D25" s="2" t="s">
        <v>85</v>
      </c>
      <c r="E25" s="3" t="s">
        <v>14</v>
      </c>
      <c r="F25" s="2">
        <v>500</v>
      </c>
      <c r="G25" s="2">
        <v>500</v>
      </c>
      <c r="H25" s="2">
        <f t="shared" si="0"/>
        <v>1000</v>
      </c>
      <c r="I25" s="2">
        <f t="shared" si="1"/>
        <v>1000</v>
      </c>
      <c r="J25" s="2"/>
      <c r="K25" s="2"/>
      <c r="L25" s="2"/>
      <c r="M25" s="2"/>
    </row>
    <row r="26" spans="1:13">
      <c r="A26" s="4"/>
      <c r="B26" t="s">
        <v>87</v>
      </c>
      <c r="C26" s="2">
        <v>1</v>
      </c>
      <c r="D26" s="2" t="s">
        <v>85</v>
      </c>
      <c r="E26" s="3" t="s">
        <v>14</v>
      </c>
      <c r="F26" s="2">
        <v>500</v>
      </c>
      <c r="G26" s="2">
        <v>500</v>
      </c>
      <c r="H26" s="2">
        <f t="shared" si="0"/>
        <v>500</v>
      </c>
      <c r="I26" s="2">
        <f t="shared" si="1"/>
        <v>500</v>
      </c>
      <c r="J26" s="2"/>
      <c r="K26" s="2"/>
      <c r="L26" s="2"/>
      <c r="M26" s="2"/>
    </row>
    <row r="27" spans="1:13">
      <c r="A27" s="2" t="s">
        <v>88</v>
      </c>
      <c r="B27" s="2" t="s">
        <v>89</v>
      </c>
      <c r="C27" s="2">
        <v>2</v>
      </c>
      <c r="D27" s="2"/>
      <c r="E27" s="3" t="s">
        <v>14</v>
      </c>
      <c r="F27" s="2">
        <v>800</v>
      </c>
      <c r="G27" s="2">
        <v>800</v>
      </c>
      <c r="H27" s="2">
        <f t="shared" si="0"/>
        <v>1600</v>
      </c>
      <c r="I27" s="2">
        <f t="shared" si="1"/>
        <v>1600</v>
      </c>
      <c r="J27" s="2"/>
      <c r="K27" s="2"/>
      <c r="L27" s="2"/>
      <c r="M27" s="2"/>
    </row>
    <row r="28" spans="1:13">
      <c r="A28" s="4"/>
      <c r="B28" s="2" t="s">
        <v>90</v>
      </c>
      <c r="C28" s="2">
        <v>1</v>
      </c>
      <c r="D28" s="2"/>
      <c r="E28" s="3" t="s">
        <v>69</v>
      </c>
      <c r="F28" s="2">
        <v>2800</v>
      </c>
      <c r="G28" s="2">
        <v>2800</v>
      </c>
      <c r="H28" s="2">
        <f t="shared" si="0"/>
        <v>2800</v>
      </c>
      <c r="I28" s="2">
        <f t="shared" si="1"/>
        <v>2800</v>
      </c>
      <c r="J28" s="2"/>
      <c r="K28" s="2"/>
      <c r="L28" s="2"/>
      <c r="M28" s="2"/>
    </row>
    <row r="29" spans="1:13">
      <c r="A29" s="4"/>
      <c r="B29" s="2" t="s">
        <v>91</v>
      </c>
      <c r="C29" s="2">
        <v>1</v>
      </c>
      <c r="D29" s="2"/>
      <c r="E29" s="3" t="s">
        <v>69</v>
      </c>
      <c r="F29" s="2">
        <v>100</v>
      </c>
      <c r="G29" s="2">
        <v>100</v>
      </c>
      <c r="H29" s="2">
        <f t="shared" si="0"/>
        <v>100</v>
      </c>
      <c r="I29" s="2">
        <f t="shared" si="1"/>
        <v>100</v>
      </c>
      <c r="J29" s="2"/>
      <c r="K29" s="2"/>
      <c r="L29" s="2"/>
      <c r="M29" s="2"/>
    </row>
    <row r="30" spans="1:13">
      <c r="A30" s="4"/>
      <c r="B30" s="2" t="s">
        <v>27</v>
      </c>
      <c r="C30" s="3">
        <v>50</v>
      </c>
      <c r="D30" s="2" t="s">
        <v>28</v>
      </c>
      <c r="E30" s="3" t="s">
        <v>69</v>
      </c>
      <c r="F30" s="2">
        <v>21</v>
      </c>
      <c r="G30" s="2">
        <v>21</v>
      </c>
      <c r="H30" s="2">
        <f t="shared" si="0"/>
        <v>1050</v>
      </c>
      <c r="I30" s="2">
        <f t="shared" si="1"/>
        <v>1050</v>
      </c>
      <c r="J30" s="2"/>
      <c r="K30" s="2"/>
      <c r="L30" s="2"/>
      <c r="M30" s="2"/>
    </row>
    <row r="31" spans="1:13">
      <c r="A31" s="4"/>
      <c r="B31" s="4" t="s">
        <v>92</v>
      </c>
      <c r="C31" s="3">
        <v>50</v>
      </c>
      <c r="D31" s="2"/>
      <c r="E31" s="3" t="s">
        <v>14</v>
      </c>
      <c r="F31" s="2">
        <v>60</v>
      </c>
      <c r="G31" s="2">
        <v>100</v>
      </c>
      <c r="H31" s="2">
        <f t="shared" si="0"/>
        <v>3000</v>
      </c>
      <c r="I31" s="2">
        <f t="shared" si="1"/>
        <v>5000</v>
      </c>
      <c r="J31" s="2"/>
      <c r="K31" s="2" t="s">
        <v>93</v>
      </c>
      <c r="L31" s="2"/>
      <c r="M31" s="2"/>
    </row>
    <row r="32" spans="1:13">
      <c r="A32" s="4"/>
      <c r="B32" s="4" t="s">
        <v>94</v>
      </c>
      <c r="C32" s="3">
        <v>50</v>
      </c>
      <c r="D32" s="2"/>
      <c r="E32" s="3" t="s">
        <v>14</v>
      </c>
      <c r="F32" s="2">
        <v>60</v>
      </c>
      <c r="G32" s="2">
        <v>100</v>
      </c>
      <c r="H32" s="2">
        <f t="shared" si="0"/>
        <v>3000</v>
      </c>
      <c r="I32" s="2">
        <f t="shared" si="1"/>
        <v>5000</v>
      </c>
      <c r="J32" s="2"/>
      <c r="K32" s="2"/>
      <c r="L32" s="2"/>
      <c r="M32" s="2"/>
    </row>
    <row r="33" spans="1:13">
      <c r="A33" s="4"/>
      <c r="B33" s="4" t="s">
        <v>95</v>
      </c>
      <c r="C33" s="3">
        <v>18</v>
      </c>
      <c r="D33" s="2" t="s">
        <v>96</v>
      </c>
      <c r="E33" s="3" t="s">
        <v>14</v>
      </c>
      <c r="F33" s="2">
        <v>35</v>
      </c>
      <c r="G33" s="2">
        <v>35</v>
      </c>
      <c r="H33" s="2">
        <f t="shared" si="0"/>
        <v>630</v>
      </c>
      <c r="I33" s="2">
        <f t="shared" si="1"/>
        <v>630</v>
      </c>
      <c r="J33" s="2"/>
      <c r="K33" s="2" t="s">
        <v>97</v>
      </c>
      <c r="L33" s="2"/>
      <c r="M33" s="2"/>
    </row>
    <row r="34" spans="1:13">
      <c r="A34" s="4"/>
      <c r="B34" s="4" t="s">
        <v>98</v>
      </c>
      <c r="C34" s="3">
        <v>1</v>
      </c>
      <c r="D34" s="2"/>
      <c r="E34" s="3" t="s">
        <v>14</v>
      </c>
      <c r="F34" s="2">
        <v>1000</v>
      </c>
      <c r="G34" s="2">
        <v>1000</v>
      </c>
      <c r="H34" s="2">
        <f t="shared" si="0"/>
        <v>1000</v>
      </c>
      <c r="I34" s="2">
        <f t="shared" si="1"/>
        <v>1000</v>
      </c>
      <c r="J34" s="2"/>
      <c r="K34" s="2"/>
      <c r="L34" s="2"/>
      <c r="M34" s="2"/>
    </row>
    <row r="35" spans="1:13">
      <c r="A35" s="4"/>
      <c r="B35" s="4" t="s">
        <v>99</v>
      </c>
      <c r="C35" s="3">
        <v>1</v>
      </c>
      <c r="D35" s="2"/>
      <c r="E35" s="3" t="s">
        <v>14</v>
      </c>
      <c r="F35" s="2">
        <v>1000</v>
      </c>
      <c r="G35" s="2">
        <v>1000</v>
      </c>
      <c r="H35" s="2">
        <f t="shared" si="0"/>
        <v>1000</v>
      </c>
      <c r="I35" s="2">
        <f t="shared" si="1"/>
        <v>1000</v>
      </c>
      <c r="J35" s="2"/>
      <c r="K35" s="2" t="s">
        <v>100</v>
      </c>
      <c r="L35" s="2"/>
      <c r="M35" s="2"/>
    </row>
    <row r="36" spans="1:13">
      <c r="A36" s="4"/>
      <c r="B36" s="4" t="s">
        <v>101</v>
      </c>
      <c r="C36" s="3">
        <v>1</v>
      </c>
      <c r="D36" s="2"/>
      <c r="E36" s="3" t="s">
        <v>14</v>
      </c>
      <c r="F36" s="2">
        <v>500</v>
      </c>
      <c r="G36" s="2">
        <v>500</v>
      </c>
      <c r="H36" s="2">
        <f t="shared" si="0"/>
        <v>500</v>
      </c>
      <c r="I36" s="2">
        <f t="shared" si="1"/>
        <v>500</v>
      </c>
      <c r="J36" s="2"/>
      <c r="K36" s="2"/>
      <c r="L36" s="2"/>
      <c r="M36" s="2"/>
    </row>
    <row r="37" spans="1:13">
      <c r="A37" s="4"/>
      <c r="B37" s="4" t="s">
        <v>102</v>
      </c>
      <c r="C37" s="3">
        <v>1</v>
      </c>
      <c r="D37" s="2"/>
      <c r="E37" s="3" t="s">
        <v>14</v>
      </c>
      <c r="F37" s="2"/>
      <c r="G37" s="2"/>
      <c r="H37" s="2">
        <f t="shared" si="0"/>
        <v>0</v>
      </c>
      <c r="I37" s="2">
        <f t="shared" si="1"/>
        <v>0</v>
      </c>
      <c r="J37" s="2"/>
      <c r="K37" s="2"/>
      <c r="L37" s="2"/>
      <c r="M37" s="2"/>
    </row>
    <row r="38" spans="1:13">
      <c r="A38" s="2" t="s">
        <v>88</v>
      </c>
      <c r="B38" s="4" t="s">
        <v>103</v>
      </c>
      <c r="C38" s="3">
        <v>1</v>
      </c>
      <c r="D38" s="2"/>
      <c r="E38" s="3" t="s">
        <v>14</v>
      </c>
      <c r="F38" s="2">
        <v>1094</v>
      </c>
      <c r="G38" s="2">
        <v>1094</v>
      </c>
      <c r="H38" s="2">
        <f t="shared" si="0"/>
        <v>1094</v>
      </c>
      <c r="I38" s="2">
        <f t="shared" si="1"/>
        <v>1094</v>
      </c>
      <c r="J38" s="2"/>
      <c r="K38" s="2"/>
      <c r="L38" s="2"/>
      <c r="M38" s="2"/>
    </row>
    <row r="39" spans="1:13">
      <c r="A39" s="2" t="s">
        <v>88</v>
      </c>
      <c r="B39" s="4" t="s">
        <v>104</v>
      </c>
      <c r="C39" s="3">
        <v>1</v>
      </c>
      <c r="D39" s="2"/>
      <c r="E39" s="3" t="s">
        <v>14</v>
      </c>
      <c r="F39" s="2">
        <v>750</v>
      </c>
      <c r="G39" s="2">
        <v>750</v>
      </c>
      <c r="H39" s="2">
        <f t="shared" si="0"/>
        <v>750</v>
      </c>
      <c r="I39" s="2">
        <f t="shared" si="1"/>
        <v>750</v>
      </c>
      <c r="J39" s="2"/>
      <c r="K39" s="2"/>
      <c r="L39" s="2"/>
      <c r="M39" s="2"/>
    </row>
    <row r="40" spans="1:13">
      <c r="A40" s="2" t="s">
        <v>88</v>
      </c>
      <c r="B40" s="4" t="s">
        <v>105</v>
      </c>
      <c r="C40" s="3">
        <v>1</v>
      </c>
      <c r="D40" s="2"/>
      <c r="E40" s="3" t="s">
        <v>14</v>
      </c>
      <c r="F40" s="2">
        <v>300</v>
      </c>
      <c r="G40" s="2">
        <v>300</v>
      </c>
      <c r="H40" s="2">
        <f t="shared" si="0"/>
        <v>300</v>
      </c>
      <c r="I40" s="2">
        <f t="shared" si="1"/>
        <v>300</v>
      </c>
      <c r="J40" s="2"/>
      <c r="K40" s="2"/>
      <c r="L40" s="2"/>
      <c r="M40" s="2"/>
    </row>
    <row r="41" spans="1:13">
      <c r="A41" s="2" t="s">
        <v>88</v>
      </c>
      <c r="B41" s="4" t="s">
        <v>106</v>
      </c>
      <c r="C41" s="3">
        <v>8</v>
      </c>
      <c r="D41" s="2"/>
      <c r="E41" s="3" t="s">
        <v>14</v>
      </c>
      <c r="F41" s="4">
        <v>300</v>
      </c>
      <c r="G41" s="4">
        <v>300</v>
      </c>
      <c r="H41" s="2">
        <f t="shared" si="0"/>
        <v>2400</v>
      </c>
      <c r="I41" s="2">
        <f t="shared" si="1"/>
        <v>2400</v>
      </c>
      <c r="J41" s="2"/>
      <c r="K41" s="2"/>
      <c r="L41" s="2"/>
      <c r="M41" s="2"/>
    </row>
    <row r="42" spans="1:13">
      <c r="A42" s="2" t="s">
        <v>88</v>
      </c>
      <c r="B42" s="4" t="s">
        <v>107</v>
      </c>
      <c r="C42" s="3">
        <v>2</v>
      </c>
      <c r="D42" s="2"/>
      <c r="E42" s="3" t="s">
        <v>14</v>
      </c>
      <c r="F42" s="4">
        <v>600</v>
      </c>
      <c r="G42" s="4">
        <v>600</v>
      </c>
      <c r="H42" s="2">
        <f t="shared" si="0"/>
        <v>1200</v>
      </c>
      <c r="I42" s="2">
        <f t="shared" si="1"/>
        <v>1200</v>
      </c>
      <c r="J42" s="2"/>
      <c r="K42" s="2"/>
      <c r="L42" s="2"/>
      <c r="M42" s="2"/>
    </row>
    <row r="43" spans="1:13">
      <c r="A43" s="2"/>
      <c r="B43" s="4" t="s">
        <v>108</v>
      </c>
      <c r="C43" s="3">
        <v>1</v>
      </c>
      <c r="D43" s="2"/>
      <c r="E43" s="3" t="s">
        <v>14</v>
      </c>
      <c r="F43" s="4">
        <v>1800</v>
      </c>
      <c r="G43" s="4">
        <v>1800</v>
      </c>
      <c r="H43" s="2">
        <f t="shared" si="0"/>
        <v>1800</v>
      </c>
      <c r="I43" s="2">
        <f t="shared" si="1"/>
        <v>1800</v>
      </c>
      <c r="J43" s="2"/>
      <c r="K43" s="2"/>
      <c r="L43" s="2"/>
      <c r="M43" s="2"/>
    </row>
    <row r="44" spans="1:13">
      <c r="A44" s="2" t="s">
        <v>88</v>
      </c>
      <c r="B44" s="4" t="s">
        <v>109</v>
      </c>
      <c r="C44" s="3">
        <v>2</v>
      </c>
      <c r="D44" s="2"/>
      <c r="E44" s="3" t="s">
        <v>14</v>
      </c>
      <c r="F44" s="4">
        <v>800</v>
      </c>
      <c r="G44" s="4">
        <v>800</v>
      </c>
      <c r="H44" s="2">
        <f t="shared" si="0"/>
        <v>1600</v>
      </c>
      <c r="I44" s="2">
        <f t="shared" si="1"/>
        <v>1600</v>
      </c>
      <c r="J44" s="2"/>
      <c r="K44" s="2"/>
      <c r="L44" s="2"/>
      <c r="M44" s="2"/>
    </row>
    <row r="45" spans="1:13">
      <c r="A45" s="2"/>
      <c r="B45" s="4" t="s">
        <v>110</v>
      </c>
      <c r="C45" s="3">
        <v>2</v>
      </c>
      <c r="D45" s="2"/>
      <c r="E45" s="3" t="s">
        <v>14</v>
      </c>
      <c r="F45" s="4">
        <v>400</v>
      </c>
      <c r="G45" s="4">
        <v>400</v>
      </c>
      <c r="H45" s="2">
        <f t="shared" si="0"/>
        <v>800</v>
      </c>
      <c r="I45" s="2">
        <f t="shared" si="1"/>
        <v>800</v>
      </c>
      <c r="J45" s="2"/>
      <c r="K45" s="2"/>
      <c r="L45" s="2"/>
      <c r="M45" s="2"/>
    </row>
    <row r="46" spans="1:13">
      <c r="A46" s="2"/>
      <c r="B46" s="4" t="s">
        <v>111</v>
      </c>
      <c r="C46" s="3">
        <v>1</v>
      </c>
      <c r="D46" s="2"/>
      <c r="E46" s="3" t="s">
        <v>14</v>
      </c>
      <c r="F46" s="4">
        <v>3000</v>
      </c>
      <c r="G46" s="4">
        <v>3000</v>
      </c>
      <c r="H46" s="2">
        <f t="shared" si="0"/>
        <v>3000</v>
      </c>
      <c r="I46" s="2">
        <f t="shared" si="1"/>
        <v>3000</v>
      </c>
      <c r="J46" s="2"/>
      <c r="K46" s="2"/>
      <c r="L46" s="2"/>
      <c r="M46" s="2"/>
    </row>
    <row r="47" spans="1:13">
      <c r="A47" s="2"/>
      <c r="B47" s="4" t="s">
        <v>112</v>
      </c>
      <c r="C47" s="3">
        <v>3</v>
      </c>
      <c r="D47" s="2"/>
      <c r="E47" s="3" t="s">
        <v>14</v>
      </c>
      <c r="F47" s="4">
        <v>750</v>
      </c>
      <c r="G47" s="4">
        <v>750</v>
      </c>
      <c r="H47" s="2">
        <f t="shared" si="0"/>
        <v>2250</v>
      </c>
      <c r="I47" s="2">
        <f t="shared" si="1"/>
        <v>2250</v>
      </c>
      <c r="J47" s="2"/>
      <c r="K47" s="2"/>
      <c r="L47" s="2"/>
      <c r="M47" s="2"/>
    </row>
    <row r="48" spans="1:13">
      <c r="A48" s="2"/>
      <c r="B48" s="4" t="s">
        <v>113</v>
      </c>
      <c r="C48" s="3">
        <v>2</v>
      </c>
      <c r="D48" s="2"/>
      <c r="E48" s="3" t="s">
        <v>69</v>
      </c>
      <c r="F48" s="4">
        <v>1400</v>
      </c>
      <c r="G48" s="4">
        <v>700</v>
      </c>
      <c r="H48" s="2">
        <f t="shared" si="0"/>
        <v>2800</v>
      </c>
      <c r="I48" s="2">
        <f t="shared" si="1"/>
        <v>1400</v>
      </c>
      <c r="J48" s="2"/>
      <c r="K48" s="2"/>
      <c r="L48" s="2"/>
      <c r="M48" s="2"/>
    </row>
    <row r="49" spans="1:13">
      <c r="A49" s="2"/>
      <c r="B49" s="4" t="s">
        <v>114</v>
      </c>
      <c r="C49" s="3">
        <v>1</v>
      </c>
      <c r="D49" s="2" t="s">
        <v>115</v>
      </c>
      <c r="E49" s="3" t="s">
        <v>69</v>
      </c>
      <c r="F49" s="4">
        <v>700</v>
      </c>
      <c r="G49" s="4">
        <v>700</v>
      </c>
      <c r="H49" s="2">
        <f t="shared" si="0"/>
        <v>700</v>
      </c>
      <c r="I49" s="2">
        <f t="shared" si="1"/>
        <v>700</v>
      </c>
      <c r="J49" s="2"/>
      <c r="K49" s="2"/>
      <c r="L49" s="2"/>
      <c r="M49" s="2"/>
    </row>
    <row r="50" spans="1:13">
      <c r="A50" s="2"/>
      <c r="B50" s="4" t="s">
        <v>116</v>
      </c>
      <c r="C50" s="3">
        <v>2</v>
      </c>
      <c r="D50" s="2"/>
      <c r="E50" s="3" t="s">
        <v>14</v>
      </c>
      <c r="F50" s="4">
        <v>700</v>
      </c>
      <c r="G50" s="4">
        <v>700</v>
      </c>
      <c r="H50" s="2">
        <f t="shared" si="0"/>
        <v>1400</v>
      </c>
      <c r="I50" s="2">
        <f t="shared" si="1"/>
        <v>1400</v>
      </c>
      <c r="J50" s="2"/>
      <c r="K50" s="2"/>
      <c r="L50" s="2"/>
      <c r="M50" s="2"/>
    </row>
    <row r="51" spans="1:13">
      <c r="A51" s="2"/>
      <c r="B51" s="4"/>
      <c r="C51" s="3">
        <v>1</v>
      </c>
      <c r="D51" s="2"/>
      <c r="E51" s="3"/>
      <c r="F51" s="4"/>
      <c r="G51" s="4"/>
      <c r="H51" s="2">
        <f t="shared" si="0"/>
        <v>0</v>
      </c>
      <c r="I51" s="2">
        <f t="shared" si="1"/>
        <v>0</v>
      </c>
      <c r="J51" s="2"/>
      <c r="K51" s="2"/>
      <c r="L51" s="2"/>
      <c r="M51" s="2"/>
    </row>
    <row r="52" spans="1:13">
      <c r="A52" s="4"/>
      <c r="B52" s="2" t="s">
        <v>29</v>
      </c>
      <c r="C52" s="2">
        <v>40</v>
      </c>
      <c r="D52" s="2"/>
      <c r="E52" s="2" t="s">
        <v>13</v>
      </c>
      <c r="F52" s="2">
        <v>150</v>
      </c>
      <c r="G52" s="2">
        <v>150</v>
      </c>
      <c r="H52" s="2">
        <f t="shared" si="0"/>
        <v>6000</v>
      </c>
      <c r="I52" s="2">
        <f t="shared" si="1"/>
        <v>6000</v>
      </c>
      <c r="J52" s="2"/>
      <c r="K52" s="2"/>
      <c r="L52" s="2"/>
      <c r="M52" s="2"/>
    </row>
    <row r="53" spans="1:13">
      <c r="A53" s="4"/>
      <c r="B53" s="2" t="s">
        <v>30</v>
      </c>
      <c r="C53" s="2">
        <v>2</v>
      </c>
      <c r="D53" s="2"/>
      <c r="E53" s="2" t="s">
        <v>13</v>
      </c>
      <c r="F53" s="2">
        <v>1200</v>
      </c>
      <c r="G53" s="2">
        <v>1200</v>
      </c>
      <c r="H53" s="2">
        <f t="shared" si="0"/>
        <v>2400</v>
      </c>
      <c r="I53" s="2">
        <f t="shared" si="1"/>
        <v>2400</v>
      </c>
      <c r="J53" s="2"/>
      <c r="K53" s="2"/>
      <c r="L53" s="2"/>
      <c r="M53" s="2"/>
    </row>
    <row r="54" spans="1:13">
      <c r="A54" s="4"/>
      <c r="B54" s="2" t="s">
        <v>45</v>
      </c>
      <c r="C54" s="2">
        <v>1</v>
      </c>
      <c r="D54" s="2"/>
      <c r="E54" s="2" t="s">
        <v>13</v>
      </c>
      <c r="F54" s="2">
        <v>3000</v>
      </c>
      <c r="G54" s="2">
        <v>3000</v>
      </c>
      <c r="H54" s="2">
        <f t="shared" si="0"/>
        <v>3000</v>
      </c>
      <c r="I54" s="2">
        <f t="shared" si="1"/>
        <v>3000</v>
      </c>
      <c r="J54" s="2"/>
      <c r="K54" s="2"/>
      <c r="L54" s="2"/>
      <c r="M54" s="2"/>
    </row>
    <row r="55" spans="1:13">
      <c r="A55" s="2"/>
      <c r="B55" s="2" t="s">
        <v>23</v>
      </c>
      <c r="C55" s="2">
        <v>12</v>
      </c>
      <c r="D55" s="2"/>
      <c r="E55" s="3" t="s">
        <v>13</v>
      </c>
      <c r="F55" s="2">
        <v>20</v>
      </c>
      <c r="G55" s="2">
        <v>20</v>
      </c>
      <c r="H55" s="2">
        <f t="shared" si="0"/>
        <v>240</v>
      </c>
      <c r="I55" s="2">
        <f t="shared" si="1"/>
        <v>240</v>
      </c>
      <c r="J55" s="2"/>
      <c r="K55" s="2"/>
      <c r="L55" s="2"/>
      <c r="M55" s="2"/>
    </row>
    <row r="56" spans="1:13">
      <c r="A56" s="4"/>
      <c r="B56" s="3" t="s">
        <v>11</v>
      </c>
      <c r="C56" s="3">
        <v>45</v>
      </c>
      <c r="D56" s="3" t="s">
        <v>117</v>
      </c>
      <c r="E56" s="3" t="s">
        <v>13</v>
      </c>
      <c r="F56" s="2">
        <v>750</v>
      </c>
      <c r="G56" s="2">
        <v>500</v>
      </c>
      <c r="H56" s="2">
        <f t="shared" si="0"/>
        <v>33750</v>
      </c>
      <c r="I56" s="2">
        <f t="shared" si="1"/>
        <v>22500</v>
      </c>
      <c r="J56" s="2"/>
      <c r="K56" s="2"/>
      <c r="L56" s="2"/>
      <c r="M56" s="2"/>
    </row>
    <row r="57" spans="1:13">
      <c r="A57" s="2"/>
      <c r="B57" s="3" t="s">
        <v>15</v>
      </c>
      <c r="C57" s="3">
        <v>3</v>
      </c>
      <c r="D57" s="3"/>
      <c r="E57" s="3" t="s">
        <v>13</v>
      </c>
      <c r="F57" s="2">
        <v>3000</v>
      </c>
      <c r="G57" s="2">
        <v>3000</v>
      </c>
      <c r="H57" s="2">
        <f t="shared" si="0"/>
        <v>9000</v>
      </c>
      <c r="I57" s="2">
        <f t="shared" si="1"/>
        <v>9000</v>
      </c>
      <c r="J57" s="2"/>
      <c r="K57" s="2"/>
      <c r="L57" s="2"/>
      <c r="M57" s="2"/>
    </row>
    <row r="58" spans="1:13">
      <c r="A58" s="4"/>
      <c r="B58" s="3" t="s">
        <v>16</v>
      </c>
      <c r="C58" s="3">
        <v>3</v>
      </c>
      <c r="D58" s="4"/>
      <c r="E58" s="3" t="s">
        <v>13</v>
      </c>
      <c r="F58" s="2">
        <v>3000</v>
      </c>
      <c r="G58" s="2">
        <v>3000</v>
      </c>
      <c r="H58" s="2">
        <f t="shared" si="0"/>
        <v>9000</v>
      </c>
      <c r="I58" s="2">
        <f t="shared" si="1"/>
        <v>9000</v>
      </c>
      <c r="J58" s="2"/>
      <c r="K58" s="2"/>
      <c r="L58" s="2"/>
      <c r="M58" s="2"/>
    </row>
    <row r="59" spans="1:13">
      <c r="A59" s="4"/>
      <c r="B59" s="2" t="s">
        <v>44</v>
      </c>
      <c r="C59" s="2">
        <v>1</v>
      </c>
      <c r="D59" s="2"/>
      <c r="E59" s="2" t="s">
        <v>13</v>
      </c>
      <c r="F59" s="2">
        <v>3000</v>
      </c>
      <c r="G59" s="2">
        <v>3000</v>
      </c>
      <c r="H59" s="2">
        <f t="shared" si="0"/>
        <v>3000</v>
      </c>
      <c r="I59" s="2">
        <f t="shared" si="1"/>
        <v>3000</v>
      </c>
      <c r="J59" s="2"/>
      <c r="K59" s="2"/>
      <c r="L59" s="2"/>
      <c r="M59" s="2"/>
    </row>
    <row r="60" spans="1:13">
      <c r="A60" s="2"/>
      <c r="B60" s="2" t="s">
        <v>41</v>
      </c>
      <c r="C60" s="2">
        <v>10</v>
      </c>
      <c r="D60" s="2"/>
      <c r="E60" s="2" t="s">
        <v>13</v>
      </c>
      <c r="F60" s="2">
        <v>165</v>
      </c>
      <c r="G60" s="2">
        <v>165</v>
      </c>
      <c r="H60" s="2">
        <f t="shared" si="0"/>
        <v>1650</v>
      </c>
      <c r="I60" s="2">
        <f t="shared" si="1"/>
        <v>1650</v>
      </c>
      <c r="J60" s="2"/>
      <c r="K60" s="2"/>
      <c r="L60" s="2"/>
      <c r="M60" s="2"/>
    </row>
    <row r="61" spans="1:13">
      <c r="A61" s="2"/>
      <c r="B61" s="2" t="s">
        <v>42</v>
      </c>
      <c r="C61" s="2">
        <v>20</v>
      </c>
      <c r="D61" s="2"/>
      <c r="E61" s="2" t="s">
        <v>13</v>
      </c>
      <c r="F61" s="2">
        <v>165</v>
      </c>
      <c r="G61" s="2">
        <v>165</v>
      </c>
      <c r="H61" s="2">
        <f t="shared" si="0"/>
        <v>3300</v>
      </c>
      <c r="I61" s="2">
        <f t="shared" si="1"/>
        <v>3300</v>
      </c>
      <c r="J61" s="2"/>
      <c r="K61" s="2"/>
      <c r="L61" s="2"/>
      <c r="M61" s="2"/>
    </row>
    <row r="62" spans="1:13">
      <c r="A62" s="4"/>
      <c r="B62" s="2" t="s">
        <v>21</v>
      </c>
      <c r="C62" s="2">
        <v>1</v>
      </c>
      <c r="D62" s="2"/>
      <c r="E62" s="3" t="s">
        <v>13</v>
      </c>
      <c r="F62" s="2">
        <v>1500</v>
      </c>
      <c r="G62" s="2">
        <v>1500</v>
      </c>
      <c r="H62" s="2">
        <f t="shared" si="0"/>
        <v>1500</v>
      </c>
      <c r="I62" s="2">
        <f t="shared" si="1"/>
        <v>1500</v>
      </c>
      <c r="J62" s="2"/>
      <c r="K62" s="2"/>
      <c r="L62" s="2"/>
      <c r="M62" s="2"/>
    </row>
    <row r="63" spans="1:13">
      <c r="A63" s="4"/>
      <c r="B63" s="2" t="s">
        <v>22</v>
      </c>
      <c r="C63" s="2">
        <v>6</v>
      </c>
      <c r="D63" s="2"/>
      <c r="E63" s="3" t="s">
        <v>13</v>
      </c>
      <c r="F63" s="2">
        <v>400</v>
      </c>
      <c r="G63" s="2">
        <v>400</v>
      </c>
      <c r="H63" s="2">
        <f t="shared" si="0"/>
        <v>2400</v>
      </c>
      <c r="I63" s="2">
        <f t="shared" si="1"/>
        <v>2400</v>
      </c>
      <c r="J63" s="2"/>
      <c r="K63" s="2"/>
      <c r="L63" s="2"/>
      <c r="M63" s="2"/>
    </row>
    <row r="64" spans="1:13">
      <c r="A64" s="4"/>
      <c r="B64" s="2" t="s">
        <v>24</v>
      </c>
      <c r="C64" s="2">
        <v>3</v>
      </c>
      <c r="D64" s="2"/>
      <c r="E64" s="3" t="s">
        <v>13</v>
      </c>
      <c r="F64" s="2">
        <v>1000</v>
      </c>
      <c r="G64" s="2">
        <v>1000</v>
      </c>
      <c r="H64" s="2">
        <f t="shared" si="0"/>
        <v>3000</v>
      </c>
      <c r="I64" s="2">
        <f t="shared" si="1"/>
        <v>3000</v>
      </c>
      <c r="J64" s="2"/>
      <c r="K64" s="2"/>
      <c r="L64" s="2"/>
      <c r="M64" s="2"/>
    </row>
    <row r="65" spans="1:13">
      <c r="A65" s="2"/>
      <c r="B65" s="2" t="s">
        <v>25</v>
      </c>
      <c r="C65" s="2">
        <v>1</v>
      </c>
      <c r="D65" s="2"/>
      <c r="E65" s="3" t="s">
        <v>13</v>
      </c>
      <c r="F65" s="2">
        <v>777</v>
      </c>
      <c r="G65" s="2">
        <v>777</v>
      </c>
      <c r="H65" s="2">
        <f t="shared" si="0"/>
        <v>777</v>
      </c>
      <c r="I65" s="2">
        <f t="shared" si="1"/>
        <v>777</v>
      </c>
      <c r="J65" s="2"/>
      <c r="K65" s="2"/>
      <c r="L65" s="2"/>
      <c r="M65" s="2"/>
    </row>
    <row r="66" spans="1:13">
      <c r="A66" s="2"/>
      <c r="B66" s="2" t="s">
        <v>39</v>
      </c>
      <c r="C66" s="2">
        <v>3</v>
      </c>
      <c r="D66" s="2"/>
      <c r="E66" s="2" t="s">
        <v>13</v>
      </c>
      <c r="F66" s="2">
        <v>3000</v>
      </c>
      <c r="G66" s="2">
        <v>3000</v>
      </c>
      <c r="H66" s="2">
        <f t="shared" ref="H66:H76" si="2">C66*F66</f>
        <v>9000</v>
      </c>
      <c r="I66" s="2">
        <f t="shared" ref="I66:I76" si="3">C66*G66</f>
        <v>9000</v>
      </c>
      <c r="J66" s="2"/>
      <c r="K66" s="2"/>
      <c r="L66" s="2"/>
      <c r="M66" s="2"/>
    </row>
    <row r="67" spans="1:13">
      <c r="A67" s="4"/>
      <c r="B67" s="2" t="s">
        <v>118</v>
      </c>
      <c r="C67" s="2">
        <v>1</v>
      </c>
      <c r="D67" s="2"/>
      <c r="E67" s="2" t="s">
        <v>13</v>
      </c>
      <c r="F67" s="2">
        <v>10000</v>
      </c>
      <c r="G67" s="2">
        <v>10000</v>
      </c>
      <c r="H67" s="2">
        <f t="shared" si="2"/>
        <v>10000</v>
      </c>
      <c r="I67" s="2">
        <f t="shared" si="3"/>
        <v>10000</v>
      </c>
      <c r="J67" s="2"/>
      <c r="K67" s="2"/>
      <c r="L67" s="2"/>
      <c r="M67" s="2"/>
    </row>
    <row r="68" spans="1:13">
      <c r="A68" s="4"/>
      <c r="B68" s="2" t="s">
        <v>32</v>
      </c>
      <c r="C68" s="2">
        <v>1</v>
      </c>
      <c r="D68" s="2"/>
      <c r="E68" s="2" t="s">
        <v>13</v>
      </c>
      <c r="F68" s="2">
        <v>3000</v>
      </c>
      <c r="G68" s="2">
        <v>3000</v>
      </c>
      <c r="H68" s="2">
        <f t="shared" si="2"/>
        <v>3000</v>
      </c>
      <c r="I68" s="2">
        <f t="shared" si="3"/>
        <v>3000</v>
      </c>
      <c r="J68" s="2"/>
      <c r="K68" s="2"/>
      <c r="L68" s="2"/>
      <c r="M68" s="2"/>
    </row>
    <row r="69" spans="1:13">
      <c r="A69" s="2"/>
      <c r="B69" s="2" t="s">
        <v>35</v>
      </c>
      <c r="C69" s="2">
        <v>1</v>
      </c>
      <c r="D69" s="2"/>
      <c r="E69" s="2" t="s">
        <v>13</v>
      </c>
      <c r="F69" s="2">
        <v>1000</v>
      </c>
      <c r="G69" s="2">
        <v>1000</v>
      </c>
      <c r="H69" s="2">
        <f t="shared" si="2"/>
        <v>1000</v>
      </c>
      <c r="I69" s="2">
        <f t="shared" si="3"/>
        <v>1000</v>
      </c>
      <c r="J69" s="2"/>
      <c r="K69" s="2"/>
      <c r="L69" s="2"/>
      <c r="M69" s="2"/>
    </row>
    <row r="70" spans="1:13">
      <c r="A70" s="4"/>
      <c r="B70" s="2" t="s">
        <v>36</v>
      </c>
      <c r="C70" s="2">
        <v>1</v>
      </c>
      <c r="D70" s="2"/>
      <c r="E70" s="2" t="s">
        <v>13</v>
      </c>
      <c r="F70" s="2">
        <v>400</v>
      </c>
      <c r="G70" s="2">
        <v>400</v>
      </c>
      <c r="H70" s="2">
        <f t="shared" si="2"/>
        <v>400</v>
      </c>
      <c r="I70" s="2">
        <f t="shared" si="3"/>
        <v>400</v>
      </c>
      <c r="J70" s="2"/>
      <c r="K70" s="2"/>
      <c r="L70" s="2"/>
      <c r="M70" s="2"/>
    </row>
    <row r="71" spans="1:13">
      <c r="A71" s="2"/>
      <c r="B71" s="2" t="s">
        <v>37</v>
      </c>
      <c r="C71" s="2">
        <v>1</v>
      </c>
      <c r="D71" s="2"/>
      <c r="E71" s="2" t="s">
        <v>14</v>
      </c>
      <c r="F71" s="2">
        <v>1800</v>
      </c>
      <c r="G71" s="2">
        <v>1800</v>
      </c>
      <c r="H71" s="2">
        <f t="shared" si="2"/>
        <v>1800</v>
      </c>
      <c r="I71" s="2">
        <f t="shared" si="3"/>
        <v>1800</v>
      </c>
      <c r="J71" s="2"/>
      <c r="K71" s="2"/>
      <c r="L71" s="2"/>
      <c r="M71" s="2"/>
    </row>
    <row r="72" spans="1:13">
      <c r="A72" s="4"/>
      <c r="B72" s="2" t="s">
        <v>38</v>
      </c>
      <c r="C72" s="2">
        <v>1</v>
      </c>
      <c r="D72" s="2"/>
      <c r="E72" s="2" t="s">
        <v>14</v>
      </c>
      <c r="F72" s="2">
        <v>300</v>
      </c>
      <c r="G72" s="2">
        <v>300</v>
      </c>
      <c r="H72" s="2">
        <f t="shared" si="2"/>
        <v>300</v>
      </c>
      <c r="I72" s="2">
        <f t="shared" si="3"/>
        <v>300</v>
      </c>
      <c r="J72" s="2"/>
      <c r="K72" s="2"/>
      <c r="L72" s="2"/>
      <c r="M72" s="2"/>
    </row>
    <row r="73" spans="1:13">
      <c r="A73" s="4"/>
      <c r="B73" t="s">
        <v>119</v>
      </c>
      <c r="C73">
        <v>6</v>
      </c>
      <c r="E73" s="3" t="s">
        <v>69</v>
      </c>
      <c r="F73">
        <v>23</v>
      </c>
      <c r="G73">
        <v>23</v>
      </c>
      <c r="H73" s="2">
        <f t="shared" si="2"/>
        <v>138</v>
      </c>
      <c r="I73" s="2">
        <f t="shared" si="3"/>
        <v>138</v>
      </c>
      <c r="J73" s="2"/>
      <c r="K73" s="2"/>
      <c r="L73" s="2"/>
      <c r="M73" s="2"/>
    </row>
    <row r="74" spans="1:13">
      <c r="A74" s="2"/>
      <c r="B74" s="4" t="s">
        <v>120</v>
      </c>
      <c r="C74" s="4">
        <v>2</v>
      </c>
      <c r="D74" s="4"/>
      <c r="E74" s="3" t="s">
        <v>69</v>
      </c>
      <c r="F74" s="4">
        <v>180</v>
      </c>
      <c r="G74" s="4">
        <v>180</v>
      </c>
      <c r="H74" s="2">
        <f t="shared" si="2"/>
        <v>360</v>
      </c>
      <c r="I74" s="2">
        <f t="shared" si="3"/>
        <v>360</v>
      </c>
      <c r="J74" s="2"/>
      <c r="K74" s="2"/>
      <c r="L74" s="2"/>
      <c r="M74" s="2"/>
    </row>
    <row r="75" spans="1:13">
      <c r="A75" s="2"/>
      <c r="B75" s="4" t="s">
        <v>121</v>
      </c>
      <c r="C75" s="4">
        <v>2</v>
      </c>
      <c r="D75" s="4"/>
      <c r="E75" s="3" t="s">
        <v>69</v>
      </c>
      <c r="F75" s="4">
        <v>240</v>
      </c>
      <c r="G75" s="4">
        <v>240</v>
      </c>
      <c r="H75" s="2">
        <f t="shared" si="2"/>
        <v>480</v>
      </c>
      <c r="I75" s="2">
        <f t="shared" si="3"/>
        <v>480</v>
      </c>
      <c r="J75" s="2"/>
      <c r="K75" s="2"/>
      <c r="L75" s="2"/>
      <c r="M75" s="2"/>
    </row>
    <row r="76" spans="1:13">
      <c r="A76" s="2"/>
      <c r="B76" s="4" t="s">
        <v>122</v>
      </c>
      <c r="C76" s="4">
        <v>2</v>
      </c>
      <c r="D76" s="4"/>
      <c r="E76" s="3" t="s">
        <v>69</v>
      </c>
      <c r="F76" s="4">
        <v>10</v>
      </c>
      <c r="G76" s="4">
        <v>10</v>
      </c>
      <c r="H76" s="2">
        <f t="shared" si="2"/>
        <v>20</v>
      </c>
      <c r="I76" s="2">
        <f t="shared" si="3"/>
        <v>20</v>
      </c>
      <c r="J76" s="2"/>
      <c r="K76" s="2"/>
      <c r="L76" s="2"/>
      <c r="M76" s="2"/>
    </row>
    <row r="77" spans="1:13">
      <c r="A77" s="2"/>
      <c r="B77" s="4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</row>
    <row r="78" spans="1:13">
      <c r="A78" s="2"/>
      <c r="B78" s="4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</row>
    <row r="79" spans="1:13">
      <c r="A79" s="4"/>
      <c r="J79" s="2"/>
      <c r="K79" s="2" t="s">
        <v>49</v>
      </c>
      <c r="L79" s="2">
        <f>SUM(H2:H72)</f>
        <v>194756</v>
      </c>
      <c r="M79" s="2">
        <f>SUM(I2:I72)</f>
        <v>186106</v>
      </c>
    </row>
    <row r="80" spans="1:13">
      <c r="A80" s="2"/>
      <c r="J80" s="2"/>
      <c r="K80" s="2"/>
      <c r="L80" s="2"/>
      <c r="M80" s="2"/>
    </row>
    <row r="81" spans="1:13">
      <c r="A81" s="4"/>
      <c r="B81" s="2" t="s">
        <v>43</v>
      </c>
      <c r="C81" s="2">
        <v>16.8</v>
      </c>
      <c r="D81" s="2"/>
      <c r="E81" s="3" t="s">
        <v>123</v>
      </c>
      <c r="F81" s="2">
        <v>750</v>
      </c>
      <c r="G81" s="2">
        <v>750</v>
      </c>
      <c r="H81" s="2">
        <f t="shared" ref="H81:H89" si="4">C81*F81</f>
        <v>12600</v>
      </c>
      <c r="I81" s="2">
        <f t="shared" ref="I81:I89" si="5">C81*G81</f>
        <v>12600</v>
      </c>
      <c r="J81" s="2"/>
      <c r="K81" s="2"/>
      <c r="L81" s="2"/>
      <c r="M81" s="2"/>
    </row>
    <row r="82" spans="1:13">
      <c r="A82" s="4"/>
      <c r="B82" s="2" t="s">
        <v>124</v>
      </c>
      <c r="C82" s="2">
        <v>1</v>
      </c>
      <c r="D82" s="2"/>
      <c r="E82" s="3" t="s">
        <v>123</v>
      </c>
      <c r="F82" s="2">
        <v>3000</v>
      </c>
      <c r="G82" s="2">
        <v>3000</v>
      </c>
      <c r="H82" s="2">
        <f t="shared" si="4"/>
        <v>3000</v>
      </c>
      <c r="I82" s="2">
        <f t="shared" si="5"/>
        <v>3000</v>
      </c>
      <c r="J82" s="2"/>
      <c r="K82" s="2"/>
      <c r="L82" s="2"/>
      <c r="M82" s="2"/>
    </row>
    <row r="83" spans="1:13">
      <c r="A83" s="2"/>
      <c r="B83" s="2" t="s">
        <v>31</v>
      </c>
      <c r="C83" s="2">
        <v>1</v>
      </c>
      <c r="D83" s="2"/>
      <c r="E83" s="3" t="s">
        <v>123</v>
      </c>
      <c r="F83" s="2">
        <v>1900</v>
      </c>
      <c r="G83" s="2">
        <v>1900</v>
      </c>
      <c r="H83" s="2">
        <f t="shared" si="4"/>
        <v>1900</v>
      </c>
      <c r="I83" s="2">
        <f t="shared" si="5"/>
        <v>1900</v>
      </c>
      <c r="J83" s="2"/>
      <c r="K83" s="2" t="s">
        <v>125</v>
      </c>
      <c r="L83" s="2"/>
      <c r="M83" s="2"/>
    </row>
    <row r="84" spans="1:13">
      <c r="A84" s="4"/>
      <c r="B84" s="3" t="s">
        <v>17</v>
      </c>
      <c r="C84" s="3">
        <v>1</v>
      </c>
      <c r="D84" s="3"/>
      <c r="E84" s="3" t="s">
        <v>123</v>
      </c>
      <c r="F84" s="2">
        <v>1000</v>
      </c>
      <c r="G84" s="2">
        <v>1000</v>
      </c>
      <c r="H84" s="2">
        <f t="shared" si="4"/>
        <v>1000</v>
      </c>
      <c r="I84" s="2">
        <f t="shared" si="5"/>
        <v>1000</v>
      </c>
      <c r="J84" s="2"/>
      <c r="K84" s="2" t="s">
        <v>125</v>
      </c>
      <c r="L84" s="2"/>
      <c r="M84" s="2"/>
    </row>
    <row r="85" spans="1:13">
      <c r="A85" s="2"/>
      <c r="B85" s="3" t="s">
        <v>18</v>
      </c>
      <c r="C85" s="3">
        <v>1</v>
      </c>
      <c r="D85" s="3"/>
      <c r="E85" s="3" t="s">
        <v>123</v>
      </c>
      <c r="F85" s="2">
        <v>4300</v>
      </c>
      <c r="G85" s="2">
        <v>4300</v>
      </c>
      <c r="H85" s="2">
        <f t="shared" si="4"/>
        <v>4300</v>
      </c>
      <c r="I85" s="2">
        <f t="shared" si="5"/>
        <v>4300</v>
      </c>
      <c r="J85" s="2"/>
      <c r="K85" s="2" t="s">
        <v>125</v>
      </c>
      <c r="L85" s="2"/>
      <c r="M85" s="2"/>
    </row>
    <row r="86" spans="1:13">
      <c r="A86" s="4"/>
      <c r="B86" s="2" t="s">
        <v>126</v>
      </c>
      <c r="C86" s="2">
        <v>1</v>
      </c>
      <c r="D86" s="2"/>
      <c r="E86" s="3" t="s">
        <v>123</v>
      </c>
      <c r="F86" s="2">
        <v>3000</v>
      </c>
      <c r="G86" s="2">
        <v>3000</v>
      </c>
      <c r="H86" s="2">
        <f t="shared" si="4"/>
        <v>3000</v>
      </c>
      <c r="I86" s="2">
        <f t="shared" si="5"/>
        <v>3000</v>
      </c>
      <c r="J86" s="2"/>
      <c r="K86" s="2" t="s">
        <v>125</v>
      </c>
      <c r="L86" s="2"/>
      <c r="M86" s="2"/>
    </row>
    <row r="87" spans="1:13">
      <c r="A87" s="4"/>
      <c r="B87" s="4" t="s">
        <v>127</v>
      </c>
      <c r="C87" s="4">
        <v>1</v>
      </c>
      <c r="D87" s="4"/>
      <c r="E87" s="2" t="s">
        <v>13</v>
      </c>
      <c r="F87" s="4">
        <v>2000</v>
      </c>
      <c r="G87" s="4">
        <v>2000</v>
      </c>
      <c r="H87" s="2">
        <f t="shared" si="4"/>
        <v>2000</v>
      </c>
      <c r="I87" s="2">
        <f t="shared" si="5"/>
        <v>2000</v>
      </c>
      <c r="J87" s="2"/>
      <c r="K87" s="2" t="s">
        <v>125</v>
      </c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>
        <f t="shared" si="4"/>
        <v>0</v>
      </c>
      <c r="I88" s="2">
        <f t="shared" si="5"/>
        <v>0</v>
      </c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>
        <f t="shared" si="4"/>
        <v>0</v>
      </c>
      <c r="I89" s="2">
        <f t="shared" si="5"/>
        <v>0</v>
      </c>
      <c r="J89" s="2"/>
      <c r="K89" s="2" t="s">
        <v>49</v>
      </c>
      <c r="L89" s="4">
        <f>SUM(H2:H89)</f>
        <v>223554</v>
      </c>
      <c r="M89" s="2">
        <f>SUM(I2:I89)</f>
        <v>214904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G20" sqref="G20"/>
    </sheetView>
  </sheetViews>
  <sheetFormatPr defaultColWidth="9" defaultRowHeight="14.4" outlineLevelRow="1"/>
  <cols>
    <col min="3" max="3" width="12.6296296296296"/>
    <col min="5" max="5" width="11.5"/>
    <col min="7" max="7" width="15.3333333333333" customWidth="1"/>
    <col min="9" max="9" width="15.8888888888889" customWidth="1"/>
    <col min="10" max="10" width="14.2222222222222" customWidth="1"/>
    <col min="11" max="11" width="3.33333333333333" customWidth="1"/>
    <col min="12" max="13" width="12.4444444444444" customWidth="1"/>
    <col min="14" max="14" width="15.3333333333333" customWidth="1"/>
  </cols>
  <sheetData>
    <row r="1" spans="1:15">
      <c r="A1" t="s">
        <v>128</v>
      </c>
      <c r="B1" t="s">
        <v>129</v>
      </c>
      <c r="C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L1" t="s">
        <v>137</v>
      </c>
      <c r="M1" t="s">
        <v>134</v>
      </c>
      <c r="N1" t="s">
        <v>135</v>
      </c>
      <c r="O1" t="s">
        <v>136</v>
      </c>
    </row>
    <row r="2" spans="1:15">
      <c r="A2">
        <v>750</v>
      </c>
      <c r="B2">
        <v>1500</v>
      </c>
      <c r="C2">
        <v>3</v>
      </c>
      <c r="E2">
        <v>3785</v>
      </c>
      <c r="F2">
        <f>3500+1300</f>
        <v>4800</v>
      </c>
      <c r="G2">
        <f>E2/(A2+3)</f>
        <v>5.0265604249668</v>
      </c>
      <c r="H2">
        <v>5</v>
      </c>
      <c r="I2">
        <f>H2*A2+(H2-1)*C2</f>
        <v>3762</v>
      </c>
      <c r="J2">
        <f>E2-I2</f>
        <v>23</v>
      </c>
      <c r="L2">
        <f>F2/B2</f>
        <v>3.2</v>
      </c>
      <c r="M2">
        <v>3</v>
      </c>
      <c r="N2">
        <f>M2*(B2+3)</f>
        <v>4509</v>
      </c>
      <c r="O2">
        <f>F2-N2</f>
        <v>291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pane xSplit="4" ySplit="1" topLeftCell="E17" activePane="bottomRight" state="frozen"/>
      <selection/>
      <selection pane="topRight"/>
      <selection pane="bottomLeft"/>
      <selection pane="bottomRight" activeCell="B41" sqref="B2:B41"/>
    </sheetView>
  </sheetViews>
  <sheetFormatPr defaultColWidth="9" defaultRowHeight="14.4" outlineLevelCol="5"/>
  <cols>
    <col min="2" max="2" width="22.3333333333333" customWidth="1"/>
    <col min="3" max="3" width="17.5555555555556" customWidth="1"/>
    <col min="4" max="4" width="24.7777777777778" customWidth="1"/>
  </cols>
  <sheetData>
    <row r="1" spans="1:3">
      <c r="A1" t="s">
        <v>138</v>
      </c>
      <c r="B1" t="s">
        <v>139</v>
      </c>
      <c r="C1" t="s">
        <v>140</v>
      </c>
    </row>
    <row r="2" spans="1:2">
      <c r="A2" s="1" t="s">
        <v>141</v>
      </c>
      <c r="B2">
        <v>4</v>
      </c>
    </row>
    <row r="3" spans="1:6">
      <c r="A3" s="1"/>
      <c r="B3">
        <v>2</v>
      </c>
      <c r="F3">
        <v>1760</v>
      </c>
    </row>
    <row r="4" spans="1:6">
      <c r="A4" s="1"/>
      <c r="B4">
        <v>1</v>
      </c>
      <c r="F4">
        <v>1440</v>
      </c>
    </row>
    <row r="5" spans="1:6">
      <c r="A5" s="1"/>
      <c r="B5">
        <v>2</v>
      </c>
      <c r="F5">
        <v>540</v>
      </c>
    </row>
    <row r="6" spans="1:6">
      <c r="A6" s="1"/>
      <c r="B6">
        <v>1</v>
      </c>
      <c r="F6">
        <v>540</v>
      </c>
    </row>
    <row r="7" spans="1:6">
      <c r="A7" s="1" t="s">
        <v>142</v>
      </c>
      <c r="B7">
        <v>3.7</v>
      </c>
      <c r="F7">
        <v>1730</v>
      </c>
    </row>
    <row r="8" spans="1:6">
      <c r="A8" s="1"/>
      <c r="B8">
        <v>3.3</v>
      </c>
      <c r="F8">
        <v>2000</v>
      </c>
    </row>
    <row r="9" spans="1:2">
      <c r="A9" s="1"/>
      <c r="B9">
        <v>2</v>
      </c>
    </row>
    <row r="10" spans="1:6">
      <c r="A10" s="1"/>
      <c r="B10">
        <v>2</v>
      </c>
      <c r="F10">
        <v>8000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2">
      <c r="A15" s="1" t="s">
        <v>143</v>
      </c>
      <c r="B15">
        <v>3.4</v>
      </c>
    </row>
    <row r="16" spans="1:2">
      <c r="A16" s="1"/>
      <c r="B16">
        <v>3.4</v>
      </c>
    </row>
    <row r="17" spans="1:2">
      <c r="A17" s="1"/>
      <c r="B17">
        <v>1.8</v>
      </c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2">
      <c r="A23" s="1" t="s">
        <v>144</v>
      </c>
      <c r="B23">
        <v>1.5</v>
      </c>
    </row>
    <row r="24" spans="1:2">
      <c r="A24" s="1"/>
      <c r="B24">
        <v>3.4</v>
      </c>
    </row>
    <row r="25" spans="1:2">
      <c r="A25" s="1"/>
      <c r="B25">
        <v>3.4</v>
      </c>
    </row>
    <row r="26" spans="1:2">
      <c r="A26" s="1"/>
      <c r="B26">
        <v>2</v>
      </c>
    </row>
    <row r="27" spans="1:2">
      <c r="A27" s="1"/>
      <c r="B27">
        <v>2</v>
      </c>
    </row>
    <row r="28" spans="1:2">
      <c r="A28" s="1"/>
      <c r="B28">
        <v>2.5</v>
      </c>
    </row>
    <row r="29" spans="1:2">
      <c r="A29" s="1"/>
      <c r="B29">
        <v>1</v>
      </c>
    </row>
    <row r="30" spans="1:2">
      <c r="A30" s="1"/>
      <c r="B30">
        <v>1.6</v>
      </c>
    </row>
    <row r="31" spans="1:2">
      <c r="A31" s="1"/>
      <c r="B31">
        <v>1.8</v>
      </c>
    </row>
    <row r="32" spans="1:2">
      <c r="A32" s="1"/>
      <c r="B32">
        <v>1</v>
      </c>
    </row>
    <row r="33" spans="1:2">
      <c r="A33" s="1" t="s">
        <v>47</v>
      </c>
      <c r="B33">
        <v>2.5</v>
      </c>
    </row>
    <row r="34" spans="1:2">
      <c r="A34" s="1"/>
      <c r="B34">
        <v>1.68</v>
      </c>
    </row>
    <row r="35" spans="1:2">
      <c r="A35" s="1"/>
      <c r="B35">
        <v>2.5</v>
      </c>
    </row>
    <row r="36" spans="1:2">
      <c r="A36" s="1"/>
      <c r="B36">
        <v>1.68</v>
      </c>
    </row>
    <row r="37" spans="1:2">
      <c r="A37" s="1"/>
      <c r="B37">
        <v>2.5</v>
      </c>
    </row>
    <row r="38" spans="1:2">
      <c r="A38" s="1"/>
      <c r="B38">
        <v>1.68</v>
      </c>
    </row>
    <row r="39" spans="1:2">
      <c r="A39" s="1"/>
      <c r="B39">
        <v>2.5</v>
      </c>
    </row>
    <row r="40" spans="1:2">
      <c r="A40" s="1"/>
      <c r="B40">
        <v>1.68</v>
      </c>
    </row>
    <row r="41" spans="1:1">
      <c r="A41" s="1"/>
    </row>
    <row r="42" spans="1:1">
      <c r="A42" s="1" t="s">
        <v>145</v>
      </c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2">
      <c r="A49" s="1" t="s">
        <v>146</v>
      </c>
      <c r="B49">
        <v>4.5</v>
      </c>
    </row>
    <row r="50" spans="1:2">
      <c r="A50" s="1"/>
      <c r="B50">
        <v>2</v>
      </c>
    </row>
    <row r="51" spans="1:2">
      <c r="A51" s="1"/>
      <c r="B51">
        <v>2.8</v>
      </c>
    </row>
    <row r="52" spans="1:1">
      <c r="A52" s="1"/>
    </row>
    <row r="53" spans="1:1">
      <c r="A53" s="1"/>
    </row>
    <row r="54" spans="1:1">
      <c r="A54" s="1"/>
    </row>
  </sheetData>
  <mergeCells count="7">
    <mergeCell ref="A2:A6"/>
    <mergeCell ref="A7:A14"/>
    <mergeCell ref="A15:A22"/>
    <mergeCell ref="A23:A32"/>
    <mergeCell ref="A33:A41"/>
    <mergeCell ref="A42:A48"/>
    <mergeCell ref="A49:A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selection activeCell="A14" sqref="A14"/>
    </sheetView>
  </sheetViews>
  <sheetFormatPr defaultColWidth="8.88888888888889" defaultRowHeight="14.4" outlineLevelRow="6"/>
  <cols>
    <col min="1" max="1" width="71.3333333333333" customWidth="1"/>
  </cols>
  <sheetData>
    <row r="1" spans="1:1">
      <c r="A1" t="s">
        <v>147</v>
      </c>
    </row>
    <row r="2" spans="1:1">
      <c r="A2" t="s">
        <v>148</v>
      </c>
    </row>
    <row r="3" spans="1:1">
      <c r="A3" t="s">
        <v>149</v>
      </c>
    </row>
    <row r="4" spans="1:1">
      <c r="A4" t="s">
        <v>150</v>
      </c>
    </row>
    <row r="5" spans="1:1">
      <c r="A5" t="s">
        <v>151</v>
      </c>
    </row>
    <row r="6" spans="1:1">
      <c r="A6" t="s">
        <v>152</v>
      </c>
    </row>
    <row r="7" spans="1:1">
      <c r="A7" t="s">
        <v>153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8" ySplit="1" topLeftCell="I2" activePane="bottomRight" state="frozen"/>
      <selection/>
      <selection pane="topRight"/>
      <selection pane="bottomLeft"/>
      <selection pane="bottomRight" activeCell="G19" sqref="G19"/>
    </sheetView>
  </sheetViews>
  <sheetFormatPr defaultColWidth="8.88888888888889" defaultRowHeight="14.4" outlineLevelCol="7"/>
  <cols>
    <col min="4" max="4" width="9.66666666666667"/>
    <col min="7" max="8" width="10.6666666666667"/>
  </cols>
  <sheetData>
    <row r="1" spans="4:4">
      <c r="D1" t="s">
        <v>12</v>
      </c>
    </row>
    <row r="2" spans="1:4">
      <c r="A2" t="s">
        <v>154</v>
      </c>
      <c r="B2">
        <v>2570</v>
      </c>
      <c r="C2">
        <v>1140</v>
      </c>
      <c r="D2">
        <f>B2*C2/1000/1000</f>
        <v>2.9298</v>
      </c>
    </row>
    <row r="3" spans="1:4">
      <c r="A3" t="s">
        <v>154</v>
      </c>
      <c r="B3">
        <v>2520</v>
      </c>
      <c r="C3">
        <f>1480+2570</f>
        <v>4050</v>
      </c>
      <c r="D3">
        <f t="shared" ref="D3:D17" si="0">B3*C3/1000/1000</f>
        <v>10.206</v>
      </c>
    </row>
    <row r="4" spans="1:4">
      <c r="A4" t="s">
        <v>155</v>
      </c>
      <c r="B4">
        <v>1620</v>
      </c>
      <c r="C4">
        <v>2520</v>
      </c>
      <c r="D4">
        <f t="shared" si="0"/>
        <v>4.0824</v>
      </c>
    </row>
    <row r="5" spans="1:4">
      <c r="A5" t="s">
        <v>156</v>
      </c>
      <c r="B5">
        <v>1620</v>
      </c>
      <c r="C5">
        <v>2520</v>
      </c>
      <c r="D5">
        <f t="shared" si="0"/>
        <v>4.0824</v>
      </c>
    </row>
    <row r="6" spans="1:4">
      <c r="A6" t="s">
        <v>157</v>
      </c>
      <c r="B6">
        <v>590</v>
      </c>
      <c r="C6">
        <v>1760</v>
      </c>
      <c r="D6">
        <f t="shared" si="0"/>
        <v>1.0384</v>
      </c>
    </row>
    <row r="7" spans="1:4">
      <c r="A7" t="s">
        <v>157</v>
      </c>
      <c r="B7">
        <f>3650-590</f>
        <v>3060</v>
      </c>
      <c r="C7">
        <v>3370</v>
      </c>
      <c r="D7">
        <f t="shared" si="0"/>
        <v>10.3122</v>
      </c>
    </row>
    <row r="8" spans="1:4">
      <c r="A8" t="s">
        <v>158</v>
      </c>
      <c r="B8">
        <v>2375</v>
      </c>
      <c r="C8">
        <v>3330</v>
      </c>
      <c r="D8">
        <f t="shared" si="0"/>
        <v>7.90875</v>
      </c>
    </row>
    <row r="9" spans="1:4">
      <c r="A9" t="s">
        <v>159</v>
      </c>
      <c r="B9">
        <v>1000</v>
      </c>
      <c r="C9">
        <f>1000+1620+680</f>
        <v>3300</v>
      </c>
      <c r="D9">
        <f t="shared" si="0"/>
        <v>3.3</v>
      </c>
    </row>
    <row r="10" spans="1:4">
      <c r="A10" t="s">
        <v>160</v>
      </c>
      <c r="B10">
        <v>3610</v>
      </c>
      <c r="C10">
        <v>3660</v>
      </c>
      <c r="D10">
        <f t="shared" si="0"/>
        <v>13.2126</v>
      </c>
    </row>
    <row r="11" spans="1:4">
      <c r="A11" t="s">
        <v>160</v>
      </c>
      <c r="B11">
        <v>3610</v>
      </c>
      <c r="C11">
        <v>1200</v>
      </c>
      <c r="D11">
        <f t="shared" si="0"/>
        <v>4.332</v>
      </c>
    </row>
    <row r="12" spans="1:4">
      <c r="A12" t="s">
        <v>161</v>
      </c>
      <c r="B12">
        <v>2500</v>
      </c>
      <c r="C12">
        <v>2460</v>
      </c>
      <c r="D12">
        <f t="shared" si="0"/>
        <v>6.15</v>
      </c>
    </row>
    <row r="13" spans="1:4">
      <c r="A13" t="s">
        <v>162</v>
      </c>
      <c r="B13">
        <v>1491</v>
      </c>
      <c r="C13">
        <f>900+120+245</f>
        <v>1265</v>
      </c>
      <c r="D13">
        <f t="shared" si="0"/>
        <v>1.886115</v>
      </c>
    </row>
    <row r="14" spans="1:4">
      <c r="A14" t="s">
        <v>145</v>
      </c>
      <c r="B14">
        <v>920</v>
      </c>
      <c r="C14">
        <v>2530</v>
      </c>
      <c r="D14">
        <f t="shared" si="0"/>
        <v>2.3276</v>
      </c>
    </row>
    <row r="15" spans="1:4">
      <c r="A15" t="s">
        <v>163</v>
      </c>
      <c r="B15">
        <v>970</v>
      </c>
      <c r="C15">
        <v>560</v>
      </c>
      <c r="D15">
        <f t="shared" si="0"/>
        <v>0.5432</v>
      </c>
    </row>
    <row r="16" spans="1:7">
      <c r="A16" t="s">
        <v>163</v>
      </c>
      <c r="B16">
        <f>3380-560</f>
        <v>2820</v>
      </c>
      <c r="C16">
        <f>980+970</f>
        <v>1950</v>
      </c>
      <c r="D16">
        <f t="shared" si="0"/>
        <v>5.499</v>
      </c>
      <c r="F16" t="s">
        <v>164</v>
      </c>
      <c r="G16">
        <f>SUM(D2:D16)</f>
        <v>77.810465</v>
      </c>
    </row>
    <row r="17" spans="1:8">
      <c r="A17" t="s">
        <v>165</v>
      </c>
      <c r="B17">
        <v>66000</v>
      </c>
      <c r="C17">
        <v>210</v>
      </c>
      <c r="D17">
        <f t="shared" si="0"/>
        <v>13.86</v>
      </c>
      <c r="G17">
        <v>13</v>
      </c>
      <c r="H17">
        <f>SUM(G16:G17)</f>
        <v>90.810465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房子装修价格</vt:lpstr>
      <vt:lpstr>房子装修价格2</vt:lpstr>
      <vt:lpstr>房子装修价格3</vt:lpstr>
      <vt:lpstr>瓷砖规格</vt:lpstr>
      <vt:lpstr>周长+窗子</vt:lpstr>
      <vt:lpstr>注意事项</vt:lpstr>
      <vt:lpstr>面积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2023-07-17T01:48:01Z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