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768"/>
  </bookViews>
  <sheets>
    <sheet name="定制衣柜 " sheetId="17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<sst xmlns="http://schemas.openxmlformats.org/spreadsheetml/2006/main" count="220" uniqueCount="72">
  <si>
    <t>好来屋全屋定制定货清单</t>
  </si>
  <si>
    <t>合同编号：</t>
  </si>
  <si>
    <t>定制名称：</t>
  </si>
  <si>
    <t>全屋定制</t>
  </si>
  <si>
    <t>合同总金额总计：</t>
  </si>
  <si>
    <t>客户姓名：</t>
  </si>
  <si>
    <t>覃玉雪</t>
  </si>
  <si>
    <t>地址：</t>
  </si>
  <si>
    <t>北城国际中心4栋1单元2002</t>
  </si>
  <si>
    <t>联系方式：</t>
  </si>
  <si>
    <t>投 影 部 分</t>
  </si>
  <si>
    <t>序号</t>
  </si>
  <si>
    <t>空间</t>
  </si>
  <si>
    <t>柜体</t>
  </si>
  <si>
    <t>长</t>
  </si>
  <si>
    <t>高</t>
  </si>
  <si>
    <t>深</t>
  </si>
  <si>
    <t>颜色（柜体/柜门）</t>
  </si>
  <si>
    <t>单位</t>
  </si>
  <si>
    <t>计价面积</t>
  </si>
  <si>
    <t>单价</t>
  </si>
  <si>
    <t>备注</t>
  </si>
  <si>
    <t>入户</t>
  </si>
  <si>
    <t>鞋柜</t>
  </si>
  <si>
    <t>㎡</t>
  </si>
  <si>
    <t>功能配件</t>
  </si>
  <si>
    <t>名称</t>
  </si>
  <si>
    <t>数量</t>
  </si>
  <si>
    <t>计价数量</t>
  </si>
  <si>
    <t>商场金额</t>
  </si>
  <si>
    <t>小拉手</t>
  </si>
  <si>
    <t>米</t>
  </si>
  <si>
    <t>18厚背板补差</t>
  </si>
  <si>
    <t>见光板</t>
  </si>
  <si>
    <t>五金小计</t>
  </si>
  <si>
    <t>电视柜</t>
  </si>
  <si>
    <t>矮柜</t>
  </si>
  <si>
    <t>高柜</t>
  </si>
  <si>
    <t>免拉手</t>
  </si>
  <si>
    <t>活动套餐赠送</t>
  </si>
  <si>
    <t>反弹器</t>
  </si>
  <si>
    <t>个</t>
  </si>
  <si>
    <t>580大抽屉</t>
  </si>
  <si>
    <t>下翻支撑</t>
  </si>
  <si>
    <t>主卧室</t>
  </si>
  <si>
    <t>衣柜</t>
  </si>
  <si>
    <t>书桌吊柜</t>
  </si>
  <si>
    <t>书桌</t>
  </si>
  <si>
    <t>根</t>
  </si>
  <si>
    <t>衣通</t>
  </si>
  <si>
    <t>大抽屉</t>
  </si>
  <si>
    <t>次卧室1</t>
  </si>
  <si>
    <t>次卧室2</t>
  </si>
  <si>
    <t>柜类产品投影面积及功能配件</t>
  </si>
  <si>
    <t>合计</t>
  </si>
  <si>
    <t>总面积</t>
  </si>
  <si>
    <t>/</t>
  </si>
  <si>
    <t>套餐面积</t>
  </si>
  <si>
    <t>超出面积</t>
  </si>
  <si>
    <t>以上功能配件</t>
  </si>
  <si>
    <t>客厅</t>
  </si>
  <si>
    <t>定制柜合计金额</t>
  </si>
  <si>
    <t>优惠</t>
  </si>
  <si>
    <t>10月份好来屋活动</t>
  </si>
  <si>
    <t>定制品类合计金额</t>
  </si>
  <si>
    <t>交了5000定金</t>
  </si>
  <si>
    <t>备注：
1.此报价为最终报价清单，；
2.套餐内赠送基础五金（标配铰链和拉手），个性化需求及特殊五金需单独计费；
3.衣柜定制产品生产周期是45-60天（以实际下单时间开始计算，定制周期在硬装施工周期之外结算）；
4.由于客户自身原因导致设计方案变更、未按约定提供安装条件、退换定制组件等原因造成交付延期的，由客户承担责任。
5.已经签字下单，客户如需变更的，则产生的所有费用由客户自行承担。 
6.任何一方单方解除合同的，按合同标准执行；</t>
  </si>
  <si>
    <t>乙方：</t>
  </si>
  <si>
    <t>甲方：</t>
  </si>
  <si>
    <t>签订日期：</t>
  </si>
  <si>
    <t>电话：</t>
  </si>
  <si>
    <t>签订代表：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</si>
</sst>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  <numFmt numFmtId="177" formatCode="0.00_);[Red]\(0.00\)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Tahoma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2"/>
      <color rgb="FF000000"/>
      <name val="新細明體"/>
      <charset val="134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13" fillId="7" borderId="20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8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176" fontId="23" fillId="0" borderId="0"/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76" fontId="0" fillId="0" borderId="0">
      <alignment vertical="center"/>
    </xf>
    <xf numFmtId="0" fontId="25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176" fontId="25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176" fontId="25" fillId="0" borderId="0">
      <alignment vertical="center"/>
    </xf>
    <xf numFmtId="176" fontId="0" fillId="0" borderId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76" fontId="3" fillId="0" borderId="0">
      <alignment vertical="center"/>
    </xf>
    <xf numFmtId="0" fontId="25" fillId="0" borderId="0">
      <alignment vertical="center"/>
    </xf>
    <xf numFmtId="176" fontId="0" fillId="0" borderId="0">
      <alignment vertical="center"/>
    </xf>
    <xf numFmtId="0" fontId="1" fillId="0" borderId="0">
      <alignment vertical="center"/>
    </xf>
    <xf numFmtId="176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25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7" fontId="2" fillId="0" borderId="1" xfId="54" applyNumberFormat="1" applyFont="1" applyBorder="1" applyAlignment="1">
      <alignment horizontal="center" vertical="center"/>
    </xf>
    <xf numFmtId="177" fontId="3" fillId="0" borderId="1" xfId="54" applyNumberFormat="1" applyFont="1" applyBorder="1" applyAlignment="1">
      <alignment horizontal="center" vertical="center"/>
    </xf>
    <xf numFmtId="0" fontId="3" fillId="0" borderId="1" xfId="54" applyNumberFormat="1" applyFont="1" applyBorder="1" applyAlignment="1">
      <alignment horizontal="center" vertical="center"/>
    </xf>
    <xf numFmtId="177" fontId="3" fillId="2" borderId="1" xfId="54" applyNumberFormat="1" applyFont="1" applyFill="1" applyBorder="1" applyAlignment="1">
      <alignment horizontal="center" vertical="center"/>
    </xf>
    <xf numFmtId="0" fontId="3" fillId="0" borderId="1" xfId="54" applyNumberFormat="1" applyFont="1" applyBorder="1" applyAlignment="1">
      <alignment horizontal="center" vertical="center" wrapText="1"/>
    </xf>
    <xf numFmtId="177" fontId="3" fillId="0" borderId="1" xfId="54" applyNumberFormat="1" applyFont="1" applyBorder="1" applyAlignment="1">
      <alignment horizontal="center" vertical="center" wrapText="1"/>
    </xf>
    <xf numFmtId="177" fontId="3" fillId="3" borderId="1" xfId="54" applyNumberFormat="1" applyFont="1" applyFill="1" applyBorder="1" applyAlignment="1">
      <alignment horizontal="center" vertical="center" wrapText="1"/>
    </xf>
    <xf numFmtId="177" fontId="3" fillId="3" borderId="1" xfId="54" applyNumberFormat="1" applyFont="1" applyFill="1" applyBorder="1" applyAlignment="1">
      <alignment horizontal="center" vertical="center"/>
    </xf>
    <xf numFmtId="0" fontId="3" fillId="0" borderId="2" xfId="54" applyNumberFormat="1" applyFont="1" applyBorder="1" applyAlignment="1">
      <alignment horizontal="center" vertical="center" wrapText="1"/>
    </xf>
    <xf numFmtId="177" fontId="3" fillId="0" borderId="3" xfId="54" applyNumberFormat="1" applyFont="1" applyBorder="1" applyAlignment="1">
      <alignment horizontal="center" vertical="center"/>
    </xf>
    <xf numFmtId="177" fontId="3" fillId="0" borderId="4" xfId="54" applyNumberFormat="1" applyFont="1" applyBorder="1" applyAlignment="1">
      <alignment horizontal="center" vertical="center"/>
    </xf>
    <xf numFmtId="177" fontId="3" fillId="0" borderId="5" xfId="54" applyNumberFormat="1" applyFont="1" applyBorder="1" applyAlignment="1">
      <alignment horizontal="center" vertical="center"/>
    </xf>
    <xf numFmtId="0" fontId="3" fillId="0" borderId="6" xfId="54" applyNumberFormat="1" applyFont="1" applyBorder="1" applyAlignment="1">
      <alignment horizontal="center" vertical="center" wrapText="1"/>
    </xf>
    <xf numFmtId="177" fontId="3" fillId="0" borderId="7" xfId="54" applyNumberFormat="1" applyFont="1" applyBorder="1" applyAlignment="1">
      <alignment horizontal="center" vertical="center"/>
    </xf>
    <xf numFmtId="177" fontId="3" fillId="0" borderId="0" xfId="54" applyNumberFormat="1" applyFont="1" applyAlignment="1">
      <alignment horizontal="center" vertical="center"/>
    </xf>
    <xf numFmtId="177" fontId="3" fillId="0" borderId="8" xfId="54" applyNumberFormat="1" applyFont="1" applyBorder="1" applyAlignment="1">
      <alignment horizontal="center" vertical="center"/>
    </xf>
    <xf numFmtId="0" fontId="3" fillId="0" borderId="9" xfId="54" applyNumberFormat="1" applyFont="1" applyBorder="1" applyAlignment="1">
      <alignment horizontal="center" vertical="center" wrapText="1"/>
    </xf>
    <xf numFmtId="177" fontId="3" fillId="0" borderId="10" xfId="54" applyNumberFormat="1" applyFont="1" applyBorder="1" applyAlignment="1">
      <alignment horizontal="center" vertical="center"/>
    </xf>
    <xf numFmtId="177" fontId="3" fillId="0" borderId="11" xfId="54" applyNumberFormat="1" applyFont="1" applyBorder="1" applyAlignment="1">
      <alignment horizontal="center" vertical="center"/>
    </xf>
    <xf numFmtId="177" fontId="3" fillId="0" borderId="12" xfId="54" applyNumberFormat="1" applyFont="1" applyBorder="1" applyAlignment="1">
      <alignment horizontal="center" vertical="center"/>
    </xf>
    <xf numFmtId="177" fontId="3" fillId="0" borderId="3" xfId="54" applyNumberFormat="1" applyFont="1" applyBorder="1" applyAlignment="1">
      <alignment horizontal="center" vertical="center" wrapText="1"/>
    </xf>
    <xf numFmtId="177" fontId="3" fillId="0" borderId="4" xfId="54" applyNumberFormat="1" applyFont="1" applyBorder="1" applyAlignment="1">
      <alignment horizontal="center" vertical="center" wrapText="1"/>
    </xf>
    <xf numFmtId="177" fontId="3" fillId="0" borderId="7" xfId="54" applyNumberFormat="1" applyFont="1" applyBorder="1" applyAlignment="1">
      <alignment horizontal="center" vertical="center" wrapText="1"/>
    </xf>
    <xf numFmtId="177" fontId="3" fillId="0" borderId="0" xfId="54" applyNumberFormat="1" applyFont="1" applyAlignment="1">
      <alignment horizontal="center" vertical="center" wrapText="1"/>
    </xf>
    <xf numFmtId="177" fontId="3" fillId="0" borderId="1" xfId="54" applyNumberFormat="1" applyFont="1" applyBorder="1">
      <alignment vertical="center"/>
    </xf>
    <xf numFmtId="177" fontId="3" fillId="0" borderId="1" xfId="54" applyNumberFormat="1" applyFont="1" applyBorder="1" applyAlignment="1">
      <alignment horizontal="center" vertical="center" shrinkToFit="1"/>
    </xf>
    <xf numFmtId="177" fontId="3" fillId="4" borderId="1" xfId="54" applyNumberFormat="1" applyFont="1" applyFill="1" applyBorder="1" applyAlignment="1">
      <alignment horizontal="center" vertical="center"/>
    </xf>
    <xf numFmtId="176" fontId="0" fillId="0" borderId="0" xfId="54">
      <alignment vertical="center"/>
    </xf>
    <xf numFmtId="177" fontId="3" fillId="3" borderId="13" xfId="54" applyNumberFormat="1" applyFont="1" applyFill="1" applyBorder="1" applyAlignment="1">
      <alignment horizontal="center" vertical="center" wrapText="1"/>
    </xf>
    <xf numFmtId="177" fontId="3" fillId="3" borderId="14" xfId="54" applyNumberFormat="1" applyFont="1" applyFill="1" applyBorder="1" applyAlignment="1">
      <alignment horizontal="center" vertical="center" wrapText="1"/>
    </xf>
    <xf numFmtId="177" fontId="3" fillId="0" borderId="5" xfId="54" applyNumberFormat="1" applyFont="1" applyBorder="1" applyAlignment="1">
      <alignment horizontal="center" vertical="center" wrapText="1"/>
    </xf>
    <xf numFmtId="177" fontId="3" fillId="0" borderId="8" xfId="54" applyNumberFormat="1" applyFont="1" applyBorder="1" applyAlignment="1">
      <alignment horizontal="center" vertical="center" wrapText="1"/>
    </xf>
    <xf numFmtId="177" fontId="3" fillId="0" borderId="13" xfId="54" applyNumberFormat="1" applyFont="1" applyBorder="1" applyAlignment="1">
      <alignment horizontal="center" vertical="center" wrapText="1"/>
    </xf>
    <xf numFmtId="177" fontId="3" fillId="0" borderId="15" xfId="54" applyNumberFormat="1" applyFont="1" applyBorder="1" applyAlignment="1">
      <alignment horizontal="center" vertical="center" wrapText="1"/>
    </xf>
    <xf numFmtId="177" fontId="3" fillId="0" borderId="13" xfId="54" applyNumberFormat="1" applyFont="1" applyBorder="1" applyAlignment="1">
      <alignment horizontal="left" vertical="center" wrapText="1"/>
    </xf>
    <xf numFmtId="177" fontId="3" fillId="0" borderId="15" xfId="54" applyNumberFormat="1" applyFont="1" applyBorder="1" applyAlignment="1">
      <alignment horizontal="left" vertical="center" wrapText="1"/>
    </xf>
    <xf numFmtId="177" fontId="3" fillId="0" borderId="14" xfId="54" applyNumberFormat="1" applyFont="1" applyBorder="1" applyAlignment="1">
      <alignment horizontal="center" vertical="center" wrapText="1"/>
    </xf>
    <xf numFmtId="177" fontId="3" fillId="3" borderId="13" xfId="54" applyNumberFormat="1" applyFont="1" applyFill="1" applyBorder="1" applyAlignment="1">
      <alignment horizontal="center" vertical="center"/>
    </xf>
    <xf numFmtId="177" fontId="3" fillId="3" borderId="15" xfId="54" applyNumberFormat="1" applyFont="1" applyFill="1" applyBorder="1" applyAlignment="1">
      <alignment horizontal="center" vertical="center"/>
    </xf>
    <xf numFmtId="177" fontId="3" fillId="3" borderId="14" xfId="54" applyNumberFormat="1" applyFont="1" applyFill="1" applyBorder="1" applyAlignment="1">
      <alignment horizontal="center" vertical="center"/>
    </xf>
    <xf numFmtId="177" fontId="3" fillId="0" borderId="14" xfId="54" applyNumberFormat="1" applyFont="1" applyBorder="1" applyAlignment="1">
      <alignment horizontal="left" vertical="center" wrapText="1"/>
    </xf>
  </cellXfs>
  <cellStyles count="8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Normal" xfId="49"/>
    <cellStyle name="常规 10" xfId="50"/>
    <cellStyle name="常规 11" xfId="51"/>
    <cellStyle name="常规 11 2" xfId="52"/>
    <cellStyle name="常规 11 3" xfId="53"/>
    <cellStyle name="常规 12" xfId="54"/>
    <cellStyle name="常规 13" xfId="55"/>
    <cellStyle name="常规 13 2" xfId="56"/>
    <cellStyle name="常规 14" xfId="57"/>
    <cellStyle name="常规 15" xfId="58"/>
    <cellStyle name="常规 2" xfId="59"/>
    <cellStyle name="常规 2 2" xfId="60"/>
    <cellStyle name="常规 2 2 2" xfId="61"/>
    <cellStyle name="常规 2 2 3" xfId="62"/>
    <cellStyle name="常规 2 3" xfId="63"/>
    <cellStyle name="常规 2 4" xfId="64"/>
    <cellStyle name="常规 2 4 2" xfId="65"/>
    <cellStyle name="常规 2 5" xfId="66"/>
    <cellStyle name="常规 2_EXcel模版" xfId="67"/>
    <cellStyle name="常规 3" xfId="68"/>
    <cellStyle name="常规 3 2" xfId="69"/>
    <cellStyle name="常规 3 3" xfId="70"/>
    <cellStyle name="常规 3 4" xfId="71"/>
    <cellStyle name="常规 4" xfId="72"/>
    <cellStyle name="常规 4 2" xfId="73"/>
    <cellStyle name="常规 4 3" xfId="74"/>
    <cellStyle name="常规 5" xfId="75"/>
    <cellStyle name="常规 6" xfId="76"/>
    <cellStyle name="常规 6 2" xfId="77"/>
    <cellStyle name="常规 6 3" xfId="78"/>
    <cellStyle name="常规 7" xfId="79"/>
    <cellStyle name="常规 8" xfId="80"/>
    <cellStyle name="常规 9" xfId="8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tabSelected="1" workbookViewId="0">
      <selection activeCell="Q9" sqref="Q9"/>
    </sheetView>
  </sheetViews>
  <sheetFormatPr defaultColWidth="9" defaultRowHeight="25.05" customHeight="1"/>
  <cols>
    <col min="1" max="1" width="9" style="1"/>
    <col min="2" max="3" width="9" style="2"/>
    <col min="4" max="4" width="6.77777777777778" style="2" customWidth="1"/>
    <col min="5" max="5" width="11.5555555555556" style="1" customWidth="1"/>
    <col min="6" max="6" width="9" style="1"/>
    <col min="7" max="7" width="9.66666666666667" style="2" customWidth="1"/>
    <col min="8" max="8" width="10.6666666666667" style="2" customWidth="1"/>
    <col min="9" max="9" width="7.11111111111111" style="2" customWidth="1"/>
    <col min="10" max="10" width="21.3333333333333" style="2" customWidth="1"/>
    <col min="11" max="11" width="13.7777777777778" style="2" customWidth="1"/>
    <col min="12" max="12" width="11.7777777777778" style="2" customWidth="1"/>
    <col min="13" max="13" width="13" style="2" customWidth="1"/>
    <col min="14" max="14" width="20" style="2" customWidth="1"/>
  </cols>
  <sheetData>
    <row r="1" customHeight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Height="1" spans="1:14">
      <c r="A2" s="4" t="s">
        <v>1</v>
      </c>
      <c r="B2" s="4"/>
      <c r="C2" s="4"/>
      <c r="D2" s="4"/>
      <c r="E2" s="5" t="s">
        <v>2</v>
      </c>
      <c r="F2" s="5"/>
      <c r="G2" s="4" t="s">
        <v>3</v>
      </c>
      <c r="H2" s="4"/>
      <c r="I2" s="4"/>
      <c r="J2" s="4" t="s">
        <v>4</v>
      </c>
      <c r="K2" s="4">
        <f>J70+11700</f>
        <v>21205.4775</v>
      </c>
      <c r="L2" s="4"/>
      <c r="M2" s="4"/>
      <c r="N2" s="4"/>
    </row>
    <row r="3" customHeight="1" spans="1:14">
      <c r="A3" s="4" t="s">
        <v>5</v>
      </c>
      <c r="B3" s="4"/>
      <c r="C3" s="4" t="s">
        <v>6</v>
      </c>
      <c r="D3" s="4"/>
      <c r="E3" s="5" t="s">
        <v>7</v>
      </c>
      <c r="F3" s="4" t="s">
        <v>8</v>
      </c>
      <c r="G3" s="4"/>
      <c r="H3" s="4"/>
      <c r="I3" s="4"/>
      <c r="J3" s="4"/>
      <c r="K3" s="4" t="s">
        <v>9</v>
      </c>
      <c r="L3" s="4">
        <v>17132308971</v>
      </c>
      <c r="M3" s="4"/>
      <c r="N3" s="4"/>
    </row>
    <row r="4" customHeight="1" spans="1:14">
      <c r="A4" s="6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customHeight="1" spans="1:14">
      <c r="A5" s="7" t="s">
        <v>11</v>
      </c>
      <c r="B5" s="8" t="s">
        <v>12</v>
      </c>
      <c r="C5" s="8"/>
      <c r="D5" s="8"/>
      <c r="E5" s="7" t="s">
        <v>13</v>
      </c>
      <c r="F5" s="7" t="s">
        <v>14</v>
      </c>
      <c r="G5" s="8" t="s">
        <v>15</v>
      </c>
      <c r="H5" s="8" t="s">
        <v>16</v>
      </c>
      <c r="I5" s="8" t="s">
        <v>17</v>
      </c>
      <c r="J5" s="8"/>
      <c r="K5" s="8" t="s">
        <v>18</v>
      </c>
      <c r="L5" s="8" t="s">
        <v>19</v>
      </c>
      <c r="M5" s="4" t="s">
        <v>20</v>
      </c>
      <c r="N5" s="27" t="s">
        <v>21</v>
      </c>
    </row>
    <row r="6" customHeight="1" spans="1:14">
      <c r="A6" s="7">
        <v>1</v>
      </c>
      <c r="B6" s="4" t="s">
        <v>22</v>
      </c>
      <c r="C6" s="4"/>
      <c r="D6" s="4"/>
      <c r="E6" s="7" t="s">
        <v>23</v>
      </c>
      <c r="F6" s="7">
        <v>1.47</v>
      </c>
      <c r="G6" s="8">
        <v>2.49</v>
      </c>
      <c r="H6" s="8"/>
      <c r="I6" s="8"/>
      <c r="J6" s="8"/>
      <c r="K6" s="8" t="s">
        <v>24</v>
      </c>
      <c r="L6" s="8">
        <f>F6*G6</f>
        <v>3.6603</v>
      </c>
      <c r="M6" s="4"/>
      <c r="N6" s="4"/>
    </row>
    <row r="7" customHeight="1" spans="1:14">
      <c r="A7" s="9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customHeight="1" spans="1:14">
      <c r="A8" s="7" t="s">
        <v>11</v>
      </c>
      <c r="B8" s="8" t="s">
        <v>26</v>
      </c>
      <c r="C8" s="8"/>
      <c r="D8" s="8" t="s">
        <v>18</v>
      </c>
      <c r="E8" s="7" t="s">
        <v>20</v>
      </c>
      <c r="F8" s="7"/>
      <c r="G8" s="8" t="s">
        <v>27</v>
      </c>
      <c r="H8" s="8" t="s">
        <v>28</v>
      </c>
      <c r="I8" s="8" t="s">
        <v>29</v>
      </c>
      <c r="J8" s="8"/>
      <c r="K8" s="4" t="s">
        <v>21</v>
      </c>
      <c r="L8" s="4"/>
      <c r="M8" s="4"/>
      <c r="N8" s="4"/>
    </row>
    <row r="9" customHeight="1" spans="1:14">
      <c r="A9" s="7">
        <v>1</v>
      </c>
      <c r="B9" s="4" t="s">
        <v>30</v>
      </c>
      <c r="C9" s="4"/>
      <c r="D9" s="4" t="s">
        <v>31</v>
      </c>
      <c r="E9" s="5">
        <v>0</v>
      </c>
      <c r="F9" s="5"/>
      <c r="G9" s="8">
        <v>0</v>
      </c>
      <c r="H9" s="8">
        <f>G9</f>
        <v>0</v>
      </c>
      <c r="I9" s="28">
        <f>H9*E9</f>
        <v>0</v>
      </c>
      <c r="J9" s="28"/>
      <c r="K9" s="10"/>
      <c r="L9" s="10"/>
      <c r="M9" s="10"/>
      <c r="N9" s="10"/>
    </row>
    <row r="10" customHeight="1" spans="1:14">
      <c r="A10" s="7">
        <v>2</v>
      </c>
      <c r="B10" s="10" t="s">
        <v>32</v>
      </c>
      <c r="C10" s="10"/>
      <c r="D10" s="4" t="s">
        <v>24</v>
      </c>
      <c r="E10" s="5">
        <v>380</v>
      </c>
      <c r="F10" s="5"/>
      <c r="G10" s="8">
        <v>2.17</v>
      </c>
      <c r="H10" s="8">
        <f>G10</f>
        <v>2.17</v>
      </c>
      <c r="I10" s="28">
        <f>H10*E10</f>
        <v>824.6</v>
      </c>
      <c r="J10" s="28"/>
      <c r="K10" s="10"/>
      <c r="L10" s="10"/>
      <c r="M10" s="10"/>
      <c r="N10" s="10"/>
    </row>
    <row r="11" customHeight="1" spans="1:14">
      <c r="A11" s="7">
        <v>3</v>
      </c>
      <c r="B11" s="10" t="s">
        <v>33</v>
      </c>
      <c r="C11" s="10"/>
      <c r="D11" s="4" t="s">
        <v>24</v>
      </c>
      <c r="E11" s="5">
        <v>480</v>
      </c>
      <c r="F11" s="5"/>
      <c r="G11" s="8">
        <v>0.64</v>
      </c>
      <c r="H11" s="8">
        <f>G11</f>
        <v>0.64</v>
      </c>
      <c r="I11" s="28">
        <f>H11*E11</f>
        <v>307.2</v>
      </c>
      <c r="J11" s="28"/>
      <c r="K11" s="10"/>
      <c r="L11" s="10"/>
      <c r="M11" s="10"/>
      <c r="N11" s="10"/>
    </row>
    <row r="12" customHeight="1" spans="1:14">
      <c r="A12" s="8" t="s">
        <v>34</v>
      </c>
      <c r="B12" s="8"/>
      <c r="C12" s="8"/>
      <c r="D12" s="8"/>
      <c r="E12" s="8"/>
      <c r="F12" s="8"/>
      <c r="G12" s="8"/>
      <c r="H12" s="8"/>
      <c r="I12" s="8"/>
      <c r="J12" s="29">
        <f>I9+I10+I11</f>
        <v>1131.8</v>
      </c>
      <c r="K12" s="29"/>
      <c r="L12" s="29"/>
      <c r="M12" s="29"/>
      <c r="N12" s="29"/>
    </row>
    <row r="13" customHeight="1" spans="1:14">
      <c r="A13" s="6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customHeight="1" spans="1:14">
      <c r="A14" s="7" t="s">
        <v>11</v>
      </c>
      <c r="B14" s="8" t="s">
        <v>12</v>
      </c>
      <c r="C14" s="8"/>
      <c r="D14" s="8"/>
      <c r="E14" s="7" t="s">
        <v>13</v>
      </c>
      <c r="F14" s="7" t="s">
        <v>14</v>
      </c>
      <c r="G14" s="8" t="s">
        <v>15</v>
      </c>
      <c r="H14" s="8" t="s">
        <v>16</v>
      </c>
      <c r="I14" s="8" t="s">
        <v>17</v>
      </c>
      <c r="J14" s="8"/>
      <c r="K14" s="8" t="s">
        <v>18</v>
      </c>
      <c r="L14" s="8" t="s">
        <v>19</v>
      </c>
      <c r="M14" s="4" t="s">
        <v>20</v>
      </c>
      <c r="N14" s="27" t="s">
        <v>21</v>
      </c>
    </row>
    <row r="15" customHeight="1" spans="1:16">
      <c r="A15" s="11">
        <v>2</v>
      </c>
      <c r="B15" s="12" t="s">
        <v>35</v>
      </c>
      <c r="C15" s="13"/>
      <c r="D15" s="14"/>
      <c r="E15" s="7" t="s">
        <v>36</v>
      </c>
      <c r="F15" s="7">
        <v>2.75</v>
      </c>
      <c r="G15" s="8">
        <v>0.385</v>
      </c>
      <c r="H15" s="8"/>
      <c r="I15" s="8"/>
      <c r="J15" s="8"/>
      <c r="K15" s="8" t="s">
        <v>24</v>
      </c>
      <c r="L15" s="8">
        <f>F15*G15</f>
        <v>1.05875</v>
      </c>
      <c r="M15" s="27"/>
      <c r="N15" s="27"/>
      <c r="O15" s="30"/>
      <c r="P15" s="30"/>
    </row>
    <row r="16" customHeight="1" spans="1:16">
      <c r="A16" s="15"/>
      <c r="B16" s="16"/>
      <c r="C16" s="17"/>
      <c r="D16" s="18"/>
      <c r="E16" s="7" t="s">
        <v>37</v>
      </c>
      <c r="F16" s="7">
        <v>0.84</v>
      </c>
      <c r="G16" s="8">
        <v>2.48</v>
      </c>
      <c r="H16" s="8"/>
      <c r="I16" s="8"/>
      <c r="J16" s="8"/>
      <c r="K16" s="8" t="s">
        <v>24</v>
      </c>
      <c r="L16" s="8">
        <f t="shared" ref="L16" si="0">G16*F16</f>
        <v>2.0832</v>
      </c>
      <c r="M16" s="27"/>
      <c r="N16" s="27"/>
      <c r="O16" s="30"/>
      <c r="P16" s="30"/>
    </row>
    <row r="17" customHeight="1" spans="1:16">
      <c r="A17" s="9" t="s">
        <v>25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30"/>
      <c r="P17" s="30"/>
    </row>
    <row r="18" customHeight="1" spans="1:16">
      <c r="A18" s="7" t="s">
        <v>11</v>
      </c>
      <c r="B18" s="8" t="s">
        <v>26</v>
      </c>
      <c r="C18" s="8"/>
      <c r="D18" s="8" t="s">
        <v>18</v>
      </c>
      <c r="E18" s="7" t="s">
        <v>20</v>
      </c>
      <c r="F18" s="7"/>
      <c r="G18" s="8" t="s">
        <v>27</v>
      </c>
      <c r="H18" s="8" t="s">
        <v>28</v>
      </c>
      <c r="I18" s="8" t="s">
        <v>29</v>
      </c>
      <c r="J18" s="8"/>
      <c r="K18" s="4" t="s">
        <v>21</v>
      </c>
      <c r="L18" s="4"/>
      <c r="M18" s="4"/>
      <c r="N18" s="4"/>
      <c r="O18" s="30"/>
      <c r="P18" s="30"/>
    </row>
    <row r="19" customHeight="1" spans="1:16">
      <c r="A19" s="7">
        <v>1</v>
      </c>
      <c r="B19" s="4" t="s">
        <v>38</v>
      </c>
      <c r="C19" s="4"/>
      <c r="D19" s="4" t="s">
        <v>31</v>
      </c>
      <c r="E19" s="5">
        <v>160</v>
      </c>
      <c r="F19" s="5"/>
      <c r="G19" s="8">
        <v>2.72</v>
      </c>
      <c r="H19" s="8">
        <v>2.72</v>
      </c>
      <c r="I19" s="28">
        <f t="shared" ref="I19:I23" si="1">H19*E19</f>
        <v>435.2</v>
      </c>
      <c r="J19" s="28"/>
      <c r="K19" s="10" t="s">
        <v>39</v>
      </c>
      <c r="L19" s="10"/>
      <c r="M19" s="10"/>
      <c r="N19" s="10"/>
      <c r="O19" s="30"/>
      <c r="P19" s="30"/>
    </row>
    <row r="20" customHeight="1" spans="1:16">
      <c r="A20" s="7">
        <v>2</v>
      </c>
      <c r="B20" s="4" t="s">
        <v>40</v>
      </c>
      <c r="C20" s="4"/>
      <c r="D20" s="4" t="s">
        <v>41</v>
      </c>
      <c r="E20" s="5">
        <v>80</v>
      </c>
      <c r="F20" s="5"/>
      <c r="G20" s="8">
        <v>0</v>
      </c>
      <c r="H20" s="8">
        <f t="shared" ref="H20:H23" si="2">G20</f>
        <v>0</v>
      </c>
      <c r="I20" s="28">
        <f t="shared" si="1"/>
        <v>0</v>
      </c>
      <c r="J20" s="28"/>
      <c r="K20" s="10"/>
      <c r="L20" s="10"/>
      <c r="M20" s="10"/>
      <c r="N20" s="10"/>
      <c r="O20" s="30"/>
      <c r="P20" s="30"/>
    </row>
    <row r="21" customHeight="1" spans="1:16">
      <c r="A21" s="7">
        <v>3</v>
      </c>
      <c r="B21" s="4" t="s">
        <v>42</v>
      </c>
      <c r="C21" s="4"/>
      <c r="D21" s="4" t="s">
        <v>41</v>
      </c>
      <c r="E21" s="5">
        <v>380</v>
      </c>
      <c r="F21" s="5"/>
      <c r="G21" s="8">
        <v>3</v>
      </c>
      <c r="H21" s="8">
        <f t="shared" si="2"/>
        <v>3</v>
      </c>
      <c r="I21" s="28">
        <f t="shared" si="1"/>
        <v>1140</v>
      </c>
      <c r="J21" s="28"/>
      <c r="K21" s="10"/>
      <c r="L21" s="10"/>
      <c r="M21" s="10"/>
      <c r="N21" s="10"/>
      <c r="O21" s="30"/>
      <c r="P21" s="30"/>
    </row>
    <row r="22" customHeight="1" spans="1:16">
      <c r="A22" s="7">
        <v>4</v>
      </c>
      <c r="B22" s="4" t="s">
        <v>43</v>
      </c>
      <c r="C22" s="4"/>
      <c r="D22" s="4" t="s">
        <v>41</v>
      </c>
      <c r="E22" s="5">
        <v>90</v>
      </c>
      <c r="F22" s="5"/>
      <c r="G22" s="8">
        <v>1</v>
      </c>
      <c r="H22" s="8">
        <f t="shared" si="2"/>
        <v>1</v>
      </c>
      <c r="I22" s="28">
        <f t="shared" si="1"/>
        <v>90</v>
      </c>
      <c r="J22" s="28"/>
      <c r="K22" s="10"/>
      <c r="L22" s="10"/>
      <c r="M22" s="10"/>
      <c r="N22" s="10"/>
      <c r="O22" s="30"/>
      <c r="P22" s="30"/>
    </row>
    <row r="23" customHeight="1" spans="1:16">
      <c r="A23" s="7">
        <v>5</v>
      </c>
      <c r="B23" s="10" t="s">
        <v>32</v>
      </c>
      <c r="C23" s="10"/>
      <c r="D23" s="4" t="s">
        <v>24</v>
      </c>
      <c r="E23" s="5">
        <v>380</v>
      </c>
      <c r="F23" s="5"/>
      <c r="G23" s="8">
        <v>0.24</v>
      </c>
      <c r="H23" s="8">
        <f t="shared" si="2"/>
        <v>0.24</v>
      </c>
      <c r="I23" s="28">
        <f t="shared" si="1"/>
        <v>91.2</v>
      </c>
      <c r="J23" s="28"/>
      <c r="K23" s="10"/>
      <c r="L23" s="10"/>
      <c r="M23" s="10"/>
      <c r="N23" s="10"/>
      <c r="O23" s="30"/>
      <c r="P23" s="30"/>
    </row>
    <row r="24" customHeight="1" spans="1:16">
      <c r="A24" s="8" t="s">
        <v>34</v>
      </c>
      <c r="B24" s="8"/>
      <c r="C24" s="8"/>
      <c r="D24" s="8"/>
      <c r="E24" s="8"/>
      <c r="F24" s="8"/>
      <c r="G24" s="8"/>
      <c r="H24" s="8"/>
      <c r="I24" s="8"/>
      <c r="J24" s="29">
        <f>I19+I20+I21+I22+I23</f>
        <v>1756.4</v>
      </c>
      <c r="K24" s="29"/>
      <c r="L24" s="29"/>
      <c r="M24" s="29"/>
      <c r="N24" s="29"/>
      <c r="O24" s="30"/>
      <c r="P24" s="30"/>
    </row>
    <row r="25" customHeight="1" spans="1:16">
      <c r="A25" s="6" t="s">
        <v>10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0"/>
      <c r="P25" s="30"/>
    </row>
    <row r="26" customHeight="1" spans="1:16">
      <c r="A26" s="7" t="s">
        <v>11</v>
      </c>
      <c r="B26" s="8" t="s">
        <v>12</v>
      </c>
      <c r="C26" s="8"/>
      <c r="D26" s="8"/>
      <c r="E26" s="7" t="s">
        <v>13</v>
      </c>
      <c r="F26" s="7" t="s">
        <v>14</v>
      </c>
      <c r="G26" s="8" t="s">
        <v>15</v>
      </c>
      <c r="H26" s="8" t="s">
        <v>16</v>
      </c>
      <c r="I26" s="8" t="s">
        <v>17</v>
      </c>
      <c r="J26" s="8"/>
      <c r="K26" s="8" t="s">
        <v>18</v>
      </c>
      <c r="L26" s="8" t="s">
        <v>19</v>
      </c>
      <c r="M26" s="4" t="s">
        <v>20</v>
      </c>
      <c r="N26" s="27" t="s">
        <v>21</v>
      </c>
      <c r="O26" s="30"/>
      <c r="P26" s="30"/>
    </row>
    <row r="27" customHeight="1" spans="1:16">
      <c r="A27" s="11">
        <v>3</v>
      </c>
      <c r="B27" s="12" t="s">
        <v>44</v>
      </c>
      <c r="C27" s="13"/>
      <c r="D27" s="14"/>
      <c r="E27" s="7" t="s">
        <v>45</v>
      </c>
      <c r="F27" s="7">
        <v>2.42</v>
      </c>
      <c r="G27" s="8">
        <v>2.82</v>
      </c>
      <c r="H27" s="8"/>
      <c r="I27" s="8"/>
      <c r="J27" s="8"/>
      <c r="K27" s="8" t="s">
        <v>24</v>
      </c>
      <c r="L27" s="8">
        <f>F27*G27</f>
        <v>6.8244</v>
      </c>
      <c r="M27" s="4"/>
      <c r="N27" s="27"/>
      <c r="O27" s="30"/>
      <c r="P27" s="30"/>
    </row>
    <row r="28" customHeight="1" spans="1:16">
      <c r="A28" s="15"/>
      <c r="B28" s="16"/>
      <c r="C28" s="17"/>
      <c r="D28" s="18"/>
      <c r="E28" s="7" t="s">
        <v>46</v>
      </c>
      <c r="F28" s="7">
        <v>1.4</v>
      </c>
      <c r="G28" s="8">
        <v>1.37</v>
      </c>
      <c r="H28" s="8"/>
      <c r="I28" s="8"/>
      <c r="J28" s="8"/>
      <c r="K28" s="8" t="s">
        <v>24</v>
      </c>
      <c r="L28" s="8">
        <f>F28*G28</f>
        <v>1.918</v>
      </c>
      <c r="M28" s="4"/>
      <c r="N28" s="27"/>
      <c r="O28" s="30"/>
      <c r="P28" s="30"/>
    </row>
    <row r="29" customHeight="1" spans="1:16">
      <c r="A29" s="19"/>
      <c r="B29" s="20"/>
      <c r="C29" s="21"/>
      <c r="D29" s="22"/>
      <c r="E29" s="9" t="s">
        <v>47</v>
      </c>
      <c r="F29" s="9">
        <v>1.4</v>
      </c>
      <c r="G29" s="9">
        <v>0.78</v>
      </c>
      <c r="H29" s="9"/>
      <c r="I29" s="31"/>
      <c r="J29" s="32"/>
      <c r="K29" s="8" t="s">
        <v>24</v>
      </c>
      <c r="L29" s="9">
        <v>0</v>
      </c>
      <c r="M29" s="9"/>
      <c r="N29" s="9"/>
      <c r="O29" s="30"/>
      <c r="P29" s="30"/>
    </row>
    <row r="30" customHeight="1" spans="1:16">
      <c r="A30" s="9" t="s">
        <v>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30"/>
      <c r="P30" s="30"/>
    </row>
    <row r="31" customHeight="1" spans="1:16">
      <c r="A31" s="7" t="s">
        <v>11</v>
      </c>
      <c r="B31" s="8" t="s">
        <v>26</v>
      </c>
      <c r="C31" s="8"/>
      <c r="D31" s="8" t="s">
        <v>18</v>
      </c>
      <c r="E31" s="7" t="s">
        <v>20</v>
      </c>
      <c r="F31" s="7"/>
      <c r="G31" s="8" t="s">
        <v>27</v>
      </c>
      <c r="H31" s="8" t="s">
        <v>28</v>
      </c>
      <c r="I31" s="8" t="s">
        <v>29</v>
      </c>
      <c r="J31" s="8"/>
      <c r="K31" s="4" t="s">
        <v>21</v>
      </c>
      <c r="L31" s="4"/>
      <c r="M31" s="4"/>
      <c r="N31" s="4"/>
      <c r="O31" s="30"/>
      <c r="P31" s="30"/>
    </row>
    <row r="32" customHeight="1" spans="1:16">
      <c r="A32" s="7">
        <v>1</v>
      </c>
      <c r="B32" s="4" t="s">
        <v>30</v>
      </c>
      <c r="C32" s="4"/>
      <c r="D32" s="4" t="s">
        <v>48</v>
      </c>
      <c r="E32" s="5">
        <v>25</v>
      </c>
      <c r="F32" s="5"/>
      <c r="G32" s="8">
        <v>0</v>
      </c>
      <c r="H32" s="8">
        <v>0</v>
      </c>
      <c r="I32" s="28">
        <f>H32*E32</f>
        <v>0</v>
      </c>
      <c r="J32" s="28"/>
      <c r="K32" s="10" t="s">
        <v>39</v>
      </c>
      <c r="L32" s="10"/>
      <c r="M32" s="10"/>
      <c r="N32" s="10"/>
      <c r="O32" s="30"/>
      <c r="P32" s="30"/>
    </row>
    <row r="33" customHeight="1" spans="1:16">
      <c r="A33" s="7">
        <v>2</v>
      </c>
      <c r="B33" s="4" t="s">
        <v>49</v>
      </c>
      <c r="C33" s="4"/>
      <c r="D33" s="4" t="s">
        <v>31</v>
      </c>
      <c r="E33" s="5">
        <v>90</v>
      </c>
      <c r="F33" s="5"/>
      <c r="G33" s="8">
        <v>0</v>
      </c>
      <c r="H33" s="8">
        <f>G33</f>
        <v>0</v>
      </c>
      <c r="I33" s="28">
        <f>H33*E33</f>
        <v>0</v>
      </c>
      <c r="J33" s="28"/>
      <c r="K33" s="10" t="s">
        <v>39</v>
      </c>
      <c r="L33" s="10"/>
      <c r="M33" s="10"/>
      <c r="N33" s="10"/>
      <c r="O33" s="30"/>
      <c r="P33" s="30"/>
    </row>
    <row r="34" customHeight="1" spans="1:17">
      <c r="A34" s="7">
        <v>3</v>
      </c>
      <c r="B34" s="4" t="s">
        <v>50</v>
      </c>
      <c r="C34" s="4"/>
      <c r="D34" s="4" t="s">
        <v>41</v>
      </c>
      <c r="E34" s="5">
        <v>400</v>
      </c>
      <c r="F34" s="5"/>
      <c r="G34" s="8">
        <v>1</v>
      </c>
      <c r="H34" s="8">
        <f>G34</f>
        <v>1</v>
      </c>
      <c r="I34" s="28">
        <f>H34*E34</f>
        <v>400</v>
      </c>
      <c r="J34" s="28"/>
      <c r="K34" s="10"/>
      <c r="L34" s="10"/>
      <c r="M34" s="10"/>
      <c r="N34" s="10"/>
      <c r="O34" s="30"/>
      <c r="P34" s="30"/>
      <c r="Q34" s="30"/>
    </row>
    <row r="35" customHeight="1" spans="1:17">
      <c r="A35" s="7">
        <v>4</v>
      </c>
      <c r="B35" s="10" t="s">
        <v>32</v>
      </c>
      <c r="C35" s="10"/>
      <c r="D35" s="4" t="s">
        <v>24</v>
      </c>
      <c r="E35" s="5">
        <v>380</v>
      </c>
      <c r="F35" s="5"/>
      <c r="G35" s="8">
        <v>0</v>
      </c>
      <c r="H35" s="8">
        <f>G35</f>
        <v>0</v>
      </c>
      <c r="I35" s="28">
        <f>H35*E35</f>
        <v>0</v>
      </c>
      <c r="J35" s="28"/>
      <c r="K35" s="10"/>
      <c r="L35" s="10"/>
      <c r="M35" s="10"/>
      <c r="N35" s="10"/>
      <c r="O35" s="30"/>
      <c r="P35" s="30"/>
      <c r="Q35" s="30"/>
    </row>
    <row r="36" customHeight="1" spans="1:17">
      <c r="A36" s="8" t="s">
        <v>34</v>
      </c>
      <c r="B36" s="8"/>
      <c r="C36" s="8"/>
      <c r="D36" s="8"/>
      <c r="E36" s="8"/>
      <c r="F36" s="8"/>
      <c r="G36" s="8"/>
      <c r="H36" s="8"/>
      <c r="I36" s="8"/>
      <c r="J36" s="29">
        <f>I32+I33+I34+I35</f>
        <v>400</v>
      </c>
      <c r="K36" s="29"/>
      <c r="L36" s="29"/>
      <c r="M36" s="29"/>
      <c r="N36" s="29"/>
      <c r="O36" s="30"/>
      <c r="P36" s="30"/>
      <c r="Q36" s="30"/>
    </row>
    <row r="37" customHeight="1" spans="1:17">
      <c r="A37" s="6" t="s">
        <v>10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30"/>
      <c r="P37" s="30"/>
      <c r="Q37" s="30"/>
    </row>
    <row r="38" customHeight="1" spans="1:17">
      <c r="A38" s="7" t="s">
        <v>11</v>
      </c>
      <c r="B38" s="8" t="s">
        <v>12</v>
      </c>
      <c r="C38" s="8"/>
      <c r="D38" s="8"/>
      <c r="E38" s="7" t="s">
        <v>13</v>
      </c>
      <c r="F38" s="7" t="s">
        <v>14</v>
      </c>
      <c r="G38" s="8" t="s">
        <v>15</v>
      </c>
      <c r="H38" s="8" t="s">
        <v>16</v>
      </c>
      <c r="I38" s="8" t="s">
        <v>17</v>
      </c>
      <c r="J38" s="8"/>
      <c r="K38" s="8" t="s">
        <v>18</v>
      </c>
      <c r="L38" s="8" t="s">
        <v>19</v>
      </c>
      <c r="M38" s="4" t="s">
        <v>20</v>
      </c>
      <c r="N38" s="27" t="s">
        <v>21</v>
      </c>
      <c r="O38" s="30"/>
      <c r="P38" s="30"/>
      <c r="Q38" s="30"/>
    </row>
    <row r="39" customHeight="1" spans="1:17">
      <c r="A39" s="7">
        <v>4</v>
      </c>
      <c r="B39" s="4" t="s">
        <v>51</v>
      </c>
      <c r="C39" s="4"/>
      <c r="D39" s="4"/>
      <c r="E39" s="7" t="s">
        <v>45</v>
      </c>
      <c r="F39" s="7">
        <v>1.29</v>
      </c>
      <c r="G39" s="8">
        <v>2.71</v>
      </c>
      <c r="H39" s="8"/>
      <c r="I39" s="8"/>
      <c r="J39" s="8"/>
      <c r="K39" s="8" t="s">
        <v>24</v>
      </c>
      <c r="L39" s="8">
        <f>F39*G39</f>
        <v>3.4959</v>
      </c>
      <c r="M39" s="4"/>
      <c r="N39" s="27"/>
      <c r="O39" s="30"/>
      <c r="P39" s="30"/>
      <c r="Q39" s="30"/>
    </row>
    <row r="40" customHeight="1" spans="1:17">
      <c r="A40" s="7">
        <v>4</v>
      </c>
      <c r="B40" s="4" t="s">
        <v>51</v>
      </c>
      <c r="C40" s="4"/>
      <c r="D40" s="4"/>
      <c r="E40" s="7" t="s">
        <v>47</v>
      </c>
      <c r="F40" s="7">
        <v>0.81</v>
      </c>
      <c r="G40" s="8">
        <v>0.78</v>
      </c>
      <c r="H40" s="8"/>
      <c r="I40" s="8"/>
      <c r="J40" s="8"/>
      <c r="K40" s="8" t="s">
        <v>24</v>
      </c>
      <c r="L40" s="8">
        <f>F40*G40</f>
        <v>0.6318</v>
      </c>
      <c r="M40" s="4"/>
      <c r="N40" s="27"/>
      <c r="O40" s="30"/>
      <c r="P40" s="30"/>
      <c r="Q40" s="30"/>
    </row>
    <row r="41" customHeight="1" spans="1:17">
      <c r="A41" s="9" t="s">
        <v>25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30"/>
      <c r="P41" s="30"/>
      <c r="Q41" s="30"/>
    </row>
    <row r="42" customHeight="1" spans="1:17">
      <c r="A42" s="7" t="s">
        <v>11</v>
      </c>
      <c r="B42" s="8" t="s">
        <v>26</v>
      </c>
      <c r="C42" s="8"/>
      <c r="D42" s="8" t="s">
        <v>18</v>
      </c>
      <c r="E42" s="7" t="s">
        <v>20</v>
      </c>
      <c r="F42" s="7"/>
      <c r="G42" s="8" t="s">
        <v>27</v>
      </c>
      <c r="H42" s="8" t="s">
        <v>28</v>
      </c>
      <c r="I42" s="8" t="s">
        <v>29</v>
      </c>
      <c r="J42" s="8"/>
      <c r="K42" s="4" t="s">
        <v>21</v>
      </c>
      <c r="L42" s="4"/>
      <c r="M42" s="4"/>
      <c r="N42" s="4"/>
      <c r="O42" s="30"/>
      <c r="P42" s="30"/>
      <c r="Q42" s="30"/>
    </row>
    <row r="43" customHeight="1" spans="1:17">
      <c r="A43" s="7">
        <v>1</v>
      </c>
      <c r="B43" s="4" t="s">
        <v>30</v>
      </c>
      <c r="C43" s="4"/>
      <c r="D43" s="4" t="s">
        <v>48</v>
      </c>
      <c r="E43" s="5">
        <v>25</v>
      </c>
      <c r="F43" s="5"/>
      <c r="G43" s="8">
        <v>0</v>
      </c>
      <c r="H43" s="8">
        <v>0</v>
      </c>
      <c r="I43" s="28">
        <f t="shared" ref="I43:I46" si="3">H43*E43</f>
        <v>0</v>
      </c>
      <c r="J43" s="28"/>
      <c r="K43" s="10" t="s">
        <v>39</v>
      </c>
      <c r="L43" s="10"/>
      <c r="M43" s="10"/>
      <c r="N43" s="10"/>
      <c r="O43" s="30"/>
      <c r="P43" s="30"/>
      <c r="Q43" s="30"/>
    </row>
    <row r="44" customHeight="1" spans="1:17">
      <c r="A44" s="7">
        <v>2</v>
      </c>
      <c r="B44" s="4" t="s">
        <v>49</v>
      </c>
      <c r="C44" s="4"/>
      <c r="D44" s="4" t="s">
        <v>31</v>
      </c>
      <c r="E44" s="5">
        <v>90</v>
      </c>
      <c r="F44" s="5"/>
      <c r="G44" s="8">
        <v>0</v>
      </c>
      <c r="H44" s="8">
        <f t="shared" ref="H44:H46" si="4">G44</f>
        <v>0</v>
      </c>
      <c r="I44" s="28">
        <f t="shared" si="3"/>
        <v>0</v>
      </c>
      <c r="J44" s="28"/>
      <c r="K44" s="10" t="s">
        <v>39</v>
      </c>
      <c r="L44" s="10"/>
      <c r="M44" s="10"/>
      <c r="N44" s="10"/>
      <c r="O44" s="30"/>
      <c r="P44" s="30"/>
      <c r="Q44" s="30"/>
    </row>
    <row r="45" customHeight="1" spans="1:17">
      <c r="A45" s="7">
        <v>3</v>
      </c>
      <c r="B45" s="4" t="s">
        <v>50</v>
      </c>
      <c r="C45" s="4"/>
      <c r="D45" s="4" t="s">
        <v>41</v>
      </c>
      <c r="E45" s="5">
        <v>380</v>
      </c>
      <c r="F45" s="5"/>
      <c r="G45" s="8">
        <v>2</v>
      </c>
      <c r="H45" s="8">
        <f t="shared" si="4"/>
        <v>2</v>
      </c>
      <c r="I45" s="28">
        <f t="shared" si="3"/>
        <v>760</v>
      </c>
      <c r="J45" s="28"/>
      <c r="K45" s="10"/>
      <c r="L45" s="10"/>
      <c r="M45" s="10"/>
      <c r="N45" s="10"/>
      <c r="O45" s="30"/>
      <c r="P45" s="30"/>
      <c r="Q45" s="30"/>
    </row>
    <row r="46" customHeight="1" spans="1:17">
      <c r="A46" s="7">
        <v>4</v>
      </c>
      <c r="B46" s="10" t="s">
        <v>32</v>
      </c>
      <c r="C46" s="10"/>
      <c r="D46" s="4" t="s">
        <v>24</v>
      </c>
      <c r="E46" s="5">
        <v>380</v>
      </c>
      <c r="F46" s="5"/>
      <c r="G46" s="8">
        <v>0.63</v>
      </c>
      <c r="H46" s="8">
        <f t="shared" si="4"/>
        <v>0.63</v>
      </c>
      <c r="I46" s="28">
        <f t="shared" si="3"/>
        <v>239.4</v>
      </c>
      <c r="J46" s="28"/>
      <c r="K46" s="10"/>
      <c r="L46" s="10"/>
      <c r="M46" s="10"/>
      <c r="N46" s="10"/>
      <c r="O46" s="30"/>
      <c r="P46" s="30"/>
      <c r="Q46" s="30"/>
    </row>
    <row r="47" customHeight="1" spans="1:14">
      <c r="A47" s="8" t="s">
        <v>34</v>
      </c>
      <c r="B47" s="8"/>
      <c r="C47" s="8"/>
      <c r="D47" s="8"/>
      <c r="E47" s="8"/>
      <c r="F47" s="8"/>
      <c r="G47" s="8"/>
      <c r="H47" s="8"/>
      <c r="I47" s="8"/>
      <c r="J47" s="29">
        <f>I45+I43+I44+I46</f>
        <v>999.4</v>
      </c>
      <c r="K47" s="29"/>
      <c r="L47" s="29"/>
      <c r="M47" s="29"/>
      <c r="N47" s="29"/>
    </row>
    <row r="48" customHeight="1" spans="1:14">
      <c r="A48" s="6" t="s">
        <v>10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customHeight="1" spans="1:14">
      <c r="A49" s="7" t="s">
        <v>11</v>
      </c>
      <c r="B49" s="8" t="s">
        <v>12</v>
      </c>
      <c r="C49" s="8"/>
      <c r="D49" s="8"/>
      <c r="E49" s="7" t="s">
        <v>13</v>
      </c>
      <c r="F49" s="7" t="s">
        <v>14</v>
      </c>
      <c r="G49" s="8" t="s">
        <v>15</v>
      </c>
      <c r="H49" s="8" t="s">
        <v>16</v>
      </c>
      <c r="I49" s="8" t="s">
        <v>17</v>
      </c>
      <c r="J49" s="8"/>
      <c r="K49" s="8" t="s">
        <v>18</v>
      </c>
      <c r="L49" s="8" t="s">
        <v>19</v>
      </c>
      <c r="M49" s="4" t="s">
        <v>20</v>
      </c>
      <c r="N49" s="27" t="s">
        <v>21</v>
      </c>
    </row>
    <row r="50" customHeight="1" spans="1:14">
      <c r="A50" s="7">
        <v>5</v>
      </c>
      <c r="B50" s="4" t="s">
        <v>52</v>
      </c>
      <c r="C50" s="4"/>
      <c r="D50" s="4"/>
      <c r="E50" s="7" t="s">
        <v>45</v>
      </c>
      <c r="F50" s="7">
        <v>2.45</v>
      </c>
      <c r="G50" s="8">
        <v>2.82</v>
      </c>
      <c r="H50" s="8">
        <v>0.6</v>
      </c>
      <c r="I50" s="8"/>
      <c r="J50" s="8"/>
      <c r="K50" s="8" t="s">
        <v>24</v>
      </c>
      <c r="L50" s="8">
        <f>F50*G50</f>
        <v>6.909</v>
      </c>
      <c r="M50" s="4"/>
      <c r="N50" s="27"/>
    </row>
    <row r="51" customHeight="1" spans="1:14">
      <c r="A51" s="9" t="s">
        <v>25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customHeight="1" spans="1:14">
      <c r="A52" s="7" t="s">
        <v>11</v>
      </c>
      <c r="B52" s="8" t="s">
        <v>26</v>
      </c>
      <c r="C52" s="8"/>
      <c r="D52" s="8" t="s">
        <v>18</v>
      </c>
      <c r="E52" s="7" t="s">
        <v>20</v>
      </c>
      <c r="F52" s="7"/>
      <c r="G52" s="8" t="s">
        <v>27</v>
      </c>
      <c r="H52" s="8" t="s">
        <v>28</v>
      </c>
      <c r="I52" s="8" t="s">
        <v>29</v>
      </c>
      <c r="J52" s="8"/>
      <c r="K52" s="4" t="s">
        <v>21</v>
      </c>
      <c r="L52" s="4"/>
      <c r="M52" s="4"/>
      <c r="N52" s="4"/>
    </row>
    <row r="53" customHeight="1" spans="1:14">
      <c r="A53" s="7">
        <v>1</v>
      </c>
      <c r="B53" s="4" t="s">
        <v>30</v>
      </c>
      <c r="C53" s="4"/>
      <c r="D53" s="4" t="s">
        <v>48</v>
      </c>
      <c r="E53" s="5">
        <v>25</v>
      </c>
      <c r="F53" s="5"/>
      <c r="G53" s="8">
        <v>0</v>
      </c>
      <c r="H53" s="8">
        <v>0</v>
      </c>
      <c r="I53" s="28">
        <f>H53*E53</f>
        <v>0</v>
      </c>
      <c r="J53" s="28"/>
      <c r="K53" s="10" t="s">
        <v>39</v>
      </c>
      <c r="L53" s="10"/>
      <c r="M53" s="10"/>
      <c r="N53" s="10"/>
    </row>
    <row r="54" customHeight="1" spans="1:14">
      <c r="A54" s="7">
        <v>2</v>
      </c>
      <c r="B54" s="4" t="s">
        <v>49</v>
      </c>
      <c r="C54" s="4"/>
      <c r="D54" s="4" t="s">
        <v>31</v>
      </c>
      <c r="E54" s="5">
        <v>90</v>
      </c>
      <c r="F54" s="5"/>
      <c r="G54" s="8">
        <v>0</v>
      </c>
      <c r="H54" s="8">
        <f t="shared" ref="H54:H55" si="5">G54</f>
        <v>0</v>
      </c>
      <c r="I54" s="28">
        <f t="shared" ref="I54:I55" si="6">H54*E54</f>
        <v>0</v>
      </c>
      <c r="J54" s="28"/>
      <c r="K54" s="10" t="s">
        <v>39</v>
      </c>
      <c r="L54" s="10"/>
      <c r="M54" s="10"/>
      <c r="N54" s="10"/>
    </row>
    <row r="55" customHeight="1" spans="1:14">
      <c r="A55" s="7">
        <v>3</v>
      </c>
      <c r="B55" s="4" t="s">
        <v>50</v>
      </c>
      <c r="C55" s="4"/>
      <c r="D55" s="4" t="s">
        <v>41</v>
      </c>
      <c r="E55" s="5">
        <v>400</v>
      </c>
      <c r="F55" s="5"/>
      <c r="G55" s="8">
        <v>1</v>
      </c>
      <c r="H55" s="8">
        <f t="shared" si="5"/>
        <v>1</v>
      </c>
      <c r="I55" s="28">
        <f t="shared" si="6"/>
        <v>400</v>
      </c>
      <c r="J55" s="28"/>
      <c r="K55" s="10"/>
      <c r="L55" s="10"/>
      <c r="M55" s="10"/>
      <c r="N55" s="10"/>
    </row>
    <row r="56" customHeight="1" spans="1:14">
      <c r="A56" s="8" t="s">
        <v>34</v>
      </c>
      <c r="B56" s="8"/>
      <c r="C56" s="8"/>
      <c r="D56" s="8"/>
      <c r="E56" s="8"/>
      <c r="F56" s="8"/>
      <c r="G56" s="8"/>
      <c r="H56" s="8"/>
      <c r="I56" s="8"/>
      <c r="J56" s="29">
        <f>I53+I54+I55</f>
        <v>400</v>
      </c>
      <c r="K56" s="29"/>
      <c r="L56" s="29"/>
      <c r="M56" s="29"/>
      <c r="N56" s="29"/>
    </row>
    <row r="57" customHeight="1" spans="1:14">
      <c r="A57" s="6" t="s">
        <v>10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customHeight="1" spans="1:14">
      <c r="A58" s="6" t="s">
        <v>53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customHeight="1" spans="1:14">
      <c r="A59" s="8" t="s">
        <v>28</v>
      </c>
      <c r="B59" s="8"/>
      <c r="C59" s="8"/>
      <c r="D59" s="8"/>
      <c r="E59" s="8"/>
      <c r="F59" s="8"/>
      <c r="G59" s="8"/>
      <c r="H59" s="8"/>
      <c r="I59" s="8"/>
      <c r="J59" s="4" t="s">
        <v>20</v>
      </c>
      <c r="K59" s="4"/>
      <c r="L59" s="4"/>
      <c r="M59" s="4" t="s">
        <v>54</v>
      </c>
      <c r="N59" s="27" t="s">
        <v>21</v>
      </c>
    </row>
    <row r="60" customHeight="1" spans="1:14">
      <c r="A60" s="8" t="s">
        <v>55</v>
      </c>
      <c r="B60" s="8"/>
      <c r="C60" s="8"/>
      <c r="D60" s="8"/>
      <c r="E60" s="8"/>
      <c r="F60" s="8">
        <f>L6+L15+L16+L27+L28+L29+L39+L40+L50</f>
        <v>26.58135</v>
      </c>
      <c r="G60" s="8"/>
      <c r="H60" s="8"/>
      <c r="I60" s="8"/>
      <c r="J60" s="4" t="s">
        <v>56</v>
      </c>
      <c r="K60" s="4"/>
      <c r="L60" s="4"/>
      <c r="M60" s="4" t="s">
        <v>56</v>
      </c>
      <c r="N60" s="27"/>
    </row>
    <row r="61" customHeight="1" spans="1:14">
      <c r="A61" s="8" t="s">
        <v>57</v>
      </c>
      <c r="B61" s="8"/>
      <c r="C61" s="8"/>
      <c r="D61" s="8"/>
      <c r="E61" s="8"/>
      <c r="F61" s="8">
        <v>18</v>
      </c>
      <c r="G61" s="8"/>
      <c r="H61" s="8"/>
      <c r="I61" s="8"/>
      <c r="J61" s="4">
        <v>0</v>
      </c>
      <c r="K61" s="4"/>
      <c r="L61" s="4"/>
      <c r="M61" s="4">
        <f>J61</f>
        <v>0</v>
      </c>
      <c r="N61" s="27"/>
    </row>
    <row r="62" customHeight="1" spans="1:14">
      <c r="A62" s="8" t="s">
        <v>58</v>
      </c>
      <c r="B62" s="8"/>
      <c r="C62" s="8"/>
      <c r="D62" s="8"/>
      <c r="E62" s="8"/>
      <c r="F62" s="8">
        <f>F60-F61</f>
        <v>8.58135</v>
      </c>
      <c r="G62" s="8"/>
      <c r="H62" s="8"/>
      <c r="I62" s="8"/>
      <c r="J62" s="4">
        <v>650</v>
      </c>
      <c r="K62" s="4"/>
      <c r="L62" s="4"/>
      <c r="M62" s="4">
        <f t="shared" ref="M62" si="7">J62*F62</f>
        <v>5577.8775</v>
      </c>
      <c r="N62" s="27"/>
    </row>
    <row r="63" customHeight="1" spans="1:14">
      <c r="A63" s="8" t="s">
        <v>22</v>
      </c>
      <c r="B63" s="8"/>
      <c r="C63" s="8"/>
      <c r="D63" s="8"/>
      <c r="E63" s="8"/>
      <c r="F63" s="23" t="s">
        <v>59</v>
      </c>
      <c r="G63" s="24"/>
      <c r="H63" s="24"/>
      <c r="I63" s="24"/>
      <c r="J63" s="24"/>
      <c r="K63" s="24"/>
      <c r="L63" s="33"/>
      <c r="M63" s="4">
        <f>J12</f>
        <v>1131.8</v>
      </c>
      <c r="N63" s="27"/>
    </row>
    <row r="64" customHeight="1" spans="1:14">
      <c r="A64" s="8" t="s">
        <v>60</v>
      </c>
      <c r="B64" s="8"/>
      <c r="C64" s="8"/>
      <c r="D64" s="8"/>
      <c r="E64" s="8"/>
      <c r="F64" s="25"/>
      <c r="G64" s="26"/>
      <c r="H64" s="26"/>
      <c r="I64" s="26"/>
      <c r="J64" s="26"/>
      <c r="K64" s="26"/>
      <c r="L64" s="34"/>
      <c r="M64" s="4">
        <f>J24</f>
        <v>1756.4</v>
      </c>
      <c r="N64" s="27"/>
    </row>
    <row r="65" customHeight="1" spans="1:14">
      <c r="A65" s="8" t="s">
        <v>44</v>
      </c>
      <c r="B65" s="8"/>
      <c r="C65" s="8"/>
      <c r="D65" s="8"/>
      <c r="E65" s="8"/>
      <c r="F65" s="25"/>
      <c r="G65" s="26"/>
      <c r="H65" s="26"/>
      <c r="I65" s="26"/>
      <c r="J65" s="26"/>
      <c r="K65" s="26"/>
      <c r="L65" s="34"/>
      <c r="M65" s="4">
        <f>J36</f>
        <v>400</v>
      </c>
      <c r="N65" s="27"/>
    </row>
    <row r="66" customHeight="1" spans="1:14">
      <c r="A66" s="8" t="s">
        <v>51</v>
      </c>
      <c r="B66" s="8"/>
      <c r="C66" s="8"/>
      <c r="D66" s="8"/>
      <c r="E66" s="8"/>
      <c r="F66" s="25"/>
      <c r="G66" s="26"/>
      <c r="H66" s="26"/>
      <c r="I66" s="26"/>
      <c r="J66" s="26"/>
      <c r="K66" s="26"/>
      <c r="L66" s="34"/>
      <c r="M66" s="4">
        <f>J47</f>
        <v>999.4</v>
      </c>
      <c r="N66" s="27"/>
    </row>
    <row r="67" customHeight="1" spans="1:14">
      <c r="A67" s="8" t="s">
        <v>52</v>
      </c>
      <c r="B67" s="8"/>
      <c r="C67" s="8"/>
      <c r="D67" s="8"/>
      <c r="E67" s="8"/>
      <c r="F67" s="25"/>
      <c r="G67" s="26"/>
      <c r="H67" s="26"/>
      <c r="I67" s="26"/>
      <c r="J67" s="26"/>
      <c r="K67" s="26"/>
      <c r="L67" s="34"/>
      <c r="M67" s="4">
        <f>J56</f>
        <v>400</v>
      </c>
      <c r="N67" s="27"/>
    </row>
    <row r="68" customHeight="1" spans="1:14">
      <c r="A68" s="8" t="s">
        <v>61</v>
      </c>
      <c r="B68" s="8"/>
      <c r="C68" s="8"/>
      <c r="D68" s="8"/>
      <c r="E68" s="8"/>
      <c r="F68" s="8"/>
      <c r="G68" s="8"/>
      <c r="H68" s="8"/>
      <c r="I68" s="8"/>
      <c r="J68" s="10">
        <f>M67+M66+M65+M64+M63+M62</f>
        <v>10265.4775</v>
      </c>
      <c r="K68" s="10"/>
      <c r="L68" s="10"/>
      <c r="M68" s="10"/>
      <c r="N68" s="27"/>
    </row>
    <row r="69" customHeight="1" spans="1:14">
      <c r="A69" s="35" t="s">
        <v>62</v>
      </c>
      <c r="B69" s="36"/>
      <c r="C69" s="36"/>
      <c r="D69" s="36"/>
      <c r="E69" s="36"/>
      <c r="F69" s="36"/>
      <c r="G69" s="36"/>
      <c r="H69" s="36"/>
      <c r="I69" s="39"/>
      <c r="J69" s="40">
        <v>760</v>
      </c>
      <c r="K69" s="41"/>
      <c r="L69" s="41"/>
      <c r="M69" s="42"/>
      <c r="N69" s="27" t="s">
        <v>63</v>
      </c>
    </row>
    <row r="70" customHeight="1" spans="1:14">
      <c r="A70" s="8" t="s">
        <v>64</v>
      </c>
      <c r="B70" s="8"/>
      <c r="C70" s="8"/>
      <c r="D70" s="8"/>
      <c r="E70" s="8"/>
      <c r="F70" s="8"/>
      <c r="G70" s="8"/>
      <c r="H70" s="8"/>
      <c r="I70" s="8"/>
      <c r="J70" s="10">
        <f>J68-J69</f>
        <v>9505.4775</v>
      </c>
      <c r="K70" s="10"/>
      <c r="L70" s="10"/>
      <c r="M70" s="10"/>
      <c r="N70" s="27" t="s">
        <v>65</v>
      </c>
    </row>
    <row r="71" ht="147" customHeight="1" spans="1:14">
      <c r="A71" s="37" t="s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43"/>
    </row>
    <row r="72" customHeight="1" spans="1:14">
      <c r="A72" s="8" t="s">
        <v>67</v>
      </c>
      <c r="B72" s="8"/>
      <c r="C72" s="8"/>
      <c r="D72" s="8"/>
      <c r="E72" s="8"/>
      <c r="F72" s="8"/>
      <c r="G72" s="8"/>
      <c r="H72" s="8" t="s">
        <v>68</v>
      </c>
      <c r="I72" s="8"/>
      <c r="J72" s="8"/>
      <c r="K72" s="8" t="s">
        <v>69</v>
      </c>
      <c r="L72" s="8"/>
      <c r="M72" s="8"/>
      <c r="N72" s="8"/>
    </row>
    <row r="73" customHeight="1" spans="1:14">
      <c r="A73" s="8" t="s">
        <v>70</v>
      </c>
      <c r="B73" s="8"/>
      <c r="C73" s="8"/>
      <c r="D73" s="8"/>
      <c r="E73" s="8"/>
      <c r="F73" s="8"/>
      <c r="G73" s="8"/>
      <c r="H73" s="8" t="s">
        <v>7</v>
      </c>
      <c r="I73" s="8"/>
      <c r="J73" s="8" t="s">
        <v>8</v>
      </c>
      <c r="K73" s="8"/>
      <c r="L73" s="8"/>
      <c r="M73" s="8"/>
      <c r="N73" s="8"/>
    </row>
    <row r="74" customHeight="1" spans="1:14">
      <c r="A74" s="8" t="s">
        <v>71</v>
      </c>
      <c r="B74" s="8"/>
      <c r="C74" s="8"/>
      <c r="D74" s="8"/>
      <c r="E74" s="8"/>
      <c r="F74" s="8"/>
      <c r="G74" s="8"/>
      <c r="H74" s="8" t="s">
        <v>70</v>
      </c>
      <c r="I74" s="8"/>
      <c r="J74" s="8">
        <v>17132308971</v>
      </c>
      <c r="K74" s="8"/>
      <c r="L74" s="8"/>
      <c r="M74" s="8"/>
      <c r="N74" s="8"/>
    </row>
  </sheetData>
  <mergeCells count="191">
    <mergeCell ref="A1:N1"/>
    <mergeCell ref="A2:B2"/>
    <mergeCell ref="C2:D2"/>
    <mergeCell ref="E2:F2"/>
    <mergeCell ref="G2:I2"/>
    <mergeCell ref="K2:N2"/>
    <mergeCell ref="A3:B3"/>
    <mergeCell ref="C3:D3"/>
    <mergeCell ref="F3:J3"/>
    <mergeCell ref="L3:N3"/>
    <mergeCell ref="A4:N4"/>
    <mergeCell ref="B5:D5"/>
    <mergeCell ref="I5:J5"/>
    <mergeCell ref="B6:D6"/>
    <mergeCell ref="I6:J6"/>
    <mergeCell ref="A7:N7"/>
    <mergeCell ref="B8:C8"/>
    <mergeCell ref="E8:F8"/>
    <mergeCell ref="I8:J8"/>
    <mergeCell ref="K8:N8"/>
    <mergeCell ref="B9:C9"/>
    <mergeCell ref="E9:F9"/>
    <mergeCell ref="I9:J9"/>
    <mergeCell ref="K9:N9"/>
    <mergeCell ref="B10:C10"/>
    <mergeCell ref="E10:F10"/>
    <mergeCell ref="I10:J10"/>
    <mergeCell ref="K10:N10"/>
    <mergeCell ref="B11:C11"/>
    <mergeCell ref="E11:F11"/>
    <mergeCell ref="I11:J11"/>
    <mergeCell ref="K11:N11"/>
    <mergeCell ref="A12:I12"/>
    <mergeCell ref="J12:N12"/>
    <mergeCell ref="A13:N13"/>
    <mergeCell ref="B14:D14"/>
    <mergeCell ref="I14:J14"/>
    <mergeCell ref="I15:J15"/>
    <mergeCell ref="I16:J16"/>
    <mergeCell ref="A17:N17"/>
    <mergeCell ref="B18:C18"/>
    <mergeCell ref="E18:F18"/>
    <mergeCell ref="I18:J18"/>
    <mergeCell ref="K18:N18"/>
    <mergeCell ref="B19:C19"/>
    <mergeCell ref="E19:F19"/>
    <mergeCell ref="I19:J19"/>
    <mergeCell ref="K19:N19"/>
    <mergeCell ref="B20:C20"/>
    <mergeCell ref="E20:F20"/>
    <mergeCell ref="I20:J20"/>
    <mergeCell ref="K20:N20"/>
    <mergeCell ref="B21:C21"/>
    <mergeCell ref="E21:F21"/>
    <mergeCell ref="I21:J21"/>
    <mergeCell ref="K21:N21"/>
    <mergeCell ref="B22:C22"/>
    <mergeCell ref="E22:F22"/>
    <mergeCell ref="I22:J22"/>
    <mergeCell ref="K22:N22"/>
    <mergeCell ref="B23:C23"/>
    <mergeCell ref="E23:F23"/>
    <mergeCell ref="I23:J23"/>
    <mergeCell ref="K23:N23"/>
    <mergeCell ref="A24:I24"/>
    <mergeCell ref="J24:N24"/>
    <mergeCell ref="A25:N25"/>
    <mergeCell ref="B26:D26"/>
    <mergeCell ref="I26:J26"/>
    <mergeCell ref="I27:J27"/>
    <mergeCell ref="I28:J28"/>
    <mergeCell ref="I29:J29"/>
    <mergeCell ref="A30:N30"/>
    <mergeCell ref="B31:C31"/>
    <mergeCell ref="E31:F31"/>
    <mergeCell ref="I31:J31"/>
    <mergeCell ref="K31:N31"/>
    <mergeCell ref="B32:C32"/>
    <mergeCell ref="E32:F32"/>
    <mergeCell ref="I32:J32"/>
    <mergeCell ref="K32:N32"/>
    <mergeCell ref="B33:C33"/>
    <mergeCell ref="E33:F33"/>
    <mergeCell ref="I33:J33"/>
    <mergeCell ref="K33:N33"/>
    <mergeCell ref="B34:C34"/>
    <mergeCell ref="E34:F34"/>
    <mergeCell ref="I34:J34"/>
    <mergeCell ref="K34:N34"/>
    <mergeCell ref="B35:C35"/>
    <mergeCell ref="E35:F35"/>
    <mergeCell ref="I35:J35"/>
    <mergeCell ref="K35:N35"/>
    <mergeCell ref="A36:I36"/>
    <mergeCell ref="J36:N36"/>
    <mergeCell ref="A37:N37"/>
    <mergeCell ref="B38:D38"/>
    <mergeCell ref="I38:J38"/>
    <mergeCell ref="B39:D39"/>
    <mergeCell ref="I39:J39"/>
    <mergeCell ref="B40:D40"/>
    <mergeCell ref="I40:J40"/>
    <mergeCell ref="A41:N41"/>
    <mergeCell ref="B42:C42"/>
    <mergeCell ref="E42:F42"/>
    <mergeCell ref="I42:J42"/>
    <mergeCell ref="K42:N42"/>
    <mergeCell ref="B43:C43"/>
    <mergeCell ref="E43:F43"/>
    <mergeCell ref="I43:J43"/>
    <mergeCell ref="K43:N43"/>
    <mergeCell ref="B44:C44"/>
    <mergeCell ref="E44:F44"/>
    <mergeCell ref="I44:J44"/>
    <mergeCell ref="K44:N44"/>
    <mergeCell ref="B45:C45"/>
    <mergeCell ref="E45:F45"/>
    <mergeCell ref="I45:J45"/>
    <mergeCell ref="K45:N45"/>
    <mergeCell ref="B46:C46"/>
    <mergeCell ref="E46:F46"/>
    <mergeCell ref="I46:J46"/>
    <mergeCell ref="K46:N46"/>
    <mergeCell ref="A47:I47"/>
    <mergeCell ref="J47:N47"/>
    <mergeCell ref="A48:N48"/>
    <mergeCell ref="B49:D49"/>
    <mergeCell ref="I49:J49"/>
    <mergeCell ref="B50:D50"/>
    <mergeCell ref="I50:J50"/>
    <mergeCell ref="A51:N51"/>
    <mergeCell ref="B52:C52"/>
    <mergeCell ref="E52:F52"/>
    <mergeCell ref="I52:J52"/>
    <mergeCell ref="K52:N52"/>
    <mergeCell ref="B53:C53"/>
    <mergeCell ref="E53:F53"/>
    <mergeCell ref="I53:J53"/>
    <mergeCell ref="K53:N53"/>
    <mergeCell ref="B54:C54"/>
    <mergeCell ref="E54:F54"/>
    <mergeCell ref="I54:J54"/>
    <mergeCell ref="K54:N54"/>
    <mergeCell ref="B55:C55"/>
    <mergeCell ref="E55:F55"/>
    <mergeCell ref="I55:J55"/>
    <mergeCell ref="K55:N55"/>
    <mergeCell ref="A56:I56"/>
    <mergeCell ref="J56:N56"/>
    <mergeCell ref="A57:N57"/>
    <mergeCell ref="A58:N58"/>
    <mergeCell ref="A59:I59"/>
    <mergeCell ref="J59:L59"/>
    <mergeCell ref="A60:E60"/>
    <mergeCell ref="F60:I60"/>
    <mergeCell ref="J60:L60"/>
    <mergeCell ref="A61:E61"/>
    <mergeCell ref="F61:I61"/>
    <mergeCell ref="J61:L61"/>
    <mergeCell ref="A62:E62"/>
    <mergeCell ref="F62:I62"/>
    <mergeCell ref="J62:L62"/>
    <mergeCell ref="A63:E63"/>
    <mergeCell ref="A64:E64"/>
    <mergeCell ref="A65:E65"/>
    <mergeCell ref="A66:E66"/>
    <mergeCell ref="A67:E67"/>
    <mergeCell ref="A68:I68"/>
    <mergeCell ref="J68:M68"/>
    <mergeCell ref="A69:I69"/>
    <mergeCell ref="J69:M69"/>
    <mergeCell ref="A70:I70"/>
    <mergeCell ref="J70:M70"/>
    <mergeCell ref="A71:N71"/>
    <mergeCell ref="A72:B72"/>
    <mergeCell ref="C72:G72"/>
    <mergeCell ref="H72:I72"/>
    <mergeCell ref="L72:N72"/>
    <mergeCell ref="A73:B73"/>
    <mergeCell ref="C73:G73"/>
    <mergeCell ref="H73:I73"/>
    <mergeCell ref="J73:N73"/>
    <mergeCell ref="A74:B74"/>
    <mergeCell ref="C74:G74"/>
    <mergeCell ref="H74:I74"/>
    <mergeCell ref="J74:N74"/>
    <mergeCell ref="A15:A16"/>
    <mergeCell ref="A27:A29"/>
    <mergeCell ref="F63:L67"/>
    <mergeCell ref="B27:D29"/>
    <mergeCell ref="B15:D16"/>
  </mergeCells>
  <pageMargins left="0.236220472440945" right="0.196850393700787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定制衣柜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cp:revision>3</cp:revision>
  <dcterms:created xsi:type="dcterms:W3CDTF">2022-10-11T05:47:00Z</dcterms:created>
  <cp:lastPrinted>2023-12-24T10:34:00Z</cp:lastPrinted>
  <dcterms:modified xsi:type="dcterms:W3CDTF">2023-12-26T10:09:10Z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7837CCA21335428FBC247A263C0848B5_13</vt:lpwstr>
  </property>
  <property fmtid="{D5CDD505-2E9C-101B-9397-08002B2CF9AE}" pid="3" name="KSOProductBuildVer">
    <vt:lpwstr>2052-12.1.0.15990</vt:lpwstr>
  </property>
</Properties>
</file>